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<sst xmlns="http://schemas.openxmlformats.org/spreadsheetml/2006/main" count="83299" uniqueCount="20181">
  <si>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</si>
  <si>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</si>
  <si>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</si>
  <si>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</si>
  <si>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</si>
  <si>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</si>
  <si>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</si>
  <si>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</si>
  <si>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</si>
  <si>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</si>
  <si>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</si>
  <si>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</si>
  <si>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</si>
  <si>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</si>
  <si>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</si>
  <si>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</si>
  <si>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</si>
  <si>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</si>
  <si>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</si>
  <si>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</si>
  <si>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</si>
  <si>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</si>
  <si>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</si>
  <si>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</si>
  <si>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</si>
  <si>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</si>
  <si>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</si>
  <si>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</si>
  <si>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</si>
  <si>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</si>
  <si>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</si>
  <si>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</si>
  <si>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</si>
  <si>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</si>
  <si>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</si>
  <si>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</si>
  <si>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</si>
  <si>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</si>
  <si>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</si>
  <si>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</si>
  <si>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</si>
  <si>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</si>
  <si>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</si>
  <si>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</si>
  <si>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</si>
  <si>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</si>
  <si>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</si>
  <si>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</si>
  <si>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</si>
  <si>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</si>
  <si>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</si>
  <si>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</si>
  <si>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</si>
  <si>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</si>
  <si>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</si>
  <si>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</si>
  <si>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</si>
  <si>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</si>
  <si>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</si>
  <si>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</si>
  <si>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</si>
  <si>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</si>
  <si>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</si>
  <si>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</si>
  <si>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</si>
  <si>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</si>
  <si>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</si>
  <si>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</si>
  <si>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</si>
  <si>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</si>
  <si>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</si>
  <si>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</si>
  <si>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</si>
  <si>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</si>
  <si>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</si>
  <si>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</si>
  <si>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</si>
  <si>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</si>
  <si>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</si>
  <si>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</si>
  <si>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</si>
  <si>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</si>
  <si>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</si>
  <si>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</si>
  <si>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</si>
  <si>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</si>
  <si>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</si>
  <si>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</si>
  <si>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</si>
  <si>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</si>
  <si>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</si>
  <si>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</si>
  <si>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</si>
  <si>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</si>
  <si>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</si>
  <si>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</si>
  <si>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</si>
  <si>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</si>
  <si>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</si>
  <si>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</si>
  <si>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</si>
  <si>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</si>
  <si>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</si>
  <si>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</si>
  <si>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</si>
  <si>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</si>
  <si>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</si>
  <si>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</si>
  <si>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</si>
  <si>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</si>
  <si>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</si>
  <si>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</si>
  <si>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</si>
  <si>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</si>
  <si>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</si>
  <si>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</si>
  <si>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</si>
  <si>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</si>
  <si>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</si>
  <si>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</si>
  <si>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</si>
  <si>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</si>
  <si>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</si>
  <si>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</si>
  <si>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</si>
  <si>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</si>
  <si>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</si>
  <si>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</si>
  <si>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</si>
  <si>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</si>
  <si>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</si>
  <si>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Kullanıcı Bağlantı Hattı</t>
  </si>
  <si>
    <t>AYRANCILAR DM-5/TR-22 35-26-M01289_956628540_956628540</t>
  </si>
  <si>
    <t>AG Branşman Yeraltı Kablo Arızası</t>
  </si>
  <si>
    <t>Dağıtım-AG</t>
  </si>
  <si>
    <t>Uzun</t>
  </si>
  <si>
    <t>Şebeke işletmecisi</t>
  </si>
  <si>
    <t>Bildirimsiz</t>
  </si>
  <si>
    <t>20.05.2021 00:02:57</t>
  </si>
  <si>
    <t>20.05.2021 09:39:47</t>
  </si>
  <si>
    <t>KÖK</t>
  </si>
  <si>
    <t>KALEMOĞLU KÖK 45-75-M00069_SALUR KÖK M04_2101955</t>
  </si>
  <si>
    <t>OG Fider Açması</t>
  </si>
  <si>
    <t>Dağıtım-OG</t>
  </si>
  <si>
    <t>20.05.2021 00:35:00</t>
  </si>
  <si>
    <t>20.05.2021 01:55:59</t>
  </si>
  <si>
    <t>OG Fideri</t>
  </si>
  <si>
    <t>K-1994 35-01-K01994_K-2360 K03_42466863</t>
  </si>
  <si>
    <t>Üçüncü Şahısların Vermiş Olduğu Hasarlar</t>
  </si>
  <si>
    <t>20.05.2021 00:44:00</t>
  </si>
  <si>
    <t>20.05.2021 01:54:39</t>
  </si>
  <si>
    <t>K-1623 35-01-K01623_ K-2360 K02_2058878</t>
  </si>
  <si>
    <t>20.05.2021 01:55:00</t>
  </si>
  <si>
    <t>20.05.2021 02:42:08</t>
  </si>
  <si>
    <t>KIZILAVLU KÖK 45-78-M00837_DELİBAŞLI GRUBU M02_66247833</t>
  </si>
  <si>
    <t>20.05.2021 01:17:22</t>
  </si>
  <si>
    <t>20.05.2021 02:36:03</t>
  </si>
  <si>
    <t>K-388 35-02-K00388_K-612 K05_2325401</t>
  </si>
  <si>
    <t>Manevra</t>
  </si>
  <si>
    <t>Bildirimli</t>
  </si>
  <si>
    <t>20.05.2021 02:17:56</t>
  </si>
  <si>
    <t>20.05.2021 03:15:14</t>
  </si>
  <si>
    <t>TR-26 DM-4 45-72-M00116_DAĞITIM TRAFOSU TR-26 DM-4 M03_66488099</t>
  </si>
  <si>
    <t>OG Kademe Ayarı</t>
  </si>
  <si>
    <t>20.05.2021 02:27:11</t>
  </si>
  <si>
    <t>20.05.2021 02:43:00</t>
  </si>
  <si>
    <t>K-469 35-02-K00469_K-611 K03_2315600</t>
  </si>
  <si>
    <t>20.05.2021 03:44:15</t>
  </si>
  <si>
    <t>20.05.2021 03:49:24</t>
  </si>
  <si>
    <t>M-460 35-03-M00460_DIREK TIPI TRAFO HUCRESI H01_2069738</t>
  </si>
  <si>
    <t>OG Sigorta Atması</t>
  </si>
  <si>
    <t>20.05.2021 03:45:00</t>
  </si>
  <si>
    <t>20.05.2021 04:39:51</t>
  </si>
  <si>
    <t>M-1929 GEÇİT 35-03-M01929_M-2033 M02_66740322</t>
  </si>
  <si>
    <t>20.05.2021 04:16:00</t>
  </si>
  <si>
    <t>20.05.2021 04:29:53</t>
  </si>
  <si>
    <t>DM</t>
  </si>
  <si>
    <t>MENDERES DM-2/TR-1 35-22-M00300_DM-2/TR-16 M07_2095189</t>
  </si>
  <si>
    <t>20.05.2021 04:33:56</t>
  </si>
  <si>
    <t>20.05.2021 04:49:44</t>
  </si>
  <si>
    <t>SEYDİKÖY İM 35-08-A00002_MİLLET K06_2050811</t>
  </si>
  <si>
    <t>20.05.2021 05:46:07</t>
  </si>
  <si>
    <t>20.05.2021 06:26:20</t>
  </si>
  <si>
    <t>K-3405 35-08-K03405_K-3291 K03_42036722</t>
  </si>
  <si>
    <t>20.05.2021 06:29:26</t>
  </si>
  <si>
    <t>20.05.2021 06:49:37</t>
  </si>
  <si>
    <t>K-3291 35-08-K03291_K-2966 K02_42033266</t>
  </si>
  <si>
    <t>OG Kablo Başlığı Arızası</t>
  </si>
  <si>
    <t>20.05.2021 06:52:01</t>
  </si>
  <si>
    <t>20.05.2021 08:50:32</t>
  </si>
  <si>
    <t>DM06/TR25 45-73-M00076_DM6/01 GİRİŞ M04_66684378</t>
  </si>
  <si>
    <t>20.05.2021 06:35:16</t>
  </si>
  <si>
    <t>20.05.2021 08:00:11</t>
  </si>
  <si>
    <t>AG Fideri</t>
  </si>
  <si>
    <t>M-2670(YATIRIM REZERVE) 35-03-M02670_C_56370460_56370460</t>
  </si>
  <si>
    <t>AG Yeraltı Kablo Arızası</t>
  </si>
  <si>
    <t>20.05.2021 07:01:26</t>
  </si>
  <si>
    <t>20.05.2021 16:05:26</t>
  </si>
  <si>
    <t>BAĞLICA KÖK 45-79-M00248_YEŞİLYURT M03_72036890</t>
  </si>
  <si>
    <t>Kısa</t>
  </si>
  <si>
    <t>20.05.2021 07:10:16</t>
  </si>
  <si>
    <t>20.05.2021 07:10:26</t>
  </si>
  <si>
    <t>MESCİTLİ DM 35-15-L00904_MESCİTLİ L05_72320947</t>
  </si>
  <si>
    <t>20.05.2021 07:19:26</t>
  </si>
  <si>
    <t>20.05.2021 08:41:50</t>
  </si>
  <si>
    <t>MURADİYE DM-5/10 45-71-M00775_DM-5/9A M07_2124693</t>
  </si>
  <si>
    <t>20.05.2021 07:19:52</t>
  </si>
  <si>
    <t>20.05.2021 07:36:12</t>
  </si>
  <si>
    <t>L-37 YAT LİMANI 35-14-L00037_956636542_956636542</t>
  </si>
  <si>
    <t>AG Box / Sdk Abone Çıkış Sigorta Atığı</t>
  </si>
  <si>
    <t>20.05.2021 07:17:53</t>
  </si>
  <si>
    <t>20.05.2021 08:36:31</t>
  </si>
  <si>
    <t>EVRENLİ KÖK 45-73-M00139_EVRENLİ OSMANİYE KOZLUCA M03_2055362</t>
  </si>
  <si>
    <t>20.05.2021 07:40:16</t>
  </si>
  <si>
    <t>20.05.2021 07:40:56</t>
  </si>
  <si>
    <t>ULUDERBENT DM 45-73-M00491_ÖRENCİK M01_66856544</t>
  </si>
  <si>
    <t>20.05.2021 07:45:06</t>
  </si>
  <si>
    <t>20.05.2021 07:45:46</t>
  </si>
  <si>
    <t>İZSU ÖZEL TR 35-23-M00167Ö_DIREK TIPI TRAFO HUCRESI H01_2058428</t>
  </si>
  <si>
    <t>20.05.2021 07:42:48</t>
  </si>
  <si>
    <t>20.05.2021 09:44:52</t>
  </si>
  <si>
    <t>ÇATALOLUK DM 45-74-M00227_AYVAALAN M03_2115039</t>
  </si>
  <si>
    <t>20.05.2021 07:28:01</t>
  </si>
  <si>
    <t>20.05.2021 08:57:00</t>
  </si>
  <si>
    <t>SİYEKLİ KÖK 45-71-M00185_MALDAN M05_72256924</t>
  </si>
  <si>
    <t>20.05.2021 07:49:56</t>
  </si>
  <si>
    <t>20.05.2021 07:54:09</t>
  </si>
  <si>
    <t>DİNDARLI KÖK TR-3 KAKLIK 45-79-M00395_ALEMŞAHLI M05_72035370</t>
  </si>
  <si>
    <t>20.05.2021 08:03:57</t>
  </si>
  <si>
    <t>20.05.2021 08:04:26</t>
  </si>
  <si>
    <t>BEDELLER TR-1 45-80-M00089_956547110_956547110</t>
  </si>
  <si>
    <t>AG Havai Branşman Arızası</t>
  </si>
  <si>
    <t>20.05.2021 08:23:00</t>
  </si>
  <si>
    <t>20.05.2021 09:49:21</t>
  </si>
  <si>
    <t>BÜYÜKKALE ORTAOKUL TR-4 35-29-L00664_A_56402422_56402422</t>
  </si>
  <si>
    <t>AG Pano Kol Sigorta Atığı</t>
  </si>
  <si>
    <t>20.05.2021 08:23:41</t>
  </si>
  <si>
    <t>20.05.2021 09:43:10</t>
  </si>
  <si>
    <t>UMURLU TR-3 35-31-L00357_956569278_956569278</t>
  </si>
  <si>
    <t>20.05.2021 08:40:00</t>
  </si>
  <si>
    <t>20.05.2021 13:05:41</t>
  </si>
  <si>
    <t>20.05.2021 08:58:08</t>
  </si>
  <si>
    <t>20.05.2021 09:02:11</t>
  </si>
  <si>
    <t>MENDERES DM-2/TR-1 35-22-M00300_DM-2/TR-9 M22_2095195</t>
  </si>
  <si>
    <t>20.05.2021 08:58:05</t>
  </si>
  <si>
    <t>20.05.2021 09:04:00</t>
  </si>
  <si>
    <t>M-1044 35-02-M01044_D_56362764_56362764</t>
  </si>
  <si>
    <t>AG Hatta Ağaç Kesimi</t>
  </si>
  <si>
    <t>20.05.2021 09:33:52</t>
  </si>
  <si>
    <t>MENDERES DM-3/TR-1 35-22-M00033_DM-2/TR-1 M06_2103809</t>
  </si>
  <si>
    <t>20.05.2021 08:59:17</t>
  </si>
  <si>
    <t>20.05.2021 09:03:21</t>
  </si>
  <si>
    <t>GÖKÇEAHMET TR-1 45-72-L00119_956514777_956514777</t>
  </si>
  <si>
    <t>20.05.2021 08:35:46</t>
  </si>
  <si>
    <t>20.05.2021 09:58:51</t>
  </si>
  <si>
    <t>K-3688 35-02-K03688__72373255_72373255</t>
  </si>
  <si>
    <t>Müteahhit Çalışması</t>
  </si>
  <si>
    <t>20.05.2021 09:05:50</t>
  </si>
  <si>
    <t>20.05.2021 16:24:10</t>
  </si>
  <si>
    <t>K-3688 35-02-K03688_A_56369598_56369598</t>
  </si>
  <si>
    <t>20.05.2021 09:06:54</t>
  </si>
  <si>
    <t>20.05.2021 16:22:31</t>
  </si>
  <si>
    <t>POYRAZDAMLARI TR-11 45-78-M00576_KEMERDAMLARI YUKARIKEMER M05_2106464</t>
  </si>
  <si>
    <t>Şebeke Bakım Çalışması</t>
  </si>
  <si>
    <t>20.05.2021 09:01:27</t>
  </si>
  <si>
    <t>20.05.2021 17:29:04</t>
  </si>
  <si>
    <t>PİYADELER KÖK 45-73-M00136_PİYADELER M01_66674818</t>
  </si>
  <si>
    <t>20.05.2021 09:02:37</t>
  </si>
  <si>
    <t>20.05.2021 12:51:49</t>
  </si>
  <si>
    <t>KAYMAKÇI TR-33 35-15-L00236_B_56369293_56369293</t>
  </si>
  <si>
    <t>20.05.2021 08:30:19</t>
  </si>
  <si>
    <t>20.05.2021 12:06:33</t>
  </si>
  <si>
    <t>DEMİRCİ TM 45-74-A00001_HatBaşıAyırıcı_53135308 M15_53135308</t>
  </si>
  <si>
    <t>20.05.2021 09:18:10</t>
  </si>
  <si>
    <t>20.05.2021 17:03:00</t>
  </si>
  <si>
    <t>YAĞBASAN TR-1 45-78-M00546_49222266_56405887_56405887</t>
  </si>
  <si>
    <t>20.05.2021 09:19:05</t>
  </si>
  <si>
    <t>20.05.2021 12:22:18</t>
  </si>
  <si>
    <t>YENİ ŞAKRAN TR-1 35-17-M00201_C_56355746_56355746</t>
  </si>
  <si>
    <t>AG Direkten Kesme Açma</t>
  </si>
  <si>
    <t>20.05.2021 09:22:00</t>
  </si>
  <si>
    <t>20.05.2021 09:42:33</t>
  </si>
  <si>
    <t>TAŞLIYOL KÖK 35-27-M00495_TAŞLIYOL M03_72168905</t>
  </si>
  <si>
    <t>20.05.2021 09:26:56</t>
  </si>
  <si>
    <t>20.05.2021 09:31:10</t>
  </si>
  <si>
    <t>K-4131 35-04-K04131_C_56363915_56363915</t>
  </si>
  <si>
    <t>20.05.2021 09:25:47</t>
  </si>
  <si>
    <t>20.05.2021 11:21:40</t>
  </si>
  <si>
    <t>BİRGİ DM 35-15-L01013_KEMER L06_67562405</t>
  </si>
  <si>
    <t>20.05.2021 09:31:02</t>
  </si>
  <si>
    <t>20.05.2021 16:18:00</t>
  </si>
  <si>
    <t>Dağıtım Transformatörü</t>
  </si>
  <si>
    <t>VELİ KOYUNCU SULAMA GRUBU TR 35-27-M00514_35-27-M00514_2367016</t>
  </si>
  <si>
    <t>20.05.2021 09:31:31</t>
  </si>
  <si>
    <t>20.05.2021 14:54:30</t>
  </si>
  <si>
    <t>BODAMAS TR-2 45-75-M00325_E_56398583_56398583</t>
  </si>
  <si>
    <t>20.05.2021 09:32:00</t>
  </si>
  <si>
    <t>20.05.2021 10:59:38</t>
  </si>
  <si>
    <t>L-25 35-14-L00025_7094893_56355370_56355370</t>
  </si>
  <si>
    <t>AG Box / Sdk Giriş Sigorta Atığı</t>
  </si>
  <si>
    <t>20.05.2021 09:29:55</t>
  </si>
  <si>
    <t>20.05.2021 11:36:03</t>
  </si>
  <si>
    <t>URGANLI TR-1 KÖK 45-83-M00129_TR-2 M05_2331301</t>
  </si>
  <si>
    <t>20.05.2021 09:31:27</t>
  </si>
  <si>
    <t>20.05.2021 13:46:24</t>
  </si>
  <si>
    <t>L-262 ÇİÇEKÇİ PARKI 35-18-L00262_950450565_950450565</t>
  </si>
  <si>
    <t>20.05.2021 09:36:35</t>
  </si>
  <si>
    <t>20.05.2021 13:01:24</t>
  </si>
  <si>
    <t>K-148 35-02-K00148_35-02-K00148_2370622</t>
  </si>
  <si>
    <t>20.05.2021 09:44:00</t>
  </si>
  <si>
    <t>20.05.2021 10:16:17</t>
  </si>
  <si>
    <t>YEŞİLYURT DM 45-73-M00476_SOBRAN M02_2086192</t>
  </si>
  <si>
    <t>20.05.2021 09:46:57</t>
  </si>
  <si>
    <t>20.05.2021 10:32:36</t>
  </si>
  <si>
    <t>L-208 35-18-L00208_950451698_950451698</t>
  </si>
  <si>
    <t>20.05.2021 09:50:26</t>
  </si>
  <si>
    <t>20.05.2021 13:09:17</t>
  </si>
  <si>
    <t>ÇIRPI İM 35-20-A00002_ÇIRPI SULAMA M09_2056272</t>
  </si>
  <si>
    <t>20.05.2021 09:58:05</t>
  </si>
  <si>
    <t>20.05.2021 11:56:14</t>
  </si>
  <si>
    <t>KIRCALAR TR-1 35-24-M00069_D_56353074_56353074</t>
  </si>
  <si>
    <t>20.05.2021 09:54:15</t>
  </si>
  <si>
    <t>20.05.2021 12:26:12</t>
  </si>
  <si>
    <t>TR-77 ÇEŞMEALTI KÖK 35-19-M00077_UZUNADA M03_76784627</t>
  </si>
  <si>
    <t>20.05.2021 09:56:46</t>
  </si>
  <si>
    <t>20.05.2021 10:47:22</t>
  </si>
  <si>
    <t>Saha Dağıtım Kutusu (SDK)</t>
  </si>
  <si>
    <t>M-2925 35-03-M02925_B b1_5786435</t>
  </si>
  <si>
    <t>20.05.2021 09:58:00</t>
  </si>
  <si>
    <t>20.05.2021 16:19:37</t>
  </si>
  <si>
    <t>KARABURUN TR-5 35-21-L00021_B_56357251_56357251</t>
  </si>
  <si>
    <t>20.05.2021 10:02:46</t>
  </si>
  <si>
    <t>20.05.2021 14:19:35</t>
  </si>
  <si>
    <t>L-417 MIAMI EVLERİ 35-18-L00417_950462065_950462065</t>
  </si>
  <si>
    <t>20.05.2021 09:58:24</t>
  </si>
  <si>
    <t>20.05.2021 18:13:45</t>
  </si>
  <si>
    <t>ÇIRPI İM 35-20-A00002_KANDAK(ÇIRPI-3) M02_2308543</t>
  </si>
  <si>
    <t>20.05.2021 10:07:16</t>
  </si>
  <si>
    <t>20.05.2021 11:32:00</t>
  </si>
  <si>
    <t>TM Fideri</t>
  </si>
  <si>
    <t>BERGAMA TM 35-16-A00004_AŞAĞIKIRIKLAR-1 M06_2314062</t>
  </si>
  <si>
    <t>20.05.2021 10:12:44</t>
  </si>
  <si>
    <t>20.05.2021 12:40:46</t>
  </si>
  <si>
    <t>KIYMIK TR-1 45-75-M00111_A_56389785_56389785</t>
  </si>
  <si>
    <t>20.05.2021 09:58:45</t>
  </si>
  <si>
    <t>20.05.2021 12:47:43</t>
  </si>
  <si>
    <t>KISIK TR-1 (M-135) 35-22-M00135_955256890_955256890</t>
  </si>
  <si>
    <t>20.05.2021 10:15:06</t>
  </si>
  <si>
    <t>20.05.2021 19:25:49</t>
  </si>
  <si>
    <t>ALEMŞAHLI TR-5 ÇÖLDERE 45-79-M00457_B_56400536_56400536</t>
  </si>
  <si>
    <t>20.05.2021 10:11:51</t>
  </si>
  <si>
    <t>20.05.2021 12:16:22</t>
  </si>
  <si>
    <t>İĞDECİK KÖK 45-71-M00077_ŞEHİR-2 (TR-5) M04_72234161</t>
  </si>
  <si>
    <t>20.05.2021 10:30:14</t>
  </si>
  <si>
    <t>20.05.2021 10:46:44</t>
  </si>
  <si>
    <t>AŞAĞIŞAKRAN TR-1 35-17-M00223_B_60984369_60984369</t>
  </si>
  <si>
    <t>20.05.2021 10:33:00</t>
  </si>
  <si>
    <t>20.05.2021 11:34:12</t>
  </si>
  <si>
    <t>DİLEK TR-5 45-80-M02951_95000036274_95000036274</t>
  </si>
  <si>
    <t>20.05.2021 10:35:00</t>
  </si>
  <si>
    <t>20.05.2021 12:12:35</t>
  </si>
  <si>
    <t>20.05.2021 10:37:00</t>
  </si>
  <si>
    <t>20.05.2021 14:33:04</t>
  </si>
  <si>
    <t>K-2366 35-07-K02366_A_56377635_56377635</t>
  </si>
  <si>
    <t>20.05.2021 10:38:58</t>
  </si>
  <si>
    <t>20.05.2021 14:15:12</t>
  </si>
  <si>
    <t>K-1723 35-08-K01723_E_56383558_56383558</t>
  </si>
  <si>
    <t>20.05.2021 10:47:00</t>
  </si>
  <si>
    <t>20.05.2021 11:52:27</t>
  </si>
  <si>
    <t>İSMAİLLİ KÖK 35-16-M00045_TAN RES ÖZEL M08_72049710</t>
  </si>
  <si>
    <t>20.05.2021 10:48:04</t>
  </si>
  <si>
    <t>20.05.2021 11:34:42</t>
  </si>
  <si>
    <t>KURUCUOVA TR-2 35-15-L00253_A_56407306_56407306</t>
  </si>
  <si>
    <t>AG Tel Kopuğu</t>
  </si>
  <si>
    <t>20.05.2021 10:44:02</t>
  </si>
  <si>
    <t>20.05.2021 15:14:11</t>
  </si>
  <si>
    <t>ÇATALOLUK DM 45-74-M00227_HatBaşıAyırıcı_53134467 M03_53134467</t>
  </si>
  <si>
    <t>20.05.2021 10:49:13</t>
  </si>
  <si>
    <t>K-4131 35-04-K04131_35-04-K04131_2372148</t>
  </si>
  <si>
    <t>20.05.2021 11:00:39</t>
  </si>
  <si>
    <t>20.05.2021 11:23:22</t>
  </si>
  <si>
    <t>BARAJ KÖK 35-17-M00461_HatBaşıAyırıcı_65631794 M01_65631794</t>
  </si>
  <si>
    <t>20.05.2021 11:13:21</t>
  </si>
  <si>
    <t>20.05.2021 11:56:38</t>
  </si>
  <si>
    <t>K-963 35-02-K00963_C C1B_5846211</t>
  </si>
  <si>
    <t>AG Nötr İletken Kopması</t>
  </si>
  <si>
    <t>20.05.2021 10:48:33</t>
  </si>
  <si>
    <t>20.05.2021 12:49:43</t>
  </si>
  <si>
    <t>K-4364 35-02-K04364_C_56382480_56382480</t>
  </si>
  <si>
    <t>20.05.2021 11:05:39</t>
  </si>
  <si>
    <t>20.05.2021 14:51:28</t>
  </si>
  <si>
    <t>DM-2/19 (NECATİBEY TR) 45-71-M00124_A a4b_45193434</t>
  </si>
  <si>
    <t>20.05.2021 12:04:06</t>
  </si>
  <si>
    <t>ASARLIK TR-8 35-28-M00182_953370712_953370712</t>
  </si>
  <si>
    <t>20.05.2021 11:06:12</t>
  </si>
  <si>
    <t>20.05.2021 13:21:20</t>
  </si>
  <si>
    <t>L-401 ALTINYUNUS DM 35-18-L00401_950457601_950457601</t>
  </si>
  <si>
    <t>20.05.2021 11:18:02</t>
  </si>
  <si>
    <t>20.05.2021 14:14:30</t>
  </si>
  <si>
    <t>MAHMUT DÖNMEZ SULAMA GRUBU 35-29-M00224_B_56360571_56360571</t>
  </si>
  <si>
    <t>20.05.2021 11:05:21</t>
  </si>
  <si>
    <t>20.05.2021 15:17:54</t>
  </si>
  <si>
    <t>YAHŞELLİ TR-9 35-28-M00830_EMİRALEM KÖK M02_58172277</t>
  </si>
  <si>
    <t>20.05.2021 11:28:57</t>
  </si>
  <si>
    <t>20.05.2021 11:50:00</t>
  </si>
  <si>
    <t>HALKAPINAR TR-1 35-29-L00639_A_56402110_56402110</t>
  </si>
  <si>
    <t>20.05.2021 11:09:20</t>
  </si>
  <si>
    <t>20.05.2021 13:58:45</t>
  </si>
  <si>
    <t>DM-3/12 35-29-M00012_48371290_56361242_56361242</t>
  </si>
  <si>
    <t>20.05.2021 11:12:29</t>
  </si>
  <si>
    <t>20.05.2021 17:01:52</t>
  </si>
  <si>
    <t>ALANKIYI TR-3 35-20-L00265_955189368_955189368</t>
  </si>
  <si>
    <t>20.05.2021 11:17:11</t>
  </si>
  <si>
    <t>20.05.2021 14:39:53</t>
  </si>
  <si>
    <t>ARAPBAŞI TR-2 35-20-L00440__72373295_72373295</t>
  </si>
  <si>
    <t>20.05.2021 11:25:38</t>
  </si>
  <si>
    <t>20.05.2021 12:44:44</t>
  </si>
  <si>
    <t>M-2579 35-08-M02579_B B01b_66116779</t>
  </si>
  <si>
    <t>20.05.2021 11:33:04</t>
  </si>
  <si>
    <t>20.05.2021 14:01:40</t>
  </si>
  <si>
    <t>YEŞİLYURT DM 45-73-M00476_SOBRAN M02_2318327</t>
  </si>
  <si>
    <t>20.05.2021 11:36:02</t>
  </si>
  <si>
    <t>20.05.2021 13:21:25</t>
  </si>
  <si>
    <t>TR-43 35-26-M00043_35-26-M00043_2356009</t>
  </si>
  <si>
    <t>AG Termik Açması</t>
  </si>
  <si>
    <t>20.05.2021 11:38:57</t>
  </si>
  <si>
    <t>20.05.2021 12:19:29</t>
  </si>
  <si>
    <t>YÜKSEKKÖY TR-1 35-17-M00184_11298002_56356952_56356952</t>
  </si>
  <si>
    <t>20.05.2021 11:49:00</t>
  </si>
  <si>
    <t>20.05.2021 13:00:33</t>
  </si>
  <si>
    <t>K-1466 35-03-K01466_D D3_5773475</t>
  </si>
  <si>
    <t>20.05.2021 11:27:02</t>
  </si>
  <si>
    <t>20.05.2021 14:10:37</t>
  </si>
  <si>
    <t>K-997 35-07-K00997_954729952_954729952</t>
  </si>
  <si>
    <t>20.05.2021 11:39:25</t>
  </si>
  <si>
    <t>20.05.2021 16:35:42</t>
  </si>
  <si>
    <t>ALİBEYLİ TR-5 45-80-M00087_A_56394419_56394419</t>
  </si>
  <si>
    <t>20.05.2021 11:54:00</t>
  </si>
  <si>
    <t>20.05.2021 13:07:27</t>
  </si>
  <si>
    <t>A. CANCAN SLM GRB TR-1 35-27-M00602_915956358_915956358</t>
  </si>
  <si>
    <t>20.05.2021 11:20:11</t>
  </si>
  <si>
    <t>20.05.2021 20:00:33</t>
  </si>
  <si>
    <t>K-2737 35-03-K02737_35-03-K02737_41914564</t>
  </si>
  <si>
    <t>Yabani Hayvan Teması</t>
  </si>
  <si>
    <t>20.05.2021 11:59:51</t>
  </si>
  <si>
    <t>20.05.2021 13:48:10</t>
  </si>
  <si>
    <t>TR-49 45-77-L00049_B_56395493_56395493</t>
  </si>
  <si>
    <t>AG Klemens Arızası</t>
  </si>
  <si>
    <t>20.05.2021 12:02:36</t>
  </si>
  <si>
    <t>20.05.2021 13:23:30</t>
  </si>
  <si>
    <t>ULUCAK DM-2/5-A 35-27-M00338_99066453_99066453</t>
  </si>
  <si>
    <t>20.05.2021 11:40:32</t>
  </si>
  <si>
    <t>20.05.2021 14:09:22</t>
  </si>
  <si>
    <t>L-417 MIAMI EVLERİ 35-18-L00417_950451254_950451254</t>
  </si>
  <si>
    <t>20.05.2021 12:09:17</t>
  </si>
  <si>
    <t>20.05.2021 18:24:47</t>
  </si>
  <si>
    <t>HALIKÖY OVACIK MAH. TR-4 35-32-L00125_B_56368021_56368021</t>
  </si>
  <si>
    <t>20.05.2021 11:21:43</t>
  </si>
  <si>
    <t>20.05.2021 14:59:11</t>
  </si>
  <si>
    <t>DM-3/34 35-26-M00766__56360216_56360216</t>
  </si>
  <si>
    <t>20.05.2021 12:11:06</t>
  </si>
  <si>
    <t>20.05.2021 16:34:54</t>
  </si>
  <si>
    <t>DEMİRDERE TR-1 35-29-L00491_95000474555_95000474555</t>
  </si>
  <si>
    <t>20.05.2021 12:14:40</t>
  </si>
  <si>
    <t>20.05.2021 18:13:28</t>
  </si>
  <si>
    <t>NAİME İÇME SUYU 35-26-L00349_DIREK TIPI TRAFO HUCRESI H01_2039793</t>
  </si>
  <si>
    <t>20.05.2021 12:15:05</t>
  </si>
  <si>
    <t>20.05.2021 13:38:07</t>
  </si>
  <si>
    <t>DAĞDERE TR-6 45-72-M00218_45-72-M00218_2372505</t>
  </si>
  <si>
    <t>20.05.2021 12:17:43</t>
  </si>
  <si>
    <t>20.05.2021 13:50:25</t>
  </si>
  <si>
    <t>MENEMEN TR-58 35-28-L00058_953384851_953384851</t>
  </si>
  <si>
    <t>20.05.2021 11:59:23</t>
  </si>
  <si>
    <t>20.05.2021 13:57:42</t>
  </si>
  <si>
    <t>TR-146 45-78-L00146_49414650_56384387_56384387</t>
  </si>
  <si>
    <t>Ağaç Kesimi</t>
  </si>
  <si>
    <t>20.05.2021 12:21:26</t>
  </si>
  <si>
    <t>20.05.2021 14:33:54</t>
  </si>
  <si>
    <t>K-3417 35-08-K03417_912317486_912317486</t>
  </si>
  <si>
    <t>20.05.2021 12:30:58</t>
  </si>
  <si>
    <t>20.05.2021 20:32:03</t>
  </si>
  <si>
    <t>20.05.2021 12:36:36</t>
  </si>
  <si>
    <t>20.05.2021 12:45:36</t>
  </si>
  <si>
    <t>DERBENT İM-DM 45-83-A00004_B.BELEN M14_2331773</t>
  </si>
  <si>
    <t>20.05.2021 09:39:54</t>
  </si>
  <si>
    <t>20.05.2021 14:02:48</t>
  </si>
  <si>
    <t>ÇİÇEKLİ TR-1 45-75-M00308_B_56401098_56401098</t>
  </si>
  <si>
    <t>20.05.2021 12:38:59</t>
  </si>
  <si>
    <t>20.05.2021 14:44:42</t>
  </si>
  <si>
    <t>DM-19/02A 45-71-M02184_SPEK ELEKTRONİK O-02 DİREK M05_65995563</t>
  </si>
  <si>
    <t>20.05.2021 12:25:21</t>
  </si>
  <si>
    <t>20.05.2021 13:25:56</t>
  </si>
  <si>
    <t>BENLİELİ İSABEYLİ TR-1 45-75-M00160_D_56394579_56394579</t>
  </si>
  <si>
    <t>20.05.2021 12:35:37</t>
  </si>
  <si>
    <t>20.05.2021 15:13:08</t>
  </si>
  <si>
    <t>MÜTEVELLİ TR-5 45-80-M00106_A_56387468_56387468</t>
  </si>
  <si>
    <t>20.05.2021 09:38:00</t>
  </si>
  <si>
    <t>20.05.2021 14:14:45</t>
  </si>
  <si>
    <t>MURADİYE TR-4 45-71-M02427_953221351_953221351</t>
  </si>
  <si>
    <t>20.05.2021 15:05:58</t>
  </si>
  <si>
    <t>DM-16/12 45-71-M00624_953244642_953244642</t>
  </si>
  <si>
    <t>20.05.2021 10:10:49</t>
  </si>
  <si>
    <t>20.05.2021 14:23:45</t>
  </si>
  <si>
    <t>ÇATAK TR-4 35-31-L00174_950094942_950094942</t>
  </si>
  <si>
    <t>20.05.2021 12:51:35</t>
  </si>
  <si>
    <t>20.05.2021 16:29:17</t>
  </si>
  <si>
    <t>SART TR-10 45-78-M00183_45-78-M00183_2355411</t>
  </si>
  <si>
    <t>20.05.2021 13:12:37</t>
  </si>
  <si>
    <t>20.05.2021 15:28:05</t>
  </si>
  <si>
    <t>KISIKKÖY YENİ MAH. TR-1 35-22-M00137_955294783_955294783</t>
  </si>
  <si>
    <t>20.05.2021 13:03:23</t>
  </si>
  <si>
    <t>20.05.2021 14:44:29</t>
  </si>
  <si>
    <t>SUBAŞI İM 35-26-A00002_NAİME L03_2035579</t>
  </si>
  <si>
    <t>20.05.2021 13:12:52</t>
  </si>
  <si>
    <t>20.05.2021 13:40:44</t>
  </si>
  <si>
    <t>GÜLBAHÇE TR-2 (TR-183) 35-19-L00183_956698333_956698333</t>
  </si>
  <si>
    <t>20.05.2021 13:07:05</t>
  </si>
  <si>
    <t>20.05.2021 15:19:59</t>
  </si>
  <si>
    <t>K-4782 35-04-K04782_35-04-K04782_54986698</t>
  </si>
  <si>
    <t>20.05.2021 13:14:16</t>
  </si>
  <si>
    <t>20.05.2021 14:42:43</t>
  </si>
  <si>
    <t>ARDIÇ MAHALLESİ TR-9 35-21-L00130_953366655_953366655</t>
  </si>
  <si>
    <t>20.05.2021 13:09:55</t>
  </si>
  <si>
    <t>20.05.2021 20:55:37</t>
  </si>
  <si>
    <t>K-1465 35-03-K01465_F_56363997_56363997</t>
  </si>
  <si>
    <t>20.05.2021 13:13:56</t>
  </si>
  <si>
    <t>20.05.2021 14:38:17</t>
  </si>
  <si>
    <t>TR-15 35-15-M00015_950382750_950382750</t>
  </si>
  <si>
    <t>20.05.2021 13:36:28</t>
  </si>
  <si>
    <t>20.05.2021 16:01:08</t>
  </si>
  <si>
    <t>TR-63 35-19-L00063_956663546_956663546</t>
  </si>
  <si>
    <t>20.05.2021 13:44:58</t>
  </si>
  <si>
    <t>20.05.2021 15:23:21</t>
  </si>
  <si>
    <t>SANCAKLI BOZKÖY TR-6 45-71-M00528_C_56392403_56392403</t>
  </si>
  <si>
    <t>20.05.2021 13:52:00</t>
  </si>
  <si>
    <t>20.05.2021 15:54:15</t>
  </si>
  <si>
    <t>UMURLU KAHVEÖNÜ TR-8 35-31-L00372_47788650_56352002_56352002</t>
  </si>
  <si>
    <t>20.05.2021 13:53:31</t>
  </si>
  <si>
    <t>20.05.2021 20:20:57</t>
  </si>
  <si>
    <t>20.05.2021 14:33:00</t>
  </si>
  <si>
    <t>20.05.2021 17:31:31</t>
  </si>
  <si>
    <t>TR-1/85 45-83-M00085_48104459_56388361_56388361</t>
  </si>
  <si>
    <t>20.05.2021 14:34:49</t>
  </si>
  <si>
    <t>20.05.2021 15:38:04</t>
  </si>
  <si>
    <t>TR-29 45-78-L00029_953258795_953258795</t>
  </si>
  <si>
    <t>20.05.2021 14:36:25</t>
  </si>
  <si>
    <t>20.05.2021 16:19:38</t>
  </si>
  <si>
    <t>ÇUKURALTI M-53 35-25-M00088_955267895_955267895</t>
  </si>
  <si>
    <t>20.05.2021 14:39:10</t>
  </si>
  <si>
    <t>20.05.2021 19:29:21</t>
  </si>
  <si>
    <t>L-268 BOZDOĞAN MARKET 35-18-L00268_950452768_950452768</t>
  </si>
  <si>
    <t>20.05.2021 14:43:46</t>
  </si>
  <si>
    <t>20.05.2021 17:56:02</t>
  </si>
  <si>
    <t>KAPLAN TR-1 35-16-M00118_47483467_56396440_56396440</t>
  </si>
  <si>
    <t>20.05.2021 14:43:39</t>
  </si>
  <si>
    <t>20.05.2021 19:07:26</t>
  </si>
  <si>
    <t>K-1867 35-09-K01867_942460599_942460599</t>
  </si>
  <si>
    <t>20.05.2021 14:46:33</t>
  </si>
  <si>
    <t>20.05.2021 19:52:56</t>
  </si>
  <si>
    <t>M-2907 35-02-M02907_98431023_98431023</t>
  </si>
  <si>
    <t>20.05.2021 15:03:59</t>
  </si>
  <si>
    <t>20.05.2021 16:53:44</t>
  </si>
  <si>
    <t>DERBENT İM-DM 45-83-A00004_B.BELEN M14_2097152</t>
  </si>
  <si>
    <t>20.05.2021 15:11:40</t>
  </si>
  <si>
    <t>20.05.2021 15:30:56</t>
  </si>
  <si>
    <t>K-3331 35-09-K03331_913351172_913351172</t>
  </si>
  <si>
    <t>20.05.2021 15:12:04</t>
  </si>
  <si>
    <t>20.05.2021 19:51:06</t>
  </si>
  <si>
    <t>TR-55 35-30-L00055_955319084_955319084</t>
  </si>
  <si>
    <t>20.05.2021 15:03:47</t>
  </si>
  <si>
    <t>20.05.2021 18:18:46</t>
  </si>
  <si>
    <t>TR-96 45-78-L00096_49361598_56386081_56386081</t>
  </si>
  <si>
    <t>20.05.2021 15:11:09</t>
  </si>
  <si>
    <t>20.05.2021 15:35:27</t>
  </si>
  <si>
    <t>ÇAPAK KÖK 35-26-M00435_DAĞKIZILCA-2 ÇIKIŞ M05_66033222</t>
  </si>
  <si>
    <t>20.05.2021 15:26:01</t>
  </si>
  <si>
    <t>20.05.2021 15:50:44</t>
  </si>
  <si>
    <t>DM-2/43 35-26-M01149_956626811_956626811</t>
  </si>
  <si>
    <t>20.05.2021 14:37:55</t>
  </si>
  <si>
    <t>20.05.2021 17:56:37</t>
  </si>
  <si>
    <t>MESCİTLİ TR-4 35-15-L01016_950393534_950393534</t>
  </si>
  <si>
    <t>20.05.2021 15:15:53</t>
  </si>
  <si>
    <t>20.05.2021 17:57:18</t>
  </si>
  <si>
    <t>SOMA MERKEZ DM-2 45-82-M00070_TR-38 M06_2092857</t>
  </si>
  <si>
    <t>20.05.2021 15:33:21</t>
  </si>
  <si>
    <t>20.05.2021 16:08:17</t>
  </si>
  <si>
    <t>TR-2/20 45-83-L00020_955148266_955148266</t>
  </si>
  <si>
    <t>20.05.2021 15:43:08</t>
  </si>
  <si>
    <t>20.05.2021 17:31:27</t>
  </si>
  <si>
    <t>M-3100(YATIRIM REZERVE) 35-02-M03100_B_56394831_56394831</t>
  </si>
  <si>
    <t>20.05.2021 15:34:05</t>
  </si>
  <si>
    <t>20.05.2021 19:10:09</t>
  </si>
  <si>
    <t>MÜSLİM SAĞSÖZ ÖZEL 35-23-M00306Ö_DIREK TIPI TRAFO HUCRESI H01_2046556</t>
  </si>
  <si>
    <t>OG Ayırıcı Arızası</t>
  </si>
  <si>
    <t>20.05.2021 15:41:32</t>
  </si>
  <si>
    <t>20.05.2021 19:07:17</t>
  </si>
  <si>
    <t>TR-60 45-77-L00060_945490300_945490300</t>
  </si>
  <si>
    <t>20.05.2021 15:44:17</t>
  </si>
  <si>
    <t>20.05.2021 16:43:32</t>
  </si>
  <si>
    <t>TR-36 35-30-L00036_955301090_955301090</t>
  </si>
  <si>
    <t>20.05.2021 15:50:26</t>
  </si>
  <si>
    <t>20.05.2021 20:03:06</t>
  </si>
  <si>
    <t>URGANLI TR-2 45-83-M00570_955161681_955161681</t>
  </si>
  <si>
    <t>20.05.2021 16:01:52</t>
  </si>
  <si>
    <t>20.05.2021 18:25:25</t>
  </si>
  <si>
    <t>SIRIMLI AVCILAR TR 35-31-L00202_35-31-L00202_2365090</t>
  </si>
  <si>
    <t>20.05.2021 16:04:49</t>
  </si>
  <si>
    <t>20.05.2021 19:17:28</t>
  </si>
  <si>
    <t>HACIRAHMANLI TR-23 45-80-M00146_956564983_956564983</t>
  </si>
  <si>
    <t>20.05.2021 16:06:00</t>
  </si>
  <si>
    <t>20.05.2021 17:25:00</t>
  </si>
  <si>
    <t>YASEMİN DM 35-19-M00002_HatBaşıAyırıcı_66084748 M02_66084748</t>
  </si>
  <si>
    <t>OG Hatta Yabancı Cisim</t>
  </si>
  <si>
    <t>20.05.2021 16:12:11</t>
  </si>
  <si>
    <t>20.05.2021 17:51:28</t>
  </si>
  <si>
    <t>SOMA A SANTRALİ İM/DM 45-82-A00001_İM 34.5 ÇIKIŞ M01_2324951</t>
  </si>
  <si>
    <t>20.05.2021 16:15:00</t>
  </si>
  <si>
    <t>20.05.2021 16:37:17</t>
  </si>
  <si>
    <t>_913302590_913302590</t>
  </si>
  <si>
    <t>20.05.2021 16:22:29</t>
  </si>
  <si>
    <t>20.05.2021 19:55:38</t>
  </si>
  <si>
    <t>ÜRKMEZ M-17 35-25-M00174_956660889_956660889</t>
  </si>
  <si>
    <t>20.05.2021 16:22:30</t>
  </si>
  <si>
    <t>20.05.2021 16:45:36</t>
  </si>
  <si>
    <t>M-1389 35-02-M01389_B_56370289_56370289</t>
  </si>
  <si>
    <t>20.05.2021 16:35:00</t>
  </si>
  <si>
    <t>20.05.2021 17:03:32</t>
  </si>
  <si>
    <t>KIRKAĞAÇ DM 45-76-M00043_SOMA A SANTRALİ İM/DM M02_72247485</t>
  </si>
  <si>
    <t>20.05.2021 16:36:11</t>
  </si>
  <si>
    <t>20.05.2021 16:36:57</t>
  </si>
  <si>
    <t>L-248 35-18-L00248_950441261_950441261</t>
  </si>
  <si>
    <t>20.05.2021 16:10:29</t>
  </si>
  <si>
    <t>20.05.2021 19:50:29</t>
  </si>
  <si>
    <t>K-4310 35-07-K04310_A_56365824_56365824</t>
  </si>
  <si>
    <t>20.05.2021 16:19:33</t>
  </si>
  <si>
    <t>20.05.2021 18:15:38</t>
  </si>
  <si>
    <t>TR-35 35-16-L00035_953318563_953318563</t>
  </si>
  <si>
    <t>20.05.2021 16:33:32</t>
  </si>
  <si>
    <t>20.05.2021 17:59:52</t>
  </si>
  <si>
    <t>ÜRKMEZ M-5 35-25-M00142_956638520_956638520</t>
  </si>
  <si>
    <t>20.05.2021 16:36:10</t>
  </si>
  <si>
    <t>20.05.2021 17:19:34</t>
  </si>
  <si>
    <t>L-209 35-18-L00209_950451633_950451633</t>
  </si>
  <si>
    <t>20.05.2021 16:32:34</t>
  </si>
  <si>
    <t>20.05.2021 19:18:25</t>
  </si>
  <si>
    <t>SOMA A SANTRALİ İM/DM 45-82-A00001_IŞIKLAR-1 M03_2324957</t>
  </si>
  <si>
    <t>20.05.2021 16:44:09</t>
  </si>
  <si>
    <t>21.05.2021 01:25:16</t>
  </si>
  <si>
    <t>BOĞAZİÇİ İM 35-01-A00001_ZEYTİNLİK K17_2307514</t>
  </si>
  <si>
    <t>20.05.2021 16:52:17</t>
  </si>
  <si>
    <t>20.05.2021 18:12:00</t>
  </si>
  <si>
    <t>AVŞAR TR-1 45-83-L00340_955178045_955178045</t>
  </si>
  <si>
    <t>20.05.2021 16:56:00</t>
  </si>
  <si>
    <t>20.05.2021 19:19:51</t>
  </si>
  <si>
    <t>ÇİÇEKLİ KIRDİBİ TR-1 45-75-M00310_B_56401439_56401439</t>
  </si>
  <si>
    <t>20.05.2021 16:48:11</t>
  </si>
  <si>
    <t>20.05.2021 18:10:33</t>
  </si>
  <si>
    <t>GERENKÖY KÖK 35-23-M00156_BAĞARASI M04_72155662</t>
  </si>
  <si>
    <t>20.05.2021 16:59:10</t>
  </si>
  <si>
    <t>20.05.2021 19:10:12</t>
  </si>
  <si>
    <t>IŞIKLAR KÖK 45-73-M00467_BAKLACI M02_67094230</t>
  </si>
  <si>
    <t>20.05.2021 17:06:31</t>
  </si>
  <si>
    <t>20.05.2021 17:07:51</t>
  </si>
  <si>
    <t>İLTUR TR-2 35-19-M00434_956688572_956688572</t>
  </si>
  <si>
    <t>20.05.2021 17:11:06</t>
  </si>
  <si>
    <t>20.05.2021 18:50:30</t>
  </si>
  <si>
    <t>K-4708 35-04-K04708_913691263_913691263</t>
  </si>
  <si>
    <t>20.05.2021 17:16:51</t>
  </si>
  <si>
    <t>20.05.2021 20:03:28</t>
  </si>
  <si>
    <t>KARABULU TR-4 35-31-L00353_956570705_956570705</t>
  </si>
  <si>
    <t>20.05.2021 17:10:02</t>
  </si>
  <si>
    <t>20.05.2021 19:33:06</t>
  </si>
  <si>
    <t>POYRACIK TR-1 35-24-L00024_A_60983552_60983552</t>
  </si>
  <si>
    <t>20.05.2021 18:18:34</t>
  </si>
  <si>
    <t>20.05.2021 19:01:24</t>
  </si>
  <si>
    <t>SARIGÖL TR-47 45-79-M00047_945557919_945557919</t>
  </si>
  <si>
    <t>20.05.2021 17:24:45</t>
  </si>
  <si>
    <t>20.05.2021 18:23:42</t>
  </si>
  <si>
    <t>M-1292 35-02-M01292_910059528_910059528</t>
  </si>
  <si>
    <t>20.05.2021 17:43:55</t>
  </si>
  <si>
    <t>20.05.2021 19:25:15</t>
  </si>
  <si>
    <t>K-4614 35-10-K04614_965988961_965988961</t>
  </si>
  <si>
    <t>20.05.2021 17:48:00</t>
  </si>
  <si>
    <t>20.05.2021 18:08:08</t>
  </si>
  <si>
    <t>ÇATALOLUK TR 1 45-74-M00230_945582062_945582062</t>
  </si>
  <si>
    <t>20.05.2021 17:48:37</t>
  </si>
  <si>
    <t>20.05.2021 19:10:59</t>
  </si>
  <si>
    <t>M-3333 (YATIRIM REZERVE) 35-04-M03333_A_56369608_56369608</t>
  </si>
  <si>
    <t>20.05.2021 17:57:00</t>
  </si>
  <si>
    <t>20.05.2021 18:29:14</t>
  </si>
  <si>
    <t>KIZILCAOVA TR-4 35-20-L00173_35-20-L00173_2368089</t>
  </si>
  <si>
    <t>20.05.2021 17:58:51</t>
  </si>
  <si>
    <t>20.05.2021 18:18:49</t>
  </si>
  <si>
    <t>YENİKENT TR-1 35-16-M00026_953329528_953329528</t>
  </si>
  <si>
    <t>20.05.2021 18:03:02</t>
  </si>
  <si>
    <t>20.05.2021 19:56:54</t>
  </si>
  <si>
    <t>ORTAKÖY KAYALI TR-2 35-29-L00225_35-29-L00225_2372127</t>
  </si>
  <si>
    <t>20.05.2021 18:05:27</t>
  </si>
  <si>
    <t>20.05.2021 18:36:49</t>
  </si>
  <si>
    <t>DM-2/TR-20 35-22-M00853_DM-2/TR-21 (GÖLCÜKLER) M02_66057501</t>
  </si>
  <si>
    <t>20.05.2021 18:10:47</t>
  </si>
  <si>
    <t>20.05.2021 18:11:17</t>
  </si>
  <si>
    <t>TR-2/20 45-83-L00020_48136737_56384783_56384783</t>
  </si>
  <si>
    <t>20.05.2021 18:15:40</t>
  </si>
  <si>
    <t>20.05.2021 19:21:26</t>
  </si>
  <si>
    <t>M-204(DM-2/7) 35-09-M00204_M-1531 M03_45129544</t>
  </si>
  <si>
    <t>OG Atlama Arızası</t>
  </si>
  <si>
    <t>20.05.2021 18:19:01</t>
  </si>
  <si>
    <t>20.05.2021 19:00:36</t>
  </si>
  <si>
    <t>URGANLI TR-1 KÖK 45-83-M00129_955162110_955162110</t>
  </si>
  <si>
    <t>20.05.2021 18:09:54</t>
  </si>
  <si>
    <t>20.05.2021 21:50:26</t>
  </si>
  <si>
    <t>ALAÇATI TR-1 45-73-M00587_B_56401742_56401742</t>
  </si>
  <si>
    <t>20.05.2021 18:19:20</t>
  </si>
  <si>
    <t>20.05.2021 20:02:26</t>
  </si>
  <si>
    <t>SOMA TR-2 45-82-M00002_B_56387671_56387671</t>
  </si>
  <si>
    <t>20.05.2021 18:10:27</t>
  </si>
  <si>
    <t>20.05.2021 18:54:58</t>
  </si>
  <si>
    <t>ÜÇPINAR TR-6 45-71-M01538_A_56363673_56363673</t>
  </si>
  <si>
    <t>20.05.2021 18:32:11</t>
  </si>
  <si>
    <t>20.05.2021 20:31:09</t>
  </si>
  <si>
    <t>K-123 35-01-K00123_E_56374945_56374945</t>
  </si>
  <si>
    <t>Hırsızlık</t>
  </si>
  <si>
    <t>20.05.2021 18:48:47</t>
  </si>
  <si>
    <t>20.05.2021 22:38:23</t>
  </si>
  <si>
    <t>_B_56392316_56392316</t>
  </si>
  <si>
    <t>AG Sehim Bozukluğu</t>
  </si>
  <si>
    <t>20.05.2021 18:56:09</t>
  </si>
  <si>
    <t>20.05.2021 20:41:25</t>
  </si>
  <si>
    <t>M-2760(YATIRIM REZERVE) 35-10-M02760_ M01_72853569</t>
  </si>
  <si>
    <t>20.05.2021 18:28:07</t>
  </si>
  <si>
    <t>20.05.2021 19:20:19</t>
  </si>
  <si>
    <t>20.05.2021 20:03:00</t>
  </si>
  <si>
    <t>20.05.2021 21:35:43</t>
  </si>
  <si>
    <t>ÇANDARLI TR-5 35-30-M00005_E_56352844_56352844</t>
  </si>
  <si>
    <t>20.05.2021 18:50:54</t>
  </si>
  <si>
    <t>20.05.2021 19:35:42</t>
  </si>
  <si>
    <t>TR-38 35-30-L00038_955317874_955317874</t>
  </si>
  <si>
    <t>20.05.2021 19:10:34</t>
  </si>
  <si>
    <t>20.05.2021 20:27:12</t>
  </si>
  <si>
    <t>DM-21/18A 45-71-M00476_953242368_953242368</t>
  </si>
  <si>
    <t>20.05.2021 19:07:47</t>
  </si>
  <si>
    <t>20.05.2021 21:01:42</t>
  </si>
  <si>
    <t>TR-1/3 45-83-M00003_PAŞATIMARI TR-1 M05_2331761</t>
  </si>
  <si>
    <t>20.05.2021 19:09:14</t>
  </si>
  <si>
    <t>20.05.2021 19:44:33</t>
  </si>
  <si>
    <t>L-25 35-14-L00025_956658883_956658883</t>
  </si>
  <si>
    <t>20.05.2021 19:19:10</t>
  </si>
  <si>
    <t>20.05.2021 21:36:53</t>
  </si>
  <si>
    <t>TR-140 35-26-M00140_956614582_956614582</t>
  </si>
  <si>
    <t>20.05.2021 19:25:00</t>
  </si>
  <si>
    <t>20.05.2021 23:36:24</t>
  </si>
  <si>
    <t>YENİ LİMAN TR-2 35-21-L00051_953357527_953357527</t>
  </si>
  <si>
    <t>20.05.2021 19:25:58</t>
  </si>
  <si>
    <t>20.05.2021 22:55:59</t>
  </si>
  <si>
    <t>BALIKLIOVA TR-5 35-19-L00374_956673307_956673307</t>
  </si>
  <si>
    <t>20.05.2021 19:34:33</t>
  </si>
  <si>
    <t>20.05.2021 20:51:13</t>
  </si>
  <si>
    <t>TR-72 45-78-M00072_95000478957_95000478957</t>
  </si>
  <si>
    <t>20.05.2021 19:44:46</t>
  </si>
  <si>
    <t>20.05.2021 20:28:52</t>
  </si>
  <si>
    <t>_A_56406831_56406831</t>
  </si>
  <si>
    <t>20.05.2021 19:52:39</t>
  </si>
  <si>
    <t>20.05.2021 20:58:35</t>
  </si>
  <si>
    <t>YENİ LİMAN TR-1 35-21-L00050_953361425_953361425</t>
  </si>
  <si>
    <t>21.05.2021 00:04:36</t>
  </si>
  <si>
    <t>IŞIKLAR TR-520 TARIMSAL SULAMA 45-73-M00619_45-73-M00619_2352756</t>
  </si>
  <si>
    <t>20.05.2021 19:57:01</t>
  </si>
  <si>
    <t>20.05.2021 22:02:01</t>
  </si>
  <si>
    <t>SELENDİ DM 45-81-M00001_KINIK M06_2077097</t>
  </si>
  <si>
    <t>20.05.2021 20:00:21</t>
  </si>
  <si>
    <t>20.05.2021 20:00:31</t>
  </si>
  <si>
    <t>BADEMLİ TR-5 35-15-L01044_48663861_56361611_56361611</t>
  </si>
  <si>
    <t>AG Pano Faz Sigorta Atığı</t>
  </si>
  <si>
    <t>20.05.2021 19:37:30</t>
  </si>
  <si>
    <t>20.05.2021 23:21:04</t>
  </si>
  <si>
    <t>DM-2/41-A (VAKVAK ÇEŞMESİ) 45-71-M00514_A_56403676_56403676</t>
  </si>
  <si>
    <t>20.05.2021 20:02:34</t>
  </si>
  <si>
    <t>20.05.2021 23:02:52</t>
  </si>
  <si>
    <t>K-3929 35-10-K03929_962603632_962603632</t>
  </si>
  <si>
    <t>20.05.2021 19:29:37</t>
  </si>
  <si>
    <t>20.05.2021 20:52:04</t>
  </si>
  <si>
    <t>BENLİELİ İSABEYLİ TR-1 45-75-M00160_B_56389873_56389873</t>
  </si>
  <si>
    <t>20.05.2021 20:21:39</t>
  </si>
  <si>
    <t>20.05.2021 21:31:58</t>
  </si>
  <si>
    <t>DM-5/1 45-71-M02283_95000536633_95000536633</t>
  </si>
  <si>
    <t>20.05.2021 20:17:00</t>
  </si>
  <si>
    <t>20.05.2021 21:12:50</t>
  </si>
  <si>
    <t>20.05.2021 20:42:21</t>
  </si>
  <si>
    <t>20.05.2021 23:05:17</t>
  </si>
  <si>
    <t>SOMA TR-41 45-82-M00041_TR-42 M02_72179807</t>
  </si>
  <si>
    <t>20.05.2021 20:49:42</t>
  </si>
  <si>
    <t>20.05.2021 21:30:19</t>
  </si>
  <si>
    <t>UZUNALAN TR-1 45-72-M00212_A_56407681_56407681</t>
  </si>
  <si>
    <t>20.05.2021 20:50:34</t>
  </si>
  <si>
    <t>20.05.2021 23:26:46</t>
  </si>
  <si>
    <t>KINIK TR-1 45-81-M00139_DIREK TIPI TRAFO HUCRESI H01_2091308</t>
  </si>
  <si>
    <t>20.05.2021 20:47:16</t>
  </si>
  <si>
    <t>20.05.2021 21:32:01</t>
  </si>
  <si>
    <t>20.05.2021 20:10:51</t>
  </si>
  <si>
    <t>20.05.2021 22:58:17</t>
  </si>
  <si>
    <t>L-166 35-18-L00166_950443279_950443279</t>
  </si>
  <si>
    <t>20.05.2021 21:13:45</t>
  </si>
  <si>
    <t>20.05.2021 22:29:11</t>
  </si>
  <si>
    <t>ÇANDARLI TATİL KÖYÜ TR-1 35-30-M00088_955314324_955314324</t>
  </si>
  <si>
    <t>20.05.2021 21:17:40</t>
  </si>
  <si>
    <t>20.05.2021 23:08:16</t>
  </si>
  <si>
    <t>İSMETİYE TR-810 TARIMSAL SULAMA 45-73-M01006_45-73-M01006_2352513</t>
  </si>
  <si>
    <t>20.05.2021 21:24:18</t>
  </si>
  <si>
    <t>20.05.2021 23:13:26</t>
  </si>
  <si>
    <t>K-2394 35-07-K02394_E_60985064_60985064</t>
  </si>
  <si>
    <t>20.05.2021 21:25:01</t>
  </si>
  <si>
    <t>21.05.2021 01:21:33</t>
  </si>
  <si>
    <t>TR-2 GÖLCÜKLER 35-22-M00002_955288089_955288089</t>
  </si>
  <si>
    <t>20.05.2021 21:24:07</t>
  </si>
  <si>
    <t>20.05.2021 22:18:27</t>
  </si>
  <si>
    <t>HANPAŞA AKYOL TR-1 45-72-M00186_B_56406229_56406229</t>
  </si>
  <si>
    <t>20.05.2021 21:40:52</t>
  </si>
  <si>
    <t>21.05.2021 00:16:21</t>
  </si>
  <si>
    <t>HAKKI YEŞİLTEPE SULAMA GRUBU 35-29-M00392_C_56399044_56399044</t>
  </si>
  <si>
    <t>20.05.2021 21:32:43</t>
  </si>
  <si>
    <t>20.05.2021 23:17:34</t>
  </si>
  <si>
    <t>GÖKÇEÖREN TR-5 45-77-M00031_C_56392409_56392409</t>
  </si>
  <si>
    <t>20.05.2021 21:45:57</t>
  </si>
  <si>
    <t>20.05.2021 22:52:35</t>
  </si>
  <si>
    <t>TOKİ KONUTLARI TR-16 45-74-M00310_45-74-M00310_43040386</t>
  </si>
  <si>
    <t>AG Atlama Kopuğu</t>
  </si>
  <si>
    <t>20.05.2021 21:45:01</t>
  </si>
  <si>
    <t>20.05.2021 22:25:27</t>
  </si>
  <si>
    <t>KARAHALİLLİ TR-1 35-20-L00350_955196797_955196797</t>
  </si>
  <si>
    <t>20.05.2021 22:04:34</t>
  </si>
  <si>
    <t>20.05.2021 22:52:29</t>
  </si>
  <si>
    <t>URGANLI TR-11 45-83-M00552_955163539_955163539</t>
  </si>
  <si>
    <t>20.05.2021 19:43:37</t>
  </si>
  <si>
    <t>20.05.2021 23:52:11</t>
  </si>
  <si>
    <t>BOYNUYOĞUN KÖK 35-29-L00051_ESKİBOYNUYOĞUN L02_72215398</t>
  </si>
  <si>
    <t>20.05.2021 23:14:37</t>
  </si>
  <si>
    <t>20.05.2021 23:48:05</t>
  </si>
  <si>
    <t>K-693 35-02-K00693_D d4b_5842272</t>
  </si>
  <si>
    <t>20.05.2021 23:13:19</t>
  </si>
  <si>
    <t>21.05.2021 00:20:09</t>
  </si>
  <si>
    <t>K-3187 35-01-K03187_911315002_911315002</t>
  </si>
  <si>
    <t>20.05.2021 23:37:35</t>
  </si>
  <si>
    <t>21.05.2021 00:29:00</t>
  </si>
  <si>
    <t>ÖDEMİŞ İM 35-15-A00001_TR-B L33_2309743</t>
  </si>
  <si>
    <t>25.05.2021 00:33:36</t>
  </si>
  <si>
    <t>25.05.2021 00:41:07</t>
  </si>
  <si>
    <t>YENİ HARMANDALI TR-1 45-71-M00893_DIREK TIPI TRAFO HUCRESI H01_2084265</t>
  </si>
  <si>
    <t>25.05.2021 00:31:20</t>
  </si>
  <si>
    <t>25.05.2021 03:57:58</t>
  </si>
  <si>
    <t>TR-2/14-B 45-72-L00069_B_56406879_56406879</t>
  </si>
  <si>
    <t>25.05.2021 00:37:00</t>
  </si>
  <si>
    <t>25.05.2021 02:31:13</t>
  </si>
  <si>
    <t>TİRE TR-6 35-29-L00006_35-29-L00006_72207681</t>
  </si>
  <si>
    <t>AG Kademe Ayarı</t>
  </si>
  <si>
    <t>25.05.2021 01:19:00</t>
  </si>
  <si>
    <t>25.05.2021 01:52:22</t>
  </si>
  <si>
    <t>25.05.2021 02:30:27</t>
  </si>
  <si>
    <t>25.05.2021 02:31:42</t>
  </si>
  <si>
    <t>ÇAYLI TR-9 35-15-L00202_950408074_950408074</t>
  </si>
  <si>
    <t>25.05.2021 02:25:13</t>
  </si>
  <si>
    <t>25.05.2021 03:37:39</t>
  </si>
  <si>
    <t>25.05.2021 05:29:36</t>
  </si>
  <si>
    <t>25.05.2021 05:30:06</t>
  </si>
  <si>
    <t>ULUKENT DM-3 35-28-M00003_DM-3/17 M01_2312184</t>
  </si>
  <si>
    <t>25.05.2021 05:34:36</t>
  </si>
  <si>
    <t>25.05.2021 06:26:33</t>
  </si>
  <si>
    <t>AŞAĞIÇOBANİSA TR-27 45-71-M00934_953198151_953198151</t>
  </si>
  <si>
    <t>25.05.2021 05:57:00</t>
  </si>
  <si>
    <t>25.05.2021 07:12:19</t>
  </si>
  <si>
    <t>KAPAKLI DM 45-72-M00309_KAPAKLI ŞEHİR M04_2099420</t>
  </si>
  <si>
    <t>25.05.2021 06:03:41</t>
  </si>
  <si>
    <t>25.05.2021 06:41:19</t>
  </si>
  <si>
    <t>SELÇUK İM/DM 35-13-A00004_ŞEHİR-3 M15_65986280</t>
  </si>
  <si>
    <t>25.05.2021 06:07:53</t>
  </si>
  <si>
    <t>25.05.2021 07:11:20</t>
  </si>
  <si>
    <t>ALİAĞA TR-43 DM 35-17-M00043_GÜZELHİSAR ÇIKIŞI M13_2315084</t>
  </si>
  <si>
    <t>25.05.2021 06:52:11</t>
  </si>
  <si>
    <t>25.05.2021 07:21:56</t>
  </si>
  <si>
    <t>ÖDEMİŞ TM-2 35-15-A00005_YOLÜSTÜ M18_2334263</t>
  </si>
  <si>
    <t>25.05.2021 06:53:26</t>
  </si>
  <si>
    <t>25.05.2021 07:22:18</t>
  </si>
  <si>
    <t>L-10 MEZARLIK YANI 35-14-L00010_HASTANE TR-76 L04_47484161</t>
  </si>
  <si>
    <t>25.05.2021 07:08:53</t>
  </si>
  <si>
    <t>25.05.2021 08:32:39</t>
  </si>
  <si>
    <t>ESBAŞ İM 35-08-A00001_ESBAŞ-12 K04_2050758</t>
  </si>
  <si>
    <t>25.05.2021 07:17:18</t>
  </si>
  <si>
    <t>25.05.2021 07:19:33</t>
  </si>
  <si>
    <t>OTOKENT İM 35-08-A00004_SÜMER K08_2052220</t>
  </si>
  <si>
    <t>25.05.2021 07:18:24</t>
  </si>
  <si>
    <t>ESBAŞ İM 35-08-A00001_ESBAŞ-10 K05_2053329</t>
  </si>
  <si>
    <t>25.05.2021 07:19:25</t>
  </si>
  <si>
    <t>25.05.2021 07:28:08</t>
  </si>
  <si>
    <t>GÖKÇEN İM 35-29-A00004_KAZANLI L07_2106422</t>
  </si>
  <si>
    <t>25.05.2021 07:25:51</t>
  </si>
  <si>
    <t>25.05.2021 07:53:59</t>
  </si>
  <si>
    <t>AHMETLİ TR-5 35-26-L00129_95000602065_95000602065</t>
  </si>
  <si>
    <t>25.05.2021 07:21:46</t>
  </si>
  <si>
    <t>25.05.2021 09:49:28</t>
  </si>
  <si>
    <t>DURMUŞ SABANCI SULAMA GRUBU 35-29-M00295_DIREK TIPI TRAFO HUCRESI H01_2068526</t>
  </si>
  <si>
    <t>25.05.2021 06:46:39</t>
  </si>
  <si>
    <t>25.05.2021 10:45:40</t>
  </si>
  <si>
    <t>ÜÇPINAR DM 45-71-M00183_ÜÇPINAR M08_72249133</t>
  </si>
  <si>
    <t>25.05.2021 07:31:07</t>
  </si>
  <si>
    <t>25.05.2021 07:36:12</t>
  </si>
  <si>
    <t>ERGENEKON TR-9 45-83-M00621_AVŞAR İM GİRİŞ M02_61203677</t>
  </si>
  <si>
    <t>25.05.2021 07:32:46</t>
  </si>
  <si>
    <t>25.05.2021 08:03:07</t>
  </si>
  <si>
    <t>HACIRAHMANLAR TARIMSAL SULAMA ÖZEL KÖK 45-80-M02000Ö_HACIRAHMANLI TST-1 M02_2323505</t>
  </si>
  <si>
    <t>25.05.2021 08:00:58</t>
  </si>
  <si>
    <t>25.05.2021 09:23:00</t>
  </si>
  <si>
    <t>DEMİRCİ KÖK 35-26-M00779_YEŞİLKÖY ENH M01_65897058</t>
  </si>
  <si>
    <t>25.05.2021 08:06:56</t>
  </si>
  <si>
    <t>25.05.2021 08:24:22</t>
  </si>
  <si>
    <t>K-1768 35-01-K01768_911244754_911244754</t>
  </si>
  <si>
    <t>25.05.2021 08:05:00</t>
  </si>
  <si>
    <t>25.05.2021 18:07:09</t>
  </si>
  <si>
    <t>M-2674 35-01-M02674_911248706_911248706</t>
  </si>
  <si>
    <t>25.05.2021 08:07:39</t>
  </si>
  <si>
    <t>25.05.2021 09:52:25</t>
  </si>
  <si>
    <t>AKÇAPINAR TR-1 45-83-L00438_955165128_955165128</t>
  </si>
  <si>
    <t>25.05.2021 08:09:11</t>
  </si>
  <si>
    <t>25.05.2021 10:24:22</t>
  </si>
  <si>
    <t>KARAKUYU KÖK 35-22-M00091_PANCAR M06_72111685</t>
  </si>
  <si>
    <t>25.05.2021 07:49:06</t>
  </si>
  <si>
    <t>25.05.2021 09:05:41</t>
  </si>
  <si>
    <t>K-1433 35-04-K01433_99523236_99523236</t>
  </si>
  <si>
    <t>25.05.2021 08:04:40</t>
  </si>
  <si>
    <t>25.05.2021 09:32:40</t>
  </si>
  <si>
    <t>K-4131 35-04-K04131_A A1B_5774559</t>
  </si>
  <si>
    <t>AG Kablo Başlığı Arızası</t>
  </si>
  <si>
    <t>25.05.2021 08:10:54</t>
  </si>
  <si>
    <t>25.05.2021 11:37:52</t>
  </si>
  <si>
    <t>ÇALTIDERE KÖK 35-17-M00231_ŞAKRAN M03_66291235</t>
  </si>
  <si>
    <t>25.05.2021 08:16:26</t>
  </si>
  <si>
    <t>25.05.2021 08:37:47</t>
  </si>
  <si>
    <t>ERKAN ATMACA SULAMA GRUBU 35-29-M00225_35-29-M00225_2371105</t>
  </si>
  <si>
    <t>AG Yük Ayırıcı Arızası</t>
  </si>
  <si>
    <t>25.05.2021 08:20:39</t>
  </si>
  <si>
    <t>25.05.2021 10:37:44</t>
  </si>
  <si>
    <t>ÜÇPINAR TR-7 45-71-M01535_45-71-M01535_2367913</t>
  </si>
  <si>
    <t>25.05.2021 08:28:21</t>
  </si>
  <si>
    <t>25.05.2021 12:43:00</t>
  </si>
  <si>
    <t>DM-3/TR-34 (ESKİ TR-145) 35-26-M01258_956617064_956617064</t>
  </si>
  <si>
    <t>25.05.2021 08:37:00</t>
  </si>
  <si>
    <t>25.05.2021 13:12:26</t>
  </si>
  <si>
    <t>YENİKENT SULAMA TR-9 35-16-M00218_35-16-M00218_2366458</t>
  </si>
  <si>
    <t>25.05.2021 10:35:46</t>
  </si>
  <si>
    <t>DİLEK TR-6 45-80-M02952_956545169_956545169</t>
  </si>
  <si>
    <t>25.05.2021 08:42:46</t>
  </si>
  <si>
    <t>25.05.2021 10:07:06</t>
  </si>
  <si>
    <t>YILMAZ TR-30 45-78-M00190_950186509_950186509</t>
  </si>
  <si>
    <t>25.05.2021 08:46:18</t>
  </si>
  <si>
    <t>25.05.2021 10:52:29</t>
  </si>
  <si>
    <t>M-1003 35-03-M01003_35-03-M01003_41930545</t>
  </si>
  <si>
    <t>25.05.2021 08:49:46</t>
  </si>
  <si>
    <t>25.05.2021 09:29:24</t>
  </si>
  <si>
    <t>ARPALIK KÖK 45-83-M00137_ÇAMPINAR TARIMSAL SULAMA - TR-6 M06_72124446</t>
  </si>
  <si>
    <t>25.05.2021 06:30:51</t>
  </si>
  <si>
    <t>25.05.2021 13:36:56</t>
  </si>
  <si>
    <t>M-2346 35-03-M02346_35-03-M02346_47275162</t>
  </si>
  <si>
    <t>25.05.2021 08:56:56</t>
  </si>
  <si>
    <t>25.05.2021 10:49:07</t>
  </si>
  <si>
    <t>L-353 İŞTUR 35-18-L00353_950455334_950455334</t>
  </si>
  <si>
    <t>25.05.2021 08:54:42</t>
  </si>
  <si>
    <t>25.05.2021 09:36:57</t>
  </si>
  <si>
    <t>GÜZELKÖY TR 45-71-M00984_44426479_56395547_56395547</t>
  </si>
  <si>
    <t>25.05.2021 08:59:00</t>
  </si>
  <si>
    <t>25.05.2021 11:09:13</t>
  </si>
  <si>
    <t>AŞAĞIKIRIKLAR DM 35-16-M00448_YENİKENT SULAMA M11_2115986</t>
  </si>
  <si>
    <t>25.05.2021 09:01:57</t>
  </si>
  <si>
    <t>25.05.2021 09:06:08</t>
  </si>
  <si>
    <t>ÇANAKÇI KÖK 45-79-M00194_ÇİMENTEPE YENİKÖY M01_67098847</t>
  </si>
  <si>
    <t>25.05.2021 09:05:46</t>
  </si>
  <si>
    <t>25.05.2021 09:31:16</t>
  </si>
  <si>
    <t>SARIGÖL DM 45-79-M00069_ESKİ KÖYLER FİDERİ M05_2318419</t>
  </si>
  <si>
    <t>25.05.2021 09:05:51</t>
  </si>
  <si>
    <t>25.05.2021 15:25:48</t>
  </si>
  <si>
    <t>TAYTAN OFİS KÖK 45-78-M00314_HatBaşıAyırıcı_53139982 M06_53139982</t>
  </si>
  <si>
    <t>25.05.2021 09:07:31</t>
  </si>
  <si>
    <t>25.05.2021 18:10:41</t>
  </si>
  <si>
    <t>YENİ ŞAKRAN TR-14 35-17-M00214__56355827_56355827</t>
  </si>
  <si>
    <t>25.05.2021 09:12:34</t>
  </si>
  <si>
    <t>25.05.2021 10:15:43</t>
  </si>
  <si>
    <t>MENDERES DM-2/TR-1 35-22-M00300_DM-3/TR-1 M06_2095187</t>
  </si>
  <si>
    <t>25.05.2021 09:22:48</t>
  </si>
  <si>
    <t>25.05.2021 09:45:04</t>
  </si>
  <si>
    <t>MENDERES DM-2/TR-1 35-22-M00300_MENDERES-1 M17_2328468</t>
  </si>
  <si>
    <t>25.05.2021 09:14:44</t>
  </si>
  <si>
    <t>25.05.2021 17:41:26</t>
  </si>
  <si>
    <t>YELKİ DM-2/8 (M-2342) 35-10-M02342_912252023_912252023</t>
  </si>
  <si>
    <t>25.05.2021 09:20:10</t>
  </si>
  <si>
    <t>25.05.2021 12:21:56</t>
  </si>
  <si>
    <t>ASARLIK TR-20 35-28-M00170_953377544_953377544</t>
  </si>
  <si>
    <t>25.05.2021 08:49:35</t>
  </si>
  <si>
    <t>25.05.2021 14:38:10</t>
  </si>
  <si>
    <t>SÜLEYMANLI TR-3 45-72-L00301_956487248_956487248</t>
  </si>
  <si>
    <t>25.05.2021 09:08:48</t>
  </si>
  <si>
    <t>25.05.2021 14:02:41</t>
  </si>
  <si>
    <t>YENMİŞ KÖK 35-27-M00366_HatBaşıAyırıcı_54697347 M06_54697347</t>
  </si>
  <si>
    <t>25.05.2021 09:27:02</t>
  </si>
  <si>
    <t>25.05.2021 09:31:32</t>
  </si>
  <si>
    <t>L-329 35-18-L00329_950437034_950437034</t>
  </si>
  <si>
    <t>25.05.2021 09:28:00</t>
  </si>
  <si>
    <t>25.05.2021 10:09:50</t>
  </si>
  <si>
    <t>ZEYTİNDAĞ TR-4 35-16-M00006_953329323_953329323</t>
  </si>
  <si>
    <t>25.05.2021 08:42:40</t>
  </si>
  <si>
    <t>25.05.2021 11:50:27</t>
  </si>
  <si>
    <t>25.05.2021 09:32:10</t>
  </si>
  <si>
    <t>25.05.2021 14:09:08</t>
  </si>
  <si>
    <t>K-1667 35-02-K01667_913147117_913147117</t>
  </si>
  <si>
    <t>25.05.2021 09:23:49</t>
  </si>
  <si>
    <t>25.05.2021 10:55:15</t>
  </si>
  <si>
    <t>25.05.2021 09:36:07</t>
  </si>
  <si>
    <t>25.05.2021 13:37:48</t>
  </si>
  <si>
    <t>YENİ ŞAKRAN KÖK 35-17-M00174_YENİ ŞAKRAN M03_66296524</t>
  </si>
  <si>
    <t>25.05.2021 09:36:51</t>
  </si>
  <si>
    <t>25.05.2021 14:29:27</t>
  </si>
  <si>
    <t>YAKAKÖY KÖK 45-75-M00067_HatBaşıAyırıcı_53136553 M03_53136553</t>
  </si>
  <si>
    <t>25.05.2021 09:33:52</t>
  </si>
  <si>
    <t>25.05.2021 12:15:34</t>
  </si>
  <si>
    <t>AHMETLİ TR-9 45-84-L00009_955180679_955180679</t>
  </si>
  <si>
    <t>25.05.2021 09:32:47</t>
  </si>
  <si>
    <t>25.05.2021 10:04:02</t>
  </si>
  <si>
    <t>M-3335 (YATIRIM REZERVE) 35-04-M03335_D_56362824_56362824</t>
  </si>
  <si>
    <t>25.05.2021 09:42:28</t>
  </si>
  <si>
    <t>25.05.2021 10:11:29</t>
  </si>
  <si>
    <t>ÖDEMİŞ İM 35-15-A00001_ESKİ OVAKENT L15_2310686</t>
  </si>
  <si>
    <t>25.05.2021 09:36:49</t>
  </si>
  <si>
    <t>25.05.2021 09:56:45</t>
  </si>
  <si>
    <t>YUKARI KIZILCA TR-6 35-27-L00342_DIREK TIPI TRAFO HUCRESI H01_2120536</t>
  </si>
  <si>
    <t>25.05.2021 09:17:36</t>
  </si>
  <si>
    <t>25.05.2021 11:17:26</t>
  </si>
  <si>
    <t>M-3335 35-04-M03335_A_56369228_56369228</t>
  </si>
  <si>
    <t>25.05.2021 09:51:32</t>
  </si>
  <si>
    <t>25.05.2021 10:13:29</t>
  </si>
  <si>
    <t>M-3335 35-04-M03335_C_56363578_56363578</t>
  </si>
  <si>
    <t>25.05.2021 09:54:51</t>
  </si>
  <si>
    <t>25.05.2021 10:15:44</t>
  </si>
  <si>
    <t>L-36 35-18-L00036_950460535_950460535</t>
  </si>
  <si>
    <t>25.05.2021 09:49:15</t>
  </si>
  <si>
    <t>25.05.2021 11:32:52</t>
  </si>
  <si>
    <t>_C_56405224_56405224</t>
  </si>
  <si>
    <t>25.05.2021 09:56:44</t>
  </si>
  <si>
    <t>25.05.2021 17:40:46</t>
  </si>
  <si>
    <t>PAZARKÖY KÖK 45-78-L00700_HatBaşıAyırıcı_53139745 L05_53139745</t>
  </si>
  <si>
    <t>25.05.2021 09:51:20</t>
  </si>
  <si>
    <t>25.05.2021 13:05:36</t>
  </si>
  <si>
    <t>EĞRİLİMAN TR-1 35-21-L00098_953363723_953363723</t>
  </si>
  <si>
    <t>25.05.2021 09:24:55</t>
  </si>
  <si>
    <t>25.05.2021 11:49:32</t>
  </si>
  <si>
    <t>ÇALTIDERE KÖK 35-17-M00231_DERE MADENCİLİK M05_66291227</t>
  </si>
  <si>
    <t>25.05.2021 09:50:59</t>
  </si>
  <si>
    <t>25.05.2021 10:54:42</t>
  </si>
  <si>
    <t>L-111 OVACIK 35-18-L00111_950462947_950462947</t>
  </si>
  <si>
    <t>25.05.2021 09:57:39</t>
  </si>
  <si>
    <t>25.05.2021 12:45:00</t>
  </si>
  <si>
    <t>KÜNER TR-1 35-22-M00229_955289067_955289067</t>
  </si>
  <si>
    <t>25.05.2021 09:55:50</t>
  </si>
  <si>
    <t>25.05.2021 11:06:41</t>
  </si>
  <si>
    <t>MIDIKLI KÖK 45-81-M00043_HatBaşıAyırıcı_53135508 M03_53135508</t>
  </si>
  <si>
    <t>25.05.2021 10:07:20</t>
  </si>
  <si>
    <t>25.05.2021 11:39:45</t>
  </si>
  <si>
    <t>K-3092 35-02-K03092_950156582_950156582</t>
  </si>
  <si>
    <t>25.05.2021 10:05:34</t>
  </si>
  <si>
    <t>25.05.2021 14:47:32</t>
  </si>
  <si>
    <t>KAYIŞLAR KÖK 45-80-M00183_DİLEK M03_72195773</t>
  </si>
  <si>
    <t>25.05.2021 10:09:02</t>
  </si>
  <si>
    <t>25.05.2021 13:36:44</t>
  </si>
  <si>
    <t>ZAĞNOS TR-1 35-16-M00143_35-16-M00143_2347042</t>
  </si>
  <si>
    <t>25.05.2021 10:12:52</t>
  </si>
  <si>
    <t>25.05.2021 18:33:21</t>
  </si>
  <si>
    <t>K-3759 35-02-K03759_99731992_99731992</t>
  </si>
  <si>
    <t>25.05.2021 09:53:28</t>
  </si>
  <si>
    <t>25.05.2021 12:21:03</t>
  </si>
  <si>
    <t>TURGUT ASLAN SULAMA GRUBU 35-29-L00418_35-29-L00418_2351742</t>
  </si>
  <si>
    <t>25.05.2021 10:01:39</t>
  </si>
  <si>
    <t>25.05.2021 12:25:09</t>
  </si>
  <si>
    <t>ÖDEMİŞ TM-2 35-15-A00005_OSMANTEPE M19_2334264</t>
  </si>
  <si>
    <t>25.05.2021 10:19:03</t>
  </si>
  <si>
    <t>25.05.2021 11:11:13</t>
  </si>
  <si>
    <t>İTOB DM 35-22-M00089_TEKELİ SULAMA M08_2328011</t>
  </si>
  <si>
    <t>25.05.2021 10:13:49</t>
  </si>
  <si>
    <t>25.05.2021 11:06:28</t>
  </si>
  <si>
    <t>MORDOĞAN TR-29 35-21-L00157_953364892_953364892</t>
  </si>
  <si>
    <t>25.05.2021 10:07:41</t>
  </si>
  <si>
    <t>25.05.2021 15:46:01</t>
  </si>
  <si>
    <t>MENEMEN TR-62 35-28-M00738_953375561_953375561</t>
  </si>
  <si>
    <t>25.05.2021 10:01:34</t>
  </si>
  <si>
    <t>25.05.2021 10:57:28</t>
  </si>
  <si>
    <t>İZZETTİN KÖK 45-83-M00132_SİNİRLİ M02_2327937</t>
  </si>
  <si>
    <t>25.05.2021 10:01:06</t>
  </si>
  <si>
    <t>25.05.2021 12:25:33</t>
  </si>
  <si>
    <t>ERGENEKON TR-11 45-83-M00623_48087179_56387567_56387567</t>
  </si>
  <si>
    <t>25.05.2021 09:57:32</t>
  </si>
  <si>
    <t>25.05.2021 11:55:37</t>
  </si>
  <si>
    <t>HAMZABÜKÜ TR-1 35-21-L00069_953357792_953357792</t>
  </si>
  <si>
    <t>25.05.2021 10:18:36</t>
  </si>
  <si>
    <t>25.05.2021 13:45:28</t>
  </si>
  <si>
    <t>DM-1 45-71-M00001_DM-13 M26_2332036</t>
  </si>
  <si>
    <t>25.05.2021 10:12:06</t>
  </si>
  <si>
    <t>25.05.2021 11:27:58</t>
  </si>
  <si>
    <t>METAL İŞLERİ TR-14 35-22-M00114_955270544_955270544</t>
  </si>
  <si>
    <t>25.05.2021 10:28:34</t>
  </si>
  <si>
    <t>25.05.2021 15:36:55</t>
  </si>
  <si>
    <t>SÜLEYMANLI TR-1 35-16-L00263_953318478_953318478</t>
  </si>
  <si>
    <t>25.05.2021 10:01:32</t>
  </si>
  <si>
    <t>25.05.2021 12:27:15</t>
  </si>
  <si>
    <t>KARABULU KÖK 35-31-L00227_TUMBULLAR L03_2119135</t>
  </si>
  <si>
    <t>25.05.2021 10:38:51</t>
  </si>
  <si>
    <t>25.05.2021 10:39:21</t>
  </si>
  <si>
    <t>TR-93 35-16-L00093_953329921_953329921</t>
  </si>
  <si>
    <t>25.05.2021 10:26:31</t>
  </si>
  <si>
    <t>25.05.2021 13:45:29</t>
  </si>
  <si>
    <t>KARABURUN TR-5 35-21-L00021_953358588_953358588</t>
  </si>
  <si>
    <t>25.05.2021 10:39:13</t>
  </si>
  <si>
    <t>25.05.2021 21:00:11</t>
  </si>
  <si>
    <t>ÇAKIRCA ALİ TR-4 45-73-M00367_945649065_945649065</t>
  </si>
  <si>
    <t>25.05.2021 10:38:13</t>
  </si>
  <si>
    <t>25.05.2021 12:01:21</t>
  </si>
  <si>
    <t>MECİDİYE TR-6 45-72-L00579_956517312_956517312</t>
  </si>
  <si>
    <t>25.05.2021 10:23:31</t>
  </si>
  <si>
    <t>25.05.2021 12:49:56</t>
  </si>
  <si>
    <t>TR-141 35-16-L00141_953317459_953317459</t>
  </si>
  <si>
    <t>25.05.2021 10:14:18</t>
  </si>
  <si>
    <t>25.05.2021 15:24:44</t>
  </si>
  <si>
    <t>AKÇAPINAR TR-2 45-83-L00439_955157894_955157894</t>
  </si>
  <si>
    <t>25.05.2021 10:25:15</t>
  </si>
  <si>
    <t>25.05.2021 14:12:43</t>
  </si>
  <si>
    <t>MURADİYE TR-5 (ESKİ MEZARLIK YANI) 45-71-M00204_COCA COLA M02_2321022</t>
  </si>
  <si>
    <t>25.05.2021 10:49:46</t>
  </si>
  <si>
    <t>25.05.2021 14:37:08</t>
  </si>
  <si>
    <t>M-1844 35-02-M01844_99862184_99862184</t>
  </si>
  <si>
    <t>25.05.2021 10:49:45</t>
  </si>
  <si>
    <t>25.05.2021 11:47:55</t>
  </si>
  <si>
    <t>TR-26 35-30-L00026_955318486_955318486</t>
  </si>
  <si>
    <t>25.05.2021 11:01:40</t>
  </si>
  <si>
    <t>25.05.2021 12:13:24</t>
  </si>
  <si>
    <t>PAMUKYAZI-4 35-26-L00383_35-26-L00383_2347842</t>
  </si>
  <si>
    <t>25.05.2021 11:09:16</t>
  </si>
  <si>
    <t>25.05.2021 11:26:57</t>
  </si>
  <si>
    <t>MENDERES DM-2/TR-1 35-22-M00300_DM-1/TR-1 M04_2095184</t>
  </si>
  <si>
    <t>25.05.2021 11:17:52</t>
  </si>
  <si>
    <t>25.05.2021 14:30:26</t>
  </si>
  <si>
    <t>L-331 DENİZKENT 35-18-L00331_950436945_950436945</t>
  </si>
  <si>
    <t>25.05.2021 11:14:58</t>
  </si>
  <si>
    <t>25.05.2021 19:14:12</t>
  </si>
  <si>
    <t>TR-141 35-16-L00141_47581929_56352865_56352865</t>
  </si>
  <si>
    <t>25.05.2021 10:27:34</t>
  </si>
  <si>
    <t>25.05.2021 14:20:36</t>
  </si>
  <si>
    <t>TİRE TR-2 35-29-M00465_950342182_950342182</t>
  </si>
  <si>
    <t>25.05.2021 11:22:31</t>
  </si>
  <si>
    <t>25.05.2021 13:56:41</t>
  </si>
  <si>
    <t>OLGUNLAR TR-2 35-31-L00220_A_56386706_56386706</t>
  </si>
  <si>
    <t>25.05.2021 11:15:39</t>
  </si>
  <si>
    <t>25.05.2021 13:21:57</t>
  </si>
  <si>
    <t>TR-159 45-78-M00159_49415771 A4b_49409094</t>
  </si>
  <si>
    <t>25.05.2021 11:30:00</t>
  </si>
  <si>
    <t>25.05.2021 12:19:01</t>
  </si>
  <si>
    <t>DM-2/4 35-26-M00826__56369028_56369028</t>
  </si>
  <si>
    <t>25.05.2021 11:28:13</t>
  </si>
  <si>
    <t>25.05.2021 13:36:13</t>
  </si>
  <si>
    <t>HASALAN TR-3 45-78-L00385_953275603_953275603</t>
  </si>
  <si>
    <t>25.05.2021 11:28:11</t>
  </si>
  <si>
    <t>25.05.2021 13:47:53</t>
  </si>
  <si>
    <t>M-907 35-03-M00907_961999422_961999422</t>
  </si>
  <si>
    <t>25.05.2021 11:18:54</t>
  </si>
  <si>
    <t>25.05.2021 12:32:21</t>
  </si>
  <si>
    <t>PAYAMLI M-22 35-25-M00192_956642403_956642403</t>
  </si>
  <si>
    <t>25.05.2021 11:35:40</t>
  </si>
  <si>
    <t>25.05.2021 13:38:00</t>
  </si>
  <si>
    <t>MAHMUTLAR KÖK 45-74-M00100_ESKİ YARBASAN M03_72237058</t>
  </si>
  <si>
    <t>25.05.2021 15:50:38</t>
  </si>
  <si>
    <t>AŞAĞIKIŞLA TR-1 45-72-M00201_A_56388057_56388057</t>
  </si>
  <si>
    <t>25.05.2021 11:37:46</t>
  </si>
  <si>
    <t>25.05.2021 17:28:12</t>
  </si>
  <si>
    <t>BADEMLİ TR-18 35-15-L01033_950392198_950392198</t>
  </si>
  <si>
    <t>25.05.2021 11:53:41</t>
  </si>
  <si>
    <t>25.05.2021 15:44:00</t>
  </si>
  <si>
    <t>MANİSA TM-1 45-71-A00001_DM-8 M21_2309130</t>
  </si>
  <si>
    <t>25.05.2021 12:01:35</t>
  </si>
  <si>
    <t>25.05.2021 12:32:34</t>
  </si>
  <si>
    <t>GÖRDES TR-17 45-75-M00408_G a2_42660232</t>
  </si>
  <si>
    <t>25.05.2021 12:04:17</t>
  </si>
  <si>
    <t>25.05.2021 14:29:16</t>
  </si>
  <si>
    <t>GÖKÇEAHMET TR-1 45-72-L00119_C_56390242_56390242</t>
  </si>
  <si>
    <t>25.05.2021 12:02:14</t>
  </si>
  <si>
    <t>25.05.2021 15:19:10</t>
  </si>
  <si>
    <t>SELENDİ DM 45-81-M00001_SATILMIŞ M14_2321600</t>
  </si>
  <si>
    <t>25.05.2021 12:10:56</t>
  </si>
  <si>
    <t>25.05.2021 12:13:00</t>
  </si>
  <si>
    <t>OVAKENT TR-9 35-15-L00589_B_56357849_56357849</t>
  </si>
  <si>
    <t>25.05.2021 09:16:46</t>
  </si>
  <si>
    <t>25.05.2021 14:50:07</t>
  </si>
  <si>
    <t>BOYABAĞ TR-1 35-21-L00113_953360650_953360650</t>
  </si>
  <si>
    <t>25.05.2021 12:15:29</t>
  </si>
  <si>
    <t>25.05.2021 19:41:08</t>
  </si>
  <si>
    <t>L-44 ÖDEMİŞ ÖĞRETMEN EVLERİ 35-14-L00044_956639875_956639875</t>
  </si>
  <si>
    <t>25.05.2021 12:18:43</t>
  </si>
  <si>
    <t>25.05.2021 15:36:06</t>
  </si>
  <si>
    <t>L-261 SİTESPOR 35-18-L00261_950467476_950467476</t>
  </si>
  <si>
    <t>25.05.2021 12:21:59</t>
  </si>
  <si>
    <t>25.05.2021 20:15:52</t>
  </si>
  <si>
    <t>BELEVİ TR-2 35-13-L00061_946418488_946418488</t>
  </si>
  <si>
    <t>25.05.2021 12:22:17</t>
  </si>
  <si>
    <t>25.05.2021 13:19:37</t>
  </si>
  <si>
    <t>GERELİ KÖYÜ İBRAHİM KAYALI SULAMA GRB TR-12 35-15-M00311_B_56406906_56406906</t>
  </si>
  <si>
    <t>25.05.2021 12:24:47</t>
  </si>
  <si>
    <t>25.05.2021 14:37:10</t>
  </si>
  <si>
    <t>ŞEHİRLİOĞLU TR-1 45-81-M00060_A_56362481_56362481</t>
  </si>
  <si>
    <t>25.05.2021 12:35:44</t>
  </si>
  <si>
    <t>25.05.2021 13:56:43</t>
  </si>
  <si>
    <t>K-3265 35-04-K03265_B_56362869_56362869</t>
  </si>
  <si>
    <t>25.05.2021 12:15:00</t>
  </si>
  <si>
    <t>25.05.2021 12:44:52</t>
  </si>
  <si>
    <t>ÇAPAKLI KÖK 45-78-M01161_HatBaşıAyırıcı_53140441 M05_53140441</t>
  </si>
  <si>
    <t>25.05.2021 12:46:42</t>
  </si>
  <si>
    <t>25.05.2021 14:30:58</t>
  </si>
  <si>
    <t>M-2188 KARAAĞAÇ TR-1 35-03-M02188_912863349_912863349</t>
  </si>
  <si>
    <t>25.05.2021 12:46:21</t>
  </si>
  <si>
    <t>25.05.2021 14:15:00</t>
  </si>
  <si>
    <t>KARABURUN TR-1/9 35-21-L00024_A_56357249_56357249</t>
  </si>
  <si>
    <t>25.05.2021 12:46:53</t>
  </si>
  <si>
    <t>25.05.2021 15:31:47</t>
  </si>
  <si>
    <t>TR-255(DM-2/2) 35-19-L00255_956665071_956665071</t>
  </si>
  <si>
    <t>25.05.2021 12:46:20</t>
  </si>
  <si>
    <t>25.05.2021 20:30:01</t>
  </si>
  <si>
    <t>M-3337 35-04-M03337_A_60982604_60982604</t>
  </si>
  <si>
    <t>25.05.2021 12:56:26</t>
  </si>
  <si>
    <t>25.05.2021 13:49:47</t>
  </si>
  <si>
    <t>DM-2/2 (ALAYBEY KÖPRÜSÜ) 45-71-M00165_953207090_953207090</t>
  </si>
  <si>
    <t>25.05.2021 12:40:04</t>
  </si>
  <si>
    <t>25.05.2021 14:26:38</t>
  </si>
  <si>
    <t>M-2877 35-07-M02877_913717915_913717915</t>
  </si>
  <si>
    <t>25.05.2021 12:56:00</t>
  </si>
  <si>
    <t>25.05.2021 16:22:22</t>
  </si>
  <si>
    <t>OKLUİSA KÖK 45-81-M00046_CINAN GRUP M04_71994464</t>
  </si>
  <si>
    <t>25.05.2021 13:06:47</t>
  </si>
  <si>
    <t>25.05.2021 14:26:19</t>
  </si>
  <si>
    <t>M-2044 35-08-M02044_MENDERES M01_42967512</t>
  </si>
  <si>
    <t>25.05.2021 13:08:00</t>
  </si>
  <si>
    <t>25.05.2021 14:37:32</t>
  </si>
  <si>
    <t>ZİRAATÇİLER SİTESİ TR 35-30-M00293_955308215_955308215</t>
  </si>
  <si>
    <t>25.05.2021 13:00:07</t>
  </si>
  <si>
    <t>25.05.2021 15:16:24</t>
  </si>
  <si>
    <t>İNCECİKLER TR-1 35-16-L00256_953326516_953326516</t>
  </si>
  <si>
    <t>25.05.2021 13:00:43</t>
  </si>
  <si>
    <t>25.05.2021 22:53:57</t>
  </si>
  <si>
    <t>ZİHNİ KARAKAYA SULAMA GRUBU 35-29-M00200_955215271_955215271</t>
  </si>
  <si>
    <t>25.05.2021 13:17:18</t>
  </si>
  <si>
    <t>25.05.2021 17:01:21</t>
  </si>
  <si>
    <t>HALİLBEYLİ DM 35-27-M00620_KARMEZ-1 M04_2306343</t>
  </si>
  <si>
    <t>25.05.2021 13:15:38</t>
  </si>
  <si>
    <t>25.05.2021 14:13:19</t>
  </si>
  <si>
    <t>YENİKÖY TR-4 35-22-M00271_955285952_955285952</t>
  </si>
  <si>
    <t>25.05.2021 13:33:15</t>
  </si>
  <si>
    <t>25.05.2021 18:14:38</t>
  </si>
  <si>
    <t>SOMA DM-4/TR10 45-82-M00010_TR-12 M06_60208853</t>
  </si>
  <si>
    <t>25.05.2021 13:37:11</t>
  </si>
  <si>
    <t>25.05.2021 13:53:00</t>
  </si>
  <si>
    <t>ÇAMLIYURT TR-1 45-80-M00035_95000029737_95000029737</t>
  </si>
  <si>
    <t>25.05.2021 13:47:00</t>
  </si>
  <si>
    <t>25.05.2021 14:54:25</t>
  </si>
  <si>
    <t>GÜLBAHÇE TR-278 35-19-L00278_956689472_956689472</t>
  </si>
  <si>
    <t>25.05.2021 13:53:25</t>
  </si>
  <si>
    <t>25.05.2021 19:54:34</t>
  </si>
  <si>
    <t>ÖZBEY İM 35-26-A00005_AHMETLİ L09_2066119</t>
  </si>
  <si>
    <t>25.05.2021 14:00:21</t>
  </si>
  <si>
    <t>25.05.2021 14:25:49</t>
  </si>
  <si>
    <t>TR-255(DM-2/2) 35-19-L00255_956665327_956665327</t>
  </si>
  <si>
    <t>25.05.2021 13:29:09</t>
  </si>
  <si>
    <t>25.05.2021 20:31:49</t>
  </si>
  <si>
    <t>L-518 OVACIK 35-18-L00518_B_56363541_56363541</t>
  </si>
  <si>
    <t>25.05.2021 14:05:07</t>
  </si>
  <si>
    <t>25.05.2021 15:51:41</t>
  </si>
  <si>
    <t>25.05.2021 14:43:51</t>
  </si>
  <si>
    <t>DM-1 45-71-M00001_DM-14 M27_2048785</t>
  </si>
  <si>
    <t>YELKİ DM-2/8 (M-2342) 35-10-M02342_914999267_914999267</t>
  </si>
  <si>
    <t>25.05.2021 13:47:32</t>
  </si>
  <si>
    <t>25.05.2021 16:30:54</t>
  </si>
  <si>
    <t>M-2390 35-09-M02390_97882982_97882982</t>
  </si>
  <si>
    <t>25.05.2021 14:26:51</t>
  </si>
  <si>
    <t>25.05.2021 16:22:38</t>
  </si>
  <si>
    <t>MIDIKLI KÖK 45-81-M00043_KINIK M03_2328723</t>
  </si>
  <si>
    <t>25.05.2021 14:29:31</t>
  </si>
  <si>
    <t>25.05.2021 16:39:07</t>
  </si>
  <si>
    <t>TR-96 35-16-L00096_953346779_953346779</t>
  </si>
  <si>
    <t>25.05.2021 14:33:57</t>
  </si>
  <si>
    <t>25.05.2021 16:43:04</t>
  </si>
  <si>
    <t>M-189 35-02-M00189_910236688_910236688</t>
  </si>
  <si>
    <t>25.05.2021 14:39:57</t>
  </si>
  <si>
    <t>25.05.2021 17:22:34</t>
  </si>
  <si>
    <t>TİRE TR-2 35-29-M00465__72373343_72373343</t>
  </si>
  <si>
    <t>25.05.2021 14:24:55</t>
  </si>
  <si>
    <t>25.05.2021 16:01:37</t>
  </si>
  <si>
    <t>AYASKENT DM-2 (TR-1) 35-16-M00011_953321678_953321678</t>
  </si>
  <si>
    <t>25.05.2021 14:46:48</t>
  </si>
  <si>
    <t>25.05.2021 19:12:53</t>
  </si>
  <si>
    <t>AHMETLİ TR-51 45-84-L00051_955180348_955180348</t>
  </si>
  <si>
    <t>25.05.2021 14:11:40</t>
  </si>
  <si>
    <t>25.05.2021 15:15:41</t>
  </si>
  <si>
    <t>AVUNDURUK TR-1 35-31-L00179_956581257_956581257</t>
  </si>
  <si>
    <t>25.05.2021 14:38:32</t>
  </si>
  <si>
    <t>25.05.2021 15:47:27</t>
  </si>
  <si>
    <t>TR-2/47-A 45-72-L00082_956500276_956500276</t>
  </si>
  <si>
    <t>25.05.2021 14:44:53</t>
  </si>
  <si>
    <t>25.05.2021 15:53:27</t>
  </si>
  <si>
    <t>İSHAKÇELEBİ TR-4 45-80-M00151_956540505_956540505</t>
  </si>
  <si>
    <t>25.05.2021 14:03:07</t>
  </si>
  <si>
    <t>25.05.2021 15:47:12</t>
  </si>
  <si>
    <t>ÇAMLICA KÖK 45-81-M00048_ÇERİPAŞA M02_71996192</t>
  </si>
  <si>
    <t>25.05.2021 15:01:47</t>
  </si>
  <si>
    <t>25.05.2021 15:41:03</t>
  </si>
  <si>
    <t>ÇİLE TR-2 35-22-M00238_955270944_955270944</t>
  </si>
  <si>
    <t>25.05.2021 14:58:07</t>
  </si>
  <si>
    <t>25.05.2021 16:28:05</t>
  </si>
  <si>
    <t>ERGENEKON TR-11 45-83-M00623_955151552_955151552</t>
  </si>
  <si>
    <t>25.05.2021 14:46:44</t>
  </si>
  <si>
    <t>25.05.2021 15:58:51</t>
  </si>
  <si>
    <t>L-404 35-18-L00404_950448266_950448266</t>
  </si>
  <si>
    <t>25.05.2021 14:59:09</t>
  </si>
  <si>
    <t>25.05.2021 20:59:18</t>
  </si>
  <si>
    <t>KUŞÇULAR TR-12 35-19-M00266_956671171_956671171</t>
  </si>
  <si>
    <t>25.05.2021 15:15:00</t>
  </si>
  <si>
    <t>25.05.2021 18:52:05</t>
  </si>
  <si>
    <t>K-2984 35-03-K02984_910152051_910152051</t>
  </si>
  <si>
    <t>25.05.2021 15:18:41</t>
  </si>
  <si>
    <t>25.05.2021 17:33:19</t>
  </si>
  <si>
    <t>TR-151 35-15-L00151_950381310_950381310</t>
  </si>
  <si>
    <t>25.05.2021 15:09:43</t>
  </si>
  <si>
    <t>25.05.2021 17:54:31</t>
  </si>
  <si>
    <t>ÇANDARLI TR-6 35-30-M00006_955332587_955332587</t>
  </si>
  <si>
    <t>25.05.2021 15:18:16</t>
  </si>
  <si>
    <t>25.05.2021 18:05:23</t>
  </si>
  <si>
    <t>M-1844 35-02-M01844_99137041_99137041</t>
  </si>
  <si>
    <t>25.05.2021 15:17:59</t>
  </si>
  <si>
    <t>25.05.2021 18:08:25</t>
  </si>
  <si>
    <t>K-2984 35-03-K02984_910033010_910033010</t>
  </si>
  <si>
    <t>25.05.2021 15:33:27</t>
  </si>
  <si>
    <t>25.05.2021 16:43:15</t>
  </si>
  <si>
    <t>TİRE İM-DM-1 35-29-A00001_YENİÇİFTLİK M18_2059040</t>
  </si>
  <si>
    <t>25.05.2021 15:39:23</t>
  </si>
  <si>
    <t>25.05.2021 15:42:31</t>
  </si>
  <si>
    <t>TİRE İM-DM-1 35-29-A00001_DM-3 (DM-2 KESİKBAŞ) M13_2059050</t>
  </si>
  <si>
    <t>25.05.2021 16:01:00</t>
  </si>
  <si>
    <t>YENİKÖY TR-2 45-71-M01045_B_56353038_56353038</t>
  </si>
  <si>
    <t>25.05.2021 15:34:41</t>
  </si>
  <si>
    <t>25.05.2021 18:10:59</t>
  </si>
  <si>
    <t>GÖRDES DM 45-75-M00050_HatBaşıAyırıcı_53135059 M13_53135059</t>
  </si>
  <si>
    <t>25.05.2021 15:39:33</t>
  </si>
  <si>
    <t>25.05.2021 17:31:37</t>
  </si>
  <si>
    <t>SOMA DM-4/TR10 45-82-M00010_TR-11 M05_60208799</t>
  </si>
  <si>
    <t>25.05.2021 15:04:02</t>
  </si>
  <si>
    <t>25.05.2021 17:42:00</t>
  </si>
  <si>
    <t>TR-139 ERİNCİKLER 35-19-L00139_956690083_956690083</t>
  </si>
  <si>
    <t>25.05.2021 15:46:00</t>
  </si>
  <si>
    <t>25.05.2021 17:17:07</t>
  </si>
  <si>
    <t>DM-23/05 45-71-M00455_MANİSA BÜYÜKŞEHİR BELEDİYESİ YÜZME HAVUZU M04_72085887</t>
  </si>
  <si>
    <t>25.05.2021 15:44:03</t>
  </si>
  <si>
    <t>25.05.2021 16:52:46</t>
  </si>
  <si>
    <t>L-310 35-18-L00310_950438013_950438013</t>
  </si>
  <si>
    <t>25.05.2021 15:53:32</t>
  </si>
  <si>
    <t>25.05.2021 21:39:19</t>
  </si>
  <si>
    <t>M-337 35-02-M00337_910259921_910259921</t>
  </si>
  <si>
    <t>25.05.2021 15:51:37</t>
  </si>
  <si>
    <t>25.05.2021 16:47:29</t>
  </si>
  <si>
    <t>TR-88 TARIMSAL SULAMA 45-80-M01088_45-80-M01088_2350925</t>
  </si>
  <si>
    <t>25.05.2021 15:57:25</t>
  </si>
  <si>
    <t>25.05.2021 17:32:07</t>
  </si>
  <si>
    <t>TR-163 35-26-M01148_956625248_956625248</t>
  </si>
  <si>
    <t>25.05.2021 15:45:38</t>
  </si>
  <si>
    <t>25.05.2021 16:51:05</t>
  </si>
  <si>
    <t>ALABAŞ TR-6 35-15-L00511_C_56354092_56354092</t>
  </si>
  <si>
    <t>25.05.2021 16:02:01</t>
  </si>
  <si>
    <t>25.05.2021 19:52:22</t>
  </si>
  <si>
    <t>ORTA MAHALLE M-10 35-25-M00108_35-25-M00108_2364079</t>
  </si>
  <si>
    <t>25.05.2021 16:21:09</t>
  </si>
  <si>
    <t>25.05.2021 16:39:00</t>
  </si>
  <si>
    <t>İZZETTİN TR-1 45-83-M00438_955156883_955156883</t>
  </si>
  <si>
    <t>25.05.2021 16:23:16</t>
  </si>
  <si>
    <t>25.05.2021 18:07:32</t>
  </si>
  <si>
    <t>DOMBAYLI TR-1 45-78-M01111_45-78-M01111_2377321</t>
  </si>
  <si>
    <t>25.05.2021 16:29:28</t>
  </si>
  <si>
    <t>25.05.2021 21:08:59</t>
  </si>
  <si>
    <t>TR-2/120-1 45-83-M00719_955153420_955153420</t>
  </si>
  <si>
    <t>25.05.2021 16:34:46</t>
  </si>
  <si>
    <t>25.05.2021 18:11:48</t>
  </si>
  <si>
    <t>L-430 35-18-L00430_6837302_56354603_56354603</t>
  </si>
  <si>
    <t>25.05.2021 16:29:10</t>
  </si>
  <si>
    <t>25.05.2021 18:28:32</t>
  </si>
  <si>
    <t>KARAGÖZLER TR-2 45-72-M00265_45-72-M00265_2360749</t>
  </si>
  <si>
    <t>25.05.2021 16:22:19</t>
  </si>
  <si>
    <t>25.05.2021 17:52:28</t>
  </si>
  <si>
    <t>25.05.2021 16:36:31</t>
  </si>
  <si>
    <t>25.05.2021 16:50:08</t>
  </si>
  <si>
    <t>TR-73 35-16-L00073_47552063_56397454_56397454</t>
  </si>
  <si>
    <t>25.05.2021 16:16:51</t>
  </si>
  <si>
    <t>25.05.2021 17:08:54</t>
  </si>
  <si>
    <t>ÇAMLICA KÖK 45-81-M00048_ÇANSA M01_71996142</t>
  </si>
  <si>
    <t>25.05.2021 16:53:10</t>
  </si>
  <si>
    <t>25.05.2021 17:43:06</t>
  </si>
  <si>
    <t>KAYMAKÇI DM 35-15-M00254_KAYMAKÇI ŞEHİR M04_66813613</t>
  </si>
  <si>
    <t>25.05.2021 16:44:01</t>
  </si>
  <si>
    <t>25.05.2021 17:37:34</t>
  </si>
  <si>
    <t>MORDOĞAN TR-23 35-21-L00152_953365208_953365208</t>
  </si>
  <si>
    <t>25.05.2021 16:43:45</t>
  </si>
  <si>
    <t>25.05.2021 19:13:10</t>
  </si>
  <si>
    <t>DM-2/13 35-29-M00100_950330473_950330473</t>
  </si>
  <si>
    <t>25.05.2021 16:53:13</t>
  </si>
  <si>
    <t>25.05.2021 19:28:28</t>
  </si>
  <si>
    <t>UZUNKÖY TR-3 35-31-L00145_956587971_956587971</t>
  </si>
  <si>
    <t>25.05.2021 17:01:09</t>
  </si>
  <si>
    <t>25.05.2021 22:36:42</t>
  </si>
  <si>
    <t>ÇOMAKLAR KÖYÜ TR-1 35-32-L00077_B_56357605_56357605</t>
  </si>
  <si>
    <t>25.05.2021 17:05:32</t>
  </si>
  <si>
    <t>25.05.2021 19:03:15</t>
  </si>
  <si>
    <t>ASARLIK TR-17 35-28-M00173_35-28-M00173_66530798</t>
  </si>
  <si>
    <t>25.05.2021 17:14:00</t>
  </si>
  <si>
    <t>25.05.2021 18:27:35</t>
  </si>
  <si>
    <t>K-1594 35-01-K01594_A_56368022_56368022</t>
  </si>
  <si>
    <t>25.05.2021 17:06:20</t>
  </si>
  <si>
    <t>25.05.2021 20:26:08</t>
  </si>
  <si>
    <t>L-499 35-18-L00499_950444829_950444829</t>
  </si>
  <si>
    <t>25.05.2021 17:11:29</t>
  </si>
  <si>
    <t>25.05.2021 22:08:34</t>
  </si>
  <si>
    <t>İLYASLAR TR-3 45-76-M00102_45-76-M00102_2375012</t>
  </si>
  <si>
    <t>25.05.2021 17:08:06</t>
  </si>
  <si>
    <t>25.05.2021 17:40:00</t>
  </si>
  <si>
    <t>K-1637 35-01-K01637_911646897_911646897</t>
  </si>
  <si>
    <t>25.05.2021 17:06:56</t>
  </si>
  <si>
    <t>25.05.2021 20:34:13</t>
  </si>
  <si>
    <t>TR-81 35-17-M00081__65452457_65452457</t>
  </si>
  <si>
    <t>25.05.2021 17:17:24</t>
  </si>
  <si>
    <t>25.05.2021 19:25:33</t>
  </si>
  <si>
    <t>TR-2/25 45-83-L00025_955141543_955141543</t>
  </si>
  <si>
    <t>25.05.2021 17:26:52</t>
  </si>
  <si>
    <t>25.05.2021 19:59:11</t>
  </si>
  <si>
    <t>GÜLBAHÇE TR-13 (KARAPINAR) 35-19-L00143_956669956_956669956</t>
  </si>
  <si>
    <t>25.05.2021 17:25:21</t>
  </si>
  <si>
    <t>25.05.2021 21:38:25</t>
  </si>
  <si>
    <t>ÇARIKMAHMUTLU CİNLER TR-1 45-77-L00167_945493873_945493873</t>
  </si>
  <si>
    <t>25.05.2021 17:27:57</t>
  </si>
  <si>
    <t>25.05.2021 19:20:20</t>
  </si>
  <si>
    <t>M-2390 35-09-M02390_97675906_97675906</t>
  </si>
  <si>
    <t>25.05.2021 17:37:30</t>
  </si>
  <si>
    <t>25.05.2021 18:42:52</t>
  </si>
  <si>
    <t>BEYLER ÇAYIRI TR-7 35-16-M00732_ H_42942844</t>
  </si>
  <si>
    <t>25.05.2021 13:30:43</t>
  </si>
  <si>
    <t>25.05.2021 20:32:35</t>
  </si>
  <si>
    <t>TR-1-5/7 35-20-L00065_955211156_955211156</t>
  </si>
  <si>
    <t>25.05.2021 17:49:30</t>
  </si>
  <si>
    <t>25.05.2021 19:51:28</t>
  </si>
  <si>
    <t>KARABURUN TR-14 35-21-L00003_953368250_953368250</t>
  </si>
  <si>
    <t>25.05.2021 17:47:21</t>
  </si>
  <si>
    <t>25.05.2021 20:51:25</t>
  </si>
  <si>
    <t>TEKKEDERE TR-1 35-16-M00056_35-16-M00056_2350402</t>
  </si>
  <si>
    <t>25.05.2021 17:51:02</t>
  </si>
  <si>
    <t>25.05.2021 18:28:00</t>
  </si>
  <si>
    <t>YENİKÖY TR-4 45-71-M00125_YENİKÖY TR-3 M03_72244249</t>
  </si>
  <si>
    <t>25.05.2021 17:59:57</t>
  </si>
  <si>
    <t>25.05.2021 18:04:37</t>
  </si>
  <si>
    <t>DM-3/08(MESCİD SOKAK) 45-71-M00063_953210918_953210918</t>
  </si>
  <si>
    <t>25.05.2021 18:03:10</t>
  </si>
  <si>
    <t>25.05.2021 19:17:21</t>
  </si>
  <si>
    <t>FOÇA TR-47 35-23-L00047_42134417_56397887_56397887</t>
  </si>
  <si>
    <t>25.05.2021 18:12:00</t>
  </si>
  <si>
    <t>25.05.2021 19:31:32</t>
  </si>
  <si>
    <t>L-330 DENİZKIZI-1 35-18-L00330_950438350_950438350</t>
  </si>
  <si>
    <t>25.05.2021 18:02:50</t>
  </si>
  <si>
    <t>25.05.2021 22:12:06</t>
  </si>
  <si>
    <t>EKİPSAN ÖZEL TR 35-27-M00223Ö_ M01_2309839</t>
  </si>
  <si>
    <t>OG Kesici Arızası</t>
  </si>
  <si>
    <t>25.05.2021 16:44:17</t>
  </si>
  <si>
    <t>25.05.2021 19:19:37</t>
  </si>
  <si>
    <t>YENİKÖY TR-3 35-15-L00382_950352375_950352375</t>
  </si>
  <si>
    <t>25.05.2021 18:05:41</t>
  </si>
  <si>
    <t>25.05.2021 20:08:57</t>
  </si>
  <si>
    <t>KARAMAN GİRİŞ  TR-5 35-31-L00053_956598543_956598543</t>
  </si>
  <si>
    <t>25.05.2021 18:30:46</t>
  </si>
  <si>
    <t>25.05.2021 20:31:25</t>
  </si>
  <si>
    <t>M-2177 35-01-M02177_D_56374012_56374012</t>
  </si>
  <si>
    <t>25.05.2021 18:53:00</t>
  </si>
  <si>
    <t>25.05.2021 20:56:14</t>
  </si>
  <si>
    <t>HACIÖMERLİ KARAKUYULAR TR 35-17-M00444_35-17-M00444_2362951</t>
  </si>
  <si>
    <t>25.05.2021 18:44:55</t>
  </si>
  <si>
    <t>25.05.2021 21:48:24</t>
  </si>
  <si>
    <t>25.05.2021 18:59:20</t>
  </si>
  <si>
    <t>25.05.2021 20:14:11</t>
  </si>
  <si>
    <t>DENİZGİREN TR-3 35-21-L00206_B_56355467_56355467</t>
  </si>
  <si>
    <t>25.05.2021 19:07:58</t>
  </si>
  <si>
    <t>26.05.2021 01:44:16</t>
  </si>
  <si>
    <t>İLYASLAR KÖK 45-76-M00048_İLYASLAR M02_72213142</t>
  </si>
  <si>
    <t>25.05.2021 19:07:47</t>
  </si>
  <si>
    <t>25.05.2021 19:55:32</t>
  </si>
  <si>
    <t>M-1147 GEÇİT 35-09-M01147_M-1096 M04_47553620</t>
  </si>
  <si>
    <t>25.05.2021 19:22:04</t>
  </si>
  <si>
    <t>25.05.2021 19:41:55</t>
  </si>
  <si>
    <t>DELİDEMİRCİ TR-1 45-74-M00237_945583230_945583230</t>
  </si>
  <si>
    <t>25.05.2021 18:49:21</t>
  </si>
  <si>
    <t>25.05.2021 20:56:16</t>
  </si>
  <si>
    <t>MENEMEN GÖRECE TR-3 35-28-M00505_953395541_953395541</t>
  </si>
  <si>
    <t>25.05.2021 19:25:44</t>
  </si>
  <si>
    <t>25.05.2021 21:29:47</t>
  </si>
  <si>
    <t>ALANDAMLARI TR-2 45-75-M00130_DIREK TIPI TRAFO HUCRESI H01_2085440</t>
  </si>
  <si>
    <t>25.05.2021 19:24:29</t>
  </si>
  <si>
    <t>25.05.2021 20:03:59</t>
  </si>
  <si>
    <t>ARMUTLU DM-02/TR-25 35-27-L00415_A_56364921_56364921</t>
  </si>
  <si>
    <t>25.05.2021 19:27:42</t>
  </si>
  <si>
    <t>25.05.2021 21:08:26</t>
  </si>
  <si>
    <t>ZEYTİNOVA TR-5 35-20-L00312_12480936_56373578_56373578</t>
  </si>
  <si>
    <t>25.05.2021 19:23:51</t>
  </si>
  <si>
    <t>L-308 35-18-L00308_950447463_950447463</t>
  </si>
  <si>
    <t>25.05.2021 19:36:41</t>
  </si>
  <si>
    <t>25.05.2021 23:26:33</t>
  </si>
  <si>
    <t>L-100 BELKENT 35-18-L00100_950463856_950463856</t>
  </si>
  <si>
    <t>25.05.2021 19:46:23</t>
  </si>
  <si>
    <t>25.05.2021 23:39:12</t>
  </si>
  <si>
    <t>ŞEHİTLER TR-4 SLM 35-26-L00155_914992463_914992463</t>
  </si>
  <si>
    <t>25.05.2021 19:44:59</t>
  </si>
  <si>
    <t>25.05.2021 21:22:14</t>
  </si>
  <si>
    <t>DM-14/3B 45-71-M02250_953197270_953197270</t>
  </si>
  <si>
    <t>25.05.2021 19:51:14</t>
  </si>
  <si>
    <t>25.05.2021 20:48:46</t>
  </si>
  <si>
    <t>TR-31 45-77-L00031_B_56403898_56403898</t>
  </si>
  <si>
    <t>25.05.2021 20:10:09</t>
  </si>
  <si>
    <t>25.05.2021 21:01:40</t>
  </si>
  <si>
    <t>AHMETLİ TR-29 45-84-L00029_955181507_955181507</t>
  </si>
  <si>
    <t>25.05.2021 20:10:39</t>
  </si>
  <si>
    <t>25.05.2021 21:02:30</t>
  </si>
  <si>
    <t>25.05.2021 18:29:00</t>
  </si>
  <si>
    <t>25.05.2021 22:12:00</t>
  </si>
  <si>
    <t>SELİMŞAHLAR TR-2 45-71-M00137_953202424_953202424</t>
  </si>
  <si>
    <t>25.05.2021 20:15:40</t>
  </si>
  <si>
    <t>25.05.2021 21:58:55</t>
  </si>
  <si>
    <t>L-291 35-18-L00291_950462397_950462397</t>
  </si>
  <si>
    <t>25.05.2021 20:18:05</t>
  </si>
  <si>
    <t>26.05.2021 01:41:53</t>
  </si>
  <si>
    <t>25.05.2021 18:23:13</t>
  </si>
  <si>
    <t>25.05.2021 21:59:00</t>
  </si>
  <si>
    <t>TAYTAN OFİS KÖK 45-78-M00314_DEMİRKÖPRÜ DM-2 ÇIKIŞI (DEMİRKÖPRÜ-2) M06_60669745</t>
  </si>
  <si>
    <t>25.05.2021 20:32:57</t>
  </si>
  <si>
    <t>25.05.2021 20:33:32</t>
  </si>
  <si>
    <t>EVRENOS TR-2 45-71-M01405_45-71-M01405_2366556</t>
  </si>
  <si>
    <t>25.05.2021 20:33:23</t>
  </si>
  <si>
    <t>25.05.2021 23:45:55</t>
  </si>
  <si>
    <t>İBRAHİMKUYU DM 35-15-M00286_TR-6 TR-8 TR-12 M12_67554619</t>
  </si>
  <si>
    <t>25.05.2021 20:27:41</t>
  </si>
  <si>
    <t>25.05.2021 21:22:43</t>
  </si>
  <si>
    <t>TR-1/67-A 45-72-M00581__72373506_72373506</t>
  </si>
  <si>
    <t>25.05.2021 20:40:02</t>
  </si>
  <si>
    <t>25.05.2021 21:31:34</t>
  </si>
  <si>
    <t>KOLDERE TR-2 45-80-M00114_956539723_956539723</t>
  </si>
  <si>
    <t>25.05.2021 20:41:13</t>
  </si>
  <si>
    <t>25.05.2021 22:07:09</t>
  </si>
  <si>
    <t>YENİÇİFTLİK KÖK 35-20-L00373_ L06_2075093</t>
  </si>
  <si>
    <t>25.05.2021 20:28:30</t>
  </si>
  <si>
    <t>25.05.2021 21:40:15</t>
  </si>
  <si>
    <t>SART TR-16 45-78-M00187_49315680_56385301_56385301</t>
  </si>
  <si>
    <t>25.05.2021 20:29:50</t>
  </si>
  <si>
    <t>25.05.2021 21:36:23</t>
  </si>
  <si>
    <t>DM-1/TR-23 35-14-M00290_956659087_956659087</t>
  </si>
  <si>
    <t>25.05.2021 20:42:15</t>
  </si>
  <si>
    <t>25.05.2021 21:58:42</t>
  </si>
  <si>
    <t>KERİMAĞA ORTAKÖY TR-1 45-78-M00785_49189006_56406083_56406083</t>
  </si>
  <si>
    <t>25.05.2021 20:42:53</t>
  </si>
  <si>
    <t>25.05.2021 22:55:47</t>
  </si>
  <si>
    <t>ALHATLI TR-1 35-16-M00159_47464715_56399341_56399341</t>
  </si>
  <si>
    <t>25.05.2021 20:43:48</t>
  </si>
  <si>
    <t>26.05.2021 01:32:46</t>
  </si>
  <si>
    <t>BERGAMA TM 35-16-A00004_BERGAMA-2 M03_2314054</t>
  </si>
  <si>
    <t>25.05.2021 20:53:23</t>
  </si>
  <si>
    <t>25.05.2021 21:21:25</t>
  </si>
  <si>
    <t>BERGAMA İM-2 35-16-A00002_TR-A L09_2055218</t>
  </si>
  <si>
    <t>25.05.2021 20:54:27</t>
  </si>
  <si>
    <t>25.05.2021 20:58:17</t>
  </si>
  <si>
    <t>_48125429_56395993_56395993</t>
  </si>
  <si>
    <t>25.05.2021 21:05:54</t>
  </si>
  <si>
    <t>25.05.2021 22:31:37</t>
  </si>
  <si>
    <t>URGANLI TR-12 45-83-M00553_955157760_955157760</t>
  </si>
  <si>
    <t>25.05.2021 21:13:18</t>
  </si>
  <si>
    <t>26.05.2021 00:01:19</t>
  </si>
  <si>
    <t>SEYREKLİ TR-14 35-15-L00437_B_56369969_56369969</t>
  </si>
  <si>
    <t>25.05.2021 20:44:59</t>
  </si>
  <si>
    <t>25.05.2021 23:02:57</t>
  </si>
  <si>
    <t>SOMA TR-10/3 45-82-M00535_945539783_945539783</t>
  </si>
  <si>
    <t>25.05.2021 21:10:28</t>
  </si>
  <si>
    <t>25.05.2021 22:47:00</t>
  </si>
  <si>
    <t>L-197 (AYAYORGİ-2) 35-18-L00197_5716196_56372161_56372161</t>
  </si>
  <si>
    <t>25.05.2021 20:58:34</t>
  </si>
  <si>
    <t>26.05.2021 03:50:55</t>
  </si>
  <si>
    <t>ÖZBEY İM 35-26-A00005_ARAPKAHVE L01_2314105</t>
  </si>
  <si>
    <t>25.05.2021 21:19:17</t>
  </si>
  <si>
    <t>25.05.2021 21:46:37</t>
  </si>
  <si>
    <t>POYRAZ TR-2 45-78-M00654_953285419_953285419</t>
  </si>
  <si>
    <t>26.05.2021 00:00:06</t>
  </si>
  <si>
    <t>K-339 35-02-K00339_C_56372292_56372292</t>
  </si>
  <si>
    <t>25.05.2021 21:45:07</t>
  </si>
  <si>
    <t>25.05.2021 22:46:34</t>
  </si>
  <si>
    <t>KÜÇÜKKEMERDERE TR-1 35-29-L00690_950331610_950331610</t>
  </si>
  <si>
    <t>25.05.2021 21:57:46</t>
  </si>
  <si>
    <t>25.05.2021 23:54:32</t>
  </si>
  <si>
    <t>ÇEVREYOLU TR-3 45-82-M00509_945542207_945542207</t>
  </si>
  <si>
    <t>25.05.2021 22:05:51</t>
  </si>
  <si>
    <t>25.05.2021 23:11:02</t>
  </si>
  <si>
    <t>K-34 35-01-K00034_911415033_911415033</t>
  </si>
  <si>
    <t>25.05.2021 22:17:53</t>
  </si>
  <si>
    <t>26.05.2021 00:08:31</t>
  </si>
  <si>
    <t>KILCANLAR TR-1 45-75-M00248_45-75-M00248_2357156</t>
  </si>
  <si>
    <t>25.05.2021 22:28:00</t>
  </si>
  <si>
    <t>25.05.2021 23:45:21</t>
  </si>
  <si>
    <t>TR-43 35-19-M00043_956667716_956667716</t>
  </si>
  <si>
    <t>25.05.2021 22:36:32</t>
  </si>
  <si>
    <t>26.05.2021 00:01:33</t>
  </si>
  <si>
    <t>AYKO YAPI SİTESİ TR 35-30-M00351_A_56405414_56405414</t>
  </si>
  <si>
    <t>25.05.2021 22:43:09</t>
  </si>
  <si>
    <t>26.05.2021 00:48:43</t>
  </si>
  <si>
    <t>L-295 35-18-L00295_6197188_56370909_56370909</t>
  </si>
  <si>
    <t>25.05.2021 23:08:27</t>
  </si>
  <si>
    <t>26.05.2021 00:58:09</t>
  </si>
  <si>
    <t>DURASILLI TR-8 45-78-M01119_CEZAEVİ M03_66108919</t>
  </si>
  <si>
    <t>25.05.2021 23:20:54</t>
  </si>
  <si>
    <t>26.05.2021 00:27:12</t>
  </si>
  <si>
    <t>DM-14/4b 45-71-M00543_953197281_953197281</t>
  </si>
  <si>
    <t>25.05.2021 23:32:36</t>
  </si>
  <si>
    <t>26.05.2021 03:02:10</t>
  </si>
  <si>
    <t>TR-2/21 45-72-L00021_D_56407090_56407090</t>
  </si>
  <si>
    <t>26.05.2021 01:17:40</t>
  </si>
  <si>
    <t>26.05.2021 02:23:59</t>
  </si>
  <si>
    <t>ÖDEMİŞ İM 35-15-A00001_TR-A L30_2309742</t>
  </si>
  <si>
    <t>26.05.2021 00:22:57</t>
  </si>
  <si>
    <t>26.05.2021 00:51:44</t>
  </si>
  <si>
    <t>K-548 35-01-K00548_D_56355515_56355515</t>
  </si>
  <si>
    <t>26.05.2021 00:29:24</t>
  </si>
  <si>
    <t>26.05.2021 01:11:23</t>
  </si>
  <si>
    <t>DAĞISTAN KÖK 35-16-M00186_HatBaşıAyırıcı_74718816 M03_74718816</t>
  </si>
  <si>
    <t>26.05.2021 00:54:47</t>
  </si>
  <si>
    <t>26.05.2021 00:55:32</t>
  </si>
  <si>
    <t>K-3646 35-01-K03646_E_56358349_56358349</t>
  </si>
  <si>
    <t>26.05.2021 01:41:38</t>
  </si>
  <si>
    <t>26.05.2021 02:24:49</t>
  </si>
  <si>
    <t>ANADOLU İM 35-02-A00001_SANAYİ K34_2049178</t>
  </si>
  <si>
    <t>26.05.2021 02:46:39</t>
  </si>
  <si>
    <t>26.05.2021 02:48:32</t>
  </si>
  <si>
    <t>K-612 35-02-K00612_BARA K03_2114029</t>
  </si>
  <si>
    <t>26.05.2021 03:05:12</t>
  </si>
  <si>
    <t>26.05.2021 03:18:52</t>
  </si>
  <si>
    <t>SOMA KÖYLER DM-2 45-82-M00125_BERGAMA M02_2035736</t>
  </si>
  <si>
    <t>26.05.2021 03:13:09</t>
  </si>
  <si>
    <t>26.05.2021 03:42:00</t>
  </si>
  <si>
    <t>SOMA TR-40 45-82-M00040_TR-41 M01_72180050</t>
  </si>
  <si>
    <t>26.05.2021 03:14:17</t>
  </si>
  <si>
    <t>26.05.2021 03:41:42</t>
  </si>
  <si>
    <t>IŞIKLAR TM 35-02-A00006_KEMALPAŞA-2 M23_2308412</t>
  </si>
  <si>
    <t>26.05.2021 05:41:02</t>
  </si>
  <si>
    <t>26.05.2021 07:30:00</t>
  </si>
  <si>
    <t>TAYTAN OFİS KÖK 45-78-M00314_HatBaşıAyırıcı_53140215 M06_53140215</t>
  </si>
  <si>
    <t>26.05.2021 05:37:18</t>
  </si>
  <si>
    <t>26.05.2021 06:59:11</t>
  </si>
  <si>
    <t>DM-14/3 45-71-M00387_MAĞRA BAHÇE M03_66511408</t>
  </si>
  <si>
    <t>26.05.2021 06:04:37</t>
  </si>
  <si>
    <t>26.05.2021 06:36:58</t>
  </si>
  <si>
    <t>KAZANLI KÖK 35-15-L00951_KAZANLI KÖYÜ L05_66954515</t>
  </si>
  <si>
    <t>26.05.2021 06:09:00</t>
  </si>
  <si>
    <t>26.05.2021 08:05:29</t>
  </si>
  <si>
    <t>TR-1/50 45-83-M00050_45-83-M00050_2356905</t>
  </si>
  <si>
    <t>26.05.2021 06:26:12</t>
  </si>
  <si>
    <t>26.05.2021 07:18:18</t>
  </si>
  <si>
    <t>ASARLIK TR-12 35-28-L00128_B_56358095_56358095</t>
  </si>
  <si>
    <t>26.05.2021 06:08:41</t>
  </si>
  <si>
    <t>26.05.2021 08:07:13</t>
  </si>
  <si>
    <t>YENMİŞ KÖK 35-27-M00366_Recloser M03_2303188</t>
  </si>
  <si>
    <t>26.05.2021 06:45:25</t>
  </si>
  <si>
    <t>26.05.2021 07:12:00</t>
  </si>
  <si>
    <t>KORDON KÖK 45-78-M00730_HatBaşıAyırıcı_53139366 M04_53139366</t>
  </si>
  <si>
    <t>26.05.2021 06:47:52</t>
  </si>
  <si>
    <t>26.05.2021 07:49:17</t>
  </si>
  <si>
    <t>BEYDAĞ İM 35-32-A00001_BARAJ M09_2049986</t>
  </si>
  <si>
    <t>26.05.2021 07:26:37</t>
  </si>
  <si>
    <t>26.05.2021 07:43:00</t>
  </si>
  <si>
    <t>ÖREN TOPRAK SU KÖK 35-27-M00760_ TR TABAN_72159778</t>
  </si>
  <si>
    <t>26.05.2021 07:35:56</t>
  </si>
  <si>
    <t>26.05.2021 09:59:14</t>
  </si>
  <si>
    <t>KEMALİYE DM (TR-1) 45-73-M00150_İSMETİYE M02_66715937</t>
  </si>
  <si>
    <t>26.05.2021 07:43:47</t>
  </si>
  <si>
    <t>26.05.2021 07:45:00</t>
  </si>
  <si>
    <t>OĞULDURUK AKYAR TR-1 45-75-M00300_945607889_945607889</t>
  </si>
  <si>
    <t>26.05.2021 07:15:28</t>
  </si>
  <si>
    <t>26.05.2021 09:05:31</t>
  </si>
  <si>
    <t>ÖVEÇLİ TR-2 45-76-L00135_A_56385567_56385567</t>
  </si>
  <si>
    <t>26.05.2021 07:17:07</t>
  </si>
  <si>
    <t>26.05.2021 09:03:50</t>
  </si>
  <si>
    <t>GÜZELKÖY KÖK 45-71-M00123_GÜZELKÖY M07_50218082</t>
  </si>
  <si>
    <t>26.05.2021 07:37:47</t>
  </si>
  <si>
    <t>26.05.2021 09:09:03</t>
  </si>
  <si>
    <t>BOYALI AZMAK TR-2 35-24-M00054_ H_58186517</t>
  </si>
  <si>
    <t>26.05.2021 07:55:11</t>
  </si>
  <si>
    <t>26.05.2021 08:45:55</t>
  </si>
  <si>
    <t>TOPALLAR TR-1 35-16-M00092_35-16-M00092_2361501</t>
  </si>
  <si>
    <t>26.05.2021 07:51:13</t>
  </si>
  <si>
    <t>26.05.2021 09:18:17</t>
  </si>
  <si>
    <t>M-1138 35-02-M01138_M-771Ö M01_2093490</t>
  </si>
  <si>
    <t>26.05.2021 07:43:56</t>
  </si>
  <si>
    <t>26.05.2021 11:27:34</t>
  </si>
  <si>
    <t>ABALIOĞLU DM 45-83-M00136_BAĞYURDU-DOĞALGAZ-OZAN BLOK M09_72134615</t>
  </si>
  <si>
    <t>26.05.2021 08:13:39</t>
  </si>
  <si>
    <t>26.05.2021 10:32:52</t>
  </si>
  <si>
    <t>AKSELENDİ İM 45-72-A00004_AKSELENDİ TR7 L11_75948385</t>
  </si>
  <si>
    <t>26.05.2021 08:18:57</t>
  </si>
  <si>
    <t>26.05.2021 09:03:00</t>
  </si>
  <si>
    <t>K-15 35-02-K00015_99358674_99358674</t>
  </si>
  <si>
    <t>26.05.2021 07:24:05</t>
  </si>
  <si>
    <t>26.05.2021 10:50:16</t>
  </si>
  <si>
    <t>ERGENEKON TR-11 45-83-M00623_967130008_967130008</t>
  </si>
  <si>
    <t>26.05.2021 08:17:57</t>
  </si>
  <si>
    <t>26.05.2021 09:09:08</t>
  </si>
  <si>
    <t>BÜYÜKBELEN TR-4 45-80-M00099_956567124_956567124</t>
  </si>
  <si>
    <t>26.05.2021 08:22:00</t>
  </si>
  <si>
    <t>26.05.2021 10:20:30</t>
  </si>
  <si>
    <t>TR-9 45-74-M00009_TR-10 M01_75313761</t>
  </si>
  <si>
    <t>26.05.2021 08:30:22</t>
  </si>
  <si>
    <t>26.05.2021 08:48:00</t>
  </si>
  <si>
    <t>BEYOBA TR-2 45-72-M00419_B_56393565_56393565</t>
  </si>
  <si>
    <t>26.05.2021 08:27:48</t>
  </si>
  <si>
    <t>26.05.2021 17:25:50</t>
  </si>
  <si>
    <t>M-2605 YELKİ DM 35-10-M02605_KAHRAMANDERE-1 M04_2035518</t>
  </si>
  <si>
    <t>26.05.2021 08:36:46</t>
  </si>
  <si>
    <t>26.05.2021 08:40:44</t>
  </si>
  <si>
    <t>M-1918 35-10-M01918_YELKİ DM M02_66800183</t>
  </si>
  <si>
    <t>26.05.2021 08:37:57</t>
  </si>
  <si>
    <t>26.05.2021 08:42:32</t>
  </si>
  <si>
    <t>L-200 35-18-L00200_950438843_950438843</t>
  </si>
  <si>
    <t>26.05.2021 08:32:01</t>
  </si>
  <si>
    <t>26.05.2021 17:05:48</t>
  </si>
  <si>
    <t>GERMİYAN İM 35-18-A00004_ŞİFNE L06_2064616</t>
  </si>
  <si>
    <t>26.05.2021 08:41:22</t>
  </si>
  <si>
    <t>26.05.2021 08:47:10</t>
  </si>
  <si>
    <t>TR-35 35-16-L00035_47588445_56353662_56353662</t>
  </si>
  <si>
    <t>26.05.2021 08:36:56</t>
  </si>
  <si>
    <t>26.05.2021 11:21:22</t>
  </si>
  <si>
    <t>ALİ ERİSEV GRB 35-20-L00059_955210889_955210889</t>
  </si>
  <si>
    <t>26.05.2021 08:34:10</t>
  </si>
  <si>
    <t>26.05.2021 10:56:03</t>
  </si>
  <si>
    <t>URLA TM-1 35-19-A00004_ZEYTİNALANI İM M07_2313938</t>
  </si>
  <si>
    <t>26.05.2021 08:39:26</t>
  </si>
  <si>
    <t>26.05.2021 08:55:38</t>
  </si>
  <si>
    <t>TİRE TR-15/A 35-29-L00022_950317002_950317002</t>
  </si>
  <si>
    <t>26.05.2021 08:44:33</t>
  </si>
  <si>
    <t>26.05.2021 10:08:27</t>
  </si>
  <si>
    <t>M-1150 35-04-M01150_F_56379662_56379662</t>
  </si>
  <si>
    <t>AG Box Arızası</t>
  </si>
  <si>
    <t>26.05.2021 10:12:23</t>
  </si>
  <si>
    <t>26.05.2021 08:42:14</t>
  </si>
  <si>
    <t>26.05.2021 09:19:53</t>
  </si>
  <si>
    <t>TURGUTLU TR-1/1 DM 45-83-M00001_BLOKSAN M03_72159676</t>
  </si>
  <si>
    <t>26.05.2021 08:53:32</t>
  </si>
  <si>
    <t>26.05.2021 09:58:01</t>
  </si>
  <si>
    <t>İĞDELİ DAMLAR SOKAK TR-4 35-31-L00344_956573750_956573750</t>
  </si>
  <si>
    <t>26.05.2021 08:34:06</t>
  </si>
  <si>
    <t>26.05.2021 11:15:25</t>
  </si>
  <si>
    <t>L-470 KÖK 35-18-L00470_HatBaşıAyırıcı_53138288 L03_53138288</t>
  </si>
  <si>
    <t>26.05.2021 08:58:04</t>
  </si>
  <si>
    <t>26.05.2021 10:33:00</t>
  </si>
  <si>
    <t>YUNUSDERE TR-1 45-83-L00287_45-83-L00287_2362459</t>
  </si>
  <si>
    <t>AG Direk Kırılması</t>
  </si>
  <si>
    <t>26.05.2021 09:02:00</t>
  </si>
  <si>
    <t>26.05.2021 11:13:18</t>
  </si>
  <si>
    <t>PINARLI KÖK 35-20-M00085_TR-6 - TR-7 M06_72358874</t>
  </si>
  <si>
    <t>26.05.2021 08:58:42</t>
  </si>
  <si>
    <t>26.05.2021 09:27:06</t>
  </si>
  <si>
    <t>_953239421_953239421</t>
  </si>
  <si>
    <t>26.05.2021 09:05:23</t>
  </si>
  <si>
    <t>26.05.2021 11:58:12</t>
  </si>
  <si>
    <t>_A_56389604_56389604</t>
  </si>
  <si>
    <t>26.05.2021 09:14:07</t>
  </si>
  <si>
    <t>26.05.2021 17:14:00</t>
  </si>
  <si>
    <t>YENİKÖY YÖRÜKLER MAH. TR-5 35-15-L00505_B_56358220_56358220</t>
  </si>
  <si>
    <t>26.05.2021 09:12:54</t>
  </si>
  <si>
    <t>26.05.2021 11:57:58</t>
  </si>
  <si>
    <t>DM-14/3A 45-71-M02249__73720629_73720629</t>
  </si>
  <si>
    <t>26.05.2021 09:18:00</t>
  </si>
  <si>
    <t>26.05.2021 12:00:46</t>
  </si>
  <si>
    <t>K-342 35-02-K00342_D_56376887_56376887</t>
  </si>
  <si>
    <t>26.05.2021 09:20:19</t>
  </si>
  <si>
    <t>26.05.2021 21:02:24</t>
  </si>
  <si>
    <t>K-342 35-02-K00342_C_56376886_56376886</t>
  </si>
  <si>
    <t>26.05.2021 09:20:51</t>
  </si>
  <si>
    <t>26.05.2021 17:23:38</t>
  </si>
  <si>
    <t>K-4707 35-02-K04707_D_56377823_56377823</t>
  </si>
  <si>
    <t>26.05.2021 09:22:37</t>
  </si>
  <si>
    <t>26.05.2021 17:22:00</t>
  </si>
  <si>
    <t>DEMİRCİLİ DM 35-15-L00895_DEMİRCİLİ SULAMA- (PALASKA ÇIRÇIR) YENİÇEKÖY L01_2115258</t>
  </si>
  <si>
    <t>28.05.2021 09:36:11</t>
  </si>
  <si>
    <t>28.05.2021 11:09:58</t>
  </si>
  <si>
    <t>K-772 35-01-K00772_35-01-K00772_42387435</t>
  </si>
  <si>
    <t>28.05.2021 09:36:14</t>
  </si>
  <si>
    <t>28.05.2021 17:02:19</t>
  </si>
  <si>
    <t>TR-76 (M-701) 35-30-M00701_A a1_43010692</t>
  </si>
  <si>
    <t>28.05.2021 09:28:29</t>
  </si>
  <si>
    <t>28.05.2021 10:39:59</t>
  </si>
  <si>
    <t>AHMETBEYLER DM 35-16-M00154_HatBaşıAyırıcı_53139015 M08_53139015</t>
  </si>
  <si>
    <t>28.05.2021 09:39:49</t>
  </si>
  <si>
    <t>28.05.2021 11:30:46</t>
  </si>
  <si>
    <t>YENİ ŞAKRAN TR-9 35-17-M00209_10774038_56394881_56394881</t>
  </si>
  <si>
    <t>28.05.2021 09:42:00</t>
  </si>
  <si>
    <t>28.05.2021 10:13:35</t>
  </si>
  <si>
    <t>DM-1/80 35-29-M00080_A_56406514_56406514</t>
  </si>
  <si>
    <t>28.05.2021 09:24:31</t>
  </si>
  <si>
    <t>28.05.2021 11:43:24</t>
  </si>
  <si>
    <t>K-2316 35-04-K02316_B_56383865_56383865</t>
  </si>
  <si>
    <t>28.05.2021 09:46:38</t>
  </si>
  <si>
    <t>28.05.2021 10:37:08</t>
  </si>
  <si>
    <t>OLGUNLAR TR-6 35-31-L00221_95000503666_95000503666</t>
  </si>
  <si>
    <t>28.05.2021 09:27:36</t>
  </si>
  <si>
    <t>28.05.2021 13:50:20</t>
  </si>
  <si>
    <t>K-471 35-02-K00471_910043239_910043239</t>
  </si>
  <si>
    <t>28.05.2021 09:41:04</t>
  </si>
  <si>
    <t>28.05.2021 11:04:12</t>
  </si>
  <si>
    <t>DM-4/TR-19 35-22-M00058_955288816_955288816</t>
  </si>
  <si>
    <t>28.05.2021 09:50:00</t>
  </si>
  <si>
    <t>28.05.2021 15:09:05</t>
  </si>
  <si>
    <t>SOMA TR-38 45-82-M00038_B_56392598_56392598</t>
  </si>
  <si>
    <t>28.05.2021 11:02:55</t>
  </si>
  <si>
    <t>BEYDAĞ İM 35-32-A00001_YEŞİLKÖY L13_2049961</t>
  </si>
  <si>
    <t>28.05.2021 09:51:31</t>
  </si>
  <si>
    <t>28.05.2021 11:00:48</t>
  </si>
  <si>
    <t>KOLDERE KÖK 45-80-M00051_ÇAVUŞOĞLU TST M06_73403318</t>
  </si>
  <si>
    <t>28.05.2021 09:42:31</t>
  </si>
  <si>
    <t>28.05.2021 10:30:00</t>
  </si>
  <si>
    <t>ÖRNEKKÖY TR3 35-27-L00124_B_56357928_56357928</t>
  </si>
  <si>
    <t>28.05.2021 09:37:06</t>
  </si>
  <si>
    <t>28.05.2021 11:31:57</t>
  </si>
  <si>
    <t>KARGIN KÖK 45-71-M00095_AYTEKİNLER ESKİ HARMANDALI M07_2321769</t>
  </si>
  <si>
    <t>28.05.2021 09:57:02</t>
  </si>
  <si>
    <t>28.05.2021 16:01:36</t>
  </si>
  <si>
    <t>EYNEZ KÖK 45-82-M00158_EYNEZ M04_72199497</t>
  </si>
  <si>
    <t>28.05.2021 09:57:06</t>
  </si>
  <si>
    <t>28.05.2021 14:25:00</t>
  </si>
  <si>
    <t>HACIALİLER TR-1 45-73-M00732__72372843_72372843</t>
  </si>
  <si>
    <t>28.05.2021 09:43:36</t>
  </si>
  <si>
    <t>28.05.2021 11:40:35</t>
  </si>
  <si>
    <t>DM-3 35-29-M00003_DM-3/2 M04_72188033</t>
  </si>
  <si>
    <t>28.05.2021 09:17:50</t>
  </si>
  <si>
    <t>28.05.2021 10:32:56</t>
  </si>
  <si>
    <t>L-23 ESKİ POSTANE ÖNÜ 35-14-L00023_95000578319_95000578319</t>
  </si>
  <si>
    <t>28.05.2021 10:04:57</t>
  </si>
  <si>
    <t>28.05.2021 13:55:32</t>
  </si>
  <si>
    <t>TAHTALI TM 35-22-A00001_PANCAR-2 M21_2307948</t>
  </si>
  <si>
    <t>28.05.2021 10:07:31</t>
  </si>
  <si>
    <t>28.05.2021 10:16:00</t>
  </si>
  <si>
    <t>HALİTPAŞA TR-10 45-80-M00081_956541454_956541454</t>
  </si>
  <si>
    <t>28.05.2021 10:10:00</t>
  </si>
  <si>
    <t>28.05.2021 11:19:21</t>
  </si>
  <si>
    <t>L-427 35-18-L00427_950452610_950452610</t>
  </si>
  <si>
    <t>28.05.2021 10:12:52</t>
  </si>
  <si>
    <t>28.05.2021 15:47:27</t>
  </si>
  <si>
    <t>MENEMEN İM 35-28-A00001_ULUCAK-2 M14_2053670</t>
  </si>
  <si>
    <t>28.05.2021 10:15:55</t>
  </si>
  <si>
    <t>28.05.2021 11:03:54</t>
  </si>
  <si>
    <t>MENDERES DM-2/TR-1 35-22-M00300_DM-3/TR-1 M06_2328340</t>
  </si>
  <si>
    <t>28.05.2021 10:16:46</t>
  </si>
  <si>
    <t>28.05.2021 10:39:39</t>
  </si>
  <si>
    <t>MORDOĞAN TR-23 35-21-L00152_E_56394851_56394851</t>
  </si>
  <si>
    <t>28.05.2021 10:29:00</t>
  </si>
  <si>
    <t>28.05.2021 14:08:00</t>
  </si>
  <si>
    <t>TR-66 45-78-L00066_49415223 tr66/b2_49409160</t>
  </si>
  <si>
    <t>28.05.2021 10:27:53</t>
  </si>
  <si>
    <t>28.05.2021 13:06:15</t>
  </si>
  <si>
    <t>FUNDACIK KÖK 45-75-M00068_HatBaşıAyırıcı_75445629 M03_75445629</t>
  </si>
  <si>
    <t>28.05.2021 10:24:42</t>
  </si>
  <si>
    <t>28.05.2021 14:52:27</t>
  </si>
  <si>
    <t>TEKELİ TR-9 35-22-M00690_DIREK TIPI TRAFO HUCRESI H01_2120911</t>
  </si>
  <si>
    <t>28.05.2021 10:33:27</t>
  </si>
  <si>
    <t>28.05.2021 11:55:25</t>
  </si>
  <si>
    <t>TR-9(M-709) 35-30-M00709_955297718_955297718</t>
  </si>
  <si>
    <t>28.05.2021 10:15:08</t>
  </si>
  <si>
    <t>28.05.2021 16:13:16</t>
  </si>
  <si>
    <t>DM-3/TR-18 35-22-M00077_955260501_955260501</t>
  </si>
  <si>
    <t>28.05.2021 10:40:35</t>
  </si>
  <si>
    <t>28.05.2021 11:27:34</t>
  </si>
  <si>
    <t>YENİKÖY-3 35-26-L00142_6016206_56358992_56358992</t>
  </si>
  <si>
    <t>28.05.2021 10:49:00</t>
  </si>
  <si>
    <t>28.05.2021 12:17:49</t>
  </si>
  <si>
    <t>K-2378 35-03-K02378_98435139_98435139</t>
  </si>
  <si>
    <t>28.05.2021 10:41:51</t>
  </si>
  <si>
    <t>28.05.2021 12:00:09</t>
  </si>
  <si>
    <t>K-3305 35-08-K03305_35-08-K03305_2367507</t>
  </si>
  <si>
    <t>28.05.2021 10:39:55</t>
  </si>
  <si>
    <t>28.05.2021 11:36:56</t>
  </si>
  <si>
    <t>MENDERES DM-4/TR-1 35-22-M00004_DM-4/TR-12 M14_2330245</t>
  </si>
  <si>
    <t>28.05.2021 10:47:33</t>
  </si>
  <si>
    <t>28.05.2021 11:09:25</t>
  </si>
  <si>
    <t>M-147 SAKIZLIKOY 35-18-M00147_949457845_949457845</t>
  </si>
  <si>
    <t>28.05.2021 10:54:14</t>
  </si>
  <si>
    <t>28.05.2021 15:18:22</t>
  </si>
  <si>
    <t>KARAPINAR İM 45-78-A00002_GERİ DÖNÜŞ FİDERİ M05_66243742</t>
  </si>
  <si>
    <t>28.05.2021 10:56:00</t>
  </si>
  <si>
    <t>28.05.2021 12:09:10</t>
  </si>
  <si>
    <t>YENİÇİFTLİK TR-1 35-20-L00399_35-20-L00399_2371952</t>
  </si>
  <si>
    <t>28.05.2021 10:43:38</t>
  </si>
  <si>
    <t>28.05.2021 15:02:11</t>
  </si>
  <si>
    <t>28.05.2021 11:02:06</t>
  </si>
  <si>
    <t>28.05.2021 11:03:30</t>
  </si>
  <si>
    <t>GÜMÜLDÜR M-19 35-25-M00019_35-25-M00019_72087447</t>
  </si>
  <si>
    <t>28.05.2021 09:20:51</t>
  </si>
  <si>
    <t>28.05.2021 11:14:00</t>
  </si>
  <si>
    <t>M-1188 35-04-M01188_35-04-M01188_2371308</t>
  </si>
  <si>
    <t>28.05.2021 11:11:58</t>
  </si>
  <si>
    <t>28.05.2021 11:24:38</t>
  </si>
  <si>
    <t>KULA İM 45-77-A00001_HatBaşıAyırıcı_66051527 M07_66051527</t>
  </si>
  <si>
    <t>28.05.2021 11:16:32</t>
  </si>
  <si>
    <t>28.05.2021 14:39:46</t>
  </si>
  <si>
    <t>28.05.2021 10:55:00</t>
  </si>
  <si>
    <t>28.05.2021 14:24:00</t>
  </si>
  <si>
    <t>K-4624 35-03-K04624_910597479_910597479</t>
  </si>
  <si>
    <t>28.05.2021 11:20:00</t>
  </si>
  <si>
    <t>28.05.2021 11:56:18</t>
  </si>
  <si>
    <t>KÜÇÜKKALE KÖK 35-29-L00036_KÜÇÜKKALE ÜZÜMLER L01_2088229</t>
  </si>
  <si>
    <t>28.05.2021 11:20:21</t>
  </si>
  <si>
    <t>28.05.2021 11:22:00</t>
  </si>
  <si>
    <t>KARAMAN TR-1 35-31-L00049_956598086_956598086</t>
  </si>
  <si>
    <t>28.05.2021 11:12:45</t>
  </si>
  <si>
    <t>28.05.2021 12:25:59</t>
  </si>
  <si>
    <t>K-3854 35-03-K03854_35-03-K03854_41923561</t>
  </si>
  <si>
    <t>28.05.2021 11:23:00</t>
  </si>
  <si>
    <t>28.05.2021 11:35:17</t>
  </si>
  <si>
    <t>SELENDİ TR-2 45-81-M00002_945634671_945634671</t>
  </si>
  <si>
    <t>AG Box / Sdk Abone Çıkış Faz Sigorta Atığı</t>
  </si>
  <si>
    <t>28.05.2021 11:30:00</t>
  </si>
  <si>
    <t>28.05.2021 12:47:44</t>
  </si>
  <si>
    <t>28.05.2021 11:24:40</t>
  </si>
  <si>
    <t>28.05.2021 13:50:52</t>
  </si>
  <si>
    <t>HALIKÖY TR-1 35-32-L00031_946412463_946412463</t>
  </si>
  <si>
    <t>28.05.2021 11:25:40</t>
  </si>
  <si>
    <t>28.05.2021 14:31:57</t>
  </si>
  <si>
    <t>K-3269 35-08-K03269_B_60982550_60982550</t>
  </si>
  <si>
    <t>28.05.2021 11:39:00</t>
  </si>
  <si>
    <t>28.05.2021 13:40:12</t>
  </si>
  <si>
    <t>ZEYTİNLİOVA TR-17 45-72-L00410_956475684_956475684</t>
  </si>
  <si>
    <t>28.05.2021 11:38:50</t>
  </si>
  <si>
    <t>28.05.2021 17:26:07</t>
  </si>
  <si>
    <t>28.05.2021 11:35:51</t>
  </si>
  <si>
    <t>28.05.2021 13:03:33</t>
  </si>
  <si>
    <t>TR-34 45-77-L00034_C_56395093_56395093</t>
  </si>
  <si>
    <t>AG Hatta Yabancı Cisim</t>
  </si>
  <si>
    <t>28.05.2021 11:51:05</t>
  </si>
  <si>
    <t>28.05.2021 15:15:03</t>
  </si>
  <si>
    <t>L-243 35-18-L00243_ L04_2096406</t>
  </si>
  <si>
    <t>Trafo Bakım Çalışması</t>
  </si>
  <si>
    <t>28.05.2021 12:02:26</t>
  </si>
  <si>
    <t>28.05.2021 13:33:00</t>
  </si>
  <si>
    <t>K-4782 35-04-K04782_912579776_912579776</t>
  </si>
  <si>
    <t>28.05.2021 12:00:11</t>
  </si>
  <si>
    <t>28.05.2021 13:10:17</t>
  </si>
  <si>
    <t>YENİFOÇA TR-23 35-23-M00023_950420223_950420223</t>
  </si>
  <si>
    <t>28.05.2021 11:52:06</t>
  </si>
  <si>
    <t>28.05.2021 13:53:30</t>
  </si>
  <si>
    <t>ÇIRPI İM 35-20-A00002_ÇIRPI SULAMA M09_2056271</t>
  </si>
  <si>
    <t>28.05.2021 12:05:29</t>
  </si>
  <si>
    <t>28.05.2021 12:24:08</t>
  </si>
  <si>
    <t>TR-88 35-19-L00088_956683100_956683100</t>
  </si>
  <si>
    <t>28.05.2021 11:59:10</t>
  </si>
  <si>
    <t>28.05.2021 13:33:10</t>
  </si>
  <si>
    <t>K-3665 35-02-K03665_910026542_910026542</t>
  </si>
  <si>
    <t>28.05.2021 11:40:01</t>
  </si>
  <si>
    <t>28.05.2021 13:01:07</t>
  </si>
  <si>
    <t>TR-20 35-22-M00020_955269740_955269740</t>
  </si>
  <si>
    <t>28.05.2021 12:04:22</t>
  </si>
  <si>
    <t>28.05.2021 13:26:13</t>
  </si>
  <si>
    <t>TR-27(M-727) 35-30-M00727_955329468_955329468</t>
  </si>
  <si>
    <t>28.05.2021 12:12:24</t>
  </si>
  <si>
    <t>28.05.2021 13:55:38</t>
  </si>
  <si>
    <t>L-208 35-18-L00208_950451918_950451918</t>
  </si>
  <si>
    <t>28.05.2021 12:23:08</t>
  </si>
  <si>
    <t>28.05.2021 15:23:03</t>
  </si>
  <si>
    <t>L-111 ÇAMTEPE 35-14-L00111_956645589_956645589</t>
  </si>
  <si>
    <t>28.05.2021 12:26:19</t>
  </si>
  <si>
    <t>28.05.2021 18:42:50</t>
  </si>
  <si>
    <t>FOÇA TR-14 35-23-L00014_950427674_950427674</t>
  </si>
  <si>
    <t>28.05.2021 12:26:15</t>
  </si>
  <si>
    <t>28.05.2021 17:34:05</t>
  </si>
  <si>
    <t>FOÇA TR-42 35-23-L00042_950427136_950427136</t>
  </si>
  <si>
    <t>28.05.2021 11:09:53</t>
  </si>
  <si>
    <t>28.05.2021 15:23:33</t>
  </si>
  <si>
    <t>ÖZBEY İM 35-26-A00005_AHMETLİ L09_2314090</t>
  </si>
  <si>
    <t>28.05.2021 12:43:19</t>
  </si>
  <si>
    <t>28.05.2021 13:38:11</t>
  </si>
  <si>
    <t>KARAKUZU TR-1 35-17-M00466_10443840_56356555_56356555</t>
  </si>
  <si>
    <t>AG Direk Değişimi</t>
  </si>
  <si>
    <t>28.05.2021 12:51:00</t>
  </si>
  <si>
    <t>28.05.2021 14:14:10</t>
  </si>
  <si>
    <t>K-1892 35-07-K01892_A_56379000_56379000</t>
  </si>
  <si>
    <t>28.05.2021 12:47:26</t>
  </si>
  <si>
    <t>28.05.2021 14:47:33</t>
  </si>
  <si>
    <t>YILMAZ DİRİK GRB. 35-20-M00025_DIREK TIPI TRAFO HUCRESI H01_2049512</t>
  </si>
  <si>
    <t>28.05.2021 12:34:30</t>
  </si>
  <si>
    <t>28.05.2021 17:29:36</t>
  </si>
  <si>
    <t>BADEMLİ TR-8 35-30-L00105_955327292_955327292</t>
  </si>
  <si>
    <t>28.05.2021 12:52:17</t>
  </si>
  <si>
    <t>28.05.2021 19:05:30</t>
  </si>
  <si>
    <t>L-321 35-18-L00321_950449393_950449393</t>
  </si>
  <si>
    <t>28.05.2021 12:54:29</t>
  </si>
  <si>
    <t>28.05.2021 18:38:21</t>
  </si>
  <si>
    <t>M-1541 35-01-M01541_910553613_910553613</t>
  </si>
  <si>
    <t>28.05.2021 13:07:13</t>
  </si>
  <si>
    <t>28.05.2021 14:01:57</t>
  </si>
  <si>
    <t>TİRE TR-2 35-29-M00465_950340410_950340410</t>
  </si>
  <si>
    <t>28.05.2021 12:59:18</t>
  </si>
  <si>
    <t>28.05.2021 17:57:14</t>
  </si>
  <si>
    <t>NEVZAT TİMUR SULAMA GRUBU 35-29-L00354_A_56395623_56395623</t>
  </si>
  <si>
    <t>28.05.2021 12:51:59</t>
  </si>
  <si>
    <t>28.05.2021 14:54:09</t>
  </si>
  <si>
    <t>TR-47 45-77-L00047_45-77-L00047_2366250</t>
  </si>
  <si>
    <t>28.05.2021 13:10:35</t>
  </si>
  <si>
    <t>28.05.2021 14:25:38</t>
  </si>
  <si>
    <t>M-1755 35-04-M01755_A_56382127_56382127</t>
  </si>
  <si>
    <t>28.05.2021 09:00:00</t>
  </si>
  <si>
    <t>28.05.2021 13:48:00</t>
  </si>
  <si>
    <t>KARAÇAĞIL TR-1 45-81-M00231_945630919_945630919</t>
  </si>
  <si>
    <t>28.05.2021 13:26:27</t>
  </si>
  <si>
    <t>28.05.2021 15:51:09</t>
  </si>
  <si>
    <t>POYRAZDAMLARI TR-11 45-78-M00576_HatBaşıAyırıcı_53138947 M05_53138947</t>
  </si>
  <si>
    <t>28.05.2021 13:29:48</t>
  </si>
  <si>
    <t>28.05.2021 14:54:03</t>
  </si>
  <si>
    <t>L-281 35-18-L00281_950438525_950438525</t>
  </si>
  <si>
    <t>28.05.2021 13:39:43</t>
  </si>
  <si>
    <t>28.05.2021 18:54:59</t>
  </si>
  <si>
    <t>ÜNİVERSİTE TM 35-02-A00008_PINARBAŞI-2 M24_2310715</t>
  </si>
  <si>
    <t>28.05.2021 13:47:38</t>
  </si>
  <si>
    <t>28.05.2021 14:20:00</t>
  </si>
  <si>
    <t>L-400 35-18-L00400_YASSI ADA  L-252 L11_2324804</t>
  </si>
  <si>
    <t>28.05.2021 13:35:00</t>
  </si>
  <si>
    <t>28.05.2021 13:54:00</t>
  </si>
  <si>
    <t>ARMUTLU TR-3 35-27-L00003_B_56356269_56356269</t>
  </si>
  <si>
    <t>28.05.2021 13:40:28</t>
  </si>
  <si>
    <t>28.05.2021 18:40:09</t>
  </si>
  <si>
    <t>28.05.2021 13:55:28</t>
  </si>
  <si>
    <t>28.05.2021 14:45:26</t>
  </si>
  <si>
    <t>AĞAÇ İŞLERİ TR-11 35-22-M00111_955269552_955269552</t>
  </si>
  <si>
    <t>28.05.2021 13:45:17</t>
  </si>
  <si>
    <t>28.05.2021 14:50:30</t>
  </si>
  <si>
    <t>L-90 ULAMIŞ YAREN 35-14-L00090_956633756_956633756</t>
  </si>
  <si>
    <t>28.05.2021 13:50:02</t>
  </si>
  <si>
    <t>28.05.2021 14:55:22</t>
  </si>
  <si>
    <t>M-164 35-18-M00164_950466166_950466166</t>
  </si>
  <si>
    <t>28.05.2021 14:02:51</t>
  </si>
  <si>
    <t>28.05.2021 16:00:51</t>
  </si>
  <si>
    <t>KESİKKÖY TR-1 35-28-M00335__75604516_75604516</t>
  </si>
  <si>
    <t>28.05.2021 14:07:00</t>
  </si>
  <si>
    <t>28.05.2021 16:17:07</t>
  </si>
  <si>
    <t>YENİKÖY TR-1 35-22-M00276_B_56352937_56352937</t>
  </si>
  <si>
    <t>28.05.2021 14:10:58</t>
  </si>
  <si>
    <t>28.05.2021 17:06:50</t>
  </si>
  <si>
    <t>GÖLMARMARA TR-16 45-85-L00016__72372542_72372542</t>
  </si>
  <si>
    <t>28.05.2021 14:12:00</t>
  </si>
  <si>
    <t>28.05.2021 15:02:58</t>
  </si>
  <si>
    <t>ÜRKMEZ M-26 JANDARMA YANI 35-25-M00350_956636872_956636872</t>
  </si>
  <si>
    <t>28.05.2021 14:03:53</t>
  </si>
  <si>
    <t>28.05.2021 16:33:55</t>
  </si>
  <si>
    <t>KALEKÖY TR-2 35-31-L00235_47918702_56389300_56389300</t>
  </si>
  <si>
    <t>28.05.2021 14:13:47</t>
  </si>
  <si>
    <t>28.05.2021 15:48:32</t>
  </si>
  <si>
    <t>EĞRİGÖL TARIMSAL SULAMA TR-2 35-16-M00178_953354866_953354866</t>
  </si>
  <si>
    <t>28.05.2021 14:17:50</t>
  </si>
  <si>
    <t>28.05.2021 17:42:19</t>
  </si>
  <si>
    <t>FOÇA TR-39 35-23-L00039_950422802_950422802</t>
  </si>
  <si>
    <t>28.05.2021 14:23:19</t>
  </si>
  <si>
    <t>28.05.2021 17:00:08</t>
  </si>
  <si>
    <t>TERZİHALİLLER-2 35-16-M00106_B_56396777_56396777</t>
  </si>
  <si>
    <t>28.05.2021 14:25:19</t>
  </si>
  <si>
    <t>28.05.2021 18:17:55</t>
  </si>
  <si>
    <t>_11307346_56359483_56359483</t>
  </si>
  <si>
    <t>28.05.2021 14:26:58</t>
  </si>
  <si>
    <t>28.05.2021 15:29:17</t>
  </si>
  <si>
    <t>M-2908 35-02-M02908_910065998_910065998</t>
  </si>
  <si>
    <t>28.05.2021 14:36:42</t>
  </si>
  <si>
    <t>28.05.2021 17:07:32</t>
  </si>
  <si>
    <t>28.05.2021 14:45:47</t>
  </si>
  <si>
    <t>28.05.2021 17:33:10</t>
  </si>
  <si>
    <t>K-3133 35-07-K03133_912495452_912495452</t>
  </si>
  <si>
    <t>28.05.2021 14:52:34</t>
  </si>
  <si>
    <t>28.05.2021 16:03:17</t>
  </si>
  <si>
    <t>ALİZE KÖK 35-18-M00059_ALAÇATI TM (URLA-1) M10_72185135</t>
  </si>
  <si>
    <t>28.05.2021 14:57:51</t>
  </si>
  <si>
    <t>28.05.2021 17:17:28</t>
  </si>
  <si>
    <t>M-30 35-02-M00030_M-561 M01_2117923</t>
  </si>
  <si>
    <t>28.05.2021 14:50:00</t>
  </si>
  <si>
    <t>GÜRES KÖK 45-80-M00053_KOLDERE-GÜMÜRCELİ-MTV M01_72195903</t>
  </si>
  <si>
    <t>28.05.2021 15:01:31</t>
  </si>
  <si>
    <t>28.05.2021 15:27:57</t>
  </si>
  <si>
    <t>ÇAYIRLI TR-1 35-29-L00206__72399352_72399352</t>
  </si>
  <si>
    <t>AG İzolatör Arızası</t>
  </si>
  <si>
    <t>28.05.2021 14:51:12</t>
  </si>
  <si>
    <t>28.05.2021 17:13:59</t>
  </si>
  <si>
    <t>ULUKENT DM-4/12 35-28-M00030_953369173_953369173</t>
  </si>
  <si>
    <t>28.05.2021 15:06:39</t>
  </si>
  <si>
    <t>28.05.2021 17:41:51</t>
  </si>
  <si>
    <t>BÜYÜKKALE TR-1 35-29-L00668_950319709_950319709</t>
  </si>
  <si>
    <t>28.05.2021 15:13:35</t>
  </si>
  <si>
    <t>28.05.2021 18:36:50</t>
  </si>
  <si>
    <t>ARAPBAŞI TR-4 35-20-M00034_949091263_949091263</t>
  </si>
  <si>
    <t>28.05.2021 15:15:56</t>
  </si>
  <si>
    <t>28.05.2021 15:46:42</t>
  </si>
  <si>
    <t>L-386 TARABYA EVLERİ 35-18-L00386_950437911_950437911</t>
  </si>
  <si>
    <t>28.05.2021 15:16:39</t>
  </si>
  <si>
    <t>28.05.2021 19:38:10</t>
  </si>
  <si>
    <t>TR-26 35-30-L00026_955331288_955331288</t>
  </si>
  <si>
    <t>28.05.2021 15:21:07</t>
  </si>
  <si>
    <t>28.05.2021 17:10:39</t>
  </si>
  <si>
    <t>DM06/TR03 45-73-M00048_945674189_945674189</t>
  </si>
  <si>
    <t>28.05.2021 15:28:08</t>
  </si>
  <si>
    <t>28.05.2021 16:59:25</t>
  </si>
  <si>
    <t>BEREKETLİ TR-3 ÜNLÜBOSTAN 45-79-M00331_45-79-M00331_2349846</t>
  </si>
  <si>
    <t>28.05.2021 15:31:22</t>
  </si>
  <si>
    <t>28.05.2021 16:56:40</t>
  </si>
  <si>
    <t>L-217 35-18-L00217_950451759_950451759</t>
  </si>
  <si>
    <t>28.05.2021 15:33:53</t>
  </si>
  <si>
    <t>28.05.2021 17:26:10</t>
  </si>
  <si>
    <t>PİRİNÇÇİ A. KALE GRB. TR-4 35-15-L01022_950404398_950404398</t>
  </si>
  <si>
    <t>28.05.2021 15:29:31</t>
  </si>
  <si>
    <t>28.05.2021 18:10:35</t>
  </si>
  <si>
    <t>DM-4/TR-20 35-22-M00084_ M02_2331640</t>
  </si>
  <si>
    <t>28.05.2021 15:37:33</t>
  </si>
  <si>
    <t>28.05.2021 15:55:00</t>
  </si>
  <si>
    <t>TR-2/95 45-83-L00095_A_56389350_56389350</t>
  </si>
  <si>
    <t>28.05.2021 15:45:00</t>
  </si>
  <si>
    <t>28.05.2021 17:21:07</t>
  </si>
  <si>
    <t>HALIKÖY OVACIK MAH. TR-3 35-32-L00124_946417027_946417027</t>
  </si>
  <si>
    <t>28.05.2021 15:46:52</t>
  </si>
  <si>
    <t>28.05.2021 18:29:59</t>
  </si>
  <si>
    <t>EĞRECİ TR-2 35-26-L00168_DIREK TIPI TRAFO HUCRESI H01_2040556</t>
  </si>
  <si>
    <t>28.05.2021 15:43:11</t>
  </si>
  <si>
    <t>28.05.2021 17:28:47</t>
  </si>
  <si>
    <t>KARAHALİLLİ TR-1 35-20-L00350_955213565_955213565</t>
  </si>
  <si>
    <t>28.05.2021 15:58:38</t>
  </si>
  <si>
    <t>28.05.2021 17:55:15</t>
  </si>
  <si>
    <t>L-12 DİNÇ OTEL 35-18-L00012_950439953_950439953</t>
  </si>
  <si>
    <t>28.05.2021 16:04:58</t>
  </si>
  <si>
    <t>28.05.2021 20:03:31</t>
  </si>
  <si>
    <t>M-2041 35-01-M02041_911048644_911048644</t>
  </si>
  <si>
    <t>28.05.2021 16:21:56</t>
  </si>
  <si>
    <t>28.05.2021 19:17:40</t>
  </si>
  <si>
    <t>TR-81 35-19-L00081_956697534_956697534</t>
  </si>
  <si>
    <t>28.05.2021 16:15:41</t>
  </si>
  <si>
    <t>28.05.2021 17:21:06</t>
  </si>
  <si>
    <t>DM-5/TR-11 ALPKENT (ESKİ TR-38) 35-26-M01359_956617194_956617194</t>
  </si>
  <si>
    <t>28.05.2021 16:24:24</t>
  </si>
  <si>
    <t>28.05.2021 17:32:58</t>
  </si>
  <si>
    <t>SOMA TR-44 45-82-M00044_HatBaşıAyırıcı_53136095 M04_53136095</t>
  </si>
  <si>
    <t>28.05.2021 16:21:36</t>
  </si>
  <si>
    <t>28.05.2021 17:12:21</t>
  </si>
  <si>
    <t>TR-112 35-16-L00112_47584360_56352797_56352797</t>
  </si>
  <si>
    <t>28.05.2021 16:31:41</t>
  </si>
  <si>
    <t>28.05.2021 19:09:31</t>
  </si>
  <si>
    <t>TR-39 35-15-M00039_48885377_56364441_56364441</t>
  </si>
  <si>
    <t>28.05.2021 16:38:21</t>
  </si>
  <si>
    <t>28.05.2021 17:14:35</t>
  </si>
  <si>
    <t>ÇANDARLI TR-4 35-30-M00004_955309991_955309991</t>
  </si>
  <si>
    <t>28.05.2021 16:36:12</t>
  </si>
  <si>
    <t>28.05.2021 21:18:03</t>
  </si>
  <si>
    <t>KURUCUOVA TR-8 35-15-L00249_950407219_950407219</t>
  </si>
  <si>
    <t>28.05.2021 16:43:15</t>
  </si>
  <si>
    <t>28.05.2021 19:37:39</t>
  </si>
  <si>
    <t>DM-03/01 45-71-M00003_TR-3/8 M05_2051770</t>
  </si>
  <si>
    <t>28.05.2021 16:48:45</t>
  </si>
  <si>
    <t>28.05.2021 17:06:51</t>
  </si>
  <si>
    <t>TR-88 35-19-L00088_956682958_956682958</t>
  </si>
  <si>
    <t>28.05.2021 16:48:11</t>
  </si>
  <si>
    <t>28.05.2021 17:47:35</t>
  </si>
  <si>
    <t>K-3036 35-04-K03036_E_56355980_56355980</t>
  </si>
  <si>
    <t>28.05.2021 16:50:38</t>
  </si>
  <si>
    <t>28.05.2021 20:20:58</t>
  </si>
  <si>
    <t>TR-68 ÇAYIRÇEŞME 35-19-L00068_965666473_965666473</t>
  </si>
  <si>
    <t>28.05.2021 16:06:53</t>
  </si>
  <si>
    <t>28.05.2021 18:55:54</t>
  </si>
  <si>
    <t>AĞAÇ İŞLERİ TR-10 35-22-M00110_955257291_955257291</t>
  </si>
  <si>
    <t>28.05.2021 16:49:17</t>
  </si>
  <si>
    <t>28.05.2021 19:22:33</t>
  </si>
  <si>
    <t>ARAPBAŞI TR-4 35-20-M00034_955210924_955210924</t>
  </si>
  <si>
    <t>28.05.2021 16:46:57</t>
  </si>
  <si>
    <t>28.05.2021 17:30:10</t>
  </si>
  <si>
    <t>L-295 35-18-L00295_966378373_966378373</t>
  </si>
  <si>
    <t>28.05.2021 16:55:32</t>
  </si>
  <si>
    <t>28.05.2021 17:38:33</t>
  </si>
  <si>
    <t>K-3265 35-04-K03265_D_56363186_56363186</t>
  </si>
  <si>
    <t>28.05.2021 16:59:16</t>
  </si>
  <si>
    <t>28.05.2021 17:32:27</t>
  </si>
  <si>
    <t>K-3975 35-04-K03975_912492189_912492189</t>
  </si>
  <si>
    <t>28.05.2021 17:09:42</t>
  </si>
  <si>
    <t>28.05.2021 20:12:57</t>
  </si>
  <si>
    <t>DM-3/09 (YAYLA KABİN) 45-71-M00120_DM-3/10  DM-3/11  DM-3/12 M03_72060361</t>
  </si>
  <si>
    <t>28.05.2021 17:08:21</t>
  </si>
  <si>
    <t>28.05.2021 20:05:00</t>
  </si>
  <si>
    <t>SALİH  ÇILGIN VE ARK. T-SULAMA GRB. 35-13-L00107_A_56356158_56356158</t>
  </si>
  <si>
    <t>28.05.2021 17:15:00</t>
  </si>
  <si>
    <t>28.05.2021 18:30:12</t>
  </si>
  <si>
    <t>L-92 ULAMIŞ MEZARLIK 35-14-L00092_8479569_56355599_56355599</t>
  </si>
  <si>
    <t>28.05.2021 17:11:57</t>
  </si>
  <si>
    <t>28.05.2021 18:20:09</t>
  </si>
  <si>
    <t>YILMAZ TR-13 45-78-L00213_45-78-L00213_2375669</t>
  </si>
  <si>
    <t>28.05.2021 17:45:10</t>
  </si>
  <si>
    <t>28.05.2021 18:06:05</t>
  </si>
  <si>
    <t>TR-2/90 45-83-L00090_C_56395961_56395961</t>
  </si>
  <si>
    <t>28.05.2021 17:24:58</t>
  </si>
  <si>
    <t>28.05.2021 18:39:19</t>
  </si>
  <si>
    <t>YENİPAZAR TR-4 45-78-M00688_49289429_56400630_56400630</t>
  </si>
  <si>
    <t>28.05.2021 17:34:13</t>
  </si>
  <si>
    <t>28.05.2021 18:54:20</t>
  </si>
  <si>
    <t>ZİYA DİLEÇ VE ARK. TR 35-24-M00041_35-24-M00041_2364755</t>
  </si>
  <si>
    <t>28.05.2021 16:47:48</t>
  </si>
  <si>
    <t>28.05.2021 18:55:19</t>
  </si>
  <si>
    <t>TR-114 35-26-M00114_CANET/TORBALI DEVLET HASTANESİ M01_65974760</t>
  </si>
  <si>
    <t>28.05.2021 17:40:28</t>
  </si>
  <si>
    <t>28.05.2021 18:06:51</t>
  </si>
  <si>
    <t>SALİHLERALTI MİGROS TR 35-30-M00669_YAĞMUR M02_2047157</t>
  </si>
  <si>
    <t>28.05.2021 17:54:07</t>
  </si>
  <si>
    <t>28.05.2021 18:17:29</t>
  </si>
  <si>
    <t>KARABEL KÖK(VİŞNELİ KÖK) 35-26-M01207_VİŞNELİ M04_66051328</t>
  </si>
  <si>
    <t>28.05.2021 17:56:53</t>
  </si>
  <si>
    <t>28.05.2021 19:46:07</t>
  </si>
  <si>
    <t>ZEYTİNDAĞ DM 35-16-M00138_ZEYTİNDAĞ M05_76071852</t>
  </si>
  <si>
    <t>28.05.2021 17:57:27</t>
  </si>
  <si>
    <t>28.05.2021 17:59:00</t>
  </si>
  <si>
    <t>L-242 35-18-L00242_8663856_56375470_56375470</t>
  </si>
  <si>
    <t>28.05.2021 18:01:32</t>
  </si>
  <si>
    <t>29.05.2021 01:19:43</t>
  </si>
  <si>
    <t>TR-29 (M-729) 35-30-M00729_955323708_955323708</t>
  </si>
  <si>
    <t>28.05.2021 18:02:20</t>
  </si>
  <si>
    <t>28.05.2021 20:43:55</t>
  </si>
  <si>
    <t>KADIKÖY TR-2 35-16-M00146_35-16-M00146_2369598</t>
  </si>
  <si>
    <t>28.05.2021 17:54:57</t>
  </si>
  <si>
    <t>28.05.2021 19:56:44</t>
  </si>
  <si>
    <t>SANCAKLI BOZKÖY TR-4 45-71-M00564_DIREK TIPI TRAFO HUCRESI H01_2079929</t>
  </si>
  <si>
    <t>28.05.2021 18:07:28</t>
  </si>
  <si>
    <t>28.05.2021 18:44:12</t>
  </si>
  <si>
    <t>YAVUZ ÖZECE GRB 35-20-M00021_DIREK TIPI TRAFO HUCRESI H01_2049508</t>
  </si>
  <si>
    <t>28.05.2021 17:58:26</t>
  </si>
  <si>
    <t>28.05.2021 20:08:30</t>
  </si>
  <si>
    <t>TR-18 35-15-M00018_950380768_950380768</t>
  </si>
  <si>
    <t>28.05.2021 18:12:06</t>
  </si>
  <si>
    <t>28.05.2021 20:10:41</t>
  </si>
  <si>
    <t>L-217 35-18-L00217_950451828_950451828</t>
  </si>
  <si>
    <t>28.05.2021 18:23:19</t>
  </si>
  <si>
    <t>28.05.2021 21:40:59</t>
  </si>
  <si>
    <t>ÇINARDİBİ TR-4 35-20-M00046_35-20-M00046_2371329</t>
  </si>
  <si>
    <t>28.05.2021 18:23:40</t>
  </si>
  <si>
    <t>28.05.2021 19:31:21</t>
  </si>
  <si>
    <t>TR-4 (M-704) 35-30-M00704_955296473_955296473</t>
  </si>
  <si>
    <t>28.05.2021 21:41:11</t>
  </si>
  <si>
    <t>OKLUİSA KÖK 45-81-M00046_ESKİN GRUP M03_71994463</t>
  </si>
  <si>
    <t>28.05.2021 18:40:40</t>
  </si>
  <si>
    <t>28.05.2021 19:39:36</t>
  </si>
  <si>
    <t>_C_56367087_56367087</t>
  </si>
  <si>
    <t>28.05.2021 18:42:41</t>
  </si>
  <si>
    <t>28.05.2021 19:41:53</t>
  </si>
  <si>
    <t>28.05.2021 18:42:16</t>
  </si>
  <si>
    <t>28.05.2021 19:46:48</t>
  </si>
  <si>
    <t>İĞDELİ TR-1 35-31-L00300_DIREK TIPI TRAFO HUCRESI H01_2048522</t>
  </si>
  <si>
    <t>28.05.2021 18:53:32</t>
  </si>
  <si>
    <t>28.05.2021 20:07:48</t>
  </si>
  <si>
    <t>IRLAMAZ KÖK 45-83-L00153_IRLAMAZ L03_72158563</t>
  </si>
  <si>
    <t>28.05.2021 19:02:20</t>
  </si>
  <si>
    <t>28.05.2021 20:21:54</t>
  </si>
  <si>
    <t>ARPALIK KÖK 45-83-M00137_ARPALIK KÖK-2 M08_2329851</t>
  </si>
  <si>
    <t>28.05.2021 19:00:39</t>
  </si>
  <si>
    <t>28.05.2021 22:06:55</t>
  </si>
  <si>
    <t>K-56 35-07-K00056_913613192_913613192</t>
  </si>
  <si>
    <t>28.05.2021 19:05:00</t>
  </si>
  <si>
    <t>28.05.2021 20:33:13</t>
  </si>
  <si>
    <t>ÇİLE TR-2 35-22-M00238_955295003_955295003</t>
  </si>
  <si>
    <t>28.05.2021 19:06:48</t>
  </si>
  <si>
    <t>28.05.2021 21:45:31</t>
  </si>
  <si>
    <t>TR-155 45-78-L00155_953263464_953263464</t>
  </si>
  <si>
    <t>28.05.2021 19:11:38</t>
  </si>
  <si>
    <t>28.05.2021 20:57:44</t>
  </si>
  <si>
    <t>SOMA TR-44/1 45-82-M00076_A_56390440_56390440</t>
  </si>
  <si>
    <t>28.05.2021 19:26:33</t>
  </si>
  <si>
    <t>28.05.2021 21:00:22</t>
  </si>
  <si>
    <t>28.05.2021 19:37:21</t>
  </si>
  <si>
    <t>28.05.2021 23:58:22</t>
  </si>
  <si>
    <t>ALİBEYLİ TR-2 45-80-M00065_956547959_956547959</t>
  </si>
  <si>
    <t>28.05.2021 19:30:40</t>
  </si>
  <si>
    <t>28.05.2021 20:52:10</t>
  </si>
  <si>
    <t>28.05.2021 19:43:16</t>
  </si>
  <si>
    <t>28.05.2021 20:01:16</t>
  </si>
  <si>
    <t>TAYTAN OFİS KÖK 45-78-M00314_HatBaşıAyırıcı_53140187 M06_53140187</t>
  </si>
  <si>
    <t>28.05.2021 19:44:44</t>
  </si>
  <si>
    <t>28.05.2021 20:58:05</t>
  </si>
  <si>
    <t>ZEYTİNLER TR-2 35-19-M00401_956696305_956696305</t>
  </si>
  <si>
    <t>28.05.2021 19:44:50</t>
  </si>
  <si>
    <t>28.05.2021 21:15:41</t>
  </si>
  <si>
    <t>GÖLMARMARA TR-12 45-85-L00012_945467804_945467804</t>
  </si>
  <si>
    <t>28.05.2021 19:40:40</t>
  </si>
  <si>
    <t>28.05.2021 21:09:59</t>
  </si>
  <si>
    <t>K-1735 35-04-K01735_99419186_99419186</t>
  </si>
  <si>
    <t>28.05.2021 19:35:11</t>
  </si>
  <si>
    <t>28.05.2021 22:27:36</t>
  </si>
  <si>
    <t>L-295 35-18-L00295_950464609_950464609</t>
  </si>
  <si>
    <t>28.05.2021 19:55:04</t>
  </si>
  <si>
    <t>28.05.2021 20:57:08</t>
  </si>
  <si>
    <t>M-715 35-17-M00715_950301199_950301199</t>
  </si>
  <si>
    <t>28.05.2021 19:53:28</t>
  </si>
  <si>
    <t>28.05.2021 22:56:26</t>
  </si>
  <si>
    <t>K-3640 35-01-K03640_911543439_911543439</t>
  </si>
  <si>
    <t>28.05.2021 19:58:33</t>
  </si>
  <si>
    <t>28.05.2021 21:11:57</t>
  </si>
  <si>
    <t>SOĞANLI TR-1 45-73-M01034_A_56390622_56390622</t>
  </si>
  <si>
    <t>28.05.2021 20:06:36</t>
  </si>
  <si>
    <t>28.05.2021 22:35:20</t>
  </si>
  <si>
    <t>TR-19 (M-719) 35-30-M00719_955298741_955298741</t>
  </si>
  <si>
    <t>28.05.2021 20:07:26</t>
  </si>
  <si>
    <t>28.05.2021 22:23:34</t>
  </si>
  <si>
    <t>28.05.2021 20:12:44</t>
  </si>
  <si>
    <t>28.05.2021 22:38:57</t>
  </si>
  <si>
    <t>SÖĞÜTÖREN TR-1 35-20-L00347_35-20-L00347_2360688</t>
  </si>
  <si>
    <t>28.05.2021 20:18:57</t>
  </si>
  <si>
    <t>28.05.2021 21:28:03</t>
  </si>
  <si>
    <t>GÖMEÇLER YENİ MAH. TR 1 45-74-M00282_B_56352106_56352106</t>
  </si>
  <si>
    <t>28.05.2021 20:12:06</t>
  </si>
  <si>
    <t>28.05.2021 21:56:27</t>
  </si>
  <si>
    <t>KIRCALAR DM 35-16-M00261_SARICAOĞLU ENH GRUBU M05_72041846</t>
  </si>
  <si>
    <t>28.05.2021 20:26:31</t>
  </si>
  <si>
    <t>28.05.2021 21:54:26</t>
  </si>
  <si>
    <t>ÇATALKAYA KÖYÜ TR-1 35-21-L00171_A_56379167_56379167</t>
  </si>
  <si>
    <t>28.05.2021 20:34:34</t>
  </si>
  <si>
    <t>28.05.2021 21:29:37</t>
  </si>
  <si>
    <t>MEHMET AKİF BİLİR TR 35-17-M00496_42094860_60983152_60983152</t>
  </si>
  <si>
    <t>28.05.2021 20:37:10</t>
  </si>
  <si>
    <t>28.05.2021 22:22:35</t>
  </si>
  <si>
    <t>YENİÇİFTLİK KÖK 35-20-L00373_ L05_2331262</t>
  </si>
  <si>
    <t>28.05.2021 20:22:32</t>
  </si>
  <si>
    <t>28.05.2021 22:07:34</t>
  </si>
  <si>
    <t>İĞDELİ TR-3 35-31-L00299_35-31-L00299_2364741</t>
  </si>
  <si>
    <t>28.05.2021 21:01:29</t>
  </si>
  <si>
    <t>28.05.2021 21:50:27</t>
  </si>
  <si>
    <t>DOĞANCI TR-12 35-31-L00339_35-31-L00339_2365268</t>
  </si>
  <si>
    <t>28.05.2021 21:28:26</t>
  </si>
  <si>
    <t>28.05.2021 22:15:12</t>
  </si>
  <si>
    <t>KIRKAĞAÇ TR-1 45-76-M00001_B_56387499_56387499</t>
  </si>
  <si>
    <t>28.05.2021 21:26:27</t>
  </si>
  <si>
    <t>28.05.2021 22:22:22</t>
  </si>
  <si>
    <t>TR-20 45-77-L00020_945504205_945504205</t>
  </si>
  <si>
    <t>28.05.2021 21:36:28</t>
  </si>
  <si>
    <t>28.05.2021 23:49:36</t>
  </si>
  <si>
    <t>ÇEŞNELİ TR-439 TARIMSAL SULAMA 45-73-M00945_45-73-M00945_2354935</t>
  </si>
  <si>
    <t>28.05.2021 21:51:46</t>
  </si>
  <si>
    <t>29.05.2021 00:00:13</t>
  </si>
  <si>
    <t>TR-142 YAĞCILAR KÖK 35-19-M00142_956673974_956673974</t>
  </si>
  <si>
    <t>28.05.2021 22:27:58</t>
  </si>
  <si>
    <t>28.05.2021 23:40:49</t>
  </si>
  <si>
    <t>TR-104 45-78-L00104_95000017708_95000017708</t>
  </si>
  <si>
    <t>28.05.2021 22:39:42</t>
  </si>
  <si>
    <t>28.05.2021 23:06:48</t>
  </si>
  <si>
    <t>ÇANDARLI DM-TR-20 35-30-M00020_YAYLAYURT M06_72352926</t>
  </si>
  <si>
    <t>28.05.2021 23:39:17</t>
  </si>
  <si>
    <t>29.05.2021 01:36:31</t>
  </si>
  <si>
    <t>KAYAPINAR KÖK 45-71-M02146_HatBaşıAyırıcı_53134567 M05_53134567</t>
  </si>
  <si>
    <t>01.05.2021 00:33:23</t>
  </si>
  <si>
    <t>01.05.2021 00:34:20</t>
  </si>
  <si>
    <t>K-3330 35-09-K03330_K-3492 K02_46999070</t>
  </si>
  <si>
    <t>01.05.2021 00:33:39</t>
  </si>
  <si>
    <t>01.05.2021 00:48:11</t>
  </si>
  <si>
    <t>TR-167 35-15-M00167_35-15-M00167_66902321</t>
  </si>
  <si>
    <t>AG Voltaj Düşüklüğü</t>
  </si>
  <si>
    <t>01.05.2021 01:03:31</t>
  </si>
  <si>
    <t>01.05.2021 01:47:40</t>
  </si>
  <si>
    <t>K-4009 35-09-K04009_K-2939 K01_47027699</t>
  </si>
  <si>
    <t>OG Yeraltı Kablo Arızası</t>
  </si>
  <si>
    <t>01.05.2021 00:48:17</t>
  </si>
  <si>
    <t>01.05.2021 01:08:42</t>
  </si>
  <si>
    <t>ÖZBEK DM (TR-315) 35-19-M00044_EĞRİLİMAN M04_72140336</t>
  </si>
  <si>
    <t>01.05.2021 02:20:13</t>
  </si>
  <si>
    <t>01.05.2021 03:20:22</t>
  </si>
  <si>
    <t>M-3546 35-01-M03546_910667507_910667507</t>
  </si>
  <si>
    <t>01.05.2021 02:26:19</t>
  </si>
  <si>
    <t>01.05.2021 19:05:38</t>
  </si>
  <si>
    <t>K-1546 35-02-K01546_910115143_910115143</t>
  </si>
  <si>
    <t>01.05.2021 02:40:37</t>
  </si>
  <si>
    <t>01.05.2021 05:29:48</t>
  </si>
  <si>
    <t>ÇATALOLUK DM 45-74-M00227_GÜVELİ M05_2115043</t>
  </si>
  <si>
    <t>01.05.2021 02:41:58</t>
  </si>
  <si>
    <t>01.05.2021 02:56:09</t>
  </si>
  <si>
    <t>ALAÇATI TM 35-18-A00005_URLA-1 M09_2311010</t>
  </si>
  <si>
    <t>01.05.2021 04:25:51</t>
  </si>
  <si>
    <t>01.05.2021 04:54:18</t>
  </si>
  <si>
    <t>L-145 DALYAN DM 35-18-L00145_HAVACILAR L03_72052136</t>
  </si>
  <si>
    <t>OG İletken Kopması</t>
  </si>
  <si>
    <t>01.05.2021 05:04:11</t>
  </si>
  <si>
    <t>01.05.2021 05:32:03</t>
  </si>
  <si>
    <t>ARSLANLAR TM 35-26-A00004_KUTLUTAŞ M29_2307568</t>
  </si>
  <si>
    <t>01.05.2021 05:58:37</t>
  </si>
  <si>
    <t>01.05.2021 06:26:01</t>
  </si>
  <si>
    <t>TİRE İM-DM-1 35-29-A00001_DM-2 M06_2059510</t>
  </si>
  <si>
    <t>01.05.2021 06:18:06</t>
  </si>
  <si>
    <t>01.05.2021 06:20:35</t>
  </si>
  <si>
    <t>DM-1/25 35-29-M00025_TİRE İM-DM1 M01_72196638</t>
  </si>
  <si>
    <t>01.05.2021 06:19:12</t>
  </si>
  <si>
    <t>01.05.2021 06:21:11</t>
  </si>
  <si>
    <t>YAĞCILAR KÖK 45-71-M00179_HatBaşıAyırıcı_53135847 M04_53135847</t>
  </si>
  <si>
    <t>01.05.2021 06:32:11</t>
  </si>
  <si>
    <t>01.05.2021 06:32:54</t>
  </si>
  <si>
    <t>ÇAPAKLI KÖK 45-78-M01161_ÇAPAKLI MERKEZ M03_78225838</t>
  </si>
  <si>
    <t>01.05.2021 06:42:04</t>
  </si>
  <si>
    <t>01.05.2021 08:37:42</t>
  </si>
  <si>
    <t>L-428 35-18-L00428_950459883_950459883</t>
  </si>
  <si>
    <t>01.05.2021 06:52:07</t>
  </si>
  <si>
    <t>01.05.2021 09:03:22</t>
  </si>
  <si>
    <t>01.05.2021 06:53:45</t>
  </si>
  <si>
    <t>01.05.2021 09:20:35</t>
  </si>
  <si>
    <t>KARAKUYU KÖK 35-22-M00091_KARAKUYU ENH M05_72111623</t>
  </si>
  <si>
    <t>01.05.2021 07:07:01</t>
  </si>
  <si>
    <t>01.05.2021 08:02:45</t>
  </si>
  <si>
    <t>DM-1/42 35-29-M00042_DM-1/40 M01_72194641</t>
  </si>
  <si>
    <t>01.05.2021 07:12:59</t>
  </si>
  <si>
    <t>01.05.2021 12:11:46</t>
  </si>
  <si>
    <t>M-251 35-09-M00251_HatBaşıAyırıcı_53137817 M03_53137817</t>
  </si>
  <si>
    <t>01.05.2021 07:14:11</t>
  </si>
  <si>
    <t>01.05.2021 07:27:21</t>
  </si>
  <si>
    <t>L-271 SANATKARLAR SİTESİ 35-18-L00271_950445233_950445233</t>
  </si>
  <si>
    <t>01.05.2021 07:27:54</t>
  </si>
  <si>
    <t>01.05.2021 10:34:40</t>
  </si>
  <si>
    <t>KİLLİK TR-16 45-73-M00350_SERİNYAYLA M04_67005554</t>
  </si>
  <si>
    <t>01.05.2021 07:52:14</t>
  </si>
  <si>
    <t>01.05.2021 09:18:04</t>
  </si>
  <si>
    <t>GERELİ KÖYÜ KAVAKKUYU TR 7 35-15-M00224_35-15-M00224_2365390</t>
  </si>
  <si>
    <t>AG Pano Arızası</t>
  </si>
  <si>
    <t>01.05.2021 07:46:08</t>
  </si>
  <si>
    <t>01.05.2021 18:07:11</t>
  </si>
  <si>
    <t>DUMANLAR KÖK 45-81-M00044_DUMANLAR M03_72038346</t>
  </si>
  <si>
    <t>01.05.2021 08:04:32</t>
  </si>
  <si>
    <t>01.05.2021 09:02:51</t>
  </si>
  <si>
    <t>DM-13/22 (ÇİMENLİ SOKAK) 45-71-M00059_A_56403403_56403403</t>
  </si>
  <si>
    <t>01.05.2021 08:10:00</t>
  </si>
  <si>
    <t>01.05.2021 09:45:28</t>
  </si>
  <si>
    <t>ELİFLİ TR-6 35-20-L00445_955212100_955212100</t>
  </si>
  <si>
    <t>01.05.2021 08:03:27</t>
  </si>
  <si>
    <t>01.05.2021 09:38:03</t>
  </si>
  <si>
    <t>ÇUKURKÖY SARPÇA TR-1 35-29-L00230_B_65512862_65512862</t>
  </si>
  <si>
    <t>01.05.2021 08:21:00</t>
  </si>
  <si>
    <t>01.05.2021 14:38:44</t>
  </si>
  <si>
    <t>TR-2/38 45-72-L00038_956509428_956509428</t>
  </si>
  <si>
    <t>01.05.2021 08:21:46</t>
  </si>
  <si>
    <t>01.05.2021 09:01:52</t>
  </si>
  <si>
    <t>HASAN YILDIRIM SULAMA GRUBU 2 TR 35-27-M00264_B_56356000_56356000</t>
  </si>
  <si>
    <t>01.05.2021 08:35:13</t>
  </si>
  <si>
    <t>01.05.2021 11:33:44</t>
  </si>
  <si>
    <t>TEKELİ ARITMA KÖK 35-22-M00090_İTOP M04_2328483</t>
  </si>
  <si>
    <t>01.05.2021 08:37:58</t>
  </si>
  <si>
    <t>01.05.2021 09:37:40</t>
  </si>
  <si>
    <t>M-2086 35-02-M02086_M-2561 M02_66524695</t>
  </si>
  <si>
    <t>01.05.2021 08:41:33</t>
  </si>
  <si>
    <t>01.05.2021 16:50:56</t>
  </si>
  <si>
    <t>DEĞİRMENDERE DM 35-22-M00085_DEĞİRMENDERE-1 M05_50066608</t>
  </si>
  <si>
    <t>01.05.2021 08:45:41</t>
  </si>
  <si>
    <t>01.05.2021 09:51:05</t>
  </si>
  <si>
    <t>DM-3/TR-33 35-26-M01259_DM-3/TRP-35 M05_53039962</t>
  </si>
  <si>
    <t>01.05.2021 08:17:45</t>
  </si>
  <si>
    <t>01.05.2021 09:38:58</t>
  </si>
  <si>
    <t>M-13 35-02-M00013_M-408 M08_2064789</t>
  </si>
  <si>
    <t>01.05.2021 08:59:41</t>
  </si>
  <si>
    <t>01.05.2021 11:03:48</t>
  </si>
  <si>
    <t>TR-60 35-16-L00060_953335102_953335102</t>
  </si>
  <si>
    <t>01.05.2021 09:07:55</t>
  </si>
  <si>
    <t>01.05.2021 09:59:27</t>
  </si>
  <si>
    <t>TR-85 35-16-L00085_DIREK TIPI TRAFO HUCRESI H01_2042619</t>
  </si>
  <si>
    <t>01.05.2021 09:12:39</t>
  </si>
  <si>
    <t>01.05.2021 17:04:33</t>
  </si>
  <si>
    <t>ÇİNİYERİ TR-1 35-29-L00293_950318590_950318590</t>
  </si>
  <si>
    <t>01.05.2021 08:49:41</t>
  </si>
  <si>
    <t>01.05.2021 14:11:10</t>
  </si>
  <si>
    <t>DEMİRTAŞ KÖK 35-30-M00149_ESENTEPE KÖYLER M02_72078600</t>
  </si>
  <si>
    <t>01.05.2021 09:19:14</t>
  </si>
  <si>
    <t>01.05.2021 10:00:52</t>
  </si>
  <si>
    <t>YENİFOÇA TR-22 35-23-M00022_35-23-M00022_76459252</t>
  </si>
  <si>
    <t>01.05.2021 09:33:00</t>
  </si>
  <si>
    <t>01.05.2021 11:23:33</t>
  </si>
  <si>
    <t>DİKİLİ İM 35-30-A00001_DELİCETEPE M07_72357027</t>
  </si>
  <si>
    <t>01.05.2021 09:42:00</t>
  </si>
  <si>
    <t>01.05.2021 09:59:25</t>
  </si>
  <si>
    <t>M-58 35-17-M00058_A_56353324_56353324</t>
  </si>
  <si>
    <t>01.05.2021 09:45:00</t>
  </si>
  <si>
    <t>01.05.2021 09:57:49</t>
  </si>
  <si>
    <t>BEDELLER TR-1 45-80-M00089_956567726_956567726</t>
  </si>
  <si>
    <t>01.05.2021 09:47:00</t>
  </si>
  <si>
    <t>01.05.2021 11:03:34</t>
  </si>
  <si>
    <t>TR-107 35-16-M00867_47556629_56397084_56397084</t>
  </si>
  <si>
    <t>01.05.2021 09:54:00</t>
  </si>
  <si>
    <t>01.05.2021 11:51:24</t>
  </si>
  <si>
    <t>DM-8/10 45-71-M00287_DİREK TİPİ ÇIKIŞLAR M05_2334471</t>
  </si>
  <si>
    <t>01.05.2021 09:55:21</t>
  </si>
  <si>
    <t>01.05.2021 11:01:12</t>
  </si>
  <si>
    <t>GÜMÜLDÜR DM 35-25-M00100_CİVAR M07_2054414</t>
  </si>
  <si>
    <t>01.05.2021 09:58:31</t>
  </si>
  <si>
    <t>01.05.2021 10:02:19</t>
  </si>
  <si>
    <t>_5764699_56365821_56365821</t>
  </si>
  <si>
    <t>01.05.2021 09:53:08</t>
  </si>
  <si>
    <t>01.05.2021 10:56:41</t>
  </si>
  <si>
    <t>K-1867 35-09-K01867_915075832_915075832</t>
  </si>
  <si>
    <t>01.05.2021 10:13:12</t>
  </si>
  <si>
    <t>01.05.2021 11:35:55</t>
  </si>
  <si>
    <t>TR-120 35-16-L00120_47581744_56353205_56353205</t>
  </si>
  <si>
    <t>01.05.2021 10:19:28</t>
  </si>
  <si>
    <t>01.05.2021 12:28:46</t>
  </si>
  <si>
    <t>M-392 35-03-M00392_B_56364968_56364968</t>
  </si>
  <si>
    <t>01.05.2021 10:45:36</t>
  </si>
  <si>
    <t>01.05.2021 11:29:12</t>
  </si>
  <si>
    <t>MENEMEN TR-65 35-28-L00065_953372954_953372954</t>
  </si>
  <si>
    <t>01.05.2021 10:25:36</t>
  </si>
  <si>
    <t>01.05.2021 20:16:41</t>
  </si>
  <si>
    <t>_A_56384156_56384156</t>
  </si>
  <si>
    <t>01.05.2021 10:34:59</t>
  </si>
  <si>
    <t>01.05.2021 11:34:48</t>
  </si>
  <si>
    <t>TR-148 35-19-L00148_956694909_956694909</t>
  </si>
  <si>
    <t>01.05.2021 10:21:02</t>
  </si>
  <si>
    <t>01.05.2021 12:47:44</t>
  </si>
  <si>
    <t>YİĞİTLER KÖK 35-27-M00707_BAĞYURDU TOPRAKSU-1 M05_72159087</t>
  </si>
  <si>
    <t>01.05.2021 10:20:41</t>
  </si>
  <si>
    <t>01.05.2021 17:09:14</t>
  </si>
  <si>
    <t>KARABURÇ MERKEZ TR-1 35-31-L00265_956579883_956579883</t>
  </si>
  <si>
    <t>01.05.2021 10:33:23</t>
  </si>
  <si>
    <t>01.05.2021 12:09:22</t>
  </si>
  <si>
    <t>TR-1/89 (DEMİRELLER) 45-83-M00089_TR-1/35 M02_72156199</t>
  </si>
  <si>
    <t>01.05.2021 10:40:51</t>
  </si>
  <si>
    <t>01.05.2021 11:48:39</t>
  </si>
  <si>
    <t>KARAHALİLLİ TR-2 35-20-L00089_955202531_955202531</t>
  </si>
  <si>
    <t>01.05.2021 10:13:42</t>
  </si>
  <si>
    <t>01.05.2021 15:45:18</t>
  </si>
  <si>
    <t>DM-1/TR-18 (TR-47) 35-26-M00047_35-26-M00047_76951228</t>
  </si>
  <si>
    <t>01.05.2021 10:10:58</t>
  </si>
  <si>
    <t>01.05.2021 11:30:37</t>
  </si>
  <si>
    <t>MURADİYE TR-5 (ESKİ MEZARLIK YANI) 45-71-M00204_953243209_953243209</t>
  </si>
  <si>
    <t>01.05.2021 10:57:09</t>
  </si>
  <si>
    <t>01.05.2021 19:57:06</t>
  </si>
  <si>
    <t>01.05.2021 11:10:33</t>
  </si>
  <si>
    <t>01.05.2021 11:39:00</t>
  </si>
  <si>
    <t>K-2707 35-03-K02707_910315244_910315244</t>
  </si>
  <si>
    <t>01.05.2021 11:22:28</t>
  </si>
  <si>
    <t>01.05.2021 12:01:16</t>
  </si>
  <si>
    <t>ALİ EŞEN SULAMA GRB. 35-20-L00183_955211030_955211030</t>
  </si>
  <si>
    <t>01.05.2021 11:29:55</t>
  </si>
  <si>
    <t>01.05.2021 14:20:34</t>
  </si>
  <si>
    <t>ÇEPNİDERE TR-1 45-83-L00222_955162149_955162149</t>
  </si>
  <si>
    <t>01.05.2021 11:32:00</t>
  </si>
  <si>
    <t>01.05.2021 12:45:26</t>
  </si>
  <si>
    <t>TR-83 TARIMSAL SULAMA 45-80-M01083_45-80-M01083_2359878</t>
  </si>
  <si>
    <t>01.05.2021 11:30:32</t>
  </si>
  <si>
    <t>01.05.2021 13:42:26</t>
  </si>
  <si>
    <t>TAYTAN OFİS KÖK 45-78-M00314_YENİ KABAZLI M016_60669846</t>
  </si>
  <si>
    <t>01.05.2021 11:38:04</t>
  </si>
  <si>
    <t>01.05.2021 12:37:04</t>
  </si>
  <si>
    <t>01.05.2021 11:33:00</t>
  </si>
  <si>
    <t>01.05.2021 13:01:49</t>
  </si>
  <si>
    <t>M-328 35-03-M00328_DIREK TIPI TRAFO HUCRESI H01_2070661</t>
  </si>
  <si>
    <t>01.05.2021 11:29:32</t>
  </si>
  <si>
    <t>01.05.2021 13:29:01</t>
  </si>
  <si>
    <t>L-175 35-18-L00175_950437209_950437209</t>
  </si>
  <si>
    <t>01.05.2021 11:34:34</t>
  </si>
  <si>
    <t>01.05.2021 15:06:00</t>
  </si>
  <si>
    <t>TR-689 SULAMA ÖZEL 45-80-M02689Ö_45-80-M02689Ö_2375685</t>
  </si>
  <si>
    <t>01.05.2021 11:49:03</t>
  </si>
  <si>
    <t>01.05.2021 14:29:22</t>
  </si>
  <si>
    <t>K-3187 35-01-K03187_C_56377621_56377621</t>
  </si>
  <si>
    <t>01.05.2021 11:52:33</t>
  </si>
  <si>
    <t>01.05.2021 13:26:10</t>
  </si>
  <si>
    <t>KABAZLI KÖK 45-78-M00675_HatBaşıAyırıcı_53132885 M03_53132885</t>
  </si>
  <si>
    <t>01.05.2021 11:54:31</t>
  </si>
  <si>
    <t>01.05.2021 13:44:53</t>
  </si>
  <si>
    <t>SOMA KÖYLER DM-2 45-82-M00125_SAVAŞTEPE 34.5 M09_2035838</t>
  </si>
  <si>
    <t>01.05.2021 11:59:51</t>
  </si>
  <si>
    <t>01.05.2021 12:30:18</t>
  </si>
  <si>
    <t>SÜLEYMANLI TR-2 45-72-L00300_45-72-L00300_2374628</t>
  </si>
  <si>
    <t>01.05.2021 11:36:03</t>
  </si>
  <si>
    <t>01.05.2021 14:24:40</t>
  </si>
  <si>
    <t>L-256 (18 KABİN) 35-18-L00256_6197700_56370170_56370170</t>
  </si>
  <si>
    <t>01.05.2021 11:57:50</t>
  </si>
  <si>
    <t>01.05.2021 14:03:07</t>
  </si>
  <si>
    <t>HAMZABEYLİ TR-4 45-71-M01774_B_56352589_56352589</t>
  </si>
  <si>
    <t>01.05.2021 12:03:08</t>
  </si>
  <si>
    <t>01.05.2021 14:20:46</t>
  </si>
  <si>
    <t>TR-1/80 45-72-M00080_TR-1/77 M01_2101279</t>
  </si>
  <si>
    <t>01.05.2021 12:32:04</t>
  </si>
  <si>
    <t>01.05.2021 13:05:24</t>
  </si>
  <si>
    <t>TR-55 35-30-L00055_955330866_955330866</t>
  </si>
  <si>
    <t>01.05.2021 12:21:10</t>
  </si>
  <si>
    <t>01.05.2021 13:44:02</t>
  </si>
  <si>
    <t>İLKER KONUT YAPI KOOP M-78 35-30-M00078_DIREK TIPI TRAFO HUCRESI H01_2039244</t>
  </si>
  <si>
    <t>01.05.2021 12:21:20</t>
  </si>
  <si>
    <t>01.05.2021 15:45:24</t>
  </si>
  <si>
    <t>M-3122 35-10-M03122_915036310_915036310</t>
  </si>
  <si>
    <t>01.05.2021 12:40:52</t>
  </si>
  <si>
    <t>01.05.2021 16:55:53</t>
  </si>
  <si>
    <t>PİYADELER KÖK 45-73-M00136_ÖRNEKKÖY M04_66674753</t>
  </si>
  <si>
    <t>01.05.2021 12:45:14</t>
  </si>
  <si>
    <t>01.05.2021 12:45:41</t>
  </si>
  <si>
    <t>TR-120 35-16-L00120_953319977_953319977</t>
  </si>
  <si>
    <t>01.05.2021 12:52:15</t>
  </si>
  <si>
    <t>01.05.2021 14:59:43</t>
  </si>
  <si>
    <t>TR-172 35-15-M00416_950382703_950382703</t>
  </si>
  <si>
    <t>01.05.2021 12:55:14</t>
  </si>
  <si>
    <t>01.05.2021 16:22:33</t>
  </si>
  <si>
    <t>K-33 35-01-K00033_35-01-K00033_45349879</t>
  </si>
  <si>
    <t>01.05.2021 12:55:10</t>
  </si>
  <si>
    <t>01.05.2021 15:03:45</t>
  </si>
  <si>
    <t>DM-3/TR-39 35-22-M00097_955271145_955271145</t>
  </si>
  <si>
    <t>01.05.2021 13:03:23</t>
  </si>
  <si>
    <t>01.05.2021 17:15:01</t>
  </si>
  <si>
    <t>HASAN EMLEK GRB. 35-20-M00015_35-20-M00015_2352794</t>
  </si>
  <si>
    <t>01.05.2021 13:00:29</t>
  </si>
  <si>
    <t>01.05.2021 15:08:45</t>
  </si>
  <si>
    <t>SARIGÖL DM 45-79-M00069_DADAĞLI FİDERİ M17_2076608</t>
  </si>
  <si>
    <t>01.05.2021 13:13:18</t>
  </si>
  <si>
    <t>01.05.2021 13:21:29</t>
  </si>
  <si>
    <t>ANSIZCA TR-1 35-27-M00861_98806825_98806825</t>
  </si>
  <si>
    <t>01.05.2021 13:13:55</t>
  </si>
  <si>
    <t>01.05.2021 14:54:56</t>
  </si>
  <si>
    <t>GÖKÇEN DM 1-1/6 35-29-M00128_35-29-M00128_72209366</t>
  </si>
  <si>
    <t>01.05.2021 13:15:51</t>
  </si>
  <si>
    <t>01.05.2021 14:36:51</t>
  </si>
  <si>
    <t>KUŞÇULAR TR-10(OVAKAHVE) 35-19-M00222_956694801_956694801</t>
  </si>
  <si>
    <t>01.05.2021 13:38:14</t>
  </si>
  <si>
    <t>01.05.2021 18:04:58</t>
  </si>
  <si>
    <t>01.05.2021 13:33:41</t>
  </si>
  <si>
    <t>01.05.2021 15:29:52</t>
  </si>
  <si>
    <t>ORMANKÖY 35-26-M00465_956630870_956630870</t>
  </si>
  <si>
    <t>01.05.2021 13:28:38</t>
  </si>
  <si>
    <t>01.05.2021 20:51:15</t>
  </si>
  <si>
    <t>K-1867 35-09-K01867_B b1b_5864334</t>
  </si>
  <si>
    <t>01.05.2021 14:14:11</t>
  </si>
  <si>
    <t>ŞEYHDAVUTLAR TR-5 NAMAZGAH 45-79-M00496_A_56381569_56381569</t>
  </si>
  <si>
    <t>01.05.2021 13:36:44</t>
  </si>
  <si>
    <t>01.05.2021 16:16:05</t>
  </si>
  <si>
    <t>MENDERES DM-2/TR-1 35-22-M00300_PERLİT M18_2328467</t>
  </si>
  <si>
    <t>OG İzolatör Arızası</t>
  </si>
  <si>
    <t>01.05.2021 13:43:01</t>
  </si>
  <si>
    <t>01.05.2021 16:15:41</t>
  </si>
  <si>
    <t>OCAKLI TR-1 35-15-L00770_950404660_950404660</t>
  </si>
  <si>
    <t>01.05.2021 13:31:10</t>
  </si>
  <si>
    <t>01.05.2021 18:55:30</t>
  </si>
  <si>
    <t>BAKIR MERKEZ TR-1 35-32-L00057_946409419_946409419</t>
  </si>
  <si>
    <t>01.05.2021 13:58:34</t>
  </si>
  <si>
    <t>01.05.2021 19:39:09</t>
  </si>
  <si>
    <t>M-1765 35-02-M01765_KEMALPAŞA-2 M06_66096574</t>
  </si>
  <si>
    <t>01.05.2021 14:12:24</t>
  </si>
  <si>
    <t>01.05.2021 16:09:00</t>
  </si>
  <si>
    <t>KOYUNDERE TR-6 35-28-M00158_953374345_953374345</t>
  </si>
  <si>
    <t>01.05.2021 14:08:03</t>
  </si>
  <si>
    <t>01.05.2021 16:51:08</t>
  </si>
  <si>
    <t>01.05.2021 14:11:29</t>
  </si>
  <si>
    <t>01.05.2021 14:59:14</t>
  </si>
  <si>
    <t>K-3640 35-01-K03640_911616514_911616514</t>
  </si>
  <si>
    <t>01.05.2021 14:15:26</t>
  </si>
  <si>
    <t>01.05.2021 16:19:37</t>
  </si>
  <si>
    <t>TR-19 35-19-L00019_956663600_956663600</t>
  </si>
  <si>
    <t>01.05.2021 14:26:04</t>
  </si>
  <si>
    <t>01.05.2021 17:22:37</t>
  </si>
  <si>
    <t>YENİKÖY TR-3 45-71-M01044_B_56352479_56352479</t>
  </si>
  <si>
    <t>01.05.2021 14:30:40</t>
  </si>
  <si>
    <t>01.05.2021 15:38:16</t>
  </si>
  <si>
    <t>BAĞYURDU TR-3 (DM-2/1) 35-27-L00242_913604192_913604192</t>
  </si>
  <si>
    <t>01.05.2021 14:31:01</t>
  </si>
  <si>
    <t>01.05.2021 18:56:35</t>
  </si>
  <si>
    <t>L-386 TARABYA EVLERİ 35-18-L00386_950437909_950437909</t>
  </si>
  <si>
    <t>01.05.2021 14:36:18</t>
  </si>
  <si>
    <t>01.05.2021 16:00:09</t>
  </si>
  <si>
    <t>HALIKÖY TR-1 35-32-L00031_A_56380906_56380906</t>
  </si>
  <si>
    <t>01.05.2021 14:41:13</t>
  </si>
  <si>
    <t>01.05.2021 18:38:21</t>
  </si>
  <si>
    <t>DM-2/TR-19 45-72-L00019_TR-2/21 L03_61368782</t>
  </si>
  <si>
    <t>01.05.2021 14:32:47</t>
  </si>
  <si>
    <t>01.05.2021 15:13:55</t>
  </si>
  <si>
    <t>TR-75 45-78-M00075_953260625_953260625</t>
  </si>
  <si>
    <t>01.05.2021 14:44:40</t>
  </si>
  <si>
    <t>01.05.2021 15:28:08</t>
  </si>
  <si>
    <t>OĞLANANASI TR-5 KÖK 35-22-M00092_OĞLANANASI TR-7/TR-8/TR-9 M02_72111090</t>
  </si>
  <si>
    <t>01.05.2021 14:51:01</t>
  </si>
  <si>
    <t>01.05.2021 14:52:11</t>
  </si>
  <si>
    <t>01.05.2021 14:51:02</t>
  </si>
  <si>
    <t>01.05.2021 15:34:00</t>
  </si>
  <si>
    <t>BOZKÖY TR-2 35-26-M00481_950190060_950190060</t>
  </si>
  <si>
    <t>01.05.2021 14:43:23</t>
  </si>
  <si>
    <t>01.05.2021 15:29:33</t>
  </si>
  <si>
    <t>K-4221 35-09-K04221_97664564_97664564</t>
  </si>
  <si>
    <t>01.05.2021 14:53:09</t>
  </si>
  <si>
    <t>01.05.2021 15:57:48</t>
  </si>
  <si>
    <t>MENDERES DM-2/TR-1 35-22-M00300_CUMAOVASI-1 M05_2035785</t>
  </si>
  <si>
    <t>01.05.2021 15:11:47</t>
  </si>
  <si>
    <t>01.05.2021 15:12:06</t>
  </si>
  <si>
    <t>M-1023 35-03-M01023_910681510_910681510</t>
  </si>
  <si>
    <t>01.05.2021 15:06:27</t>
  </si>
  <si>
    <t>01.05.2021 15:52:47</t>
  </si>
  <si>
    <t>BAŞKÖY TR-1 35-29-L00229_95000505799_95000505799</t>
  </si>
  <si>
    <t>01.05.2021 14:54:09</t>
  </si>
  <si>
    <t>01.05.2021 17:11:03</t>
  </si>
  <si>
    <t>AŞAĞIKIRIKLAR DM 35-16-M00448_TARİŞ YEMTA M16_2115977</t>
  </si>
  <si>
    <t>01.05.2021 15:16:32</t>
  </si>
  <si>
    <t>01.05.2021 15:37:18</t>
  </si>
  <si>
    <t>URGANLI TR-5 45-83-M00572_955161647_955161647</t>
  </si>
  <si>
    <t>01.05.2021 15:17:11</t>
  </si>
  <si>
    <t>02.05.2021 01:02:08</t>
  </si>
  <si>
    <t>TR-249 (DM-5/10) 35-19-M00249_BELEDİYE AVM M04_2095030</t>
  </si>
  <si>
    <t>01.05.2021 14:07:16</t>
  </si>
  <si>
    <t>01.05.2021 20:27:45</t>
  </si>
  <si>
    <t>K-1860 35-09-K01860_966143768_966143768</t>
  </si>
  <si>
    <t>01.05.2021 15:26:10</t>
  </si>
  <si>
    <t>01.05.2021 18:26:19</t>
  </si>
  <si>
    <t>M-2991(YATIRIM REZERVE) 35-02-M02991_D_56381751_56381751</t>
  </si>
  <si>
    <t>01.05.2021 15:29:57</t>
  </si>
  <si>
    <t>01.05.2021 17:00:03</t>
  </si>
  <si>
    <t>RAMAZAN YETİŞMİŞ TR-2 SULAMA GRUBU 35-29-L00647_35-29-L00647_2365317</t>
  </si>
  <si>
    <t>01.05.2021 15:24:05</t>
  </si>
  <si>
    <t>01.05.2021 18:22:14</t>
  </si>
  <si>
    <t>TR-297 SAYDAM SİTESİ 35-19-M00121_956686550_956686550</t>
  </si>
  <si>
    <t>01.05.2021 15:36:28</t>
  </si>
  <si>
    <t>01.05.2021 17:40:57</t>
  </si>
  <si>
    <t>DM-3/TR-33 35-26-M01259_956625788_956625788</t>
  </si>
  <si>
    <t>01.05.2021 14:56:08</t>
  </si>
  <si>
    <t>01.05.2021 20:54:04</t>
  </si>
  <si>
    <t>AŞAĞIÇOBANİSA TR-12 45-71-M00097_A_60984803_60984803</t>
  </si>
  <si>
    <t>01.05.2021 15:39:21</t>
  </si>
  <si>
    <t>01.05.2021 23:32:43</t>
  </si>
  <si>
    <t>M-997 35-03-M00997_F F2_61126055</t>
  </si>
  <si>
    <t>01.05.2021 15:45:00</t>
  </si>
  <si>
    <t>01.05.2021 16:50:10</t>
  </si>
  <si>
    <t>TR-2/1 45-72-L00001_956530074_956530074</t>
  </si>
  <si>
    <t>01.05.2021 15:52:27</t>
  </si>
  <si>
    <t>01.05.2021 17:35:12</t>
  </si>
  <si>
    <t>ARMUTLU İM 35-27-A00001_KIZILCA L05_49920723</t>
  </si>
  <si>
    <t>01.05.2021 16:16:27</t>
  </si>
  <si>
    <t>01.05.2021 17:40:24</t>
  </si>
  <si>
    <t>DM-14/2 45-71-M00373_953197179_953197179</t>
  </si>
  <si>
    <t>01.05.2021 16:03:46</t>
  </si>
  <si>
    <t>01.05.2021 16:41:49</t>
  </si>
  <si>
    <t>01.05.2021 16:06:00</t>
  </si>
  <si>
    <t>01.05.2021 18:30:35</t>
  </si>
  <si>
    <t>YENİKÖY TR-2 45-78-L00305_45-78-L00305_2361707</t>
  </si>
  <si>
    <t>01.05.2021 16:05:57</t>
  </si>
  <si>
    <t>01.05.2021 18:48:53</t>
  </si>
  <si>
    <t>M-1950 35-09-M01950_913399361_913399361</t>
  </si>
  <si>
    <t>01.05.2021 16:14:29</t>
  </si>
  <si>
    <t>01.05.2021 22:17:53</t>
  </si>
  <si>
    <t>ÇINARDİBİ TR-5 35-20-M00072_915160676_915160676</t>
  </si>
  <si>
    <t>01.05.2021 16:19:42</t>
  </si>
  <si>
    <t>01.05.2021 21:04:03</t>
  </si>
  <si>
    <t>M-2200 BELENBAŞI TR-2 35-03-M02200_910532213_910532213</t>
  </si>
  <si>
    <t>01.05.2021 16:18:51</t>
  </si>
  <si>
    <t>01.05.2021 17:56:13</t>
  </si>
  <si>
    <t>TR-2 DM (M-702) 35-30-M00702_955299385_955299385</t>
  </si>
  <si>
    <t>01.05.2021 16:33:16</t>
  </si>
  <si>
    <t>01.05.2021 19:46:27</t>
  </si>
  <si>
    <t>BAYIRLI TR-6 35-15-L01007_D_56406801_56406801</t>
  </si>
  <si>
    <t>01.05.2021 16:28:14</t>
  </si>
  <si>
    <t>01.05.2021 19:57:57</t>
  </si>
  <si>
    <t>DM-2/9(TR-254) 35-19-L00254_956667743_956667743</t>
  </si>
  <si>
    <t>01.05.2021 16:29:40</t>
  </si>
  <si>
    <t>01.05.2021 23:01:25</t>
  </si>
  <si>
    <t>ÖZLEMTUR SAHİL SİTESİ 35-21-L00084_953368863_953368863</t>
  </si>
  <si>
    <t>01.05.2021 16:31:51</t>
  </si>
  <si>
    <t>01.05.2021 18:47:56</t>
  </si>
  <si>
    <t>K-3322 35-09-K03322_97773882_97773882</t>
  </si>
  <si>
    <t>01.05.2021 15:46:18</t>
  </si>
  <si>
    <t>01.05.2021 16:54:57</t>
  </si>
  <si>
    <t>YEŞİLYURT TR-3 45-73-M00482_945641822_945641822</t>
  </si>
  <si>
    <t>01.05.2021 16:41:30</t>
  </si>
  <si>
    <t>01.05.2021 17:18:18</t>
  </si>
  <si>
    <t>L-433 35-18-L00433_950452927_950452927</t>
  </si>
  <si>
    <t>01.05.2021 16:45:11</t>
  </si>
  <si>
    <t>01.05.2021 17:58:44</t>
  </si>
  <si>
    <t>K-4122 35-09-K04122_B_56381013_56381013</t>
  </si>
  <si>
    <t>01.05.2021 16:44:58</t>
  </si>
  <si>
    <t>01.05.2021 17:20:52</t>
  </si>
  <si>
    <t>ÇAKALTEPE TR-3 (PALAMUTARASI) 35-22-M00185_ H_53083777</t>
  </si>
  <si>
    <t>01.05.2021 16:56:44</t>
  </si>
  <si>
    <t>01.05.2021 18:45:03</t>
  </si>
  <si>
    <t>ALAŞEHİR TM 45-73-A00001_IŞIKLAR M18_2312683</t>
  </si>
  <si>
    <t>01.05.2021 17:06:28</t>
  </si>
  <si>
    <t>01.05.2021 17:12:31</t>
  </si>
  <si>
    <t>SANCAKLI BOZKÖY TR-2 45-71-M00530_B_56401638_56401638</t>
  </si>
  <si>
    <t>01.05.2021 17:09:20</t>
  </si>
  <si>
    <t>01.05.2021 21:55:29</t>
  </si>
  <si>
    <t>DEREKÖY KÖK 45-72-L00458_HatBaşıAyırıcı_53139799 L04_53139799</t>
  </si>
  <si>
    <t>01.05.2021 17:09:25</t>
  </si>
  <si>
    <t>01.05.2021 21:32:54</t>
  </si>
  <si>
    <t>M-2926(YATIRIM REZERVE) 35-03-M02926_D_56357717_56357717</t>
  </si>
  <si>
    <t>01.05.2021 17:04:03</t>
  </si>
  <si>
    <t>01.05.2021 18:07:40</t>
  </si>
  <si>
    <t>K-963 35-02-K00963_35-02-K00963_2373053</t>
  </si>
  <si>
    <t>01.05.2021 17:13:00</t>
  </si>
  <si>
    <t>01.05.2021 17:35:00</t>
  </si>
  <si>
    <t>L-175 35-18-L00175_950437214_950437214</t>
  </si>
  <si>
    <t>01.05.2021 17:21:38</t>
  </si>
  <si>
    <t>01.05.2021 17:47:47</t>
  </si>
  <si>
    <t>DAĞDERE DM 45-72-M00097_DAĞDERE MERKEZ M04_2106084</t>
  </si>
  <si>
    <t>01.05.2021 17:24:31</t>
  </si>
  <si>
    <t>01.05.2021 18:04:38</t>
  </si>
  <si>
    <t>DM-3/28(ALAN SK. TR) 45-71-M00082_953210546_953210546</t>
  </si>
  <si>
    <t>01.05.2021 17:22:36</t>
  </si>
  <si>
    <t>01.05.2021 20:15:30</t>
  </si>
  <si>
    <t>OSMAN SÜREN VE ARKADAŞLARI 35-24-M00026_35-24-M00026_58184970</t>
  </si>
  <si>
    <t>01.05.2021 17:20:31</t>
  </si>
  <si>
    <t>01.05.2021 20:07:20</t>
  </si>
  <si>
    <t>ALTINKÖY DUMANDAMLARI TR-1 45-81-M00118_A_56399515_56399515</t>
  </si>
  <si>
    <t>01.05.2021 17:25:33</t>
  </si>
  <si>
    <t>01.05.2021 18:35:14</t>
  </si>
  <si>
    <t>TR-54 35-30-L00054_955333373_955333373</t>
  </si>
  <si>
    <t>01.05.2021 17:34:21</t>
  </si>
  <si>
    <t>01.05.2021 20:43:30</t>
  </si>
  <si>
    <t>DM-1/40 35-29-M00040_35-29-M00040_2362288</t>
  </si>
  <si>
    <t>01.05.2021 17:35:07</t>
  </si>
  <si>
    <t>01.05.2021 18:10:13</t>
  </si>
  <si>
    <t>M-2926 35-03-M02926_910724871_910724871</t>
  </si>
  <si>
    <t>01.05.2021 17:44:00</t>
  </si>
  <si>
    <t>01.05.2021 21:11:40</t>
  </si>
  <si>
    <t>ÇANDARLI TR-23 35-30-M00023_95000478624_95000478624</t>
  </si>
  <si>
    <t>01.05.2021 17:42:54</t>
  </si>
  <si>
    <t>01.05.2021 23:32:53</t>
  </si>
  <si>
    <t>KULA İM 45-77-A00001_DEMİRKÖPRÜ M03_2049496</t>
  </si>
  <si>
    <t>01.05.2021 17:50:04</t>
  </si>
  <si>
    <t>01.05.2021 18:03:13</t>
  </si>
  <si>
    <t>MUSTAFA YILMAZ SULAMA GRUBU 35-29-M00226_950346866_950346866</t>
  </si>
  <si>
    <t>01.05.2021 17:51:05</t>
  </si>
  <si>
    <t>01.05.2021 19:31:37</t>
  </si>
  <si>
    <t>TR-2/19 45-83-L00019_955153455_955153455</t>
  </si>
  <si>
    <t>01.05.2021 17:58:58</t>
  </si>
  <si>
    <t>01.05.2021 18:42:36</t>
  </si>
  <si>
    <t>ÖZLEM SİTESİ TR 35-30-M00613_35-30-M00613_72084992</t>
  </si>
  <si>
    <t>01.05.2021 18:05:09</t>
  </si>
  <si>
    <t>01.05.2021 19:37:01</t>
  </si>
  <si>
    <t>L-386 TARABYA EVLERİ 35-18-L00386_950438065_950438065</t>
  </si>
  <si>
    <t>01.05.2021 18:04:30</t>
  </si>
  <si>
    <t>01.05.2021 20:43:21</t>
  </si>
  <si>
    <t>DELEMENLER CAMİİ YANI TR 45-73-M00727_945644899_945644899</t>
  </si>
  <si>
    <t>01.05.2021 18:11:01</t>
  </si>
  <si>
    <t>01.05.2021 19:42:10</t>
  </si>
  <si>
    <t>ALİBEYLİ TARIMSAL SULAMA TR-2 35-16-M00240_953356604_953356604</t>
  </si>
  <si>
    <t>01.05.2021 18:14:27</t>
  </si>
  <si>
    <t>01.05.2021 21:43:39</t>
  </si>
  <si>
    <t>TEKELİ DM 35-22-M00088_ESKİ AHMETBEYLİ M08_48495873</t>
  </si>
  <si>
    <t>01.05.2021 18:18:23</t>
  </si>
  <si>
    <t>01.05.2021 19:16:15</t>
  </si>
  <si>
    <t>OKLUİSA TR-1 45-81-M00230_A_56369319_56369319</t>
  </si>
  <si>
    <t>01.05.2021 19:18:06</t>
  </si>
  <si>
    <t>KARKIN TR-1 45-84-M00031_12248571_56401821_56401821</t>
  </si>
  <si>
    <t>01.05.2021 18:29:49</t>
  </si>
  <si>
    <t>01.05.2021 19:10:39</t>
  </si>
  <si>
    <t>AYAKLIKIRI TR-1 35-29-L00097_B_56360474_56360474</t>
  </si>
  <si>
    <t>01.05.2021 18:23:48</t>
  </si>
  <si>
    <t>01.05.2021 19:12:53</t>
  </si>
  <si>
    <t>İSMAİLLİ KÖK 35-16-M00045_HatBaşıAyırıcı_53140520 M05_53140520</t>
  </si>
  <si>
    <t>01.05.2021 18:38:29</t>
  </si>
  <si>
    <t>01.05.2021 22:51:06</t>
  </si>
  <si>
    <t>TEPECİK KÖPRÜ DM 35-14-M00332_TAŞKENT DM-1 (DOĞANBEY-1 H.H. 477 SOL DEVRE) M15_49833795</t>
  </si>
  <si>
    <t>OG Parafudr Patlaması</t>
  </si>
  <si>
    <t>01.05.2021 18:41:21</t>
  </si>
  <si>
    <t>01.05.2021 19:48:33</t>
  </si>
  <si>
    <t>ÇANDARLI TR-4 35-30-M00004_DIREK TIPI TRAFO HUCRESI H01_2042857</t>
  </si>
  <si>
    <t>01.05.2021 18:40:30</t>
  </si>
  <si>
    <t>01.05.2021 20:03:07</t>
  </si>
  <si>
    <t>BOZKÖY SULAMA TR-5 35-16-M00707_DIREK TIPI TRAFO HUCRESI H01_2035757</t>
  </si>
  <si>
    <t>01.05.2021 18:41:30</t>
  </si>
  <si>
    <t>01.05.2021 19:44:53</t>
  </si>
  <si>
    <t>TR-2/38 45-72-L00038_956507663_956507663</t>
  </si>
  <si>
    <t>01.05.2021 18:45:27</t>
  </si>
  <si>
    <t>01.05.2021 19:31:48</t>
  </si>
  <si>
    <t>K-3597 35-01-K03597_F_56375731_56375731</t>
  </si>
  <si>
    <t>01.05.2021 18:42:21</t>
  </si>
  <si>
    <t>01.05.2021 19:25:51</t>
  </si>
  <si>
    <t>DM-21 45-78-L00186__56407496_56407496</t>
  </si>
  <si>
    <t>01.05.2021 18:55:05</t>
  </si>
  <si>
    <t>01.05.2021 20:17:31</t>
  </si>
  <si>
    <t>L-268 BOZDOĞAN MARKET 35-18-L00268_950452376_950452376</t>
  </si>
  <si>
    <t>01.05.2021 19:09:58</t>
  </si>
  <si>
    <t>01.05.2021 21:15:10</t>
  </si>
  <si>
    <t>KARGIN KÖK 45-84-M00004_45-84-M00004_72162967</t>
  </si>
  <si>
    <t>01.05.2021 19:29:56</t>
  </si>
  <si>
    <t>01.05.2021 21:31:52</t>
  </si>
  <si>
    <t>MENEMEN TR-65 35-28-L00065_E c5_5893673</t>
  </si>
  <si>
    <t>01.05.2021 19:34:57</t>
  </si>
  <si>
    <t>01.05.2021 21:04:36</t>
  </si>
  <si>
    <t>KARAOĞLANLI TR-2 45-71-M00092_TR-1 KÖK M03_2075949</t>
  </si>
  <si>
    <t>01.05.2021 19:43:24</t>
  </si>
  <si>
    <t>01.05.2021 20:46:52</t>
  </si>
  <si>
    <t>DEMİRCİLİ DM 35-15-L00895_SEYREKLİ L07_2335949</t>
  </si>
  <si>
    <t>01.05.2021 19:40:12</t>
  </si>
  <si>
    <t>01.05.2021 20:55:38</t>
  </si>
  <si>
    <t>AŞAĞIKIRIKLAR DM 35-16-M00448_HatBaşıAyırıcı_53140563 M05_53140563</t>
  </si>
  <si>
    <t>01.05.2021 19:58:09</t>
  </si>
  <si>
    <t>02.05.2021 01:33:55</t>
  </si>
  <si>
    <t>PİRENTEPE TR-1 35-22-M00270_955271505_955271505</t>
  </si>
  <si>
    <t>01.05.2021 20:13:44</t>
  </si>
  <si>
    <t>01.05.2021 23:04:08</t>
  </si>
  <si>
    <t>K-3021 35-08-K03021_F_56368907_56368907</t>
  </si>
  <si>
    <t>01.05.2021 20:22:31</t>
  </si>
  <si>
    <t>01.05.2021 22:02:36</t>
  </si>
  <si>
    <t>K-4503 35-04-K04503_912406330_912406330</t>
  </si>
  <si>
    <t>01.05.2021 20:28:29</t>
  </si>
  <si>
    <t>01.05.2021 22:11:32</t>
  </si>
  <si>
    <t>SEKİKÖY TR-1 35-15-L00551_950371429_950371429</t>
  </si>
  <si>
    <t>01.05.2021 20:36:47</t>
  </si>
  <si>
    <t>01.05.2021 22:42:52</t>
  </si>
  <si>
    <t>HAMZABEYLİ TR-2 45-71-M01772_B_56352547_56352547</t>
  </si>
  <si>
    <t>01.05.2021 20:48:21</t>
  </si>
  <si>
    <t>01.05.2021 22:38:03</t>
  </si>
  <si>
    <t>BIÇAKÇI TR-8 35-15-L00955_A_56370055_56370055</t>
  </si>
  <si>
    <t>01.05.2021 20:46:21</t>
  </si>
  <si>
    <t>01.05.2021 23:14:29</t>
  </si>
  <si>
    <t>M-999 35-09-M00999_914524912_914524912</t>
  </si>
  <si>
    <t>01.05.2021 21:00:05</t>
  </si>
  <si>
    <t>01.05.2021 22:44:57</t>
  </si>
  <si>
    <t>MEDAR TR-8 45-72-L00285_Ayırıcı H01_2110928</t>
  </si>
  <si>
    <t>01.05.2021 21:03:39</t>
  </si>
  <si>
    <t>01.05.2021 22:15:48</t>
  </si>
  <si>
    <t>ÇELİKLİ TR-3 OKULLU 45-78-M00751_A_56391724_56391724</t>
  </si>
  <si>
    <t>01.05.2021 21:07:09</t>
  </si>
  <si>
    <t>01.05.2021 22:03:27</t>
  </si>
  <si>
    <t>L-140 35-18-L00140_C_56371836_56371836</t>
  </si>
  <si>
    <t>01.05.2021 21:47:52</t>
  </si>
  <si>
    <t>01.05.2021 23:24:05</t>
  </si>
  <si>
    <t>BÜYÜKBELEN KÖK 45-80-M00066_B_56386908_56386908</t>
  </si>
  <si>
    <t>01.05.2021 22:08:57</t>
  </si>
  <si>
    <t>01.05.2021 23:03:05</t>
  </si>
  <si>
    <t>L-308 35-18-L00308_950456795_950456795</t>
  </si>
  <si>
    <t>01.05.2021 22:23:42</t>
  </si>
  <si>
    <t>01.05.2021 23:57:22</t>
  </si>
  <si>
    <t>İSMAİLLİ KÖK 35-16-M00045_HACILAR M05_72049232</t>
  </si>
  <si>
    <t>01.05.2021 22:28:52</t>
  </si>
  <si>
    <t>01.05.2021 22:49:48</t>
  </si>
  <si>
    <t>TR-22 (DM-7/TR-23) 35-19-L00022_956695458_956695458</t>
  </si>
  <si>
    <t>01.05.2021 22:55:28</t>
  </si>
  <si>
    <t>01.05.2021 23:39:10</t>
  </si>
  <si>
    <t>TOTALGAZ KÖK 35-17-M00047_ÖZDENİZCİLİK M02_66479200</t>
  </si>
  <si>
    <t>01.05.2021 22:55:17</t>
  </si>
  <si>
    <t>01.05.2021 23:41:05</t>
  </si>
  <si>
    <t>MURADİYE TR-2 SU DEPOSU 45-71-M00199_D_60985261_60985261</t>
  </si>
  <si>
    <t>01.05.2021 23:25:01</t>
  </si>
  <si>
    <t>02.05.2021 00:52:22</t>
  </si>
  <si>
    <t>AŞAĞIKIRIKLAR DM 35-16-M00448_TOPÇAM M05_2334650</t>
  </si>
  <si>
    <t>02.05.2021 00:50:00</t>
  </si>
  <si>
    <t>02.05.2021 01:37:34</t>
  </si>
  <si>
    <t>TR-3 35-15-L00003_950359481_950359481</t>
  </si>
  <si>
    <t>02.05.2021 01:10:41</t>
  </si>
  <si>
    <t>02.05.2021 02:32:06</t>
  </si>
  <si>
    <t>K-622 35-01-K00622_A_56359279_56359279</t>
  </si>
  <si>
    <t>02.05.2021 01:20:10</t>
  </si>
  <si>
    <t>02.05.2021 02:22:35</t>
  </si>
  <si>
    <t>TR-2/84 45-83-L00084_955149234_955149234</t>
  </si>
  <si>
    <t>02.05.2021 01:36:21</t>
  </si>
  <si>
    <t>02.05.2021 02:39:15</t>
  </si>
  <si>
    <t>SELENDİ DM 45-81-M00001_ESKİ SELENDİ M16_2079218</t>
  </si>
  <si>
    <t>02.05.2021 03:16:05</t>
  </si>
  <si>
    <t>02.05.2021 03:16:52</t>
  </si>
  <si>
    <t>L-326 35-18-L00326_950449863_950449863</t>
  </si>
  <si>
    <t>02.05.2021 03:30:35</t>
  </si>
  <si>
    <t>02.05.2021 04:56:51</t>
  </si>
  <si>
    <t>DM-3/TR-14 35-22-M00820_TR-24-25-26-27 ÇIKIŞI M04_53079036</t>
  </si>
  <si>
    <t>02.05.2021 06:23:32</t>
  </si>
  <si>
    <t>02.05.2021 06:55:15</t>
  </si>
  <si>
    <t>MAHMUTLAR KÖK 45-74-M00354_HatBaşıAyırıcı_53135345 M04_53135345</t>
  </si>
  <si>
    <t>02.05.2021 06:54:58</t>
  </si>
  <si>
    <t>02.05.2021 07:45:44</t>
  </si>
  <si>
    <t>TURGUTALP TR-1 45-82-M00051_TR-2 M02_72191151</t>
  </si>
  <si>
    <t>02.05.2021 06:53:45</t>
  </si>
  <si>
    <t>02.05.2021 07:22:00</t>
  </si>
  <si>
    <t>SAKARLI KÖK 45-76-M00046_KOCAİSKAN M03_72214509</t>
  </si>
  <si>
    <t>02.05.2021 07:00:45</t>
  </si>
  <si>
    <t>02.05.2021 07:03:00</t>
  </si>
  <si>
    <t>DERBENT TM 45-83-A00003_TURGUTLU-1 M06_2312535</t>
  </si>
  <si>
    <t>02.05.2021 07:10:46</t>
  </si>
  <si>
    <t>02.05.2021 07:45:35</t>
  </si>
  <si>
    <t>K-34 35-01-K00034_911268328_911268328</t>
  </si>
  <si>
    <t>02.05.2021 07:58:07</t>
  </si>
  <si>
    <t>02.05.2021 12:34:11</t>
  </si>
  <si>
    <t>02.05.2021 06:59:57</t>
  </si>
  <si>
    <t>02.05.2021 08:30:06</t>
  </si>
  <si>
    <t>DEMİRCİ TM 45-74-A00001_KÖYLER M03_2310416</t>
  </si>
  <si>
    <t>02.05.2021 08:26:48</t>
  </si>
  <si>
    <t>02.05.2021 10:10:14</t>
  </si>
  <si>
    <t>DEĞİRMENDERE DM 35-22-M00085_ÇİLE KÖK M07_50066610</t>
  </si>
  <si>
    <t>02.05.2021 08:28:42</t>
  </si>
  <si>
    <t>02.05.2021 09:06:00</t>
  </si>
  <si>
    <t>DM-8 45-72-L00980_TR-2/32 L016_67047424</t>
  </si>
  <si>
    <t>02.05.2021 08:31:52</t>
  </si>
  <si>
    <t>02.05.2021 09:54:20</t>
  </si>
  <si>
    <t>TR-35 TARIMSAL SULAMA 45-80-M01035_45-80-M01035_2374976</t>
  </si>
  <si>
    <t>02.05.2021 08:52:12</t>
  </si>
  <si>
    <t>02.05.2021 11:06:18</t>
  </si>
  <si>
    <t>ARMUTLU TR-7 35-27-M00550_YASEMİN SALAMURA M01_72164640</t>
  </si>
  <si>
    <t>02.05.2021 08:54:58</t>
  </si>
  <si>
    <t>02.05.2021 11:08:34</t>
  </si>
  <si>
    <t>SARIGÖL DM 45-79-M00069_SELİMİYE FİDERİ M18_2076606</t>
  </si>
  <si>
    <t>02.05.2021 08:55:28</t>
  </si>
  <si>
    <t>02.05.2021 08:57:03</t>
  </si>
  <si>
    <t>M-13 35-02-M00013_M-157 M03_2333802</t>
  </si>
  <si>
    <t>02.05.2021 08:58:00</t>
  </si>
  <si>
    <t>02.05.2021 10:03:47</t>
  </si>
  <si>
    <t>DEVELİ TR-2 45-80-M00073_956545470_956545470</t>
  </si>
  <si>
    <t>02.05.2021 08:59:38</t>
  </si>
  <si>
    <t>02.05.2021 14:05:32</t>
  </si>
  <si>
    <t>_B_56394588_56394588</t>
  </si>
  <si>
    <t>02.05.2021 09:02:14</t>
  </si>
  <si>
    <t>02.05.2021 18:13:07</t>
  </si>
  <si>
    <t>TR-23 35-31-L00023_35-31-L00023_2363300</t>
  </si>
  <si>
    <t>02.05.2021 09:03:55</t>
  </si>
  <si>
    <t>02.05.2021 10:46:54</t>
  </si>
  <si>
    <t>KÖPRÜBAŞI TR-10 45-86-M00010_KÖPRÜBAŞI TR-36 M06_72221107</t>
  </si>
  <si>
    <t>02.05.2021 09:07:39</t>
  </si>
  <si>
    <t>02.05.2021 11:51:59</t>
  </si>
  <si>
    <t>KARADOĞAN TR-6 35-15-L00465_35-15-L00465_2365664</t>
  </si>
  <si>
    <t>02.05.2021 09:10:30</t>
  </si>
  <si>
    <t>02.05.2021 13:50:34</t>
  </si>
  <si>
    <t>M-278 35-02-M00278_99496566_99496566</t>
  </si>
  <si>
    <t>02.05.2021 09:11:55</t>
  </si>
  <si>
    <t>02.05.2021 10:56:20</t>
  </si>
  <si>
    <t>M-427 35-02-M00427_M-36 M03_2327635</t>
  </si>
  <si>
    <t>02.05.2021 09:07:52</t>
  </si>
  <si>
    <t>02.05.2021 12:25:02</t>
  </si>
  <si>
    <t>OVACIK TR-2 35-15-L00286_B_56370710_56370710</t>
  </si>
  <si>
    <t>02.05.2021 09:24:25</t>
  </si>
  <si>
    <t>02.05.2021 13:55:03</t>
  </si>
  <si>
    <t>FADİME KAYAYURT ÖZEL TR 35-13-L00266Ö_DIREK TIPI TRAFO HUCRESI H01_2036492</t>
  </si>
  <si>
    <t>Fiziki İrtibat</t>
  </si>
  <si>
    <t>02.05.2021 09:26:00</t>
  </si>
  <si>
    <t>02.05.2021 11:30:18</t>
  </si>
  <si>
    <t>DM-3/TR-34 (ESKİ TR-145) 35-26-M01258_956616535_956616535</t>
  </si>
  <si>
    <t>02.05.2021 09:34:00</t>
  </si>
  <si>
    <t>02.05.2021 10:05:05</t>
  </si>
  <si>
    <t>BÜYÜKKARCI KÖK 35-27-M00486_AMROS M05_77618344</t>
  </si>
  <si>
    <t>02.05.2021 09:15:40</t>
  </si>
  <si>
    <t>02.05.2021 10:10:00</t>
  </si>
  <si>
    <t>TR-1/89 (DEMİRELLER) 45-83-M00089_OĞUZ- DAĞ BLOK M05_72156196</t>
  </si>
  <si>
    <t>02.05.2021 09:49:13</t>
  </si>
  <si>
    <t>02.05.2021 11:59:05</t>
  </si>
  <si>
    <t>ALİAĞA GIS TM 35-17-A00014_BELEDİYE-2 (2H05) M018_66128140</t>
  </si>
  <si>
    <t>02.05.2021 09:51:32</t>
  </si>
  <si>
    <t>02.05.2021 09:57:00</t>
  </si>
  <si>
    <t>SART TR-12 45-78-M00179_49316615_56407840_56407840</t>
  </si>
  <si>
    <t>02.05.2021 09:58:00</t>
  </si>
  <si>
    <t>02.05.2021 10:42:21</t>
  </si>
  <si>
    <t>DM-12/TR-1 45-73-M00067_ASKERİYE M02_65918028</t>
  </si>
  <si>
    <t>02.05.2021 09:56:22</t>
  </si>
  <si>
    <t>02.05.2021 10:48:55</t>
  </si>
  <si>
    <t>TR-54 35-16-L00054_953335676_953335676</t>
  </si>
  <si>
    <t>02.05.2021 09:56:28</t>
  </si>
  <si>
    <t>02.05.2021 11:36:22</t>
  </si>
  <si>
    <t>L-263 TANSAŞ YANI 35-18-L00263_950450730_950450730</t>
  </si>
  <si>
    <t>02.05.2021 09:53:50</t>
  </si>
  <si>
    <t>02.05.2021 13:20:36</t>
  </si>
  <si>
    <t>DAMLA KENT  TR 35-30-M00311_35-30-M00311_2349141</t>
  </si>
  <si>
    <t>02.05.2021 09:57:56</t>
  </si>
  <si>
    <t>02.05.2021 11:08:25</t>
  </si>
  <si>
    <t>YENİFOÇA TR-1 DM 35-23-M00001_YENİFOÇA TR-2 M011_72190325</t>
  </si>
  <si>
    <t>02.05.2021 10:02:32</t>
  </si>
  <si>
    <t>02.05.2021 10:17:26</t>
  </si>
  <si>
    <t>URGANLI TR-6 45-83-M00569_48025145_56400142_56400142</t>
  </si>
  <si>
    <t>02.05.2021 10:09:04</t>
  </si>
  <si>
    <t>02.05.2021 13:02:47</t>
  </si>
  <si>
    <t>TEKELİ IŞIKLAR TR-1 45-82-M00342_945518535_945518535</t>
  </si>
  <si>
    <t>02.05.2021 10:09:07</t>
  </si>
  <si>
    <t>02.05.2021 15:53:45</t>
  </si>
  <si>
    <t>L-332 SERKANKENT 35-18-L00332_950436804_950436804</t>
  </si>
  <si>
    <t>02.05.2021 10:22:08</t>
  </si>
  <si>
    <t>02.05.2021 15:23:39</t>
  </si>
  <si>
    <t>M-1433 35-02-M01433_YILMAZ DÖKÜM M01_2311487</t>
  </si>
  <si>
    <t>02.05.2021 10:31:00</t>
  </si>
  <si>
    <t>02.05.2021 13:44:17</t>
  </si>
  <si>
    <t>ARTICAK TR-3 35-15-L00346_B_56354077_56354077</t>
  </si>
  <si>
    <t>02.05.2021 10:19:48</t>
  </si>
  <si>
    <t>02.05.2021 15:49:12</t>
  </si>
  <si>
    <t>TUMBULLAR TR-2 35-31-L00369_35-31-L00369_2365639</t>
  </si>
  <si>
    <t>02.05.2021 10:08:32</t>
  </si>
  <si>
    <t>02.05.2021 12:14:10</t>
  </si>
  <si>
    <t>TR-89 MAVİ PLAJ 35-19-L00089_956696178_956696178</t>
  </si>
  <si>
    <t>02.05.2021 10:32:47</t>
  </si>
  <si>
    <t>02.05.2021 19:14:54</t>
  </si>
  <si>
    <t>HACIRAHMANLI TR-5 45-80-M00184_956564789_956564789</t>
  </si>
  <si>
    <t>02.05.2021 10:43:00</t>
  </si>
  <si>
    <t>02.05.2021 12:21:36</t>
  </si>
  <si>
    <t>IŞIKLAR KÖK 45-73-M00467_CABBAR FAKILI MERKEZ M07_67094283</t>
  </si>
  <si>
    <t>02.05.2021 10:39:30</t>
  </si>
  <si>
    <t>02.05.2021 11:41:52</t>
  </si>
  <si>
    <t>02.05.2021 10:51:37</t>
  </si>
  <si>
    <t>02.05.2021 10:56:00</t>
  </si>
  <si>
    <t>ÜZÜMLER TR-1 35-29-L00650__72399337_72399337</t>
  </si>
  <si>
    <t>02.05.2021 10:55:24</t>
  </si>
  <si>
    <t>02.05.2021 12:32:06</t>
  </si>
  <si>
    <t>ARSLANLAR TM 35-26-A00004_KÖYLER-3 L45_2305569</t>
  </si>
  <si>
    <t>02.05.2021 10:55:42</t>
  </si>
  <si>
    <t>02.05.2021 12:37:24</t>
  </si>
  <si>
    <t>ÖZBEY İM 35-26-A00005_ABALIOĞLU M07_2324257</t>
  </si>
  <si>
    <t>02.05.2021 11:03:11</t>
  </si>
  <si>
    <t>02.05.2021 11:52:40</t>
  </si>
  <si>
    <t>02.05.2021 10:52:18</t>
  </si>
  <si>
    <t>02.05.2021 12:27:51</t>
  </si>
  <si>
    <t>ULUKENT KÖK-15 35-28-M00070_HatBaşıAyırıcı_53133686 M04_53133686</t>
  </si>
  <si>
    <t>02.05.2021 10:55:28</t>
  </si>
  <si>
    <t>02.05.2021 11:59:06</t>
  </si>
  <si>
    <t>ULUKENT DM-3 35-28-M00003_DM-3/17 M01_2063999</t>
  </si>
  <si>
    <t>02.05.2021 11:14:00</t>
  </si>
  <si>
    <t>02.05.2021 12:19:15</t>
  </si>
  <si>
    <t>YİĞİTLER KÖK 35-27-M00707_BAĞYURDU TOPRAK SU-2 M04_72159025</t>
  </si>
  <si>
    <t>02.05.2021 11:19:06</t>
  </si>
  <si>
    <t>02.05.2021 12:43:18</t>
  </si>
  <si>
    <t>ULUCAK DM-2/14 35-27-M00332_98923784_98923784</t>
  </si>
  <si>
    <t>02.05.2021 11:13:07</t>
  </si>
  <si>
    <t>02.05.2021 15:52:04</t>
  </si>
  <si>
    <t>SELENDİ DM 45-81-M00001_HatBaşıAyırıcı_53134869 M14_53134869</t>
  </si>
  <si>
    <t>02.05.2021 11:17:40</t>
  </si>
  <si>
    <t>02.05.2021 12:30:44</t>
  </si>
  <si>
    <t>MAHMUTLAR KÖK 45-74-M00354_HatBaşıAyırıcı_53132848 M04_53132848</t>
  </si>
  <si>
    <t>02.05.2021 11:24:33</t>
  </si>
  <si>
    <t>02.05.2021 12:08:19</t>
  </si>
  <si>
    <t>HALİL İBİLOĞLU SULAMA GRUBU 35-29-M00294_955214757_955214757</t>
  </si>
  <si>
    <t>02.05.2021 11:28:21</t>
  </si>
  <si>
    <t>02.05.2021 16:02:59</t>
  </si>
  <si>
    <t>TR-147 35-15-M00147_TR-146 M03_66583719</t>
  </si>
  <si>
    <t>02.05.2021 11:15:09</t>
  </si>
  <si>
    <t>02.05.2021 12:02:39</t>
  </si>
  <si>
    <t>DAĞCIYUSUF TR-6 45-73-M01329_945654359_945654359</t>
  </si>
  <si>
    <t>02.05.2021 11:29:22</t>
  </si>
  <si>
    <t>02.05.2021 14:19:18</t>
  </si>
  <si>
    <t>SANCAKLI BOZKÖY KÖK 45-71-M00087_953204173_953204173</t>
  </si>
  <si>
    <t>02.05.2021 11:14:55</t>
  </si>
  <si>
    <t>02.05.2021 13:54:46</t>
  </si>
  <si>
    <t>BALIKLIOVA TR-5 35-19-L00374_956675796_956675796</t>
  </si>
  <si>
    <t>02.05.2021 11:33:36</t>
  </si>
  <si>
    <t>02.05.2021 15:19:56</t>
  </si>
  <si>
    <t>L-310 35-18-L00310_9109203_56369862_56369862</t>
  </si>
  <si>
    <t>02.05.2021 11:24:14</t>
  </si>
  <si>
    <t>02.05.2021 14:42:27</t>
  </si>
  <si>
    <t>GÜLKENT TR-3 35-30-M00226_A_56404418_56404418</t>
  </si>
  <si>
    <t>02.05.2021 11:35:44</t>
  </si>
  <si>
    <t>02.05.2021 13:07:11</t>
  </si>
  <si>
    <t>MEDAR TR-6 45-72-L00276_C_56392264_56392264</t>
  </si>
  <si>
    <t>02.05.2021 11:43:11</t>
  </si>
  <si>
    <t>03.05.2021 01:45:25</t>
  </si>
  <si>
    <t>ATALAN TR-1 35-26-L00248_956608063_956608063</t>
  </si>
  <si>
    <t>02.05.2021 11:45:49</t>
  </si>
  <si>
    <t>02.05.2021 13:57:15</t>
  </si>
  <si>
    <t>ÜZÜMLÜ KAHVELER TR-1 35-15-L00477_B_56361908_56361908</t>
  </si>
  <si>
    <t>02.05.2021 12:01:58</t>
  </si>
  <si>
    <t>02.05.2021 15:53:01</t>
  </si>
  <si>
    <t>K-1867 35-09-K01867_97735164_97735164</t>
  </si>
  <si>
    <t>02.05.2021 12:12:08</t>
  </si>
  <si>
    <t>02.05.2021 13:41:29</t>
  </si>
  <si>
    <t>_A_56407891_56407891</t>
  </si>
  <si>
    <t>02.05.2021 12:15:16</t>
  </si>
  <si>
    <t>02.05.2021 14:15:45</t>
  </si>
  <si>
    <t>KARABURUN TR-16 35-21-L00016_C_56357701_56357701</t>
  </si>
  <si>
    <t>02.05.2021 12:17:13</t>
  </si>
  <si>
    <t>02.05.2021 14:09:02</t>
  </si>
  <si>
    <t>ÇİFTLİK RUMBEYLİ TR-1 35-32-L00036_A_56377413_56377413</t>
  </si>
  <si>
    <t>02.05.2021 12:23:00</t>
  </si>
  <si>
    <t>02.05.2021 15:24:30</t>
  </si>
  <si>
    <t>GÖKEYÜP ÖKÜZCÜK TR-1 45-78-M00811_49194091_56384396_56384396</t>
  </si>
  <si>
    <t>02.05.2021 12:21:53</t>
  </si>
  <si>
    <t>02.05.2021 13:30:13</t>
  </si>
  <si>
    <t>İTOB DM 35-22-M00089_ARITMA M05_2327863</t>
  </si>
  <si>
    <t>02.05.2021 12:28:04</t>
  </si>
  <si>
    <t>02.05.2021 14:34:52</t>
  </si>
  <si>
    <t>HİKMET GIDA KÖK 45-72-M00122_HARTA BAKIR FİDERİ ÇIKIŞ M04_66519783</t>
  </si>
  <si>
    <t>02.05.2021 12:44:52</t>
  </si>
  <si>
    <t>02.05.2021 14:52:43</t>
  </si>
  <si>
    <t>02.05.2021 12:33:56</t>
  </si>
  <si>
    <t>02.05.2021 17:14:38</t>
  </si>
  <si>
    <t>ULUCAK DM-2/13 35-27-M00329_913181341_913181341</t>
  </si>
  <si>
    <t>02.05.2021 12:22:22</t>
  </si>
  <si>
    <t>02.05.2021 16:06:59</t>
  </si>
  <si>
    <t>GELENBE İM 45-76-A00001_GELENBE L09_2324154</t>
  </si>
  <si>
    <t>02.05.2021 12:29:32</t>
  </si>
  <si>
    <t>02.05.2021 12:47:00</t>
  </si>
  <si>
    <t>HALİLBEYLİ DM 35-27-M00620_HALİLBEYLİ İÇME SUYU M11_2306340</t>
  </si>
  <si>
    <t>02.05.2021 12:44:00</t>
  </si>
  <si>
    <t>02.05.2021 14:01:13</t>
  </si>
  <si>
    <t>GÜLBAHÇE TR-12 35-19-L00168_953119156_953119156</t>
  </si>
  <si>
    <t>02.05.2021 12:48:56</t>
  </si>
  <si>
    <t>02.05.2021 16:00:27</t>
  </si>
  <si>
    <t>02.05.2021 12:51:08</t>
  </si>
  <si>
    <t>02.05.2021 13:36:27</t>
  </si>
  <si>
    <t>ELİT SİTELERİ 45-78-L00713__72371781_72371781</t>
  </si>
  <si>
    <t>02.05.2021 12:51:55</t>
  </si>
  <si>
    <t>02.05.2021 13:55:25</t>
  </si>
  <si>
    <t>ARİF DURSUN SULAMA GRB 35-26-M00534_35-26-M00534_2359151</t>
  </si>
  <si>
    <t>NH Altlık Arızası</t>
  </si>
  <si>
    <t>02.05.2021 12:38:07</t>
  </si>
  <si>
    <t>02.05.2021 15:34:03</t>
  </si>
  <si>
    <t>FOÇA TR-10 35-23-L00010_C_56397884_56397884</t>
  </si>
  <si>
    <t>02.05.2021 12:59:00</t>
  </si>
  <si>
    <t>02.05.2021 13:16:21</t>
  </si>
  <si>
    <t>ÇINARDİBİ TR-4 35-20-M00046_11561909_56374639_56374639</t>
  </si>
  <si>
    <t>02.05.2021 13:00:59</t>
  </si>
  <si>
    <t>02.05.2021 15:49:48</t>
  </si>
  <si>
    <t>ÇATALOLUK DM 45-74-M00227_AYVAALAN M03_2328576</t>
  </si>
  <si>
    <t>02.05.2021 13:03:42</t>
  </si>
  <si>
    <t>02.05.2021 15:11:18</t>
  </si>
  <si>
    <t>ÇAPAKLI TR-4 45-78-M00448_953279069_953279069</t>
  </si>
  <si>
    <t>02.05.2021 13:09:49</t>
  </si>
  <si>
    <t>02.05.2021 14:19:14</t>
  </si>
  <si>
    <t>SAİPALTI TR-1 35-21-L00101_958097262_958097262</t>
  </si>
  <si>
    <t>02.05.2021 13:09:08</t>
  </si>
  <si>
    <t>02.05.2021 15:38:32</t>
  </si>
  <si>
    <t>HALİTPAŞA DM 45-80-M00060_DEVELİ-ÇAMLIYURT M03_72188716</t>
  </si>
  <si>
    <t>02.05.2021 12:50:32</t>
  </si>
  <si>
    <t>02.05.2021 13:29:10</t>
  </si>
  <si>
    <t>TR-21 (M-721) 35-30-M00721_955298432_955298432</t>
  </si>
  <si>
    <t>02.05.2021 13:16:09</t>
  </si>
  <si>
    <t>02.05.2021 15:09:20</t>
  </si>
  <si>
    <t>OKLUİSA TR-1 45-81-M00230_45-81-M00230_2358627</t>
  </si>
  <si>
    <t>02.05.2021 13:20:10</t>
  </si>
  <si>
    <t>02.05.2021 14:16:39</t>
  </si>
  <si>
    <t>SARIGÖL DM 45-79-M00069_ULUDERBENT FİDERİ M16_2076610</t>
  </si>
  <si>
    <t>02.05.2021 13:22:54</t>
  </si>
  <si>
    <t>02.05.2021 13:29:34</t>
  </si>
  <si>
    <t>EFENDİLİ ESENYURT TR-1 45-75-M00184_D_56386292_56386292</t>
  </si>
  <si>
    <t>02.05.2021 13:25:00</t>
  </si>
  <si>
    <t>02.05.2021 15:32:27</t>
  </si>
  <si>
    <t>ÖMER AKALIN SLM TR 35-26-L00318_956632830_956632830</t>
  </si>
  <si>
    <t>02.05.2021 13:18:32</t>
  </si>
  <si>
    <t>02.05.2021 14:27:38</t>
  </si>
  <si>
    <t>ÇAYBAŞI DM-1/TR-7 35-26-L00210_956632237_956632237</t>
  </si>
  <si>
    <t>02.05.2021 13:21:29</t>
  </si>
  <si>
    <t>02.05.2021 14:49:20</t>
  </si>
  <si>
    <t>KAYMAKÇI İM 35-15-A00004_EMİRLİOVA L07_2333299</t>
  </si>
  <si>
    <t>02.05.2021 13:04:45</t>
  </si>
  <si>
    <t>02.05.2021 14:37:00</t>
  </si>
  <si>
    <t>ÇATALKÖPRÜ TR-1 45-83-L00253_95000155821_95000155821</t>
  </si>
  <si>
    <t>02.05.2021 13:30:18</t>
  </si>
  <si>
    <t>02.05.2021 15:02:22</t>
  </si>
  <si>
    <t>KOVALIK SULAMA TR-2 35-16-M00257_47432517_56399650_56399650</t>
  </si>
  <si>
    <t>02.05.2021 13:33:02</t>
  </si>
  <si>
    <t>02.05.2021 19:37:00</t>
  </si>
  <si>
    <t>PAYAMLI M-34 35-25-M00193_95000586515_95000586515</t>
  </si>
  <si>
    <t>02.05.2021 12:49:03</t>
  </si>
  <si>
    <t>02.05.2021 16:02:01</t>
  </si>
  <si>
    <t>BAĞYURDU TR-3 (DM-2/1) 35-27-L00242_913604183_913604183</t>
  </si>
  <si>
    <t>02.05.2021 13:24:07</t>
  </si>
  <si>
    <t>02.05.2021 18:16:01</t>
  </si>
  <si>
    <t>K-597 35-01-K00597_913602518_913602518</t>
  </si>
  <si>
    <t>02.05.2021 13:32:27</t>
  </si>
  <si>
    <t>02.05.2021 21:20:30</t>
  </si>
  <si>
    <t>PAŞAKÖY KÖK 45-80-M00052_ŞEHİR-1 ÇIKIŞI M04_72063855</t>
  </si>
  <si>
    <t>02.05.2021 12:10:14</t>
  </si>
  <si>
    <t>02.05.2021 14:18:14</t>
  </si>
  <si>
    <t>M-1167 35-01-M01167_913581536_913581536</t>
  </si>
  <si>
    <t>02.05.2021 13:36:09</t>
  </si>
  <si>
    <t>02.05.2021 18:45:04</t>
  </si>
  <si>
    <t>CUMHURİYET KÖK 35-29-L00057_KIZILCAAVLU KÖK L02_2096549</t>
  </si>
  <si>
    <t>02.05.2021 13:57:02</t>
  </si>
  <si>
    <t>02.05.2021 13:57:42</t>
  </si>
  <si>
    <t>DM-3/27 (KÜTÜPHANE) 45-71-M00078_953210533_953210533</t>
  </si>
  <si>
    <t>02.05.2021 13:54:33</t>
  </si>
  <si>
    <t>02.05.2021 15:21:53</t>
  </si>
  <si>
    <t>TR-80 35-19-L00080_A A02_5768022</t>
  </si>
  <si>
    <t>02.05.2021 13:59:08</t>
  </si>
  <si>
    <t>02.05.2021 19:37:32</t>
  </si>
  <si>
    <t>ÇAMBEL KÖK 35-27-M00619_YENMİŞ-2 M04_72166068</t>
  </si>
  <si>
    <t>02.05.2021 14:06:05</t>
  </si>
  <si>
    <t>02.05.2021 14:08:56</t>
  </si>
  <si>
    <t>YENMİŞ KÖK 35-27-M00366_HatBaşıAyırıcı_54692210 M01_54692210</t>
  </si>
  <si>
    <t>02.05.2021 14:10:28</t>
  </si>
  <si>
    <t>02.05.2021 16:04:19</t>
  </si>
  <si>
    <t>M-116 TAŞKENT SİTESİ 35-14-M00116_DIREK TIPI TRAFO HUCRESI H01_2094487</t>
  </si>
  <si>
    <t>02.05.2021 14:24:00</t>
  </si>
  <si>
    <t>02.05.2021 14:57:08</t>
  </si>
  <si>
    <t>K-4140 35-07-K04140_35-07-K04140_48408700</t>
  </si>
  <si>
    <t>Yangın</t>
  </si>
  <si>
    <t>02.05.2021 14:19:52</t>
  </si>
  <si>
    <t>02.05.2021 16:01:34</t>
  </si>
  <si>
    <t>TR-90 ÖZTİRYAKİLER 35-19-L00090_956665070_956665070</t>
  </si>
  <si>
    <t>02.05.2021 14:23:12</t>
  </si>
  <si>
    <t>02.05.2021 18:11:04</t>
  </si>
  <si>
    <t>L-225 35-18-L00225_956339868_956339868</t>
  </si>
  <si>
    <t>02.05.2021 14:32:00</t>
  </si>
  <si>
    <t>02.05.2021 19:20:03</t>
  </si>
  <si>
    <t>SARIKAYA KÖK 35-31-L00284_İĞDELİ L01_2113777</t>
  </si>
  <si>
    <t>02.05.2021 14:46:15</t>
  </si>
  <si>
    <t>02.05.2021 14:47:02</t>
  </si>
  <si>
    <t>TAYTAN BEZİRGANLI TR-3 45-78-M01388_953301719_953301719</t>
  </si>
  <si>
    <t>02.05.2021 14:51:16</t>
  </si>
  <si>
    <t>02.05.2021 16:20:11</t>
  </si>
  <si>
    <t>TR-140 ŞHT.ALİ DERELİ MEVKİİ 35-15-L00140_950372679_950372679</t>
  </si>
  <si>
    <t>02.05.2021 14:50:41</t>
  </si>
  <si>
    <t>02.05.2021 17:48:35</t>
  </si>
  <si>
    <t>ÇATALKÖPRÜ TR-1 45-83-L00253_45-83-L00253_2358622</t>
  </si>
  <si>
    <t>02.05.2021 14:52:11</t>
  </si>
  <si>
    <t>02.05.2021 15:06:51</t>
  </si>
  <si>
    <t>CEVİZLİ GARAJ TR-1 35-16-M00131_967124060_967124060</t>
  </si>
  <si>
    <t>02.05.2021 15:01:39</t>
  </si>
  <si>
    <t>02.05.2021 20:02:23</t>
  </si>
  <si>
    <t>02.05.2021 15:04:22</t>
  </si>
  <si>
    <t>02.05.2021 15:05:02</t>
  </si>
  <si>
    <t>K-4376 35-02-K04376_912115881_912115881</t>
  </si>
  <si>
    <t>02.05.2021 15:05:56</t>
  </si>
  <si>
    <t>02.05.2021 17:04:52</t>
  </si>
  <si>
    <t>VİKİNG TM 35-17-A00007_TR-A R03_2314261</t>
  </si>
  <si>
    <t>02.05.2021 15:14:18</t>
  </si>
  <si>
    <t>02.05.2021 15:28:55</t>
  </si>
  <si>
    <t>DM-8 45-71-M00295_953202579_953202579</t>
  </si>
  <si>
    <t>02.05.2021 15:14:45</t>
  </si>
  <si>
    <t>02.05.2021 15:49:47</t>
  </si>
  <si>
    <t>M-37 35-02-M00037_M-371 M02_2312912</t>
  </si>
  <si>
    <t>02.05.2021 15:17:04</t>
  </si>
  <si>
    <t>02.05.2021 16:36:46</t>
  </si>
  <si>
    <t>YILMAZ TR-15 45-78-L00215_TR-12 L01_2108480</t>
  </si>
  <si>
    <t>02.05.2021 15:19:15</t>
  </si>
  <si>
    <t>02.05.2021 15:56:06</t>
  </si>
  <si>
    <t>AKÇAŞEHİR TR-1 35-29-L00173_950323715_950323715</t>
  </si>
  <si>
    <t>02.05.2021 15:24:13</t>
  </si>
  <si>
    <t>02.05.2021 16:24:14</t>
  </si>
  <si>
    <t>KARABURUN TEPEBOZ KÖYÜ TR 35-21-L00056_6639202_56359963_56359963</t>
  </si>
  <si>
    <t>02.05.2021 15:23:21</t>
  </si>
  <si>
    <t>02.05.2021 17:59:56</t>
  </si>
  <si>
    <t>L-217 35-18-L00217_12045688_56374474_56374474</t>
  </si>
  <si>
    <t>02.05.2021 15:30:45</t>
  </si>
  <si>
    <t>02.05.2021 20:43:11</t>
  </si>
  <si>
    <t>TR-31(M-731) 35-30-M00731_D d1_43010651</t>
  </si>
  <si>
    <t>02.05.2021 15:32:58</t>
  </si>
  <si>
    <t>02.05.2021 17:28:17</t>
  </si>
  <si>
    <t>DM-11/TR-11 45-72-L01002_956498922_956498922</t>
  </si>
  <si>
    <t>02.05.2021 15:44:28</t>
  </si>
  <si>
    <t>02.05.2021 23:21:39</t>
  </si>
  <si>
    <t>KAVAKLIDERE TR-11 45-73-M00144_945658627_945658627</t>
  </si>
  <si>
    <t>02.05.2021 15:52:52</t>
  </si>
  <si>
    <t>02.05.2021 20:02:11</t>
  </si>
  <si>
    <t>SOMA KÖYLER DM-2 45-82-M00125_KÖYLER 34.5 M08_2035836</t>
  </si>
  <si>
    <t>02.05.2021 16:02:33</t>
  </si>
  <si>
    <t>02.05.2021 16:23:56</t>
  </si>
  <si>
    <t>AKSELENDİ TR-9 45-72-L00831_956528914_956528914</t>
  </si>
  <si>
    <t>02.05.2021 16:01:27</t>
  </si>
  <si>
    <t>02.05.2021 17:52:44</t>
  </si>
  <si>
    <t>KARABURUN TR-14 35-21-L00003_953358619_953358619</t>
  </si>
  <si>
    <t>02.05.2021 16:01:25</t>
  </si>
  <si>
    <t>02.05.2021 17:31:40</t>
  </si>
  <si>
    <t>KOLDERE TR-2 45-80-M00114_956539362_956539362</t>
  </si>
  <si>
    <t>02.05.2021 16:02:02</t>
  </si>
  <si>
    <t>02.05.2021 18:13:11</t>
  </si>
  <si>
    <t>TR-59 ALPKENT 35-26-M00059_956617310_956617310</t>
  </si>
  <si>
    <t>02.05.2021 16:00:12</t>
  </si>
  <si>
    <t>02.05.2021 17:17:22</t>
  </si>
  <si>
    <t>DM-3/29 45-71-M00083_953211554_953211554</t>
  </si>
  <si>
    <t>02.05.2021 16:01:13</t>
  </si>
  <si>
    <t>02.05.2021 17:19:54</t>
  </si>
  <si>
    <t>YENİ LİMAN TR-1 35-21-L00050_953357586_953357586</t>
  </si>
  <si>
    <t>02.05.2021 16:29:04</t>
  </si>
  <si>
    <t>02.05.2021 18:55:50</t>
  </si>
  <si>
    <t>K-1093 35-03-K01093_35-03-K01093_41934761</t>
  </si>
  <si>
    <t>02.05.2021 16:16:08</t>
  </si>
  <si>
    <t>02.05.2021 18:22:43</t>
  </si>
  <si>
    <t>BAHÇELİ TR-2 35-30-L00148_A_56402140_56402140</t>
  </si>
  <si>
    <t>02.05.2021 16:28:41</t>
  </si>
  <si>
    <t>02.05.2021 19:57:02</t>
  </si>
  <si>
    <t>ÇINARDİBİ TR-6 35-20-M00073_955204609_955204609</t>
  </si>
  <si>
    <t>02.05.2021 16:45:29</t>
  </si>
  <si>
    <t>02.05.2021 19:14:25</t>
  </si>
  <si>
    <t>CAFERBEY KÖK 45-78-L00231_HatBaşıAyırıcı_53139787 L04_53139787</t>
  </si>
  <si>
    <t>02.05.2021 16:47:55</t>
  </si>
  <si>
    <t>02.05.2021 17:33:14</t>
  </si>
  <si>
    <t>TR-48 TARIMSAL SULAMA 45-80-M01048_45-80-M01048_2373714</t>
  </si>
  <si>
    <t>02.05.2021 16:50:09</t>
  </si>
  <si>
    <t>02.05.2021 19:50:52</t>
  </si>
  <si>
    <t>GİRELLİ TR-1 45-73-M00758_45-73-M00758_2355697</t>
  </si>
  <si>
    <t>02.05.2021 17:16:29</t>
  </si>
  <si>
    <t>02.05.2021 19:51:44</t>
  </si>
  <si>
    <t>_A_56401349_56401349</t>
  </si>
  <si>
    <t>02.05.2021 17:19:04</t>
  </si>
  <si>
    <t>02.05.2021 23:18:48</t>
  </si>
  <si>
    <t>KARABURÇ PALA EVİ YANI TR-9 35-31-L00258_956599314_956599314</t>
  </si>
  <si>
    <t>02.05.2021 17:15:02</t>
  </si>
  <si>
    <t>02.05.2021 20:44:46</t>
  </si>
  <si>
    <t>TİRE TR-17 35-29-M00452_950330438_950330438</t>
  </si>
  <si>
    <t>02.05.2021 17:16:16</t>
  </si>
  <si>
    <t>02.05.2021 19:54:37</t>
  </si>
  <si>
    <t>M-2956(YATIRIM REZERVE) 35-04-M02956_C_56372613_56372613</t>
  </si>
  <si>
    <t>02.05.2021 17:22:15</t>
  </si>
  <si>
    <t>02.05.2021 19:07:25</t>
  </si>
  <si>
    <t>KARGIN KÖK 45-71-M00095_HatBaşıAyırıcı_53134727 M07_53134727</t>
  </si>
  <si>
    <t>02.05.2021 17:28:42</t>
  </si>
  <si>
    <t>02.05.2021 17:29:05</t>
  </si>
  <si>
    <t>K-3103 35-10-K03103_97874910_97874910</t>
  </si>
  <si>
    <t>02.05.2021 17:23:39</t>
  </si>
  <si>
    <t>02.05.2021 21:54:04</t>
  </si>
  <si>
    <t>AKÇAKÖY TR-1 45-71-M01662_953227818_953227818</t>
  </si>
  <si>
    <t>02.05.2021 17:30:53</t>
  </si>
  <si>
    <t>02.05.2021 20:29:33</t>
  </si>
  <si>
    <t>DM-25/16 45-71-M00392_45-71-M00392_72048813</t>
  </si>
  <si>
    <t>02.05.2021 17:35:43</t>
  </si>
  <si>
    <t>02.05.2021 19:32:46</t>
  </si>
  <si>
    <t>K-4486 35-01-K04486_A_56376615_56376615</t>
  </si>
  <si>
    <t>02.05.2021 17:48:00</t>
  </si>
  <si>
    <t>02.05.2021 19:04:47</t>
  </si>
  <si>
    <t>DM-3/TR-11 SEFERİHİSAR 35-14-M00330_956634164_956634164</t>
  </si>
  <si>
    <t>02.05.2021 17:52:03</t>
  </si>
  <si>
    <t>02.05.2021 18:29:00</t>
  </si>
  <si>
    <t>TR-111 ZEYTİNALANI 35-19-L00111_956675630_956675630</t>
  </si>
  <si>
    <t>02.05.2021 18:00:20</t>
  </si>
  <si>
    <t>02.05.2021 18:53:08</t>
  </si>
  <si>
    <t>GERELİ KÖYÜ İBRAHİM KAYALI SULAMA GRB TR-12 35-15-M00311_C_56367968_56367968</t>
  </si>
  <si>
    <t>02.05.2021 17:52:50</t>
  </si>
  <si>
    <t>02.05.2021 20:36:08</t>
  </si>
  <si>
    <t>KAYMAKÇI TR-27 35-15-L00237_950409653_950409653</t>
  </si>
  <si>
    <t>02.05.2021 18:03:21</t>
  </si>
  <si>
    <t>02.05.2021 19:12:54</t>
  </si>
  <si>
    <t>TR-31(M-731) 35-30-M00731_E e1_43010766</t>
  </si>
  <si>
    <t>02.05.2021 17:54:03</t>
  </si>
  <si>
    <t>02.05.2021 20:44:44</t>
  </si>
  <si>
    <t>MORDOĞAN TR-1 35-21-L00201_953358413_953358413</t>
  </si>
  <si>
    <t>02.05.2021 18:12:20</t>
  </si>
  <si>
    <t>02.05.2021 22:21:23</t>
  </si>
  <si>
    <t>M-1538 35-01-M01538_911524320_911524320</t>
  </si>
  <si>
    <t>02.05.2021 18:17:53</t>
  </si>
  <si>
    <t>02.05.2021 19:54:26</t>
  </si>
  <si>
    <t>TR-140 ŞHT.ALİ DERELİ MEVKİİ 35-15-L00140_C_56372473_56372473</t>
  </si>
  <si>
    <t>02.05.2021 18:23:33</t>
  </si>
  <si>
    <t>02.05.2021 19:00:10</t>
  </si>
  <si>
    <t>OSMAN ÖLÇER GRB 35-20-L00210_11047282_56373738_56373738</t>
  </si>
  <si>
    <t>02.05.2021 18:28:56</t>
  </si>
  <si>
    <t>02.05.2021 20:00:05</t>
  </si>
  <si>
    <t>TİRE DM2/6 35-29-L00025_950325366_950325366</t>
  </si>
  <si>
    <t>02.05.2021 18:32:09</t>
  </si>
  <si>
    <t>02.05.2021 22:10:48</t>
  </si>
  <si>
    <t>GÖKEYÜP ÖKÜZCÜK TR-1 45-78-M00811_49194096_56384405_56384405</t>
  </si>
  <si>
    <t>02.05.2021 18:37:10</t>
  </si>
  <si>
    <t>02.05.2021 19:33:31</t>
  </si>
  <si>
    <t>İSMAİL AYRANCI SULAMA GRUBU 35-29-M00199_C_65499068_65499068</t>
  </si>
  <si>
    <t>02.05.2021 18:45:19</t>
  </si>
  <si>
    <t>02.05.2021 19:30:00</t>
  </si>
  <si>
    <t>DM-25/16 45-71-M00392_A_56403366_56403366</t>
  </si>
  <si>
    <t>02.05.2021 18:49:32</t>
  </si>
  <si>
    <t>02.05.2021 19:55:06</t>
  </si>
  <si>
    <t>TR-299 35-19-L00355_915943064_915943064</t>
  </si>
  <si>
    <t>02.05.2021 19:14:30</t>
  </si>
  <si>
    <t>02.05.2021 20:45:46</t>
  </si>
  <si>
    <t>DM-5/TR-8 (ESKİ TR-40) 35-26-M01360_956631261_956631261</t>
  </si>
  <si>
    <t>02.05.2021 19:17:16</t>
  </si>
  <si>
    <t>02.05.2021 21:20:57</t>
  </si>
  <si>
    <t>HAMİDİYE ÇOMAKLIDAMLARI TR-3 45-77-L00122_A_56380955_56380955</t>
  </si>
  <si>
    <t>02.05.2021 19:19:39</t>
  </si>
  <si>
    <t>02.05.2021 20:45:08</t>
  </si>
  <si>
    <t>FIRINLI SULAMA GRUBU TR-11 35-20-L00112_35-20-L00112_2348051</t>
  </si>
  <si>
    <t>02.05.2021 19:31:55</t>
  </si>
  <si>
    <t>02.05.2021 22:54:20</t>
  </si>
  <si>
    <t>BELENYENİCE KÖYÜ TR-1 45-71-M01512_A_56389217_56389217</t>
  </si>
  <si>
    <t>02.05.2021 19:39:12</t>
  </si>
  <si>
    <t>02.05.2021 22:34:13</t>
  </si>
  <si>
    <t>_95000584456_95000584456</t>
  </si>
  <si>
    <t>02.05.2021 19:43:31</t>
  </si>
  <si>
    <t>02.05.2021 21:42:47</t>
  </si>
  <si>
    <t>SÖĞÜTÖREN TR-3 35-20-L00349_35-20-L00349_2359209</t>
  </si>
  <si>
    <t>02.05.2021 19:45:10</t>
  </si>
  <si>
    <t>02.05.2021 22:11:36</t>
  </si>
  <si>
    <t>ÇITAK TR-2 45-72-M00220_C_56407790_56407790</t>
  </si>
  <si>
    <t>02.05.2021 19:06:26</t>
  </si>
  <si>
    <t>02.05.2021 21:39:57</t>
  </si>
  <si>
    <t>DEVELİ TR-4 35-22-M00286_DIREK TIPI TRAFO HUCRESI H01_2035390</t>
  </si>
  <si>
    <t>02.05.2021 19:49:11</t>
  </si>
  <si>
    <t>02.05.2021 21:08:15</t>
  </si>
  <si>
    <t>_A_56392857_56392857</t>
  </si>
  <si>
    <t>02.05.2021 19:09:40</t>
  </si>
  <si>
    <t>02.05.2021 22:57:38</t>
  </si>
  <si>
    <t>L-130 35-18-L00130_950428567_950428567</t>
  </si>
  <si>
    <t>02.05.2021 19:56:29</t>
  </si>
  <si>
    <t>02.05.2021 22:23:50</t>
  </si>
  <si>
    <t>ALAŞEHİR TR-77 BAKLACI KÖYÜ 45-73-M00077_A_56357164_56357164</t>
  </si>
  <si>
    <t>02.05.2021 20:01:03</t>
  </si>
  <si>
    <t>02.05.2021 21:28:09</t>
  </si>
  <si>
    <t>DAYSAN TR-1 35-29-L00126_ H_61266789</t>
  </si>
  <si>
    <t>02.05.2021 20:15:56</t>
  </si>
  <si>
    <t>02.05.2021 22:44:35</t>
  </si>
  <si>
    <t>ÇINARLIKUYU KÖK 45-71-M00188_ÇINARLIKUYU TR-1 M02_72248739</t>
  </si>
  <si>
    <t>02.05.2021 20:20:55</t>
  </si>
  <si>
    <t>02.05.2021 20:47:00</t>
  </si>
  <si>
    <t>M-2745 35-01-M02745_911004687_911004687</t>
  </si>
  <si>
    <t>02.05.2021 20:22:29</t>
  </si>
  <si>
    <t>02.05.2021 22:44:32</t>
  </si>
  <si>
    <t>TR-2/13 45-83-M00823_955148603_955148603</t>
  </si>
  <si>
    <t>02.05.2021 20:20:06</t>
  </si>
  <si>
    <t>02.05.2021 23:28:13</t>
  </si>
  <si>
    <t>DM-23/03 TOKİ OKUL 45-71-M00518_A_60984124_60984124</t>
  </si>
  <si>
    <t>02.05.2021 20:28:18</t>
  </si>
  <si>
    <t>02.05.2021 22:08:42</t>
  </si>
  <si>
    <t>ÇİFTÇİİBRAHİM DERE MAH. TR 45-77-M00094_D_56386399_56386399</t>
  </si>
  <si>
    <t>02.05.2021 20:30:05</t>
  </si>
  <si>
    <t>02.05.2021 23:24:14</t>
  </si>
  <si>
    <t>ÜZÜMLÜ TR-2 45-73-M00608_945646447_945646447</t>
  </si>
  <si>
    <t>02.05.2021 20:35:47</t>
  </si>
  <si>
    <t>02.05.2021 22:27:31</t>
  </si>
  <si>
    <t>YAZIBAŞI DM-6 35-26-M00634_956622963_956622963</t>
  </si>
  <si>
    <t>02.05.2021 20:59:56</t>
  </si>
  <si>
    <t>02.05.2021 21:54:17</t>
  </si>
  <si>
    <t>YAYAKENT TR-8 35-24-M00008_955233217_955233217</t>
  </si>
  <si>
    <t>02.05.2021 21:11:29</t>
  </si>
  <si>
    <t>02.05.2021 22:36:22</t>
  </si>
  <si>
    <t>TR-31(M-731) 35-30-M00731_955297731_955297731</t>
  </si>
  <si>
    <t>02.05.2021 21:24:06</t>
  </si>
  <si>
    <t>02.05.2021 22:21:31</t>
  </si>
  <si>
    <t>EYKO TR-5 35-30-M00031_955320211_955320211</t>
  </si>
  <si>
    <t>02.05.2021 21:41:50</t>
  </si>
  <si>
    <t>02.05.2021 23:32:34</t>
  </si>
  <si>
    <t>TR-6 (M-706) 35-30-M00706_955298818_955298818</t>
  </si>
  <si>
    <t>02.05.2021 21:56:47</t>
  </si>
  <si>
    <t>03.05.2021 00:14:50</t>
  </si>
  <si>
    <t>HAMİDİYE TR-1 45-76-M00161_45-76-M00161_2347475</t>
  </si>
  <si>
    <t>02.05.2021 22:02:00</t>
  </si>
  <si>
    <t>02.05.2021 22:44:17</t>
  </si>
  <si>
    <t>YUKARI ŞEHİT KEMAL TR 35-17-M00358_950314663_950314663</t>
  </si>
  <si>
    <t>02.05.2021 22:03:53</t>
  </si>
  <si>
    <t>02.05.2021 22:57:03</t>
  </si>
  <si>
    <t>KAYAKÖY DM 35-15-L00866_KAYAKÖY MERKEZ L06_72307057</t>
  </si>
  <si>
    <t>02.05.2021 22:29:53</t>
  </si>
  <si>
    <t>02.05.2021 23:21:00</t>
  </si>
  <si>
    <t>DURASILLI TR-6 45-78-M01117_953262573_953262573</t>
  </si>
  <si>
    <t>02.05.2021 23:16:29</t>
  </si>
  <si>
    <t>02.05.2021 23:56:37</t>
  </si>
  <si>
    <t>02.05.2021 23:53:22</t>
  </si>
  <si>
    <t>03.05.2021 01:07:36</t>
  </si>
  <si>
    <t>KAVAKLIDERE TR-11 45-73-M00144_B_56400962_56400962</t>
  </si>
  <si>
    <t>03.05.2021 00:15:54</t>
  </si>
  <si>
    <t>03.05.2021 02:07:48</t>
  </si>
  <si>
    <t>BÜYÜKBELEN TR-7 45-80-M00098_956551352_956551352</t>
  </si>
  <si>
    <t>03.05.2021 00:15:30</t>
  </si>
  <si>
    <t>03.05.2021 01:26:22</t>
  </si>
  <si>
    <t>DM-25/14 45-71-M00053_953244488_953244488</t>
  </si>
  <si>
    <t>03.05.2021 01:25:01</t>
  </si>
  <si>
    <t>03.05.2021 02:00:16</t>
  </si>
  <si>
    <t>K-342 35-02-K00342_K-4015 K03_42307241</t>
  </si>
  <si>
    <t>03.05.2021 02:01:43</t>
  </si>
  <si>
    <t>03.05.2021 02:27:13</t>
  </si>
  <si>
    <t>BOĞAZİÇİ İM 35-01-A00001_HALKAPINAR K16_2307513</t>
  </si>
  <si>
    <t>03.05.2021 02:22:00</t>
  </si>
  <si>
    <t>03.05.2021 02:35:52</t>
  </si>
  <si>
    <t>TR-166 35-26-M00166_H h02_5902539</t>
  </si>
  <si>
    <t>03.05.2021 02:03:40</t>
  </si>
  <si>
    <t>03.05.2021 03:37:46</t>
  </si>
  <si>
    <t>K-1477 35-03-K01477_A_56376874_56376874</t>
  </si>
  <si>
    <t>03.05.2021 02:38:35</t>
  </si>
  <si>
    <t>03.05.2021 03:56:57</t>
  </si>
  <si>
    <t>03.05.2021 06:14:00</t>
  </si>
  <si>
    <t>03.05.2021 06:20:33</t>
  </si>
  <si>
    <t>ORHANLI M-88 ORTA 35-14-M00088_DIREK TIPI TRAFO HUCRESI H01_2125448</t>
  </si>
  <si>
    <t>03.05.2021 06:17:33</t>
  </si>
  <si>
    <t>03.05.2021 07:27:22</t>
  </si>
  <si>
    <t>03.05.2021 06:29:03</t>
  </si>
  <si>
    <t>03.05.2021 06:49:00</t>
  </si>
  <si>
    <t>GRUPKENT KÖK 35-30-M00200_ALTINOVA M03_72066322</t>
  </si>
  <si>
    <t>03.05.2021 06:47:36</t>
  </si>
  <si>
    <t>03.05.2021 07:03:21</t>
  </si>
  <si>
    <t>İZZET HANAY SULAMA GRUBU 35-29-M00359_A_56396978_56396978</t>
  </si>
  <si>
    <t>03.05.2021 05:55:36</t>
  </si>
  <si>
    <t>03.05.2021 07:52:11</t>
  </si>
  <si>
    <t>ÇAMLIK DM 35-17-M00173_HatBaşıAyırıcı_65826607 M08_65826607</t>
  </si>
  <si>
    <t>03.05.2021 07:08:37</t>
  </si>
  <si>
    <t>03.05.2021 08:00:20</t>
  </si>
  <si>
    <t>YUSUFLU TR-4 35-20-L00235_6446901_56373669_56373669</t>
  </si>
  <si>
    <t>03.05.2021 07:13:00</t>
  </si>
  <si>
    <t>03.05.2021 07:49:46</t>
  </si>
  <si>
    <t>GÜMÜLDÜR DM 35-25-M00100_SEFERİHİSAR M20_2055235</t>
  </si>
  <si>
    <t>03.05.2021 07:20:38</t>
  </si>
  <si>
    <t>03.05.2021 07:30:00</t>
  </si>
  <si>
    <t>YAHŞELLİ KÖK 35-28-M00293_HAYKIRAN M01_66582309</t>
  </si>
  <si>
    <t>03.05.2021 07:20:53</t>
  </si>
  <si>
    <t>03.05.2021 07:21:16</t>
  </si>
  <si>
    <t>HÜDÜK TR-1 45-74-M00246_45-74-M00246_2367776</t>
  </si>
  <si>
    <t>03.05.2021 07:27:21</t>
  </si>
  <si>
    <t>03.05.2021 09:36:51</t>
  </si>
  <si>
    <t>TR-22 (DM-7/TR-23) 35-19-L00022_50039855_56393189_56393189</t>
  </si>
  <si>
    <t>03.05.2021 08:02:26</t>
  </si>
  <si>
    <t>03.05.2021 13:24:49</t>
  </si>
  <si>
    <t>YAĞMURLAR TR-1 45-78-M00753_953299493_953299493</t>
  </si>
  <si>
    <t>03.05.2021 08:06:48</t>
  </si>
  <si>
    <t>03.05.2021 08:59:56</t>
  </si>
  <si>
    <t>İZ-KO MERMER ÖZEL TR 35-26-M00416Ö_ M03_42902000</t>
  </si>
  <si>
    <t>03.05.2021 08:07:51</t>
  </si>
  <si>
    <t>03.05.2021 09:54:14</t>
  </si>
  <si>
    <t>GÖÇBEYLİ TR-1 35-16-M00016_47430094_56400020_56400020</t>
  </si>
  <si>
    <t>03.05.2021 08:07:58</t>
  </si>
  <si>
    <t>03.05.2021 10:10:35</t>
  </si>
  <si>
    <t>L-262 ÇİÇEKÇİ PARKI 35-18-L00262_950450729_950450729</t>
  </si>
  <si>
    <t>03.05.2021 08:14:48</t>
  </si>
  <si>
    <t>03.05.2021 09:29:58</t>
  </si>
  <si>
    <t>TROPİKAL DM 35-27-L00056_HatBaşıAyırıcı_75843323 L04_75843323</t>
  </si>
  <si>
    <t>03.05.2021 08:06:38</t>
  </si>
  <si>
    <t>03.05.2021 10:37:24</t>
  </si>
  <si>
    <t>ÇAMLIK DM 35-17-M00173_ZEYTİNDAĞ-1 M08_66328235</t>
  </si>
  <si>
    <t>03.05.2021 08:23:23</t>
  </si>
  <si>
    <t>03.05.2021 08:41:29</t>
  </si>
  <si>
    <t>L-217 35-18-L00217_9584999_56374901_56374901</t>
  </si>
  <si>
    <t>03.05.2021 08:27:17</t>
  </si>
  <si>
    <t>03.05.2021 10:16:47</t>
  </si>
  <si>
    <t>TR-1/40 KÖK 45-72-M00040__72374546_72374546</t>
  </si>
  <si>
    <t>03.05.2021 08:30:05</t>
  </si>
  <si>
    <t>03.05.2021 09:10:34</t>
  </si>
  <si>
    <t>K-1126 35-01-K01126_98367033_98367033</t>
  </si>
  <si>
    <t>03.05.2021 08:36:23</t>
  </si>
  <si>
    <t>03.05.2021 11:29:48</t>
  </si>
  <si>
    <t>M-358 35-14-M00358_956649914_956649914</t>
  </si>
  <si>
    <t>03.05.2021 08:28:15</t>
  </si>
  <si>
    <t>03.05.2021 12:42:52</t>
  </si>
  <si>
    <t>M-650 35-02-M00650_M-652 M02_2325058</t>
  </si>
  <si>
    <t>03.05.2021 08:35:46</t>
  </si>
  <si>
    <t>03.05.2021 08:54:02</t>
  </si>
  <si>
    <t>K-1950 35-08-K01950_D_56377942_56377942</t>
  </si>
  <si>
    <t>03.05.2021 08:46:00</t>
  </si>
  <si>
    <t>03.05.2021 10:10:19</t>
  </si>
  <si>
    <t>TR-29 (M-729) 35-30-M00729_955300027_955300027</t>
  </si>
  <si>
    <t>03.05.2021 08:31:57</t>
  </si>
  <si>
    <t>03.05.2021 09:43:55</t>
  </si>
  <si>
    <t>DM-2/4 35-26-M00826_956632180_956632180</t>
  </si>
  <si>
    <t>03.05.2021 08:40:46</t>
  </si>
  <si>
    <t>03.05.2021 10:35:35</t>
  </si>
  <si>
    <t>SARIGÖL DM 45-79-M00069_ESKİ KÖYLER FİDERİ M05_2076620</t>
  </si>
  <si>
    <t>03.05.2021 09:01:43</t>
  </si>
  <si>
    <t>03.05.2021 10:32:00</t>
  </si>
  <si>
    <t>K-1343 35-01-K01343_R_56382881_56382881</t>
  </si>
  <si>
    <t>03.05.2021 08:59:11</t>
  </si>
  <si>
    <t>03.05.2021 10:25:21</t>
  </si>
  <si>
    <t>MORALILAR İM 45-72-A00002_PINARCIK L03_2307792</t>
  </si>
  <si>
    <t>03.05.2021 09:01:46</t>
  </si>
  <si>
    <t>03.05.2021 09:06:25</t>
  </si>
  <si>
    <t>BELEVİ İM 35-13-A00002_BELEVİ ŞEHİR-2 L04_2313341</t>
  </si>
  <si>
    <t>03.05.2021 09:06:36</t>
  </si>
  <si>
    <t>03.05.2021 10:57:24</t>
  </si>
  <si>
    <t>MORALILAR İM 45-72-A00002_HatBaşıAyırıcı_53140444 L03_53140444</t>
  </si>
  <si>
    <t>03.05.2021 09:11:46</t>
  </si>
  <si>
    <t>03.05.2021 17:45:18</t>
  </si>
  <si>
    <t>ILDIR KÖK 35-18-M00069_M-30 TERMAL KENT M03_72093159</t>
  </si>
  <si>
    <t>03.05.2021 09:06:32</t>
  </si>
  <si>
    <t>03.05.2021 10:37:27</t>
  </si>
  <si>
    <t>TİRE İM-DM-1 35-29-A00001_DEREBAŞI M25_2313894</t>
  </si>
  <si>
    <t>03.05.2021 09:12:02</t>
  </si>
  <si>
    <t>03.05.2021 13:06:03</t>
  </si>
  <si>
    <t>M-2561 35-02-M02561_910284074_910284074</t>
  </si>
  <si>
    <t>03.05.2021 09:13:03</t>
  </si>
  <si>
    <t>03.05.2021 09:45:16</t>
  </si>
  <si>
    <t>TAYTAN BEZİRGANLI TR-2 45-78-M00267_45-78-M00267_2352644</t>
  </si>
  <si>
    <t>03.05.2021 09:15:07</t>
  </si>
  <si>
    <t>03.05.2021 17:08:32</t>
  </si>
  <si>
    <t>AŞAĞIKIRIKLAR DM 35-16-M00448_BERGAMA TM-2 GİRİŞ M15_2334655</t>
  </si>
  <si>
    <t>03.05.2021 09:08:15</t>
  </si>
  <si>
    <t>03.05.2021 09:32:49</t>
  </si>
  <si>
    <t>SARIGÖL TR-27 45-79-M00027_45-79-M00027_2359669</t>
  </si>
  <si>
    <t>03.05.2021 09:14:43</t>
  </si>
  <si>
    <t>03.05.2021 10:57:58</t>
  </si>
  <si>
    <t>03.05.2021 09:25:09</t>
  </si>
  <si>
    <t>03.05.2021 10:32:06</t>
  </si>
  <si>
    <t>M-1402 35-01-M01402_C_56358677_56358677</t>
  </si>
  <si>
    <t>03.05.2021 16:33:29</t>
  </si>
  <si>
    <t>03.05.2021 17:38:25</t>
  </si>
  <si>
    <t>ARSLANLAR TM 35-26-A00004_DAĞKIZILCA-2 M07_2306547</t>
  </si>
  <si>
    <t>03.05.2021 09:24:58</t>
  </si>
  <si>
    <t>03.05.2021 09:48:07</t>
  </si>
  <si>
    <t>DAĞDERE TR-2 45-72-M00257_45-72-M00257_66324872</t>
  </si>
  <si>
    <t>03.05.2021 09:22:43</t>
  </si>
  <si>
    <t>03.05.2021 13:01:54</t>
  </si>
  <si>
    <t>K-208 35-02-K00208_F_56362348_56362348</t>
  </si>
  <si>
    <t>03.05.2021 09:25:31</t>
  </si>
  <si>
    <t>03.05.2021 10:42:02</t>
  </si>
  <si>
    <t>BÜYÜK AVULCUK TR-2 35-15-L00703_950402390_950402390</t>
  </si>
  <si>
    <t>03.05.2021 09:47:32</t>
  </si>
  <si>
    <t>03.05.2021 13:25:50</t>
  </si>
  <si>
    <t>KARAKUYU KÖK 35-22-M00091_KARAKUYU ENH M05_72111622</t>
  </si>
  <si>
    <t>03.05.2021 09:55:23</t>
  </si>
  <si>
    <t>03.05.2021 10:36:06</t>
  </si>
  <si>
    <t>ÖDEMİŞ TM-2 35-15-A00005_OVAKENT M03_2334249</t>
  </si>
  <si>
    <t>03.05.2021 10:04:12</t>
  </si>
  <si>
    <t>03.05.2021 10:43:39</t>
  </si>
  <si>
    <t>HACIRAHMANLI TR-1 KÖK 45-80-M00070_HACIRAHMANLI M05_72197691</t>
  </si>
  <si>
    <t>03.05.2021 10:03:13</t>
  </si>
  <si>
    <t>03.05.2021 11:53:18</t>
  </si>
  <si>
    <t>MEDAR TR-5 45-72-L00288_956514143_956514143</t>
  </si>
  <si>
    <t>03.05.2021 09:37:02</t>
  </si>
  <si>
    <t>03.05.2021 11:10:03</t>
  </si>
  <si>
    <t>KIRBAŞI TR-1 35-26-L00319_956633096_956633096</t>
  </si>
  <si>
    <t>03.05.2021 10:01:15</t>
  </si>
  <si>
    <t>03.05.2021 11:48:11</t>
  </si>
  <si>
    <t>MEHMET ALİ EKER SULAMA GRUBU 35-29-M00263_35-29-M00263_2351198</t>
  </si>
  <si>
    <t>03.05.2021 10:13:00</t>
  </si>
  <si>
    <t>03.05.2021 12:48:17</t>
  </si>
  <si>
    <t>TR-37 35-30-L00037_955319733_955319733</t>
  </si>
  <si>
    <t>03.05.2021 10:13:33</t>
  </si>
  <si>
    <t>03.05.2021 12:22:44</t>
  </si>
  <si>
    <t>KINIK İM 35-24-A00001_YAYA KENT M09_2309867</t>
  </si>
  <si>
    <t>03.05.2021 10:04:46</t>
  </si>
  <si>
    <t>03.05.2021 13:05:59</t>
  </si>
  <si>
    <t>BELEVİ TR4 35-13-L00063_DIREK TIPI TRAFO HUCRESI H01_2045167</t>
  </si>
  <si>
    <t>03.05.2021 10:20:00</t>
  </si>
  <si>
    <t>03.05.2021 16:33:00</t>
  </si>
  <si>
    <t>DİNDARLI TR-1 45-79-M00416_945554173_945554173</t>
  </si>
  <si>
    <t>03.05.2021 10:17:54</t>
  </si>
  <si>
    <t>03.05.2021 11:42:04</t>
  </si>
  <si>
    <t>K-287 35-02-K00287_99750632_99750632</t>
  </si>
  <si>
    <t>03.05.2021 10:19:25</t>
  </si>
  <si>
    <t>03.05.2021 10:58:18</t>
  </si>
  <si>
    <t>BIÇAKÇI OVACIK TR-5 35-15-L00084_A_56406994_56406994</t>
  </si>
  <si>
    <t>03.05.2021 10:26:00</t>
  </si>
  <si>
    <t>03.05.2021 11:07:25</t>
  </si>
  <si>
    <t>TR-242 GÜZELYALI SİTESİ 35-19-M00239_35-19-M00239_72152448</t>
  </si>
  <si>
    <t>03.05.2021 09:58:36</t>
  </si>
  <si>
    <t>03.05.2021 11:55:05</t>
  </si>
  <si>
    <t>03.05.2021 10:16:43</t>
  </si>
  <si>
    <t>03.05.2021 12:17:32</t>
  </si>
  <si>
    <t>L-319 BAHÇELİEVLER-2 35-18-L00319_950449731_950449731</t>
  </si>
  <si>
    <t>03.05.2021 10:22:45</t>
  </si>
  <si>
    <t>03.05.2021 11:55:20</t>
  </si>
  <si>
    <t>M-223 35-14-M00223_956657635_956657635</t>
  </si>
  <si>
    <t>03.05.2021 10:36:17</t>
  </si>
  <si>
    <t>03.05.2021 11:44:30</t>
  </si>
  <si>
    <t>K-3053 35-03-K03053_B_56362576_56362576</t>
  </si>
  <si>
    <t>03.05.2021 10:38:17</t>
  </si>
  <si>
    <t>03.05.2021 11:19:42</t>
  </si>
  <si>
    <t>SARIGÖL DM 45-79-M00069_ESKİ KÖYLER FİDERİ M05_2076621</t>
  </si>
  <si>
    <t>03.05.2021 10:33:00</t>
  </si>
  <si>
    <t>03.05.2021 17:07:00</t>
  </si>
  <si>
    <t>KAYACIK TR-1 45-75-M00209_C_65509671_65509671</t>
  </si>
  <si>
    <t>03.05.2021 10:47:47</t>
  </si>
  <si>
    <t>03.05.2021 11:41:46</t>
  </si>
  <si>
    <t>BOZCAYAKA DM 35-15-M00399_OVAKENT M02_58047744</t>
  </si>
  <si>
    <t>03.05.2021 10:45:20</t>
  </si>
  <si>
    <t>03.05.2021 11:19:49</t>
  </si>
  <si>
    <t>M-218(TR-2) 35-09-M00218_M-1710 M01_42986454</t>
  </si>
  <si>
    <t>03.05.2021 11:02:16</t>
  </si>
  <si>
    <t>03.05.2021 12:09:50</t>
  </si>
  <si>
    <t>K-592 35-03-K00592_910077227_910077227</t>
  </si>
  <si>
    <t>03.05.2021 11:04:50</t>
  </si>
  <si>
    <t>03.05.2021 19:06:17</t>
  </si>
  <si>
    <t>ALAÇATI TR-2 45-73-M00590_945653275_945653275</t>
  </si>
  <si>
    <t>03.05.2021 11:07:12</t>
  </si>
  <si>
    <t>03.05.2021 13:25:42</t>
  </si>
  <si>
    <t>TR-17 35-19-L00017_10344771_56368452_56368452</t>
  </si>
  <si>
    <t>03.05.2021 11:05:07</t>
  </si>
  <si>
    <t>03.05.2021 13:54:57</t>
  </si>
  <si>
    <t>HÜSEYİN DAĞLI SULAMA GRUBU 35-29-M00292_B_56373864_56373864</t>
  </si>
  <si>
    <t>03.05.2021 11:06:16</t>
  </si>
  <si>
    <t>03.05.2021 14:55:03</t>
  </si>
  <si>
    <t>MUSTAFA YILMAZ SULAMA GRUBU 35-29-M00226_954919897_954919897</t>
  </si>
  <si>
    <t>03.05.2021 11:12:27</t>
  </si>
  <si>
    <t>03.05.2021 16:33:02</t>
  </si>
  <si>
    <t>KEMİKLİDERE TR-1 45-80-M00134_A_56387887_56387887</t>
  </si>
  <si>
    <t>03.05.2021 11:22:14</t>
  </si>
  <si>
    <t>03.05.2021 14:08:12</t>
  </si>
  <si>
    <t>ULUCAK TM 35-28-A00002_HatBaşıAyırıcı_53133662 M13_53133662</t>
  </si>
  <si>
    <t>03.05.2021 11:23:08</t>
  </si>
  <si>
    <t>03.05.2021 13:03:58</t>
  </si>
  <si>
    <t>YANIKKÖY TR-1 35-28-M00215_953383065_953383065</t>
  </si>
  <si>
    <t>03.05.2021 11:25:15</t>
  </si>
  <si>
    <t>03.05.2021 17:11:28</t>
  </si>
  <si>
    <t>KULA İM 45-77-A00001_KONURCA M01_2049499</t>
  </si>
  <si>
    <t>03.05.2021 11:44:01</t>
  </si>
  <si>
    <t>03.05.2021 11:46:39</t>
  </si>
  <si>
    <t>DM-1/59 45-71-M00020_KUŞLUBAHÇE M02_66398633</t>
  </si>
  <si>
    <t>03.05.2021 11:51:06</t>
  </si>
  <si>
    <t>03.05.2021 13:10:43</t>
  </si>
  <si>
    <t>03.05.2021 11:49:40</t>
  </si>
  <si>
    <t>03.05.2021 14:38:49</t>
  </si>
  <si>
    <t>KARABULU TR-2 35-31-L00349_47897557_56394077_56394077</t>
  </si>
  <si>
    <t>03.05.2021 11:55:00</t>
  </si>
  <si>
    <t>03.05.2021 12:18:04</t>
  </si>
  <si>
    <t>KÖPRÜBAŞI TR-25 (SANAYİ) 45-86-M00025_KÖPRÜBAŞI TR-1 M02_72219315</t>
  </si>
  <si>
    <t>03.05.2021 11:56:33</t>
  </si>
  <si>
    <t>03.05.2021 11:57:43</t>
  </si>
  <si>
    <t>TEPECİK KÖPRÜ DM 35-14-M00332_TAŞKENT DM-2 (DOĞANBEY-2 477 H.H. SAĞ DEVRE) M07_49833970</t>
  </si>
  <si>
    <t>03.05.2021 11:58:33</t>
  </si>
  <si>
    <t>03.05.2021 12:23:48</t>
  </si>
  <si>
    <t>ÜZÜMLÜ TR-1 45-73-M00630_45-73-M00630_2353068</t>
  </si>
  <si>
    <t>03.05.2021 12:00:12</t>
  </si>
  <si>
    <t>03.05.2021 13:23:05</t>
  </si>
  <si>
    <t>ERDELLİ TR-2 KÖK 45-72-L00476_ARABACI BOZKÖY ÇIKIŞ L04_66551743</t>
  </si>
  <si>
    <t>03.05.2021 12:05:03</t>
  </si>
  <si>
    <t>03.05.2021 13:27:07</t>
  </si>
  <si>
    <t>M-1531 35-09-M01531_DIREK TIPI TRAFO HUCRESI H01_2082680</t>
  </si>
  <si>
    <t>03.05.2021 12:06:00</t>
  </si>
  <si>
    <t>03.05.2021 13:38:32</t>
  </si>
  <si>
    <t>TUMBULLAR TR-2 35-31-L00369_47788464_56352278_56352278</t>
  </si>
  <si>
    <t>03.05.2021 11:32:47</t>
  </si>
  <si>
    <t>03.05.2021 12:32:54</t>
  </si>
  <si>
    <t>_956589969_956589969</t>
  </si>
  <si>
    <t>03.05.2021 12:00:28</t>
  </si>
  <si>
    <t>03.05.2021 14:02:42</t>
  </si>
  <si>
    <t>L-278 35-18-L00278_957823982_957823982</t>
  </si>
  <si>
    <t>03.05.2021 12:12:14</t>
  </si>
  <si>
    <t>03.05.2021 14:49:10</t>
  </si>
  <si>
    <t>ŞEREMET KÖYÜ TR-1 45-77-M00067_945499560_945499560</t>
  </si>
  <si>
    <t>03.05.2021 12:13:22</t>
  </si>
  <si>
    <t>03.05.2021 14:54:55</t>
  </si>
  <si>
    <t>KÜÇÜK SANAYİ SİTESİ TR-7 45-83-L00129_955144617_955144617</t>
  </si>
  <si>
    <t>03.05.2021 12:19:00</t>
  </si>
  <si>
    <t>03.05.2021 13:54:12</t>
  </si>
  <si>
    <t>DERBENT TR-1 45-83-L00325_955160496_955160496</t>
  </si>
  <si>
    <t>03.05.2021 12:11:54</t>
  </si>
  <si>
    <t>03.05.2021 17:20:20</t>
  </si>
  <si>
    <t>K-337 35-07-K00337_35-07-K00337_48414908</t>
  </si>
  <si>
    <t>03.05.2021 12:19:13</t>
  </si>
  <si>
    <t>03.05.2021 14:43:16</t>
  </si>
  <si>
    <t>CUMALI TR-2 35-24-M00095_955221970_955221970</t>
  </si>
  <si>
    <t>03.05.2021 12:12:31</t>
  </si>
  <si>
    <t>03.05.2021 15:56:03</t>
  </si>
  <si>
    <t>MURADİYE TR-2/B (23 NİSAN PARKI) 45-71-M01852_953239390_953239390</t>
  </si>
  <si>
    <t>03.05.2021 11:58:52</t>
  </si>
  <si>
    <t>03.05.2021 23:16:53</t>
  </si>
  <si>
    <t>K-1915 35-10-K01915_98052519_98052519</t>
  </si>
  <si>
    <t>03.05.2021 12:18:56</t>
  </si>
  <si>
    <t>03.05.2021 13:47:20</t>
  </si>
  <si>
    <t>GÖRDES TR-10 45-75-M00010_B_56391175_56391175</t>
  </si>
  <si>
    <t>03.05.2021 12:11:39</t>
  </si>
  <si>
    <t>03.05.2021 14:32:53</t>
  </si>
  <si>
    <t>SİMKUR SİTESİ M-307 35-30-M00307_955305174_955305174</t>
  </si>
  <si>
    <t>03.05.2021 12:19:39</t>
  </si>
  <si>
    <t>03.05.2021 14:19:09</t>
  </si>
  <si>
    <t>GÖÇBEYLİ TR-6 35-16-M00021_953326922_953326922</t>
  </si>
  <si>
    <t>03.05.2021 12:28:34</t>
  </si>
  <si>
    <t>03.05.2021 16:58:50</t>
  </si>
  <si>
    <t>ÇAYAĞZI TR-21 35-31-L00280_C_65514121_65514121</t>
  </si>
  <si>
    <t>03.05.2021 13:08:35</t>
  </si>
  <si>
    <t>03.05.2021 17:28:41</t>
  </si>
  <si>
    <t>K-2333 35-07-K02333_913252864_913252864</t>
  </si>
  <si>
    <t>03.05.2021 13:10:21</t>
  </si>
  <si>
    <t>03.05.2021 13:46:40</t>
  </si>
  <si>
    <t>SUBAŞI TR-5 45-73-M00814_945645465_945645465</t>
  </si>
  <si>
    <t>03.05.2021 13:01:40</t>
  </si>
  <si>
    <t>03.05.2021 14:25:07</t>
  </si>
  <si>
    <t>ORTA MAHALLE M-3 35-25-M00110_955258788_955258788</t>
  </si>
  <si>
    <t>03.05.2021 13:41:00</t>
  </si>
  <si>
    <t>03.05.2021 15:25:23</t>
  </si>
  <si>
    <t>DM-3/28(ALAN SK. TR) 45-71-M00082_95000573188_95000573188</t>
  </si>
  <si>
    <t>03.05.2021 13:42:22</t>
  </si>
  <si>
    <t>03.05.2021 14:56:33</t>
  </si>
  <si>
    <t>L-316 YALIKENT 35-18-L00316_950449210_950449210</t>
  </si>
  <si>
    <t>03.05.2021 13:43:07</t>
  </si>
  <si>
    <t>03.05.2021 14:58:38</t>
  </si>
  <si>
    <t>03.05.2021 13:56:16</t>
  </si>
  <si>
    <t>03.05.2021 14:35:52</t>
  </si>
  <si>
    <t>ALİ ÖRÜMLÜ TR-6  SULAMA 45-71-M01178_45-71-M01178_2354431</t>
  </si>
  <si>
    <t>03.05.2021 13:56:00</t>
  </si>
  <si>
    <t>03.05.2021 15:00:39</t>
  </si>
  <si>
    <t>M-36 DOĞALKENT 35-23-M00036_DAĞITIM TRAFO M-36 DOĞALKENT M02_72161145</t>
  </si>
  <si>
    <t>03.05.2021 13:32:50</t>
  </si>
  <si>
    <t>03.05.2021 15:23:01</t>
  </si>
  <si>
    <t>AYŞE KESMECİ SULAMA GRUBU TR 35-27-M00508_35-27-M00508_2373517</t>
  </si>
  <si>
    <t>03.05.2021 13:51:34</t>
  </si>
  <si>
    <t>03.05.2021 15:42:40</t>
  </si>
  <si>
    <t>M-1498 35-03-M01498_915091890_915091890</t>
  </si>
  <si>
    <t>03.05.2021 13:46:20</t>
  </si>
  <si>
    <t>03.05.2021 16:33:15</t>
  </si>
  <si>
    <t>M-657 35-17-M00657_M-449 M03_66304239</t>
  </si>
  <si>
    <t>03.05.2021 14:03:13</t>
  </si>
  <si>
    <t>03.05.2021 16:10:58</t>
  </si>
  <si>
    <t>ALANKIYI TR-1 35-20-L00263_955208595_955208595</t>
  </si>
  <si>
    <t>03.05.2021 14:06:07</t>
  </si>
  <si>
    <t>03.05.2021 18:10:57</t>
  </si>
  <si>
    <t>K-1004 35-03-K01004_910484993_910484993</t>
  </si>
  <si>
    <t>03.05.2021 14:02:28</t>
  </si>
  <si>
    <t>03.05.2021 15:35:01</t>
  </si>
  <si>
    <t>03.05.2021 14:08:33</t>
  </si>
  <si>
    <t>03.05.2021 14:10:00</t>
  </si>
  <si>
    <t>YENİKÖY TR-1 45-71-M01046_953222175_953222175</t>
  </si>
  <si>
    <t>03.05.2021 14:04:59</t>
  </si>
  <si>
    <t>03.05.2021 17:49:05</t>
  </si>
  <si>
    <t>HAMZA ÖZLÜ 35-26-L00056_956619171_956619171</t>
  </si>
  <si>
    <t>03.05.2021 13:56:51</t>
  </si>
  <si>
    <t>03.05.2021 18:27:33</t>
  </si>
  <si>
    <t>TR-93 MELTEM SİTESİ 35-19-L00093_956699244_956699244</t>
  </si>
  <si>
    <t>03.05.2021 14:20:42</t>
  </si>
  <si>
    <t>03.05.2021 15:30:43</t>
  </si>
  <si>
    <t>TR-75 35-19-L00075_956665059_956665059</t>
  </si>
  <si>
    <t>03.05.2021 14:22:33</t>
  </si>
  <si>
    <t>03.05.2021 18:15:55</t>
  </si>
  <si>
    <t>M-1171 35-01-M01171_911435316_911435316</t>
  </si>
  <si>
    <t>03.05.2021 14:24:58</t>
  </si>
  <si>
    <t>03.05.2021 19:27:00</t>
  </si>
  <si>
    <t>KAYAPINAR TR-1 45-71-M00963_45-71-M00963_72056938</t>
  </si>
  <si>
    <t>03.05.2021 13:23:29</t>
  </si>
  <si>
    <t>03.05.2021 14:58:15</t>
  </si>
  <si>
    <t>BOZDAĞ TR-12 35-15-L00299_B_65513156_65513156</t>
  </si>
  <si>
    <t>03.05.2021 14:36:28</t>
  </si>
  <si>
    <t>03.05.2021 18:25:55</t>
  </si>
  <si>
    <t>L-492 (BALANBAKA-1) 35-18-L00492_950452180_950452180</t>
  </si>
  <si>
    <t>03.05.2021 14:42:24</t>
  </si>
  <si>
    <t>03.05.2021 15:52:58</t>
  </si>
  <si>
    <t>TEPEKÖY TR-1 35-16-L00257_47534812_56397465_56397465</t>
  </si>
  <si>
    <t>03.05.2021 14:46:52</t>
  </si>
  <si>
    <t>03.05.2021 17:10:12</t>
  </si>
  <si>
    <t>MECİDİYE TR-10 45-72-L00573__72635644_72635644</t>
  </si>
  <si>
    <t>03.05.2021 14:45:37</t>
  </si>
  <si>
    <t>03.05.2021 20:14:16</t>
  </si>
  <si>
    <t>L-229 35-18-L00229_950457448_950457448</t>
  </si>
  <si>
    <t>03.05.2021 14:49:37</t>
  </si>
  <si>
    <t>03.05.2021 15:52:55</t>
  </si>
  <si>
    <t>K-343 35-02-K00343_912710447_912710447</t>
  </si>
  <si>
    <t>03.05.2021 14:53:15</t>
  </si>
  <si>
    <t>04.05.2021 00:00:07</t>
  </si>
  <si>
    <t>DM-3/TR-26 (TR-94) 35-26-M00094__56360961_56360961</t>
  </si>
  <si>
    <t>03.05.2021 15:00:00</t>
  </si>
  <si>
    <t>03.05.2021 15:49:42</t>
  </si>
  <si>
    <t>K-2378 35-03-K02378_35-03-K02378_2349863</t>
  </si>
  <si>
    <t>03.05.2021 14:54:33</t>
  </si>
  <si>
    <t>03.05.2021 16:05:53</t>
  </si>
  <si>
    <t>YAĞLAR YAYLA TR-3 35-31-L00040_48580921_56371036_56371036</t>
  </si>
  <si>
    <t>03.05.2021 14:55:56</t>
  </si>
  <si>
    <t>03.05.2021 19:00:05</t>
  </si>
  <si>
    <t>ÖZBEY İM 35-26-A00005_KAPLANCIK L03_2314109</t>
  </si>
  <si>
    <t>03.05.2021 14:59:33</t>
  </si>
  <si>
    <t>03.05.2021 15:32:04</t>
  </si>
  <si>
    <t>SÜLEYMANLI TR-2 45-72-L00300_956476716_956476716</t>
  </si>
  <si>
    <t>03.05.2021 15:06:39</t>
  </si>
  <si>
    <t>03.05.2021 21:27:29</t>
  </si>
  <si>
    <t>K-1634 35-01-K01634_911032334_911032334</t>
  </si>
  <si>
    <t>03.05.2021 15:04:15</t>
  </si>
  <si>
    <t>03.05.2021 16:34:54</t>
  </si>
  <si>
    <t>DM-4/TR-19 35-22-M00058_DAĞITIM TRAFO DM-4/TR-19 M03_72130931</t>
  </si>
  <si>
    <t>03.05.2021 15:07:36</t>
  </si>
  <si>
    <t>03.05.2021 15:31:43</t>
  </si>
  <si>
    <t>K-3749 35-08-K03749_97564997_97564997</t>
  </si>
  <si>
    <t>03.05.2021 15:09:53</t>
  </si>
  <si>
    <t>03.05.2021 16:16:22</t>
  </si>
  <si>
    <t>HARMANDALI KÖK 45-71-M00061_NURİ SORMAN M11_72231091</t>
  </si>
  <si>
    <t>03.05.2021 15:12:28</t>
  </si>
  <si>
    <t>03.05.2021 18:35:44</t>
  </si>
  <si>
    <t>MEHMET  EROL VE ARK. T-SULAMA GRB. 35-13-L00134_956288677_956288677</t>
  </si>
  <si>
    <t>03.05.2021 15:25:47</t>
  </si>
  <si>
    <t>03.05.2021 18:40:42</t>
  </si>
  <si>
    <t>HELVACI DM-2 35-17-M00359_ŞEHİT KEMAL M05_66476670</t>
  </si>
  <si>
    <t>03.05.2021 15:32:34</t>
  </si>
  <si>
    <t>03.05.2021 15:58:20</t>
  </si>
  <si>
    <t>03.05.2021 15:35:36</t>
  </si>
  <si>
    <t>03.05.2021 16:55:58</t>
  </si>
  <si>
    <t>K-4503 35-04-K04503_99377794_99377794</t>
  </si>
  <si>
    <t>03.05.2021 15:42:06</t>
  </si>
  <si>
    <t>03.05.2021 17:50:42</t>
  </si>
  <si>
    <t>DEREÇİFTLİK ESENÇAY 45-75-M00234_A_56389938_56389938</t>
  </si>
  <si>
    <t>03.05.2021 15:45:30</t>
  </si>
  <si>
    <t>03.05.2021 18:25:13</t>
  </si>
  <si>
    <t>M-1044 35-02-M01044_99993092_99993092</t>
  </si>
  <si>
    <t>03.05.2021 15:53:36</t>
  </si>
  <si>
    <t>03.05.2021 17:48:52</t>
  </si>
  <si>
    <t>KAYMAKÇI TR-34 35-15-L00239_B_65499161_65499161</t>
  </si>
  <si>
    <t>03.05.2021 19:31:52</t>
  </si>
  <si>
    <t>_956504986_956504986</t>
  </si>
  <si>
    <t>03.05.2021 15:57:55</t>
  </si>
  <si>
    <t>03.05.2021 18:37:52</t>
  </si>
  <si>
    <t>CANLI TR-3 35-20-L00134_7192168_56378122_56378122</t>
  </si>
  <si>
    <t>03.05.2021 15:58:22</t>
  </si>
  <si>
    <t>03.05.2021 17:24:06</t>
  </si>
  <si>
    <t>_A_56364478_56364478</t>
  </si>
  <si>
    <t>03.05.2021 15:59:46</t>
  </si>
  <si>
    <t>03.05.2021 17:03:07</t>
  </si>
  <si>
    <t>İSMAİL HAS SULAMA GRUBU TR 35-27-M00540_99073042_99073042</t>
  </si>
  <si>
    <t>03.05.2021 19:30:42</t>
  </si>
  <si>
    <t>ALÇUK TM 35-17-A00001_HatBaşıAyırıcı_53133693 M30_53133693</t>
  </si>
  <si>
    <t>03.05.2021 15:48:25</t>
  </si>
  <si>
    <t>03.05.2021 19:13:42</t>
  </si>
  <si>
    <t>YUKARI KIZILCA TR-2 35-27-L00052_912903974_912903974</t>
  </si>
  <si>
    <t>03.05.2021 15:56:34</t>
  </si>
  <si>
    <t>03.05.2021 18:33:58</t>
  </si>
  <si>
    <t>DERBENT İM-DM 45-83-A00004_MANİSA-1 M03_2099895</t>
  </si>
  <si>
    <t>03.05.2021 16:05:56</t>
  </si>
  <si>
    <t>03.05.2021 16:30:06</t>
  </si>
  <si>
    <t>KÖMÜRCÜ TR-2 45-72-M00199_B_56387173_56387173</t>
  </si>
  <si>
    <t>03.05.2021 16:06:18</t>
  </si>
  <si>
    <t>03.05.2021 17:46:37</t>
  </si>
  <si>
    <t>DM-3/16-1 35-26-M00818_956627990_956627990</t>
  </si>
  <si>
    <t>03.05.2021 15:50:30</t>
  </si>
  <si>
    <t>03.05.2021 17:27:53</t>
  </si>
  <si>
    <t>YELKİ DM-1/3 (M-2336) 35-10-M02336_915112394_915112394</t>
  </si>
  <si>
    <t>03.05.2021 15:55:36</t>
  </si>
  <si>
    <t>03.05.2021 17:35:15</t>
  </si>
  <si>
    <t>EŞEKÇİ TR-1 35-29-L00764_950348319_950348319</t>
  </si>
  <si>
    <t>03.05.2021 16:06:15</t>
  </si>
  <si>
    <t>03.05.2021 21:20:52</t>
  </si>
  <si>
    <t>L-376 PAZARYERİ 35-18-L00376_950464384_950464384</t>
  </si>
  <si>
    <t>03.05.2021 16:05:17</t>
  </si>
  <si>
    <t>03.05.2021 18:34:24</t>
  </si>
  <si>
    <t>TR-112 ZEYTİNALANI 35-19-L00112_956688272_956688272</t>
  </si>
  <si>
    <t>03.05.2021 16:13:47</t>
  </si>
  <si>
    <t>03.05.2021 19:26:51</t>
  </si>
  <si>
    <t>TR-89 MAVİ PLAJ 35-19-L00089_956682779_956682779</t>
  </si>
  <si>
    <t>03.05.2021 13:24:52</t>
  </si>
  <si>
    <t>03.05.2021 17:34:20</t>
  </si>
  <si>
    <t>DEĞİRMENDERE DM 35-22-M00085_ÇAMÖNÜ - ATAKÖY M09_50066540</t>
  </si>
  <si>
    <t>03.05.2021 16:24:26</t>
  </si>
  <si>
    <t>03.05.2021 16:51:32</t>
  </si>
  <si>
    <t>POYRACIK TR-2 35-24-L00025_955228268_955228268</t>
  </si>
  <si>
    <t>03.05.2021 16:13:48</t>
  </si>
  <si>
    <t>03.05.2021 18:24:12</t>
  </si>
  <si>
    <t>KATRANCI TR-1 35-16-M00087_47460442_56399340_56399340</t>
  </si>
  <si>
    <t>03.05.2021 16:29:24</t>
  </si>
  <si>
    <t>03.05.2021 21:24:49</t>
  </si>
  <si>
    <t>TR-25 45-77-L00025_C_56395096_56395096</t>
  </si>
  <si>
    <t>03.05.2021 16:29:03</t>
  </si>
  <si>
    <t>03.05.2021 17:34:12</t>
  </si>
  <si>
    <t>03.05.2021 16:39:49</t>
  </si>
  <si>
    <t>03.05.2021 17:04:30</t>
  </si>
  <si>
    <t>AKSELENDİ İM 45-72-A00004_GÖLMARMARA M06_2100024</t>
  </si>
  <si>
    <t>03.05.2021 16:39:54</t>
  </si>
  <si>
    <t>03.05.2021 17:02:00</t>
  </si>
  <si>
    <t>DM-3/28(ALAN SK. TR) 45-71-M00082_953244498_953244498</t>
  </si>
  <si>
    <t>03.05.2021 16:36:33</t>
  </si>
  <si>
    <t>03.05.2021 17:54:53</t>
  </si>
  <si>
    <t>SOMA A SANTRALİ İM/DM 45-82-A00001_SAVAŞTEPE 15.8 L14_2091658</t>
  </si>
  <si>
    <t>03.05.2021 16:44:54</t>
  </si>
  <si>
    <t>03.05.2021 17:21:43</t>
  </si>
  <si>
    <t>L-65 GÜNEŞLİKENT 35-14-L00065_956634794_956634794</t>
  </si>
  <si>
    <t>03.05.2021 16:44:22</t>
  </si>
  <si>
    <t>03.05.2021 19:29:18</t>
  </si>
  <si>
    <t>K-4275 35-03-K04275_A_56362583_56362583</t>
  </si>
  <si>
    <t>03.05.2021 16:46:39</t>
  </si>
  <si>
    <t>03.05.2021 17:28:10</t>
  </si>
  <si>
    <t>MURADİYE TR-2 SU DEPOSU 45-71-M00199_953221383_953221383</t>
  </si>
  <si>
    <t>03.05.2021 16:48:58</t>
  </si>
  <si>
    <t>03.05.2021 22:48:41</t>
  </si>
  <si>
    <t>K-1505 35-03-K01505_910889542_910889542</t>
  </si>
  <si>
    <t>03.05.2021 16:45:47</t>
  </si>
  <si>
    <t>03.05.2021 18:40:57</t>
  </si>
  <si>
    <t>BOZKÖY TR-2 35-26-M00481_956610966_956610966</t>
  </si>
  <si>
    <t>03.05.2021 16:56:50</t>
  </si>
  <si>
    <t>03.05.2021 18:18:12</t>
  </si>
  <si>
    <t>BOSTANLI KÜME EVLERİ TR-3 45-83-M00692_A_65510720_65510720</t>
  </si>
  <si>
    <t>03.05.2021 17:01:08</t>
  </si>
  <si>
    <t>03.05.2021 19:54:41</t>
  </si>
  <si>
    <t>TR-62 35-16-L00062_953354274_953354274</t>
  </si>
  <si>
    <t>03.05.2021 17:06:00</t>
  </si>
  <si>
    <t>03.05.2021 18:00:07</t>
  </si>
  <si>
    <t>_48077988_56387240_56387240</t>
  </si>
  <si>
    <t>03.05.2021 17:10:52</t>
  </si>
  <si>
    <t>03.05.2021 18:26:29</t>
  </si>
  <si>
    <t>HAMZABÜKÜ TR-1 35-21-L00069_B_56358387_56358387</t>
  </si>
  <si>
    <t>03.05.2021 17:17:00</t>
  </si>
  <si>
    <t>03.05.2021 21:18:23</t>
  </si>
  <si>
    <t>AKSELENDİ İM 45-72-A00004_HAVA MEYDAN KOM. M09_2327918</t>
  </si>
  <si>
    <t>03.05.2021 17:17:15</t>
  </si>
  <si>
    <t>03.05.2021 18:56:51</t>
  </si>
  <si>
    <t>L-119 OVACIK 35-18-L00119_8131223_56363777_56363777</t>
  </si>
  <si>
    <t>03.05.2021 17:21:40</t>
  </si>
  <si>
    <t>03.05.2021 17:41:13</t>
  </si>
  <si>
    <t>ELİFLİ TR-4 35-20-L00111_8155138_56375997_56375997</t>
  </si>
  <si>
    <t>03.05.2021 17:17:32</t>
  </si>
  <si>
    <t>03.05.2021 19:08:34</t>
  </si>
  <si>
    <t>L-224 SİBAM EVLERİ 35-18-L00224_950458484_950458484</t>
  </si>
  <si>
    <t>03.05.2021 17:20:23</t>
  </si>
  <si>
    <t>K-3273 35-07-K03273_913198181_913198181</t>
  </si>
  <si>
    <t>03.05.2021 17:15:59</t>
  </si>
  <si>
    <t>03.05.2021 18:25:16</t>
  </si>
  <si>
    <t>03.05.2021 17:23:47</t>
  </si>
  <si>
    <t>03.05.2021 19:25:37</t>
  </si>
  <si>
    <t>CANLI TR-3 35-20-L00134_35-20-L00134_2364016</t>
  </si>
  <si>
    <t>03.05.2021 17:26:50</t>
  </si>
  <si>
    <t>03.05.2021 19:51:51</t>
  </si>
  <si>
    <t>BADEMLİ TR-18 35-15-L01033_35-15-L01033_2366114</t>
  </si>
  <si>
    <t>03.05.2021 17:28:38</t>
  </si>
  <si>
    <t>03.05.2021 22:47:07</t>
  </si>
  <si>
    <t>M-2913 35-01-M02913_C_56374607_56374607</t>
  </si>
  <si>
    <t>03.05.2021 17:32:55</t>
  </si>
  <si>
    <t>03.05.2021 19:57:30</t>
  </si>
  <si>
    <t>SOMA A SANTRALİ İM/DM 45-82-A00001_HatBaşıAyırıcı_53137200 L14_53137200</t>
  </si>
  <si>
    <t>03.05.2021 17:37:23</t>
  </si>
  <si>
    <t>03.05.2021 19:30:41</t>
  </si>
  <si>
    <t>YEŞİLYURT TR-2 45-73-M00481_945644306_945644306</t>
  </si>
  <si>
    <t>03.05.2021 17:39:29</t>
  </si>
  <si>
    <t>03.05.2021 18:37:40</t>
  </si>
  <si>
    <t>ÜRKMEZ M-2 35-25-M00138_956652033_956652033</t>
  </si>
  <si>
    <t>03.05.2021 17:43:22</t>
  </si>
  <si>
    <t>03.05.2021 22:40:35</t>
  </si>
  <si>
    <t>L-476 MAMURBABA YENİ KABİN 35-18-L00476_950462068_950462068</t>
  </si>
  <si>
    <t>03.05.2021 17:42:24</t>
  </si>
  <si>
    <t>03.05.2021 18:48:20</t>
  </si>
  <si>
    <t>ÇİLEME TR-2 35-22-M00161_955267608_955267608</t>
  </si>
  <si>
    <t>03.05.2021 17:50:34</t>
  </si>
  <si>
    <t>03.05.2021 20:06:15</t>
  </si>
  <si>
    <t>SARAÇLAR KÖK 45-77-L00104_HAMİDİYE L05_72240038</t>
  </si>
  <si>
    <t>03.05.2021 17:54:04</t>
  </si>
  <si>
    <t>03.05.2021 17:54:34</t>
  </si>
  <si>
    <t>GÖLCÜK TR-32 35-15-L00335_950395064_950395064</t>
  </si>
  <si>
    <t>03.05.2021 17:55:34</t>
  </si>
  <si>
    <t>03.05.2021 19:17:10</t>
  </si>
  <si>
    <t>GÖRDES DM 45-75-M00050_KAŞIKÇI M11_2083718</t>
  </si>
  <si>
    <t>03.05.2021 18:02:05</t>
  </si>
  <si>
    <t>03.05.2021 18:11:11</t>
  </si>
  <si>
    <t>KURUCUOVA TR-10 35-15-L01097_C_56369304_56369304</t>
  </si>
  <si>
    <t>03.05.2021 18:04:30</t>
  </si>
  <si>
    <t>03.05.2021 20:21:27</t>
  </si>
  <si>
    <t>YURTSEVEN DEMİRKOL TARIMSAL SULAMA TR 45-78-M00472_DIREK TIPI TRAFO HUCRESI H01_2063861</t>
  </si>
  <si>
    <t>03.05.2021 18:03:42</t>
  </si>
  <si>
    <t>03.05.2021 19:42:20</t>
  </si>
  <si>
    <t>BAHÇELİ  AR ÇİFTLİĞİ TR2 35-30-L00146_95000561778_95000561778</t>
  </si>
  <si>
    <t>03.05.2021 17:56:53</t>
  </si>
  <si>
    <t>03.05.2021 19:53:00</t>
  </si>
  <si>
    <t>K-144 35-02-K00144_910220332_910220332</t>
  </si>
  <si>
    <t>03.05.2021 18:13:33</t>
  </si>
  <si>
    <t>03.05.2021 19:50:24</t>
  </si>
  <si>
    <t>ALİBEYLİ TARIMSAL SULAMA TR-6 35-16-M00244_35-16-M00244_2346990</t>
  </si>
  <si>
    <t>03.05.2021 18:17:00</t>
  </si>
  <si>
    <t>03.05.2021 19:07:39</t>
  </si>
  <si>
    <t>L-309 35-18-L00309_950447279_950447279</t>
  </si>
  <si>
    <t>03.05.2021 18:12:22</t>
  </si>
  <si>
    <t>03.05.2021 20:49:52</t>
  </si>
  <si>
    <t>__72374638_72374638</t>
  </si>
  <si>
    <t>03.05.2021 18:27:07</t>
  </si>
  <si>
    <t>03.05.2021 22:12:10</t>
  </si>
  <si>
    <t>DM-14/10 45-71-M00559_DM-14/08 M02_66508879</t>
  </si>
  <si>
    <t>03.05.2021 18:51:14</t>
  </si>
  <si>
    <t>03.05.2021 19:27:12</t>
  </si>
  <si>
    <t>BOYALI AZMAK TR-2 35-24-M00054_35-24-M00054_58186520</t>
  </si>
  <si>
    <t>03.05.2021 18:52:26</t>
  </si>
  <si>
    <t>03.05.2021 19:42:30</t>
  </si>
  <si>
    <t>OVAKENT İM 35-15-A00003_ÇATAL ARMUT L05_2057398</t>
  </si>
  <si>
    <t>03.05.2021 19:00:24</t>
  </si>
  <si>
    <t>03.05.2021 20:18:05</t>
  </si>
  <si>
    <t>KAŞIKÇI KÖYÜ TR-1 45-75-M00078_B_56391541_56391541</t>
  </si>
  <si>
    <t>03.05.2021 18:57:46</t>
  </si>
  <si>
    <t>03.05.2021 19:47:40</t>
  </si>
  <si>
    <t>KARAKOVA TR-1 35-15-L00447_DIREK TIPI TRAFO HUCRESI H01_2049694</t>
  </si>
  <si>
    <t>03.05.2021 18:56:56</t>
  </si>
  <si>
    <t>03.05.2021 21:02:27</t>
  </si>
  <si>
    <t>GÜMÜLDÜR M-39 35-25-M00039_C_56367796_56367796</t>
  </si>
  <si>
    <t>03.05.2021 19:20:00</t>
  </si>
  <si>
    <t>03.05.2021 22:21:00</t>
  </si>
  <si>
    <t>YENİ FOÇA TR-29 35-23-M00029_950425198_950425198</t>
  </si>
  <si>
    <t>03.05.2021 19:17:25</t>
  </si>
  <si>
    <t>03.05.2021 21:14:46</t>
  </si>
  <si>
    <t>SARIGÖL TR-37 45-79-M00037_945567786_945567786</t>
  </si>
  <si>
    <t>03.05.2021 19:27:29</t>
  </si>
  <si>
    <t>03.05.2021 20:39:05</t>
  </si>
  <si>
    <t>K-4508 35-02-K04508_910005684_910005684</t>
  </si>
  <si>
    <t>03.05.2021 19:27:42</t>
  </si>
  <si>
    <t>03.05.2021 21:10:29</t>
  </si>
  <si>
    <t>L-281 35-18-L00281_950438304_950438304</t>
  </si>
  <si>
    <t>03.05.2021 19:39:40</t>
  </si>
  <si>
    <t>03.05.2021 21:32:17</t>
  </si>
  <si>
    <t>TR-2/6 45-83-L00006_45-83-L00006_2372631</t>
  </si>
  <si>
    <t>03.05.2021 20:10:22</t>
  </si>
  <si>
    <t>03.05.2021 21:35:16</t>
  </si>
  <si>
    <t>CABBAR DM 45-73-M00100_HatBaşıAyırıcı_53136380 M03_53136380</t>
  </si>
  <si>
    <t>03.05.2021 20:21:32</t>
  </si>
  <si>
    <t>03.05.2021 21:45:32</t>
  </si>
  <si>
    <t>K-4627 35-04-K04627_912484609_912484609</t>
  </si>
  <si>
    <t>03.05.2021 20:49:13</t>
  </si>
  <si>
    <t>03.05.2021 21:40:57</t>
  </si>
  <si>
    <t>M-3 35-02-M00003_D D5B_5811167</t>
  </si>
  <si>
    <t>03.05.2021 20:54:01</t>
  </si>
  <si>
    <t>03.05.2021 21:57:25</t>
  </si>
  <si>
    <t>YAYAKENT DM 35-24-M00209_BALABAN M05_72093612</t>
  </si>
  <si>
    <t>03.05.2021 21:02:34</t>
  </si>
  <si>
    <t>03.05.2021 21:25:04</t>
  </si>
  <si>
    <t>DM-2/40-A (SERİN SOKAK) 45-71-M00516_953187060_953187060</t>
  </si>
  <si>
    <t>03.05.2021 21:06:07</t>
  </si>
  <si>
    <t>03.05.2021 23:09:28</t>
  </si>
  <si>
    <t>MORDOĞAN TR-28 35-21-L00156_953356711_953356711</t>
  </si>
  <si>
    <t>03.05.2021 21:11:04</t>
  </si>
  <si>
    <t>03.05.2021 22:23:23</t>
  </si>
  <si>
    <t>CABBAR DM 45-73-M00100_DSİ ÇIKIŞ M03_2057597</t>
  </si>
  <si>
    <t>03.05.2021 21:16:33</t>
  </si>
  <si>
    <t>03.05.2021 21:39:00</t>
  </si>
  <si>
    <t>L-316 YALIKENT 35-18-L00316_950449215_950449215</t>
  </si>
  <si>
    <t>03.05.2021 21:18:50</t>
  </si>
  <si>
    <t>03.05.2021 22:48:07</t>
  </si>
  <si>
    <t>BÜYÜKBELEN TR-2 45-80-M00067_956551075_956551075</t>
  </si>
  <si>
    <t>03.05.2021 21:32:35</t>
  </si>
  <si>
    <t>03.05.2021 22:45:36</t>
  </si>
  <si>
    <t>ARPACI AYDOĞAN TR-3 45-86-M00072_A_56405218_56405218</t>
  </si>
  <si>
    <t>03.05.2021 21:49:56</t>
  </si>
  <si>
    <t>03.05.2021 22:11:16</t>
  </si>
  <si>
    <t>ESENDERE TR-1 35-21-L00108_953357399_953357399</t>
  </si>
  <si>
    <t>03.05.2021 22:58:00</t>
  </si>
  <si>
    <t>04.05.2021 00:22:06</t>
  </si>
  <si>
    <t>K-2802 35-01-K02802_960746038_960746038</t>
  </si>
  <si>
    <t>03.05.2021 23:08:33</t>
  </si>
  <si>
    <t>04.05.2021 06:02:47</t>
  </si>
  <si>
    <t>L-418 35-18-L00418_950008960_950008960</t>
  </si>
  <si>
    <t>03.05.2021 23:26:05</t>
  </si>
  <si>
    <t>04.05.2021 01:31:01</t>
  </si>
  <si>
    <t>L-297 35-18-L00297_950446432_950446432</t>
  </si>
  <si>
    <t>03.05.2021 23:20:45</t>
  </si>
  <si>
    <t>04.05.2021 02:12:51</t>
  </si>
  <si>
    <t>K-1666 35-02-K01666_A_56378550_56378550</t>
  </si>
  <si>
    <t>03.05.2021 23:39:27</t>
  </si>
  <si>
    <t>04.05.2021 01:52:09</t>
  </si>
  <si>
    <t>SART TR-12 45-78-M00179_953252380_953252380</t>
  </si>
  <si>
    <t>04.05.2021 00:09:06</t>
  </si>
  <si>
    <t>04.05.2021 00:46:08</t>
  </si>
  <si>
    <t>KAYMAKÇI İM 35-15-A00004_TR-A M07_2333305</t>
  </si>
  <si>
    <t>04.05.2021 03:35:54</t>
  </si>
  <si>
    <t>04.05.2021 05:10:30</t>
  </si>
  <si>
    <t>K-4712 35-02-K04712_A_56362812_56362812</t>
  </si>
  <si>
    <t>04.05.2021 04:52:03</t>
  </si>
  <si>
    <t>04.05.2021 10:41:43</t>
  </si>
  <si>
    <t>TURAN KÖYÜ TR-1 35-20-L00070_A_56405768_56405768</t>
  </si>
  <si>
    <t>04.05.2021 04:33:14</t>
  </si>
  <si>
    <t>04.05.2021 07:54:53</t>
  </si>
  <si>
    <t>OTOYOL DM 45-80-M02917_HatBaşıAyırıcı_53137209 M01_53137209</t>
  </si>
  <si>
    <t>04.05.2021 06:07:14</t>
  </si>
  <si>
    <t>04.05.2021 06:07:54</t>
  </si>
  <si>
    <t>KEMENLER TR-1 35-15-L00094_950379382_950379382</t>
  </si>
  <si>
    <t>04.05.2021 06:04:10</t>
  </si>
  <si>
    <t>04.05.2021 09:55:16</t>
  </si>
  <si>
    <t>L-306 35-18-L00306_950446511_950446511</t>
  </si>
  <si>
    <t>04.05.2021 06:27:42</t>
  </si>
  <si>
    <t>04.05.2021 09:59:33</t>
  </si>
  <si>
    <t>ÇAYAĞZI KÖK 35-31-L00259_ÇAYAGZI L05_2113765</t>
  </si>
  <si>
    <t>04.05.2021 06:52:14</t>
  </si>
  <si>
    <t>04.05.2021 06:53:14</t>
  </si>
  <si>
    <t>KARAHALİLLİ KÖK 35-20-L00087_TOKATBAŞI L05_66504217</t>
  </si>
  <si>
    <t>04.05.2021 07:04:34</t>
  </si>
  <si>
    <t>04.05.2021 07:04:54</t>
  </si>
  <si>
    <t>04.05.2021 07:05:43</t>
  </si>
  <si>
    <t>04.05.2021 07:32:14</t>
  </si>
  <si>
    <t>04.05.2021 07:11:14</t>
  </si>
  <si>
    <t>04.05.2021 07:11:54</t>
  </si>
  <si>
    <t>04.05.2021 07:08:39</t>
  </si>
  <si>
    <t>04.05.2021 09:35:41</t>
  </si>
  <si>
    <t>FIRINLI TR-7 35-20-L00094_DIREK TIPI TRAFO HUCRESI H01_2037892</t>
  </si>
  <si>
    <t>04.05.2021 07:10:50</t>
  </si>
  <si>
    <t>04.05.2021 08:40:10</t>
  </si>
  <si>
    <t>DM-2 45-71-M00002_DAHİLİ TRF M24_2048817</t>
  </si>
  <si>
    <t>04.05.2021 07:23:16</t>
  </si>
  <si>
    <t>04.05.2021 07:40:42</t>
  </si>
  <si>
    <t>KUŞÇULAR TR-1 35-19-M00213_10390278_56373291_56373291</t>
  </si>
  <si>
    <t>04.05.2021 07:35:39</t>
  </si>
  <si>
    <t>04.05.2021 13:58:06</t>
  </si>
  <si>
    <t>AKKEÇİLİ KÖK 45-73-M00239_AKKEÇİLİ M03_72035008</t>
  </si>
  <si>
    <t>04.05.2021 07:40:14</t>
  </si>
  <si>
    <t>04.05.2021 07:40:44</t>
  </si>
  <si>
    <t>İSMAİL AKSOY SLM GRB TR 35-27-M00703_DIREK TIPI TRAFO HUCRESI H01_2054345</t>
  </si>
  <si>
    <t>04.05.2021 07:32:30</t>
  </si>
  <si>
    <t>04.05.2021 10:33:00</t>
  </si>
  <si>
    <t>KUŞCULAR TR-2 35-19-M00214_B_65508521_65508521</t>
  </si>
  <si>
    <t>04.05.2021 07:42:25</t>
  </si>
  <si>
    <t>04.05.2021 13:53:39</t>
  </si>
  <si>
    <t>BALABANLI DM 35-15-M00280_OTURAKKUYU M04_72306393</t>
  </si>
  <si>
    <t>04.05.2021 07:37:16</t>
  </si>
  <si>
    <t>04.05.2021 08:35:24</t>
  </si>
  <si>
    <t>KARAAĞAÇLI TR-13 45-71-M01075_KARAAĞAÇLI TR-2 M06_2320971</t>
  </si>
  <si>
    <t>04.05.2021 07:49:54</t>
  </si>
  <si>
    <t>04.05.2021 08:52:50</t>
  </si>
  <si>
    <t>BAŞIBÜYÜK TR-1 45-77-L00218_B_56398881_56398881</t>
  </si>
  <si>
    <t>04.05.2021 07:47:13</t>
  </si>
  <si>
    <t>04.05.2021 08:55:16</t>
  </si>
  <si>
    <t>ALOSBİ TM 35-17-A00006_ŞAKRAN M05_2310717</t>
  </si>
  <si>
    <t>04.05.2021 08:10:04</t>
  </si>
  <si>
    <t>04.05.2021 08:25:20</t>
  </si>
  <si>
    <t>BODAMAS TR-2 45-75-M00325_B_56398213_56398213</t>
  </si>
  <si>
    <t>04.05.2021 08:28:00</t>
  </si>
  <si>
    <t>04.05.2021 09:41:59</t>
  </si>
  <si>
    <t>04.05.2021 08:30:34</t>
  </si>
  <si>
    <t>04.05.2021 08:31:14</t>
  </si>
  <si>
    <t>TR-41 KÖK 45-78-L00041_KURŞUNLU BANYOLARI L07_65890245</t>
  </si>
  <si>
    <t>04.05.2021 08:30:24</t>
  </si>
  <si>
    <t>04.05.2021 10:07:30</t>
  </si>
  <si>
    <t>ASARLIK TR-12 35-28-L00128_953369727_953369727</t>
  </si>
  <si>
    <t>04.05.2021 08:33:21</t>
  </si>
  <si>
    <t>04.05.2021 09:04:40</t>
  </si>
  <si>
    <t>KUŞCULAR TR-2 35-19-M00214_D_56394793_56394793</t>
  </si>
  <si>
    <t>04.05.2021 08:41:58</t>
  </si>
  <si>
    <t>04.05.2021 13:51:12</t>
  </si>
  <si>
    <t>KIRKAĞAÇ TR-10 45-76-M00010_KIRKAĞAÇ TR-25/TR-22/TR-15/TR-17 M02_72217272</t>
  </si>
  <si>
    <t>04.05.2021 08:44:54</t>
  </si>
  <si>
    <t>04.05.2021 08:52:07</t>
  </si>
  <si>
    <t>KAVAKDERE DM 35-14-M00339_HatBaşıAyırıcı_76711250 M08_76711250</t>
  </si>
  <si>
    <t>04.05.2021 08:41:15</t>
  </si>
  <si>
    <t>04.05.2021 11:34:15</t>
  </si>
  <si>
    <t>04.05.2021 08:58:54</t>
  </si>
  <si>
    <t>04.05.2021 16:58:15</t>
  </si>
  <si>
    <t>VİLLAKENT TR-5 35-28-M00382_35-28-M00382_66507351</t>
  </si>
  <si>
    <t>04.05.2021 08:59:54</t>
  </si>
  <si>
    <t>04.05.2021 10:35:30</t>
  </si>
  <si>
    <t>M-3122 35-10-M03122_914640803_914640803</t>
  </si>
  <si>
    <t>04.05.2021 09:01:00</t>
  </si>
  <si>
    <t>04.05.2021 15:44:04</t>
  </si>
  <si>
    <t>SİYEKLİ KÖK 45-71-M00185_OSMANCALI M04_72256923</t>
  </si>
  <si>
    <t>04.05.2021 09:09:10</t>
  </si>
  <si>
    <t>04.05.2021 09:16:49</t>
  </si>
  <si>
    <t>K-1531 35-08-K01531_E_56381830_56381830</t>
  </si>
  <si>
    <t>04.05.2021 09:13:00</t>
  </si>
  <si>
    <t>04.05.2021 10:19:37</t>
  </si>
  <si>
    <t>_6934860_56377113_56377113</t>
  </si>
  <si>
    <t>04.05.2021 09:09:02</t>
  </si>
  <si>
    <t>04.05.2021 10:46:51</t>
  </si>
  <si>
    <t>TR-23 35-27-M00023_35-27-M00023_72180344</t>
  </si>
  <si>
    <t>04.05.2021 09:15:48</t>
  </si>
  <si>
    <t>04.05.2021 14:57:16</t>
  </si>
  <si>
    <t>K-1869 35-09-K01869_F_56368849_56368849</t>
  </si>
  <si>
    <t>04.05.2021 09:36:26</t>
  </si>
  <si>
    <t>04.05.2021 10:52:28</t>
  </si>
  <si>
    <t>K-1302 35-08-K01302_F f1b_5828749</t>
  </si>
  <si>
    <t>04.05.2021 09:16:00</t>
  </si>
  <si>
    <t>04.05.2021 11:43:18</t>
  </si>
  <si>
    <t>FOÇA TR-14 35-23-L00014_35-23-L00014_72147977</t>
  </si>
  <si>
    <t>04.05.2021 09:18:00</t>
  </si>
  <si>
    <t>04.05.2021 10:06:55</t>
  </si>
  <si>
    <t>K-34 35-01-K00034_910988151_910988151</t>
  </si>
  <si>
    <t>04.05.2021 09:16:32</t>
  </si>
  <si>
    <t>04.05.2021 11:54:15</t>
  </si>
  <si>
    <t>ZEYTİN KONAKLARI TR-270 35-19-L00209_914975469_914975469</t>
  </si>
  <si>
    <t>04.05.2021 09:48:50</t>
  </si>
  <si>
    <t>04.05.2021 13:07:00</t>
  </si>
  <si>
    <t>L-437 ŞEHİTLİK 35-18-L00437_950449107_950449107</t>
  </si>
  <si>
    <t>04.05.2021 09:17:56</t>
  </si>
  <si>
    <t>04.05.2021 13:04:47</t>
  </si>
  <si>
    <t>K-2520 35-02-K02520_C_56372638_56372638</t>
  </si>
  <si>
    <t>04.05.2021 09:49:22</t>
  </si>
  <si>
    <t>04.05.2021 10:59:04</t>
  </si>
  <si>
    <t>K-3195 35-03-K03195_910695913_910695913</t>
  </si>
  <si>
    <t>04.05.2021 09:35:10</t>
  </si>
  <si>
    <t>04.05.2021 10:59:32</t>
  </si>
  <si>
    <t>DM-25/15 45-71-M00394_44919911_56403029_56403029</t>
  </si>
  <si>
    <t>04.05.2021 09:37:00</t>
  </si>
  <si>
    <t>04.05.2021 13:01:09</t>
  </si>
  <si>
    <t>M-325 35-03-M00325_910732254_910732254</t>
  </si>
  <si>
    <t>04.05.2021 09:35:44</t>
  </si>
  <si>
    <t>04.05.2021 15:01:49</t>
  </si>
  <si>
    <t>M-113 KAVAKDERE 35-14-M00113_A_56378253_56378253</t>
  </si>
  <si>
    <t>04.05.2021 09:39:39</t>
  </si>
  <si>
    <t>04.05.2021 16:44:34</t>
  </si>
  <si>
    <t>ÇATALKAYA KÖYÜ TR-2 35-21-L00172_949430985_949430985</t>
  </si>
  <si>
    <t>04.05.2021 09:40:26</t>
  </si>
  <si>
    <t>04.05.2021 11:48:45</t>
  </si>
  <si>
    <t>YENİ FOÇA TR-25 35-23-M00025_950422986_950422986</t>
  </si>
  <si>
    <t>04.05.2021 09:37:12</t>
  </si>
  <si>
    <t>04.05.2021 10:58:04</t>
  </si>
  <si>
    <t>ESKİOBA TR-1 35-29-L00144_950339327_950339327</t>
  </si>
  <si>
    <t>04.05.2021 09:42:11</t>
  </si>
  <si>
    <t>04.05.2021 11:11:44</t>
  </si>
  <si>
    <t>POYRAZDAMLARI TR-11 45-78-M00576_KEMERDAMLARI YUKARIKEMER M05_2328103</t>
  </si>
  <si>
    <t>04.05.2021 09:49:18</t>
  </si>
  <si>
    <t>04.05.2021 16:47:20</t>
  </si>
  <si>
    <t>M-462 BELENBAŞI 35-03-M00462_DIREK TIPI TRAFO HUCRESI H01_2039976</t>
  </si>
  <si>
    <t>04.05.2021 09:19:32</t>
  </si>
  <si>
    <t>04.05.2021 13:56:28</t>
  </si>
  <si>
    <t>SULUDERE TR-11 İSMET AKCAN EVİ YANI 35-31-L00066_47981949_56399846_56399846</t>
  </si>
  <si>
    <t>04.05.2021 09:57:00</t>
  </si>
  <si>
    <t>04.05.2021 11:01:17</t>
  </si>
  <si>
    <t>04.05.2021 09:58:37</t>
  </si>
  <si>
    <t>04.05.2021 10:00:34</t>
  </si>
  <si>
    <t>GÖRDES DM 45-75-M00050_HatBaşıAyırıcı_53135525 M11_53135525</t>
  </si>
  <si>
    <t>04.05.2021 10:02:00</t>
  </si>
  <si>
    <t>04.05.2021 11:32:51</t>
  </si>
  <si>
    <t>KAYIŞLAR KÖK 45-80-M00183_KAYIŞLAR M02_72195772</t>
  </si>
  <si>
    <t>04.05.2021 10:03:47</t>
  </si>
  <si>
    <t>04.05.2021 12:38:44</t>
  </si>
  <si>
    <t>TİRE TR-3 35-29-L00003_DIREK TIPI TRAFO HUCRESI H01_2094764</t>
  </si>
  <si>
    <t>04.05.2021 10:01:11</t>
  </si>
  <si>
    <t>04.05.2021 12:17:45</t>
  </si>
  <si>
    <t>ZEYTİNALAN İM 35-19-A00002_HatBaşıAyırıcı_53137454 M10_53137454</t>
  </si>
  <si>
    <t>04.05.2021 10:02:06</t>
  </si>
  <si>
    <t>04.05.2021 11:05:56</t>
  </si>
  <si>
    <t>DM-2/3 ESKİ ANIT YANI 35-18-L00581_950453833_950453833</t>
  </si>
  <si>
    <t>04.05.2021 10:13:31</t>
  </si>
  <si>
    <t>04.05.2021 12:31:22</t>
  </si>
  <si>
    <t>ZEYTİNALAN İM 35-19-A00002_KEKLİKTEPE M10_2308024</t>
  </si>
  <si>
    <t>04.05.2021 11:10:18</t>
  </si>
  <si>
    <t>04.05.2021 11:54:06</t>
  </si>
  <si>
    <t>TR-112 KAVAKDERE 35-14-M00112_D_56374668_56374668</t>
  </si>
  <si>
    <t>04.05.2021 10:27:47</t>
  </si>
  <si>
    <t>04.05.2021 16:19:50</t>
  </si>
  <si>
    <t>L-281 35-18-L00281_950460509_950460509</t>
  </si>
  <si>
    <t>04.05.2021 10:24:37</t>
  </si>
  <si>
    <t>04.05.2021 14:27:25</t>
  </si>
  <si>
    <t>TR-134 35-16-L00134_953317140_953317140</t>
  </si>
  <si>
    <t>04.05.2021 10:15:27</t>
  </si>
  <si>
    <t>04.05.2021 15:55:19</t>
  </si>
  <si>
    <t>AKALAN TR-1 35-27-M00433_B_56403847_56403847</t>
  </si>
  <si>
    <t>04.05.2021 10:17:09</t>
  </si>
  <si>
    <t>04.05.2021 18:25:25</t>
  </si>
  <si>
    <t>TR-31 45-78-L00031_49381090_56407516_56407516</t>
  </si>
  <si>
    <t>04.05.2021 10:30:35</t>
  </si>
  <si>
    <t>04.05.2021 11:04:17</t>
  </si>
  <si>
    <t>YENİ FOÇA TR-25 35-23-M00025_42098422_56376420_56376420</t>
  </si>
  <si>
    <t>04.05.2021 10:26:20</t>
  </si>
  <si>
    <t>04.05.2021 11:01:59</t>
  </si>
  <si>
    <t>04.05.2021 10:37:29</t>
  </si>
  <si>
    <t>04.05.2021 13:30:01</t>
  </si>
  <si>
    <t>K-3795 35-01-K03795_912005180_912005180</t>
  </si>
  <si>
    <t>04.05.2021 10:38:45</t>
  </si>
  <si>
    <t>04.05.2021 12:15:18</t>
  </si>
  <si>
    <t>L-280 35-18-L00280_950463323_950463323</t>
  </si>
  <si>
    <t>04.05.2021 10:38:55</t>
  </si>
  <si>
    <t>04.05.2021 14:00:29</t>
  </si>
  <si>
    <t>ZAĞNOS TR-1 35-16-M00143_47445966_56399331_56399331</t>
  </si>
  <si>
    <t>04.05.2021 10:26:00</t>
  </si>
  <si>
    <t>04.05.2021 17:20:00</t>
  </si>
  <si>
    <t>L-346 MANİSA BURCU SİTESİ 35-18-L00346_950441850_950441850</t>
  </si>
  <si>
    <t>04.05.2021 10:50:04</t>
  </si>
  <si>
    <t>04.05.2021 14:49:16</t>
  </si>
  <si>
    <t>ARİF ŞENOL 35-26-L00057_956630625_956630625</t>
  </si>
  <si>
    <t>04.05.2021 10:49:41</t>
  </si>
  <si>
    <t>04.05.2021 15:43:31</t>
  </si>
  <si>
    <t>K-39 35-01-K00039_911882312_911882312</t>
  </si>
  <si>
    <t>04.05.2021 10:53:49</t>
  </si>
  <si>
    <t>04.05.2021 14:07:46</t>
  </si>
  <si>
    <t>K-581 35-01-K00581_910563699_910563699</t>
  </si>
  <si>
    <t>04.05.2021 11:05:00</t>
  </si>
  <si>
    <t>04.05.2021 13:11:00</t>
  </si>
  <si>
    <t>YAHŞELLİ DM-5 35-28-M00882_EMİRALEM SULAMA M10_66811804</t>
  </si>
  <si>
    <t>04.05.2021 10:49:47</t>
  </si>
  <si>
    <t>04.05.2021 11:36:00</t>
  </si>
  <si>
    <t>SEYREK TR-1 35-28-M00371_953382183_953382183</t>
  </si>
  <si>
    <t>04.05.2021 10:56:12</t>
  </si>
  <si>
    <t>04.05.2021 11:41:30</t>
  </si>
  <si>
    <t>MUSTAFA KOÇOĞLU SULAMA GRUBU 35-29-M00207_A_56361101_56361101</t>
  </si>
  <si>
    <t>04.05.2021 11:25:02</t>
  </si>
  <si>
    <t>04.05.2021 17:31:44</t>
  </si>
  <si>
    <t>YENİKENT SULAMA TR-7 35-16-M00216_35-16-M00216_2374480</t>
  </si>
  <si>
    <t>04.05.2021 11:20:00</t>
  </si>
  <si>
    <t>04.05.2021 20:17:31</t>
  </si>
  <si>
    <t>TR-2/32 45-72-L00032_956500172_956500172</t>
  </si>
  <si>
    <t>04.05.2021 11:26:14</t>
  </si>
  <si>
    <t>04.05.2021 13:45:22</t>
  </si>
  <si>
    <t>KAZIKBAĞLARI TR-1 35-16-M00482_7188740_56375811_56375811</t>
  </si>
  <si>
    <t>04.05.2021 11:44:46</t>
  </si>
  <si>
    <t>04.05.2021 18:25:51</t>
  </si>
  <si>
    <t>TR-7 35-27-M00007_99461592_99461592</t>
  </si>
  <si>
    <t>04.05.2021 11:43:30</t>
  </si>
  <si>
    <t>04.05.2021 19:35:19</t>
  </si>
  <si>
    <t>FOÇA TR-2 35-23-L00002_950419030_950419030</t>
  </si>
  <si>
    <t>04.05.2021 11:54:44</t>
  </si>
  <si>
    <t>04.05.2021 14:25:12</t>
  </si>
  <si>
    <t>TR-147 35-19-L00147_956694769_956694769</t>
  </si>
  <si>
    <t>04.05.2021 11:56:28</t>
  </si>
  <si>
    <t>04.05.2021 18:21:17</t>
  </si>
  <si>
    <t>K-11 35-01-K00011_A A2_5925424</t>
  </si>
  <si>
    <t>04.05.2021 12:01:37</t>
  </si>
  <si>
    <t>04.05.2021 12:53:28</t>
  </si>
  <si>
    <t>ÇEPNİDERE TR-3 45-83-L00223_955163679_955163679</t>
  </si>
  <si>
    <t>04.05.2021 12:01:16</t>
  </si>
  <si>
    <t>04.05.2021 14:04:40</t>
  </si>
  <si>
    <t>DM-19/02A 45-71-M02184_AMCAOĞLU GIDA HATTI M09_65995559</t>
  </si>
  <si>
    <t>04.05.2021 12:25:52</t>
  </si>
  <si>
    <t>04.05.2021 14:11:17</t>
  </si>
  <si>
    <t>YENİ ŞAKRAN KÖK 35-17-M00174_KÖYLER M02_66296526</t>
  </si>
  <si>
    <t>04.05.2021 12:19:32</t>
  </si>
  <si>
    <t>04.05.2021 13:45:37</t>
  </si>
  <si>
    <t>UĞURLU KÖK 45-86-M00045_GÜNDOĞDU UĞURLU M02_72226020</t>
  </si>
  <si>
    <t>04.05.2021 11:50:24</t>
  </si>
  <si>
    <t>04.05.2021 13:17:00</t>
  </si>
  <si>
    <t>ÇAKMAKLI TR-1 35-17-M00345_DIREK TIPI TRAFO HUCRESI H01_2047695</t>
  </si>
  <si>
    <t>04.05.2021 12:26:56</t>
  </si>
  <si>
    <t>04.05.2021 13:27:00</t>
  </si>
  <si>
    <t>ÜÇPINAR DM 45-71-M00183_ESKİ YAĞCILAR M10_72249340</t>
  </si>
  <si>
    <t>04.05.2021 12:14:46</t>
  </si>
  <si>
    <t>04.05.2021 18:05:11</t>
  </si>
  <si>
    <t>K-4122 35-09-K04122_C_56381321_56381321</t>
  </si>
  <si>
    <t>04.05.2021 12:30:35</t>
  </si>
  <si>
    <t>04.05.2021 13:40:20</t>
  </si>
  <si>
    <t>ÇANDARLI TR-3 35-30-M00003_955315004_955315004</t>
  </si>
  <si>
    <t>04.05.2021 12:19:22</t>
  </si>
  <si>
    <t>04.05.2021 14:26:24</t>
  </si>
  <si>
    <t>DEREKÖY TR-1 35-16-M00079_953327991_953327991</t>
  </si>
  <si>
    <t>04.05.2021 12:20:42</t>
  </si>
  <si>
    <t>04.05.2021 14:54:17</t>
  </si>
  <si>
    <t>K-3273 35-07-K03273_912667750_912667750</t>
  </si>
  <si>
    <t>04.05.2021 12:41:50</t>
  </si>
  <si>
    <t>04.05.2021 13:56:56</t>
  </si>
  <si>
    <t>KAZANLI TR-1 35-15-L00964_B_56369331_56369331</t>
  </si>
  <si>
    <t>04.05.2021 13:11:06</t>
  </si>
  <si>
    <t>TR-87 MENTEŞ KAVŞAĞI 35-19-L00087_35-19-L00087_2353591</t>
  </si>
  <si>
    <t>04.05.2021 12:52:02</t>
  </si>
  <si>
    <t>04.05.2021 15:20:25</t>
  </si>
  <si>
    <t>ÖREN TR-5 35-27-L00221_961173876_961173876</t>
  </si>
  <si>
    <t>04.05.2021 12:39:03</t>
  </si>
  <si>
    <t>04.05.2021 15:22:26</t>
  </si>
  <si>
    <t>TR-1-3/4 PARK YANI KABİN 35-20-L00020_A 1-a_5914484</t>
  </si>
  <si>
    <t>04.05.2021 12:48:03</t>
  </si>
  <si>
    <t>04.05.2021 16:03:31</t>
  </si>
  <si>
    <t>L-243 35-18-L00243_950445804_950445804</t>
  </si>
  <si>
    <t>04.05.2021 12:59:57</t>
  </si>
  <si>
    <t>04.05.2021 18:27:33</t>
  </si>
  <si>
    <t>UZUNKÖY TR-2 35-31-L00143_47827447_65509217_65509217</t>
  </si>
  <si>
    <t>04.05.2021 18:40:26</t>
  </si>
  <si>
    <t>TAŞLIYATAK CEBECİLER TR-4 35-31-L00367_47791933_56352004_56352004</t>
  </si>
  <si>
    <t>04.05.2021 13:05:29</t>
  </si>
  <si>
    <t>04.05.2021 16:01:49</t>
  </si>
  <si>
    <t>04.05.2021 13:05:55</t>
  </si>
  <si>
    <t>04.05.2021 16:32:45</t>
  </si>
  <si>
    <t>K-3594 35-01-K03594_D_56375737_56375737</t>
  </si>
  <si>
    <t>04.05.2021 13:07:22</t>
  </si>
  <si>
    <t>04.05.2021 14:13:19</t>
  </si>
  <si>
    <t>BAYIRLI TR-1 35-15-L00740_958140799_958140799</t>
  </si>
  <si>
    <t>04.05.2021 13:18:47</t>
  </si>
  <si>
    <t>04.05.2021 15:36:09</t>
  </si>
  <si>
    <t>ZEYTİNELİ TR-2 35-19-M00209_956699634_956699634</t>
  </si>
  <si>
    <t>04.05.2021 13:22:33</t>
  </si>
  <si>
    <t>04.05.2021 22:18:14</t>
  </si>
  <si>
    <t>TEKELİ TR-5 35-22-M00235_955256277_955256277</t>
  </si>
  <si>
    <t>04.05.2021 13:23:27</t>
  </si>
  <si>
    <t>04.05.2021 14:50:22</t>
  </si>
  <si>
    <t>VELİLER KÖK 35-31-L00116_SAÇLI TR-1 L01_2119154</t>
  </si>
  <si>
    <t>04.05.2021 13:31:15</t>
  </si>
  <si>
    <t>04.05.2021 14:01:10</t>
  </si>
  <si>
    <t>KAYIŞLAR KÖK 45-80-M00183_YENİOSMANİYE M04_72195774</t>
  </si>
  <si>
    <t>04.05.2021 13:32:13</t>
  </si>
  <si>
    <t>04.05.2021 15:15:23</t>
  </si>
  <si>
    <t>KEPENEKLİ TR-1 45-80-M00036_956539993_956539993</t>
  </si>
  <si>
    <t>04.05.2021 13:33:00</t>
  </si>
  <si>
    <t>04.05.2021 14:42:49</t>
  </si>
  <si>
    <t>FOÇA TR-2 35-23-L00002_42134976_56398193_56398193</t>
  </si>
  <si>
    <t>04.05.2021 13:24:39</t>
  </si>
  <si>
    <t>04.05.2021 14:30:03</t>
  </si>
  <si>
    <t>BADEMLİ ÜÇCEVİZLER ÇIKIŞI YOL KENARI TR-25 35-15-L01039_C_56361296_56361296</t>
  </si>
  <si>
    <t>04.05.2021 13:31:01</t>
  </si>
  <si>
    <t>04.05.2021 19:34:06</t>
  </si>
  <si>
    <t>TR-1/77 45-72-M00077_TR-1/80 M02_2312816</t>
  </si>
  <si>
    <t>04.05.2021 13:15:55</t>
  </si>
  <si>
    <t>04.05.2021 15:00:00</t>
  </si>
  <si>
    <t>YENİFOÇA TR-24 35-23-M00024_950417820_950417820</t>
  </si>
  <si>
    <t>04.05.2021 13:36:08</t>
  </si>
  <si>
    <t>04.05.2021 20:19:43</t>
  </si>
  <si>
    <t>K-3138 35-04-K03138_99519696_99519696</t>
  </si>
  <si>
    <t>04.05.2021 13:53:04</t>
  </si>
  <si>
    <t>04.05.2021 16:03:59</t>
  </si>
  <si>
    <t>TR-32 35-30-L00032_G_56397997_56397997</t>
  </si>
  <si>
    <t>04.05.2021 13:44:34</t>
  </si>
  <si>
    <t>04.05.2021 15:43:58</t>
  </si>
  <si>
    <t>ULUCAK DM-2/14 35-27-M00332_915126921_915126921</t>
  </si>
  <si>
    <t>04.05.2021 14:01:09</t>
  </si>
  <si>
    <t>04.05.2021 19:51:02</t>
  </si>
  <si>
    <t>ALLAHDİYEN TR-1 45-78-L00279_49307744_56393301_56393301</t>
  </si>
  <si>
    <t>04.05.2021 14:04:18</t>
  </si>
  <si>
    <t>04.05.2021 15:29:48</t>
  </si>
  <si>
    <t>ÜRKMEZ M-16 35-25-M00141_956652178_956652178</t>
  </si>
  <si>
    <t>04.05.2021 14:06:23</t>
  </si>
  <si>
    <t>04.05.2021 15:56:31</t>
  </si>
  <si>
    <t>ÇAVUŞLAR TR-1 45-79-M00270_B_56389598_56389598</t>
  </si>
  <si>
    <t>04.05.2021 14:09:00</t>
  </si>
  <si>
    <t>04.05.2021 15:54:11</t>
  </si>
  <si>
    <t>ÇANDIR TR-1 45-74-M00113_A_56352947_56352947</t>
  </si>
  <si>
    <t>04.05.2021 14:02:35</t>
  </si>
  <si>
    <t>04.05.2021 15:28:42</t>
  </si>
  <si>
    <t>BÜYÜKBELEN TR-4 45-80-M00099_956550024_956550024</t>
  </si>
  <si>
    <t>04.05.2021 14:14:44</t>
  </si>
  <si>
    <t>04.05.2021 15:51:01</t>
  </si>
  <si>
    <t>SARIKAYA MERKEZ TR-1 35-32-L00063_946409823_946409823</t>
  </si>
  <si>
    <t>04.05.2021 14:15:41</t>
  </si>
  <si>
    <t>04.05.2021 16:04:31</t>
  </si>
  <si>
    <t>TR-14 35-32-L00014_946411825_946411825</t>
  </si>
  <si>
    <t>04.05.2021 14:17:19</t>
  </si>
  <si>
    <t>04.05.2021 19:46:34</t>
  </si>
  <si>
    <t>YENİFOÇA TR-18 35-23-M00018_950419541_950419541</t>
  </si>
  <si>
    <t>04.05.2021 14:14:05</t>
  </si>
  <si>
    <t>04.05.2021 17:14:26</t>
  </si>
  <si>
    <t>L-436 35-18-L00436_7391132_56369104_56369104</t>
  </si>
  <si>
    <t>04.05.2021 14:22:00</t>
  </si>
  <si>
    <t>04.05.2021 15:58:38</t>
  </si>
  <si>
    <t>YATAĞAN TR-1 45-72-L00325_DIREK TIPI TRAFO HUCRESI H01_2127082</t>
  </si>
  <si>
    <t>04.05.2021 14:21:35</t>
  </si>
  <si>
    <t>04.05.2021 15:04:58</t>
  </si>
  <si>
    <t>L-347 MASİSA BURCU SİTESİ-2 35-18-L00347_950441895_950441895</t>
  </si>
  <si>
    <t>04.05.2021 14:04:29</t>
  </si>
  <si>
    <t>04.05.2021 17:07:00</t>
  </si>
  <si>
    <t>SÜLEYMANLI TR-1 35-28-M00292_B_56352842_56352842</t>
  </si>
  <si>
    <t>04.05.2021 14:04:04</t>
  </si>
  <si>
    <t>04.05.2021 15:24:06</t>
  </si>
  <si>
    <t>M-2818 35-01-M02818_912315288_912315288</t>
  </si>
  <si>
    <t>04.05.2021 14:36:17</t>
  </si>
  <si>
    <t>04.05.2021 15:45:08</t>
  </si>
  <si>
    <t>04.05.2021 14:35:36</t>
  </si>
  <si>
    <t>04.05.2021 18:06:58</t>
  </si>
  <si>
    <t>TR-44 (DM-5/TR-12) ALPKENT 35-26-M00044_956614348_956614348</t>
  </si>
  <si>
    <t>04.05.2021 14:34:55</t>
  </si>
  <si>
    <t>04.05.2021 19:33:08</t>
  </si>
  <si>
    <t>ÇEPNİDERE TR-2 45-83-L00224_955162375_955162375</t>
  </si>
  <si>
    <t>04.05.2021 14:41:20</t>
  </si>
  <si>
    <t>04.05.2021 15:46:24</t>
  </si>
  <si>
    <t>K-3 35-01-K00003_911063625_911063625</t>
  </si>
  <si>
    <t>04.05.2021 14:40:03</t>
  </si>
  <si>
    <t>04.05.2021 16:10:11</t>
  </si>
  <si>
    <t>TR-14(M-714) 35-30-M00714_955299679_955299679</t>
  </si>
  <si>
    <t>04.05.2021 14:27:45</t>
  </si>
  <si>
    <t>04.05.2021 17:34:33</t>
  </si>
  <si>
    <t>ULUCAK DM-2/14 35-27-M00332_913169559_913169559</t>
  </si>
  <si>
    <t>04.05.2021 14:29:51</t>
  </si>
  <si>
    <t>04.05.2021 19:24:35</t>
  </si>
  <si>
    <t>M-2842 35-02-M02842_910052170_910052170</t>
  </si>
  <si>
    <t>04.05.2021 14:44:19</t>
  </si>
  <si>
    <t>04.05.2021 17:54:55</t>
  </si>
  <si>
    <t>04.05.2021 14:41:36</t>
  </si>
  <si>
    <t>04.05.2021 17:08:59</t>
  </si>
  <si>
    <t>BALIKLIOVA TR-5 35-19-L00374_956674888_956674888</t>
  </si>
  <si>
    <t>04.05.2021 14:41:12</t>
  </si>
  <si>
    <t>04.05.2021 19:35:08</t>
  </si>
  <si>
    <t>TR-255(DM-2/2) 35-19-L00255_956665752_956665752</t>
  </si>
  <si>
    <t>04.05.2021 14:46:09</t>
  </si>
  <si>
    <t>04.05.2021 22:20:44</t>
  </si>
  <si>
    <t>L-357 EGEM SAHİL SİT. 35-18-L00357_950441728_950441728</t>
  </si>
  <si>
    <t>04.05.2021 14:57:25</t>
  </si>
  <si>
    <t>04.05.2021 20:00:07</t>
  </si>
  <si>
    <t>ULUCAK DM-1/8 35-27-M00339_914973372_914973372</t>
  </si>
  <si>
    <t>04.05.2021 15:02:13</t>
  </si>
  <si>
    <t>04.05.2021 18:59:00</t>
  </si>
  <si>
    <t>AŞAĞIÇOBANİSA KÖK 45-71-M00096_AŞAĞIÇOBANİSA TR-3 M06_2076282</t>
  </si>
  <si>
    <t>04.05.2021 15:08:25</t>
  </si>
  <si>
    <t>04.05.2021 17:15:02</t>
  </si>
  <si>
    <t>TR-88 35-19-L00088_915930239_915930239</t>
  </si>
  <si>
    <t>04.05.2021 15:18:00</t>
  </si>
  <si>
    <t>04.05.2021 20:58:49</t>
  </si>
  <si>
    <t>TR-72 45-78-M00072_95000162282_95000162282</t>
  </si>
  <si>
    <t>04.05.2021 15:17:24</t>
  </si>
  <si>
    <t>04.05.2021 16:14:48</t>
  </si>
  <si>
    <t>MENDERES DM-2/TR-1 35-22-M00300_PERLİT M18_2095706</t>
  </si>
  <si>
    <t>04.05.2021 15:26:43</t>
  </si>
  <si>
    <t>04.05.2021 15:35:00</t>
  </si>
  <si>
    <t>K-492 35-01-K00492_913510848_913510848</t>
  </si>
  <si>
    <t>04.05.2021 15:23:07</t>
  </si>
  <si>
    <t>04.05.2021 17:50:37</t>
  </si>
  <si>
    <t>M-1483 35-01-M01483_99240696_99240696</t>
  </si>
  <si>
    <t>04.05.2021 15:25:22</t>
  </si>
  <si>
    <t>04.05.2021 18:48:43</t>
  </si>
  <si>
    <t>K-3640 35-01-K03640_911427223_911427223</t>
  </si>
  <si>
    <t>04.05.2021 15:28:34</t>
  </si>
  <si>
    <t>04.05.2021 18:40:05</t>
  </si>
  <si>
    <t>MORDOĞAN TR-24 35-21-L00210_966440289_966440289</t>
  </si>
  <si>
    <t>04.05.2021 15:25:18</t>
  </si>
  <si>
    <t>04.05.2021 20:26:29</t>
  </si>
  <si>
    <t>ZEYTİN KONAKLARI TR-270 35-19-L00209_956693311_956693311</t>
  </si>
  <si>
    <t>04.05.2021 15:32:07</t>
  </si>
  <si>
    <t>04.05.2021 17:23:45</t>
  </si>
  <si>
    <t>TR-129 35-19-L00129_949472274_949472274</t>
  </si>
  <si>
    <t>04.05.2021 15:38:08</t>
  </si>
  <si>
    <t>04.05.2021 17:03:02</t>
  </si>
  <si>
    <t>ALAŞEHİR TR-72 45-73-M00072_E_56407035_56407035</t>
  </si>
  <si>
    <t>04.05.2021 15:35:54</t>
  </si>
  <si>
    <t>04.05.2021 17:15:23</t>
  </si>
  <si>
    <t>ÖZBEK DM (TR-315) 35-19-M00044_EĞRİLİMAN M04_72140384</t>
  </si>
  <si>
    <t>04.05.2021 15:06:34</t>
  </si>
  <si>
    <t>04.05.2021 17:31:10</t>
  </si>
  <si>
    <t>TR-96 GÜVENDİK 35-19-L00096_95000651287_95000651287</t>
  </si>
  <si>
    <t>04.05.2021 15:33:34</t>
  </si>
  <si>
    <t>04.05.2021 17:47:22</t>
  </si>
  <si>
    <t>BÖLCEK HARMANYERİ TR 35-16-M00269_35-16-M00269_2365370</t>
  </si>
  <si>
    <t>04.05.2021 15:42:00</t>
  </si>
  <si>
    <t>04.05.2021 17:57:35</t>
  </si>
  <si>
    <t>YENİ YAŞAMKENT 35-27-L00081_915089073_915089073</t>
  </si>
  <si>
    <t>04.05.2021 15:43:24</t>
  </si>
  <si>
    <t>04.05.2021 20:30:55</t>
  </si>
  <si>
    <t>SERDAROĞLU TARIMSAL SULAMA 35-16-L00269_DIREK TIPI TRAFO HUCRESI H01_2042680</t>
  </si>
  <si>
    <t>04.05.2021 15:39:40</t>
  </si>
  <si>
    <t>04.05.2021 17:04:12</t>
  </si>
  <si>
    <t>04.05.2021 16:00:23</t>
  </si>
  <si>
    <t>04.05.2021 16:42:04</t>
  </si>
  <si>
    <t>K-1596 35-03-K01596_914985037_914985037</t>
  </si>
  <si>
    <t>04.05.2021 16:15:40</t>
  </si>
  <si>
    <t>04.05.2021 17:21:21</t>
  </si>
  <si>
    <t>YENİKÖY AYDINLAR TR-1 45-77-L00179_A_56356270_56356270</t>
  </si>
  <si>
    <t>04.05.2021 16:21:00</t>
  </si>
  <si>
    <t>04.05.2021 18:32:07</t>
  </si>
  <si>
    <t>04.05.2021 16:20:26</t>
  </si>
  <si>
    <t>04.05.2021 17:54:07</t>
  </si>
  <si>
    <t>DM-16/09 45-71-M00611_A_56399288_56399288</t>
  </si>
  <si>
    <t>04.05.2021 16:30:25</t>
  </si>
  <si>
    <t>04.05.2021 17:59:32</t>
  </si>
  <si>
    <t>K-3891 35-02-K03891_913201088_913201088</t>
  </si>
  <si>
    <t>04.05.2021 16:30:40</t>
  </si>
  <si>
    <t>04.05.2021 19:06:37</t>
  </si>
  <si>
    <t>GERELİ KÖYÜ İBRAHİM KAYALI SULAMA GRB TR-12 35-15-M00311_950407475_950407475</t>
  </si>
  <si>
    <t>04.05.2021 16:27:50</t>
  </si>
  <si>
    <t>04.05.2021 18:17:17</t>
  </si>
  <si>
    <t>KARAYENİCE TR-1 45-71-M01506_DIREK TIPI TRAFO HUCRESI H01_2082984</t>
  </si>
  <si>
    <t>04.05.2021 16:35:23</t>
  </si>
  <si>
    <t>04.05.2021 20:02:32</t>
  </si>
  <si>
    <t>KURFALLI TR-2 35-16-M00055_DIREK TIPI TRAFO HUCRESI H01_2044107</t>
  </si>
  <si>
    <t>04.05.2021 16:29:37</t>
  </si>
  <si>
    <t>04.05.2021 17:55:10</t>
  </si>
  <si>
    <t>TR-56 35-17-M00056__56390049_56390049</t>
  </si>
  <si>
    <t>04.05.2021 16:39:10</t>
  </si>
  <si>
    <t>04.05.2021 17:18:55</t>
  </si>
  <si>
    <t>TR-53 35-26-M00053_956625150_956625150</t>
  </si>
  <si>
    <t>04.05.2021 16:44:29</t>
  </si>
  <si>
    <t>04.05.2021 17:33:52</t>
  </si>
  <si>
    <t>K-3591 35-01-K03591_912079035_912079035</t>
  </si>
  <si>
    <t>04.05.2021 16:46:09</t>
  </si>
  <si>
    <t>04.05.2021 17:28:37</t>
  </si>
  <si>
    <t>L-376 PAZARYERİ 35-18-L00376_950449035_950449035</t>
  </si>
  <si>
    <t>04.05.2021 16:48:05</t>
  </si>
  <si>
    <t>04.05.2021 19:08:08</t>
  </si>
  <si>
    <t>ELİFLİ TR-1 35-20-L00107_955198375_955198375</t>
  </si>
  <si>
    <t>04.05.2021 16:49:20</t>
  </si>
  <si>
    <t>04.05.2021 21:52:31</t>
  </si>
  <si>
    <t>M-1815 KISIK DM-2 35-22-M00096_METAL İŞLERİ TR-1 M11_72100791</t>
  </si>
  <si>
    <t>04.05.2021 16:49:35</t>
  </si>
  <si>
    <t>04.05.2021 17:34:45</t>
  </si>
  <si>
    <t>BOYABAĞ TR-1 35-21-L00113_A_56376280_56376280</t>
  </si>
  <si>
    <t>04.05.2021 16:58:53</t>
  </si>
  <si>
    <t>04.05.2021 18:13:26</t>
  </si>
  <si>
    <t>ATAKÖY TR-3 35-22-M00192_955286364_955286364</t>
  </si>
  <si>
    <t>04.05.2021 16:53:55</t>
  </si>
  <si>
    <t>04.05.2021 18:01:25</t>
  </si>
  <si>
    <t>04.05.2021 17:07:15</t>
  </si>
  <si>
    <t>04.05.2021 17:53:31</t>
  </si>
  <si>
    <t>TROPİKAL DM 35-27-L00056_ÖRNEKKÖY L04_72201722</t>
  </si>
  <si>
    <t>04.05.2021 17:08:15</t>
  </si>
  <si>
    <t>04.05.2021 17:58:00</t>
  </si>
  <si>
    <t>ALİ ÖZKAN TARIMSAL SULAMA TR 45-78-M00672_DIREK TIPI TRAFO HUCRESI H01_2077205</t>
  </si>
  <si>
    <t>04.05.2021 17:05:49</t>
  </si>
  <si>
    <t>04.05.2021 20:33:46</t>
  </si>
  <si>
    <t>K-1291 35-04-K01291_912489407_912489407</t>
  </si>
  <si>
    <t>04.05.2021 17:08:43</t>
  </si>
  <si>
    <t>04.05.2021 17:55:01</t>
  </si>
  <si>
    <t>KAZANLI TR-2 35-15-L00976_C_56373078_56373078</t>
  </si>
  <si>
    <t>04.05.2021 17:05:10</t>
  </si>
  <si>
    <t>04.05.2021 19:14:58</t>
  </si>
  <si>
    <t>04.05.2021 17:16:00</t>
  </si>
  <si>
    <t>04.05.2021 18:39:50</t>
  </si>
  <si>
    <t>M-624 35-02-M00624_99564171_99564171</t>
  </si>
  <si>
    <t>04.05.2021 17:15:30</t>
  </si>
  <si>
    <t>04.05.2021 18:38:17</t>
  </si>
  <si>
    <t>GÖKÇEN MEZARLIK YANI TR 35-29-L00775_950345733_950345733</t>
  </si>
  <si>
    <t>04.05.2021 17:18:39</t>
  </si>
  <si>
    <t>04.05.2021 20:02:24</t>
  </si>
  <si>
    <t>04.05.2021 17:18:15</t>
  </si>
  <si>
    <t>04.05.2021 18:05:04</t>
  </si>
  <si>
    <t>ÜRKMEZ M-17 35-25-M00174_956638704_956638704</t>
  </si>
  <si>
    <t>04.05.2021 17:22:20</t>
  </si>
  <si>
    <t>04.05.2021 18:18:34</t>
  </si>
  <si>
    <t>MUTAFLAR OKUL ÖNÜ TR-1 35-32-L00070_946414706_946414706</t>
  </si>
  <si>
    <t>04.05.2021 17:40:24</t>
  </si>
  <si>
    <t>04.05.2021 20:58:00</t>
  </si>
  <si>
    <t>YAKACIK TR-1 35-20-L00232_35-20-L00232_2376783</t>
  </si>
  <si>
    <t>04.05.2021 17:41:15</t>
  </si>
  <si>
    <t>04.05.2021 21:07:52</t>
  </si>
  <si>
    <t>KINIK ORGANİZE DM 35-24-M00208_HatBaşıAyırıcı_72291214 M13_72291214</t>
  </si>
  <si>
    <t>04.05.2021 17:49:25</t>
  </si>
  <si>
    <t>04.05.2021 17:49:35</t>
  </si>
  <si>
    <t>KARAVELİLER TR-1 (SARNIÇKÖY) 45-72-L00260_A_56389829_56389829</t>
  </si>
  <si>
    <t>04.05.2021 17:41:55</t>
  </si>
  <si>
    <t>04.05.2021 19:19:39</t>
  </si>
  <si>
    <t>DM-3 (TR-16) 35-15-M00016_TR-48 SANAYİ M03_67054316</t>
  </si>
  <si>
    <t>04.05.2021 17:57:05</t>
  </si>
  <si>
    <t>04.05.2021 18:10:00</t>
  </si>
  <si>
    <t>ULUCAK DM-2/13 35-27-M00329_F_56362395_56362395</t>
  </si>
  <si>
    <t>04.05.2021 18:03:03</t>
  </si>
  <si>
    <t>04.05.2021 20:38:53</t>
  </si>
  <si>
    <t>04.05.2021 18:07:09</t>
  </si>
  <si>
    <t>04.05.2021 19:16:14</t>
  </si>
  <si>
    <t>MORDOĞAN TR-1 35-21-L00201_953366046_953366046</t>
  </si>
  <si>
    <t>04.05.2021 18:27:01</t>
  </si>
  <si>
    <t>04.05.2021 21:12:34</t>
  </si>
  <si>
    <t>KAYMAKÇI TR-10 35-15-M00244_950387571_950387571</t>
  </si>
  <si>
    <t>04.05.2021 18:25:44</t>
  </si>
  <si>
    <t>04.05.2021 22:55:24</t>
  </si>
  <si>
    <t>KÖSEDERE TR-1 35-21-L00124_950004358_950004358</t>
  </si>
  <si>
    <t>04.05.2021 18:34:46</t>
  </si>
  <si>
    <t>04.05.2021 21:49:25</t>
  </si>
  <si>
    <t>M-2116 35-03-M02116_913641762_913641762</t>
  </si>
  <si>
    <t>04.05.2021 18:36:40</t>
  </si>
  <si>
    <t>04.05.2021 22:07:45</t>
  </si>
  <si>
    <t>SAĞANCI TR-1 35-16-L00264_953331199_953331199</t>
  </si>
  <si>
    <t>04.05.2021 18:38:09</t>
  </si>
  <si>
    <t>04.05.2021 21:19:28</t>
  </si>
  <si>
    <t>TOKMAKLI KÖK 45-86-M00047_TOKMAKLI M05_72227683</t>
  </si>
  <si>
    <t>04.05.2021 18:46:35</t>
  </si>
  <si>
    <t>04.05.2021 18:47:05</t>
  </si>
  <si>
    <t>TR-10 35-15-M00010_961536833_961536833</t>
  </si>
  <si>
    <t>04.05.2021 18:40:38</t>
  </si>
  <si>
    <t>04.05.2021 20:42:29</t>
  </si>
  <si>
    <t>AYRANCILAR DM-3 35-26-M00795_D_60984702_60984702</t>
  </si>
  <si>
    <t>04.05.2021 18:52:26</t>
  </si>
  <si>
    <t>04.05.2021 19:17:55</t>
  </si>
  <si>
    <t>TR-10 CEZAEVİ YOLU 35-26-M00010_956633528_956633528</t>
  </si>
  <si>
    <t>04.05.2021 18:52:24</t>
  </si>
  <si>
    <t>04.05.2021 19:44:37</t>
  </si>
  <si>
    <t>YUKARIBEY DM (TR-3) 35-16-M00866_HatBaşıAyırıcı_74702098 M05_74702098</t>
  </si>
  <si>
    <t>04.05.2021 18:26:47</t>
  </si>
  <si>
    <t>04.05.2021 22:38:34</t>
  </si>
  <si>
    <t>04.05.2021 18:59:22</t>
  </si>
  <si>
    <t>04.05.2021 20:06:46</t>
  </si>
  <si>
    <t>ÇANDARLI TR-18 35-30-M00018_955328749_955328749</t>
  </si>
  <si>
    <t>04.05.2021 19:01:27</t>
  </si>
  <si>
    <t>04.05.2021 20:07:09</t>
  </si>
  <si>
    <t>TR-1/126-1 (KEMALPAŞA SOKAK TRF) 45-83-M00270_955154293_955154293</t>
  </si>
  <si>
    <t>04.05.2021 19:15:59</t>
  </si>
  <si>
    <t>04.05.2021 20:54:41</t>
  </si>
  <si>
    <t>04.05.2021 19:20:15</t>
  </si>
  <si>
    <t>04.05.2021 19:51:29</t>
  </si>
  <si>
    <t>ARIKBAŞI TR-1 35-20-L00218_12480390_56377770_56377770</t>
  </si>
  <si>
    <t>04.05.2021 19:28:01</t>
  </si>
  <si>
    <t>04.05.2021 20:49:45</t>
  </si>
  <si>
    <t>K-217 35-01-K00217_A_56376758_56376758</t>
  </si>
  <si>
    <t>04.05.2021 18:29:02</t>
  </si>
  <si>
    <t>04.05.2021 21:01:28</t>
  </si>
  <si>
    <t>L-319 BAHÇELİEVLER-2 35-18-L00319_950449490_950449490</t>
  </si>
  <si>
    <t>04.05.2021 19:32:57</t>
  </si>
  <si>
    <t>04.05.2021 23:58:19</t>
  </si>
  <si>
    <t>DM-1/8 45-71-M00198_A a3b_45143089</t>
  </si>
  <si>
    <t>04.05.2021 19:35:38</t>
  </si>
  <si>
    <t>04.05.2021 20:25:39</t>
  </si>
  <si>
    <t>04.05.2021 19:38:29</t>
  </si>
  <si>
    <t>04.05.2021 19:49:12</t>
  </si>
  <si>
    <t>SOMA TR-16/1 45-82-M00016_45-82-M00016_2347145</t>
  </si>
  <si>
    <t>04.05.2021 17:41:52</t>
  </si>
  <si>
    <t>04.05.2021 20:02:12</t>
  </si>
  <si>
    <t>TR-44 (DM-5/TR-12) ALPKENT 35-26-M00044_956617193_956617193</t>
  </si>
  <si>
    <t>04.05.2021 19:38:44</t>
  </si>
  <si>
    <t>04.05.2021 22:49:06</t>
  </si>
  <si>
    <t>ÇİFTÇİGEDİĞİ TR-2 35-20-L00170_955197714_955197714</t>
  </si>
  <si>
    <t>04.05.2021 19:58:32</t>
  </si>
  <si>
    <t>04.05.2021 23:23:55</t>
  </si>
  <si>
    <t>L-43 AKARCA 35-14-L00043_956635427_956635427</t>
  </si>
  <si>
    <t>04.05.2021 20:00:21</t>
  </si>
  <si>
    <t>04.05.2021 21:07:14</t>
  </si>
  <si>
    <t>L-316 YALIKENT 35-18-L00316_950449297_950449297</t>
  </si>
  <si>
    <t>04.05.2021 20:07:48</t>
  </si>
  <si>
    <t>04.05.2021 23:50:34</t>
  </si>
  <si>
    <t>L-32 35-14-L00032_956662088_956662088</t>
  </si>
  <si>
    <t>04.05.2021 20:09:00</t>
  </si>
  <si>
    <t>04.05.2021 20:35:27</t>
  </si>
  <si>
    <t>GÜLKENT TR-4 35-30-M00227_955311306_955311306</t>
  </si>
  <si>
    <t>04.05.2021 20:07:55</t>
  </si>
  <si>
    <t>04.05.2021 22:37:54</t>
  </si>
  <si>
    <t>KARABURUN TR-15 35-21-L00013_953360097_953360097</t>
  </si>
  <si>
    <t>04.05.2021 20:22:17</t>
  </si>
  <si>
    <t>04.05.2021 23:01:58</t>
  </si>
  <si>
    <t>M-1631 35-02-M01631_962644336_962644336</t>
  </si>
  <si>
    <t>04.05.2021 20:19:02</t>
  </si>
  <si>
    <t>04.05.2021 22:36:28</t>
  </si>
  <si>
    <t>HASSEKİ TR-1 35-21-L00066_953364133_953364133</t>
  </si>
  <si>
    <t>04.05.2021 20:09:51</t>
  </si>
  <si>
    <t>04.05.2021 22:31:06</t>
  </si>
  <si>
    <t>TR-30 35-32-M00030_946411011_946411011</t>
  </si>
  <si>
    <t>04.05.2021 19:53:29</t>
  </si>
  <si>
    <t>04.05.2021 23:01:38</t>
  </si>
  <si>
    <t>HASAN ÖZER SULAMA TR 45-71-M01012_DIREK TIPI TRAFO HUCRESI H01_2087350</t>
  </si>
  <si>
    <t>04.05.2021 20:01:53</t>
  </si>
  <si>
    <t>04.05.2021 22:01:53</t>
  </si>
  <si>
    <t>M-1128 35-01-M01128_911894659_911894659</t>
  </si>
  <si>
    <t>04.05.2021 21:10:14</t>
  </si>
  <si>
    <t>04.05.2021 22:42:23</t>
  </si>
  <si>
    <t>GERÇEKLİ TR-4 35-15-L00652_950374573_950374573</t>
  </si>
  <si>
    <t>04.05.2021 21:11:27</t>
  </si>
  <si>
    <t>04.05.2021 23:46:57</t>
  </si>
  <si>
    <t>DM-3/09 (YAYLA KABİN) 45-71-M00120_953192763_953192763</t>
  </si>
  <si>
    <t>04.05.2021 21:27:22</t>
  </si>
  <si>
    <t>04.05.2021 22:31:40</t>
  </si>
  <si>
    <t>ARDIÇ MAHALLESİ TR-9 35-21-L00130_953362723_953362723</t>
  </si>
  <si>
    <t>04.05.2021 21:27:36</t>
  </si>
  <si>
    <t>04.05.2021 23:33:31</t>
  </si>
  <si>
    <t>HORZUM ALAYAKA DEDEKAVAK TR-2 45-73-M00292_A_56389559_56389559</t>
  </si>
  <si>
    <t>04.05.2021 21:13:53</t>
  </si>
  <si>
    <t>04.05.2021 23:02:57</t>
  </si>
  <si>
    <t>TR-63 35-19-L00063_956668138_956668138</t>
  </si>
  <si>
    <t>04.05.2021 22:30:04</t>
  </si>
  <si>
    <t>04.05.2021 23:27:31</t>
  </si>
  <si>
    <t>ÇALTIKORU TR-1 35-16-M00077_47596685_56353264_56353264</t>
  </si>
  <si>
    <t>04.05.2021 22:45:57</t>
  </si>
  <si>
    <t>04.05.2021 23:44:00</t>
  </si>
  <si>
    <t>YARBASAN KÖK 45-74-M00119_MİNNETLER M03_72246697</t>
  </si>
  <si>
    <t>04.05.2021 22:09:00</t>
  </si>
  <si>
    <t>04.05.2021 22:50:00</t>
  </si>
  <si>
    <t>KİRAZ İM 35-31-A00001_ŞEHİR-1 L05_2096755</t>
  </si>
  <si>
    <t>05.05.2021 01:00:39</t>
  </si>
  <si>
    <t>05.05.2021 01:32:00</t>
  </si>
  <si>
    <t>05.05.2021 01:37:02</t>
  </si>
  <si>
    <t>05.05.2021 02:16:00</t>
  </si>
  <si>
    <t>HILAL GIS TM 35-01-A00010_HİLAL-9 K02_2313229</t>
  </si>
  <si>
    <t>05.05.2021 02:05:00</t>
  </si>
  <si>
    <t>05.05.2021 02:07:00</t>
  </si>
  <si>
    <t>L-317 BAHÇELİEVLER-1 35-18-L00317_950449502_950449502</t>
  </si>
  <si>
    <t>05.05.2021 04:31:00</t>
  </si>
  <si>
    <t>05.05.2021 05:07:00</t>
  </si>
  <si>
    <t>TİRE İM-DM-1 35-29-A00001_DOYRANLI L11_2059658</t>
  </si>
  <si>
    <t>05.05.2021 04:56:29</t>
  </si>
  <si>
    <t>05.05.2021 06:27:47</t>
  </si>
  <si>
    <t>KARAOĞLANLI TR-2 45-71-M00092_TR-3 M02_2075952</t>
  </si>
  <si>
    <t>05.05.2021 05:40:45</t>
  </si>
  <si>
    <t>05.05.2021 06:27:25</t>
  </si>
  <si>
    <t>TORBALI DM 35-26-M00001_TR-5 M07_2056987</t>
  </si>
  <si>
    <t>05.05.2021 06:15:09</t>
  </si>
  <si>
    <t>05.05.2021 06:42:39</t>
  </si>
  <si>
    <t>MADEN KÖK 45-83-M00128_İZZETTİN M03_47316729</t>
  </si>
  <si>
    <t>05.05.2021 06:41:00</t>
  </si>
  <si>
    <t>05.05.2021 07:21:00</t>
  </si>
  <si>
    <t>ÖDEMİŞ İM 35-15-A00001_YENİCEKÖY L24_2309736</t>
  </si>
  <si>
    <t>05.05.2021 06:51:50</t>
  </si>
  <si>
    <t>05.05.2021 07:02:00</t>
  </si>
  <si>
    <t>BAĞARASI TR-10 KÖK 35-23-M00179_GERENKÖY KÖK M01_72143145</t>
  </si>
  <si>
    <t>05.05.2021 07:15:45</t>
  </si>
  <si>
    <t>05.05.2021 07:17:15</t>
  </si>
  <si>
    <t>YASEMİN DM 35-19-M00002_KUŞÇULAR DM-2 M02_2333721</t>
  </si>
  <si>
    <t>05.05.2021 07:06:35</t>
  </si>
  <si>
    <t>05.05.2021 14:35:00</t>
  </si>
  <si>
    <t>ALİBEYLİ TR-3 45-80-M00088_45-80-M00088_2359912</t>
  </si>
  <si>
    <t>05.05.2021 07:34:04</t>
  </si>
  <si>
    <t>05.05.2021 08:25:00</t>
  </si>
  <si>
    <t>ORTAKÖY TR-1 35-15-L00474_DIREK TIPI TRAFO HUCRESI H01_2037804</t>
  </si>
  <si>
    <t>05.05.2021 07:33:25</t>
  </si>
  <si>
    <t>05.05.2021 11:22:00</t>
  </si>
  <si>
    <t>TR-149 35-19-L00149_956694919_956694919</t>
  </si>
  <si>
    <t>05.05.2021 07:48:00</t>
  </si>
  <si>
    <t>05.05.2021 09:34:00</t>
  </si>
  <si>
    <t>05.05.2021 08:05:00</t>
  </si>
  <si>
    <t>05.05.2021 13:15:10</t>
  </si>
  <si>
    <t>KEMALİYE TR-7 45-73-M00155_SARI SIĞIRLI İÇME SUYU ÇIKIŞI M01_2088527</t>
  </si>
  <si>
    <t>05.05.2021 08:06:15</t>
  </si>
  <si>
    <t>05.05.2021 13:10:27</t>
  </si>
  <si>
    <t>GERELİ KÖYÜ İBRAHİM SAYGILI SULAMA GRB TR-14 35-15-M00130_950409476_950409476</t>
  </si>
  <si>
    <t>05.05.2021 09:01:01</t>
  </si>
  <si>
    <t>05.05.2021 14:14:22</t>
  </si>
  <si>
    <t>TAYTAN BEZİRGANLI TR 45-78-M00271_45-78-M00271_2352927</t>
  </si>
  <si>
    <t>05.05.2021 09:00:00</t>
  </si>
  <si>
    <t>05.05.2021 18:10:00</t>
  </si>
  <si>
    <t>FOÇA TR-37 35-23-L00037_FOÇA TR-41 L01_72152336</t>
  </si>
  <si>
    <t>05.05.2021 09:10:28</t>
  </si>
  <si>
    <t>05.05.2021 09:47:00</t>
  </si>
  <si>
    <t>05.05.2021 09:14:00</t>
  </si>
  <si>
    <t>05.05.2021 11:26:00</t>
  </si>
  <si>
    <t>L-262 ÇİÇEKÇİ PARKI 35-18-L00262_950450572_950450572</t>
  </si>
  <si>
    <t>05.05.2021 09:19:00</t>
  </si>
  <si>
    <t>05.05.2021 13:27:03</t>
  </si>
  <si>
    <t>M-3122 35-10-M03122_97467934_97467934</t>
  </si>
  <si>
    <t>05.05.2021 09:15:20</t>
  </si>
  <si>
    <t>05.05.2021 14:07:18</t>
  </si>
  <si>
    <t>TR-44 (DM-5/TR-12) ALPKENT 35-26-M00044_95000151416_95000151416</t>
  </si>
  <si>
    <t>05.05.2021 09:26:00</t>
  </si>
  <si>
    <t>05.05.2021 15:58:07</t>
  </si>
  <si>
    <t>TİRE İM-DM-1 35-29-A00001_DEREBAŞI M25_2059028</t>
  </si>
  <si>
    <t>OG Hatta Ağaç Kesimi</t>
  </si>
  <si>
    <t>05.05.2021 09:28:29</t>
  </si>
  <si>
    <t>05.05.2021 10:33:37</t>
  </si>
  <si>
    <t>SEYİT EFE SLM TR 35-26-L00374_6970762_56358283_56358283</t>
  </si>
  <si>
    <t>05.05.2021 09:31:00</t>
  </si>
  <si>
    <t>05.05.2021 10:00:00</t>
  </si>
  <si>
    <t>YENMİŞ KÖK 35-27-M00366_GÜVENİKSAN-ÇAMBEL 2 M01_72163649</t>
  </si>
  <si>
    <t>05.05.2021 09:34:24</t>
  </si>
  <si>
    <t>05.05.2021 09:43:08</t>
  </si>
  <si>
    <t>DM-4/TR-15 (ESKİ TR-14) 35-26-M00014_956618512_956618512</t>
  </si>
  <si>
    <t>05.05.2021 09:36:00</t>
  </si>
  <si>
    <t>05.05.2021 12:50:58</t>
  </si>
  <si>
    <t>M-3034 35-09-M03034_913280031_913280031</t>
  </si>
  <si>
    <t>05.05.2021 09:39:00</t>
  </si>
  <si>
    <t>05.05.2021 10:12:00</t>
  </si>
  <si>
    <t>TR-12 HÜKÜMET KONAĞI 35-19-M00012_8244632 I01_5941509</t>
  </si>
  <si>
    <t>05.05.2021 09:42:00</t>
  </si>
  <si>
    <t>05.05.2021 10:36:00</t>
  </si>
  <si>
    <t>YENMİŞ KÖK 35-27-M00366_GÜVENİKSAN-ÇAMBEL 2 M01_72163711</t>
  </si>
  <si>
    <t>05.05.2021 09:45:00</t>
  </si>
  <si>
    <t>05.05.2021 14:38:23</t>
  </si>
  <si>
    <t>TR-90 ÖZTİRYAKİLER 35-19-L00090_50074328_56406466_56406466</t>
  </si>
  <si>
    <t>05.05.2021 09:45:08</t>
  </si>
  <si>
    <t>05.05.2021 16:07:56</t>
  </si>
  <si>
    <t>L-513 REİSDERE 35-18-L00513_950460750_950460750</t>
  </si>
  <si>
    <t>05.05.2021 09:48:00</t>
  </si>
  <si>
    <t>05.05.2021 14:34:12</t>
  </si>
  <si>
    <t>05.05.2021 13:17:01</t>
  </si>
  <si>
    <t>BAĞLICA KÖK 45-79-M00248_ÇAVUŞLAR M04_72036938</t>
  </si>
  <si>
    <t>05.05.2021 09:52:34</t>
  </si>
  <si>
    <t>05.05.2021 10:22:00</t>
  </si>
  <si>
    <t>DM-15/2 KEÇİLİKÖY 45-71-M00646_953242612_953242612</t>
  </si>
  <si>
    <t>05.05.2021 10:14:00</t>
  </si>
  <si>
    <t>05.05.2021 11:33:00</t>
  </si>
  <si>
    <t>L-32 35-14-L00032_915022981_915022981</t>
  </si>
  <si>
    <t>05.05.2021 10:15:00</t>
  </si>
  <si>
    <t>05.05.2021 10:42:00</t>
  </si>
  <si>
    <t>05.05.2021 10:20:00</t>
  </si>
  <si>
    <t>05.05.2021 17:31:00</t>
  </si>
  <si>
    <t>05.05.2021 10:19:17</t>
  </si>
  <si>
    <t>05.05.2021 11:14:00</t>
  </si>
  <si>
    <t>K-4390 35-09-K04390_915134633_915134633</t>
  </si>
  <si>
    <t>05.05.2021 10:26:00</t>
  </si>
  <si>
    <t>05.05.2021 23:32:29</t>
  </si>
  <si>
    <t>YENİOSMANİYE TR-1 45-80-M00143_956533893_956533893</t>
  </si>
  <si>
    <t>05.05.2021 10:23:50</t>
  </si>
  <si>
    <t>05.05.2021 14:36:55</t>
  </si>
  <si>
    <t>AKÇAALAN YEDİEVLER TR-1 35-22-M00221_D_56371792_56371792</t>
  </si>
  <si>
    <t>05.05.2021 10:26:29</t>
  </si>
  <si>
    <t>05.05.2021 11:06:00</t>
  </si>
  <si>
    <t>HILAL GIS TM 35-01-A00010_HİLAL-9 K02_2056015</t>
  </si>
  <si>
    <t>05.05.2021 10:05:00</t>
  </si>
  <si>
    <t>05.05.2021 14:49:33</t>
  </si>
  <si>
    <t>TR-65 MOBİL ÖNÜ 35-19-L00065_DIREK TIPI TRAFO HUCRESI H01_2053468</t>
  </si>
  <si>
    <t>05.05.2021 10:00:02</t>
  </si>
  <si>
    <t>05.05.2021 12:00:00</t>
  </si>
  <si>
    <t>M-2926 35-03-M02926_910482155_910482155</t>
  </si>
  <si>
    <t>05.05.2021 10:32:29</t>
  </si>
  <si>
    <t>05.05.2021 14:01:23</t>
  </si>
  <si>
    <t>TR-41 KÖK 45-78-L00041_HatBaşıAyırıcı_53139485 L01_53139485</t>
  </si>
  <si>
    <t>05.05.2021 10:41:00</t>
  </si>
  <si>
    <t>05.05.2021 11:10:00</t>
  </si>
  <si>
    <t>ELMADERE TR-1 35-24-M00085_955232734_955232734</t>
  </si>
  <si>
    <t>05.05.2021 10:21:29</t>
  </si>
  <si>
    <t>05.05.2021 14:29:24</t>
  </si>
  <si>
    <t>ÇAYLI TR-13 35-15-L00198_950408264_950408264</t>
  </si>
  <si>
    <t>05.05.2021 10:35:12</t>
  </si>
  <si>
    <t>05.05.2021 12:22:00</t>
  </si>
  <si>
    <t>K-1860 35-09-K01860_97664944_97664944</t>
  </si>
  <si>
    <t>05.05.2021 10:43:00</t>
  </si>
  <si>
    <t>05.05.2021 12:13:00</t>
  </si>
  <si>
    <t>TOKMAKLI KÖK 45-86-M00047_HatBaşıAyırıcı_53134901 M05_53134901</t>
  </si>
  <si>
    <t>05.05.2021 10:48:00</t>
  </si>
  <si>
    <t>05.05.2021 12:42:58</t>
  </si>
  <si>
    <t>05.05.2021 09:39:58</t>
  </si>
  <si>
    <t>05.05.2021 16:17:56</t>
  </si>
  <si>
    <t>TR-54 35-16-L00054_953335520_953335520</t>
  </si>
  <si>
    <t>05.05.2021 10:55:29</t>
  </si>
  <si>
    <t>05.05.2021 21:22:55</t>
  </si>
  <si>
    <t>TR-74 35-19-L00074_TR-69 L02_2334543</t>
  </si>
  <si>
    <t>05.05.2021 10:30:36</t>
  </si>
  <si>
    <t>05.05.2021 12:04:00</t>
  </si>
  <si>
    <t>ÇEPNİDERE TR-1 45-83-L00222_B_56386260_56386260</t>
  </si>
  <si>
    <t>05.05.2021 10:54:28</t>
  </si>
  <si>
    <t>05.05.2021 14:57:55</t>
  </si>
  <si>
    <t>BADEMLİ KOCABAĞLAR MEV. TR-35 35-15-L01057_B_56362149_56362149</t>
  </si>
  <si>
    <t>05.05.2021 10:30:00</t>
  </si>
  <si>
    <t>05.05.2021 13:11:12</t>
  </si>
  <si>
    <t>L-261 SİTESPOR 35-18-L00261_950450827_950450827</t>
  </si>
  <si>
    <t>05.05.2021 11:09:00</t>
  </si>
  <si>
    <t>05.05.2021 12:54:14</t>
  </si>
  <si>
    <t>K-55 35-04-K00055_G G1B_5807338</t>
  </si>
  <si>
    <t>05.05.2021 11:12:00</t>
  </si>
  <si>
    <t>05.05.2021 12:06:00</t>
  </si>
  <si>
    <t>05.05.2021 11:20:14</t>
  </si>
  <si>
    <t>05.05.2021 12:54:09</t>
  </si>
  <si>
    <t>ALİZE KÖK 35-18-M00059_CANTÜRK MADEN M11_72185136</t>
  </si>
  <si>
    <t>05.05.2021 11:19:04</t>
  </si>
  <si>
    <t>05.05.2021 13:54:59</t>
  </si>
  <si>
    <t>HASALAN TR-2 45-78-L00384_49323774_56405910_56405910</t>
  </si>
  <si>
    <t>05.05.2021 11:26:18</t>
  </si>
  <si>
    <t>05.05.2021 12:01:00</t>
  </si>
  <si>
    <t>K-618 35-04-K00618_B_56355996_56355996</t>
  </si>
  <si>
    <t>05.05.2021 11:30:00</t>
  </si>
  <si>
    <t>05.05.2021 12:26:00</t>
  </si>
  <si>
    <t>HALİLBEYLİ TR-1 KÖK 35-27-M01057_HALİLBEYLİ KÖY İÇİ ATIK ARITMA M05_61283941</t>
  </si>
  <si>
    <t>05.05.2021 11:18:07</t>
  </si>
  <si>
    <t>05.05.2021 11:45:00</t>
  </si>
  <si>
    <t>İNTUR SİTESİ 35-21-L00196_A T-A-K2B_5894073</t>
  </si>
  <si>
    <t>05.05.2021 11:33:25</t>
  </si>
  <si>
    <t>05.05.2021 14:58:23</t>
  </si>
  <si>
    <t>TR-14(M-714) 35-30-M00714_955299840_955299840</t>
  </si>
  <si>
    <t>05.05.2021 11:33:36</t>
  </si>
  <si>
    <t>05.05.2021 13:34:06</t>
  </si>
  <si>
    <t>DELEMENLER KÖK 45-73-M00490_HACIALİLER M03_2081976</t>
  </si>
  <si>
    <t>05.05.2021 12:03:08</t>
  </si>
  <si>
    <t>05.05.2021 12:07:00</t>
  </si>
  <si>
    <t>DM-3/28(ALAN SK. TR) 45-71-M00082_953210449_953210449</t>
  </si>
  <si>
    <t>05.05.2021 11:51:50</t>
  </si>
  <si>
    <t>05.05.2021 17:24:26</t>
  </si>
  <si>
    <t>KURUCUOVA TR-6 35-15-L00250_950406519_950406519</t>
  </si>
  <si>
    <t>05.05.2021 12:06:45</t>
  </si>
  <si>
    <t>05.05.2021 15:34:45</t>
  </si>
  <si>
    <t>AHMETBEYLİ MAYDANOZ M-7 35-22-M00245_C_56353807_56353807</t>
  </si>
  <si>
    <t>05.05.2021 11:58:24</t>
  </si>
  <si>
    <t>05.05.2021 16:49:14</t>
  </si>
  <si>
    <t>TR-84 ORHAN HALLIOĞLU GRB. 35-15-M00084_C_56373145_56373145</t>
  </si>
  <si>
    <t>05.05.2021 12:27:15</t>
  </si>
  <si>
    <t>05.05.2021 14:35:33</t>
  </si>
  <si>
    <t>05.05.2021 10:34:11</t>
  </si>
  <si>
    <t>05.05.2021 14:15:43</t>
  </si>
  <si>
    <t>M-1723 35-02-M01723_910049993_910049993</t>
  </si>
  <si>
    <t>05.05.2021 12:40:35</t>
  </si>
  <si>
    <t>05.05.2021 13:53:15</t>
  </si>
  <si>
    <t>MÜDÜROĞLU KÖK 35-26-M00940_HALİL KOYUNCU M04_65893189</t>
  </si>
  <si>
    <t>05.05.2021 12:31:54</t>
  </si>
  <si>
    <t>05.05.2021 13:21:58</t>
  </si>
  <si>
    <t>ASARLIK TR-12 35-28-L00128_953369609_953369609</t>
  </si>
  <si>
    <t>05.05.2021 12:15:51</t>
  </si>
  <si>
    <t>05.05.2021 13:49:58</t>
  </si>
  <si>
    <t>AŞAĞIÇOBANİSA TR-14 45-71-M00099_45-71-M00099_2370331</t>
  </si>
  <si>
    <t>05.05.2021 12:32:53</t>
  </si>
  <si>
    <t>05.05.2021 14:07:52</t>
  </si>
  <si>
    <t>ESKİOBA TR-3 35-29-L00145_A_56360358_56360358</t>
  </si>
  <si>
    <t>05.05.2021 11:49:41</t>
  </si>
  <si>
    <t>05.05.2021 15:21:53</t>
  </si>
  <si>
    <t>KARŞIYAKA MAHALLESİ TR-1 35-17-R00008_5660284_56357012_56357012</t>
  </si>
  <si>
    <t>05.05.2021 12:39:17</t>
  </si>
  <si>
    <t>05.05.2021 13:18:21</t>
  </si>
  <si>
    <t>ÇİLE TR-4 35-22-M00189_35-22-M00189_2354033</t>
  </si>
  <si>
    <t>05.05.2021 12:20:30</t>
  </si>
  <si>
    <t>05.05.2021 20:29:00</t>
  </si>
  <si>
    <t>DM-4/TR-12 35-22-M00081_955287843_955287843</t>
  </si>
  <si>
    <t>05.05.2021 12:31:39</t>
  </si>
  <si>
    <t>05.05.2021 14:48:41</t>
  </si>
  <si>
    <t>K-2882 35-02-K02882_A_56379733_56379733</t>
  </si>
  <si>
    <t>05.05.2021 13:01:07</t>
  </si>
  <si>
    <t>05.05.2021 14:27:32</t>
  </si>
  <si>
    <t>TR-126 35-19-L00126_956697677_956697677</t>
  </si>
  <si>
    <t>05.05.2021 12:46:04</t>
  </si>
  <si>
    <t>05.05.2021 17:01:35</t>
  </si>
  <si>
    <t>L-307 35-18-L00307_950446901_950446901</t>
  </si>
  <si>
    <t>05.05.2021 12:57:42</t>
  </si>
  <si>
    <t>05.05.2021 22:27:36</t>
  </si>
  <si>
    <t>TEKKE TR-3 35-15-L00125_B_56368655_56368655</t>
  </si>
  <si>
    <t>05.05.2021 12:40:43</t>
  </si>
  <si>
    <t>05.05.2021 15:51:20</t>
  </si>
  <si>
    <t>GÖRDES TR-36 45-75-M00036_945604283_945604283</t>
  </si>
  <si>
    <t>05.05.2021 13:21:00</t>
  </si>
  <si>
    <t>05.05.2021 14:17:16</t>
  </si>
  <si>
    <t>HELVACI DM-2 35-17-M00359_HATUNDERE M03_66476619</t>
  </si>
  <si>
    <t>05.05.2021 13:23:36</t>
  </si>
  <si>
    <t>05.05.2021 13:38:34</t>
  </si>
  <si>
    <t>KAYAKÖY DM 35-15-L00866_İLKKURŞUN L05_72307055</t>
  </si>
  <si>
    <t>05.05.2021 13:13:46</t>
  </si>
  <si>
    <t>05.05.2021 14:44:46</t>
  </si>
  <si>
    <t>K-4124 35-09-K04124_913155907_913155907</t>
  </si>
  <si>
    <t>05.05.2021 13:25:08</t>
  </si>
  <si>
    <t>05.05.2021 17:46:16</t>
  </si>
  <si>
    <t>DELEMENLER KÖK 45-73-M00490_HatBaşıAyırıcı_53136539 M05_53136539</t>
  </si>
  <si>
    <t>05.05.2021 13:26:06</t>
  </si>
  <si>
    <t>05.05.2021 15:41:53</t>
  </si>
  <si>
    <t>05.05.2021 13:22:49</t>
  </si>
  <si>
    <t>05.05.2021 15:37:12</t>
  </si>
  <si>
    <t>DM-5/TR-8 (ESKİ TR-40) 35-26-M01360_956620396_956620396</t>
  </si>
  <si>
    <t>05.05.2021 13:36:25</t>
  </si>
  <si>
    <t>05.05.2021 14:20:13</t>
  </si>
  <si>
    <t>YENİ FOÇA TR-30 35-23-M00030_35-23-M00030_76459361</t>
  </si>
  <si>
    <t>05.05.2021 13:41:14</t>
  </si>
  <si>
    <t>05.05.2021 17:16:33</t>
  </si>
  <si>
    <t>ÇİLE DM 35-22-M00086_DEĞİRMENDERE DM M03_50064041</t>
  </si>
  <si>
    <t>05.05.2021 13:49:26</t>
  </si>
  <si>
    <t>05.05.2021 14:25:30</t>
  </si>
  <si>
    <t>AKKEÇİLİ TR-1 45-73-M00422_D_56407019_56407019</t>
  </si>
  <si>
    <t>05.05.2021 13:37:08</t>
  </si>
  <si>
    <t>05.05.2021 14:56:47</t>
  </si>
  <si>
    <t>M-3 35-02-M00003_913332183_913332183</t>
  </si>
  <si>
    <t>05.05.2021 13:51:04</t>
  </si>
  <si>
    <t>05.05.2021 14:44:00</t>
  </si>
  <si>
    <t>KOCAER KÖK 35-17-M00253_İMBAT DM M01_66425694</t>
  </si>
  <si>
    <t>05.05.2021 13:51:36</t>
  </si>
  <si>
    <t>05.05.2021 14:10:10</t>
  </si>
  <si>
    <t>L-280 35-18-L00280_950463318_950463318</t>
  </si>
  <si>
    <t>05.05.2021 13:57:23</t>
  </si>
  <si>
    <t>05.05.2021 14:54:24</t>
  </si>
  <si>
    <t>ASARLIK TR-16 35-28-M00174_953376202_953376202</t>
  </si>
  <si>
    <t>05.05.2021 14:00:09</t>
  </si>
  <si>
    <t>05.05.2021 23:46:08</t>
  </si>
  <si>
    <t>05.05.2021 14:13:26</t>
  </si>
  <si>
    <t>05.05.2021 14:16:38</t>
  </si>
  <si>
    <t>YENİFOÇA TR-37 35-23-M00037_950417385_950417385</t>
  </si>
  <si>
    <t>05.05.2021 14:05:53</t>
  </si>
  <si>
    <t>05.05.2021 18:48:05</t>
  </si>
  <si>
    <t>M-577 (DM-6/17) 35-17-M00577_950307358_950307358</t>
  </si>
  <si>
    <t>05.05.2021 14:20:36</t>
  </si>
  <si>
    <t>05.05.2021 18:28:02</t>
  </si>
  <si>
    <t>DAĞDERE TR-6 45-72-M00218_B_56407506_56407506</t>
  </si>
  <si>
    <t>05.05.2021 14:02:19</t>
  </si>
  <si>
    <t>05.05.2021 19:30:06</t>
  </si>
  <si>
    <t>SEYREK TR-1 35-28-M00371_953379198_953379198</t>
  </si>
  <si>
    <t>05.05.2021 14:23:23</t>
  </si>
  <si>
    <t>05.05.2021 21:09:07</t>
  </si>
  <si>
    <t>TR-1 35-31-L00001_95000551040_95000551040</t>
  </si>
  <si>
    <t>05.05.2021 14:25:07</t>
  </si>
  <si>
    <t>05.05.2021 17:22:26</t>
  </si>
  <si>
    <t>KARAHALİLLİ TR-2 35-20-L00089_955202525_955202525</t>
  </si>
  <si>
    <t>05.05.2021 14:26:28</t>
  </si>
  <si>
    <t>05.05.2021 14:57:56</t>
  </si>
  <si>
    <t>KUŞÇULAR TR-1 35-19-M00213_35-19-M00213_2349914</t>
  </si>
  <si>
    <t>05.05.2021 14:39:55</t>
  </si>
  <si>
    <t>05.05.2021 16:33:07</t>
  </si>
  <si>
    <t>MURSALLI TR-1 35-15-L00744_DIREK TIPI TRAFO HUCRESI H01_2039550</t>
  </si>
  <si>
    <t>05.05.2021 14:57:20</t>
  </si>
  <si>
    <t>05.05.2021 17:45:18</t>
  </si>
  <si>
    <t>KARAAĞAÇLI TR-13 45-71-M01075_FABRİKALAR M05_2088482</t>
  </si>
  <si>
    <t>05.05.2021 15:02:23</t>
  </si>
  <si>
    <t>05.05.2021 17:35:17</t>
  </si>
  <si>
    <t>HALİL ÜZMEZ SULMA GRUBU 35-29-L00478_35-29-L00478_2373623</t>
  </si>
  <si>
    <t>05.05.2021 15:10:56</t>
  </si>
  <si>
    <t>05.05.2021 17:06:43</t>
  </si>
  <si>
    <t>SELENDİ DM 45-81-M00001_HatBaşıAyırıcı_53135446 M06_53135446</t>
  </si>
  <si>
    <t>05.05.2021 15:18:04</t>
  </si>
  <si>
    <t>05.05.2021 15:45:12</t>
  </si>
  <si>
    <t>DELEMENLER KÖK 45-73-M00490_GÜZLE BELENYAKA M05_2081977</t>
  </si>
  <si>
    <t>05.05.2021 15:23:26</t>
  </si>
  <si>
    <t>05.05.2021 15:25:26</t>
  </si>
  <si>
    <t>BAĞLICA KÖK 45-79-M00248_BAĞLICA M02_72036894</t>
  </si>
  <si>
    <t>05.05.2021 15:38:56</t>
  </si>
  <si>
    <t>05.05.2021 15:39:28</t>
  </si>
  <si>
    <t>DM12/TR4 45-73-M00094_945675482_945675482</t>
  </si>
  <si>
    <t>05.05.2021 15:51:31</t>
  </si>
  <si>
    <t>05.05.2021 17:44:47</t>
  </si>
  <si>
    <t>PANAZTEPE DM 35-28-M00732_KESİKKÖY-1 GİRİŞ M07_2114179</t>
  </si>
  <si>
    <t>05.05.2021 15:59:07</t>
  </si>
  <si>
    <t>05.05.2021 16:14:01</t>
  </si>
  <si>
    <t>YENİDOĞAN TR-1 45-72-M00634_956520445_956520445</t>
  </si>
  <si>
    <t>05.05.2021 14:52:36</t>
  </si>
  <si>
    <t>05.05.2021 18:36:56</t>
  </si>
  <si>
    <t>TR-123 35-26-M00123_956604530_956604530</t>
  </si>
  <si>
    <t>05.05.2021 15:58:58</t>
  </si>
  <si>
    <t>05.05.2021 21:43:02</t>
  </si>
  <si>
    <t>M-10 35-02-M00010_M-3227 M02_2035233</t>
  </si>
  <si>
    <t>05.05.2021 16:02:56</t>
  </si>
  <si>
    <t>05.05.2021 16:36:00</t>
  </si>
  <si>
    <t>SELİM GES KÖK 35-23-M00319_YENİ FOÇA TR-1 DM FOTAŞ-1 M08_72307547</t>
  </si>
  <si>
    <t>05.05.2021 16:00:17</t>
  </si>
  <si>
    <t>05.05.2021 16:54:38</t>
  </si>
  <si>
    <t>M-624 35-02-M00624_913134565_913134565</t>
  </si>
  <si>
    <t>05.05.2021 16:05:14</t>
  </si>
  <si>
    <t>05.05.2021 18:14:47</t>
  </si>
  <si>
    <t>05.05.2021 16:08:18</t>
  </si>
  <si>
    <t>05.05.2021 16:11:00</t>
  </si>
  <si>
    <t>MÜTEVELLİ TR-6 45-80-M00105_956537906_956537906</t>
  </si>
  <si>
    <t>05.05.2021 16:01:47</t>
  </si>
  <si>
    <t>05.05.2021 16:56:29</t>
  </si>
  <si>
    <t>TR-116 35-16-L00116_A_56397785_56397785</t>
  </si>
  <si>
    <t>05.05.2021 16:04:10</t>
  </si>
  <si>
    <t>05.05.2021 17:49:50</t>
  </si>
  <si>
    <t>DİNDARLI KÖK TR-3 KAKLIK 45-79-M00395_KIZILÇUKUR GÜNYAKA KARACAALİ BEYHARMAN M06_72035371</t>
  </si>
  <si>
    <t>05.05.2021 16:16:38</t>
  </si>
  <si>
    <t>05.05.2021 16:17:06</t>
  </si>
  <si>
    <t>ESKİ FOÇA İM 35-23-A00001_FOTAŞ-2 M02_2308531</t>
  </si>
  <si>
    <t>05.05.2021 16:04:57</t>
  </si>
  <si>
    <t>05.05.2021 17:41:06</t>
  </si>
  <si>
    <t>L-215 ATAKUM 35-14-L00215_956660702_956660702</t>
  </si>
  <si>
    <t>05.05.2021 16:12:26</t>
  </si>
  <si>
    <t>05.05.2021 17:25:49</t>
  </si>
  <si>
    <t>YILMAZ İM 45-78-A00003_49330005_56384343_56384343</t>
  </si>
  <si>
    <t>05.05.2021 16:18:57</t>
  </si>
  <si>
    <t>05.05.2021 18:24:21</t>
  </si>
  <si>
    <t>CANPAŞA KÖK 45-71-M00140_HatBaşıAyırıcı_53134565 M06_53134565</t>
  </si>
  <si>
    <t>05.05.2021 16:20:08</t>
  </si>
  <si>
    <t>05.05.2021 19:28:02</t>
  </si>
  <si>
    <t>ALAŞEHİR TR-26 45-73-M00026_B_56401301_56401301</t>
  </si>
  <si>
    <t>05.05.2021 16:27:21</t>
  </si>
  <si>
    <t>05.05.2021 18:57:44</t>
  </si>
  <si>
    <t>L-474 35-18-L00474_950466800_950466800</t>
  </si>
  <si>
    <t>05.05.2021 16:12:58</t>
  </si>
  <si>
    <t>05.05.2021 19:46:42</t>
  </si>
  <si>
    <t>DM-1/23-A 35-29-M00490_950323958_950323958</t>
  </si>
  <si>
    <t>05.05.2021 16:27:48</t>
  </si>
  <si>
    <t>05.05.2021 20:40:43</t>
  </si>
  <si>
    <t>KARAOĞLANLI TR-2 45-71-M00092_TR-4 M05_2075467</t>
  </si>
  <si>
    <t>05.05.2021 16:31:55</t>
  </si>
  <si>
    <t>05.05.2021 21:01:52</t>
  </si>
  <si>
    <t>KUŞÇULAR TR-4 (BEYDERESİ) 35-19-M00216_A_65513925_65513925</t>
  </si>
  <si>
    <t>05.05.2021 16:33:58</t>
  </si>
  <si>
    <t>05.05.2021 19:08:04</t>
  </si>
  <si>
    <t>DM-14/08 45-71-M00385__72410768_72410768</t>
  </si>
  <si>
    <t>05.05.2021 16:43:59</t>
  </si>
  <si>
    <t>05.05.2021 19:46:08</t>
  </si>
  <si>
    <t>BELENYAKA TR-4 45-73-M00701_45-73-M00701_2353696</t>
  </si>
  <si>
    <t>05.05.2021 16:50:46</t>
  </si>
  <si>
    <t>05.05.2021 20:08:58</t>
  </si>
  <si>
    <t>AKKOYUNLU TR-3 35-29-L00692_A_56359904_56359904</t>
  </si>
  <si>
    <t>05.05.2021 16:50:45</t>
  </si>
  <si>
    <t>06.05.2021 01:56:09</t>
  </si>
  <si>
    <t>YAMANDERE TR-3 35-29-L00313_950326566_950326566</t>
  </si>
  <si>
    <t>05.05.2021 17:01:50</t>
  </si>
  <si>
    <t>05.05.2021 19:34:49</t>
  </si>
  <si>
    <t>DM-3/28(ALAN SK. TR) 45-71-M00082_953210452_953210452</t>
  </si>
  <si>
    <t>05.05.2021 17:05:00</t>
  </si>
  <si>
    <t>05.05.2021 19:31:44</t>
  </si>
  <si>
    <t>HORZUM ALAYAKA DEDEKAVAK TR-2 45-73-M00292_B_56387375_56387375</t>
  </si>
  <si>
    <t>05.05.2021 17:05:35</t>
  </si>
  <si>
    <t>05.05.2021 19:24:23</t>
  </si>
  <si>
    <t>TR-73 35-16-L00073_TR-76 L02_71993443</t>
  </si>
  <si>
    <t>05.05.2021 17:09:36</t>
  </si>
  <si>
    <t>05.05.2021 18:14:38</t>
  </si>
  <si>
    <t>VELİ KOYUNCU SULAMA GRUBU TR 35-27-M00514_DIREK TIPI TRAFO HUCRESI H01_2051177</t>
  </si>
  <si>
    <t>05.05.2021 17:06:20</t>
  </si>
  <si>
    <t>05.05.2021 19:24:19</t>
  </si>
  <si>
    <t>AŞAĞICUMA DM 35-16-M00103_TERZİHALİLLER M03_72040361</t>
  </si>
  <si>
    <t>05.05.2021 17:16:36</t>
  </si>
  <si>
    <t>05.05.2021 18:25:52</t>
  </si>
  <si>
    <t>L-470 KÖK 35-18-L00470_950460155_950460155</t>
  </si>
  <si>
    <t>05.05.2021 17:14:15</t>
  </si>
  <si>
    <t>05.05.2021 18:32:29</t>
  </si>
  <si>
    <t>KURUCUOVA TR-9 35-15-L01095_950404870_950404870</t>
  </si>
  <si>
    <t>05.05.2021 17:12:39</t>
  </si>
  <si>
    <t>05.05.2021 19:19:19</t>
  </si>
  <si>
    <t>ÇUKURKÖY KÖK 35-29-L00034_ATEŞ TİCARET L01_2087140</t>
  </si>
  <si>
    <t>05.05.2021 15:17:04</t>
  </si>
  <si>
    <t>05.05.2021 17:30:59</t>
  </si>
  <si>
    <t>MORDOĞAN TR-5 35-21-L00146_953358256_953358256</t>
  </si>
  <si>
    <t>05.05.2021 17:23:47</t>
  </si>
  <si>
    <t>05.05.2021 19:41:38</t>
  </si>
  <si>
    <t>TR-123 35-16-L00123_TR-124 L02_72037602</t>
  </si>
  <si>
    <t>05.05.2021 17:25:06</t>
  </si>
  <si>
    <t>05.05.2021 17:32:00</t>
  </si>
  <si>
    <t>TULUM TR-1 35-26-L00353_DIREK TIPI TRAFO HUCRESI H01_2039789</t>
  </si>
  <si>
    <t>05.05.2021 17:23:43</t>
  </si>
  <si>
    <t>05.05.2021 18:16:07</t>
  </si>
  <si>
    <t>KARAYAĞCI HACILAR TR-1 45-71-M01550_45-71-M01550_2369344</t>
  </si>
  <si>
    <t>05.05.2021 17:27:00</t>
  </si>
  <si>
    <t>05.05.2021 18:00:26</t>
  </si>
  <si>
    <t>ÖDEMİŞ İM 35-15-A00001_MURSALLI SULAMA L14_2310685</t>
  </si>
  <si>
    <t>05.05.2021 17:13:50</t>
  </si>
  <si>
    <t>05.05.2021 17:59:53</t>
  </si>
  <si>
    <t>KAYMAKÇI TR-20 35-15-M00253_950396502_950396502</t>
  </si>
  <si>
    <t>05.05.2021 17:14:35</t>
  </si>
  <si>
    <t>05.05.2021 18:29:28</t>
  </si>
  <si>
    <t>05.05.2021 17:36:16</t>
  </si>
  <si>
    <t>05.05.2021 18:33:32</t>
  </si>
  <si>
    <t>TR-89 35-15-M00089_950359991_950359991</t>
  </si>
  <si>
    <t>05.05.2021 17:05:57</t>
  </si>
  <si>
    <t>05.05.2021 19:23:24</t>
  </si>
  <si>
    <t>TİRE TR-16 35-29-L00016_950329103_950329103</t>
  </si>
  <si>
    <t>05.05.2021 17:41:30</t>
  </si>
  <si>
    <t>05.05.2021 22:50:34</t>
  </si>
  <si>
    <t>EYKO TR-6 35-30-M00032_42973545_56370143_56370143</t>
  </si>
  <si>
    <t>05.05.2021 17:44:38</t>
  </si>
  <si>
    <t>05.05.2021 19:15:09</t>
  </si>
  <si>
    <t>TR-18 35-13-L00018_A_56369534_56369534</t>
  </si>
  <si>
    <t>05.05.2021 17:57:00</t>
  </si>
  <si>
    <t>05.05.2021 18:37:59</t>
  </si>
  <si>
    <t>ULUCAK DM-2/13 35-27-M00329_913342081_913342081</t>
  </si>
  <si>
    <t>05.05.2021 18:01:11</t>
  </si>
  <si>
    <t>05.05.2021 18:48:44</t>
  </si>
  <si>
    <t>DENİZGİREN TR-1 35-21-L00079_953368945_953368945</t>
  </si>
  <si>
    <t>05.05.2021 17:57:07</t>
  </si>
  <si>
    <t>05.05.2021 22:56:38</t>
  </si>
  <si>
    <t>TR-2/93 45-83-L00093_B_56387564_56387564</t>
  </si>
  <si>
    <t>05.05.2021 18:02:47</t>
  </si>
  <si>
    <t>05.05.2021 20:00:41</t>
  </si>
  <si>
    <t>M-2901 35-02-M02901_M-1821 M01_73229780</t>
  </si>
  <si>
    <t>05.05.2021 17:52:58</t>
  </si>
  <si>
    <t>05.05.2021 18:29:18</t>
  </si>
  <si>
    <t>M-3176(YATIRIM REZERVE) 35-03-M03176_D_56364680_56364680</t>
  </si>
  <si>
    <t>05.05.2021 18:09:54</t>
  </si>
  <si>
    <t>05.05.2021 18:49:16</t>
  </si>
  <si>
    <t>SAKARLI KÖK 45-76-M00046_HatBaşıAyırıcı_53134972 M03_53134972</t>
  </si>
  <si>
    <t>05.05.2021 18:09:04</t>
  </si>
  <si>
    <t>05.05.2021 18:53:53</t>
  </si>
  <si>
    <t>TR-33 35-15-M00033_48859347_56383896_56383896</t>
  </si>
  <si>
    <t>05.05.2021 18:15:06</t>
  </si>
  <si>
    <t>05.05.2021 21:14:33</t>
  </si>
  <si>
    <t>M-1991 35-09-M01991_915185685_915185685</t>
  </si>
  <si>
    <t>05.05.2021 18:19:14</t>
  </si>
  <si>
    <t>05.05.2021 21:20:50</t>
  </si>
  <si>
    <t>05.05.2021 18:18:38</t>
  </si>
  <si>
    <t>05.05.2021 22:51:35</t>
  </si>
  <si>
    <t>TR-68 ÇAYIRÇEŞME 35-19-L00068_956697946_956697946</t>
  </si>
  <si>
    <t>05.05.2021 18:26:10</t>
  </si>
  <si>
    <t>05.05.2021 20:45:13</t>
  </si>
  <si>
    <t>KÖMÜRCÜ TR-1 45-72-M00200_956522113_956522113</t>
  </si>
  <si>
    <t>05.05.2021 18:27:07</t>
  </si>
  <si>
    <t>05.05.2021 20:21:41</t>
  </si>
  <si>
    <t>ULUCAK DM-2/5-A 35-27-M00338_B_56363240_56363240</t>
  </si>
  <si>
    <t>05.05.2021 18:27:37</t>
  </si>
  <si>
    <t>05.05.2021 19:53:00</t>
  </si>
  <si>
    <t>DİNDARLI KÖK TR-3 KAKLIK 45-79-M00395_KIZILÇUKUR GÜNYAKA KARACAALİ BEYHARMAN M06_72035421</t>
  </si>
  <si>
    <t>05.05.2021 18:36:26</t>
  </si>
  <si>
    <t>05.05.2021 18:40:00</t>
  </si>
  <si>
    <t>05.05.2021 18:38:13</t>
  </si>
  <si>
    <t>05.05.2021 19:36:16</t>
  </si>
  <si>
    <t>TR-76 35-16-L00076_35-16-L00076_2347362</t>
  </si>
  <si>
    <t>05.05.2021 18:33:44</t>
  </si>
  <si>
    <t>05.05.2021 20:42:42</t>
  </si>
  <si>
    <t>05.05.2021 18:50:12</t>
  </si>
  <si>
    <t>05.05.2021 19:40:42</t>
  </si>
  <si>
    <t>05.05.2021 16:52:46</t>
  </si>
  <si>
    <t>05.05.2021 19:33:25</t>
  </si>
  <si>
    <t>ÖMER KIRANTA GRUBU 35-30-M00081_A_56367483_56367483</t>
  </si>
  <si>
    <t>05.05.2021 18:53:27</t>
  </si>
  <si>
    <t>05.05.2021 20:19:16</t>
  </si>
  <si>
    <t>ÇATALKAYA KÖYÜ TR-2 35-21-L00172_962535239_962535239</t>
  </si>
  <si>
    <t>05.05.2021 18:58:34</t>
  </si>
  <si>
    <t>05.05.2021 21:26:14</t>
  </si>
  <si>
    <t>ÇİLE DM 35-22-M00086_ÇAKALTEPE M04_50064049</t>
  </si>
  <si>
    <t>05.05.2021 19:07:06</t>
  </si>
  <si>
    <t>05.05.2021 19:23:06</t>
  </si>
  <si>
    <t>İSMAİL ŞİMŞEK SULAMA GRUBU 35-29-L00149_A_56354869_56354869</t>
  </si>
  <si>
    <t>05.05.2021 19:05:53</t>
  </si>
  <si>
    <t>05.05.2021 21:37:07</t>
  </si>
  <si>
    <t>SÜLEYMANLI TR-3 45-72-L00301_956526167_956526167</t>
  </si>
  <si>
    <t>05.05.2021 19:06:06</t>
  </si>
  <si>
    <t>05.05.2021 21:47:55</t>
  </si>
  <si>
    <t>ERKAN ATMACA SULAMA GRUBU 35-29-M00225_A_56361346_56361346</t>
  </si>
  <si>
    <t>05.05.2021 19:14:12</t>
  </si>
  <si>
    <t>05.05.2021 22:23:34</t>
  </si>
  <si>
    <t>KARABURÇ HACI EVİ YANI TR-3 35-31-L00255_956584323_956584323</t>
  </si>
  <si>
    <t>05.05.2021 19:15:46</t>
  </si>
  <si>
    <t>05.05.2021 22:30:52</t>
  </si>
  <si>
    <t>MAHMUTLAR TR-1 35-29-L00118_A_56361323_56361323</t>
  </si>
  <si>
    <t>05.05.2021 19:23:22</t>
  </si>
  <si>
    <t>05.05.2021 21:01:12</t>
  </si>
  <si>
    <t>M-2794 35-01-M02794_910694905_910694905</t>
  </si>
  <si>
    <t>05.05.2021 19:24:44</t>
  </si>
  <si>
    <t>05.05.2021 21:27:48</t>
  </si>
  <si>
    <t>M-3443(YATIRIM REZERVE) 35-03-M03443_910683330_910683330</t>
  </si>
  <si>
    <t>05.05.2021 19:53:56</t>
  </si>
  <si>
    <t>SİNİRLİ TR-1 45-83-M00459_955163049_955163049</t>
  </si>
  <si>
    <t>05.05.2021 19:27:34</t>
  </si>
  <si>
    <t>05.05.2021 23:39:17</t>
  </si>
  <si>
    <t>TEKKEDERE TARIMSAL SULAMA TR 35-16-M00179_47520933_56396741_56396741</t>
  </si>
  <si>
    <t>05.05.2021 19:24:25</t>
  </si>
  <si>
    <t>05.05.2021 23:51:22</t>
  </si>
  <si>
    <t>K-1531 35-08-K01531_B_56370982_56370982</t>
  </si>
  <si>
    <t>05.05.2021 19:39:50</t>
  </si>
  <si>
    <t>05.05.2021 22:31:22</t>
  </si>
  <si>
    <t>KUŞCULAR TR-2 35-19-M00214_A_56394804_56394804</t>
  </si>
  <si>
    <t>05.05.2021 19:46:03</t>
  </si>
  <si>
    <t>05.05.2021 22:37:18</t>
  </si>
  <si>
    <t>TR-1/28 45-72-M00028_TR-1/29 YENİ TARİŞ VE ARITMA TESİSLERİ M02_66492589</t>
  </si>
  <si>
    <t>05.05.2021 20:09:06</t>
  </si>
  <si>
    <t>05.05.2021 20:53:18</t>
  </si>
  <si>
    <t>TR-67 35-30-L00067_955330826_955330826</t>
  </si>
  <si>
    <t>05.05.2021 20:21:18</t>
  </si>
  <si>
    <t>06.05.2021 00:01:20</t>
  </si>
  <si>
    <t>M-3443(YATIRIM REZERVE) 35-03-M03443_910494553_910494553</t>
  </si>
  <si>
    <t>05.05.2021 20:37:27</t>
  </si>
  <si>
    <t>05.05.2021 22:06:26</t>
  </si>
  <si>
    <t>MORDOĞAN TR-27 35-21-L00154_953365117_953365117</t>
  </si>
  <si>
    <t>05.05.2021 20:55:31</t>
  </si>
  <si>
    <t>06.05.2021 00:00:14</t>
  </si>
  <si>
    <t>ULUCAK DM-2/16 35-27-M00858_C_56363010_56363010</t>
  </si>
  <si>
    <t>05.05.2021 21:03:42</t>
  </si>
  <si>
    <t>05.05.2021 22:59:54</t>
  </si>
  <si>
    <t>DM-3/19 (ESKİ TR-2/72) 45-83-L00072_45-83-L00072_61326703</t>
  </si>
  <si>
    <t>05.05.2021 21:21:27</t>
  </si>
  <si>
    <t>05.05.2021 22:23:44</t>
  </si>
  <si>
    <t>_B_56400285_56400285</t>
  </si>
  <si>
    <t>05.05.2021 19:22:34</t>
  </si>
  <si>
    <t>05.05.2021 22:27:41</t>
  </si>
  <si>
    <t>FOÇA CEZA İNFAZ KURUMU KÖK 35-23-M00302_OPET ÇIKIŞ M04_67574172</t>
  </si>
  <si>
    <t>05.05.2021 21:27:00</t>
  </si>
  <si>
    <t>05.05.2021 23:10:17</t>
  </si>
  <si>
    <t>M-1222 35-01-M01222_A_56353989_56353989</t>
  </si>
  <si>
    <t>05.05.2021 22:08:58</t>
  </si>
  <si>
    <t>05.05.2021 22:44:51</t>
  </si>
  <si>
    <t>MANİSA TM-1 45-71-A00001_BARBAROS M19_2059982</t>
  </si>
  <si>
    <t>05.05.2021 21:56:46</t>
  </si>
  <si>
    <t>05.05.2021 22:27:00</t>
  </si>
  <si>
    <t>SOLAKLAR TR-8 (RECEPLER) 35-31-L00464__72373481_72373481</t>
  </si>
  <si>
    <t>05.05.2021 22:18:25</t>
  </si>
  <si>
    <t>06.05.2021 00:36:15</t>
  </si>
  <si>
    <t>05.05.2021 20:24:08</t>
  </si>
  <si>
    <t>05.05.2021 23:41:47</t>
  </si>
  <si>
    <t>ÇIRPI İM 35-20-A00002_ÇIPPI TİRE SULAMA M10_2056273</t>
  </si>
  <si>
    <t>05.05.2021 22:36:00</t>
  </si>
  <si>
    <t>05.05.2021 22:48:17</t>
  </si>
  <si>
    <t>DAVUTLAR TR-1 45-71-M01557_A_56404098_56404098</t>
  </si>
  <si>
    <t>05.05.2021 22:54:41</t>
  </si>
  <si>
    <t>05.05.2021 23:50:37</t>
  </si>
  <si>
    <t>05.05.2021 23:18:10</t>
  </si>
  <si>
    <t>06.05.2021 00:42:35</t>
  </si>
  <si>
    <t>TR-10 CEZAEVİ YOLU 35-26-M00010_9429264_56358457_56358457</t>
  </si>
  <si>
    <t>05.05.2021 23:34:43</t>
  </si>
  <si>
    <t>06.05.2021 00:41:12</t>
  </si>
  <si>
    <t>M-1607 35-04-M01607_913826425_913826425</t>
  </si>
  <si>
    <t>06.05.2021 12:31:01</t>
  </si>
  <si>
    <t>06.05.2021 13:42:14</t>
  </si>
  <si>
    <t>06.05.2021 10:39:01</t>
  </si>
  <si>
    <t>06.05.2021 11:17:00</t>
  </si>
  <si>
    <t>L-262 ÇİÇEKÇİ PARKI 35-18-L00262_950450584_950450584</t>
  </si>
  <si>
    <t>06.05.2021 11:42:19</t>
  </si>
  <si>
    <t>06.05.2021 15:27:44</t>
  </si>
  <si>
    <t>SARMA KÖYÜ TR-2 45-71-M01525_95000515729_95000515729</t>
  </si>
  <si>
    <t>06.05.2021 18:54:49</t>
  </si>
  <si>
    <t>06.05.2021 21:38:04</t>
  </si>
  <si>
    <t>M-377 35-02-M00377_99690673_99690673</t>
  </si>
  <si>
    <t>06.05.2021 12:38:06</t>
  </si>
  <si>
    <t>06.05.2021 13:39:42</t>
  </si>
  <si>
    <t>HELVACI DM-2 35-17-M00359_ŞEHİT KEMAL M05_66476614</t>
  </si>
  <si>
    <t>06.05.2021 11:10:55</t>
  </si>
  <si>
    <t>06.05.2021 11:16:07</t>
  </si>
  <si>
    <t>M-2674 35-01-M02674_912330857_912330857</t>
  </si>
  <si>
    <t>06.05.2021 02:36:57</t>
  </si>
  <si>
    <t>06.05.2021 04:08:19</t>
  </si>
  <si>
    <t>TİRE DM2/6 35-29-L00025_48395164_56353699_56353699</t>
  </si>
  <si>
    <t>06.05.2021 08:35:00</t>
  </si>
  <si>
    <t>06.05.2021 11:22:49</t>
  </si>
  <si>
    <t>IŞIKLAR TM 35-02-A00006_ÇİMENTAŞ-1 M52_2058350</t>
  </si>
  <si>
    <t>TEİAŞ İrtibat ve Yeni Hat Çalışması</t>
  </si>
  <si>
    <t>İletim</t>
  </si>
  <si>
    <t>06.05.2021 09:06:14</t>
  </si>
  <si>
    <t>06.05.2021 16:27:17</t>
  </si>
  <si>
    <t>L-236 35-18-L00236_950440769_950440769</t>
  </si>
  <si>
    <t>06.05.2021 13:35:25</t>
  </si>
  <si>
    <t>06.05.2021 15:57:31</t>
  </si>
  <si>
    <t>SOMA TR-44 45-82-M00044_SOMA TR-44/2 M03_2324896</t>
  </si>
  <si>
    <t>06.05.2021 10:02:19</t>
  </si>
  <si>
    <t>06.05.2021 11:31:01</t>
  </si>
  <si>
    <t>TEKKE İSMAİL AKSU GRB. TR-4 35-15-L00126_35-15-L00126_2362228</t>
  </si>
  <si>
    <t>06.05.2021 14:43:40</t>
  </si>
  <si>
    <t>06.05.2021 17:46:30</t>
  </si>
  <si>
    <t>YOLÜSTÜ İM 35-15-A00002_KAVAKKUYU M04_2074354</t>
  </si>
  <si>
    <t>06.05.2021 10:11:15</t>
  </si>
  <si>
    <t>06.05.2021 10:22:03</t>
  </si>
  <si>
    <t>GERELİ KÖYÜ EKREM DİNÇER SULAMA GRB TR-10 35-15-M00321_35-15-M00321_2365569</t>
  </si>
  <si>
    <t>06.05.2021 15:19:56</t>
  </si>
  <si>
    <t>06.05.2021 19:05:56</t>
  </si>
  <si>
    <t>ÜRKMEZ M-19 35-25-M00152_8035832_56377045_56377045</t>
  </si>
  <si>
    <t>06.05.2021 15:48:04</t>
  </si>
  <si>
    <t>06.05.2021 17:43:07</t>
  </si>
  <si>
    <t>ÇEPNİDERE TR-3 45-83-L00223_45-83-L00223_2367340</t>
  </si>
  <si>
    <t>06.05.2021 20:01:59</t>
  </si>
  <si>
    <t>06.05.2021 23:52:34</t>
  </si>
  <si>
    <t>SOMA TR-44 45-82-M00044_KIRKAĞAÇ YOLU TR M04_2091601</t>
  </si>
  <si>
    <t>06.05.2021 08:21:36</t>
  </si>
  <si>
    <t>06.05.2021 09:39:50</t>
  </si>
  <si>
    <t>K-612 35-02-K00612_A_56380025_56380025</t>
  </si>
  <si>
    <t>06.05.2021 09:28:48</t>
  </si>
  <si>
    <t>06.05.2021 16:44:37</t>
  </si>
  <si>
    <t>TR-55/A 45-77-L00079_945512301_945512301</t>
  </si>
  <si>
    <t>06.05.2021 13:50:00</t>
  </si>
  <si>
    <t>06.05.2021 15:30:23</t>
  </si>
  <si>
    <t>M-1469 35-02-M01469_A A1_5923645</t>
  </si>
  <si>
    <t>06.05.2021 12:45:03</t>
  </si>
  <si>
    <t>06.05.2021 16:28:27</t>
  </si>
  <si>
    <t>06.05.2021 01:57:00</t>
  </si>
  <si>
    <t>06.05.2021 02:29:28</t>
  </si>
  <si>
    <t>M-2388 35-02-M02388_910014199_910014199</t>
  </si>
  <si>
    <t>06.05.2021 11:57:43</t>
  </si>
  <si>
    <t>06.05.2021 13:52:28</t>
  </si>
  <si>
    <t>YENİ ŞAKRAN TR-9 35-17-M00209_12346210_56394880_56394880</t>
  </si>
  <si>
    <t>06.05.2021 11:09:41</t>
  </si>
  <si>
    <t>06.05.2021 18:56:14</t>
  </si>
  <si>
    <t>POYRAZDAMLARI TR-11 45-78-M00576_HatBaşıAyırıcı_53139039 M05_53139039</t>
  </si>
  <si>
    <t>06.05.2021 09:00:11</t>
  </si>
  <si>
    <t>06.05.2021 16:44:06</t>
  </si>
  <si>
    <t>KUMKUYUCAK KÖK 45-80-M00093_ÇİFTLİK M04_72193246</t>
  </si>
  <si>
    <t>06.05.2021 10:07:04</t>
  </si>
  <si>
    <t>06.05.2021 11:04:33</t>
  </si>
  <si>
    <t>YENİCE KÖK 45-86-M00234_İÇİKLER ÇIKIŞ M02_41955326</t>
  </si>
  <si>
    <t>06.05.2021 13:37:17</t>
  </si>
  <si>
    <t>06.05.2021 13:38:09</t>
  </si>
  <si>
    <t>K-3 35-01-K00003_911570336_911570336</t>
  </si>
  <si>
    <t>06.05.2021 11:23:57</t>
  </si>
  <si>
    <t>06.05.2021 19:45:40</t>
  </si>
  <si>
    <t>06.05.2021 12:04:12</t>
  </si>
  <si>
    <t>06.05.2021 13:31:51</t>
  </si>
  <si>
    <t>AKHİSAR TM 45-72-A00006_AKHİSAR ŞEHİR-2 M15_2313122</t>
  </si>
  <si>
    <t>06.05.2021 16:52:27</t>
  </si>
  <si>
    <t>06.05.2021 17:08:00</t>
  </si>
  <si>
    <t>DM-1/TR-12 35-14-L00294_956643658_956643658</t>
  </si>
  <si>
    <t>06.05.2021 20:50:17</t>
  </si>
  <si>
    <t>06.05.2021 22:19:20</t>
  </si>
  <si>
    <t>TR-110 45-78-L00110_D_56388422_56388422</t>
  </si>
  <si>
    <t>06.05.2021 17:15:51</t>
  </si>
  <si>
    <t>06.05.2021 18:39:38</t>
  </si>
  <si>
    <t>K-932 35-04-K00932_A_56368201_56368201</t>
  </si>
  <si>
    <t>06.05.2021 15:46:48</t>
  </si>
  <si>
    <t>06.05.2021 17:02:34</t>
  </si>
  <si>
    <t>DM-9 45-71-M00386_GENEL KONUTLAR M07_66182420</t>
  </si>
  <si>
    <t>06.05.2021 06:26:14</t>
  </si>
  <si>
    <t>06.05.2021 07:11:00</t>
  </si>
  <si>
    <t>K-4299 35-02-K04299_910265994_910265994</t>
  </si>
  <si>
    <t>06.05.2021 14:02:03</t>
  </si>
  <si>
    <t>06.05.2021 16:00:53</t>
  </si>
  <si>
    <t>TR-19 35-32-L00019_946413359_946413359</t>
  </si>
  <si>
    <t>06.05.2021 20:30:50</t>
  </si>
  <si>
    <t>06.05.2021 23:12:50</t>
  </si>
  <si>
    <t>BELEVİ TR-5 35-13-L00064_946418687_946418687</t>
  </si>
  <si>
    <t>06.05.2021 12:54:23</t>
  </si>
  <si>
    <t>06.05.2021 18:11:24</t>
  </si>
  <si>
    <t>SOMA A SANTRALİ İM/DM 45-82-A00001_DENİŞ-2 M12_2091665</t>
  </si>
  <si>
    <t>06.05.2021 08:48:04</t>
  </si>
  <si>
    <t>06.05.2021 09:53:32</t>
  </si>
  <si>
    <t>GEDİK TR-4 35-31-L00134_956591481_956591481</t>
  </si>
  <si>
    <t>06.05.2021 11:14:28</t>
  </si>
  <si>
    <t>06.05.2021 13:43:40</t>
  </si>
  <si>
    <t>GÖLCÜK DM 35-15-L01153_ÖDEMİŞ TM -BOZDAĞ L01_67177024</t>
  </si>
  <si>
    <t>06.05.2021 00:04:39</t>
  </si>
  <si>
    <t>06.05.2021 00:49:59</t>
  </si>
  <si>
    <t>M-1406 35-01-M01406_911480248_911480248</t>
  </si>
  <si>
    <t>06.05.2021 16:04:22</t>
  </si>
  <si>
    <t>06.05.2021 20:51:02</t>
  </si>
  <si>
    <t>DM-2 45-71-M00002_GÖKTAŞLI M04_2048800</t>
  </si>
  <si>
    <t>06.05.2021 05:33:09</t>
  </si>
  <si>
    <t>06.05.2021 06:09:18</t>
  </si>
  <si>
    <t>_95000556285_95000556285</t>
  </si>
  <si>
    <t>06.05.2021 09:35:10</t>
  </si>
  <si>
    <t>06.05.2021 14:17:48</t>
  </si>
  <si>
    <t>KRAL KÖK 35-26-M00345_PEHLİNAOĞLU M01_66236494</t>
  </si>
  <si>
    <t>06.05.2021 14:20:23</t>
  </si>
  <si>
    <t>06.05.2021 14:49:19</t>
  </si>
  <si>
    <t>K-1034 35-04-K01034_35-04-K01034_2375617</t>
  </si>
  <si>
    <t>06.05.2021 10:51:04</t>
  </si>
  <si>
    <t>06.05.2021 12:08:00</t>
  </si>
  <si>
    <t>HAMAM TR-1 35-29-L00500_DIREK TIPI TRAFO HUCRESI H01_2078969</t>
  </si>
  <si>
    <t>06.05.2021 22:44:00</t>
  </si>
  <si>
    <t>07.05.2021 02:16:41</t>
  </si>
  <si>
    <t>M-2926 35-03-M02926_910238381_910238381</t>
  </si>
  <si>
    <t>06.05.2021 15:05:24</t>
  </si>
  <si>
    <t>06.05.2021 19:35:40</t>
  </si>
  <si>
    <t>TR-7 35-15-M00007_TR-129 M01_67552428</t>
  </si>
  <si>
    <t>06.05.2021 09:14:26</t>
  </si>
  <si>
    <t>06.05.2021 09:16:39</t>
  </si>
  <si>
    <t>BAHÇELİ TR-2 45-73-M00433_B_56403637_56403637</t>
  </si>
  <si>
    <t>06.05.2021 14:39:04</t>
  </si>
  <si>
    <t>06.05.2021 18:05:28</t>
  </si>
  <si>
    <t>SOMA TR-8/1 45-82-M00085_A_56405504_56405504</t>
  </si>
  <si>
    <t>06.05.2021 09:43:16</t>
  </si>
  <si>
    <t>06.05.2021 13:42:02</t>
  </si>
  <si>
    <t>K-4360 35-02-K04360_B_56381820_56381820</t>
  </si>
  <si>
    <t>06.05.2021 10:09:00</t>
  </si>
  <si>
    <t>06.05.2021 16:56:00</t>
  </si>
  <si>
    <t>ULUKENT DM-3 35-28-M00003_DM-3/30 M03_2312186</t>
  </si>
  <si>
    <t>06.05.2021 19:04:47</t>
  </si>
  <si>
    <t>06.05.2021 19:29:49</t>
  </si>
  <si>
    <t>ADALA TR-2 45-78-M00289_49237770_56390037_56390037</t>
  </si>
  <si>
    <t>06.05.2021 21:11:50</t>
  </si>
  <si>
    <t>06.05.2021 22:34:12</t>
  </si>
  <si>
    <t>_49726867_56391947_56391947</t>
  </si>
  <si>
    <t>06.05.2021 09:00:55</t>
  </si>
  <si>
    <t>06.05.2021 17:35:18</t>
  </si>
  <si>
    <t>AĞAÇ İŞLERİ TR-3 35-22-M00141_955286578_955286578</t>
  </si>
  <si>
    <t>06.05.2021 14:18:51</t>
  </si>
  <si>
    <t>06.05.2021 15:58:06</t>
  </si>
  <si>
    <t>DAYIOĞLU TR-1 45-72-L00339_956510151_956510151</t>
  </si>
  <si>
    <t>06.05.2021 18:33:36</t>
  </si>
  <si>
    <t>06.05.2021 19:55:36</t>
  </si>
  <si>
    <t>TR-27 35-16-L00027_953343083_953343083</t>
  </si>
  <si>
    <t>06.05.2021 14:29:17</t>
  </si>
  <si>
    <t>06.05.2021 15:22:47</t>
  </si>
  <si>
    <t>M-3408(YATIRIM REZERVE) 35-03-M03408_910397383_910397383</t>
  </si>
  <si>
    <t>06.05.2021 15:22:10</t>
  </si>
  <si>
    <t>06.05.2021 16:27:37</t>
  </si>
  <si>
    <t>K-1024 35-01-K01024_911359141_911359141</t>
  </si>
  <si>
    <t>06.05.2021 12:28:19</t>
  </si>
  <si>
    <t>06.05.2021 13:06:12</t>
  </si>
  <si>
    <t>BÖLCEK DM 35-16-M00153_GÖÇBEYLİ-MEZARLIKALTI M02_72045025</t>
  </si>
  <si>
    <t>OG Trafo Arızası</t>
  </si>
  <si>
    <t>06.05.2021 10:57:51</t>
  </si>
  <si>
    <t>06.05.2021 12:45:52</t>
  </si>
  <si>
    <t>KOZBEYLİ TR-2 35-23-M00071_42094861_56362711_56362711</t>
  </si>
  <si>
    <t>06.05.2021 11:34:42</t>
  </si>
  <si>
    <t>06.05.2021 13:45:59</t>
  </si>
  <si>
    <t>KERİMAĞA MERKEZ ORTAKÖY TR-4 45-78-M00789_49227711_56391433_56391433</t>
  </si>
  <si>
    <t>06.05.2021 10:30:00</t>
  </si>
  <si>
    <t>06.05.2021 11:23:13</t>
  </si>
  <si>
    <t>HİSARLIK TR-3 35-20-L00469_955211740_955211740</t>
  </si>
  <si>
    <t>06.05.2021 11:07:48</t>
  </si>
  <si>
    <t>06.05.2021 15:49:29</t>
  </si>
  <si>
    <t>YENİ FOÇA TR-13 35-23-M00013_ASKERİYE M02_2335217</t>
  </si>
  <si>
    <t>06.05.2021 14:42:00</t>
  </si>
  <si>
    <t>06.05.2021 15:22:31</t>
  </si>
  <si>
    <t>PAŞAKÖY KÖK 45-80-M00052_TAŞDİBİ ÇIKIŞI M010_72063859</t>
  </si>
  <si>
    <t>06.05.2021 18:26:09</t>
  </si>
  <si>
    <t>06.05.2021 18:50:37</t>
  </si>
  <si>
    <t>K-929 35-02-K00929_B_56379387_56379387</t>
  </si>
  <si>
    <t>06.05.2021 09:00:17</t>
  </si>
  <si>
    <t>06.05.2021 17:05:18</t>
  </si>
  <si>
    <t>TORBALI DM-5/TR-1 (TR-101) 35-26-M00101_ORMAN FİD. (TR-103-104-105) M07_66227400</t>
  </si>
  <si>
    <t>06.05.2021 19:29:57</t>
  </si>
  <si>
    <t>06.05.2021 19:46:00</t>
  </si>
  <si>
    <t>ALACAYAKA TR-1 45-75-M00212_A_56387496_56387496</t>
  </si>
  <si>
    <t>06.05.2021 21:00:43</t>
  </si>
  <si>
    <t>06.05.2021 23:07:11</t>
  </si>
  <si>
    <t>SOMA DM-3 45-82-M00025_TR-16/4 M03_60210159</t>
  </si>
  <si>
    <t>06.05.2021 17:34:37</t>
  </si>
  <si>
    <t>06.05.2021 17:49:00</t>
  </si>
  <si>
    <t>L-176 SEÇKİNEVLER 35-14-L00176_35-14-L00176_2371858</t>
  </si>
  <si>
    <t>06.05.2021 14:16:00</t>
  </si>
  <si>
    <t>06.05.2021 14:54:56</t>
  </si>
  <si>
    <t>DÜNDARLI TR-1 35-24-M00202_A_56373249_56373249</t>
  </si>
  <si>
    <t>06.05.2021 19:44:44</t>
  </si>
  <si>
    <t>06.05.2021 20:34:39</t>
  </si>
  <si>
    <t>HACIRAHMANLI TR-20 45-80-M00083_956565338_956565338</t>
  </si>
  <si>
    <t>06.05.2021 07:39:53</t>
  </si>
  <si>
    <t>06.05.2021 09:24:32</t>
  </si>
  <si>
    <t>06.05.2021 07:00:29</t>
  </si>
  <si>
    <t>06.05.2021 08:00:16</t>
  </si>
  <si>
    <t>SELİMŞAHLAR TR-2 45-71-M00137_HatBaşıAyırıcı_53135158 M03_53135158</t>
  </si>
  <si>
    <t>06.05.2021 10:25:39</t>
  </si>
  <si>
    <t>06.05.2021 10:26:09</t>
  </si>
  <si>
    <t>TR-2/84 45-83-L00084_DIREK TIPI TRAFO HUCRESI H01_2106241</t>
  </si>
  <si>
    <t>06.05.2021 22:43:39</t>
  </si>
  <si>
    <t>07.05.2021 00:23:29</t>
  </si>
  <si>
    <t>SEYREK TR-7 KÖK 35-28-M00379_HatBaşıAyırıcı_53133717 M04_53133717</t>
  </si>
  <si>
    <t>06.05.2021 01:47:47</t>
  </si>
  <si>
    <t>06.05.2021 03:00:54</t>
  </si>
  <si>
    <t>K-3513 35-02-K03513_H_56368521_56368521</t>
  </si>
  <si>
    <t>06.05.2021 08:57:19</t>
  </si>
  <si>
    <t>06.05.2021 16:30:39</t>
  </si>
  <si>
    <t>TR-38 35-17-M00038_M-87(TR-87) M01_66463047</t>
  </si>
  <si>
    <t>06.05.2021 09:13:00</t>
  </si>
  <si>
    <t>06.05.2021 13:15:00</t>
  </si>
  <si>
    <t>06.05.2021 09:44:00</t>
  </si>
  <si>
    <t>06.05.2021 13:06:29</t>
  </si>
  <si>
    <t>TR-73 35-16-L00073_TR-76 L02_71993509</t>
  </si>
  <si>
    <t>06.05.2021 13:50:07</t>
  </si>
  <si>
    <t>06.05.2021 14:29:20</t>
  </si>
  <si>
    <t>BOĞAZİÇİ İM 35-01-A00001_TR-3 GİRİŞ M05_2321043</t>
  </si>
  <si>
    <t>06.05.2021 03:00:00</t>
  </si>
  <si>
    <t>06.05.2021 03:26:13</t>
  </si>
  <si>
    <t>DM-1/TR-9 URLA 35-19-M00467_956673304_956673304</t>
  </si>
  <si>
    <t>06.05.2021 11:57:30</t>
  </si>
  <si>
    <t>06.05.2021 14:05:52</t>
  </si>
  <si>
    <t>06.05.2021 08:22:00</t>
  </si>
  <si>
    <t>06.05.2021 12:26:29</t>
  </si>
  <si>
    <t>06.05.2021 02:04:16</t>
  </si>
  <si>
    <t>06.05.2021 02:14:05</t>
  </si>
  <si>
    <t>YENİKÖY TR-1 35-22-M00276_A_56353018_56353018</t>
  </si>
  <si>
    <t>06.05.2021 12:38:30</t>
  </si>
  <si>
    <t>06.05.2021 15:02:13</t>
  </si>
  <si>
    <t>TR-38 35-13-L00038_B_56382141_56382141</t>
  </si>
  <si>
    <t>06.05.2021 14:36:22</t>
  </si>
  <si>
    <t>06.05.2021 17:16:41</t>
  </si>
  <si>
    <t>06.05.2021 21:47:27</t>
  </si>
  <si>
    <t>06.05.2021 23:57:40</t>
  </si>
  <si>
    <t>K-4566 35-02-K04566__72410568_72410568</t>
  </si>
  <si>
    <t>06.05.2021 09:03:48</t>
  </si>
  <si>
    <t>06.05.2021 16:48:59</t>
  </si>
  <si>
    <t>KARAKOVA MUZAFFER AKKAŞ SUL. GRB. TR-3 35-15-M00329_C_56372796_56372796</t>
  </si>
  <si>
    <t>06.05.2021 16:00:17</t>
  </si>
  <si>
    <t>06.05.2021 21:32:15</t>
  </si>
  <si>
    <t>YENİ BAĞARASI TR-1 35-23-M00207_42066871_56357179_56357179</t>
  </si>
  <si>
    <t>06.05.2021 12:09:00</t>
  </si>
  <si>
    <t>06.05.2021 18:40:00</t>
  </si>
  <si>
    <t>KINIK TR-7 35-24-L00007_955226841_955226841</t>
  </si>
  <si>
    <t>06.05.2021 17:48:19</t>
  </si>
  <si>
    <t>06.05.2021 21:25:15</t>
  </si>
  <si>
    <t>L-111 OVACIK 35-18-L00111_7575373_56355165_56355165</t>
  </si>
  <si>
    <t>06.05.2021 12:38:34</t>
  </si>
  <si>
    <t>06.05.2021 16:51:25</t>
  </si>
  <si>
    <t>DM-2/34 (MEVLANA YOLU) 45-71-M00532_B_60984766_60984766</t>
  </si>
  <si>
    <t>06.05.2021 03:03:21</t>
  </si>
  <si>
    <t>06.05.2021 04:28:41</t>
  </si>
  <si>
    <t>K-1899 35-01-K01899_A A1_5857929</t>
  </si>
  <si>
    <t>06.05.2021 20:44:13</t>
  </si>
  <si>
    <t>06.05.2021 21:21:11</t>
  </si>
  <si>
    <t>K-4153 35-01-K04153_B_56377198_56377198</t>
  </si>
  <si>
    <t>06.05.2021 18:57:07</t>
  </si>
  <si>
    <t>06.05.2021 22:29:44</t>
  </si>
  <si>
    <t>DM-3/28(ALAN SK. TR) 45-71-M00082_953210477_953210477</t>
  </si>
  <si>
    <t>06.05.2021 10:59:30</t>
  </si>
  <si>
    <t>06.05.2021 15:55:10</t>
  </si>
  <si>
    <t>K-388 35-02-K00388_A_56366693_56366693</t>
  </si>
  <si>
    <t>06.05.2021 09:06:32</t>
  </si>
  <si>
    <t>06.05.2021 16:33:23</t>
  </si>
  <si>
    <t>DİKİLİ İM 35-30-A00001_TRAFO-2 L08_72357045</t>
  </si>
  <si>
    <t>06.05.2021 11:08:59</t>
  </si>
  <si>
    <t>06.05.2021 15:04:50</t>
  </si>
  <si>
    <t>ÖDEMİŞ İM 35-15-A00001_TR-A L30_2060961</t>
  </si>
  <si>
    <t>06.05.2021 00:04:46</t>
  </si>
  <si>
    <t>06.05.2021 00:15:00</t>
  </si>
  <si>
    <t>06.05.2021 19:32:35</t>
  </si>
  <si>
    <t>06.05.2021 22:33:08</t>
  </si>
  <si>
    <t>L-336 REİSDERE 35-18-L00336_12264379_56355162_56355162</t>
  </si>
  <si>
    <t>06.05.2021 16:03:18</t>
  </si>
  <si>
    <t>06.05.2021 18:46:45</t>
  </si>
  <si>
    <t>MANİSA TM-1 45-71-A00001_BARBAROS M19_2309132</t>
  </si>
  <si>
    <t>06.05.2021 05:48:41</t>
  </si>
  <si>
    <t>06.05.2021 06:05:06</t>
  </si>
  <si>
    <t>ÖDEMİŞ İM 35-15-A00001_ŞEHİR-1 M06_2310693</t>
  </si>
  <si>
    <t>06.05.2021 09:14:36</t>
  </si>
  <si>
    <t>06.05.2021 09:18:00</t>
  </si>
  <si>
    <t>L-490 35-18-L00490_950442275_950442275</t>
  </si>
  <si>
    <t>06.05.2021 12:12:21</t>
  </si>
  <si>
    <t>06.05.2021 20:28:06</t>
  </si>
  <si>
    <t>ÇANDARLI DM-TR-20 35-30-M00020_ŞEHİR-2 M02_72352922</t>
  </si>
  <si>
    <t>06.05.2021 22:50:37</t>
  </si>
  <si>
    <t>06.05.2021 23:20:00</t>
  </si>
  <si>
    <t>KİLLİK TR-10 45-73-M00850_A_56400943_56400943</t>
  </si>
  <si>
    <t>06.05.2021 08:44:25</t>
  </si>
  <si>
    <t>06.05.2021 10:27:37</t>
  </si>
  <si>
    <t>TR-67 35-30-L00067_955330203_955330203</t>
  </si>
  <si>
    <t>06.05.2021 15:51:34</t>
  </si>
  <si>
    <t>06.05.2021 17:24:12</t>
  </si>
  <si>
    <t>06.05.2021 10:23:58</t>
  </si>
  <si>
    <t>06.05.2021 12:02:30</t>
  </si>
  <si>
    <t>L-67 ELMASTAŞ 35-14-L00067_956635137_956635137</t>
  </si>
  <si>
    <t>06.05.2021 14:28:08</t>
  </si>
  <si>
    <t>06.05.2021 15:52:11</t>
  </si>
  <si>
    <t>M-2177 35-01-M02177_912166321_912166321</t>
  </si>
  <si>
    <t>06.05.2021 12:52:35</t>
  </si>
  <si>
    <t>06.05.2021 18:39:27</t>
  </si>
  <si>
    <t>06.05.2021 08:55:29</t>
  </si>
  <si>
    <t>06.05.2021 11:55:54</t>
  </si>
  <si>
    <t>SEKİ KÖYÜ KÜSTÜK TR-7 35-15-L00138_950405345_950405345</t>
  </si>
  <si>
    <t>06.05.2021 11:20:44</t>
  </si>
  <si>
    <t>06.05.2021 23:18:50</t>
  </si>
  <si>
    <t>TR-71 SEDAT IRMAK GRB. 35-15-M00071_48857590_56372416_56372416</t>
  </si>
  <si>
    <t>06.05.2021 18:25:46</t>
  </si>
  <si>
    <t>06.05.2021 19:50:36</t>
  </si>
  <si>
    <t>ÖDEMİŞ TR-97 35-15-M00097_A a3_48898578</t>
  </si>
  <si>
    <t>AG Box / Sdk Giriş Faz Sigorta Atığı</t>
  </si>
  <si>
    <t>06.05.2021 21:00:31</t>
  </si>
  <si>
    <t>06.05.2021 22:17:17</t>
  </si>
  <si>
    <t>K-2483 35-07-K02483_35-07-K02483_48215268</t>
  </si>
  <si>
    <t>06.05.2021 10:58:06</t>
  </si>
  <si>
    <t>06.05.2021 13:33:54</t>
  </si>
  <si>
    <t>CANPAŞA KÖK 45-71-M00140_ALİ ÖRÜMLÜ M06_72246776</t>
  </si>
  <si>
    <t>06.05.2021 17:16:57</t>
  </si>
  <si>
    <t>06.05.2021 20:23:52</t>
  </si>
  <si>
    <t>ÇIRPI TR-1-2/4 35-20-M00009_955193525_955193525</t>
  </si>
  <si>
    <t>06.05.2021 10:46:22</t>
  </si>
  <si>
    <t>06.05.2021 12:07:27</t>
  </si>
  <si>
    <t>06.05.2021 06:25:52</t>
  </si>
  <si>
    <t>06.05.2021 07:55:12</t>
  </si>
  <si>
    <t>TR-293 (İM-1/TR-5) 35-19-L00348_956689985_956689985</t>
  </si>
  <si>
    <t>06.05.2021 09:07:56</t>
  </si>
  <si>
    <t>06.05.2021 10:41:07</t>
  </si>
  <si>
    <t>DM-2/9 SEPETÇİK 35-18-L00589_950454711_950454711</t>
  </si>
  <si>
    <t>06.05.2021 10:10:14</t>
  </si>
  <si>
    <t>06.05.2021 15:36:00</t>
  </si>
  <si>
    <t>DUALAR KÖK 45-82-M00126_DUALAR M02_72193840</t>
  </si>
  <si>
    <t>06.05.2021 14:06:01</t>
  </si>
  <si>
    <t>06.05.2021 14:48:35</t>
  </si>
  <si>
    <t>K-3513 35-02-K03513_G_56368215_56368215</t>
  </si>
  <si>
    <t>06.05.2021 08:55:50</t>
  </si>
  <si>
    <t>06.05.2021 16:29:42</t>
  </si>
  <si>
    <t>ÇANDARLI TR-21 35-30-M00021_CANTEK M02_72081412</t>
  </si>
  <si>
    <t>06.05.2021 23:22:47</t>
  </si>
  <si>
    <t>06.05.2021 23:23:27</t>
  </si>
  <si>
    <t>TR-1/70 45-72-M00070_TR-1/71-72ÇIKIŞ  - TR-1/64GİRİŞ M01_66616580</t>
  </si>
  <si>
    <t>06.05.2021 14:57:37</t>
  </si>
  <si>
    <t>06.05.2021 15:47:30</t>
  </si>
  <si>
    <t>06.05.2021 14:39:36</t>
  </si>
  <si>
    <t>06.05.2021 17:19:25</t>
  </si>
  <si>
    <t>06.05.2021 19:41:02</t>
  </si>
  <si>
    <t>06.05.2021 21:36:48</t>
  </si>
  <si>
    <t>M-2241 BELENBAŞI TR-1 35-03-M02241_910347893_910347893</t>
  </si>
  <si>
    <t>06.05.2021 15:04:05</t>
  </si>
  <si>
    <t>06.05.2021 20:01:16</t>
  </si>
  <si>
    <t>SOMA DM-1 45-82-M00050_TR-7/2 M11_60207311</t>
  </si>
  <si>
    <t>06.05.2021 14:15:17</t>
  </si>
  <si>
    <t>06.05.2021 15:15:02</t>
  </si>
  <si>
    <t>L-326 35-18-L00326_35-18-L00326_2358308</t>
  </si>
  <si>
    <t>06.05.2021 09:24:47</t>
  </si>
  <si>
    <t>06.05.2021 13:15:28</t>
  </si>
  <si>
    <t>M-1921 35-02-M01921_915163380_915163380</t>
  </si>
  <si>
    <t>06.05.2021 16:25:21</t>
  </si>
  <si>
    <t>06.05.2021 17:54:29</t>
  </si>
  <si>
    <t>GÖRDES DM 45-75-M00050_HatBaşıAyırıcı_53135133 M09_53135133</t>
  </si>
  <si>
    <t>06.05.2021 10:01:39</t>
  </si>
  <si>
    <t>06.05.2021 11:15:05</t>
  </si>
  <si>
    <t>L-67 ELMASTAŞ 35-14-L00067_956634881_956634881</t>
  </si>
  <si>
    <t>06.05.2021 11:06:39</t>
  </si>
  <si>
    <t>06.05.2021 12:36:27</t>
  </si>
  <si>
    <t>BELEVİ İM 35-13-A00002_ARSLANLAR M06_2064114</t>
  </si>
  <si>
    <t>06.05.2021 01:54:19</t>
  </si>
  <si>
    <t>06.05.2021 02:13:51</t>
  </si>
  <si>
    <t>TR-44 (DM-5/TR-12) ALPKENT 35-26-M00044_956614343_956614343</t>
  </si>
  <si>
    <t>06.05.2021 11:12:00</t>
  </si>
  <si>
    <t>06.05.2021 12:41:21</t>
  </si>
  <si>
    <t>YEŞİLOVA TARIMSAL SULAMA-6 45-78-M01036_45-78-M01036_2354990</t>
  </si>
  <si>
    <t>06.05.2021 11:35:01</t>
  </si>
  <si>
    <t>06.05.2021 13:31:43</t>
  </si>
  <si>
    <t>DM-2/6 (DM-10) 45-71-M00276_TR-39 M02_66499564</t>
  </si>
  <si>
    <t>06.05.2021 18:43:57</t>
  </si>
  <si>
    <t>06.05.2021 19:57:23</t>
  </si>
  <si>
    <t>M-2554Ö ARİF ŞEN ÖZEL TR 35-03-M02554Ö_ H_48782565</t>
  </si>
  <si>
    <t>06.05.2021 10:06:44</t>
  </si>
  <si>
    <t>06.05.2021 12:12:31</t>
  </si>
  <si>
    <t>ÖREN TR-1 KÖK 35-27-L00213_97542868_97542868</t>
  </si>
  <si>
    <t>06.05.2021 13:21:19</t>
  </si>
  <si>
    <t>06.05.2021 16:15:50</t>
  </si>
  <si>
    <t>K-929 35-02-K00929_C_56366558_56366558</t>
  </si>
  <si>
    <t>06.05.2021 09:01:09</t>
  </si>
  <si>
    <t>06.05.2021 17:04:25</t>
  </si>
  <si>
    <t>L-100 BELKENT 35-18-L00100_950442265_950442265</t>
  </si>
  <si>
    <t>06.05.2021 14:39:44</t>
  </si>
  <si>
    <t>KULAKSIZLAR KÖK 45-72-L00839_AKSELENDİ İM GİRİŞ L01_66574835</t>
  </si>
  <si>
    <t>06.05.2021 07:27:49</t>
  </si>
  <si>
    <t>06.05.2021 07:28:16</t>
  </si>
  <si>
    <t>K-2417 35-01-K02417_E_56376903_56376903</t>
  </si>
  <si>
    <t>06.05.2021 19:41:21</t>
  </si>
  <si>
    <t>06.05.2021 21:19:11</t>
  </si>
  <si>
    <t>M-978 35-03-M00978_G G2_61118839</t>
  </si>
  <si>
    <t>06.05.2021 01:05:23</t>
  </si>
  <si>
    <t>06.05.2021 02:06:12</t>
  </si>
  <si>
    <t>UMURCALI TR 4 35-31-L00108_956584487_956584487</t>
  </si>
  <si>
    <t>06.05.2021 15:23:53</t>
  </si>
  <si>
    <t>06.05.2021 20:17:43</t>
  </si>
  <si>
    <t>ALABAŞ TR-6 35-15-L00511_950405304_950405304</t>
  </si>
  <si>
    <t>06.05.2021 12:26:38</t>
  </si>
  <si>
    <t>06.05.2021 17:11:39</t>
  </si>
  <si>
    <t>K-612 35-02-K00612_R_56373805_56373805</t>
  </si>
  <si>
    <t>06.05.2021 09:25:47</t>
  </si>
  <si>
    <t>06.05.2021 16:46:57</t>
  </si>
  <si>
    <t>TR-67 35-30-L00067_955330503_955330503</t>
  </si>
  <si>
    <t>06.05.2021 12:36:58</t>
  </si>
  <si>
    <t>06.05.2021 13:23:17</t>
  </si>
  <si>
    <t>ÜRKMEZ DM-4 (ÜRKMEZ M-21) 35-25-M00155_HatBaşıAyırıcı_53132250 M03_53132250</t>
  </si>
  <si>
    <t>06.05.2021 02:08:56</t>
  </si>
  <si>
    <t>06.05.2021 02:40:43</t>
  </si>
  <si>
    <t>TR-45 35-26-M00045_956617170_956617170</t>
  </si>
  <si>
    <t>06.05.2021 10:19:20</t>
  </si>
  <si>
    <t>06.05.2021 11:34:18</t>
  </si>
  <si>
    <t>ÇAKIRBEYLİ TR-1 35-26-M00486_95000025399_95000025399</t>
  </si>
  <si>
    <t>06.05.2021 18:29:53</t>
  </si>
  <si>
    <t>06.05.2021 19:52:04</t>
  </si>
  <si>
    <t>TIRMANLAR DM 35-16-M00171_AHMETBEYLER DM M06_72041532</t>
  </si>
  <si>
    <t>06.05.2021 13:39:07</t>
  </si>
  <si>
    <t>06.05.2021 13:39:47</t>
  </si>
  <si>
    <t>MEDAR DM 45-72-L00079_TR-6 L06_66588791</t>
  </si>
  <si>
    <t>06.05.2021 09:42:20</t>
  </si>
  <si>
    <t>DM-14/05 (TR-14/19) 45-71-M00547_DIREK TIPI TRAFO HUCRESI H01_2074633</t>
  </si>
  <si>
    <t>06.05.2021 17:01:07</t>
  </si>
  <si>
    <t>06.05.2021 18:07:25</t>
  </si>
  <si>
    <t>M-227 ORHANLI TEMESALTI-3 35-14-M00227_956638049_956638049</t>
  </si>
  <si>
    <t>06.05.2021 19:19:48</t>
  </si>
  <si>
    <t>TR-92 35-19-L00092_956662489_956662489</t>
  </si>
  <si>
    <t>06.05.2021 09:31:34</t>
  </si>
  <si>
    <t>06.05.2021 11:38:45</t>
  </si>
  <si>
    <t>ATALAN TR-1 35-26-L00248_956607982_956607982</t>
  </si>
  <si>
    <t>06.05.2021 12:07:21</t>
  </si>
  <si>
    <t>06.05.2021 12:58:42</t>
  </si>
  <si>
    <t>KARABEL KÖK(VİŞNELİ KÖK) 35-26-M01207_DEREKÖY CUMALI M05_66051272</t>
  </si>
  <si>
    <t>06.05.2021 03:40:46</t>
  </si>
  <si>
    <t>06.05.2021 04:12:39</t>
  </si>
  <si>
    <t>06.05.2021 10:49:47</t>
  </si>
  <si>
    <t>06.05.2021 10:50:07</t>
  </si>
  <si>
    <t>K-814 35-02-K00814_BOĞAZİÇİ İ.M. K02_42315183</t>
  </si>
  <si>
    <t>06.05.2021 03:09:26</t>
  </si>
  <si>
    <t>06.05.2021 03:17:26</t>
  </si>
  <si>
    <t>K-4279 35-02-K04279_A_56379128_56379128</t>
  </si>
  <si>
    <t>06.05.2021 12:40:00</t>
  </si>
  <si>
    <t>06.05.2021 14:49:27</t>
  </si>
  <si>
    <t>ULUCAK DM-1/8 35-27-M00339_914418144_914418144</t>
  </si>
  <si>
    <t>06.05.2021 08:22:47</t>
  </si>
  <si>
    <t>06.05.2021 09:34:55</t>
  </si>
  <si>
    <t>GÖKÇEAHMET-YİĞİTALİ TARIMSAL SULAMA 45-72-L00145_D_56403592_56403592</t>
  </si>
  <si>
    <t>06.05.2021 09:06:00</t>
  </si>
  <si>
    <t>06.05.2021 11:24:06</t>
  </si>
  <si>
    <t>AHMET USLU SULAMA GRUBU 35-29-M00217_954907298_954907298</t>
  </si>
  <si>
    <t>06.05.2021 12:49:49</t>
  </si>
  <si>
    <t>06.05.2021 14:56:36</t>
  </si>
  <si>
    <t>TR-11 45-77-L00011_TR-16 L05_72203811</t>
  </si>
  <si>
    <t>06.05.2021 13:51:27</t>
  </si>
  <si>
    <t>06.05.2021 14:21:09</t>
  </si>
  <si>
    <t>MENEMEN TR-18 35-28-L00018_953369766_953369766</t>
  </si>
  <si>
    <t>06.05.2021 22:35:59</t>
  </si>
  <si>
    <t>07.05.2021 00:12:39</t>
  </si>
  <si>
    <t>06.05.2021 11:18:17</t>
  </si>
  <si>
    <t>06.05.2021 11:50:43</t>
  </si>
  <si>
    <t>TR-2/84 45-83-L00084_955149679_955149679</t>
  </si>
  <si>
    <t>06.05.2021 18:24:19</t>
  </si>
  <si>
    <t>06.05.2021 19:06:45</t>
  </si>
  <si>
    <t>DM-2/4 35-26-M00826__56369029_56369029</t>
  </si>
  <si>
    <t>06.05.2021 15:47:33</t>
  </si>
  <si>
    <t>06.05.2021 17:22:26</t>
  </si>
  <si>
    <t>ÖDEMİŞ İM 35-15-A00001_ESKİ OVAKENT L15_2062382</t>
  </si>
  <si>
    <t>06.05.2021 13:58:47</t>
  </si>
  <si>
    <t>06.05.2021 14:46:02</t>
  </si>
  <si>
    <t>K-55 35-04-K00055_99078179_99078179</t>
  </si>
  <si>
    <t>06.05.2021 14:36:28</t>
  </si>
  <si>
    <t>06.05.2021 17:50:08</t>
  </si>
  <si>
    <t>06.05.2021 08:48:03</t>
  </si>
  <si>
    <t>IŞIKLAR TM 35-02-A00006_ÇİMENTAŞ-2 M51_2307642</t>
  </si>
  <si>
    <t>TEİAŞ Hat Bakım Çalışması</t>
  </si>
  <si>
    <t>06.05.2021 09:10:56</t>
  </si>
  <si>
    <t>06.05.2021 16:21:41</t>
  </si>
  <si>
    <t>ALAAĞAÇ TR-1 45-74-M00277_A_56352153_56352153</t>
  </si>
  <si>
    <t>06.05.2021 18:59:02</t>
  </si>
  <si>
    <t>06.05.2021 22:45:26</t>
  </si>
  <si>
    <t>M-1402 35-01-M01402_E E1_53131662</t>
  </si>
  <si>
    <t>06.05.2021 14:35:39</t>
  </si>
  <si>
    <t>06.05.2021 19:51:19</t>
  </si>
  <si>
    <t>K-4546 35-02-K04546_A_56378802_56378802</t>
  </si>
  <si>
    <t>06.05.2021 09:05:39</t>
  </si>
  <si>
    <t>06.05.2021 16:31:15</t>
  </si>
  <si>
    <t>K-1874 35-09-K01874_B_56380990_56380990</t>
  </si>
  <si>
    <t>06.05.2021 21:19:33</t>
  </si>
  <si>
    <t>06.05.2021 23:59:13</t>
  </si>
  <si>
    <t>K-1531 35-08-K01531_35-08-K01531_42456622</t>
  </si>
  <si>
    <t>06.05.2021 18:32:43</t>
  </si>
  <si>
    <t>07.05.2021 01:21:26</t>
  </si>
  <si>
    <t>TR-119 35-15-L00119_ÖDEMİŞ İM L01_66677654</t>
  </si>
  <si>
    <t>06.05.2021 01:35:46</t>
  </si>
  <si>
    <t>06.05.2021 01:53:00</t>
  </si>
  <si>
    <t>ÇAMPINAR TR-1 45-83-M00428_955159222_955159222</t>
  </si>
  <si>
    <t>06.05.2021 14:13:50</t>
  </si>
  <si>
    <t>06.05.2021 15:42:59</t>
  </si>
  <si>
    <t>SOMA A SANTRALİ İM/DM 45-82-A00001_KIRKAĞAÇ L15_2324961</t>
  </si>
  <si>
    <t>06.05.2021 07:02:25</t>
  </si>
  <si>
    <t>06.05.2021 07:25:19</t>
  </si>
  <si>
    <t>ARAPBAŞI TR-2 35-20-M00032_5682445_56359674_56359674</t>
  </si>
  <si>
    <t>06.05.2021 09:22:53</t>
  </si>
  <si>
    <t>06.05.2021 10:19:50</t>
  </si>
  <si>
    <t>UYUM YAPI İNŞAAT TİC. ÖZEL TR 45-73-M01195Ö_ H_67181587</t>
  </si>
  <si>
    <t>06.05.2021 09:59:44</t>
  </si>
  <si>
    <t>06.05.2021 11:34:45</t>
  </si>
  <si>
    <t>KAŞIKÇI BAHADIRLAR TR 45-75-M00097_B_56392356_56392356</t>
  </si>
  <si>
    <t>06.05.2021 09:09:16</t>
  </si>
  <si>
    <t>06.05.2021 13:07:19</t>
  </si>
  <si>
    <t>06.05.2021 10:22:37</t>
  </si>
  <si>
    <t>06.05.2021 10:23:07</t>
  </si>
  <si>
    <t>K-1757 35-02-K01757_B_56379935_56379935</t>
  </si>
  <si>
    <t>06.05.2021 08:57:16</t>
  </si>
  <si>
    <t>06.05.2021 17:03:56</t>
  </si>
  <si>
    <t>A.CANCAN SLM. GRB TR-3 35-27-M01146_965951857_965951857</t>
  </si>
  <si>
    <t>06.05.2021 14:38:49</t>
  </si>
  <si>
    <t>06.05.2021 18:02:02</t>
  </si>
  <si>
    <t>TR-10 35-30-L00010_Ayırıcı H01_2044017</t>
  </si>
  <si>
    <t>06.05.2021 22:50:38</t>
  </si>
  <si>
    <t>07.05.2021 00:12:00</t>
  </si>
  <si>
    <t>M-1975 35-09-M01975_97709545_97709545</t>
  </si>
  <si>
    <t>06.05.2021 16:12:27</t>
  </si>
  <si>
    <t>06.05.2021 19:02:35</t>
  </si>
  <si>
    <t>06.05.2021 07:20:36</t>
  </si>
  <si>
    <t>06.05.2021 07:59:49</t>
  </si>
  <si>
    <t>L-111 OVACIK 35-18-L00111_950439450_950439450</t>
  </si>
  <si>
    <t>06.05.2021 17:12:53</t>
  </si>
  <si>
    <t>06.05.2021 19:04:12</t>
  </si>
  <si>
    <t>L-30 TAŞDİBİ 35-14-L00030_DIREK TIPI TRAFO HUCRESI H01_2095776</t>
  </si>
  <si>
    <t>06.05.2021 00:35:53</t>
  </si>
  <si>
    <t>06.05.2021 01:09:05</t>
  </si>
  <si>
    <t>_49238042_56392825_56392825</t>
  </si>
  <si>
    <t>06.05.2021 09:18:12</t>
  </si>
  <si>
    <t>06.05.2021 17:19:34</t>
  </si>
  <si>
    <t>KURTULMUŞ KÖK 45-72-L00080_HatBaşıAyırıcı_50131832 L03_50131832</t>
  </si>
  <si>
    <t>06.05.2021 10:53:59</t>
  </si>
  <si>
    <t>06.05.2021 12:07:12</t>
  </si>
  <si>
    <t>06.05.2021 12:08:27</t>
  </si>
  <si>
    <t>06.05.2021 12:44:43</t>
  </si>
  <si>
    <t>K-2433 35-04-K02433_913754612_913754612</t>
  </si>
  <si>
    <t>06.05.2021 12:19:21</t>
  </si>
  <si>
    <t>06.05.2021 13:24:47</t>
  </si>
  <si>
    <t>L-174 35-18-L00174_950457156_950457156</t>
  </si>
  <si>
    <t>06.05.2021 17:34:12</t>
  </si>
  <si>
    <t>06.05.2021 23:54:55</t>
  </si>
  <si>
    <t>K-4143 35-01-K04143_911827143_911827143</t>
  </si>
  <si>
    <t>06.05.2021 10:27:20</t>
  </si>
  <si>
    <t>06.05.2021 13:24:17</t>
  </si>
  <si>
    <t>AŞAĞIKIRIKLAR DM 35-16-M00448_ÇİFTLİK SULAMA M03_2115965</t>
  </si>
  <si>
    <t>06.05.2021 22:58:11</t>
  </si>
  <si>
    <t>06.05.2021 23:36:42</t>
  </si>
  <si>
    <t>FERİZLER TR-1 35-16-M00072_ H_72337181</t>
  </si>
  <si>
    <t>06.05.2021 09:36:52</t>
  </si>
  <si>
    <t>06.05.2021 11:52:22</t>
  </si>
  <si>
    <t>06.05.2021 11:36:46</t>
  </si>
  <si>
    <t>06.05.2021 12:09:31</t>
  </si>
  <si>
    <t>ZEYTİNLİOVA TR-5 45-72-L00413_A_56393876_56393876</t>
  </si>
  <si>
    <t>06.05.2021 09:58:32</t>
  </si>
  <si>
    <t>06.05.2021 14:18:35</t>
  </si>
  <si>
    <t>BAHADIRLAR TR-2 45-79-M00125_C_56381970_56381970</t>
  </si>
  <si>
    <t>06.05.2021 14:07:57</t>
  </si>
  <si>
    <t>ÇİLE TR-4 35-22-M00189_955294756_955294756</t>
  </si>
  <si>
    <t>06.05.2021 18:28:31</t>
  </si>
  <si>
    <t>06.05.2021 19:55:25</t>
  </si>
  <si>
    <t>L-386 TARABYA EVLERİ 35-18-L00386_950437907_950437907</t>
  </si>
  <si>
    <t>06.05.2021 16:09:24</t>
  </si>
  <si>
    <t>06.05.2021 21:20:51</t>
  </si>
  <si>
    <t>MURADİYE DM-4 45-71-M00190_TR-4/20 M03_56295589</t>
  </si>
  <si>
    <t>06.05.2021 11:23:37</t>
  </si>
  <si>
    <t>06.05.2021 13:22:59</t>
  </si>
  <si>
    <t>K-929 35-02-K00929_A_56367568_56367568</t>
  </si>
  <si>
    <t>06.05.2021 08:59:18</t>
  </si>
  <si>
    <t>06.05.2021 17:06:04</t>
  </si>
  <si>
    <t>07.05.2021 00:34:13</t>
  </si>
  <si>
    <t>07.05.2021 01:02:55</t>
  </si>
  <si>
    <t>DM-3/29 45-71-M00083_953211632_953211632</t>
  </si>
  <si>
    <t>07.05.2021 00:38:47</t>
  </si>
  <si>
    <t>07.05.2021 01:39:36</t>
  </si>
  <si>
    <t>TR-149 35-19-L00149_DIREK TIPI TRAFO HUCRESI H01_2056657</t>
  </si>
  <si>
    <t>07.05.2021 00:52:02</t>
  </si>
  <si>
    <t>07.05.2021 02:10:21</t>
  </si>
  <si>
    <t>SOMA A SANTRALİ İM/DM 45-82-A00001_DENİŞ-2 M12_2324964</t>
  </si>
  <si>
    <t>07.05.2021 01:02:08</t>
  </si>
  <si>
    <t>07.05.2021 02:31:04</t>
  </si>
  <si>
    <t>KİRAZ İM 35-31-A00001_KELLETEPE L04_2328560</t>
  </si>
  <si>
    <t>07.05.2021 01:03:23</t>
  </si>
  <si>
    <t>07.05.2021 01:16:28</t>
  </si>
  <si>
    <t>AŞAĞIKIRIKLAR DM 35-16-M00448_ÇİFTLİK SULAMA M03_2334649</t>
  </si>
  <si>
    <t>07.05.2021 01:02:13</t>
  </si>
  <si>
    <t>07.05.2021 02:01:51</t>
  </si>
  <si>
    <t>TR-24 45-78-L00024_45-78-L00024_2355061</t>
  </si>
  <si>
    <t>07.05.2021 01:41:00</t>
  </si>
  <si>
    <t>07.05.2021 02:28:05</t>
  </si>
  <si>
    <t>K-1302 35-08-K01302_K c1b_5833671</t>
  </si>
  <si>
    <t>07.05.2021 01:24:21</t>
  </si>
  <si>
    <t>07.05.2021 13:51:00</t>
  </si>
  <si>
    <t>07.05.2021 02:43:07</t>
  </si>
  <si>
    <t>07.05.2021 02:43:27</t>
  </si>
  <si>
    <t>ÇOBANKÖY KÖK 35-29-L00066_HAMAMKÖY FİDERİ L05_72212373</t>
  </si>
  <si>
    <t>07.05.2021 04:46:19</t>
  </si>
  <si>
    <t>07.05.2021 05:58:06</t>
  </si>
  <si>
    <t>M-516 METAŞ KÖK 35-02-M00516_M-1151 M04_72046138</t>
  </si>
  <si>
    <t>07.05.2021 04:46:47</t>
  </si>
  <si>
    <t>07.05.2021 05:29:33</t>
  </si>
  <si>
    <t>CABBAR DM 45-73-M00100_KULA ÇIKIŞI M08_2058237</t>
  </si>
  <si>
    <t>07.05.2021 06:33:08</t>
  </si>
  <si>
    <t>07.05.2021 07:03:52</t>
  </si>
  <si>
    <t>MAHMUTLAR TR-1 35-29-L00118_950329897_950329897</t>
  </si>
  <si>
    <t>07.05.2021 06:15:34</t>
  </si>
  <si>
    <t>07.05.2021 09:30:53</t>
  </si>
  <si>
    <t>07.05.2021 06:39:18</t>
  </si>
  <si>
    <t>07.05.2021 08:02:42</t>
  </si>
  <si>
    <t>07.05.2021 06:12:47</t>
  </si>
  <si>
    <t>07.05.2021 08:32:00</t>
  </si>
  <si>
    <t>07.05.2021 06:01:45</t>
  </si>
  <si>
    <t>07.05.2021 07:16:12</t>
  </si>
  <si>
    <t>GERELİ KÖYÜ KAVAKKUYU TR 5 35-15-M00222_DIREK TIPI TRAFO HUCRESI H01_2043191</t>
  </si>
  <si>
    <t>07.05.2021 06:43:33</t>
  </si>
  <si>
    <t>07.05.2021 09:52:06</t>
  </si>
  <si>
    <t>TR-50 35-19-L00050_DIREK TIPI TRAFO HUCRESI H01_2057434</t>
  </si>
  <si>
    <t>07.05.2021 06:47:47</t>
  </si>
  <si>
    <t>07.05.2021 07:46:45</t>
  </si>
  <si>
    <t>ÇOBANKÖY KÖK 35-29-L00066_HAMAMKÖY FİDERİ L05_72212362</t>
  </si>
  <si>
    <t>07.05.2021 06:54:28</t>
  </si>
  <si>
    <t>07.05.2021 07:59:27</t>
  </si>
  <si>
    <t>07.05.2021 07:04:38</t>
  </si>
  <si>
    <t>07.05.2021 08:12:42</t>
  </si>
  <si>
    <t>KEMHALLI KÖK 45-86-M00044_UĞURLU KÖK M03_72224712</t>
  </si>
  <si>
    <t>07.05.2021 07:13:17</t>
  </si>
  <si>
    <t>07.05.2021 07:13:37</t>
  </si>
  <si>
    <t>07.05.2021 07:13:27</t>
  </si>
  <si>
    <t>07.05.2021 07:13:57</t>
  </si>
  <si>
    <t>TR-125 ZEYTİNALANI 35-19-L00125_956693386_956693386</t>
  </si>
  <si>
    <t>07.05.2021 07:06:45</t>
  </si>
  <si>
    <t>07.05.2021 09:31:38</t>
  </si>
  <si>
    <t>K-3320 35-09-K03320_97848508_97848508</t>
  </si>
  <si>
    <t>07.05.2021 07:26:00</t>
  </si>
  <si>
    <t>07.05.2021 14:33:38</t>
  </si>
  <si>
    <t>İSKELE KÖK 35-19-L00275_ÇAYIR L03_72119365</t>
  </si>
  <si>
    <t>07.05.2021 07:29:07</t>
  </si>
  <si>
    <t>07.05.2021 07:59:12</t>
  </si>
  <si>
    <t>DENİŞ 1-2 MOD5A 45-82-M00377_HatBaşıAyırıcı_53136122 M10_53136122</t>
  </si>
  <si>
    <t>07.05.2021 05:30:19</t>
  </si>
  <si>
    <t>07.05.2021 10:36:18</t>
  </si>
  <si>
    <t>DAĞISTAN KÖK 35-16-M00186_HatBaşıAyırıcı_53138902 M03_53138902</t>
  </si>
  <si>
    <t>07.05.2021 07:29:50</t>
  </si>
  <si>
    <t>07.05.2021 09:44:53</t>
  </si>
  <si>
    <t>HİKMET GIDA KÖK 45-72-M00122_HatBaşıAyırıcı_53136099 M04_53136099</t>
  </si>
  <si>
    <t>07.05.2021 07:09:32</t>
  </si>
  <si>
    <t>07.05.2021 10:09:25</t>
  </si>
  <si>
    <t>HANPAŞA TR-1 45-72-M00205_B_65499284_65499284</t>
  </si>
  <si>
    <t>07.05.2021 07:54:46</t>
  </si>
  <si>
    <t>07.05.2021 12:54:52</t>
  </si>
  <si>
    <t>_49210013_56393283_56393283</t>
  </si>
  <si>
    <t>07.05.2021 08:12:12</t>
  </si>
  <si>
    <t>07.05.2021 10:41:30</t>
  </si>
  <si>
    <t>M-3098 35-02-M03098_910223567_910223567</t>
  </si>
  <si>
    <t>07.05.2021 08:16:12</t>
  </si>
  <si>
    <t>07.05.2021 10:32:13</t>
  </si>
  <si>
    <t>AHMET YAR KÖK 35-27-M00067_KLEMSAN KÖK M03_72177223</t>
  </si>
  <si>
    <t>07.05.2021 08:19:34</t>
  </si>
  <si>
    <t>07.05.2021 08:58:12</t>
  </si>
  <si>
    <t>HALİTPAŞA DM 45-80-M00060_DEVELİ-ÇAMLIYURT M03_72188651</t>
  </si>
  <si>
    <t>07.05.2021 08:30:28</t>
  </si>
  <si>
    <t>07.05.2021 09:02:03</t>
  </si>
  <si>
    <t>TOKİ ÖZEL TR 35-21-L00009Ö_ L02_2314466</t>
  </si>
  <si>
    <t>07.05.2021 08:39:00</t>
  </si>
  <si>
    <t>07.05.2021 09:39:26</t>
  </si>
  <si>
    <t>07.05.2021 08:45:57</t>
  </si>
  <si>
    <t>07.05.2021 09:27:12</t>
  </si>
  <si>
    <t>ZEYTİNALAN İM 35-19-A00002_GÜZELBAHÇE-2 ÇIKIŞ (İSTİKLAL) M11_2052313</t>
  </si>
  <si>
    <t>07.05.2021 08:50:26</t>
  </si>
  <si>
    <t>07.05.2021 08:55:24</t>
  </si>
  <si>
    <t>ÇAMÖNÜ TR-9 35-22-M00174_DIREK TIPI TRAFO HUCRESI H01_2035291</t>
  </si>
  <si>
    <t>07.05.2021 08:47:24</t>
  </si>
  <si>
    <t>07.05.2021 09:54:10</t>
  </si>
  <si>
    <t>DOMİNOS KÖK 35-26-M00208_BEŞİKÇİOĞLU M03_65962998</t>
  </si>
  <si>
    <t>07.05.2021 08:58:08</t>
  </si>
  <si>
    <t>07.05.2021 09:20:01</t>
  </si>
  <si>
    <t>DM-1/TR-21 35-14-M00303_956643086_956643086</t>
  </si>
  <si>
    <t>07.05.2021 08:55:18</t>
  </si>
  <si>
    <t>07.05.2021 14:52:41</t>
  </si>
  <si>
    <t>07.05.2021 08:56:40</t>
  </si>
  <si>
    <t>07.05.2021 17:22:52</t>
  </si>
  <si>
    <t>TAYTAN BEZİRGANLI TR-3 45-78-M00263_45-78-M00263_2352642</t>
  </si>
  <si>
    <t>07.05.2021 09:09:30</t>
  </si>
  <si>
    <t>07.05.2021 17:20:14</t>
  </si>
  <si>
    <t>K-3452 35-08-K03452_B_56384061_56384061</t>
  </si>
  <si>
    <t>07.05.2021 09:05:28</t>
  </si>
  <si>
    <t>07.05.2021 11:33:20</t>
  </si>
  <si>
    <t>M-448 YALÇINKAYA KÖK 35-17-M00448_ M01_2066186</t>
  </si>
  <si>
    <t>07.05.2021 09:10:51</t>
  </si>
  <si>
    <t>07.05.2021 11:57:01</t>
  </si>
  <si>
    <t>KINIK ORGANİZE DM 35-24-M00208_KOCAÖMERLİ KÖYLER M03_72108279</t>
  </si>
  <si>
    <t>07.05.2021 08:17:06</t>
  </si>
  <si>
    <t>07.05.2021 09:14:20</t>
  </si>
  <si>
    <t>DAĞISTAN KÖK 35-16-M00186_DAĞISTAN KÖYLER M03_2331409</t>
  </si>
  <si>
    <t>07.05.2021 09:21:38</t>
  </si>
  <si>
    <t>07.05.2021 09:51:53</t>
  </si>
  <si>
    <t>K-1764 35-01-K01764_35-01-K01764_2370287</t>
  </si>
  <si>
    <t>07.05.2021 09:29:14</t>
  </si>
  <si>
    <t>07.05.2021 09:47:16</t>
  </si>
  <si>
    <t>TR-11 35-30-L00011_TR-16 L01_2330023</t>
  </si>
  <si>
    <t>07.05.2021 09:24:28</t>
  </si>
  <si>
    <t>07.05.2021 09:50:57</t>
  </si>
  <si>
    <t>07.05.2021 08:33:00</t>
  </si>
  <si>
    <t>07.05.2021 09:50:00</t>
  </si>
  <si>
    <t>L-35 35-14-L00035_L-26 - DAĞITIM TRAFO L-35 L04_2098235</t>
  </si>
  <si>
    <t>07.05.2021 09:29:05</t>
  </si>
  <si>
    <t>07.05.2021 13:06:43</t>
  </si>
  <si>
    <t>07.05.2021 09:31:00</t>
  </si>
  <si>
    <t>07.05.2021 12:24:33</t>
  </si>
  <si>
    <t>TR-75 35-19-L00075_956662627_956662627</t>
  </si>
  <si>
    <t>07.05.2021 09:31:20</t>
  </si>
  <si>
    <t>07.05.2021 10:35:39</t>
  </si>
  <si>
    <t>K-4567 35-02-K04567_A_56362802_56362802</t>
  </si>
  <si>
    <t>07.05.2021 09:33:11</t>
  </si>
  <si>
    <t>07.05.2021 17:24:19</t>
  </si>
  <si>
    <t>GÜMÜLDÜR M-38 35-25-M00038_35-25-M00038_2374704</t>
  </si>
  <si>
    <t>07.05.2021 09:33:00</t>
  </si>
  <si>
    <t>07.05.2021 11:25:39</t>
  </si>
  <si>
    <t>_955210553_955210553</t>
  </si>
  <si>
    <t>07.05.2021 09:38:48</t>
  </si>
  <si>
    <t>07.05.2021 14:53:32</t>
  </si>
  <si>
    <t>SARUHANLI TR-16 45-80-M00016_956558453_956558453</t>
  </si>
  <si>
    <t>07.05.2021 09:40:17</t>
  </si>
  <si>
    <t>07.05.2021 12:39:03</t>
  </si>
  <si>
    <t>07.05.2021 09:44:47</t>
  </si>
  <si>
    <t>07.05.2021 11:20:52</t>
  </si>
  <si>
    <t>TR-92 35-15-L00092_950352820_950352820</t>
  </si>
  <si>
    <t>07.05.2021 09:42:32</t>
  </si>
  <si>
    <t>07.05.2021 13:47:16</t>
  </si>
  <si>
    <t>K-4567 35-02-K04567_B_56363126_56363126</t>
  </si>
  <si>
    <t>07.05.2021 09:49:00</t>
  </si>
  <si>
    <t>07.05.2021 17:23:09</t>
  </si>
  <si>
    <t>07.05.2021 09:44:00</t>
  </si>
  <si>
    <t>07.05.2021 11:57:13</t>
  </si>
  <si>
    <t>L-281 35-18-L00281_950438328_950438328</t>
  </si>
  <si>
    <t>07.05.2021 09:47:32</t>
  </si>
  <si>
    <t>07.05.2021 11:30:26</t>
  </si>
  <si>
    <t>K-4567 35-02-K04567_C_56362801_56362801</t>
  </si>
  <si>
    <t>07.05.2021 17:20:12</t>
  </si>
  <si>
    <t>K-1497 35-02-K01497_C_56383414_56383414</t>
  </si>
  <si>
    <t>07.05.2021 09:56:00</t>
  </si>
  <si>
    <t>07.05.2021 10:31:57</t>
  </si>
  <si>
    <t>K-1303 35-08-K01303_D_56373932_56373932</t>
  </si>
  <si>
    <t>07.05.2021 09:55:10</t>
  </si>
  <si>
    <t>07.05.2021 17:56:42</t>
  </si>
  <si>
    <t>ALAŞARLI TR-1 35-15-L00195_DIREK TIPI TRAFO HUCRESI H01_2046442</t>
  </si>
  <si>
    <t>07.05.2021 09:58:16</t>
  </si>
  <si>
    <t>07.05.2021 15:38:58</t>
  </si>
  <si>
    <t>GÜLKENT KÖK-3 35-30-M00219_GÜLKENT M02_2099589</t>
  </si>
  <si>
    <t>07.05.2021 10:01:48</t>
  </si>
  <si>
    <t>07.05.2021 16:50:07</t>
  </si>
  <si>
    <t>KADIDAĞ TR-1 45-72-L00122_D_56385166_56385166</t>
  </si>
  <si>
    <t>07.05.2021 09:48:57</t>
  </si>
  <si>
    <t>07.05.2021 10:20:19</t>
  </si>
  <si>
    <t>CENNET MAHALLESİ TR-2 35-16-M00135_DIREK TIPI TRAFO HUCRESI H01_2042459</t>
  </si>
  <si>
    <t>07.05.2021 07:41:02</t>
  </si>
  <si>
    <t>07.05.2021 11:51:06</t>
  </si>
  <si>
    <t>BELEVİ TR-3 35-13-L00062_35-13-L00062_2348772</t>
  </si>
  <si>
    <t>07.05.2021 10:16:31</t>
  </si>
  <si>
    <t>07.05.2021 12:21:26</t>
  </si>
  <si>
    <t>07.05.2021 10:19:00</t>
  </si>
  <si>
    <t>07.05.2021 14:19:00</t>
  </si>
  <si>
    <t>DURASIL TR-2 45-72-L00987_956490861_956490861</t>
  </si>
  <si>
    <t>07.05.2021 10:24:44</t>
  </si>
  <si>
    <t>07.05.2021 14:10:15</t>
  </si>
  <si>
    <t>_950456592_950456592</t>
  </si>
  <si>
    <t>07.05.2021 10:33:28</t>
  </si>
  <si>
    <t>07.05.2021 11:38:39</t>
  </si>
  <si>
    <t>TR-136 35-16-L00136_35-16-L00136_67575537</t>
  </si>
  <si>
    <t>07.05.2021 10:24:00</t>
  </si>
  <si>
    <t>07.05.2021 17:06:39</t>
  </si>
  <si>
    <t>DM-3/16 35-26-M00819_956628311_956628311</t>
  </si>
  <si>
    <t>07.05.2021 10:33:39</t>
  </si>
  <si>
    <t>07.05.2021 11:42:39</t>
  </si>
  <si>
    <t>HAYRİ TOSUN SULAMA GRUBU 35-29-M00321_35-29-M00321_2361146</t>
  </si>
  <si>
    <t>07.05.2021 10:45:25</t>
  </si>
  <si>
    <t>07.05.2021 15:26:54</t>
  </si>
  <si>
    <t>07.05.2021 10:38:18</t>
  </si>
  <si>
    <t>07.05.2021 11:14:45</t>
  </si>
  <si>
    <t>M-2549 35-09-M02549_97661897_97661897</t>
  </si>
  <si>
    <t>07.05.2021 10:49:59</t>
  </si>
  <si>
    <t>07.05.2021 16:18:54</t>
  </si>
  <si>
    <t>M-33 CUMHURİYET 35-25-M00102_C_56355132_56355132</t>
  </si>
  <si>
    <t>07.05.2021 10:48:48</t>
  </si>
  <si>
    <t>07.05.2021 12:50:56</t>
  </si>
  <si>
    <t>KORDON KÖK 45-78-M00730_ÇAKALDOĞAN M03_2105509</t>
  </si>
  <si>
    <t>07.05.2021 10:54:48</t>
  </si>
  <si>
    <t>07.05.2021 10:55:18</t>
  </si>
  <si>
    <t>K-2433 35-04-K02433_949893043_949893043</t>
  </si>
  <si>
    <t>07.05.2021 10:53:58</t>
  </si>
  <si>
    <t>07.05.2021 12:06:47</t>
  </si>
  <si>
    <t>MENEMEN TR-68 35-28-L00068_953394377_953394377</t>
  </si>
  <si>
    <t>07.05.2021 10:53:40</t>
  </si>
  <si>
    <t>07.05.2021 12:03:01</t>
  </si>
  <si>
    <t>ARMUTLU TR-21 35-27-M00615_914582343_914582343</t>
  </si>
  <si>
    <t>07.05.2021 10:51:37</t>
  </si>
  <si>
    <t>07.05.2021 20:06:41</t>
  </si>
  <si>
    <t>07.05.2021 11:11:48</t>
  </si>
  <si>
    <t>07.05.2021 13:32:24</t>
  </si>
  <si>
    <t>ÖDEMİŞ TM-2 35-15-A00005_KAYAKÖY M11_2119683</t>
  </si>
  <si>
    <t>07.05.2021 11:11:40</t>
  </si>
  <si>
    <t>07.05.2021 11:48:48</t>
  </si>
  <si>
    <t>TR-1/40 KÖK 45-72-M00040_TR-1/42 M03_61318206</t>
  </si>
  <si>
    <t>07.05.2021 11:19:48</t>
  </si>
  <si>
    <t>07.05.2021 12:04:30</t>
  </si>
  <si>
    <t>BELENYAKA TR-5 45-73-M00698_B_56387348_56387348</t>
  </si>
  <si>
    <t>07.05.2021 10:20:00</t>
  </si>
  <si>
    <t>07.05.2021 12:42:08</t>
  </si>
  <si>
    <t>ÇAKIRBEYLİ TR-1 35-26-M00486_956613379_956613379</t>
  </si>
  <si>
    <t>07.05.2021 11:11:56</t>
  </si>
  <si>
    <t>07.05.2021 12:33:26</t>
  </si>
  <si>
    <t>ÇİÇEKLİ TR-1 45-75-M00308_945615542_945615542</t>
  </si>
  <si>
    <t>07.05.2021 11:20:56</t>
  </si>
  <si>
    <t>07.05.2021 14:47:43</t>
  </si>
  <si>
    <t>07.05.2021 11:19:08</t>
  </si>
  <si>
    <t>07.05.2021 12:30:18</t>
  </si>
  <si>
    <t>TR-26 45-77-L00026_945495288_945495288</t>
  </si>
  <si>
    <t>07.05.2021 11:26:49</t>
  </si>
  <si>
    <t>07.05.2021 12:30:57</t>
  </si>
  <si>
    <t>L-210 35-18-L00210_10502919_56375209_56375209</t>
  </si>
  <si>
    <t>07.05.2021 11:31:46</t>
  </si>
  <si>
    <t>07.05.2021 15:10:14</t>
  </si>
  <si>
    <t>MAHMUTLAR TR-2 35-29-L00119_950329907_950329907</t>
  </si>
  <si>
    <t>07.05.2021 11:37:22</t>
  </si>
  <si>
    <t>07.05.2021 12:53:23</t>
  </si>
  <si>
    <t>KARABURÇ HAL YANI TR-4 35-31-L00266_956581957_956581957</t>
  </si>
  <si>
    <t>07.05.2021 11:34:58</t>
  </si>
  <si>
    <t>07.05.2021 14:34:56</t>
  </si>
  <si>
    <t>TR-8 TUKAN SİTESİ 35-19-M00238_956681025_956681025</t>
  </si>
  <si>
    <t>07.05.2021 11:40:28</t>
  </si>
  <si>
    <t>07.05.2021 13:00:29</t>
  </si>
  <si>
    <t>ULUCAK DM-2/10 35-27-M00337_913481858_913481858</t>
  </si>
  <si>
    <t>07.05.2021 11:39:30</t>
  </si>
  <si>
    <t>07.05.2021 14:58:08</t>
  </si>
  <si>
    <t>07.05.2021 11:39:16</t>
  </si>
  <si>
    <t>07.05.2021 14:14:56</t>
  </si>
  <si>
    <t>SELAMPEN KÖK 35-26-M00926_İMPO-KALE-CENKÇİ-SELAMPEN M01_65890825</t>
  </si>
  <si>
    <t>07.05.2021 11:53:33</t>
  </si>
  <si>
    <t>07.05.2021 12:45:31</t>
  </si>
  <si>
    <t>K-1606 35-01-K01606_912941838_912941838</t>
  </si>
  <si>
    <t>07.05.2021 12:01:35</t>
  </si>
  <si>
    <t>07.05.2021 12:42:05</t>
  </si>
  <si>
    <t>07.05.2021 12:13:33</t>
  </si>
  <si>
    <t>07.05.2021 12:28:28</t>
  </si>
  <si>
    <t>SOMA A SANTRALİ İM/DM 45-82-A00001_IŞIKLAR-1 M05_2324956</t>
  </si>
  <si>
    <t>07.05.2021 12:14:00</t>
  </si>
  <si>
    <t>07.05.2021 12:28:18</t>
  </si>
  <si>
    <t>M-448 YALÇINKAYA KÖK 35-17-M00448_ M02_2312479</t>
  </si>
  <si>
    <t>07.05.2021 12:14:55</t>
  </si>
  <si>
    <t>07.05.2021 17:13:15</t>
  </si>
  <si>
    <t>GÖLMARMARA TR-17 45-85-L00017_TR-19 L01_72105616</t>
  </si>
  <si>
    <t>07.05.2021 12:20:50</t>
  </si>
  <si>
    <t>07.05.2021 12:27:40</t>
  </si>
  <si>
    <t>HATİCE YÜKSEL TR 35-23-M00241_35-23-M00241_2366005</t>
  </si>
  <si>
    <t>07.05.2021 12:23:22</t>
  </si>
  <si>
    <t>07.05.2021 15:25:24</t>
  </si>
  <si>
    <t>K-254 35-04-K00254_912454603_912454603</t>
  </si>
  <si>
    <t>07.05.2021 12:15:58</t>
  </si>
  <si>
    <t>07.05.2021 13:32:21</t>
  </si>
  <si>
    <t>FOÇA TR-46 35-23-L00046_950425566_950425566</t>
  </si>
  <si>
    <t>07.05.2021 12:19:20</t>
  </si>
  <si>
    <t>07.05.2021 15:58:33</t>
  </si>
  <si>
    <t>K-4014 35-02-K04014_913010243_913010243</t>
  </si>
  <si>
    <t>07.05.2021 12:16:41</t>
  </si>
  <si>
    <t>07.05.2021 12:57:27</t>
  </si>
  <si>
    <t>L-306 35-18-L00306_950446660_950446660</t>
  </si>
  <si>
    <t>07.05.2021 12:21:22</t>
  </si>
  <si>
    <t>07.05.2021 15:38:23</t>
  </si>
  <si>
    <t>GÖLMARMARA TR-19 45-85-L00019_TR-17 L03_72105827</t>
  </si>
  <si>
    <t>07.05.2021 12:28:53</t>
  </si>
  <si>
    <t>07.05.2021 13:05:45</t>
  </si>
  <si>
    <t>K-2737 35-03-K02737_910445324_910445324</t>
  </si>
  <si>
    <t>07.05.2021 12:19:07</t>
  </si>
  <si>
    <t>07.05.2021 15:04:39</t>
  </si>
  <si>
    <t>DM-3/28(ALAN SK. TR) 45-71-M00082_A A1_45134564</t>
  </si>
  <si>
    <t>07.05.2021 12:20:20</t>
  </si>
  <si>
    <t>07.05.2021 18:35:39</t>
  </si>
  <si>
    <t>L-210 35-18-L00210_95000505907_95000505907</t>
  </si>
  <si>
    <t>07.05.2021 12:34:02</t>
  </si>
  <si>
    <t>07.05.2021 15:17:29</t>
  </si>
  <si>
    <t>K-4357 35-02-K04357_910054248_910054248</t>
  </si>
  <si>
    <t>07.05.2021 12:30:21</t>
  </si>
  <si>
    <t>07.05.2021 13:15:30</t>
  </si>
  <si>
    <t>YENİKENT TR-1 35-16-M00026_953329704_953329704</t>
  </si>
  <si>
    <t>07.05.2021 12:35:13</t>
  </si>
  <si>
    <t>07.05.2021 14:22:53</t>
  </si>
  <si>
    <t>DM-16/02 (BORU FABRİKASI KABİN) 45-71-M00267_953244626_953244626</t>
  </si>
  <si>
    <t>07.05.2021 12:25:10</t>
  </si>
  <si>
    <t>07.05.2021 14:35:39</t>
  </si>
  <si>
    <t>GÜMÜŞÇAY TR-2 45-73-M00905_945643557_945643557</t>
  </si>
  <si>
    <t>07.05.2021 12:39:47</t>
  </si>
  <si>
    <t>07.05.2021 14:54:52</t>
  </si>
  <si>
    <t>07.05.2021 12:45:54</t>
  </si>
  <si>
    <t>07.05.2021 14:26:21</t>
  </si>
  <si>
    <t>KEMALPAŞA TM 35-27-A00002_IŞIKLAR-2 M04_2306691</t>
  </si>
  <si>
    <t>07.05.2021 12:58:18</t>
  </si>
  <si>
    <t>07.05.2021 13:17:00</t>
  </si>
  <si>
    <t>KÖSEALİ TR-1 45-78-M00781_953286758_953286758</t>
  </si>
  <si>
    <t>07.05.2021 12:57:18</t>
  </si>
  <si>
    <t>07.05.2021 14:29:04</t>
  </si>
  <si>
    <t>GÜNEY DM 45-83-L00130_AYVACIK L06_2303292</t>
  </si>
  <si>
    <t>07.05.2021 13:06:10</t>
  </si>
  <si>
    <t>07.05.2021 13:57:07</t>
  </si>
  <si>
    <t>EKREM DİNÇER ÖZEL TR 35-15-L00668Ö_35-15-L00668Ö_2347288</t>
  </si>
  <si>
    <t>07.05.2021 13:13:48</t>
  </si>
  <si>
    <t>07.05.2021 20:26:56</t>
  </si>
  <si>
    <t>HÜSEYİN BUĞMAZ SULAMA GRUBU 35-29-M00387_950404245_950404245</t>
  </si>
  <si>
    <t>07.05.2021 13:06:29</t>
  </si>
  <si>
    <t>07.05.2021 17:36:22</t>
  </si>
  <si>
    <t>TR-55/A 45-77-L00079_945490643_945490643</t>
  </si>
  <si>
    <t>07.05.2021 13:14:33</t>
  </si>
  <si>
    <t>07.05.2021 14:14:23</t>
  </si>
  <si>
    <t>K-1769 35-01-K01769_35-01-K01769_2364771</t>
  </si>
  <si>
    <t>07.05.2021 13:26:54</t>
  </si>
  <si>
    <t>07.05.2021 13:51:32</t>
  </si>
  <si>
    <t>K-1606 35-01-K01606_911324795_911324795</t>
  </si>
  <si>
    <t>07.05.2021 13:18:15</t>
  </si>
  <si>
    <t>07.05.2021 14:45:47</t>
  </si>
  <si>
    <t>HİCABİ GÜNDÜZ GRB 35-30-M00368_955326631_955326631</t>
  </si>
  <si>
    <t>07.05.2021 13:23:09</t>
  </si>
  <si>
    <t>07.05.2021 18:41:10</t>
  </si>
  <si>
    <t>KAYMAKÇI TR-11 35-15-M00248_950395924_950395924</t>
  </si>
  <si>
    <t>07.05.2021 13:26:35</t>
  </si>
  <si>
    <t>07.05.2021 15:22:17</t>
  </si>
  <si>
    <t>CABERBURHAN TR-1 45-73-M00869_945639433_945639433</t>
  </si>
  <si>
    <t>07.05.2021 13:25:59</t>
  </si>
  <si>
    <t>07.05.2021 15:24:32</t>
  </si>
  <si>
    <t>TR-79 DEREKENARI 35-19-L00079_35-19-L00079_2349215</t>
  </si>
  <si>
    <t>07.05.2021 13:35:53</t>
  </si>
  <si>
    <t>07.05.2021 15:32:28</t>
  </si>
  <si>
    <t>L-280 35-18-L00280_950438203_950438203</t>
  </si>
  <si>
    <t>07.05.2021 11:12:33</t>
  </si>
  <si>
    <t>07.05.2021 23:27:08</t>
  </si>
  <si>
    <t>ÇIRPI İM 35-20-A00002_ÇİFTÇİGEDİĞİ L09_2307625</t>
  </si>
  <si>
    <t>07.05.2021 13:57:00</t>
  </si>
  <si>
    <t>07.05.2021 14:57:19</t>
  </si>
  <si>
    <t>BOZCAYAKA DM 35-15-M00399_BALABANLI M01_58047748</t>
  </si>
  <si>
    <t>07.05.2021 14:00:49</t>
  </si>
  <si>
    <t>07.05.2021 14:44:50</t>
  </si>
  <si>
    <t>ÇAMKÖY TR-1 45-81-M00096_A_56388610_56388610</t>
  </si>
  <si>
    <t>07.05.2021 13:57:35</t>
  </si>
  <si>
    <t>07.05.2021 15:11:20</t>
  </si>
  <si>
    <t>KAPLAN TR-1 35-16-M00118_953323445_953323445</t>
  </si>
  <si>
    <t>07.05.2021 13:55:58</t>
  </si>
  <si>
    <t>07.05.2021 20:04:48</t>
  </si>
  <si>
    <t>ALİ ÖRÜMLÜ TR-7 SULAMA 45-71-M01180_953247422_953247422</t>
  </si>
  <si>
    <t>07.05.2021 14:00:55</t>
  </si>
  <si>
    <t>07.05.2021 15:16:20</t>
  </si>
  <si>
    <t>AĞAÇ İŞLERİ TR-3 35-22-M00141_955282607_955282607</t>
  </si>
  <si>
    <t>07.05.2021 14:07:07</t>
  </si>
  <si>
    <t>07.05.2021 15:22:29</t>
  </si>
  <si>
    <t>MENEMEN TR-18 35-28-L00018_953369812_953369812</t>
  </si>
  <si>
    <t>07.05.2021 11:54:15</t>
  </si>
  <si>
    <t>07.05.2021 17:01:28</t>
  </si>
  <si>
    <t>M-1705 35-02-M01705_910070049_910070049</t>
  </si>
  <si>
    <t>07.05.2021 14:18:20</t>
  </si>
  <si>
    <t>07.05.2021 15:13:35</t>
  </si>
  <si>
    <t>UMURCALI TR 3 35-31-L00106_956596942_956596942</t>
  </si>
  <si>
    <t>07.05.2021 14:21:46</t>
  </si>
  <si>
    <t>07.05.2021 18:57:29</t>
  </si>
  <si>
    <t>M-2925 35-03-M02925_C c1_5779579</t>
  </si>
  <si>
    <t>07.05.2021 14:29:00</t>
  </si>
  <si>
    <t>07.05.2021 15:12:20</t>
  </si>
  <si>
    <t>K-4477 35-04-K04477_A_56374949_56374949</t>
  </si>
  <si>
    <t>07.05.2021 14:32:39</t>
  </si>
  <si>
    <t>07.05.2021 17:06:13</t>
  </si>
  <si>
    <t>KARAKUYU TR-1 35-22-M00289_B_56374354_56374354</t>
  </si>
  <si>
    <t>07.05.2021 14:40:00</t>
  </si>
  <si>
    <t>07.05.2021 15:06:19</t>
  </si>
  <si>
    <t>L-210 35-18-L00210_950446194_950446194</t>
  </si>
  <si>
    <t>07.05.2021 11:16:44</t>
  </si>
  <si>
    <t>07.05.2021 17:06:15</t>
  </si>
  <si>
    <t>DM-7/27 35-26-M00661_956615339_956615339</t>
  </si>
  <si>
    <t>07.05.2021 14:39:17</t>
  </si>
  <si>
    <t>07.05.2021 17:33:46</t>
  </si>
  <si>
    <t>KUYUCAK DM 35-27-M00273_KUYUCAK M04_72164171</t>
  </si>
  <si>
    <t>07.05.2021 14:45:18</t>
  </si>
  <si>
    <t>07.05.2021 15:30:04</t>
  </si>
  <si>
    <t>TR-1-4/5 KİLİSE KABİN 35-20-L00028_955191930_955191930</t>
  </si>
  <si>
    <t>07.05.2021 14:43:24</t>
  </si>
  <si>
    <t>07.05.2021 18:38:42</t>
  </si>
  <si>
    <t>KEMALPAŞA TM 35-27-A00002_KUYUCAK M07_2306689</t>
  </si>
  <si>
    <t>07.05.2021 14:52:11</t>
  </si>
  <si>
    <t>07.05.2021 15:23:10</t>
  </si>
  <si>
    <t>MURADİYE TR-5 (ESKİ MEZARLIK YANI) 45-71-M00204_B B1_5973800</t>
  </si>
  <si>
    <t>07.05.2021 14:51:25</t>
  </si>
  <si>
    <t>07.05.2021 18:54:20</t>
  </si>
  <si>
    <t>ARKACILAR TR-1 35-31-L00037_47983533_56395262_56395262</t>
  </si>
  <si>
    <t>07.05.2021 14:54:13</t>
  </si>
  <si>
    <t>07.05.2021 17:26:05</t>
  </si>
  <si>
    <t>K-1303 35-08-K01303_35-08-K01303_42374541</t>
  </si>
  <si>
    <t>07.05.2021 14:56:05</t>
  </si>
  <si>
    <t>07.05.2021 20:14:26</t>
  </si>
  <si>
    <t>L-386 TARABYA EVLERİ 35-18-L00386_950438108_950438108</t>
  </si>
  <si>
    <t>07.05.2021 14:55:21</t>
  </si>
  <si>
    <t>07.05.2021 22:48:12</t>
  </si>
  <si>
    <t>ORTAKÖY TR-1 45-71-M01729_953206368_953206368</t>
  </si>
  <si>
    <t>07.05.2021 15:04:00</t>
  </si>
  <si>
    <t>07.05.2021 19:59:52</t>
  </si>
  <si>
    <t>K-1227 35-04-K01227_99548849_99548849</t>
  </si>
  <si>
    <t>07.05.2021 15:07:21</t>
  </si>
  <si>
    <t>07.05.2021 17:32:29</t>
  </si>
  <si>
    <t>HALİLBEYLİ TR-4 35-27-M01053_ H_61268553</t>
  </si>
  <si>
    <t>07.05.2021 14:59:15</t>
  </si>
  <si>
    <t>07.05.2021 18:33:35</t>
  </si>
  <si>
    <t>07.05.2021 15:19:18</t>
  </si>
  <si>
    <t>07.05.2021 18:26:45</t>
  </si>
  <si>
    <t>CENNET MAHALLESİ TR-2 35-16-M00135_47492209_56396051_56396051</t>
  </si>
  <si>
    <t>07.05.2021 15:25:39</t>
  </si>
  <si>
    <t>07.05.2021 17:27:22</t>
  </si>
  <si>
    <t>L-510 REİSDERE 35-18-L00510_950461656_950461656</t>
  </si>
  <si>
    <t>07.05.2021 15:28:00</t>
  </si>
  <si>
    <t>07.05.2021 17:23:21</t>
  </si>
  <si>
    <t>ULUCAK DM-2/16 35-27-M00858_912509262_912509262</t>
  </si>
  <si>
    <t>07.05.2021 15:25:00</t>
  </si>
  <si>
    <t>07.05.2021 17:57:54</t>
  </si>
  <si>
    <t>M-271 KARAKAYALAR DM 35-14-M00271_SAZLIGÖL M02_2097321</t>
  </si>
  <si>
    <t>07.05.2021 15:34:33</t>
  </si>
  <si>
    <t>07.05.2021 15:54:39</t>
  </si>
  <si>
    <t>DM-5/TR-12 URLA 35-19-M00468_50039836 B1_50040821</t>
  </si>
  <si>
    <t>07.05.2021 15:29:23</t>
  </si>
  <si>
    <t>07.05.2021 17:52:03</t>
  </si>
  <si>
    <t>YAZIBAŞI TR-1 35-26-M00619_35-26-M00619_2369317</t>
  </si>
  <si>
    <t>07.05.2021 15:38:00</t>
  </si>
  <si>
    <t>07.05.2021 16:10:07</t>
  </si>
  <si>
    <t>PAŞAKÖY TR-2 45-80-M00059_964309920_964309920</t>
  </si>
  <si>
    <t>07.05.2021 15:41:07</t>
  </si>
  <si>
    <t>07.05.2021 17:34:20</t>
  </si>
  <si>
    <t>M-331 35-02-M00331_962687265_962687265</t>
  </si>
  <si>
    <t>07.05.2021 15:42:55</t>
  </si>
  <si>
    <t>07.05.2021 16:51:36</t>
  </si>
  <si>
    <t>BAHÇECİK MAH. HAMAMDERE TR-1 45-78-L00494_A_56392312_56392312</t>
  </si>
  <si>
    <t>07.05.2021 15:41:29</t>
  </si>
  <si>
    <t>07.05.2021 17:07:23</t>
  </si>
  <si>
    <t>L-336 REİSDERE 35-18-L00336_950461670_950461670</t>
  </si>
  <si>
    <t>07.05.2021 11:15:29</t>
  </si>
  <si>
    <t>07.05.2021 17:21:42</t>
  </si>
  <si>
    <t>K-2738 35-03-K02738_35-03-K02738_41914361</t>
  </si>
  <si>
    <t>07.05.2021 15:48:18</t>
  </si>
  <si>
    <t>07.05.2021 19:05:39</t>
  </si>
  <si>
    <t>M-921 35-02-M00921_910057481_910057481</t>
  </si>
  <si>
    <t>07.05.2021 15:59:45</t>
  </si>
  <si>
    <t>K-3023 35-01-K03023_911396234_911396234</t>
  </si>
  <si>
    <t>07.05.2021 15:53:18</t>
  </si>
  <si>
    <t>07.05.2021 18:43:45</t>
  </si>
  <si>
    <t>07.05.2021 16:00:28</t>
  </si>
  <si>
    <t>07.05.2021 17:51:13</t>
  </si>
  <si>
    <t>PİYADELER TR-3 45-73-M00168_965951648_965951648</t>
  </si>
  <si>
    <t>07.05.2021 15:52:05</t>
  </si>
  <si>
    <t>07.05.2021 17:39:11</t>
  </si>
  <si>
    <t>BÖLCEK DEĞİRMEN ALTI TR-2 35-16-M00271_35-16-M00271_2376888</t>
  </si>
  <si>
    <t>07.05.2021 16:06:47</t>
  </si>
  <si>
    <t>07.05.2021 19:56:54</t>
  </si>
  <si>
    <t>KURTULMUŞ TR-1 45-72-L00201_45-72-L00201_2376939</t>
  </si>
  <si>
    <t>07.05.2021 15:50:28</t>
  </si>
  <si>
    <t>07.05.2021 18:14:35</t>
  </si>
  <si>
    <t>SARIGÖL TR-35 45-79-M00035_945568199_945568199</t>
  </si>
  <si>
    <t>07.05.2021 16:06:03</t>
  </si>
  <si>
    <t>TR-1/56 45-72-M00640_956507691_956507691</t>
  </si>
  <si>
    <t>07.05.2021 16:19:49</t>
  </si>
  <si>
    <t>07.05.2021 17:07:26</t>
  </si>
  <si>
    <t>HALIKÖY OVACIK TR-5 35-32-L00126_946416844_946416844</t>
  </si>
  <si>
    <t>07.05.2021 16:14:19</t>
  </si>
  <si>
    <t>07.05.2021 18:28:22</t>
  </si>
  <si>
    <t>K-1976 35-02-K01976_910108855_910108855</t>
  </si>
  <si>
    <t>07.05.2021 16:25:51</t>
  </si>
  <si>
    <t>07.05.2021 18:16:35</t>
  </si>
  <si>
    <t>YELKİ TR-5 (M-2339) 35-10-M02339_H H1_49574426</t>
  </si>
  <si>
    <t>07.05.2021 15:07:20</t>
  </si>
  <si>
    <t>07.05.2021 20:45:15</t>
  </si>
  <si>
    <t>SARIBEY TR-2 45-83-L00329_955162666_955162666</t>
  </si>
  <si>
    <t>07.05.2021 16:32:00</t>
  </si>
  <si>
    <t>07.05.2021 18:02:38</t>
  </si>
  <si>
    <t>TOTALGAZ KÖK 35-17-M00047_GEMİ SÖKÜM M03_66479201</t>
  </si>
  <si>
    <t>07.05.2021 16:15:29</t>
  </si>
  <si>
    <t>07.05.2021 17:47:12</t>
  </si>
  <si>
    <t>DİBEKDERE TR-1 45-84-L00034_5923268_56384925_56384925</t>
  </si>
  <si>
    <t>07.05.2021 16:31:28</t>
  </si>
  <si>
    <t>07.05.2021 18:24:07</t>
  </si>
  <si>
    <t>L-326 35-18-L00326_950449886_950449886</t>
  </si>
  <si>
    <t>07.05.2021 16:39:24</t>
  </si>
  <si>
    <t>07.05.2021 20:47:04</t>
  </si>
  <si>
    <t>DURASILLI TR-7 45-78-M01118_TR-8 M05_2327267</t>
  </si>
  <si>
    <t>07.05.2021 16:35:35</t>
  </si>
  <si>
    <t>07.05.2021 19:27:49</t>
  </si>
  <si>
    <t>KÖSEALİ TR-1 45-78-M00781_953286753_953286753</t>
  </si>
  <si>
    <t>07.05.2021 16:35:42</t>
  </si>
  <si>
    <t>07.05.2021 18:13:24</t>
  </si>
  <si>
    <t>FOÇA TR-4 35-23-L00004_42134325_56398923_56398923</t>
  </si>
  <si>
    <t>07.05.2021 16:58:00</t>
  </si>
  <si>
    <t>07.05.2021 19:29:01</t>
  </si>
  <si>
    <t>M-1309 35-02-M01309_M-338 RASATANE M04_2324279</t>
  </si>
  <si>
    <t>07.05.2021 17:06:00</t>
  </si>
  <si>
    <t>07.05.2021 17:25:22</t>
  </si>
  <si>
    <t>L-401 ALTINYUNUS DM 35-18-L00401_950446117_950446117</t>
  </si>
  <si>
    <t>07.05.2021 23:35:15</t>
  </si>
  <si>
    <t>UMURCALI TR-8 35-31-L00528_959829657_959829657</t>
  </si>
  <si>
    <t>07.05.2021 17:09:37</t>
  </si>
  <si>
    <t>07.05.2021 20:11:21</t>
  </si>
  <si>
    <t>ALTINOLUK TR-10 35-31-L00416_956577603_956577603</t>
  </si>
  <si>
    <t>07.05.2021 17:12:30</t>
  </si>
  <si>
    <t>07.05.2021 21:03:59</t>
  </si>
  <si>
    <t>HİSARKÖY 35-16-M00112_953326678_953326678</t>
  </si>
  <si>
    <t>07.05.2021 17:12:16</t>
  </si>
  <si>
    <t>07.05.2021 18:39:51</t>
  </si>
  <si>
    <t>YEŞİLOBA USLULAR TR-3 45-74-M00174_945593699_945593699</t>
  </si>
  <si>
    <t>07.05.2021 17:08:45</t>
  </si>
  <si>
    <t>07.05.2021 18:56:45</t>
  </si>
  <si>
    <t>SARUHANLI TR-20 45-80-M00020_B_56400530_56400530</t>
  </si>
  <si>
    <t>07.05.2021 17:21:23</t>
  </si>
  <si>
    <t>07.05.2021 19:21:03</t>
  </si>
  <si>
    <t>ÇAKALDOĞAN TR-1 45-78-M00737_B_56393338_56393338</t>
  </si>
  <si>
    <t>07.05.2021 17:27:14</t>
  </si>
  <si>
    <t>07.05.2021 18:50:47</t>
  </si>
  <si>
    <t>BALIKLIOVA TR-6 35-19-L00307_956696906_956696906</t>
  </si>
  <si>
    <t>07.05.2021 17:31:24</t>
  </si>
  <si>
    <t>07.05.2021 18:53:42</t>
  </si>
  <si>
    <t>YENİ ŞAKRAN TR-12 35-17-M00212__56355758_56355758</t>
  </si>
  <si>
    <t>07.05.2021 17:35:00</t>
  </si>
  <si>
    <t>07.05.2021 18:07:05</t>
  </si>
  <si>
    <t>EMİRLİ TR-4 35-15-L00862_950406387_950406387</t>
  </si>
  <si>
    <t>07.05.2021 17:32:25</t>
  </si>
  <si>
    <t>07.05.2021 18:34:57</t>
  </si>
  <si>
    <t>DM-1/TR-17 SEFERİHİSAR 35-14-M00329_956658301_956658301</t>
  </si>
  <si>
    <t>07.05.2021 17:35:14</t>
  </si>
  <si>
    <t>07.05.2021 21:13:04</t>
  </si>
  <si>
    <t>TR-1/67 45-72-M00682_956511045_956511045</t>
  </si>
  <si>
    <t>07.05.2021 17:48:00</t>
  </si>
  <si>
    <t>07.05.2021 19:01:32</t>
  </si>
  <si>
    <t>SOMA MERKEZ DM-2 45-82-M00070_TR-44 M07_2322048</t>
  </si>
  <si>
    <t>07.05.2021 17:49:38</t>
  </si>
  <si>
    <t>07.05.2021 17:58:00</t>
  </si>
  <si>
    <t>ÇEPNİBEKTAŞ TR-1 45-83-L00300_45-83-L00300_2356850</t>
  </si>
  <si>
    <t>07.05.2021 17:56:58</t>
  </si>
  <si>
    <t>07.05.2021 19:10:26</t>
  </si>
  <si>
    <t>M-12 GERMİYAN 35-18-M00183_A_76953968_76953968</t>
  </si>
  <si>
    <t>07.05.2021 18:02:28</t>
  </si>
  <si>
    <t>08.05.2021 00:24:43</t>
  </si>
  <si>
    <t>M-195 35-02-M00195_A_56360429_56360429</t>
  </si>
  <si>
    <t>07.05.2021 18:05:39</t>
  </si>
  <si>
    <t>07.05.2021 19:02:39</t>
  </si>
  <si>
    <t>K-126 35-01-K00126_911417141_911417141</t>
  </si>
  <si>
    <t>07.05.2021 18:02:03</t>
  </si>
  <si>
    <t>07.05.2021 22:40:08</t>
  </si>
  <si>
    <t>ALMAK TM 35-17-A00003_LİMAN-1 M26_2307150</t>
  </si>
  <si>
    <t>07.05.2021 18:08:59</t>
  </si>
  <si>
    <t>07.05.2021 18:14:50</t>
  </si>
  <si>
    <t>07.05.2021 18:16:51</t>
  </si>
  <si>
    <t>07.05.2021 21:51:15</t>
  </si>
  <si>
    <t>M-2224 KIRIKLAR TR-1 35-03-M02224_967138205_967138205</t>
  </si>
  <si>
    <t>07.05.2021 18:18:35</t>
  </si>
  <si>
    <t>07.05.2021 21:13:45</t>
  </si>
  <si>
    <t>DM-14/24 45-71-M00365_45-71-M00365_72052083</t>
  </si>
  <si>
    <t>07.05.2021 17:54:18</t>
  </si>
  <si>
    <t>07.05.2021 19:27:09</t>
  </si>
  <si>
    <t>TR-52 35-17-M00052_35-17-M00052_2351044</t>
  </si>
  <si>
    <t>07.05.2021 18:32:00</t>
  </si>
  <si>
    <t>07.05.2021 19:24:25</t>
  </si>
  <si>
    <t>M-2200 BELENBAŞI TR-2 35-03-M02200_965433978_965433978</t>
  </si>
  <si>
    <t>07.05.2021 17:47:29</t>
  </si>
  <si>
    <t>07.05.2021 19:26:44</t>
  </si>
  <si>
    <t>KIRKAĞAÇ TR-25 45-76-M00025_B_56389831_56389831</t>
  </si>
  <si>
    <t>07.05.2021 18:30:36</t>
  </si>
  <si>
    <t>07.05.2021 21:22:24</t>
  </si>
  <si>
    <t>SARIGÖL TR-28 45-79-M00028_45-79-M00028_2359666</t>
  </si>
  <si>
    <t>07.05.2021 18:28:28</t>
  </si>
  <si>
    <t>07.05.2021 19:19:19</t>
  </si>
  <si>
    <t>TAHTALIÇAY KÖK (M-751) 35-22-M00145_M-1548 TÜFEKÇİOĞLU M02_2330035</t>
  </si>
  <si>
    <t>07.05.2021 18:48:45</t>
  </si>
  <si>
    <t>07.05.2021 20:37:58</t>
  </si>
  <si>
    <t>DM-3/28(ALAN SK. TR) 45-71-M00082_953210647_953210647</t>
  </si>
  <si>
    <t>07.05.2021 18:52:00</t>
  </si>
  <si>
    <t>07.05.2021 19:43:54</t>
  </si>
  <si>
    <t>07.05.2021 18:52:40</t>
  </si>
  <si>
    <t>07.05.2021 19:48:58</t>
  </si>
  <si>
    <t>YELKİ TR-6 (M-2343) 35-10-M02343_98125397_98125397</t>
  </si>
  <si>
    <t>07.05.2021 18:50:00</t>
  </si>
  <si>
    <t>07.05.2021 22:06:10</t>
  </si>
  <si>
    <t>MORDOĞAN TR-3 35-21-L00141_MORDOĞAN TR-53 L05_72179415</t>
  </si>
  <si>
    <t>07.05.2021 18:56:19</t>
  </si>
  <si>
    <t>07.05.2021 20:42:09</t>
  </si>
  <si>
    <t>GÖZTEPE İM 35-01-A00004_TR-2 10.5 K17_2036301</t>
  </si>
  <si>
    <t>07.05.2021 19:01:49</t>
  </si>
  <si>
    <t>07.05.2021 19:06:10</t>
  </si>
  <si>
    <t>KARABAĞLAR TM 35-01-A00012_GÖZTEPE-2 M14_2310489</t>
  </si>
  <si>
    <t>07.05.2021 19:01:48</t>
  </si>
  <si>
    <t>07.05.2021 20:11:57</t>
  </si>
  <si>
    <t>TURGUTLU TR-1/1 DM 45-83-M00001_955180614_955180614</t>
  </si>
  <si>
    <t>07.05.2021 19:17:19</t>
  </si>
  <si>
    <t>07.05.2021 19:51:49</t>
  </si>
  <si>
    <t>TR-51 TORBALI PAZAR YERİ 35-26-M00051_956613866_956613866</t>
  </si>
  <si>
    <t>07.05.2021 19:06:28</t>
  </si>
  <si>
    <t>07.05.2021 21:12:43</t>
  </si>
  <si>
    <t>TR-106 35-26-M00106_10211791 b01_5920806</t>
  </si>
  <si>
    <t>07.05.2021 19:06:12</t>
  </si>
  <si>
    <t>07.05.2021 20:11:44</t>
  </si>
  <si>
    <t>L-359 HAYAT SİTESİ 35-18-L00359_9970721_56356494_56356494</t>
  </si>
  <si>
    <t>07.05.2021 19:28:18</t>
  </si>
  <si>
    <t>07.05.2021 22:12:32</t>
  </si>
  <si>
    <t>DM-25/15 45-71-M00394_C_56403369_56403369</t>
  </si>
  <si>
    <t>07.05.2021 17:42:47</t>
  </si>
  <si>
    <t>07.05.2021 20:36:39</t>
  </si>
  <si>
    <t>TR-112 KAVAKDERE 35-14-M00112_956639303_956639303</t>
  </si>
  <si>
    <t>07.05.2021 19:44:48</t>
  </si>
  <si>
    <t>07.05.2021 21:11:27</t>
  </si>
  <si>
    <t>ALİBEYLİ TARIMSAL SULAMA TR-4 35-16-M00242_953354783_953354783</t>
  </si>
  <si>
    <t>07.05.2021 19:54:06</t>
  </si>
  <si>
    <t>07.05.2021 21:54:24</t>
  </si>
  <si>
    <t>ÇEŞNELİ TR-3 45-73-M00456_A_56387021_56387021</t>
  </si>
  <si>
    <t>07.05.2021 20:03:04</t>
  </si>
  <si>
    <t>07.05.2021 23:43:27</t>
  </si>
  <si>
    <t>BAKIR TR-7 45-76-M00068__72372984_72372984</t>
  </si>
  <si>
    <t>07.05.2021 18:20:53</t>
  </si>
  <si>
    <t>07.05.2021 21:31:58</t>
  </si>
  <si>
    <t>M-1568 35-01-M01568_TRAFO M03_2117405</t>
  </si>
  <si>
    <t>07.05.2021 20:08:29</t>
  </si>
  <si>
    <t>07.05.2021 20:29:24</t>
  </si>
  <si>
    <t>M-1568 35-01-M01568_M-1306 M02_2117404</t>
  </si>
  <si>
    <t>07.05.2021 20:09:27</t>
  </si>
  <si>
    <t>07.05.2021 20:28:57</t>
  </si>
  <si>
    <t>GÜLBAHÇE TR-14 35-19-L00246_966532505_966532505</t>
  </si>
  <si>
    <t>07.05.2021 20:14:44</t>
  </si>
  <si>
    <t>07.05.2021 21:51:21</t>
  </si>
  <si>
    <t>SEYREKLİ TR-14 35-15-L00437_A_56369968_56369968</t>
  </si>
  <si>
    <t>AG Sigorta Atığı</t>
  </si>
  <si>
    <t>07.05.2021 19:56:24</t>
  </si>
  <si>
    <t>07.05.2021 22:44:09</t>
  </si>
  <si>
    <t>ABDURRAHMA KUNDAKÇI SLM GRB TR 35-27-M00680_DIREK TIPI TRAFO HUCRESI H01_2035590</t>
  </si>
  <si>
    <t>07.05.2021 19:53:24</t>
  </si>
  <si>
    <t>07.05.2021 22:52:04</t>
  </si>
  <si>
    <t>07.05.2021 20:28:22</t>
  </si>
  <si>
    <t>07.05.2021 23:16:52</t>
  </si>
  <si>
    <t>MORDOĞAN TR-3 35-21-L00141_MORDOĞAN TR-2 L04_72179367</t>
  </si>
  <si>
    <t>07.05.2021 20:37:38</t>
  </si>
  <si>
    <t>07.05.2021 20:40:00</t>
  </si>
  <si>
    <t>AKÇAŞEHİR TR-1 35-29-L00173_950323604_950323604</t>
  </si>
  <si>
    <t>07.05.2021 20:10:17</t>
  </si>
  <si>
    <t>07.05.2021 22:41:45</t>
  </si>
  <si>
    <t>TR-2/47 45-72-L00047_956500217_956500217</t>
  </si>
  <si>
    <t>07.05.2021 20:24:50</t>
  </si>
  <si>
    <t>07.05.2021 22:07:40</t>
  </si>
  <si>
    <t>MURADİYE DM-4/12-B (DİREK TR-2) 45-71-M01873_953221358_953221358</t>
  </si>
  <si>
    <t>07.05.2021 20:50:09</t>
  </si>
  <si>
    <t>07.05.2021 21:50:08</t>
  </si>
  <si>
    <t>TR-26 35-27-M00026_97482221_97482221</t>
  </si>
  <si>
    <t>07.05.2021 21:27:13</t>
  </si>
  <si>
    <t>07.05.2021 22:16:12</t>
  </si>
  <si>
    <t>DM-3/25 (MUTLU MAH. MUHTARLIK) 45-71-M00076_953210428_953210428</t>
  </si>
  <si>
    <t>07.05.2021 21:29:14</t>
  </si>
  <si>
    <t>07.05.2021 23:42:56</t>
  </si>
  <si>
    <t>ERGENLİ TR-1 35-20-L00250_DIREK TIPI TRAFO HUCRESI H01_2048390</t>
  </si>
  <si>
    <t>07.05.2021 22:05:00</t>
  </si>
  <si>
    <t>07.05.2021 22:40:18</t>
  </si>
  <si>
    <t>MENEMEN TR-14 35-28-L00014_953380173_953380173</t>
  </si>
  <si>
    <t>07.05.2021 22:06:11</t>
  </si>
  <si>
    <t>08.05.2021 00:54:25</t>
  </si>
  <si>
    <t>M-1209 35-01-M01209_B_56354976_56354976</t>
  </si>
  <si>
    <t>07.05.2021 21:10:18</t>
  </si>
  <si>
    <t>08.05.2021 01:03:28</t>
  </si>
  <si>
    <t>GÖLCÜK TR-3 35-15-L00318_B_56368938_56368938</t>
  </si>
  <si>
    <t>07.05.2021 22:24:43</t>
  </si>
  <si>
    <t>07.05.2021 23:34:54</t>
  </si>
  <si>
    <t>M-2379 35-01-M02379_910870703_910870703</t>
  </si>
  <si>
    <t>07.05.2021 21:43:31</t>
  </si>
  <si>
    <t>08.05.2021 02:52:26</t>
  </si>
  <si>
    <t>SAKARLI KÖK 45-76-M00046_HatBaşıAyırıcı_53137225 M03_53137225</t>
  </si>
  <si>
    <t>07.05.2021 23:01:17</t>
  </si>
  <si>
    <t>07.05.2021 23:56:49</t>
  </si>
  <si>
    <t>YENİKÖY TR-1 35-22-M00276_DIREK TIPI TRAFO HUCRESI H01_2111394</t>
  </si>
  <si>
    <t>07.05.2021 23:16:31</t>
  </si>
  <si>
    <t>08.05.2021 00:22:59</t>
  </si>
  <si>
    <t>L-97 35-18-L00097_950428791_950428791</t>
  </si>
  <si>
    <t>07.05.2021 23:50:00</t>
  </si>
  <si>
    <t>08.05.2021 02:20:26</t>
  </si>
  <si>
    <t>MENEMEN TR-14 35-28-L00014_C_56366111_56366111</t>
  </si>
  <si>
    <t>07.05.2021 23:59:00</t>
  </si>
  <si>
    <t>08.05.2021 00:58:49</t>
  </si>
  <si>
    <t>K-101 35-01-K00101_911933414_911933414</t>
  </si>
  <si>
    <t>07.05.2021 23:38:27</t>
  </si>
  <si>
    <t>08.05.2021 10:18:29</t>
  </si>
  <si>
    <t>DM02/TR08 45-73-M00022_45-73-M00022_71980385</t>
  </si>
  <si>
    <t>07.05.2021 22:44:34</t>
  </si>
  <si>
    <t>08.05.2021 02:47:48</t>
  </si>
  <si>
    <t>07.05.2021 10:42:41</t>
  </si>
  <si>
    <t>KURTULMUŞ KÖK 45-72-L00080_SARILAR ÇIKIŞI L03_66546764</t>
  </si>
  <si>
    <t>08.05.2021 07:28:49</t>
  </si>
  <si>
    <t>08.05.2021 07:29:10</t>
  </si>
  <si>
    <t>TR-93 35-15-M00093_950381725_950381725</t>
  </si>
  <si>
    <t>08.05.2021 19:59:00</t>
  </si>
  <si>
    <t>08.05.2021 22:05:33</t>
  </si>
  <si>
    <t>TR-98 45-78-L00098_953256712_953256712</t>
  </si>
  <si>
    <t>08.05.2021 03:43:45</t>
  </si>
  <si>
    <t>08.05.2021 04:50:22</t>
  </si>
  <si>
    <t>TR-127 35-15-M00127_35-15-M00127_2365205</t>
  </si>
  <si>
    <t>08.05.2021 09:25:56</t>
  </si>
  <si>
    <t>08.05.2021 14:01:12</t>
  </si>
  <si>
    <t>DM-3/25 (MUTLU MAH. MUHTARLIK) 45-71-M00076_953210444_953210444</t>
  </si>
  <si>
    <t>08.05.2021 13:11:07</t>
  </si>
  <si>
    <t>08.05.2021 14:28:01</t>
  </si>
  <si>
    <t>K-3203 35-04-K03203_E K3203E1B_5827805</t>
  </si>
  <si>
    <t>08.05.2021 14:11:04</t>
  </si>
  <si>
    <t>08.05.2021 14:57:27</t>
  </si>
  <si>
    <t>ARMUTLU TR-19 35-27-M00457_966080800_966080800</t>
  </si>
  <si>
    <t>08.05.2021 16:19:48</t>
  </si>
  <si>
    <t>08.05.2021 19:22:25</t>
  </si>
  <si>
    <t>HÜSEYİN GÖRGEN  ÖZEL 35-15-M00234Ö_DIREK TIPI TRAFO HUCRESI H01_2045417</t>
  </si>
  <si>
    <t>08.05.2021 14:52:26</t>
  </si>
  <si>
    <t>08.05.2021 17:32:56</t>
  </si>
  <si>
    <t>BALABANLI DM 35-15-M00280_KIZILCAAVLU M05_72306394</t>
  </si>
  <si>
    <t>08.05.2021 04:22:20</t>
  </si>
  <si>
    <t>08.05.2021 05:41:24</t>
  </si>
  <si>
    <t>BALABAN TAŞLI TR-2 35-24-M00256_950022833_950022833</t>
  </si>
  <si>
    <t>08.05.2021 17:58:10</t>
  </si>
  <si>
    <t>08.05.2021 21:29:46</t>
  </si>
  <si>
    <t>KİLLİK TR-2 KÖK 45-73-M00343_TR-1 M01_2056951</t>
  </si>
  <si>
    <t>08.05.2021 17:06:39</t>
  </si>
  <si>
    <t>08.05.2021 17:53:47</t>
  </si>
  <si>
    <t>HALIKÖY OVA TR-2 35-32-L00022_946409972_946409972</t>
  </si>
  <si>
    <t>08.05.2021 18:30:00</t>
  </si>
  <si>
    <t>08.05.2021 20:12:28</t>
  </si>
  <si>
    <t>KIZLARALANI KÖK 45-72-L00698_KIZLARALANI ÇIKIŞ L02_66587063</t>
  </si>
  <si>
    <t>08.05.2021 00:24:30</t>
  </si>
  <si>
    <t>08.05.2021 01:19:14</t>
  </si>
  <si>
    <t>EĞRİDERE TR-8 35-32-L00129_A_65499253_65499253</t>
  </si>
  <si>
    <t>08.05.2021 15:23:13</t>
  </si>
  <si>
    <t>08.05.2021 17:47:40</t>
  </si>
  <si>
    <t>TR-62 35-19-L00062_956667364_956667364</t>
  </si>
  <si>
    <t>08.05.2021 21:25:42</t>
  </si>
  <si>
    <t>08.05.2021 22:58:27</t>
  </si>
  <si>
    <t>MESCİTLİ TR-1 35-15-L00095_950385977_950385977</t>
  </si>
  <si>
    <t>08.05.2021 17:20:51</t>
  </si>
  <si>
    <t>08.05.2021 18:53:57</t>
  </si>
  <si>
    <t>DEMİRKÖPRÜ TM 45-78-A00005_KULA M05_2329518</t>
  </si>
  <si>
    <t>08.05.2021 07:53:00</t>
  </si>
  <si>
    <t>08.05.2021 08:10:09</t>
  </si>
  <si>
    <t>AYANLAR TR-1 45-81-M00094_45-81-M00094_2375760</t>
  </si>
  <si>
    <t>08.05.2021 20:11:39</t>
  </si>
  <si>
    <t>08.05.2021 21:39:10</t>
  </si>
  <si>
    <t>08.05.2021 08:57:10</t>
  </si>
  <si>
    <t>08.05.2021 10:21:56</t>
  </si>
  <si>
    <t>KABAKUM BANKACILAR TR-4 35-30-M00210_955311467_955311467</t>
  </si>
  <si>
    <t>08.05.2021 15:29:31</t>
  </si>
  <si>
    <t>08.05.2021 19:11:32</t>
  </si>
  <si>
    <t>08.05.2021 14:51:00</t>
  </si>
  <si>
    <t>08.05.2021 17:42:32</t>
  </si>
  <si>
    <t>SOMA TR-6/2 45-82-M00537_945538241_945538241</t>
  </si>
  <si>
    <t>08.05.2021 08:36:31</t>
  </si>
  <si>
    <t>08.05.2021 11:54:45</t>
  </si>
  <si>
    <t>ALİAĞA GIS TM 35-17-A00014_KARDEMİR-2 (2H07) M020_66127965</t>
  </si>
  <si>
    <t>08.05.2021 09:17:32</t>
  </si>
  <si>
    <t>08.05.2021 13:10:23</t>
  </si>
  <si>
    <t>M-2898 35-02-M02898_ M01_73048294</t>
  </si>
  <si>
    <t>08.05.2021 03:56:11</t>
  </si>
  <si>
    <t>08.05.2021 05:42:47</t>
  </si>
  <si>
    <t>KARABURUN TR-4/19 35-21-L00004_953367842_953367842</t>
  </si>
  <si>
    <t>08.05.2021 15:21:29</t>
  </si>
  <si>
    <t>08.05.2021 17:57:56</t>
  </si>
  <si>
    <t>08.05.2021 00:14:12</t>
  </si>
  <si>
    <t>08.05.2021 00:56:33</t>
  </si>
  <si>
    <t>DM-3/25 (MUTLU MAH. MUHTARLIK) 45-71-M00076_953210414_953210414</t>
  </si>
  <si>
    <t>08.05.2021 10:06:49</t>
  </si>
  <si>
    <t>08.05.2021 13:55:21</t>
  </si>
  <si>
    <t>GÖKTAŞ SİTESİ TR 35-30-M00310_47309003 A01b_47308981</t>
  </si>
  <si>
    <t>08.05.2021 15:40:39</t>
  </si>
  <si>
    <t>08.05.2021 17:18:29</t>
  </si>
  <si>
    <t>KARAKÖY TR-1 45-72-L00275_A_65509388_65509388</t>
  </si>
  <si>
    <t>08.05.2021 17:25:57</t>
  </si>
  <si>
    <t>08.05.2021 22:19:46</t>
  </si>
  <si>
    <t>KADIKÖY ÇERKEZBÜKÜ TR-2 35-16-M00275_35-16-M00275_2346726</t>
  </si>
  <si>
    <t>08.05.2021 10:24:38</t>
  </si>
  <si>
    <t>08.05.2021 11:47:10</t>
  </si>
  <si>
    <t>AŞAĞI KIZILCA TR-1 35-27-L00045_912217094_912217094</t>
  </si>
  <si>
    <t>08.05.2021 10:08:00</t>
  </si>
  <si>
    <t>08.05.2021 14:56:34</t>
  </si>
  <si>
    <t>KOZBEYLİ TR-1 35-23-M00070_42095124_56364439_56364439</t>
  </si>
  <si>
    <t>08.05.2021 13:02:00</t>
  </si>
  <si>
    <t>08.05.2021 13:38:10</t>
  </si>
  <si>
    <t>TEPEKÖY TR-2 35-16-L00258_47534800_56398107_56398107</t>
  </si>
  <si>
    <t>08.05.2021 13:16:27</t>
  </si>
  <si>
    <t>08.05.2021 17:53:43</t>
  </si>
  <si>
    <t>DM02/TR18 BELEDİYE ÖNÜ 45-73-M00012_945671323_945671323</t>
  </si>
  <si>
    <t>08.05.2021 08:31:24</t>
  </si>
  <si>
    <t>08.05.2021 19:34:16</t>
  </si>
  <si>
    <t>ULUCAK DM-2 35-27-M00331_ULUCAK DM-2/1 M01_72170823</t>
  </si>
  <si>
    <t>08.05.2021 18:06:31</t>
  </si>
  <si>
    <t>08.05.2021 18:37:00</t>
  </si>
  <si>
    <t>KARAKUYU TR-3 35-22-M00291_955259099_955259099</t>
  </si>
  <si>
    <t>08.05.2021 18:39:49</t>
  </si>
  <si>
    <t>08.05.2021 19:58:15</t>
  </si>
  <si>
    <t>08.05.2021 08:31:39</t>
  </si>
  <si>
    <t>08.05.2021 08:32:11</t>
  </si>
  <si>
    <t>ZİHNİ ÖNEM SULAMA GRUBU 35-29-M00332_DIREK TIPI TRAFO HUCRESI H01_2101145</t>
  </si>
  <si>
    <t>08.05.2021 01:17:36</t>
  </si>
  <si>
    <t>08.05.2021 04:21:44</t>
  </si>
  <si>
    <t>KUMKUYUCAK KÖK 45-80-M00093_KUMKUYUCAK ŞEHİR M05_72193197</t>
  </si>
  <si>
    <t>08.05.2021 06:35:10</t>
  </si>
  <si>
    <t>08.05.2021 07:53:38</t>
  </si>
  <si>
    <t>BÖLCEK DEĞİRMEN ALTI TR-1 35-16-M00270_954728674_954728674</t>
  </si>
  <si>
    <t>08.05.2021 08:03:47</t>
  </si>
  <si>
    <t>08.05.2021 10:13:48</t>
  </si>
  <si>
    <t>M-1826 35-02-M01826_A_56382805_56382805</t>
  </si>
  <si>
    <t>08.05.2021 09:29:21</t>
  </si>
  <si>
    <t>08.05.2021 12:17:09</t>
  </si>
  <si>
    <t>ÇAMLIK DM 35-17-M00173_HatBaşıAyırıcı_65360482 M08_65360482</t>
  </si>
  <si>
    <t>08.05.2021 23:49:01</t>
  </si>
  <si>
    <t>09.05.2021 04:24:09</t>
  </si>
  <si>
    <t>KARABURUN TR-11 35-21-L00010_KARABURUN MERKEZ DM L02_72175096</t>
  </si>
  <si>
    <t>08.05.2021 15:54:30</t>
  </si>
  <si>
    <t>08.05.2021 17:27:58</t>
  </si>
  <si>
    <t>M-444 35-03-M00444_910700184_910700184</t>
  </si>
  <si>
    <t>08.05.2021 11:22:33</t>
  </si>
  <si>
    <t>08.05.2021 13:06:52</t>
  </si>
  <si>
    <t>AHMETLER TR-1 45-74-M00240_A_56352136_56352136</t>
  </si>
  <si>
    <t>08.05.2021 16:35:33</t>
  </si>
  <si>
    <t>08.05.2021 18:38:20</t>
  </si>
  <si>
    <t>L-300 DM 35-18-L00300_950448451_950448451</t>
  </si>
  <si>
    <t>08.05.2021 11:10:48</t>
  </si>
  <si>
    <t>08.05.2021 13:44:36</t>
  </si>
  <si>
    <t>TR-118 35-15-M00118_TR-90 M01_66876728</t>
  </si>
  <si>
    <t>08.05.2021 09:11:00</t>
  </si>
  <si>
    <t>08.05.2021 12:14:49</t>
  </si>
  <si>
    <t>GÜLBAHÇE İM 35-19-A00006_BALIKLIOVA L03_72213969</t>
  </si>
  <si>
    <t>08.05.2021 12:55:21</t>
  </si>
  <si>
    <t>08.05.2021 14:06:19</t>
  </si>
  <si>
    <t>08.05.2021 20:31:18</t>
  </si>
  <si>
    <t>09.05.2021 00:37:57</t>
  </si>
  <si>
    <t>TR-33 35-15-M00033_48859339_56383895_56383895</t>
  </si>
  <si>
    <t>08.05.2021 11:46:10</t>
  </si>
  <si>
    <t>08.05.2021 14:52:38</t>
  </si>
  <si>
    <t>TR-17 35-19-L00017_915162564_915162564</t>
  </si>
  <si>
    <t>08.05.2021 17:25:34</t>
  </si>
  <si>
    <t>08.05.2021 18:07:39</t>
  </si>
  <si>
    <t>ORTA MAHALLE M-10 35-25-M00108_DIREK TIPI TRAFO HUCRESI H01_2114878</t>
  </si>
  <si>
    <t>08.05.2021 09:32:31</t>
  </si>
  <si>
    <t>08.05.2021 11:56:37</t>
  </si>
  <si>
    <t>TAHİR ÇAKAN SULAMA GRUBU 35-29-M00254_35-29-M00254_2350463</t>
  </si>
  <si>
    <t>08.05.2021 13:19:32</t>
  </si>
  <si>
    <t>08.05.2021 15:31:08</t>
  </si>
  <si>
    <t>K-1722 35-01-K01722_911259570_911259570</t>
  </si>
  <si>
    <t>08.05.2021 12:21:42</t>
  </si>
  <si>
    <t>08.05.2021 15:08:32</t>
  </si>
  <si>
    <t>YİĞİTLER KÖK 35-27-M00707_BAĞYURDU TOPRAK SU-2 M04_72159088</t>
  </si>
  <si>
    <t>08.05.2021 11:38:45</t>
  </si>
  <si>
    <t>08.05.2021 12:27:53</t>
  </si>
  <si>
    <t>OVAKENT İM 35-15-A00003_LOKMAN KUYU L06_2057393</t>
  </si>
  <si>
    <t>08.05.2021 07:08:32</t>
  </si>
  <si>
    <t>08.05.2021 08:31:09</t>
  </si>
  <si>
    <t>TR-30 (M-730) 35-30-M00730_C c3_43010637</t>
  </si>
  <si>
    <t>08.05.2021 08:35:25</t>
  </si>
  <si>
    <t>08.05.2021 12:49:20</t>
  </si>
  <si>
    <t>K-244 35-04-K00244_95000501944_95000501944</t>
  </si>
  <si>
    <t>08.05.2021 18:23:47</t>
  </si>
  <si>
    <t>08.05.2021 22:10:58</t>
  </si>
  <si>
    <t>GÜNEŞLİ KÖK 45-75-M00056_945598202_945598202</t>
  </si>
  <si>
    <t>08.05.2021 14:51:31</t>
  </si>
  <si>
    <t>08.05.2021 18:21:35</t>
  </si>
  <si>
    <t>TR-7 (KURTULUŞ PARKI KABİN) 35-32-L00007_955018304_955018304</t>
  </si>
  <si>
    <t>08.05.2021 09:06:49</t>
  </si>
  <si>
    <t>08.05.2021 11:14:11</t>
  </si>
  <si>
    <t>SÜLEYMANLI TR-8 45-72-L00306_956486958_956486958</t>
  </si>
  <si>
    <t>08.05.2021 10:33:53</t>
  </si>
  <si>
    <t>08.05.2021 14:10:23</t>
  </si>
  <si>
    <t>İBRAHİM ÇİMEN VE ARK.ÖZEL 35-22-M00469Ö_DIREK TIPI TRAFO HUCRESI H01_2037683</t>
  </si>
  <si>
    <t>08.05.2021 09:36:30</t>
  </si>
  <si>
    <t>08.05.2021 10:15:25</t>
  </si>
  <si>
    <t>L-36 35-18-L00036_950460536_950460536</t>
  </si>
  <si>
    <t>08.05.2021 20:49:42</t>
  </si>
  <si>
    <t>08.05.2021 22:36:15</t>
  </si>
  <si>
    <t>GÖLCÜK TR-31 35-15-L00323_35-15-L00323_2365790</t>
  </si>
  <si>
    <t>08.05.2021 09:40:00</t>
  </si>
  <si>
    <t>08.05.2021 11:38:18</t>
  </si>
  <si>
    <t>KARABURUN İM 35-21-A00001_SAİPALTI L08_2063042</t>
  </si>
  <si>
    <t>08.05.2021 14:07:18</t>
  </si>
  <si>
    <t>08.05.2021 14:52:00</t>
  </si>
  <si>
    <t>GÜMÜLDÜR M-9 35-25-M00009_955279679_955279679</t>
  </si>
  <si>
    <t>08.05.2021 16:30:26</t>
  </si>
  <si>
    <t>08.05.2021 18:42:36</t>
  </si>
  <si>
    <t>DM-8 45-71-M00295_953202824_953202824</t>
  </si>
  <si>
    <t>08.05.2021 21:19:33</t>
  </si>
  <si>
    <t>08.05.2021 22:28:05</t>
  </si>
  <si>
    <t>L-130 35-18-L00130_950466798_950466798</t>
  </si>
  <si>
    <t>08.05.2021 15:17:43</t>
  </si>
  <si>
    <t>08.05.2021 17:03:15</t>
  </si>
  <si>
    <t>TR-84 35-19-L00084_956700674_956700674</t>
  </si>
  <si>
    <t>08.05.2021 03:47:05</t>
  </si>
  <si>
    <t>08.05.2021 04:14:45</t>
  </si>
  <si>
    <t>MENEMEN TR-73 35-28-L00073_E_56376191_56376191</t>
  </si>
  <si>
    <t>08.05.2021 20:03:57</t>
  </si>
  <si>
    <t>08.05.2021 21:08:56</t>
  </si>
  <si>
    <t>08.05.2021 13:09:09</t>
  </si>
  <si>
    <t>08.05.2021 13:09:39</t>
  </si>
  <si>
    <t>L-274 35-18-L00274_950444913_950444913</t>
  </si>
  <si>
    <t>08.05.2021 14:03:33</t>
  </si>
  <si>
    <t>08.05.2021 15:55:48</t>
  </si>
  <si>
    <t>08.05.2021 12:19:01</t>
  </si>
  <si>
    <t>08.05.2021 12:19:29</t>
  </si>
  <si>
    <t>ÇANDARLI TR-13 35-30-M00012_57748720_60984526_60984526</t>
  </si>
  <si>
    <t>08.05.2021 17:45:00</t>
  </si>
  <si>
    <t>08.05.2021 19:56:26</t>
  </si>
  <si>
    <t>K-1722 35-01-K01722_910992246_910992246</t>
  </si>
  <si>
    <t>08.05.2021 12:16:06</t>
  </si>
  <si>
    <t>08.05.2021 14:12:26</t>
  </si>
  <si>
    <t>YENİ FOÇA TR-29 35-23-M00029_950417156_950417156</t>
  </si>
  <si>
    <t>08.05.2021 14:47:10</t>
  </si>
  <si>
    <t>08.05.2021 16:24:18</t>
  </si>
  <si>
    <t>08.05.2021 17:06:00</t>
  </si>
  <si>
    <t>08.05.2021 17:15:40</t>
  </si>
  <si>
    <t>K-538 35-02-K00538_E_56375450_56375450</t>
  </si>
  <si>
    <t>08.05.2021 09:14:00</t>
  </si>
  <si>
    <t>08.05.2021 09:42:09</t>
  </si>
  <si>
    <t>YENİ BAĞARASI TR-1 35-23-M00207_35-23-M00207_2361193</t>
  </si>
  <si>
    <t>08.05.2021 22:56:02</t>
  </si>
  <si>
    <t>09.05.2021 00:52:35</t>
  </si>
  <si>
    <t>KEMALİYE TR-3 45-73-M00151_TR-1 DEN GİRİŞ M02_66721451</t>
  </si>
  <si>
    <t>08.05.2021 06:55:39</t>
  </si>
  <si>
    <t>08.05.2021 07:29:23</t>
  </si>
  <si>
    <t>GÖZTEPE İM 35-01-A00004_KARABAĞLAR-2 GİRİŞ (GÖZTEPE-2K) M03_2091284</t>
  </si>
  <si>
    <t>08.05.2021 11:41:35</t>
  </si>
  <si>
    <t>08.05.2021 11:44:33</t>
  </si>
  <si>
    <t>TR-9 35-15-M00009_35-15-M00009_67086851</t>
  </si>
  <si>
    <t>08.05.2021 15:31:03</t>
  </si>
  <si>
    <t>08.05.2021 17:54:55</t>
  </si>
  <si>
    <t>YEŞİLYURT TR-14 45-73-M00803_945640059_945640059</t>
  </si>
  <si>
    <t>08.05.2021 15:15:05</t>
  </si>
  <si>
    <t>08.05.2021 15:55:37</t>
  </si>
  <si>
    <t>DAĞHACIYUSUF TR-4 45-73-M01228_945652842_945652842</t>
  </si>
  <si>
    <t>08.05.2021 21:35:01</t>
  </si>
  <si>
    <t>08.05.2021 23:00:26</t>
  </si>
  <si>
    <t>ELİFLİ TR-1 35-20-L00107_955198455_955198455</t>
  </si>
  <si>
    <t>08.05.2021 16:15:02</t>
  </si>
  <si>
    <t>08.05.2021 17:31:36</t>
  </si>
  <si>
    <t>K-1901 35-10-K01901_35-10-K01901_49813354</t>
  </si>
  <si>
    <t>08.05.2021 15:34:30</t>
  </si>
  <si>
    <t>08.05.2021 16:09:29</t>
  </si>
  <si>
    <t>KAHRAMANDERE İM 35-10-A00002_YELKİ TM-1 M02_2096832</t>
  </si>
  <si>
    <t>08.05.2021 15:00:02</t>
  </si>
  <si>
    <t>08.05.2021 15:01:30</t>
  </si>
  <si>
    <t>08.05.2021 09:15:59</t>
  </si>
  <si>
    <t>08.05.2021 12:16:21</t>
  </si>
  <si>
    <t>SÖĞÜTLÜ KUYU TR-28 35-15-M00411_35-15-M00411_65838212</t>
  </si>
  <si>
    <t>08.05.2021 12:38:00</t>
  </si>
  <si>
    <t>08.05.2021 12:58:14</t>
  </si>
  <si>
    <t>TR-1/42-B 45-72-M00110_956480356_956480356</t>
  </si>
  <si>
    <t>08.05.2021 14:27:24</t>
  </si>
  <si>
    <t>08.05.2021 17:14:10</t>
  </si>
  <si>
    <t>ULUKENT DM-3/29 35-28-M00050_35-28-M00050_66491752</t>
  </si>
  <si>
    <t>08.05.2021 05:36:18</t>
  </si>
  <si>
    <t>08.05.2021 05:46:05</t>
  </si>
  <si>
    <t>YENİKÖY TR-3 45-71-M01044_953222057_953222057</t>
  </si>
  <si>
    <t>08.05.2021 16:14:47</t>
  </si>
  <si>
    <t>08.05.2021 18:13:36</t>
  </si>
  <si>
    <t>K-4468 35-01-K04468_911386002_911386002</t>
  </si>
  <si>
    <t>08.05.2021 04:17:18</t>
  </si>
  <si>
    <t>08.05.2021 08:13:36</t>
  </si>
  <si>
    <t>YENİ ŞAKRAN KÖK 35-17-M00174_HatBaşıAyırıcı_72921790 M02_72921790</t>
  </si>
  <si>
    <t>08.05.2021 17:53:51</t>
  </si>
  <si>
    <t>08.05.2021 19:29:13</t>
  </si>
  <si>
    <t>ADİLOBA TR-3 45-80-M00179_956533472_956533472</t>
  </si>
  <si>
    <t>08.05.2021 17:51:00</t>
  </si>
  <si>
    <t>08.05.2021 20:39:53</t>
  </si>
  <si>
    <t>K-1658 35-03-K01658_944558539_944558539</t>
  </si>
  <si>
    <t>08.05.2021 15:38:21</t>
  </si>
  <si>
    <t>08.05.2021 17:02:18</t>
  </si>
  <si>
    <t>KUMKUYUCAK TR-1 45-80-M00172_956538614_956538614</t>
  </si>
  <si>
    <t>08.05.2021 11:55:12</t>
  </si>
  <si>
    <t>08.05.2021 14:52:47</t>
  </si>
  <si>
    <t>MURADİYE TR-5 (ESKİ MEZARLIK YANI) 45-71-M00204_956343539_956343539</t>
  </si>
  <si>
    <t>08.05.2021 21:25:14</t>
  </si>
  <si>
    <t>08.05.2021 22:44:48</t>
  </si>
  <si>
    <t>ALİBEYLİ TR-2 45-80-M00065_A_56394386_56394386</t>
  </si>
  <si>
    <t>08.05.2021 07:26:47</t>
  </si>
  <si>
    <t>08.05.2021 10:04:00</t>
  </si>
  <si>
    <t>TR-2/47 45-72-L00047_956500220_956500220</t>
  </si>
  <si>
    <t>08.05.2021 13:12:08</t>
  </si>
  <si>
    <t>08.05.2021 15:36:06</t>
  </si>
  <si>
    <t>K-1703 35-01-K01703_G G1_5919737</t>
  </si>
  <si>
    <t>08.05.2021 10:07:20</t>
  </si>
  <si>
    <t>08.05.2021 11:29:16</t>
  </si>
  <si>
    <t>M-1563 35-02-M01563_E_56380465_56380465</t>
  </si>
  <si>
    <t>08.05.2021 09:26:46</t>
  </si>
  <si>
    <t>08.05.2021 12:15:59</t>
  </si>
  <si>
    <t>PİYALE TM 35-02-A00007_PİYALE-30 K41_2310562</t>
  </si>
  <si>
    <t>08.05.2021 20:24:26</t>
  </si>
  <si>
    <t>08.05.2021 21:12:09</t>
  </si>
  <si>
    <t>K-1495 35-04-K01495_913587154_913587154</t>
  </si>
  <si>
    <t>08.05.2021 18:41:49</t>
  </si>
  <si>
    <t>08.05.2021 19:52:43</t>
  </si>
  <si>
    <t>08.05.2021 11:00:48</t>
  </si>
  <si>
    <t>08.05.2021 11:04:30</t>
  </si>
  <si>
    <t>08.05.2021 00:14:31</t>
  </si>
  <si>
    <t>08.05.2021 05:21:29</t>
  </si>
  <si>
    <t>DEDELER TR-1 45-81-M00077_DIREK TIPI TRAFO HUCRESI H01_2081877</t>
  </si>
  <si>
    <t>08.05.2021 19:12:51</t>
  </si>
  <si>
    <t>08.05.2021 20:32:12</t>
  </si>
  <si>
    <t>K-2984 35-03-K02984_910602458_910602458</t>
  </si>
  <si>
    <t>08.05.2021 09:59:11</t>
  </si>
  <si>
    <t>08.05.2021 11:30:14</t>
  </si>
  <si>
    <t>İĞDECİK TR-1 45-78-M00907_49236736_56391081_56391081</t>
  </si>
  <si>
    <t>08.05.2021 13:18:45</t>
  </si>
  <si>
    <t>08.05.2021 15:25:21</t>
  </si>
  <si>
    <t>K-4564 35-02-K04564_A_56368579_56368579</t>
  </si>
  <si>
    <t>08.05.2021 10:54:11</t>
  </si>
  <si>
    <t>08.05.2021 13:41:31</t>
  </si>
  <si>
    <t>MECİDİYE TR-1 KÖK 45-72-L00078_GÖKÇEKÖY (KÖYLER ÇIKIŞI) L010_66560808</t>
  </si>
  <si>
    <t>08.05.2021 08:14:59</t>
  </si>
  <si>
    <t>08.05.2021 08:15:11</t>
  </si>
  <si>
    <t>KARABURUN TR-5 35-21-L00021__72372576_72372576</t>
  </si>
  <si>
    <t>08.05.2021 10:21:00</t>
  </si>
  <si>
    <t>08.05.2021 13:23:35</t>
  </si>
  <si>
    <t>BÜYÜKBELEN TR-3 45-80-M00068_956567125_956567125</t>
  </si>
  <si>
    <t>08.05.2021 09:30:00</t>
  </si>
  <si>
    <t>08.05.2021 10:58:32</t>
  </si>
  <si>
    <t>K-3159 35-07-K03159_97532680_97532680</t>
  </si>
  <si>
    <t>08.05.2021 16:23:04</t>
  </si>
  <si>
    <t>08.05.2021 18:00:42</t>
  </si>
  <si>
    <t>M-1826 35-02-M01826_913005820_913005820</t>
  </si>
  <si>
    <t>08.05.2021 19:42:32</t>
  </si>
  <si>
    <t>08.05.2021 23:16:35</t>
  </si>
  <si>
    <t>K-2964 35-02-K02964_35-02-K02964_2369027</t>
  </si>
  <si>
    <t>08.05.2021 09:08:00</t>
  </si>
  <si>
    <t>08.05.2021 14:05:00</t>
  </si>
  <si>
    <t>08.05.2021 06:10:48</t>
  </si>
  <si>
    <t>08.05.2021 07:26:28</t>
  </si>
  <si>
    <t>08.05.2021 19:19:50</t>
  </si>
  <si>
    <t>08.05.2021 23:56:56</t>
  </si>
  <si>
    <t>M-578 (DM-7/20) 35-17-M00578_C C01_60800392</t>
  </si>
  <si>
    <t>08.05.2021 20:38:45</t>
  </si>
  <si>
    <t>09.05.2021 05:08:22</t>
  </si>
  <si>
    <t>08.05.2021 15:06:24</t>
  </si>
  <si>
    <t>08.05.2021 15:54:33</t>
  </si>
  <si>
    <t>ÇEŞME İM 35-18-A00001_ALTINYUNUS L10_2053074</t>
  </si>
  <si>
    <t>08.05.2021 17:28:47</t>
  </si>
  <si>
    <t>08.05.2021 17:37:00</t>
  </si>
  <si>
    <t>08.05.2021 13:43:05</t>
  </si>
  <si>
    <t>08.05.2021 15:17:12</t>
  </si>
  <si>
    <t>DAĞDERE TR-2 45-72-M00257_956523947_956523947</t>
  </si>
  <si>
    <t>08.05.2021 09:23:29</t>
  </si>
  <si>
    <t>08.05.2021 12:18:31</t>
  </si>
  <si>
    <t>KURTULMUŞ KÖK 45-72-L00080_HatBaşıAyırıcı_53139621 L03_53139621</t>
  </si>
  <si>
    <t>08.05.2021 17:24:12</t>
  </si>
  <si>
    <t>08.05.2021 21:42:26</t>
  </si>
  <si>
    <t>GERENKÖY KÖK 35-23-M00156_GERENKÖY M01_72155600</t>
  </si>
  <si>
    <t>08.05.2021 11:40:09</t>
  </si>
  <si>
    <t>08.05.2021 12:43:44</t>
  </si>
  <si>
    <t>08.05.2021 12:10:41</t>
  </si>
  <si>
    <t>08.05.2021 17:42:07</t>
  </si>
  <si>
    <t>YENİ LİMAN TR-5 35-21-L00213_953364113_953364113</t>
  </si>
  <si>
    <t>08.05.2021 12:57:57</t>
  </si>
  <si>
    <t>08.05.2021 19:06:41</t>
  </si>
  <si>
    <t>K-1722 35-01-K01722_911208426_911208426</t>
  </si>
  <si>
    <t>08.05.2021 15:54:48</t>
  </si>
  <si>
    <t>08.05.2021 18:22:31</t>
  </si>
  <si>
    <t>M-2547 35-09-M02547_97705331_97705331</t>
  </si>
  <si>
    <t>08.05.2021 19:27:39</t>
  </si>
  <si>
    <t>08.05.2021 20:44:42</t>
  </si>
  <si>
    <t>08.05.2021 13:47:56</t>
  </si>
  <si>
    <t>08.05.2021 17:30:08</t>
  </si>
  <si>
    <t>08.05.2021 09:01:39</t>
  </si>
  <si>
    <t>08.05.2021 17:35:34</t>
  </si>
  <si>
    <t>K-4564 35-02-K04564_913431845_913431845</t>
  </si>
  <si>
    <t>08.05.2021 13:41:00</t>
  </si>
  <si>
    <t>08.05.2021 17:43:24</t>
  </si>
  <si>
    <t>08.05.2021 06:45:44</t>
  </si>
  <si>
    <t>08.05.2021 08:28:55</t>
  </si>
  <si>
    <t>08.05.2021 20:30:17</t>
  </si>
  <si>
    <t>08.05.2021 20:54:34</t>
  </si>
  <si>
    <t>K-101 35-01-K00101_B B2_5898028</t>
  </si>
  <si>
    <t>08.05.2021 01:31:00</t>
  </si>
  <si>
    <t>08.05.2021 02:06:48</t>
  </si>
  <si>
    <t>ULUCAK DM-2/10 35-27-M00337_ M04_72388500</t>
  </si>
  <si>
    <t>08.05.2021 18:47:01</t>
  </si>
  <si>
    <t>08.05.2021 19:22:52</t>
  </si>
  <si>
    <t>TR-1/9 45-83-M00009_DIREK TIPI TRAFO HUCRESI H01_2107545</t>
  </si>
  <si>
    <t>08.05.2021 12:04:16</t>
  </si>
  <si>
    <t>08.05.2021 12:48:28</t>
  </si>
  <si>
    <t>TR-161 BAYRAMKUYU MEVKİİ 35-15-L00161_C_56379492_56379492</t>
  </si>
  <si>
    <t>08.05.2021 20:45:22</t>
  </si>
  <si>
    <t>08.05.2021 22:48:57</t>
  </si>
  <si>
    <t>M-271 KARAKAYALAR DM 35-14-M00271_BADEMLER 477 SOL DEVRE M10_2097313</t>
  </si>
  <si>
    <t>08.05.2021 14:51:02</t>
  </si>
  <si>
    <t>08.05.2021 14:56:09</t>
  </si>
  <si>
    <t>M-2549 35-09-M02549_97867462_97867462</t>
  </si>
  <si>
    <t>08.05.2021 18:19:15</t>
  </si>
  <si>
    <t>08.05.2021 19:52:13</t>
  </si>
  <si>
    <t>_D_56393873_56393873</t>
  </si>
  <si>
    <t>08.05.2021 13:09:00</t>
  </si>
  <si>
    <t>08.05.2021 13:45:49</t>
  </si>
  <si>
    <t>MENEMEN DM-5/25 35-28-M00654_953374618_953374618</t>
  </si>
  <si>
    <t>08.05.2021 10:34:30</t>
  </si>
  <si>
    <t>08.05.2021 13:40:46</t>
  </si>
  <si>
    <t>DEREKÖY KÖK 45-72-L00458_HatBaşıAyırıcı_53140158 L01_53140158</t>
  </si>
  <si>
    <t>OG Direk Yıkılması</t>
  </si>
  <si>
    <t>08.05.2021 12:29:45</t>
  </si>
  <si>
    <t>08.05.2021 20:49:33</t>
  </si>
  <si>
    <t>ÖZDERE ORTA MAHALLE DM (M-1) 35-25-M00120_GÜMÜLDÜR DM-BARAJ-ORTA MAHALLE ARITMA KÖK M01_72127257</t>
  </si>
  <si>
    <t>08.05.2021 17:40:09</t>
  </si>
  <si>
    <t>08.05.2021 18:07:43</t>
  </si>
  <si>
    <t>TR-2/24 45-83-L00024_45-83-L00024_72170863</t>
  </si>
  <si>
    <t>08.05.2021 16:04:31</t>
  </si>
  <si>
    <t>08.05.2021 16:55:00</t>
  </si>
  <si>
    <t>K-3315 35-09-K03315_97611132_97611132</t>
  </si>
  <si>
    <t>08.05.2021 16:02:42</t>
  </si>
  <si>
    <t>08.05.2021 17:13:44</t>
  </si>
  <si>
    <t>ASARLIK TR-14 KÖK 35-28-M00168_ASARLIK TR-16(DM-1/5) M04_66531978</t>
  </si>
  <si>
    <t>08.05.2021 17:12:39</t>
  </si>
  <si>
    <t>08.05.2021 17:39:00</t>
  </si>
  <si>
    <t>08.05.2021 09:15:55</t>
  </si>
  <si>
    <t>08.05.2021 15:58:50</t>
  </si>
  <si>
    <t>TEKELİ DM 35-22-M00088_ESKİ AHMETBEYLİ M08_48495817</t>
  </si>
  <si>
    <t>08.05.2021 10:00:17</t>
  </si>
  <si>
    <t>08.05.2021 10:32:21</t>
  </si>
  <si>
    <t>08.05.2021 16:37:47</t>
  </si>
  <si>
    <t>08.05.2021 17:20:00</t>
  </si>
  <si>
    <t>08.05.2021 07:04:20</t>
  </si>
  <si>
    <t>08.05.2021 07:10:10</t>
  </si>
  <si>
    <t>K-1990 35-04-K01990_912907912_912907912</t>
  </si>
  <si>
    <t>08.05.2021 15:37:42</t>
  </si>
  <si>
    <t>08.05.2021 17:06:54</t>
  </si>
  <si>
    <t>08.05.2021 09:46:08</t>
  </si>
  <si>
    <t>08.05.2021 13:12:16</t>
  </si>
  <si>
    <t>ZEYTİNOVA TR-6 35-20-L00313_955212243_955212243</t>
  </si>
  <si>
    <t>08.05.2021 13:00:06</t>
  </si>
  <si>
    <t>08.05.2021 15:35:41</t>
  </si>
  <si>
    <t>K-4338 35-01-K04338_D_56390004_56390004</t>
  </si>
  <si>
    <t>08.05.2021 18:52:50</t>
  </si>
  <si>
    <t>08.05.2021 21:06:20</t>
  </si>
  <si>
    <t>08.05.2021 07:18:54</t>
  </si>
  <si>
    <t>08.05.2021 10:50:28</t>
  </si>
  <si>
    <t>08.05.2021 08:45:31</t>
  </si>
  <si>
    <t>08.05.2021 08:45:49</t>
  </si>
  <si>
    <t>TAVAK TR-2 45-81-M00075_DIREK TIPI TRAFO HUCRESI H01_2081876</t>
  </si>
  <si>
    <t>08.05.2021 18:28:26</t>
  </si>
  <si>
    <t>08.05.2021 20:07:32</t>
  </si>
  <si>
    <t>KÜÇÜKKALE TR-1 35-29-L00651_35-29-L00651_2376590</t>
  </si>
  <si>
    <t>08.05.2021 10:42:51</t>
  </si>
  <si>
    <t>08.05.2021 14:15:22</t>
  </si>
  <si>
    <t>KURUCALAR TR-1 45-81-M00131_45-81-M00131_2376525</t>
  </si>
  <si>
    <t>08.05.2021 15:46:59</t>
  </si>
  <si>
    <t>08.05.2021 17:15:48</t>
  </si>
  <si>
    <t>ÇAMLIK DM 35-17-M00173_ZEYTİNDAĞ-1 M08_66328132</t>
  </si>
  <si>
    <t>08.05.2021 23:32:58</t>
  </si>
  <si>
    <t>08.05.2021 23:36:57</t>
  </si>
  <si>
    <t>08.05.2021 04:10:50</t>
  </si>
  <si>
    <t>08.05.2021 09:39:25</t>
  </si>
  <si>
    <t>DM-4/TR-15 (ESKİ TR-14) 35-26-M00014_TR-15 M03_42460411</t>
  </si>
  <si>
    <t>08.05.2021 10:37:49</t>
  </si>
  <si>
    <t>08.05.2021 15:25:13</t>
  </si>
  <si>
    <t>YENMİŞ KÖK 35-27-M00366_ÇAMBEL-1 M03_72163706</t>
  </si>
  <si>
    <t>08.05.2021 09:13:29</t>
  </si>
  <si>
    <t>08.05.2021 12:58:38</t>
  </si>
  <si>
    <t>KARABAĞLAR TM 35-01-A00012_KARABAĞLAR-4 K22_2310495</t>
  </si>
  <si>
    <t>08.05.2021 08:39:39</t>
  </si>
  <si>
    <t>08.05.2021 10:38:52</t>
  </si>
  <si>
    <t>L-268 BOZDOĞAN MARKET 35-18-L00268_950430577_950430577</t>
  </si>
  <si>
    <t>08.05.2021 12:56:00</t>
  </si>
  <si>
    <t>08.05.2021 15:05:17</t>
  </si>
  <si>
    <t>K-766 35-04-K00766_B_56381806_56381806</t>
  </si>
  <si>
    <t>08.05.2021 10:59:17</t>
  </si>
  <si>
    <t>08.05.2021 14:04:57</t>
  </si>
  <si>
    <t>M-1826 35-02-M01826_D_56382802_56382802</t>
  </si>
  <si>
    <t>08.05.2021 09:27:54</t>
  </si>
  <si>
    <t>08.05.2021 12:16:35</t>
  </si>
  <si>
    <t>08.05.2021 08:51:55</t>
  </si>
  <si>
    <t>08.05.2021 11:02:00</t>
  </si>
  <si>
    <t>BEZİRGANLI ÇAMLIK TR-1 45-78-M00250_49417607_56407550_56407550</t>
  </si>
  <si>
    <t>08.05.2021 21:27:41</t>
  </si>
  <si>
    <t>08.05.2021 22:47:55</t>
  </si>
  <si>
    <t>BALIKLIOVA DM 35-19-L00270_GÜLBAHÇE GİRİŞ L01_2047255</t>
  </si>
  <si>
    <t>08.05.2021 15:06:47</t>
  </si>
  <si>
    <t>08.05.2021 15:58:08</t>
  </si>
  <si>
    <t>L-296 35-18-L00296_950447738_950447738</t>
  </si>
  <si>
    <t>08.05.2021 10:14:10</t>
  </si>
  <si>
    <t>08.05.2021 12:21:43</t>
  </si>
  <si>
    <t>TR-71 ÖZYURT 35-19-L00071_965892316_965892316</t>
  </si>
  <si>
    <t>08.05.2021 21:57:13</t>
  </si>
  <si>
    <t>08.05.2021 23:28:08</t>
  </si>
  <si>
    <t>IŞIKLAR TM 35-02-A00006_BOĞAZİÇİ-1 M04_2307645</t>
  </si>
  <si>
    <t>08.05.2021 04:52:24</t>
  </si>
  <si>
    <t>08.05.2021 05:09:50</t>
  </si>
  <si>
    <t>M-1543 35-01-M01543__72410471_72410471</t>
  </si>
  <si>
    <t>08.05.2021 19:20:00</t>
  </si>
  <si>
    <t>08.05.2021 20:23:42</t>
  </si>
  <si>
    <t>ÇAVUŞOĞLU TR-1 45-71-M01820_953193851_953193851</t>
  </si>
  <si>
    <t>08.05.2021 12:51:10</t>
  </si>
  <si>
    <t>08.05.2021 14:19:20</t>
  </si>
  <si>
    <t>AKÇAPINAR TR-2 45-83-L00439_955157744_955157744</t>
  </si>
  <si>
    <t>08.05.2021 19:23:58</t>
  </si>
  <si>
    <t>08.05.2021 21:48:32</t>
  </si>
  <si>
    <t>OVAKENT İM 35-15-A00003_OVAKENT L03_2057871</t>
  </si>
  <si>
    <t>08.05.2021 06:17:31</t>
  </si>
  <si>
    <t>08.05.2021 08:30:07</t>
  </si>
  <si>
    <t>TOPRAK SULAMA-4 35-26-L00024_9976540 _5917314</t>
  </si>
  <si>
    <t>08.05.2021 10:52:48</t>
  </si>
  <si>
    <t>08.05.2021 12:00:39</t>
  </si>
  <si>
    <t>SOMA TR-31 45-82-M00031_945523704_945523704</t>
  </si>
  <si>
    <t>08.05.2021 08:15:12</t>
  </si>
  <si>
    <t>08.05.2021 09:19:18</t>
  </si>
  <si>
    <t>08.05.2021 13:23:32</t>
  </si>
  <si>
    <t>08.05.2021 15:36:42</t>
  </si>
  <si>
    <t>L-36 35-14-L00036_956655724_956655724</t>
  </si>
  <si>
    <t>08.05.2021 09:30:03</t>
  </si>
  <si>
    <t>08.05.2021 10:49:19</t>
  </si>
  <si>
    <t>TR-2/43 45-72-L00043_956500030_956500030</t>
  </si>
  <si>
    <t>08.05.2021 17:03:44</t>
  </si>
  <si>
    <t>08.05.2021 20:57:06</t>
  </si>
  <si>
    <t>SANDAL TR-1 KÖK 45-77-M00007_KULA İM M01_2072678</t>
  </si>
  <si>
    <t>08.05.2021 10:11:30</t>
  </si>
  <si>
    <t>08.05.2021 11:09:55</t>
  </si>
  <si>
    <t>KAZIKBAĞLARI TR-1 35-16-M00482_953340535_953340535</t>
  </si>
  <si>
    <t>08.05.2021 11:14:09</t>
  </si>
  <si>
    <t>08.05.2021 13:55:54</t>
  </si>
  <si>
    <t>08.05.2021 08:34:19</t>
  </si>
  <si>
    <t>M-2921 35-02-M02921_912483141_912483141</t>
  </si>
  <si>
    <t>08.05.2021 12:32:50</t>
  </si>
  <si>
    <t>08.05.2021 13:05:23</t>
  </si>
  <si>
    <t>EĞRİDERE KOKARCA TR-3 35-32-L00047_A_56391781_56391781</t>
  </si>
  <si>
    <t>08.05.2021 18:02:23</t>
  </si>
  <si>
    <t>08.05.2021 18:39:10</t>
  </si>
  <si>
    <t>MUSACALI TR-2 45-83-M00403_956447215_956447215</t>
  </si>
  <si>
    <t>08.05.2021 17:58:57</t>
  </si>
  <si>
    <t>08.05.2021 18:53:50</t>
  </si>
  <si>
    <t>KABAKUM BANKACILAR TR-4 35-30-M00210_955311703_955311703</t>
  </si>
  <si>
    <t>08.05.2021 12:56:37</t>
  </si>
  <si>
    <t>08.05.2021 15:05:18</t>
  </si>
  <si>
    <t>TATAR DM 35-19-M00256_HatBaşıAyırıcı_66054586 M12_66054586</t>
  </si>
  <si>
    <t>08.05.2021 20:24:50</t>
  </si>
  <si>
    <t>08.05.2021 23:02:12</t>
  </si>
  <si>
    <t>M-163 35-18-M00163_950444316_950444316</t>
  </si>
  <si>
    <t>08.05.2021 17:20:15</t>
  </si>
  <si>
    <t>08.05.2021 18:27:07</t>
  </si>
  <si>
    <t>GÖKÇEN TR-5 35-29-L00543_A_56361244_56361244</t>
  </si>
  <si>
    <t>08.05.2021 07:54:39</t>
  </si>
  <si>
    <t>08.05.2021 10:47:38</t>
  </si>
  <si>
    <t>YELKİ TR-1 DM-2/7  (M-2341) 35-10-M02341_98722106_98722106</t>
  </si>
  <si>
    <t>08.05.2021 17:22:57</t>
  </si>
  <si>
    <t>08.05.2021 18:43:11</t>
  </si>
  <si>
    <t>SELENDİ DM 45-81-M00001_SATILMIŞ M14_2079214</t>
  </si>
  <si>
    <t>08.05.2021 18:21:59</t>
  </si>
  <si>
    <t>08.05.2021 18:22:29</t>
  </si>
  <si>
    <t>08.05.2021 19:02:39</t>
  </si>
  <si>
    <t>08.05.2021 19:26:00</t>
  </si>
  <si>
    <t>YENİKÖY TR-1 35-22-M00276_955255576_955255576</t>
  </si>
  <si>
    <t>08.05.2021 11:21:18</t>
  </si>
  <si>
    <t>08.05.2021 13:46:05</t>
  </si>
  <si>
    <t>TR-93 35-15-M00093_ÖDEMİŞ İM M01_66588821</t>
  </si>
  <si>
    <t>08.05.2021 13:07:29</t>
  </si>
  <si>
    <t>08.05.2021 13:34:26</t>
  </si>
  <si>
    <t>TR-76 45-78-L00076_953269252_953269252</t>
  </si>
  <si>
    <t>08.05.2021 12:11:43</t>
  </si>
  <si>
    <t>08.05.2021 13:28:13</t>
  </si>
  <si>
    <t>K-4004 ARKAS 35-08-K04004Ö_ K01_2313796</t>
  </si>
  <si>
    <t>08.05.2021 10:29:04</t>
  </si>
  <si>
    <t>08.05.2021 11:11:01</t>
  </si>
  <si>
    <t>M-3444(YATIRIM REZERVE) 35-03-M03444_E k1843e1b_5804286</t>
  </si>
  <si>
    <t>08.05.2021 19:27:08</t>
  </si>
  <si>
    <t>08.05.2021 20:06:25</t>
  </si>
  <si>
    <t>08.05.2021 08:36:29</t>
  </si>
  <si>
    <t>08.05.2021 09:08:28</t>
  </si>
  <si>
    <t>08.05.2021 14:49:52</t>
  </si>
  <si>
    <t>08.05.2021 15:00:28</t>
  </si>
  <si>
    <t>M-577 (DM-6/17) 35-17-M00577_C C01_60797532</t>
  </si>
  <si>
    <t>08.05.2021 13:24:39</t>
  </si>
  <si>
    <t>08.05.2021 15:49:42</t>
  </si>
  <si>
    <t>L-319 BAHÇELİEVLER-2 35-18-L00319_950449636_950449636</t>
  </si>
  <si>
    <t>08.05.2021 09:10:52</t>
  </si>
  <si>
    <t>08.05.2021 10:29:20</t>
  </si>
  <si>
    <t>M-2825 35-03-M02825_910483453_910483453</t>
  </si>
  <si>
    <t>08.05.2021 13:58:49</t>
  </si>
  <si>
    <t>08.05.2021 16:14:54</t>
  </si>
  <si>
    <t>ÇERİKÖZÜ YAYLA TR-1 35-29-L00800__72410802_72410802</t>
  </si>
  <si>
    <t>08.05.2021 18:46:04</t>
  </si>
  <si>
    <t>08.05.2021 20:47:41</t>
  </si>
  <si>
    <t>08.05.2021 11:15:36</t>
  </si>
  <si>
    <t>08.05.2021 15:18:20</t>
  </si>
  <si>
    <t>MEHMET AKİF BİLİR TR 35-17-M00496_35-17-M00496_2356877</t>
  </si>
  <si>
    <t>08.05.2021 09:46:10</t>
  </si>
  <si>
    <t>08.05.2021 15:10:09</t>
  </si>
  <si>
    <t>MORDOĞAN KÖYÜ TR-1 35-21-L00136_A_56376919_56376919</t>
  </si>
  <si>
    <t>08.05.2021 11:33:57</t>
  </si>
  <si>
    <t>08.05.2021 20:29:31</t>
  </si>
  <si>
    <t>M-2823 35-10-M02823_966016604_966016604</t>
  </si>
  <si>
    <t>08.05.2021 10:22:09</t>
  </si>
  <si>
    <t>08.05.2021 11:33:08</t>
  </si>
  <si>
    <t>08.05.2021 13:09:02</t>
  </si>
  <si>
    <t>08.05.2021 15:12:25</t>
  </si>
  <si>
    <t>08.05.2021 19:49:52</t>
  </si>
  <si>
    <t>08.05.2021 21:25:12</t>
  </si>
  <si>
    <t>TR-2/84 45-83-L00084_48123924_56400703_56400703</t>
  </si>
  <si>
    <t>08.05.2021 12:56:54</t>
  </si>
  <si>
    <t>08.05.2021 14:37:57</t>
  </si>
  <si>
    <t>TR-21 35-30-L00021_35-30-L00021_72089221</t>
  </si>
  <si>
    <t>08.05.2021 01:45:00</t>
  </si>
  <si>
    <t>08.05.2021 03:04:14</t>
  </si>
  <si>
    <t>BALCILAR TR-1 35-20-M00042_955201334_955201334</t>
  </si>
  <si>
    <t>08.05.2021 18:00:07</t>
  </si>
  <si>
    <t>08.05.2021 20:18:47</t>
  </si>
  <si>
    <t>08.05.2021 14:50:52</t>
  </si>
  <si>
    <t>08.05.2021 15:02:00</t>
  </si>
  <si>
    <t>M-1993 35-09-M01993_948142382_948142382</t>
  </si>
  <si>
    <t>08.05.2021 15:59:55</t>
  </si>
  <si>
    <t>08.05.2021 17:47:57</t>
  </si>
  <si>
    <t>ARMUTLU TR-15 35-27-M00580_941934880_941934880</t>
  </si>
  <si>
    <t>08.05.2021 10:37:50</t>
  </si>
  <si>
    <t>08.05.2021 18:00:29</t>
  </si>
  <si>
    <t>K-1993 35-02-K01993_98957027_98957027</t>
  </si>
  <si>
    <t>08.05.2021 20:24:30</t>
  </si>
  <si>
    <t>08.05.2021 22:06:30</t>
  </si>
  <si>
    <t>08.05.2021 06:35:09</t>
  </si>
  <si>
    <t>08.05.2021 06:35:39</t>
  </si>
  <si>
    <t>08.05.2021 22:24:29</t>
  </si>
  <si>
    <t>09.05.2021 00:03:52</t>
  </si>
  <si>
    <t>VELİLER KÖK 35-31-L00116_CERİTLER TR-1 L03_2337024</t>
  </si>
  <si>
    <t>08.05.2021 07:04:59</t>
  </si>
  <si>
    <t>08.05.2021 07:46:45</t>
  </si>
  <si>
    <t>TEPEKÖY TR-1 35-16-L00257_953330355_953330355</t>
  </si>
  <si>
    <t>08.05.2021 08:22:58</t>
  </si>
  <si>
    <t>08.05.2021 09:15:33</t>
  </si>
  <si>
    <t>PAŞAÇİFTLİĞİ TR-1 45-78-M00954_45-78-M00954_2353648</t>
  </si>
  <si>
    <t>08.05.2021 09:33:12</t>
  </si>
  <si>
    <t>08.05.2021 10:36:26</t>
  </si>
  <si>
    <t>ÜRKMEZ M-19 35-25-M00152_956659356_956659356</t>
  </si>
  <si>
    <t>08.05.2021 18:28:01</t>
  </si>
  <si>
    <t>08.05.2021 20:12:24</t>
  </si>
  <si>
    <t>L-92 35-18-L00092_950458536_950458536</t>
  </si>
  <si>
    <t>09.05.2021 14:52:39</t>
  </si>
  <si>
    <t>09.05.2021 16:02:59</t>
  </si>
  <si>
    <t>KABAZLI TR-4 45-78-M00678_49289992_56407774_56407774</t>
  </si>
  <si>
    <t>09.05.2021 16:07:28</t>
  </si>
  <si>
    <t>09.05.2021 16:46:08</t>
  </si>
  <si>
    <t>09.05.2021 15:29:56</t>
  </si>
  <si>
    <t>09.05.2021 18:17:35</t>
  </si>
  <si>
    <t>YEŞİLOVA ÇAYIR TR-5 35-20-L00130_955189308_955189308</t>
  </si>
  <si>
    <t>09.05.2021 18:53:21</t>
  </si>
  <si>
    <t>09.05.2021 19:44:07</t>
  </si>
  <si>
    <t>MURADİYE DM 45-71-M00006_BAĞ YOLU GİRİŞ M01_2077021</t>
  </si>
  <si>
    <t>09.05.2021 19:34:00</t>
  </si>
  <si>
    <t>09.05.2021 20:17:00</t>
  </si>
  <si>
    <t>ÇAYLI TR-10 35-15-L00203_35-15-L00203_2365426</t>
  </si>
  <si>
    <t>09.05.2021 18:03:16</t>
  </si>
  <si>
    <t>09.05.2021 22:08:34</t>
  </si>
  <si>
    <t>SUBATAN TR-6 35-15-L00341_A_56367912_56367912</t>
  </si>
  <si>
    <t>09.05.2021 16:47:47</t>
  </si>
  <si>
    <t>09.05.2021 21:13:20</t>
  </si>
  <si>
    <t>DM-2/33 (VALİ PARKI) 45-71-M00533_A_56404341_56404341</t>
  </si>
  <si>
    <t>09.05.2021 13:13:30</t>
  </si>
  <si>
    <t>09.05.2021 14:43:22</t>
  </si>
  <si>
    <t>K-3280 35-08-K03280__72410752_72410752</t>
  </si>
  <si>
    <t>09.05.2021 12:04:12</t>
  </si>
  <si>
    <t>09.05.2021 14:38:24</t>
  </si>
  <si>
    <t>BAŞARAN TR-5 35-31-L00074_35-31-L00074_2351194</t>
  </si>
  <si>
    <t>09.05.2021 19:06:55</t>
  </si>
  <si>
    <t>09.05.2021 21:09:37</t>
  </si>
  <si>
    <t>CAFERBEY KÖK 45-78-L00231_KURŞUNLU L03_2327777</t>
  </si>
  <si>
    <t>09.05.2021 08:16:42</t>
  </si>
  <si>
    <t>09.05.2021 10:09:21</t>
  </si>
  <si>
    <t>ÇANKÖY TR-1 35-24-M00084_955226054_955226054</t>
  </si>
  <si>
    <t>09.05.2021 14:58:58</t>
  </si>
  <si>
    <t>09.05.2021 17:33:34</t>
  </si>
  <si>
    <t>_48136600_56385945_56385945</t>
  </si>
  <si>
    <t>09.05.2021 17:44:38</t>
  </si>
  <si>
    <t>09.05.2021 18:29:42</t>
  </si>
  <si>
    <t>M-1540 35-01-M01540_D_56380099_56380099</t>
  </si>
  <si>
    <t>09.05.2021 10:33:57</t>
  </si>
  <si>
    <t>09.05.2021 11:27:18</t>
  </si>
  <si>
    <t>09.05.2021 18:41:43</t>
  </si>
  <si>
    <t>09.05.2021 18:42:22</t>
  </si>
  <si>
    <t>K-3092 35-02-K03092_C_56380392_56380392</t>
  </si>
  <si>
    <t>09.05.2021 07:52:33</t>
  </si>
  <si>
    <t>09.05.2021 11:05:40</t>
  </si>
  <si>
    <t>ARPALIK KÖK 45-83-M00137_MADEN M05_2096502</t>
  </si>
  <si>
    <t>09.05.2021 05:23:42</t>
  </si>
  <si>
    <t>09.05.2021 06:25:00</t>
  </si>
  <si>
    <t>09.05.2021 16:33:09</t>
  </si>
  <si>
    <t>09.05.2021 18:58:54</t>
  </si>
  <si>
    <t>K-2868 35-02-K02868_35-02-K02868_2348757</t>
  </si>
  <si>
    <t>09.05.2021 12:00:02</t>
  </si>
  <si>
    <t>09.05.2021 15:02:06</t>
  </si>
  <si>
    <t>DM-5/8 35-26-M00806_956630291_956630291</t>
  </si>
  <si>
    <t>09.05.2021 11:07:07</t>
  </si>
  <si>
    <t>09.05.2021 12:49:59</t>
  </si>
  <si>
    <t>L-107 GÖDENCE 35-14-L00107_8097674_56358016_56358016</t>
  </si>
  <si>
    <t>09.05.2021 18:27:50</t>
  </si>
  <si>
    <t>09.05.2021 21:06:15</t>
  </si>
  <si>
    <t>MENEMEN TR-18 35-28-L00018_8652877_56367471_56367471</t>
  </si>
  <si>
    <t>09.05.2021 02:44:34</t>
  </si>
  <si>
    <t>09.05.2021 03:35:20</t>
  </si>
  <si>
    <t>ALİAĞA TR-43 DM 35-17-M00043_DAĞITIM TRAFO ALİAĞA TR-43 DM M15_2114186</t>
  </si>
  <si>
    <t>09.05.2021 10:14:52</t>
  </si>
  <si>
    <t>09.05.2021 11:21:21</t>
  </si>
  <si>
    <t>K-344 35-01-K00344_910534956_910534956</t>
  </si>
  <si>
    <t>09.05.2021 14:56:33</t>
  </si>
  <si>
    <t>09.05.2021 16:20:02</t>
  </si>
  <si>
    <t>KUŞÇULAR TR-8 35-19-M00220_5852475_56378076_56378076</t>
  </si>
  <si>
    <t>09.05.2021 15:38:45</t>
  </si>
  <si>
    <t>09.05.2021 18:00:28</t>
  </si>
  <si>
    <t>09.05.2021 20:22:14</t>
  </si>
  <si>
    <t>09.05.2021 23:06:51</t>
  </si>
  <si>
    <t>TİRKEŞ TR-1 45-80-M00125_10155629_56393304_56393304</t>
  </si>
  <si>
    <t>09.05.2021 16:38:24</t>
  </si>
  <si>
    <t>09.05.2021 21:55:38</t>
  </si>
  <si>
    <t>YENİKÖY TR-5 35-22-M00272_955290653_955290653</t>
  </si>
  <si>
    <t>09.05.2021 07:35:14</t>
  </si>
  <si>
    <t>09.05.2021 09:33:46</t>
  </si>
  <si>
    <t>BİMEYKO TR-2 35-30-M00049_A_56352912_56352912</t>
  </si>
  <si>
    <t>09.05.2021 22:48:34</t>
  </si>
  <si>
    <t>09.05.2021 23:38:54</t>
  </si>
  <si>
    <t>09.05.2021 18:53:06</t>
  </si>
  <si>
    <t>09.05.2021 20:21:08</t>
  </si>
  <si>
    <t>TAYTAN BEZİRGANLI TR-3 45-78-M01388_953282350_953282350</t>
  </si>
  <si>
    <t>09.05.2021 09:24:47</t>
  </si>
  <si>
    <t>09.05.2021 12:00:42</t>
  </si>
  <si>
    <t>KÜÇÜKKALE TR-1 35-29-L00651_95000479165_95000479165</t>
  </si>
  <si>
    <t>09.05.2021 11:59:16</t>
  </si>
  <si>
    <t>09.05.2021 15:39:14</t>
  </si>
  <si>
    <t>AHMET USLU SULAMA GRUBU 35-29-M00217_950345116_950345116</t>
  </si>
  <si>
    <t>09.05.2021 13:38:42</t>
  </si>
  <si>
    <t>09.05.2021 19:42:47</t>
  </si>
  <si>
    <t>K-3498 KARŞIYAKA BEL. PİKNİK ALANI 35-04-K03498Ö_DIREK TIPI TRAFO HUCRESI H01_2065365</t>
  </si>
  <si>
    <t>09.05.2021 17:35:31</t>
  </si>
  <si>
    <t>09.05.2021 19:21:10</t>
  </si>
  <si>
    <t>M-2139 35-07-M02139_E E1_61163367</t>
  </si>
  <si>
    <t>09.05.2021 22:40:24</t>
  </si>
  <si>
    <t>09.05.2021 23:58:13</t>
  </si>
  <si>
    <t>M-2907 35-02-M02907_B C3B_5813231</t>
  </si>
  <si>
    <t>09.05.2021 17:13:34</t>
  </si>
  <si>
    <t>09.05.2021 20:11:20</t>
  </si>
  <si>
    <t>FOÇA TR-39 35-23-L00039_950419004_950419004</t>
  </si>
  <si>
    <t>09.05.2021 02:24:04</t>
  </si>
  <si>
    <t>09.05.2021 02:59:13</t>
  </si>
  <si>
    <t>ÇALTIDERE TR-3 35-17-M00233_9424553_56357011_56357011</t>
  </si>
  <si>
    <t>09.05.2021 21:15:47</t>
  </si>
  <si>
    <t>09.05.2021 22:21:56</t>
  </si>
  <si>
    <t>YAĞCILAR TR-5 35-19-M00230_35-19-M00230_2349542</t>
  </si>
  <si>
    <t>09.05.2021 04:41:02</t>
  </si>
  <si>
    <t>09.05.2021 05:18:35</t>
  </si>
  <si>
    <t>TR-1/126-1 (KEMALPAŞA SOKAK TRF) 45-83-M00270_955155167_955155167</t>
  </si>
  <si>
    <t>09.05.2021 14:46:18</t>
  </si>
  <si>
    <t>09.05.2021 16:57:59</t>
  </si>
  <si>
    <t>TR-109 35-16-L00109_47554703_56397113_56397113</t>
  </si>
  <si>
    <t>09.05.2021 19:37:58</t>
  </si>
  <si>
    <t>09.05.2021 20:56:15</t>
  </si>
  <si>
    <t>K-2732 35-04-K02732_D_56364871_56364871</t>
  </si>
  <si>
    <t>09.05.2021 14:20:08</t>
  </si>
  <si>
    <t>09.05.2021 16:37:30</t>
  </si>
  <si>
    <t>ULUCAK DM-2/13 35-27-M00329_912486169_912486169</t>
  </si>
  <si>
    <t>09.05.2021 14:09:56</t>
  </si>
  <si>
    <t>09.05.2021 17:15:10</t>
  </si>
  <si>
    <t>YAYAKENT TR-8 35-24-M00008_A_56354110_56354110</t>
  </si>
  <si>
    <t>09.05.2021 10:03:36</t>
  </si>
  <si>
    <t>09.05.2021 11:10:02</t>
  </si>
  <si>
    <t>DM-25/16 45-71-M00392_B_56403371_56403371</t>
  </si>
  <si>
    <t>09.05.2021 17:32:00</t>
  </si>
  <si>
    <t>09.05.2021 19:14:24</t>
  </si>
  <si>
    <t>TR-1/33 45-72-M00033_956504090_956504090</t>
  </si>
  <si>
    <t>09.05.2021 13:33:49</t>
  </si>
  <si>
    <t>09.05.2021 14:18:23</t>
  </si>
  <si>
    <t>TR-97 45-78-L00097_B B01_65778364</t>
  </si>
  <si>
    <t>09.05.2021 00:19:38</t>
  </si>
  <si>
    <t>09.05.2021 00:56:38</t>
  </si>
  <si>
    <t>K-4366 35-01-K04366_B_56372880_56372880</t>
  </si>
  <si>
    <t>09.05.2021 09:07:00</t>
  </si>
  <si>
    <t>09.05.2021 11:35:00</t>
  </si>
  <si>
    <t>TR-70 TARIMSAL SULAMA 45-80-M01070_45-80-M01070_2375688</t>
  </si>
  <si>
    <t>09.05.2021 21:06:36</t>
  </si>
  <si>
    <t>10.05.2021 00:40:51</t>
  </si>
  <si>
    <t>ZEYTİNELİ TR-1 35-19-M00208_956693169_956693169</t>
  </si>
  <si>
    <t>09.05.2021 17:56:49</t>
  </si>
  <si>
    <t>09.05.2021 19:52:53</t>
  </si>
  <si>
    <t>M-212(DM-3/10) 35-09-M00212_F_56378580_56378580</t>
  </si>
  <si>
    <t>09.05.2021 10:47:04</t>
  </si>
  <si>
    <t>09.05.2021 12:19:10</t>
  </si>
  <si>
    <t>K-4364 35-02-K04364_A_56380064_56380064</t>
  </si>
  <si>
    <t>09.05.2021 20:48:37</t>
  </si>
  <si>
    <t>09.05.2021 21:22:05</t>
  </si>
  <si>
    <t>UZUNHASANLAR TR-1 35-17-M00471_C_56356432_56356432</t>
  </si>
  <si>
    <t>09.05.2021 16:23:29</t>
  </si>
  <si>
    <t>09.05.2021 17:35:16</t>
  </si>
  <si>
    <t>TR-142 YAĞCILAR KÖK 35-19-M00142_95000110780_95000110780</t>
  </si>
  <si>
    <t>09.05.2021 15:12:04</t>
  </si>
  <si>
    <t>09.05.2021 15:45:53</t>
  </si>
  <si>
    <t>ULUCAK DM-2/13 35-27-M00329_912221966_912221966</t>
  </si>
  <si>
    <t>09.05.2021 09:45:47</t>
  </si>
  <si>
    <t>09.05.2021 14:35:43</t>
  </si>
  <si>
    <t>ALİAĞA TR-43 DM 35-17-M00043_M-54 ÇIKIŞI M12_2315083</t>
  </si>
  <si>
    <t>09.05.2021 10:18:00</t>
  </si>
  <si>
    <t>09.05.2021 11:21:43</t>
  </si>
  <si>
    <t>KÜÇÜKBÖLCEK DM 35-24-M00210_KÜÇÜK BÖLCEK M01_72093073</t>
  </si>
  <si>
    <t>09.05.2021 12:41:32</t>
  </si>
  <si>
    <t>09.05.2021 12:57:00</t>
  </si>
  <si>
    <t>KARGIN KÖK 45-71-M00095_ESKİ KARAOĞLANLI (BAYIRLAR PETROL) M02_2076275</t>
  </si>
  <si>
    <t>09.05.2021 20:06:53</t>
  </si>
  <si>
    <t>09.05.2021 21:52:27</t>
  </si>
  <si>
    <t>K-1699 35-02-K01699_A_56378342_56378342</t>
  </si>
  <si>
    <t>09.05.2021 03:40:20</t>
  </si>
  <si>
    <t>09.05.2021 04:44:51</t>
  </si>
  <si>
    <t>AHMETBEYLİ MAYDANOZ M-7 35-22-M00245_955256225_955256225</t>
  </si>
  <si>
    <t>09.05.2021 21:48:30</t>
  </si>
  <si>
    <t>09.05.2021 23:35:27</t>
  </si>
  <si>
    <t>AHMETBEYLİ TR-2 35-22-M00240_95000092560_95000092560</t>
  </si>
  <si>
    <t>09.05.2021 16:49:55</t>
  </si>
  <si>
    <t>09.05.2021 19:52:05</t>
  </si>
  <si>
    <t>AHMET KOCA TR-3 45-71-M00907_DIREK TIPI TRAFO HUCRESI H01_2081986</t>
  </si>
  <si>
    <t>09.05.2021 20:09:50</t>
  </si>
  <si>
    <t>10.05.2021 00:55:57</t>
  </si>
  <si>
    <t>AKKOYUNLU TR-2 35-29-L00270_A_56367718_56367718</t>
  </si>
  <si>
    <t>09.05.2021 17:31:00</t>
  </si>
  <si>
    <t>09.05.2021 18:27:40</t>
  </si>
  <si>
    <t>SARUHANLI TR-18 45-80-M00018_A_56387919_56387919</t>
  </si>
  <si>
    <t>09.05.2021 20:59:35</t>
  </si>
  <si>
    <t>10.05.2021 00:34:53</t>
  </si>
  <si>
    <t>YUKARI ÇAMKÖY TR-1 45-71-M01487_45-71-M01487_2369772</t>
  </si>
  <si>
    <t>09.05.2021 15:04:52</t>
  </si>
  <si>
    <t>09.05.2021 17:55:13</t>
  </si>
  <si>
    <t>FOÇA TR-17 35-23-L00017_35-23-L00017_72149488</t>
  </si>
  <si>
    <t>09.05.2021 13:28:00</t>
  </si>
  <si>
    <t>09.05.2021 14:52:20</t>
  </si>
  <si>
    <t>HÜSNÜ MOLA SULAMA TR 45-71-M01342_DIREK TIPI TRAFO HUCRESI H01_2091218</t>
  </si>
  <si>
    <t>09.05.2021 17:27:55</t>
  </si>
  <si>
    <t>09.05.2021 18:31:15</t>
  </si>
  <si>
    <t>SUBAŞI-3 35-26-L00330_35-26-L00330_2349963</t>
  </si>
  <si>
    <t>09.05.2021 19:24:12</t>
  </si>
  <si>
    <t>09.05.2021 19:44:18</t>
  </si>
  <si>
    <t>M-879 GÖKÇELER 35-02-M00879_50120786_56357315_56357315</t>
  </si>
  <si>
    <t>09.05.2021 10:36:37</t>
  </si>
  <si>
    <t>09.05.2021 12:14:57</t>
  </si>
  <si>
    <t>09.05.2021 06:54:22</t>
  </si>
  <si>
    <t>09.05.2021 07:26:51</t>
  </si>
  <si>
    <t>KARGIN KÖK 45-71-M00095_ESKİ KARAOĞLANLI (BAYIRLAR PETROL) M02_2321773</t>
  </si>
  <si>
    <t>OG Atlama(Jumper) Arızası</t>
  </si>
  <si>
    <t>09.05.2021 23:23:28</t>
  </si>
  <si>
    <t>10.05.2021 05:58:32</t>
  </si>
  <si>
    <t>L-377 35-18-L00377_950434418_950434418</t>
  </si>
  <si>
    <t>09.05.2021 11:56:28</t>
  </si>
  <si>
    <t>09.05.2021 14:57:36</t>
  </si>
  <si>
    <t>DM-2 45-71-M00002_TR-94 ÇIKIŞI ŞEHİTLER KAB M23_2308961</t>
  </si>
  <si>
    <t>09.05.2021 08:51:40</t>
  </si>
  <si>
    <t>09.05.2021 12:57:03</t>
  </si>
  <si>
    <t>09.05.2021 15:19:46</t>
  </si>
  <si>
    <t>09.05.2021 16:49:23</t>
  </si>
  <si>
    <t>HACIRAHMANLI TR-18 45-80-M00082_956565546_956565546</t>
  </si>
  <si>
    <t>09.05.2021 09:37:59</t>
  </si>
  <si>
    <t>09.05.2021 11:21:02</t>
  </si>
  <si>
    <t>FOÇA JANDARMA ALAYI KÖK 35-23-M00240_YENİFOÇA 7.JANDARMA ÖZEL M02_72144150</t>
  </si>
  <si>
    <t>09.05.2021 10:17:46</t>
  </si>
  <si>
    <t>09.05.2021 11:40:02</t>
  </si>
  <si>
    <t>09.05.2021 15:40:07</t>
  </si>
  <si>
    <t>09.05.2021 18:36:23</t>
  </si>
  <si>
    <t>ULUKENT DM-2/7 35-28-M00578_A_56383975_56383975</t>
  </si>
  <si>
    <t>09.05.2021 15:59:00</t>
  </si>
  <si>
    <t>09.05.2021 17:22:05</t>
  </si>
  <si>
    <t>HELVACI TR-1 35-17-M00361_D_60982272_60982272</t>
  </si>
  <si>
    <t>09.05.2021 20:00:18</t>
  </si>
  <si>
    <t>09.05.2021 21:24:12</t>
  </si>
  <si>
    <t>FOÇA JANDARMA ALAYI KÖK 35-23-M00240_YENİFOÇA 7.JANDARMA ÖZEL M02_72144102</t>
  </si>
  <si>
    <t>09.05.2021 08:24:06</t>
  </si>
  <si>
    <t>09.05.2021 10:38:19</t>
  </si>
  <si>
    <t>KIRANÇİFTLİK TR-1 45-71-M01489_44438063_56366866_56366866</t>
  </si>
  <si>
    <t>09.05.2021 09:20:00</t>
  </si>
  <si>
    <t>09.05.2021 10:30:34</t>
  </si>
  <si>
    <t>L-92 35-18-L00092_950458605_950458605</t>
  </si>
  <si>
    <t>09.05.2021 18:51:16</t>
  </si>
  <si>
    <t>09.05.2021 20:01:44</t>
  </si>
  <si>
    <t>TİRE SANAYİ TR-1 35-29-L00018_A_65505701_65505701</t>
  </si>
  <si>
    <t>09.05.2021 18:06:46</t>
  </si>
  <si>
    <t>09.05.2021 22:26:32</t>
  </si>
  <si>
    <t>AKVATEK BALIK ÇİFTLİĞİ ÖZEL TR 35-30-M00067Ö_ M02_2050284</t>
  </si>
  <si>
    <t>09.05.2021 23:16:13</t>
  </si>
  <si>
    <t>10.05.2021 03:34:16</t>
  </si>
  <si>
    <t>09.05.2021 07:08:16</t>
  </si>
  <si>
    <t>09.05.2021 11:57:17</t>
  </si>
  <si>
    <t>DM-2/34 (MEVLANA YOLU) 45-71-M00532_45-71-M00532_2369475</t>
  </si>
  <si>
    <t>09.05.2021 13:51:42</t>
  </si>
  <si>
    <t>09.05.2021 14:27:35</t>
  </si>
  <si>
    <t>MEDAR TR-6 45-72-L00276_956514188_956514188</t>
  </si>
  <si>
    <t>09.05.2021 10:19:40</t>
  </si>
  <si>
    <t>09.05.2021 11:20:50</t>
  </si>
  <si>
    <t>DEĞİRMENDERE DM 35-22-M00085_DEĞİRMENDERE-2 M06_50066609</t>
  </si>
  <si>
    <t>09.05.2021 19:23:55</t>
  </si>
  <si>
    <t>09.05.2021 20:24:16</t>
  </si>
  <si>
    <t>CENKYERİ TR-4 45-82-M00252_945534738_945534738</t>
  </si>
  <si>
    <t>09.05.2021 16:16:21</t>
  </si>
  <si>
    <t>09.05.2021 21:25:53</t>
  </si>
  <si>
    <t>TR-23 35-19-L00023_A_56390073_56390073</t>
  </si>
  <si>
    <t>09.05.2021 17:44:01</t>
  </si>
  <si>
    <t>09.05.2021 20:21:33</t>
  </si>
  <si>
    <t>KARAAĞAÇ DEDEBAŞI TR-1 45-75-M00229_B_56386686_56386686</t>
  </si>
  <si>
    <t>09.05.2021 16:28:39</t>
  </si>
  <si>
    <t>09.05.2021 22:31:15</t>
  </si>
  <si>
    <t>KOCAGENLER METİN DUYMAZ ARK. TR 35-24-M00037_DIREK TIPI TRAFO HUCRESI H01_2037338</t>
  </si>
  <si>
    <t>09.05.2021 11:40:30</t>
  </si>
  <si>
    <t>09.05.2021 13:03:54</t>
  </si>
  <si>
    <t>KARAREİS KÖK 35-19-M00442_KARAREİS M02_72153263</t>
  </si>
  <si>
    <t>09.05.2021 04:51:56</t>
  </si>
  <si>
    <t>09.05.2021 07:22:03</t>
  </si>
  <si>
    <t>09.05.2021 15:24:57</t>
  </si>
  <si>
    <t>09.05.2021 16:25:16</t>
  </si>
  <si>
    <t>K-3162 35-03-K03162_A_56362563_56362563</t>
  </si>
  <si>
    <t>09.05.2021 03:42:06</t>
  </si>
  <si>
    <t>09.05.2021 04:14:27</t>
  </si>
  <si>
    <t>TR-54 35-30-L00054_955330266_955330266</t>
  </si>
  <si>
    <t>09.05.2021 20:33:33</t>
  </si>
  <si>
    <t>09.05.2021 21:51:46</t>
  </si>
  <si>
    <t>M-86 ORHANLI TEMESALTI 35-14-M00086_956637921_956637921</t>
  </si>
  <si>
    <t>09.05.2021 14:07:04</t>
  </si>
  <si>
    <t>09.05.2021 15:34:53</t>
  </si>
  <si>
    <t>M-41 35-02-M00041_A_56375323_56375323</t>
  </si>
  <si>
    <t>09.05.2021 09:57:55</t>
  </si>
  <si>
    <t>09.05.2021 13:01:20</t>
  </si>
  <si>
    <t>_950444778_950444778</t>
  </si>
  <si>
    <t>09.05.2021 17:00:38</t>
  </si>
  <si>
    <t>09.05.2021 21:26:46</t>
  </si>
  <si>
    <t>ORHANLI ORTA M-90 35-14-M00090_6712039_56358769_56358769</t>
  </si>
  <si>
    <t>09.05.2021 14:06:37</t>
  </si>
  <si>
    <t>09.05.2021 14:54:58</t>
  </si>
  <si>
    <t>M-1033 35-04-M01033_912636236_912636236</t>
  </si>
  <si>
    <t>09.05.2021 13:38:23</t>
  </si>
  <si>
    <t>09.05.2021 14:39:27</t>
  </si>
  <si>
    <t>K-2302 35-04-K02302_C_56368538_56368538</t>
  </si>
  <si>
    <t>09.05.2021 14:43:59</t>
  </si>
  <si>
    <t>09.05.2021 17:25:31</t>
  </si>
  <si>
    <t>09.05.2021 18:42:32</t>
  </si>
  <si>
    <t>09.05.2021 19:47:03</t>
  </si>
  <si>
    <t>DM-4/TR-13 45-72-M00620_95000186598_95000186598</t>
  </si>
  <si>
    <t>09.05.2021 18:49:54</t>
  </si>
  <si>
    <t>09.05.2021 19:36:37</t>
  </si>
  <si>
    <t>09.05.2021 19:31:21</t>
  </si>
  <si>
    <t>09.05.2021 23:51:14</t>
  </si>
  <si>
    <t>TR-1/126-1 (KEMALPAŞA SOKAK TRF) 45-83-M00270_955149685_955149685</t>
  </si>
  <si>
    <t>09.05.2021 17:26:02</t>
  </si>
  <si>
    <t>09.05.2021 18:10:50</t>
  </si>
  <si>
    <t>09.05.2021 09:13:00</t>
  </si>
  <si>
    <t>09.05.2021 11:29:53</t>
  </si>
  <si>
    <t>09.05.2021 02:06:04</t>
  </si>
  <si>
    <t>09.05.2021 03:09:01</t>
  </si>
  <si>
    <t>HASAN CİRİT SLM GRB TR 35-27-M00547_914670565_914670565</t>
  </si>
  <si>
    <t>09.05.2021 11:49:41</t>
  </si>
  <si>
    <t>09.05.2021 15:30:39</t>
  </si>
  <si>
    <t>_11602259_56385263_56385263</t>
  </si>
  <si>
    <t>09.05.2021 16:21:37</t>
  </si>
  <si>
    <t>09.05.2021 20:14:45</t>
  </si>
  <si>
    <t>DİKİLİ İM 35-30-A00001_TRAFO-2 L08_72356766</t>
  </si>
  <si>
    <t>09.05.2021 16:00:42</t>
  </si>
  <si>
    <t>09.05.2021 16:20:00</t>
  </si>
  <si>
    <t>TR-138 35-16-L00138_953351010_953351010</t>
  </si>
  <si>
    <t>09.05.2021 22:27:39</t>
  </si>
  <si>
    <t>09.05.2021 23:44:11</t>
  </si>
  <si>
    <t>KARABURUN GIS TM 35-19-A00008_EĞLENHOCA M04_2072606</t>
  </si>
  <si>
    <t>09.05.2021 11:04:00</t>
  </si>
  <si>
    <t>09.05.2021 12:08:16</t>
  </si>
  <si>
    <t>ULUKENT DM-4/3 35-28-M00045_953369314_953369314</t>
  </si>
  <si>
    <t>09.05.2021 16:55:34</t>
  </si>
  <si>
    <t>09.05.2021 17:44:43</t>
  </si>
  <si>
    <t>K-3569 35-02-K03569_G_56367021_56367021</t>
  </si>
  <si>
    <t>09.05.2021 22:12:44</t>
  </si>
  <si>
    <t>10.05.2021 00:41:28</t>
  </si>
  <si>
    <t>K-15 35-02-K00015_G g6b_5880123</t>
  </si>
  <si>
    <t>09.05.2021 08:35:22</t>
  </si>
  <si>
    <t>09.05.2021 17:58:54</t>
  </si>
  <si>
    <t>TR-30 35-27-M00030_97486289_97486289</t>
  </si>
  <si>
    <t>09.05.2021 09:52:19</t>
  </si>
  <si>
    <t>09.05.2021 15:22:51</t>
  </si>
  <si>
    <t>ULUCAK DM 35-27-M00792_EĞRİDERE-1 M06_2310311</t>
  </si>
  <si>
    <t>09.05.2021 09:58:22</t>
  </si>
  <si>
    <t>09.05.2021 13:08:42</t>
  </si>
  <si>
    <t>K-231 35-01-K00231_910498349_910498349</t>
  </si>
  <si>
    <t>09.05.2021 15:36:30</t>
  </si>
  <si>
    <t>09.05.2021 18:24:53</t>
  </si>
  <si>
    <t>TİLKİKÖY TR-1 45-71-M01271_45-71-M01271_2349263</t>
  </si>
  <si>
    <t>09.05.2021 16:08:02</t>
  </si>
  <si>
    <t>09.05.2021 16:26:00</t>
  </si>
  <si>
    <t>BOZDAĞ TR-14 35-15-L00306_B_65499336_65499336</t>
  </si>
  <si>
    <t>09.05.2021 20:31:17</t>
  </si>
  <si>
    <t>09.05.2021 21:22:14</t>
  </si>
  <si>
    <t>TR-12 35-16-L00012_47581335 C1b_47582712</t>
  </si>
  <si>
    <t>09.05.2021 15:54:00</t>
  </si>
  <si>
    <t>09.05.2021 18:05:00</t>
  </si>
  <si>
    <t>YENMİŞ KÖK 35-27-M00366_HatBaşıAyırıcı_54697564 M06_54697564</t>
  </si>
  <si>
    <t>09.05.2021 18:53:09</t>
  </si>
  <si>
    <t>09.05.2021 23:25:15</t>
  </si>
  <si>
    <t>09.05.2021 16:50:39</t>
  </si>
  <si>
    <t>09.05.2021 17:02:02</t>
  </si>
  <si>
    <t>DİNDARLI KÖK TR-3 KAKLIK 45-79-M00395_HatBaşıAyırıcı_53134208 M05_53134208</t>
  </si>
  <si>
    <t>09.05.2021 06:08:23</t>
  </si>
  <si>
    <t>09.05.2021 07:22:06</t>
  </si>
  <si>
    <t>KOLDERE TR-11 45-80-M00056_KOLDERE KÖK M02_72197070</t>
  </si>
  <si>
    <t>09.05.2021 22:53:24</t>
  </si>
  <si>
    <t>09.05.2021 23:41:40</t>
  </si>
  <si>
    <t>09.05.2021 17:59:00</t>
  </si>
  <si>
    <t>09.05.2021 19:33:03</t>
  </si>
  <si>
    <t>MURADİYE DM-4 45-71-M00190_B_56389334_56389334</t>
  </si>
  <si>
    <t>09.05.2021 12:09:58</t>
  </si>
  <si>
    <t>09.05.2021 13:32:11</t>
  </si>
  <si>
    <t>KAYMAKÇI İM 35-15-A00004_ORHANGAZİ L08_2333300</t>
  </si>
  <si>
    <t>09.05.2021 14:52:42</t>
  </si>
  <si>
    <t>09.05.2021 16:02:00</t>
  </si>
  <si>
    <t>GÜLBAHÇE TR-5 (TR-186) 35-19-L00186_956690818_956690818</t>
  </si>
  <si>
    <t>09.05.2021 10:19:41</t>
  </si>
  <si>
    <t>09.05.2021 13:27:27</t>
  </si>
  <si>
    <t>M-1212 35-02-M01212_A_56364878_56364878</t>
  </si>
  <si>
    <t>09.05.2021 21:10:21</t>
  </si>
  <si>
    <t>09.05.2021 22:16:26</t>
  </si>
  <si>
    <t>SOMA-10/2 45-82-M00072_A_56401530_56401530</t>
  </si>
  <si>
    <t>09.05.2021 08:49:52</t>
  </si>
  <si>
    <t>09.05.2021 10:12:48</t>
  </si>
  <si>
    <t>KURUDERE TR-3 35-32-L00023_946408240_946408240</t>
  </si>
  <si>
    <t>09.05.2021 17:50:42</t>
  </si>
  <si>
    <t>09.05.2021 23:00:25</t>
  </si>
  <si>
    <t>09.05.2021 13:00:52</t>
  </si>
  <si>
    <t>09.05.2021 18:29:20</t>
  </si>
  <si>
    <t>TR-2/75 KÖK 45-83-M00771_TR-2/78 L08_61348428</t>
  </si>
  <si>
    <t>09.05.2021 07:53:02</t>
  </si>
  <si>
    <t>09.05.2021 08:17:26</t>
  </si>
  <si>
    <t>L-287 SCOTCH PARK 35-18-L00287_950464567_950464567</t>
  </si>
  <si>
    <t>09.05.2021 12:06:09</t>
  </si>
  <si>
    <t>09.05.2021 15:15:37</t>
  </si>
  <si>
    <t>09.05.2021 08:08:12</t>
  </si>
  <si>
    <t>09.05.2021 08:08:42</t>
  </si>
  <si>
    <t>M-251 35-09-M00251_M-252 M03_47547384</t>
  </si>
  <si>
    <t>09.05.2021 03:30:32</t>
  </si>
  <si>
    <t>09.05.2021 03:46:24</t>
  </si>
  <si>
    <t>FOÇA TR-4 35-23-L00004_950423171_950423171</t>
  </si>
  <si>
    <t>09.05.2021 11:14:25</t>
  </si>
  <si>
    <t>09.05.2021 13:37:54</t>
  </si>
  <si>
    <t>K-3593 35-01-K03593_35-01-K03593_2359777</t>
  </si>
  <si>
    <t>09.05.2021 15:45:14</t>
  </si>
  <si>
    <t>09.05.2021 16:26:51</t>
  </si>
  <si>
    <t>09.05.2021 13:38:00</t>
  </si>
  <si>
    <t>09.05.2021 18:28:43</t>
  </si>
  <si>
    <t>YENİKÖY TR-1 45-71-M01046_A_56352403_56352403</t>
  </si>
  <si>
    <t>09.05.2021 16:55:06</t>
  </si>
  <si>
    <t>09.05.2021 21:38:00</t>
  </si>
  <si>
    <t>ÇIRPI İM 35-20-A00002_KANDAK(ÇIRPI-3) M02_2055129</t>
  </si>
  <si>
    <t>09.05.2021 19:32:42</t>
  </si>
  <si>
    <t>09.05.2021 20:55:00</t>
  </si>
  <si>
    <t>OKLUİSA KÖK 45-81-M00046_CINAN GRUP M04_71994402</t>
  </si>
  <si>
    <t>09.05.2021 17:25:32</t>
  </si>
  <si>
    <t>09.05.2021 17:28:52</t>
  </si>
  <si>
    <t>TR-2 35-19-L00002_B_56393845_56393845</t>
  </si>
  <si>
    <t>09.05.2021 12:02:27</t>
  </si>
  <si>
    <t>09.05.2021 12:54:16</t>
  </si>
  <si>
    <t>09.05.2021 13:38:39</t>
  </si>
  <si>
    <t>09.05.2021 16:59:48</t>
  </si>
  <si>
    <t>YİĞİTLER TR-1 45-74-M00102_945577068_945577068</t>
  </si>
  <si>
    <t>09.05.2021 09:27:50</t>
  </si>
  <si>
    <t>09.05.2021 15:36:47</t>
  </si>
  <si>
    <t>ULUCAK DM-2/16 35-27-M00858_98706220_98706220</t>
  </si>
  <si>
    <t>09.05.2021 19:08:25</t>
  </si>
  <si>
    <t>09.05.2021 19:40:25</t>
  </si>
  <si>
    <t>HALİLAĞALAR TR-1 35-16-M00088_953313636_953313636</t>
  </si>
  <si>
    <t>09.05.2021 15:02:25</t>
  </si>
  <si>
    <t>09.05.2021 17:58:28</t>
  </si>
  <si>
    <t>ULUKENT DM-2/8 35-28-M00577_ULUKENT DM-2/7 M02_66548671</t>
  </si>
  <si>
    <t>09.05.2021 07:59:05</t>
  </si>
  <si>
    <t>09.05.2021 09:11:31</t>
  </si>
  <si>
    <t>09.05.2021 13:03:36</t>
  </si>
  <si>
    <t>09.05.2021 14:46:42</t>
  </si>
  <si>
    <t>KOZBEYLİ TR-2 35-23-M00071_42094860_56362710_56362710</t>
  </si>
  <si>
    <t>09.05.2021 09:41:32</t>
  </si>
  <si>
    <t>09.05.2021 16:51:05</t>
  </si>
  <si>
    <t>BEKİRLER TR-4 45-72-L00361_A_56389965_56389965</t>
  </si>
  <si>
    <t>09.05.2021 13:21:16</t>
  </si>
  <si>
    <t>09.05.2021 15:29:58</t>
  </si>
  <si>
    <t>09.05.2021 08:44:31</t>
  </si>
  <si>
    <t>09.05.2021 11:29:43</t>
  </si>
  <si>
    <t>K-1184 35-02-K01184_K-1583 K03_2119256</t>
  </si>
  <si>
    <t>09.05.2021 03:08:23</t>
  </si>
  <si>
    <t>09.05.2021 03:26:13</t>
  </si>
  <si>
    <t>OĞLANANASI TR-5 KÖK 35-22-M00092_OĞLANANASI TR-2/TR-3/TR-4/TR-6 M03_72111089</t>
  </si>
  <si>
    <t>09.05.2021 14:18:20</t>
  </si>
  <si>
    <t>09.05.2021 14:54:34</t>
  </si>
  <si>
    <t>09.05.2021 17:12:51</t>
  </si>
  <si>
    <t>09.05.2021 18:21:49</t>
  </si>
  <si>
    <t>K-4155 35-02-K04155_C_56382520_56382520</t>
  </si>
  <si>
    <t>09.05.2021 11:09:39</t>
  </si>
  <si>
    <t>09.05.2021 15:39:02</t>
  </si>
  <si>
    <t>ALAŞEHİR TR-80 45-73-M00080_A tr80-a1_45087547</t>
  </si>
  <si>
    <t>AG Travers Arızası</t>
  </si>
  <si>
    <t>09.05.2021 10:13:00</t>
  </si>
  <si>
    <t>09.05.2021 12:03:09</t>
  </si>
  <si>
    <t>09.05.2021 19:39:39</t>
  </si>
  <si>
    <t>09.05.2021 21:11:38</t>
  </si>
  <si>
    <t>09.05.2021 03:49:01</t>
  </si>
  <si>
    <t>09.05.2021 04:21:36</t>
  </si>
  <si>
    <t>_B_56359018_56359018</t>
  </si>
  <si>
    <t>09.05.2021 17:20:31</t>
  </si>
  <si>
    <t>09.05.2021 20:25:20</t>
  </si>
  <si>
    <t>L-424 AKTAŞ MARKET 35-18-L00424_950460000_950460000</t>
  </si>
  <si>
    <t>09.05.2021 14:41:39</t>
  </si>
  <si>
    <t>09.05.2021 16:46:13</t>
  </si>
  <si>
    <t>PANCAR KÖK 35-26-M00891_BULGURCA OĞLANANASI M03_2123368</t>
  </si>
  <si>
    <t>09.05.2021 13:30:52</t>
  </si>
  <si>
    <t>09.05.2021 14:25:14</t>
  </si>
  <si>
    <t>BAĞARASI TR-10 KÖK 35-23-M00179_HatBaşıAyırıcı_72050055 M05_72050055</t>
  </si>
  <si>
    <t>09.05.2021 08:55:25</t>
  </si>
  <si>
    <t>09.05.2021 09:49:00</t>
  </si>
  <si>
    <t>09.05.2021 18:16:54</t>
  </si>
  <si>
    <t>09.05.2021 21:21:34</t>
  </si>
  <si>
    <t>AYRANCILAR DM-3 35-26-M00795_SELAMPEN M01_2116053</t>
  </si>
  <si>
    <t>09.05.2021 21:02:33</t>
  </si>
  <si>
    <t>09.05.2021 21:45:57</t>
  </si>
  <si>
    <t>TR-1/79 45-72-M00079_B_56392221_56392221</t>
  </si>
  <si>
    <t>09.05.2021 23:38:45</t>
  </si>
  <si>
    <t>10.05.2021 00:37:28</t>
  </si>
  <si>
    <t>09.05.2021 09:47:58</t>
  </si>
  <si>
    <t>09.05.2021 09:52:28</t>
  </si>
  <si>
    <t>09.05.2021 16:00:19</t>
  </si>
  <si>
    <t>09.05.2021 16:23:13</t>
  </si>
  <si>
    <t>09.05.2021 10:17:15</t>
  </si>
  <si>
    <t>09.05.2021 11:21:10</t>
  </si>
  <si>
    <t>TR-142 35-15-L00142_950352847_950352847</t>
  </si>
  <si>
    <t>09.05.2021 10:20:24</t>
  </si>
  <si>
    <t>09.05.2021 10:49:40</t>
  </si>
  <si>
    <t>YILMAZ AŞAR ÖZEL 45-72-L00746Ö_93534996_93534996</t>
  </si>
  <si>
    <t>09.05.2021 15:23:34</t>
  </si>
  <si>
    <t>09.05.2021 17:20:39</t>
  </si>
  <si>
    <t>PERLİT KÖK 35-22-M00094_YENİKÖY TR-1/TR-2/TR-3 M02_72139681</t>
  </si>
  <si>
    <t>09.05.2021 17:15:52</t>
  </si>
  <si>
    <t>09.05.2021 18:06:49</t>
  </si>
  <si>
    <t>KUYUCAK DM 35-27-M00273_ESKİ ÇAMBEL M02_72164174</t>
  </si>
  <si>
    <t>09.05.2021 09:57:59</t>
  </si>
  <si>
    <t>09.05.2021 13:26:12</t>
  </si>
  <si>
    <t>BEYDERE KÖK 45-71-M00128_ESKİ KARAAĞAÇLI M07_50217162</t>
  </si>
  <si>
    <t>09.05.2021 13:46:32</t>
  </si>
  <si>
    <t>09.05.2021 15:12:00</t>
  </si>
  <si>
    <t>09.05.2021 18:45:12</t>
  </si>
  <si>
    <t>09.05.2021 18:45:42</t>
  </si>
  <si>
    <t>09.05.2021 11:37:15</t>
  </si>
  <si>
    <t>09.05.2021 11:55:36</t>
  </si>
  <si>
    <t>09.05.2021 08:30:22</t>
  </si>
  <si>
    <t>09.05.2021 08:30:42</t>
  </si>
  <si>
    <t>09.05.2021 12:46:42</t>
  </si>
  <si>
    <t>09.05.2021 13:10:59</t>
  </si>
  <si>
    <t>ALAŞARLI M.ÇETİN GRUBU TR-3 35-15-L00221_35-15-L00221_2364792</t>
  </si>
  <si>
    <t>09.05.2021 13:28:26</t>
  </si>
  <si>
    <t>09.05.2021 15:55:45</t>
  </si>
  <si>
    <t>YAZIBAŞI DM-5 35-26-M00550_ASLANLAR-YAZIBAŞI2 M14_2085656</t>
  </si>
  <si>
    <t>09.05.2021 22:00:58</t>
  </si>
  <si>
    <t>09.05.2021 22:29:14</t>
  </si>
  <si>
    <t>MADEN KÖK 45-83-M00128_CAMBAZLI KÖK M04_47316730</t>
  </si>
  <si>
    <t>09.05.2021 07:11:46</t>
  </si>
  <si>
    <t>09.05.2021 09:21:15</t>
  </si>
  <si>
    <t>SANCAKLI BOZKÖY KÖK 45-71-M00087_SULAMA M02_61320832</t>
  </si>
  <si>
    <t>09.05.2021 21:44:08</t>
  </si>
  <si>
    <t>ÇATAK TR-4 35-31-L00174_B_65514266_65514266</t>
  </si>
  <si>
    <t>09.05.2021 14:06:27</t>
  </si>
  <si>
    <t>09.05.2021 18:27:20</t>
  </si>
  <si>
    <t>TR-2/58 (GÜLLÜPINAR) 45-83-L00058_TR-2/52 L03_2323223</t>
  </si>
  <si>
    <t>09.05.2021 03:50:32</t>
  </si>
  <si>
    <t>09.05.2021 04:06:00</t>
  </si>
  <si>
    <t>KAPAKLI DM 45-72-M00309_RAHMİYE-1 TARIMSAL SULAMA M06_2311316</t>
  </si>
  <si>
    <t>09.05.2021 00:27:21</t>
  </si>
  <si>
    <t>09.05.2021 01:11:04</t>
  </si>
  <si>
    <t>TR-1/52 45-72-M00180_956508607_956508607</t>
  </si>
  <si>
    <t>09.05.2021 17:49:31</t>
  </si>
  <si>
    <t>09.05.2021 20:25:26</t>
  </si>
  <si>
    <t>TR-163 35-26-M01148_8487777 h01_5926064</t>
  </si>
  <si>
    <t>09.05.2021 19:09:57</t>
  </si>
  <si>
    <t>09.05.2021 20:07:46</t>
  </si>
  <si>
    <t>K-828 35-01-K00828_A_56358085_56358085</t>
  </si>
  <si>
    <t>09.05.2021 12:21:10</t>
  </si>
  <si>
    <t>09.05.2021 13:40:19</t>
  </si>
  <si>
    <t>09.05.2021 09:09:23</t>
  </si>
  <si>
    <t>09.05.2021 16:50:26</t>
  </si>
  <si>
    <t>EMİRALEM TR-15 35-28-M00237__72372355_72372355</t>
  </si>
  <si>
    <t>09.05.2021 10:51:59</t>
  </si>
  <si>
    <t>09.05.2021 14:44:09</t>
  </si>
  <si>
    <t>UMURLU TR-5 35-31-L00358_47784500_56352976_56352976</t>
  </si>
  <si>
    <t>09.05.2021 20:52:05</t>
  </si>
  <si>
    <t>10.05.2021 01:43:29</t>
  </si>
  <si>
    <t>ÜÇYOL KÖK 45-82-M00128_HatBaşıAyırıcı_53136128 M06_53136128</t>
  </si>
  <si>
    <t>09.05.2021 16:18:02</t>
  </si>
  <si>
    <t>09.05.2021 19:09:49</t>
  </si>
  <si>
    <t>M-1386 35-03-M01386_C_56363267_56363267</t>
  </si>
  <si>
    <t>09.05.2021 23:10:44</t>
  </si>
  <si>
    <t>10.05.2021 00:02:49</t>
  </si>
  <si>
    <t>DERBENT İM-DM 45-83-A00004_DSİ-2 M04_2099897</t>
  </si>
  <si>
    <t>09.05.2021 06:48:53</t>
  </si>
  <si>
    <t>09.05.2021 07:12:36</t>
  </si>
  <si>
    <t>KARAMAN TR-1 35-31-L00435_956598745_956598745</t>
  </si>
  <si>
    <t>09.05.2021 19:12:36</t>
  </si>
  <si>
    <t>09.05.2021 22:02:27</t>
  </si>
  <si>
    <t>L-312 GERMİYAN EVLERİ 35-18-L00312__72371816_72371816</t>
  </si>
  <si>
    <t>09.05.2021 08:27:38</t>
  </si>
  <si>
    <t>09.05.2021 13:16:38</t>
  </si>
  <si>
    <t>09.05.2021 10:52:06</t>
  </si>
  <si>
    <t>09.05.2021 15:44:58</t>
  </si>
  <si>
    <t>PINARKÖY TR-1 35-16-L00265_B_56398095_56398095</t>
  </si>
  <si>
    <t>09.05.2021 13:38:59</t>
  </si>
  <si>
    <t>09.05.2021 21:34:17</t>
  </si>
  <si>
    <t>K-2495 35-02-K02495_35-02-K02495_2356561</t>
  </si>
  <si>
    <t>09.05.2021 10:09:52</t>
  </si>
  <si>
    <t>09.05.2021 11:06:00</t>
  </si>
  <si>
    <t>L-92 35-18-L00092_9147432_56374665_56374665</t>
  </si>
  <si>
    <t>09.05.2021 03:46:33</t>
  </si>
  <si>
    <t>09.05.2021 09:06:09</t>
  </si>
  <si>
    <t>SOMA TR-8/1 45-82-M00085_B_56403506_56403506</t>
  </si>
  <si>
    <t>09.05.2021 18:39:13</t>
  </si>
  <si>
    <t>09.05.2021 20:14:08</t>
  </si>
  <si>
    <t>ULUKENT DM-3/16 35-28-M00576_ULUKENT DM-1/5 M01_66549082</t>
  </si>
  <si>
    <t>09.05.2021 11:49:00</t>
  </si>
  <si>
    <t>09.05.2021 13:16:23</t>
  </si>
  <si>
    <t>TR-103 MEZARLIK YOLU 35-26-M00103_35-26-M00103_2356819</t>
  </si>
  <si>
    <t>09.05.2021 20:19:52</t>
  </si>
  <si>
    <t>09.05.2021 20:36:56</t>
  </si>
  <si>
    <t>GÜZELBAHÇE İM 35-10-A00001_İSTİKLAL M07_77678696</t>
  </si>
  <si>
    <t>09.05.2021 07:37:56</t>
  </si>
  <si>
    <t>09.05.2021 08:40:40</t>
  </si>
  <si>
    <t>M-2518 (YATIRIM REZERVE) 35-02-M02518_D_56376836_56376836</t>
  </si>
  <si>
    <t>09.05.2021 15:49:47</t>
  </si>
  <si>
    <t>09.05.2021 17:38:19</t>
  </si>
  <si>
    <t>AKALAN İÇME SUYU TR-2 35-27-M01025_ H_50224841</t>
  </si>
  <si>
    <t>09.05.2021 12:52:17</t>
  </si>
  <si>
    <t>09.05.2021 18:55:52</t>
  </si>
  <si>
    <t>L-301 ÇARK 35-18-L00301_DIREK TIPI TRAFO HUCRESI H01_2099788</t>
  </si>
  <si>
    <t>09.05.2021 13:54:00</t>
  </si>
  <si>
    <t>09.05.2021 18:35:44</t>
  </si>
  <si>
    <t>K-3280 35-08-K03280_97534621_97534621</t>
  </si>
  <si>
    <t>09.05.2021 15:36:14</t>
  </si>
  <si>
    <t>09.05.2021 18:24:40</t>
  </si>
  <si>
    <t>SARIPINAR TR-5 45-73-M00572_45-73-M00572_2353882</t>
  </si>
  <si>
    <t>09.05.2021 19:26:07</t>
  </si>
  <si>
    <t>09.05.2021 21:58:35</t>
  </si>
  <si>
    <t>UĞURLU KÖK 45-86-M00045_HatBaşıAyırıcı_53135182 M02_53135182</t>
  </si>
  <si>
    <t>09.05.2021 07:38:12</t>
  </si>
  <si>
    <t>09.05.2021 07:38:32</t>
  </si>
  <si>
    <t>09.05.2021 17:43:54</t>
  </si>
  <si>
    <t>YOLÜSTÜ İM 35-15-A00002_GERÇEKLİ L12_2076430</t>
  </si>
  <si>
    <t>09.05.2021 13:50:01</t>
  </si>
  <si>
    <t>09.05.2021 14:09:53</t>
  </si>
  <si>
    <t>YENİ ŞAKRAN M-469 35-17-M00469_10699327_56357123_56357123</t>
  </si>
  <si>
    <t>09.05.2021 09:31:00</t>
  </si>
  <si>
    <t>K-15 35-02-K00015_G g1b_5880115</t>
  </si>
  <si>
    <t>09.05.2021 18:33:48</t>
  </si>
  <si>
    <t>09.05.2021 20:38:25</t>
  </si>
  <si>
    <t>GÜNEŞLİ KÖK 45-75-M00056_HatBaşıAyırıcı_53135624 M03_53135624</t>
  </si>
  <si>
    <t>09.05.2021 17:14:00</t>
  </si>
  <si>
    <t>09.05.2021 19:39:33</t>
  </si>
  <si>
    <t>SAMURLU TR-1 35-17-M00318_950313544_950313544</t>
  </si>
  <si>
    <t>09.05.2021 17:40:22</t>
  </si>
  <si>
    <t>09.05.2021 19:04:51</t>
  </si>
  <si>
    <t>09.05.2021 22:28:17</t>
  </si>
  <si>
    <t>09.05.2021 23:47:07</t>
  </si>
  <si>
    <t>K-3923 35-08-K03923_C_56376303_56376303</t>
  </si>
  <si>
    <t>09.05.2021 13:26:32</t>
  </si>
  <si>
    <t>09.05.2021 14:36:24</t>
  </si>
  <si>
    <t>PİYALE TM 35-02-A00007_PİYALE-19 K25_2310582</t>
  </si>
  <si>
    <t>09.05.2021 12:23:52</t>
  </si>
  <si>
    <t>DM-1/TR-16 SEFERİHİSAR 35-14-M00328_DM-1/TR-17 M02_49828793</t>
  </si>
  <si>
    <t>09.05.2021 04:27:54</t>
  </si>
  <si>
    <t>09.05.2021 05:05:20</t>
  </si>
  <si>
    <t>09.05.2021 21:41:58</t>
  </si>
  <si>
    <t>09.05.2021 22:27:40</t>
  </si>
  <si>
    <t>09.05.2021 16:24:40</t>
  </si>
  <si>
    <t>09.05.2021 18:30:00</t>
  </si>
  <si>
    <t>DİKİLİ İM 35-30-A00001_35-30-A00001_72357053</t>
  </si>
  <si>
    <t>09.05.2021 11:45:23</t>
  </si>
  <si>
    <t>09.05.2021 13:07:06</t>
  </si>
  <si>
    <t>09.05.2021 15:30:25</t>
  </si>
  <si>
    <t>09.05.2021 17:22:25</t>
  </si>
  <si>
    <t>09.05.2021 11:04:18</t>
  </si>
  <si>
    <t>09.05.2021 12:25:12</t>
  </si>
  <si>
    <t>09.05.2021 07:48:06</t>
  </si>
  <si>
    <t>09.05.2021 09:53:56</t>
  </si>
  <si>
    <t>MECİDİYE TR-6 45-72-L00579_C_56392496_56392496</t>
  </si>
  <si>
    <t>09.05.2021 11:04:32</t>
  </si>
  <si>
    <t>09.05.2021 12:22:40</t>
  </si>
  <si>
    <t>09.05.2021 18:33:42</t>
  </si>
  <si>
    <t>09.05.2021 18:39:26</t>
  </si>
  <si>
    <t>M-3439(YATIRIM REZERVE) 35-03-M03439_912932027_912932027</t>
  </si>
  <si>
    <t>09.05.2021 19:31:09</t>
  </si>
  <si>
    <t>09.05.2021 21:27:07</t>
  </si>
  <si>
    <t>GÜLBAHÇE TR-1 45-71-M00184_HatBaşıAyırıcı_53134547 M03_53134547</t>
  </si>
  <si>
    <t>09.05.2021 18:50:26</t>
  </si>
  <si>
    <t>09.05.2021 20:43:14</t>
  </si>
  <si>
    <t>MUSTAFA ŞENTÜRK SULAMA GRUBU 35-29-L00393_A_56377843_56377843</t>
  </si>
  <si>
    <t>09.05.2021 14:54:25</t>
  </si>
  <si>
    <t>09.05.2021 19:03:10</t>
  </si>
  <si>
    <t>BELİĞ ŞİŞİKOĞLU SULAMA GRUBU 35-29-M00182_950347955_950347955</t>
  </si>
  <si>
    <t>09.05.2021 16:08:59</t>
  </si>
  <si>
    <t>09.05.2021 17:43:00</t>
  </si>
  <si>
    <t>DM-14/12A 45-71-M02425_953208596_953208596</t>
  </si>
  <si>
    <t>09.05.2021 20:31:42</t>
  </si>
  <si>
    <t>09.05.2021 21:33:33</t>
  </si>
  <si>
    <t>YENİ ŞAKRAN TR-15 35-17-M00215_8479749_56355647_56355647</t>
  </si>
  <si>
    <t>09.05.2021 10:30:00</t>
  </si>
  <si>
    <t>09.05.2021 11:35:54</t>
  </si>
  <si>
    <t>TR-153 35-26-M00153_ M03_2331088</t>
  </si>
  <si>
    <t>09.05.2021 13:34:40</t>
  </si>
  <si>
    <t>09.05.2021 14:45:08</t>
  </si>
  <si>
    <t>09.05.2021 10:37:04</t>
  </si>
  <si>
    <t>09.05.2021 10:47:03</t>
  </si>
  <si>
    <t>DERBENT TR-5 45-83-L00410_A_56399459_56399459</t>
  </si>
  <si>
    <t>09.05.2021 17:43:40</t>
  </si>
  <si>
    <t>09.05.2021 19:37:46</t>
  </si>
  <si>
    <t>K-1744 35-01-K01744_35-01-K01744_2377195</t>
  </si>
  <si>
    <t>09.05.2021 12:04:22</t>
  </si>
  <si>
    <t>09.05.2021 13:33:00</t>
  </si>
  <si>
    <t>K-2797 35-08-K02797_K-1693 K02_42038688</t>
  </si>
  <si>
    <t>09.05.2021 16:04:42</t>
  </si>
  <si>
    <t>09.05.2021 16:31:49</t>
  </si>
  <si>
    <t>K-1024 35-01-K01024_K-813 K05_61260263</t>
  </si>
  <si>
    <t>09.05.2021 01:32:52</t>
  </si>
  <si>
    <t>09.05.2021 02:02:24</t>
  </si>
  <si>
    <t>GÜLBAHÇE TR-21 (TR-280) 35-19-L00280_6423475_56368809_56368809</t>
  </si>
  <si>
    <t>09.05.2021 22:30:34</t>
  </si>
  <si>
    <t>09.05.2021 23:38:07</t>
  </si>
  <si>
    <t>YENİFOÇA TR-44 35-23-M00044_950423437_950423437</t>
  </si>
  <si>
    <t>09.05.2021 15:23:48</t>
  </si>
  <si>
    <t>09.05.2021 16:39:49</t>
  </si>
  <si>
    <t>TURGUTALP TR-4 45-82-M00054_B_56386551_56386551</t>
  </si>
  <si>
    <t>09.05.2021 11:04:21</t>
  </si>
  <si>
    <t>09.05.2021 12:45:46</t>
  </si>
  <si>
    <t>09.05.2021 17:12:12</t>
  </si>
  <si>
    <t>09.05.2021 17:36:52</t>
  </si>
  <si>
    <t>K-2541 35-02-K02541_A_56366767_56366767</t>
  </si>
  <si>
    <t>09.05.2021 10:04:11</t>
  </si>
  <si>
    <t>09.05.2021 11:38:56</t>
  </si>
  <si>
    <t>YENİ BAĞARASI TR-4 35-23-M00210_42066963_56355777_56355777</t>
  </si>
  <si>
    <t>09.05.2021 15:59:23</t>
  </si>
  <si>
    <t>09.05.2021 17:24:04</t>
  </si>
  <si>
    <t>K-1498 35-02-K01498_B_56366402_56366402</t>
  </si>
  <si>
    <t>09.05.2021 20:48:44</t>
  </si>
  <si>
    <t>09.05.2021 21:39:46</t>
  </si>
  <si>
    <t>K-3160 35-01-K03160_911154145_911154145</t>
  </si>
  <si>
    <t>09.05.2021 15:00:23</t>
  </si>
  <si>
    <t>09.05.2021 16:32:16</t>
  </si>
  <si>
    <t>KARABURUN İM 35-21-A00001_KÜÇÜKBAHÇE L05_2063035</t>
  </si>
  <si>
    <t>09.05.2021 12:11:04</t>
  </si>
  <si>
    <t>09.05.2021 12:34:13</t>
  </si>
  <si>
    <t>09.05.2021 06:34:42</t>
  </si>
  <si>
    <t>09.05.2021 13:04:33</t>
  </si>
  <si>
    <t>KAHRAMANDERE İM 35-10-A00002_GÜZELBAHÇE HAT-1 M11_2094869</t>
  </si>
  <si>
    <t>09.05.2021 06:07:14</t>
  </si>
  <si>
    <t>09.05.2021 06:22:04</t>
  </si>
  <si>
    <t>SARUHANLI TR-26 45-80-M00026_45-80-M00026_2371905</t>
  </si>
  <si>
    <t>09.05.2021 19:01:12</t>
  </si>
  <si>
    <t>09.05.2021 20:44:01</t>
  </si>
  <si>
    <t>KAYMAKÇI İM 35-15-A00004_ORHANGAZİ L08_2121826</t>
  </si>
  <si>
    <t>09.05.2021 12:16:42</t>
  </si>
  <si>
    <t>09.05.2021 15:12:18</t>
  </si>
  <si>
    <t>SAMURLU TR-1 35-17-M00318_950313571_950313571</t>
  </si>
  <si>
    <t>09.05.2021 23:27:00</t>
  </si>
  <si>
    <t>10.05.2021 01:32:29</t>
  </si>
  <si>
    <t>SELÇUK İM/DM 35-13-A00004_OTELLER M03_65986040</t>
  </si>
  <si>
    <t>09.05.2021 14:33:01</t>
  </si>
  <si>
    <t>09.05.2021 14:44:20</t>
  </si>
  <si>
    <t>ÇİLEME TR-2 35-22-M00161_955267349_955267349</t>
  </si>
  <si>
    <t>09.05.2021 13:43:01</t>
  </si>
  <si>
    <t>09.05.2021 15:35:22</t>
  </si>
  <si>
    <t>SİYEKLİ KÖK 45-71-M00185_DAĞYENİCE M07_72256926</t>
  </si>
  <si>
    <t>09.05.2021 18:44:47</t>
  </si>
  <si>
    <t>09.05.2021 19:53:02</t>
  </si>
  <si>
    <t>M-1531 35-09-M01531_35-09-M01531_2349668</t>
  </si>
  <si>
    <t>09.05.2021 07:57:02</t>
  </si>
  <si>
    <t>09.05.2021 08:57:39</t>
  </si>
  <si>
    <t>GÜRES KÖK 45-80-M00053_KOLDERE-GÜMÜRCELİ-MTV M01_72195951</t>
  </si>
  <si>
    <t>09.05.2021 21:33:02</t>
  </si>
  <si>
    <t>09.05.2021 22:45:44</t>
  </si>
  <si>
    <t>YENİ LİMAN TR-1 35-21-L00050_953357653_953357653</t>
  </si>
  <si>
    <t>09.05.2021 13:58:03</t>
  </si>
  <si>
    <t>09.05.2021 14:54:59</t>
  </si>
  <si>
    <t>09.05.2021 09:41:35</t>
  </si>
  <si>
    <t>09.05.2021 13:37:00</t>
  </si>
  <si>
    <t>K-3071 35-03-K03071_F_56354471_56354471</t>
  </si>
  <si>
    <t>09.05.2021 09:54:25</t>
  </si>
  <si>
    <t>09.05.2021 12:27:09</t>
  </si>
  <si>
    <t>YAYAKENT TR-6 35-24-M00006_955233334_955233334</t>
  </si>
  <si>
    <t>09.05.2021 17:21:56</t>
  </si>
  <si>
    <t>09.05.2021 19:06:28</t>
  </si>
  <si>
    <t>_48137034_56388621_56388621</t>
  </si>
  <si>
    <t>09.05.2021 19:40:19</t>
  </si>
  <si>
    <t>09.05.2021 21:49:38</t>
  </si>
  <si>
    <t>GÜNEŞLİ KÖK 45-75-M00056_SALUR M03_67577911</t>
  </si>
  <si>
    <t>09.05.2021 11:36:43</t>
  </si>
  <si>
    <t>09.05.2021 16:37:00</t>
  </si>
  <si>
    <t>TR-38 35-27-M00038_A_56371339_56371339</t>
  </si>
  <si>
    <t>09.05.2021 16:43:47</t>
  </si>
  <si>
    <t>09.05.2021 19:16:28</t>
  </si>
  <si>
    <t>GÖKEYÜP TR-1 KÖK 45-78-M00798_SARISU M04_2328536</t>
  </si>
  <si>
    <t>09.05.2021 06:24:32</t>
  </si>
  <si>
    <t>09.05.2021 09:02:52</t>
  </si>
  <si>
    <t>MURADİYE DM 45-71-M00006_ÜÇPINAR DM M02_2076872</t>
  </si>
  <si>
    <t>09.05.2021 19:04:49</t>
  </si>
  <si>
    <t>09.05.2021 19:17:32</t>
  </si>
  <si>
    <t>TR-109 ZEYTİNALANI 35-19-L00109_961557411_961557411</t>
  </si>
  <si>
    <t>09.05.2021 09:10:27</t>
  </si>
  <si>
    <t>09.05.2021 14:05:22</t>
  </si>
  <si>
    <t>AZMAK MAHALLESİ TR-22 35-21-L00127_A_56373248_56373248</t>
  </si>
  <si>
    <t>09.05.2021 23:16:38</t>
  </si>
  <si>
    <t>09.05.2021 23:55:47</t>
  </si>
  <si>
    <t>TR-57 35-22-M00057_35-22-M00057_2362646</t>
  </si>
  <si>
    <t>09.05.2021 18:02:29</t>
  </si>
  <si>
    <t>09.05.2021 18:25:19</t>
  </si>
  <si>
    <t>TAHİR SILAY SULAMA GRUBU 35-29-M00261_35-29-M00261_2350843</t>
  </si>
  <si>
    <t>09.05.2021 10:38:28</t>
  </si>
  <si>
    <t>09.05.2021 13:17:35</t>
  </si>
  <si>
    <t>ULUCAK DM 35-27-M00792_EĞRİDERE-2 M18_2310302</t>
  </si>
  <si>
    <t>09.05.2021 12:13:02</t>
  </si>
  <si>
    <t>09.05.2021 13:21:35</t>
  </si>
  <si>
    <t>TR-2/26 (ARABACILAR) 45-83-L00026_TR-2/18 L03_2089496</t>
  </si>
  <si>
    <t>09.05.2021 07:53:12</t>
  </si>
  <si>
    <t>09.05.2021 08:42:46</t>
  </si>
  <si>
    <t>DM-4/18 35-26-M00803__60982676_60982676</t>
  </si>
  <si>
    <t>09.05.2021 17:52:39</t>
  </si>
  <si>
    <t>09.05.2021 18:19:31</t>
  </si>
  <si>
    <t>09.05.2021 14:28:14</t>
  </si>
  <si>
    <t>09.05.2021 15:55:41</t>
  </si>
  <si>
    <t>TR-55/A 45-77-L00079_945490678_945490678</t>
  </si>
  <si>
    <t>09.05.2021 10:08:53</t>
  </si>
  <si>
    <t>09.05.2021 14:04:24</t>
  </si>
  <si>
    <t>KORDON TR-1 45-78-M00761_953287520_953287520</t>
  </si>
  <si>
    <t>09.05.2021 19:50:56</t>
  </si>
  <si>
    <t>09.05.2021 21:25:41</t>
  </si>
  <si>
    <t>YENİFOÇA TR-24 35-23-M00024_950418780_950418780</t>
  </si>
  <si>
    <t>09.05.2021 12:10:32</t>
  </si>
  <si>
    <t>09.05.2021 14:30:48</t>
  </si>
  <si>
    <t>YENİ ŞAKRAN M-469 35-17-M00469_950309242_950309242</t>
  </si>
  <si>
    <t>09.05.2021 08:06:24</t>
  </si>
  <si>
    <t>09.05.2021 10:05:55</t>
  </si>
  <si>
    <t>DM-1/27 35-29-M00027_DM-1/26 M01_72200505</t>
  </si>
  <si>
    <t>09.05.2021 18:43:30</t>
  </si>
  <si>
    <t>09.05.2021 20:00:04</t>
  </si>
  <si>
    <t>DM-2/15 35-26-M00823__60982601_60982601</t>
  </si>
  <si>
    <t>09.05.2021 18:33:07</t>
  </si>
  <si>
    <t>09.05.2021 19:33:27</t>
  </si>
  <si>
    <t>KIRBIYIK SÜ ÜRÜNLERİ ÖZEL TR 35-31-L00452Ö_ H_50149496</t>
  </si>
  <si>
    <t>09.05.2021 15:49:00</t>
  </si>
  <si>
    <t>09.05.2021 17:06:08</t>
  </si>
  <si>
    <t>GÜZELKÖY KÖK 45-71-M00123_GÜZELKÖY M07_50218011</t>
  </si>
  <si>
    <t>09.05.2021 13:57:44</t>
  </si>
  <si>
    <t>09.05.2021 16:19:40</t>
  </si>
  <si>
    <t>ÇİNAN MELEKLER TR-1 45-81-M00220_45-81-M00220_2376465</t>
  </si>
  <si>
    <t>09.05.2021 18:16:47</t>
  </si>
  <si>
    <t>09.05.2021 19:51:03</t>
  </si>
  <si>
    <t>HALUK YOL-3 ÖZEL 45-72-L00665Ö_DIREK TIPI TRAFO HUCRESI H01_2108398</t>
  </si>
  <si>
    <t>09.05.2021 08:25:32</t>
  </si>
  <si>
    <t>09.05.2021 11:39:08</t>
  </si>
  <si>
    <t>DM-1/TR-16 SEFERİHİSAR 35-14-M00328_DM-1/TR-15 M01_49828797</t>
  </si>
  <si>
    <t>09.05.2021 03:50:52</t>
  </si>
  <si>
    <t>09.05.2021 04:24:00</t>
  </si>
  <si>
    <t>TR-2/16 45-72-L00016_956528469_956528469</t>
  </si>
  <si>
    <t>09.05.2021 17:58:15</t>
  </si>
  <si>
    <t>09.05.2021 19:04:39</t>
  </si>
  <si>
    <t>KIRKAĞAÇ TR-1/6 45-76-M00030_955248311_955248311</t>
  </si>
  <si>
    <t>09.05.2021 12:04:34</t>
  </si>
  <si>
    <t>09.05.2021 15:37:21</t>
  </si>
  <si>
    <t>09.05.2021 09:13:52</t>
  </si>
  <si>
    <t>09.05.2021 09:14:12</t>
  </si>
  <si>
    <t>KARABURUN GIS TM 35-19-A00008_KARAREİS M05_2317316</t>
  </si>
  <si>
    <t>09.05.2021 10:47:26</t>
  </si>
  <si>
    <t>09.05.2021 11:58:04</t>
  </si>
  <si>
    <t>09.05.2021 15:12:12</t>
  </si>
  <si>
    <t>09.05.2021 17:08:51</t>
  </si>
  <si>
    <t>ÖZBEY İM 35-26-A00005_TR-1/ÖLÇÜ L04_2066123</t>
  </si>
  <si>
    <t>09.05.2021 01:56:22</t>
  </si>
  <si>
    <t>09.05.2021 02:24:31</t>
  </si>
  <si>
    <t>K-571 35-01-K00571_35-01-K00571_2374457</t>
  </si>
  <si>
    <t>09.05.2021 03:53:52</t>
  </si>
  <si>
    <t>09.05.2021 05:18:55</t>
  </si>
  <si>
    <t>09.05.2021 11:51:00</t>
  </si>
  <si>
    <t>09.05.2021 13:16:22</t>
  </si>
  <si>
    <t>M-442 35-02-M00442_35-02-M00442_2371588</t>
  </si>
  <si>
    <t>09.05.2021 09:48:22</t>
  </si>
  <si>
    <t>09.05.2021 13:47:52</t>
  </si>
  <si>
    <t>K-3807 35-01-K03807_A_56372488_56372488</t>
  </si>
  <si>
    <t>09.05.2021 20:18:44</t>
  </si>
  <si>
    <t>09.05.2021 22:16:21</t>
  </si>
  <si>
    <t>TR-97 MENTEŞ YOLU 35-19-L00097_956662574_956662574</t>
  </si>
  <si>
    <t>09.05.2021 12:52:01</t>
  </si>
  <si>
    <t>09.05.2021 15:37:11</t>
  </si>
  <si>
    <t>DAĞARLAR TR-4 45-73-M00599_945655339_945655339</t>
  </si>
  <si>
    <t>09.05.2021 17:06:00</t>
  </si>
  <si>
    <t>09.05.2021 18:54:06</t>
  </si>
  <si>
    <t>M-460 35-03-M00460_35-03-M00460_2356559</t>
  </si>
  <si>
    <t>09.05.2021 15:51:05</t>
  </si>
  <si>
    <t>09.05.2021 19:18:45</t>
  </si>
  <si>
    <t>DEMİRCİLİ TR-2 35-19-M00212_11399101_56377760_56377760</t>
  </si>
  <si>
    <t>09.05.2021 17:34:15</t>
  </si>
  <si>
    <t>09.05.2021 19:01:40</t>
  </si>
  <si>
    <t>TAHİR ÇAKAN SULAMA GRUBU 35-29-M00254_A_56360227_56360227</t>
  </si>
  <si>
    <t>09.05.2021 06:09:30</t>
  </si>
  <si>
    <t>09.05.2021 09:51:37</t>
  </si>
  <si>
    <t>L-300 DM 35-18-L00300_L-454 L10_2329803</t>
  </si>
  <si>
    <t>09.05.2021 18:08:12</t>
  </si>
  <si>
    <t>09.05.2021 18:38:24</t>
  </si>
  <si>
    <t>KAPANCI KÖK 45-78-L00229_KENDİRLİ-YARAŞLI L04_2108494</t>
  </si>
  <si>
    <t>09.05.2021 18:53:12</t>
  </si>
  <si>
    <t>09.05.2021 18:54:12</t>
  </si>
  <si>
    <t>BAĞARASI TR-12 35-23-M00181_950423574_950423574</t>
  </si>
  <si>
    <t>09.05.2021 19:28:05</t>
  </si>
  <si>
    <t>09.05.2021 21:07:41</t>
  </si>
  <si>
    <t>09.05.2021 17:32:33</t>
  </si>
  <si>
    <t>09.05.2021 19:33:43</t>
  </si>
  <si>
    <t>FOÇA TR-15 35-23-L00015_35-23-L00015_72148408</t>
  </si>
  <si>
    <t>09.05.2021 14:50:00</t>
  </si>
  <si>
    <t>09.05.2021 16:00:22</t>
  </si>
  <si>
    <t>09.05.2021 11:23:01</t>
  </si>
  <si>
    <t>09.05.2021 15:43:55</t>
  </si>
  <si>
    <t>BOZDAĞ TR-14 35-15-L00306_A_65499316_65499316</t>
  </si>
  <si>
    <t>09.05.2021 13:37:10</t>
  </si>
  <si>
    <t>09.05.2021 19:19:42</t>
  </si>
  <si>
    <t>TR-103 MEZARLIK YOLU 35-26-M00103_9431394_56359799_56359799</t>
  </si>
  <si>
    <t>09.05.2021 20:07:05</t>
  </si>
  <si>
    <t>09.05.2021 20:30:40</t>
  </si>
  <si>
    <t>K-2979 35-02-K02979_B_56375083_56375083</t>
  </si>
  <si>
    <t>09.05.2021 15:53:28</t>
  </si>
  <si>
    <t>09.05.2021 16:26:27</t>
  </si>
  <si>
    <t>GÜNEŞLİ KÖK 45-75-M00056_SALUR M03_67577842</t>
  </si>
  <si>
    <t>09.05.2021 10:58:52</t>
  </si>
  <si>
    <t>09.05.2021 10:59:22</t>
  </si>
  <si>
    <t>K-3556 35-01-K03556_910411765_910411765</t>
  </si>
  <si>
    <t>09.05.2021 10:58:51</t>
  </si>
  <si>
    <t>09.05.2021 13:29:50</t>
  </si>
  <si>
    <t>AVŞAR İM 45-83-A00002_H KOLU L12_2309877</t>
  </si>
  <si>
    <t>09.05.2021 01:15:50</t>
  </si>
  <si>
    <t>09.05.2021 02:21:45</t>
  </si>
  <si>
    <t>OSMAN GÖRÜŞÜK SULAMA GRUBU 35-29-L00375_DIREK TIPI TRAFO HUCRESI H01_2034788</t>
  </si>
  <si>
    <t>09.05.2021 14:32:10</t>
  </si>
  <si>
    <t>09.05.2021 18:00:37</t>
  </si>
  <si>
    <t>BEREKETLİ TR-3 ÜNLÜBOSTAN 45-79-M00331_C_56407537_56407537</t>
  </si>
  <si>
    <t>09.05.2021 20:24:10</t>
  </si>
  <si>
    <t>09.05.2021 21:26:54</t>
  </si>
  <si>
    <t>DM-14/2 45-71-M00373_B_56397660_56397660</t>
  </si>
  <si>
    <t>09.05.2021 12:46:04</t>
  </si>
  <si>
    <t>09.05.2021 15:13:47</t>
  </si>
  <si>
    <t>GÜLKENT TR-2 35-30-M00225_955312589_955312589</t>
  </si>
  <si>
    <t>09.05.2021 22:14:32</t>
  </si>
  <si>
    <t>09.05.2021 23:28:21</t>
  </si>
  <si>
    <t>İBRAHİM SEZEN-2 SULAMA GRUBU 35-29-M00379_A_56398064_56398064</t>
  </si>
  <si>
    <t>09.05.2021 09:46:34</t>
  </si>
  <si>
    <t>09.05.2021 14:29:26</t>
  </si>
  <si>
    <t>ÇELTİKÇİ TR-1 35-16-M00076_953320967_953320967</t>
  </si>
  <si>
    <t>09.05.2021 11:38:34</t>
  </si>
  <si>
    <t>09.05.2021 19:09:51</t>
  </si>
  <si>
    <t>MASKİ İLYASLAR İÇME SUYU ÖZEL TR 45-76-L00059Ö_A_56388828_56388828</t>
  </si>
  <si>
    <t>09.05.2021 17:02:05</t>
  </si>
  <si>
    <t>09.05.2021 18:51:42</t>
  </si>
  <si>
    <t>MAVİKENT TR-4 35-30-M00134_D_56403582_56403582</t>
  </si>
  <si>
    <t>10.05.2021 00:05:03</t>
  </si>
  <si>
    <t>10.05.2021 07:23:51</t>
  </si>
  <si>
    <t>HAMZABEYLİ TR-5 45-71-M01786_953189239_953189239</t>
  </si>
  <si>
    <t>10.05.2021 00:17:48</t>
  </si>
  <si>
    <t>10.05.2021 01:37:29</t>
  </si>
  <si>
    <t>10.05.2021 00:33:57</t>
  </si>
  <si>
    <t>10.05.2021 02:16:43</t>
  </si>
  <si>
    <t>HELVACI KÖK-1 35-17-M00360_HELVACI DM-2 M03_66443896</t>
  </si>
  <si>
    <t>10.05.2021 00:45:45</t>
  </si>
  <si>
    <t>10.05.2021 00:58:56</t>
  </si>
  <si>
    <t>OSMAN ÖLÇER GRB 35-20-L00210_35-20-L00210_2365079</t>
  </si>
  <si>
    <t>10.05.2021 00:52:50</t>
  </si>
  <si>
    <t>10.05.2021 02:29:28</t>
  </si>
  <si>
    <t>ALOSBİ TM 35-17-A00006_ADALET-2 M08_2310720</t>
  </si>
  <si>
    <t>10.05.2021 01:07:00</t>
  </si>
  <si>
    <t>10.05.2021 01:12:43</t>
  </si>
  <si>
    <t>ÇARIKTEKKE MAH.TR-1 45-73-M00722_A_56391172_56391172</t>
  </si>
  <si>
    <t>10.05.2021 01:27:43</t>
  </si>
  <si>
    <t>10.05.2021 05:44:01</t>
  </si>
  <si>
    <t>MORDOĞAN İM 35-21-A00002_KARABURUN 15,8 (MORDOĞAN KÖYLER) L12_2039282</t>
  </si>
  <si>
    <t>10.05.2021 02:09:10</t>
  </si>
  <si>
    <t>10.05.2021 02:31:00</t>
  </si>
  <si>
    <t>MORDOĞAN İM 35-21-A00002_SAĞLIK OCAĞI L13_2061851</t>
  </si>
  <si>
    <t>10.05.2021 02:27:19</t>
  </si>
  <si>
    <t>10.05.2021 02:10:06</t>
  </si>
  <si>
    <t>10.05.2021 04:12:31</t>
  </si>
  <si>
    <t>BİMEYKO KÖK-10 35-30-M00048_DENİZKÖY M05_2325697</t>
  </si>
  <si>
    <t>10.05.2021 02:30:03</t>
  </si>
  <si>
    <t>10.05.2021 04:20:47</t>
  </si>
  <si>
    <t>K-3688 35-02-K03688_35-02-K03688_2376732</t>
  </si>
  <si>
    <t>10.05.2021 02:54:02</t>
  </si>
  <si>
    <t>10.05.2021 03:56:53</t>
  </si>
  <si>
    <t>L-376 PAZARYERİ 35-18-L00376_F f1_5955229</t>
  </si>
  <si>
    <t>10.05.2021 03:27:44</t>
  </si>
  <si>
    <t>10.05.2021 05:00:23</t>
  </si>
  <si>
    <t>KARAOĞLANLI TR-1 KÖK 45-71-M00091_ŞEHİR İÇİ ÇIKIŞ M02_61195478</t>
  </si>
  <si>
    <t>10.05.2021 05:45:33</t>
  </si>
  <si>
    <t>10.05.2021 07:53:49</t>
  </si>
  <si>
    <t>M-639 OLDURUK KÖK 35-03-M00639_M-738  ( GÖLET) M02_42868422</t>
  </si>
  <si>
    <t>10.05.2021 06:10:18</t>
  </si>
  <si>
    <t>10.05.2021 06:13:35</t>
  </si>
  <si>
    <t>10.05.2021 04:28:53</t>
  </si>
  <si>
    <t>10.05.2021 07:46:27</t>
  </si>
  <si>
    <t>IŞIK TARIM KÖK 35-27-L00352_ÖREN KÖK  ÇIKIŞI L03_2121424</t>
  </si>
  <si>
    <t>10.05.2021 07:06:33</t>
  </si>
  <si>
    <t>10.05.2021 07:47:50</t>
  </si>
  <si>
    <t>MURAT GÜNCÜOĞLU ÖZEL TR 45-78-M00432Ö_DIREK TIPI TRAFO HUCRESI H01_2109008</t>
  </si>
  <si>
    <t>10.05.2021 07:06:56</t>
  </si>
  <si>
    <t>10.05.2021 09:31:34</t>
  </si>
  <si>
    <t>10.05.2021 06:58:16</t>
  </si>
  <si>
    <t>10.05.2021 11:24:15</t>
  </si>
  <si>
    <t>10.05.2021 07:04:09</t>
  </si>
  <si>
    <t>10.05.2021 10:01:11</t>
  </si>
  <si>
    <t>10.05.2021 07:13:33</t>
  </si>
  <si>
    <t>10.05.2021 09:39:49</t>
  </si>
  <si>
    <t>M-2877 35-07-M02877_M-2038 M01_72353066</t>
  </si>
  <si>
    <t>10.05.2021 07:01:27</t>
  </si>
  <si>
    <t>10.05.2021 13:44:01</t>
  </si>
  <si>
    <t>10.05.2021 07:10:59</t>
  </si>
  <si>
    <t>10.05.2021 09:17:31</t>
  </si>
  <si>
    <t>10.05.2021 06:53:22</t>
  </si>
  <si>
    <t>10.05.2021 14:20:00</t>
  </si>
  <si>
    <t>ALİ ERİSEV GRB 35-20-L00059_9539280_56360120_56360120</t>
  </si>
  <si>
    <t>10.05.2021 07:47:34</t>
  </si>
  <si>
    <t>10.05.2021 09:29:50</t>
  </si>
  <si>
    <t>BAĞYURDU DM-1/12 35-27-L00230_BAĞYURDU VE KÖYLER ENH L01_72158590</t>
  </si>
  <si>
    <t>10.05.2021 07:51:21</t>
  </si>
  <si>
    <t>10.05.2021 11:11:29</t>
  </si>
  <si>
    <t>BİMEYKO TR-5 35-30-M00052_C_56352805_56352805</t>
  </si>
  <si>
    <t>10.05.2021 07:34:41</t>
  </si>
  <si>
    <t>10.05.2021 09:40:55</t>
  </si>
  <si>
    <t>DM-6/28 35-28-M00752_953385340_953385340</t>
  </si>
  <si>
    <t>10.05.2021 07:59:23</t>
  </si>
  <si>
    <t>10.05.2021 08:22:50</t>
  </si>
  <si>
    <t>NEVZAT TUNCAY ÖZEL TR 35-20-L00379Ö_DIREK TIPI TRAFO HUCRESI H01_2038380</t>
  </si>
  <si>
    <t>10.05.2021 07:57:05</t>
  </si>
  <si>
    <t>10.05.2021 11:46:02</t>
  </si>
  <si>
    <t>KESİKKÖY DM 35-28-M00309_SAKIPAĞA KÖK M09_2329426</t>
  </si>
  <si>
    <t>10.05.2021 08:02:33</t>
  </si>
  <si>
    <t>10.05.2021 08:39:23</t>
  </si>
  <si>
    <t>ÇAMYAYLA TR-1 35-15-L00981_C_56368983_56368983</t>
  </si>
  <si>
    <t>10.05.2021 08:25:00</t>
  </si>
  <si>
    <t>10.05.2021 11:02:11</t>
  </si>
  <si>
    <t>10.05.2021 08:13:43</t>
  </si>
  <si>
    <t>10.05.2021 08:33:25</t>
  </si>
  <si>
    <t>DEMİRCİ KÖK 35-26-M00779_DEMİRCİ KÖYÜ TR-1 M02_42707190</t>
  </si>
  <si>
    <t>10.05.2021 08:17:03</t>
  </si>
  <si>
    <t>10.05.2021 09:10:30</t>
  </si>
  <si>
    <t>GÜLKENT TR-3 35-30-M00226_955313488_955313488</t>
  </si>
  <si>
    <t>10.05.2021 08:25:54</t>
  </si>
  <si>
    <t>10.05.2021 10:05:17</t>
  </si>
  <si>
    <t>10.05.2021 08:36:46</t>
  </si>
  <si>
    <t>10.05.2021 12:07:10</t>
  </si>
  <si>
    <t>YENİKÖY-3 35-26-L00142_956600275_956600275</t>
  </si>
  <si>
    <t>10.05.2021 08:40:25</t>
  </si>
  <si>
    <t>10.05.2021 10:00:35</t>
  </si>
  <si>
    <t>ESKİ KARAKÖY TR 35-17-M00447_950311068_950311068</t>
  </si>
  <si>
    <t>10.05.2021 08:47:15</t>
  </si>
  <si>
    <t>10.05.2021 09:49:49</t>
  </si>
  <si>
    <t>L-6 35-18-L00006_10345518 b4_5959291</t>
  </si>
  <si>
    <t>10.05.2021 09:43:09</t>
  </si>
  <si>
    <t>10.05.2021 12:51:20</t>
  </si>
  <si>
    <t>ABDULLAH ALGAN ÖZEL TR 35-27-M00470Ö_DIREK TIPI TRAFO HUCRESI H01_2052276</t>
  </si>
  <si>
    <t>10.05.2021 08:53:00</t>
  </si>
  <si>
    <t>10.05.2021 16:57:43</t>
  </si>
  <si>
    <t>_A_56388809_56388809</t>
  </si>
  <si>
    <t>10.05.2021 08:54:37</t>
  </si>
  <si>
    <t>10.05.2021 10:06:38</t>
  </si>
  <si>
    <t>10.05.2021 08:59:39</t>
  </si>
  <si>
    <t>10.05.2021 09:54:59</t>
  </si>
  <si>
    <t>DM-3/21 (AKMESCİD GİRİŞ) 45-71-M00101_953183649_953183649</t>
  </si>
  <si>
    <t>10.05.2021 09:01:00</t>
  </si>
  <si>
    <t>10.05.2021 11:37:09</t>
  </si>
  <si>
    <t>L-200 35-18-L00200_950460631_950460631</t>
  </si>
  <si>
    <t>10.05.2021 08:35:39</t>
  </si>
  <si>
    <t>10.05.2021 11:21:55</t>
  </si>
  <si>
    <t>SARIGÖL DM 45-79-M00069_HatBaşıAyırıcı_53134427 M16_53134427</t>
  </si>
  <si>
    <t>10.05.2021 09:09:04</t>
  </si>
  <si>
    <t>10.05.2021 11:04:41</t>
  </si>
  <si>
    <t>K-1206 35-01-K01206_35-01-K01206_2360123</t>
  </si>
  <si>
    <t>10.05.2021 09:08:53</t>
  </si>
  <si>
    <t>10.05.2021 10:21:05</t>
  </si>
  <si>
    <t>SARIGÖL DM 45-79-M00069_ULUDERBENT FİDERİ M16_2318415</t>
  </si>
  <si>
    <t>10.05.2021 09:08:33</t>
  </si>
  <si>
    <t>10.05.2021 09:14:17</t>
  </si>
  <si>
    <t>MEDİGÜVEN KÖK 45-78-M01154_49415748 c3b_49409529</t>
  </si>
  <si>
    <t>10.05.2021 09:06:34</t>
  </si>
  <si>
    <t>10.05.2021 12:12:03</t>
  </si>
  <si>
    <t>ARMUTLU DM-02/TR-25 35-27-L00001_35-27-L00001_72163492</t>
  </si>
  <si>
    <t>10.05.2021 09:25:54</t>
  </si>
  <si>
    <t>10.05.2021 13:38:00</t>
  </si>
  <si>
    <t>L-386 TARABYA EVLERİ 35-18-L00386_950438347_950438347</t>
  </si>
  <si>
    <t>10.05.2021 09:12:06</t>
  </si>
  <si>
    <t>10.05.2021 14:02:28</t>
  </si>
  <si>
    <t>İLYASLAR TARIMSAL SULAMA TR-3 45-76-L00058__72372496_72372496</t>
  </si>
  <si>
    <t>10.05.2021 09:23:13</t>
  </si>
  <si>
    <t>10.05.2021 11:03:02</t>
  </si>
  <si>
    <t>MORDOĞAN TR-35 35-21-L00147_953365310_953365310</t>
  </si>
  <si>
    <t>10.05.2021 09:22:56</t>
  </si>
  <si>
    <t>10.05.2021 12:07:49</t>
  </si>
  <si>
    <t>AHMETLİ TR-64 SANAYİ 45-84-L00064_A_56384530_56384530</t>
  </si>
  <si>
    <t>10.05.2021 09:26:17</t>
  </si>
  <si>
    <t>10.05.2021 10:09:40</t>
  </si>
  <si>
    <t>SANCAKLI BOZKÖY KÖK 45-71-M00087_SULAMA M02_61320770</t>
  </si>
  <si>
    <t>10.05.2021 09:23:50</t>
  </si>
  <si>
    <t>10.05.2021 12:21:25</t>
  </si>
  <si>
    <t>KARAYAĞCI AVŞAR TR-1 45-75-M00293_D_56385260_56385260</t>
  </si>
  <si>
    <t>10.05.2021 09:34:45</t>
  </si>
  <si>
    <t>10.05.2021 10:36:22</t>
  </si>
  <si>
    <t>M-2925 35-03-M02925_910234906_910234906</t>
  </si>
  <si>
    <t>10.05.2021 09:30:07</t>
  </si>
  <si>
    <t>10.05.2021 12:21:03</t>
  </si>
  <si>
    <t>DM-2/15 35-29-M00098_48384670 A1b_48385792</t>
  </si>
  <si>
    <t>10.05.2021 09:44:00</t>
  </si>
  <si>
    <t>10.05.2021 12:18:52</t>
  </si>
  <si>
    <t>10.05.2021 09:43:28</t>
  </si>
  <si>
    <t>10.05.2021 12:07:34</t>
  </si>
  <si>
    <t>MADEN KÖK 45-83-M00128_İZZETTİN M03_47316670</t>
  </si>
  <si>
    <t>10.05.2021 09:44:46</t>
  </si>
  <si>
    <t>10.05.2021 11:14:52</t>
  </si>
  <si>
    <t>ZEYTİNDAĞ GALİP GEÇİDİ SULAMA TR 35-16-M00180_35-16-M00180_2362360</t>
  </si>
  <si>
    <t>10.05.2021 09:51:00</t>
  </si>
  <si>
    <t>10.05.2021 18:51:56</t>
  </si>
  <si>
    <t>MENEMEN İM 35-28-A00001_MENEMEN ŞEHİR-3 L08_2311524</t>
  </si>
  <si>
    <t>10.05.2021 09:57:53</t>
  </si>
  <si>
    <t>10.05.2021 10:13:29</t>
  </si>
  <si>
    <t>YENİ ŞAKRAN TR-5 35-17-M00205_B_56392482_56392482</t>
  </si>
  <si>
    <t>10.05.2021 10:06:00</t>
  </si>
  <si>
    <t>10.05.2021 10:32:55</t>
  </si>
  <si>
    <t>ÇAMLIK KÖK 35-13-L00084_946418626_946418626</t>
  </si>
  <si>
    <t>10.05.2021 10:07:00</t>
  </si>
  <si>
    <t>10.05.2021 11:20:08</t>
  </si>
  <si>
    <t>10.05.2021 09:32:05</t>
  </si>
  <si>
    <t>10.05.2021 12:16:59</t>
  </si>
  <si>
    <t>TR-72 35-16-L00072_953347711_953347711</t>
  </si>
  <si>
    <t>10.05.2021 10:04:12</t>
  </si>
  <si>
    <t>10.05.2021 13:26:52</t>
  </si>
  <si>
    <t>L-376 PAZARYERİ 35-18-L00376_F f3_5949790</t>
  </si>
  <si>
    <t>10.05.2021 15:57:14</t>
  </si>
  <si>
    <t>AHMETBEYLER DM 35-16-M00154_TIRMANLAR M07_72044321</t>
  </si>
  <si>
    <t>10.05.2021 10:15:13</t>
  </si>
  <si>
    <t>10.05.2021 10:16:00</t>
  </si>
  <si>
    <t>K-885 35-04-K00885_912520300_912520300</t>
  </si>
  <si>
    <t>10.05.2021 09:54:34</t>
  </si>
  <si>
    <t>10.05.2021 13:59:17</t>
  </si>
  <si>
    <t>AŞAĞI KAYAPINAR TR-1 45-71-M01004_45-71-M01004_2355327</t>
  </si>
  <si>
    <t>10.05.2021 10:21:23</t>
  </si>
  <si>
    <t>10.05.2021 11:04:09</t>
  </si>
  <si>
    <t>M-2957 35-04-M02957_912955959_912955959</t>
  </si>
  <si>
    <t>10.05.2021 10:22:29</t>
  </si>
  <si>
    <t>10.05.2021 11:35:50</t>
  </si>
  <si>
    <t>M-408 35-02-M00408__72410621_72410621</t>
  </si>
  <si>
    <t>10.05.2021 10:23:02</t>
  </si>
  <si>
    <t>10.05.2021 12:29:51</t>
  </si>
  <si>
    <t>DAĞDERE DM 45-72-M00097_HatBaşıAyırıcı_53140412 M05_53140412</t>
  </si>
  <si>
    <t>10.05.2021 10:31:23</t>
  </si>
  <si>
    <t>10.05.2021 12:57:45</t>
  </si>
  <si>
    <t>ÇAYIRYERİ TR-1 45-76-M00176_45-76-M00176_2376994</t>
  </si>
  <si>
    <t>10.05.2021 10:29:53</t>
  </si>
  <si>
    <t>10.05.2021 12:01:40</t>
  </si>
  <si>
    <t>TR-38 35-17-M00038_950313078_950313078</t>
  </si>
  <si>
    <t>10.05.2021 10:32:29</t>
  </si>
  <si>
    <t>10.05.2021 11:50:20</t>
  </si>
  <si>
    <t>K-3649 35-02-K03649_35-02-K03649_2350860</t>
  </si>
  <si>
    <t>10.05.2021 10:29:23</t>
  </si>
  <si>
    <t>10.05.2021 12:02:14</t>
  </si>
  <si>
    <t>BÜYÜKBELEN KÖK 45-80-M00066_ÇULLU GÖRECE ENH M03_72191788</t>
  </si>
  <si>
    <t>10.05.2021 10:12:01</t>
  </si>
  <si>
    <t>10.05.2021 11:57:47</t>
  </si>
  <si>
    <t>AHMETLİ TR-35 DEMİRYOLU 45-84-L00035_955183489_955183489</t>
  </si>
  <si>
    <t>10.05.2021 10:39:01</t>
  </si>
  <si>
    <t>10.05.2021 11:08:20</t>
  </si>
  <si>
    <t>10.05.2021 10:43:51</t>
  </si>
  <si>
    <t>10.05.2021 13:52:15</t>
  </si>
  <si>
    <t>DM-05/02 45-71-M00048_HatBaşıAyırıcı_53139084 M03_53139084</t>
  </si>
  <si>
    <t>10.05.2021 10:40:58</t>
  </si>
  <si>
    <t>10.05.2021 12:01:51</t>
  </si>
  <si>
    <t>SOMA DM-1 45-82-M00050_DONANIMLI YEDEK M03_60207299</t>
  </si>
  <si>
    <t>10.05.2021 10:51:33</t>
  </si>
  <si>
    <t>10.05.2021 11:03:00</t>
  </si>
  <si>
    <t>M. ALİ ÇETİN SULAMA GRUBU 35-27-M00172_35-27-M00172_2368441</t>
  </si>
  <si>
    <t>10.05.2021 10:32:06</t>
  </si>
  <si>
    <t>10.05.2021 13:18:39</t>
  </si>
  <si>
    <t>DM-20/13 (ÇAPRA KABİN) 45-71-M00272_953244815_953244815</t>
  </si>
  <si>
    <t>10.05.2021 10:41:37</t>
  </si>
  <si>
    <t>10.05.2021 13:55:03</t>
  </si>
  <si>
    <t>CABBAR FAKILI TR-4 45-73-M00641_A_56384722_56384722</t>
  </si>
  <si>
    <t>10.05.2021 10:47:35</t>
  </si>
  <si>
    <t>10.05.2021 14:28:29</t>
  </si>
  <si>
    <t>TR-45 35-22-M00045_955281595_955281595</t>
  </si>
  <si>
    <t>10.05.2021 10:34:31</t>
  </si>
  <si>
    <t>10.05.2021 11:30:21</t>
  </si>
  <si>
    <t>10.05.2021 10:58:23</t>
  </si>
  <si>
    <t>10.05.2021 11:03:35</t>
  </si>
  <si>
    <t>DM-14/13-A 45-71-M01922_953242412_953242412</t>
  </si>
  <si>
    <t>10.05.2021 10:44:03</t>
  </si>
  <si>
    <t>10.05.2021 13:57:55</t>
  </si>
  <si>
    <t>BOZDAĞ TR-14 35-15-L00306_C_65499306_65499306</t>
  </si>
  <si>
    <t>10.05.2021 10:58:00</t>
  </si>
  <si>
    <t>10.05.2021 11:42:06</t>
  </si>
  <si>
    <t>YILMAZ TR-12 45-78-L00212_953249516_953249516</t>
  </si>
  <si>
    <t>10.05.2021 10:55:53</t>
  </si>
  <si>
    <t>10.05.2021 12:59:06</t>
  </si>
  <si>
    <t>DERBENT İM-DM 45-83-A00004_MANİSA-2 M12_2097148</t>
  </si>
  <si>
    <t>10.05.2021 11:03:39</t>
  </si>
  <si>
    <t>10.05.2021 11:31:44</t>
  </si>
  <si>
    <t>M-1396 35-01-M01396_D_60984408_60984408</t>
  </si>
  <si>
    <t>10.05.2021 11:05:01</t>
  </si>
  <si>
    <t>10.05.2021 14:18:27</t>
  </si>
  <si>
    <t>K-3075 35-04-K03075_35-04-K03075_2370445</t>
  </si>
  <si>
    <t>10.05.2021 11:03:54</t>
  </si>
  <si>
    <t>10.05.2021 11:48:04</t>
  </si>
  <si>
    <t>K-592 35-03-K00592_35-03-K00592_41922221</t>
  </si>
  <si>
    <t>10.05.2021 10:56:21</t>
  </si>
  <si>
    <t>10.05.2021 11:22:14</t>
  </si>
  <si>
    <t>SOMA KÖYLER DM-2 45-82-M00125_DM-1 ÇIKIŞI (DM-2 FİDER-1) M01_66332597</t>
  </si>
  <si>
    <t>10.05.2021 11:12:08</t>
  </si>
  <si>
    <t>10.05.2021 11:12:30</t>
  </si>
  <si>
    <t>10.05.2021 11:13:23</t>
  </si>
  <si>
    <t>10.05.2021 11:25:00</t>
  </si>
  <si>
    <t>PİRİ REİS TR-1 35-30-M00034_A_56381606_56381606</t>
  </si>
  <si>
    <t>10.05.2021 11:07:42</t>
  </si>
  <si>
    <t>10.05.2021 12:14:38</t>
  </si>
  <si>
    <t>SOMA DM-1 45-82-M00050_TR-41 M06_60207296</t>
  </si>
  <si>
    <t>10.05.2021 11:16:00</t>
  </si>
  <si>
    <t>10.05.2021 11:27:45</t>
  </si>
  <si>
    <t>KEMAL DERELİ SULAMA GRUBU 35-29-M00293_955210936_955210936</t>
  </si>
  <si>
    <t>10.05.2021 11:17:47</t>
  </si>
  <si>
    <t>10.05.2021 19:32:29</t>
  </si>
  <si>
    <t>KARA KIZLAR TR-1 35-26-M00509_956608941_956608941</t>
  </si>
  <si>
    <t>10.05.2021 10:29:12</t>
  </si>
  <si>
    <t>10.05.2021 12:46:21</t>
  </si>
  <si>
    <t>ASARLIK TR-14 KÖK 35-28-M00168_953376940_953376940</t>
  </si>
  <si>
    <t>10.05.2021 11:20:12</t>
  </si>
  <si>
    <t>10.05.2021 12:29:38</t>
  </si>
  <si>
    <t>YENİKÖY TR-5 35-22-M00272_95000492719_95000492719</t>
  </si>
  <si>
    <t>10.05.2021 11:19:34</t>
  </si>
  <si>
    <t>10.05.2021 14:11:50</t>
  </si>
  <si>
    <t>İNECİK TR-2 35-21-L00223_953361145_953361145</t>
  </si>
  <si>
    <t>10.05.2021 11:35:03</t>
  </si>
  <si>
    <t>10.05.2021 13:43:44</t>
  </si>
  <si>
    <t>TR-1/67 45-72-M00682_956481856_956481856</t>
  </si>
  <si>
    <t>10.05.2021 11:35:12</t>
  </si>
  <si>
    <t>10.05.2021 17:58:43</t>
  </si>
  <si>
    <t>MAHMUT SAĞBAŞ SULAMA GRUBU 35-29-M00276_A_56393326_56393326</t>
  </si>
  <si>
    <t>10.05.2021 11:29:06</t>
  </si>
  <si>
    <t>10.05.2021 19:09:10</t>
  </si>
  <si>
    <t>İLTUR TR-2 35-19-M00434_956688604_956688604</t>
  </si>
  <si>
    <t>10.05.2021 11:10:52</t>
  </si>
  <si>
    <t>10.05.2021 15:29:11</t>
  </si>
  <si>
    <t>BİMEYKO TR-3 35-30-M00050_95000127484_95000127484</t>
  </si>
  <si>
    <t>10.05.2021 12:03:00</t>
  </si>
  <si>
    <t>10.05.2021 13:09:25</t>
  </si>
  <si>
    <t>L-92 35-18-L00092_5841826_56373209_56373209</t>
  </si>
  <si>
    <t>10.05.2021 11:23:41</t>
  </si>
  <si>
    <t>10.05.2021 17:10:34</t>
  </si>
  <si>
    <t>K-15 35-02-K00015_35-02-K00015_2351430</t>
  </si>
  <si>
    <t>10.05.2021 12:00:51</t>
  </si>
  <si>
    <t>10.05.2021 13:46:31</t>
  </si>
  <si>
    <t>TİRKEŞ TR-3 45-80-M00124_956534180_956534180</t>
  </si>
  <si>
    <t>10.05.2021 12:13:00</t>
  </si>
  <si>
    <t>10.05.2021 13:59:50</t>
  </si>
  <si>
    <t>10.05.2021 12:18:00</t>
  </si>
  <si>
    <t>10.05.2021 12:58:10</t>
  </si>
  <si>
    <t>TR-36 35-15-M00036_35-15-M00036_77615774</t>
  </si>
  <si>
    <t>10.05.2021 12:10:13</t>
  </si>
  <si>
    <t>10.05.2021 13:10:08</t>
  </si>
  <si>
    <t>TR-93 MELTEM SİTESİ 35-19-L00093_956665409_956665409</t>
  </si>
  <si>
    <t>10.05.2021 12:02:24</t>
  </si>
  <si>
    <t>10.05.2021 14:30:31</t>
  </si>
  <si>
    <t>10.05.2021 12:27:00</t>
  </si>
  <si>
    <t>10.05.2021 14:53:52</t>
  </si>
  <si>
    <t>DM-2/TR-20 35-22-M00853_B B01_66111243</t>
  </si>
  <si>
    <t>10.05.2021 12:24:33</t>
  </si>
  <si>
    <t>10.05.2021 16:31:33</t>
  </si>
  <si>
    <t>K-3373 35-10-K03373_97966685_97966685</t>
  </si>
  <si>
    <t>10.05.2021 12:26:03</t>
  </si>
  <si>
    <t>10.05.2021 14:35:44</t>
  </si>
  <si>
    <t>K-4779 35-04-K04779_A_60984641_60984641</t>
  </si>
  <si>
    <t>10.05.2021 12:42:00</t>
  </si>
  <si>
    <t>10.05.2021 13:17:47</t>
  </si>
  <si>
    <t>MECİDİYE TR-1 KÖK 45-72-L00078_45-72-L00078_66560903</t>
  </si>
  <si>
    <t>10.05.2021 12:40:34</t>
  </si>
  <si>
    <t>10.05.2021 19:13:06</t>
  </si>
  <si>
    <t>10.05.2021 12:53:00</t>
  </si>
  <si>
    <t>10.05.2021 13:12:51</t>
  </si>
  <si>
    <t>ÇANDARLI TR-21 35-30-M00021_CANTEK M02_72081435</t>
  </si>
  <si>
    <t>10.05.2021 12:49:23</t>
  </si>
  <si>
    <t>10.05.2021 14:20:53</t>
  </si>
  <si>
    <t>L-217 35-18-L00217_950451773_950451773</t>
  </si>
  <si>
    <t>10.05.2021 11:57:25</t>
  </si>
  <si>
    <t>10.05.2021 18:09:32</t>
  </si>
  <si>
    <t>TR-1/47 45-72-M00047_956530513_956530513</t>
  </si>
  <si>
    <t>10.05.2021 12:56:56</t>
  </si>
  <si>
    <t>10.05.2021 15:39:01</t>
  </si>
  <si>
    <t>K-178 35-03-K00178_910439439_910439439</t>
  </si>
  <si>
    <t>10.05.2021 13:10:16</t>
  </si>
  <si>
    <t>10.05.2021 18:22:44</t>
  </si>
  <si>
    <t>SOMA TR-42 45-82-M00042_Ayırıcı H01_2091594</t>
  </si>
  <si>
    <t>10.05.2021 13:16:59</t>
  </si>
  <si>
    <t>10.05.2021 15:18:50</t>
  </si>
  <si>
    <t>M-457 35-17-M00457_A A01_5833056</t>
  </si>
  <si>
    <t>10.05.2021 13:20:00</t>
  </si>
  <si>
    <t>10.05.2021 13:59:54</t>
  </si>
  <si>
    <t>BODAMAS TR-6 45-75-M00298_B_56398915_56398915</t>
  </si>
  <si>
    <t>10.05.2021 13:17:32</t>
  </si>
  <si>
    <t>10.05.2021 17:14:36</t>
  </si>
  <si>
    <t>SOMA TR-2/1 45-82-M00082_945539582_945539582</t>
  </si>
  <si>
    <t>10.05.2021 13:23:46</t>
  </si>
  <si>
    <t>10.05.2021 17:47:18</t>
  </si>
  <si>
    <t>ÜÇPINAR DM 45-71-M00183_ESKİ ÜÇPINAR M11_72249517</t>
  </si>
  <si>
    <t>10.05.2021 13:35:42</t>
  </si>
  <si>
    <t>10.05.2021 13:51:23</t>
  </si>
  <si>
    <t>HELVACI TR-3 35-17-M00363_7819610_56393307_56393307</t>
  </si>
  <si>
    <t>10.05.2021 13:23:31</t>
  </si>
  <si>
    <t>10.05.2021 15:44:17</t>
  </si>
  <si>
    <t>K-1060 35-01-K01060_910885148_910885148</t>
  </si>
  <si>
    <t>10.05.2021 13:28:10</t>
  </si>
  <si>
    <t>10.05.2021 14:44:17</t>
  </si>
  <si>
    <t>DM-11/9-A 45-71-M01855_A A05_5971281</t>
  </si>
  <si>
    <t>10.05.2021 13:37:43</t>
  </si>
  <si>
    <t>10.05.2021 16:58:19</t>
  </si>
  <si>
    <t>10.05.2021 13:53:42</t>
  </si>
  <si>
    <t>10.05.2021 14:05:00</t>
  </si>
  <si>
    <t>K-3321 35-09-K03321_912617998_912617998</t>
  </si>
  <si>
    <t>10.05.2021 14:38:16</t>
  </si>
  <si>
    <t>YILMAZ TR-12 45-78-L00212_965839147_965839147</t>
  </si>
  <si>
    <t>10.05.2021 13:59:08</t>
  </si>
  <si>
    <t>10.05.2021 14:56:49</t>
  </si>
  <si>
    <t>NAİM AKGÜL ÖZEL TR 35-16-M00422Ö_35-16-M00422Ö_2363967</t>
  </si>
  <si>
    <t>10.05.2021 14:04:04</t>
  </si>
  <si>
    <t>10.05.2021 15:56:09</t>
  </si>
  <si>
    <t>K-4784 35-01-K04784_910984904_910984904</t>
  </si>
  <si>
    <t>10.05.2021 14:07:00</t>
  </si>
  <si>
    <t>10.05.2021 14:49:36</t>
  </si>
  <si>
    <t>BÜKNÜŞ TR-3 45-72-L00941_956531336_956531336</t>
  </si>
  <si>
    <t>10.05.2021 14:15:56</t>
  </si>
  <si>
    <t>10.05.2021 17:25:07</t>
  </si>
  <si>
    <t>M-1396 35-01-M01396_B_60984405_60984405</t>
  </si>
  <si>
    <t>10.05.2021 17:48:44</t>
  </si>
  <si>
    <t>MUSACALI TR-1 45-83-M00402_955158381_955158381</t>
  </si>
  <si>
    <t>10.05.2021 14:23:41</t>
  </si>
  <si>
    <t>10.05.2021 15:55:23</t>
  </si>
  <si>
    <t>10.05.2021 14:30:15</t>
  </si>
  <si>
    <t>10.05.2021 14:30:32</t>
  </si>
  <si>
    <t>10.05.2021 14:25:43</t>
  </si>
  <si>
    <t>10.05.2021 15:02:41</t>
  </si>
  <si>
    <t>ORTA MAHALLE M-10 35-25-M00108_955253640_955253640</t>
  </si>
  <si>
    <t>10.05.2021 14:27:22</t>
  </si>
  <si>
    <t>10.05.2021 19:53:06</t>
  </si>
  <si>
    <t>TR-49 TARIMSAL SULAMA 45-80-M01049_45-80-M01049_2375950</t>
  </si>
  <si>
    <t>10.05.2021 14:42:54</t>
  </si>
  <si>
    <t>10.05.2021 17:44:02</t>
  </si>
  <si>
    <t>K-1102 35-01-K01102_911634802_911634802</t>
  </si>
  <si>
    <t>10.05.2021 14:15:28</t>
  </si>
  <si>
    <t>10.05.2021 18:46:11</t>
  </si>
  <si>
    <t>M-2549 35-09-M02549_965938988_965938988</t>
  </si>
  <si>
    <t>10.05.2021 14:54:54</t>
  </si>
  <si>
    <t>10.05.2021 16:17:22</t>
  </si>
  <si>
    <t>ÇAMÖNÜ TR-1 35-22-M00165_DIREK TIPI TRAFO HUCRESI H01_2126248</t>
  </si>
  <si>
    <t>10.05.2021 14:52:31</t>
  </si>
  <si>
    <t>10.05.2021 18:26:22</t>
  </si>
  <si>
    <t>ÇİFTÇİİBRAHİM CAMİ MAH.TR-1 45-77-M00098_945513039_945513039</t>
  </si>
  <si>
    <t>10.05.2021 14:52:22</t>
  </si>
  <si>
    <t>10.05.2021 16:30:43</t>
  </si>
  <si>
    <t>PAYAMLI M-23 35-25-M00190_A_56355546_56355546</t>
  </si>
  <si>
    <t>10.05.2021 14:56:31</t>
  </si>
  <si>
    <t>10.05.2021 15:55:51</t>
  </si>
  <si>
    <t>MURADİYE TR-5 (ESKİ MEZARLIK YANI) 45-71-M00204_DM-5 M03_75532429</t>
  </si>
  <si>
    <t>10.05.2021 14:55:04</t>
  </si>
  <si>
    <t>10.05.2021 23:43:57</t>
  </si>
  <si>
    <t>YAŞAR SÖKELİOĞLU-1 35-20-L00099_9096100_56360475_56360475</t>
  </si>
  <si>
    <t>10.05.2021 14:13:57</t>
  </si>
  <si>
    <t>10.05.2021 19:53:14</t>
  </si>
  <si>
    <t>L-512 REİSDERE 35-18-L00512_7815749_56355330_56355330</t>
  </si>
  <si>
    <t>10.05.2021 14:58:03</t>
  </si>
  <si>
    <t>10.05.2021 19:18:12</t>
  </si>
  <si>
    <t>M-2911 35-01-M02911_910848376_910848376</t>
  </si>
  <si>
    <t>10.05.2021 15:08:35</t>
  </si>
  <si>
    <t>10.05.2021 21:14:56</t>
  </si>
  <si>
    <t>10.05.2021 15:25:43</t>
  </si>
  <si>
    <t>10.05.2021 16:03:20</t>
  </si>
  <si>
    <t>10.05.2021 15:24:12</t>
  </si>
  <si>
    <t>10.05.2021 22:29:28</t>
  </si>
  <si>
    <t>GÖLCÜK TR-13 35-15-L00325_915936568_915936568</t>
  </si>
  <si>
    <t>10.05.2021 15:26:56</t>
  </si>
  <si>
    <t>10.05.2021 19:16:12</t>
  </si>
  <si>
    <t>K-1866 35-09-K01866_G g5b_5874747</t>
  </si>
  <si>
    <t>10.05.2021 15:28:31</t>
  </si>
  <si>
    <t>10.05.2021 16:44:32</t>
  </si>
  <si>
    <t>10.05.2021 15:35:00</t>
  </si>
  <si>
    <t>10.05.2021 16:17:45</t>
  </si>
  <si>
    <t>BAĞARASI TR-15 35-23-M00362_950416305_950416305</t>
  </si>
  <si>
    <t>10.05.2021 15:15:26</t>
  </si>
  <si>
    <t>10.05.2021 17:03:22</t>
  </si>
  <si>
    <t>L-36 35-14-L00036_956645650_956645650</t>
  </si>
  <si>
    <t>10.05.2021 15:31:18</t>
  </si>
  <si>
    <t>10.05.2021 22:05:47</t>
  </si>
  <si>
    <t>KÜÇÜKKALE TR-1 35-29-L00651_950331824_950331824</t>
  </si>
  <si>
    <t>10.05.2021 15:37:38</t>
  </si>
  <si>
    <t>10.05.2021 18:07:32</t>
  </si>
  <si>
    <t>K-3273 35-07-K03273_97614865_97614865</t>
  </si>
  <si>
    <t>10.05.2021 15:38:45</t>
  </si>
  <si>
    <t>10.05.2021 20:17:09</t>
  </si>
  <si>
    <t>TR-301 ÖZPETEK SİTESİ 35-19-M00187_957758384_957758384</t>
  </si>
  <si>
    <t>10.05.2021 15:57:29</t>
  </si>
  <si>
    <t>10.05.2021 17:30:27</t>
  </si>
  <si>
    <t>10.05.2021 16:08:01</t>
  </si>
  <si>
    <t>10.05.2021 17:40:37</t>
  </si>
  <si>
    <t>K-3569 35-02-K03569_35-02-K03569_2377085</t>
  </si>
  <si>
    <t>10.05.2021 16:02:26</t>
  </si>
  <si>
    <t>10.05.2021 17:13:00</t>
  </si>
  <si>
    <t>L-247 35-18-L00247_950440931_950440931</t>
  </si>
  <si>
    <t>10.05.2021 12:07:42</t>
  </si>
  <si>
    <t>10.05.2021 21:24:44</t>
  </si>
  <si>
    <t>K-3847 35-04-K03847_913151247_913151247</t>
  </si>
  <si>
    <t>10.05.2021 16:08:46</t>
  </si>
  <si>
    <t>10.05.2021 19:31:10</t>
  </si>
  <si>
    <t>TEPECİK KÖPRÜ DM 35-14-M00332_956639858_956639858</t>
  </si>
  <si>
    <t>10.05.2021 16:26:00</t>
  </si>
  <si>
    <t>10.05.2021 18:11:26</t>
  </si>
  <si>
    <t>L-211 35-18-L00211_950452664_950452664</t>
  </si>
  <si>
    <t>10.05.2021 16:14:16</t>
  </si>
  <si>
    <t>10.05.2021 22:31:49</t>
  </si>
  <si>
    <t>BEKTAŞLAR TR-1 45-78-M00505_953299151_953299151</t>
  </si>
  <si>
    <t>10.05.2021 16:33:33</t>
  </si>
  <si>
    <t>10.05.2021 19:28:09</t>
  </si>
  <si>
    <t>PAŞAKÖY TR-1 35-16-M00073_A_56394199_56394199</t>
  </si>
  <si>
    <t>10.05.2021 16:32:28</t>
  </si>
  <si>
    <t>10.05.2021 20:04:42</t>
  </si>
  <si>
    <t>L-336 REİSDERE 35-18-L00336_5648349_56354479_56354479</t>
  </si>
  <si>
    <t>10.05.2021 16:39:10</t>
  </si>
  <si>
    <t>10.05.2021 18:37:31</t>
  </si>
  <si>
    <t>K-435 35-02-K00435_B_56363457_56363457</t>
  </si>
  <si>
    <t>10.05.2021 16:46:21</t>
  </si>
  <si>
    <t>10.05.2021 17:58:10</t>
  </si>
  <si>
    <t>L-376 PAZARYERİ 35-18-L00376_950448199_950448199</t>
  </si>
  <si>
    <t>10.05.2021 16:42:58</t>
  </si>
  <si>
    <t>10.05.2021 22:45:29</t>
  </si>
  <si>
    <t>DUMANLAR KÖK 45-81-M00044_HatBaşıAyırıcı_53135186 M02_53135186</t>
  </si>
  <si>
    <t>10.05.2021 16:23:59</t>
  </si>
  <si>
    <t>10.05.2021 17:44:29</t>
  </si>
  <si>
    <t>L-133 35-18-L00133_9872082_56368065_56368065</t>
  </si>
  <si>
    <t>10.05.2021 18:33:31</t>
  </si>
  <si>
    <t>DÜNDARLI TR-2 35-24-M00203_955222193_955222193</t>
  </si>
  <si>
    <t>10.05.2021 16:58:27</t>
  </si>
  <si>
    <t>10.05.2021 18:24:14</t>
  </si>
  <si>
    <t>KARABURUN TR-4/1 35-21-L00129_953360066_953360066</t>
  </si>
  <si>
    <t>10.05.2021 16:58:28</t>
  </si>
  <si>
    <t>10.05.2021 20:53:33</t>
  </si>
  <si>
    <t>TİRE TR-4 35-29-L00004_950336448_950336448</t>
  </si>
  <si>
    <t>10.05.2021 17:04:25</t>
  </si>
  <si>
    <t>10.05.2021 20:33:04</t>
  </si>
  <si>
    <t>TR-27 35-17-M00027_35-17-M00027_66319737</t>
  </si>
  <si>
    <t>10.05.2021 17:18:59</t>
  </si>
  <si>
    <t>10.05.2021 18:38:44</t>
  </si>
  <si>
    <t>L-218 SANAYİ SİTESİ 35-18-L00218_950453391_950453391</t>
  </si>
  <si>
    <t>10.05.2021 17:10:37</t>
  </si>
  <si>
    <t>10.05.2021 19:25:28</t>
  </si>
  <si>
    <t>10.05.2021 17:14:20</t>
  </si>
  <si>
    <t>10.05.2021 17:56:39</t>
  </si>
  <si>
    <t>KARAMAN İÇME SUYU YANI TR-3 35-31-L00050_956598062_956598062</t>
  </si>
  <si>
    <t>10.05.2021 17:20:00</t>
  </si>
  <si>
    <t>10.05.2021 18:50:02</t>
  </si>
  <si>
    <t>10.05.2021 17:08:45</t>
  </si>
  <si>
    <t>10.05.2021 19:27:34</t>
  </si>
  <si>
    <t>BOSTANCI TR-1 45-76-L00025_A_56388523_56388523</t>
  </si>
  <si>
    <t>10.05.2021 17:28:56</t>
  </si>
  <si>
    <t>10.05.2021 18:23:43</t>
  </si>
  <si>
    <t>TR-127 35-15-M00127_950375208_950375208</t>
  </si>
  <si>
    <t>10.05.2021 17:28:19</t>
  </si>
  <si>
    <t>10.05.2021 20:41:37</t>
  </si>
  <si>
    <t>TR-144 35-16-L00144_953317769_953317769</t>
  </si>
  <si>
    <t>10.05.2021 17:40:51</t>
  </si>
  <si>
    <t>10.05.2021 20:43:32</t>
  </si>
  <si>
    <t>DEREKÖY KÖK 45-77-L00290_YURTBAŞI L05_2120663</t>
  </si>
  <si>
    <t>10.05.2021 17:44:09</t>
  </si>
  <si>
    <t>10.05.2021 17:44:49</t>
  </si>
  <si>
    <t>TR-257(DM-2/7) 35-19-L00257_956663950_956663950</t>
  </si>
  <si>
    <t>10.05.2021 17:42:48</t>
  </si>
  <si>
    <t>10.05.2021 18:36:35</t>
  </si>
  <si>
    <t>10.05.2021 17:45:26</t>
  </si>
  <si>
    <t>10.05.2021 18:02:56</t>
  </si>
  <si>
    <t>TR-134 35-15-M00134_950373648_950373648</t>
  </si>
  <si>
    <t>10.05.2021 17:56:34</t>
  </si>
  <si>
    <t>10.05.2021 20:30:53</t>
  </si>
  <si>
    <t>10.05.2021 18:03:09</t>
  </si>
  <si>
    <t>10.05.2021 18:05:06</t>
  </si>
  <si>
    <t>10.05.2021 18:06:06</t>
  </si>
  <si>
    <t>10.05.2021 18:06:26</t>
  </si>
  <si>
    <t>TEPECİK KÖYÜ TR-1 45-71-M01289_953218873_953218873</t>
  </si>
  <si>
    <t>10.05.2021 18:02:41</t>
  </si>
  <si>
    <t>10.05.2021 18:35:48</t>
  </si>
  <si>
    <t>10.05.2021 18:25:50</t>
  </si>
  <si>
    <t>10.05.2021 20:07:54</t>
  </si>
  <si>
    <t>TEKKEDERE DM 35-16-M00137_ZEYTİNDAĞ SULAMA M13_2306322</t>
  </si>
  <si>
    <t>10.05.2021 18:28:00</t>
  </si>
  <si>
    <t>10.05.2021 19:04:47</t>
  </si>
  <si>
    <t>10.05.2021 18:13:56</t>
  </si>
  <si>
    <t>10.05.2021 20:13:50</t>
  </si>
  <si>
    <t>YASEMİN DM 35-19-M00002_ÖZBEK M03_2333725</t>
  </si>
  <si>
    <t>10.05.2021 18:32:16</t>
  </si>
  <si>
    <t>10.05.2021 19:01:14</t>
  </si>
  <si>
    <t>M-2189 KARAAĞAÇ TR-2 35-03-M02189_912653641_912653641</t>
  </si>
  <si>
    <t>10.05.2021 18:23:36</t>
  </si>
  <si>
    <t>10.05.2021 21:35:11</t>
  </si>
  <si>
    <t>MUSTAFA HEZER SULAMA GRUBU 35-29-M00339_A_56355935_56355935</t>
  </si>
  <si>
    <t>10.05.2021 18:25:38</t>
  </si>
  <si>
    <t>10.05.2021 20:43:08</t>
  </si>
  <si>
    <t>L-215 35-18-L00215_950451586_950451586</t>
  </si>
  <si>
    <t>10.05.2021 18:37:33</t>
  </si>
  <si>
    <t>10.05.2021 19:45:46</t>
  </si>
  <si>
    <t>TR-15 35-31-L00015_956599718_956599718</t>
  </si>
  <si>
    <t>10.05.2021 18:39:38</t>
  </si>
  <si>
    <t>10.05.2021 22:03:22</t>
  </si>
  <si>
    <t>DEMİRCİ TM 45-74-A00001_HatBaşıAyırıcı_53134281 M15_53134281</t>
  </si>
  <si>
    <t>10.05.2021 18:46:26</t>
  </si>
  <si>
    <t>10.05.2021 20:06:39</t>
  </si>
  <si>
    <t>M-766 ASLAN NAKLİYAT 35-02-M00766Ö_ M03_2307018</t>
  </si>
  <si>
    <t>10.05.2021 18:52:17</t>
  </si>
  <si>
    <t>10.05.2021 21:25:59</t>
  </si>
  <si>
    <t>L-92 35-18-L00092_7424215_65507406_65507406</t>
  </si>
  <si>
    <t>10.05.2021 18:52:28</t>
  </si>
  <si>
    <t>10.05.2021 22:14:28</t>
  </si>
  <si>
    <t>10.05.2021 19:05:36</t>
  </si>
  <si>
    <t>10.05.2021 19:06:16</t>
  </si>
  <si>
    <t>10.05.2021 19:03:26</t>
  </si>
  <si>
    <t>10.05.2021 21:35:23</t>
  </si>
  <si>
    <t>ÇANDARLI TR-4 35-30-M00004_955321557_955321557</t>
  </si>
  <si>
    <t>10.05.2021 19:01:28</t>
  </si>
  <si>
    <t>10.05.2021 21:14:46</t>
  </si>
  <si>
    <t>MÜTEVELLİ TR-2 45-80-M00101_A_56389044_56389044</t>
  </si>
  <si>
    <t>10.05.2021 19:12:30</t>
  </si>
  <si>
    <t>10.05.2021 21:33:00</t>
  </si>
  <si>
    <t>TR-42 45-77-L00042_D_56403903_56403903</t>
  </si>
  <si>
    <t>10.05.2021 19:22:15</t>
  </si>
  <si>
    <t>10.05.2021 21:36:17</t>
  </si>
  <si>
    <t>TR-58 45-78-M00058_95000024585_95000024585</t>
  </si>
  <si>
    <t>10.05.2021 19:45:39</t>
  </si>
  <si>
    <t>10.05.2021 20:29:09</t>
  </si>
  <si>
    <t>YEŞİLYURT TR-2 45-73-M00481_TR-1 GİRİŞ M05_66871950</t>
  </si>
  <si>
    <t>10.05.2021 19:50:56</t>
  </si>
  <si>
    <t>10.05.2021 20:04:00</t>
  </si>
  <si>
    <t>HELVACI TR-6 35-17-M00366_D_56357125_56357125</t>
  </si>
  <si>
    <t>10.05.2021 19:50:00</t>
  </si>
  <si>
    <t>10.05.2021 20:14:40</t>
  </si>
  <si>
    <t>L-215 35-18-L00215_950451587_950451587</t>
  </si>
  <si>
    <t>10.05.2021 20:08:45</t>
  </si>
  <si>
    <t>10.05.2021 21:39:32</t>
  </si>
  <si>
    <t>SANCAKLI TR-1 35-22-M00157_966462090_966462090</t>
  </si>
  <si>
    <t>10.05.2021 19:59:23</t>
  </si>
  <si>
    <t>10.05.2021 22:08:39</t>
  </si>
  <si>
    <t>TR-2/24 45-72-L00024_956498352_956498352</t>
  </si>
  <si>
    <t>10.05.2021 20:09:46</t>
  </si>
  <si>
    <t>10.05.2021 21:18:00</t>
  </si>
  <si>
    <t>ZEYTİNDAĞ NECATİ GEÇİDİ SULAMA TR 35-16-M00181_953354592_953354592</t>
  </si>
  <si>
    <t>10.05.2021 20:10:21</t>
  </si>
  <si>
    <t>10.05.2021 23:04:50</t>
  </si>
  <si>
    <t>TR-115 35-16-L00115_953347907_953347907</t>
  </si>
  <si>
    <t>10.05.2021 20:12:21</t>
  </si>
  <si>
    <t>10.05.2021 22:29:55</t>
  </si>
  <si>
    <t>K-4007 35-10-K04007_913604138_913604138</t>
  </si>
  <si>
    <t>10.05.2021 20:15:54</t>
  </si>
  <si>
    <t>10.05.2021 21:29:13</t>
  </si>
  <si>
    <t>M-2113 35-03-M02113_941947222_941947222</t>
  </si>
  <si>
    <t>10.05.2021 20:20:27</t>
  </si>
  <si>
    <t>10.05.2021 22:39:18</t>
  </si>
  <si>
    <t>SEYDİKÖY TR-1 45-84-L00044_955179113_955179113</t>
  </si>
  <si>
    <t>10.05.2021 20:29:26</t>
  </si>
  <si>
    <t>10.05.2021 21:30:34</t>
  </si>
  <si>
    <t>DELİÇOBAN ÜZÜMLÜ TARIMSAL SULAMA 45-75-M00158_D_56371799_56371799</t>
  </si>
  <si>
    <t>10.05.2021 20:29:47</t>
  </si>
  <si>
    <t>10.05.2021 21:51:53</t>
  </si>
  <si>
    <t>CENKYERİ TR-2 45-82-M00257_945533416_945533416</t>
  </si>
  <si>
    <t>10.05.2021 20:40:46</t>
  </si>
  <si>
    <t>10.05.2021 22:18:25</t>
  </si>
  <si>
    <t>10.05.2021 20:45:00</t>
  </si>
  <si>
    <t>10.05.2021 21:24:00</t>
  </si>
  <si>
    <t>ÇAKMAKLI TR-2 35-17-M00346_A_56365054_56365054</t>
  </si>
  <si>
    <t>10.05.2021 20:48:00</t>
  </si>
  <si>
    <t>10.05.2021 21:11:09</t>
  </si>
  <si>
    <t>ÇANAKÇI TR-2 45-79-M00186_945564736_945564736</t>
  </si>
  <si>
    <t>10.05.2021 20:41:36</t>
  </si>
  <si>
    <t>10.05.2021 21:46:27</t>
  </si>
  <si>
    <t>İĞDECİK TR-4 45-71-M00085_B_56403048_56403048</t>
  </si>
  <si>
    <t>10.05.2021 20:50:30</t>
  </si>
  <si>
    <t>10.05.2021 22:01:55</t>
  </si>
  <si>
    <t>K-4339 35-01-K04339_910640769_910640769</t>
  </si>
  <si>
    <t>10.05.2021 20:59:05</t>
  </si>
  <si>
    <t>10.05.2021 21:33:47</t>
  </si>
  <si>
    <t>10.05.2021 20:58:43</t>
  </si>
  <si>
    <t>10.05.2021 22:29:44</t>
  </si>
  <si>
    <t>TR-1/80 45-72-M00080_956504697_956504697</t>
  </si>
  <si>
    <t>10.05.2021 21:08:45</t>
  </si>
  <si>
    <t>10.05.2021 23:12:15</t>
  </si>
  <si>
    <t>M-257 35-09-M00257_912382149_912382149</t>
  </si>
  <si>
    <t>10.05.2021 21:06:28</t>
  </si>
  <si>
    <t>11.05.2021 00:11:20</t>
  </si>
  <si>
    <t>YENİKÖY-1 35-26-L00140_956623395_956623395</t>
  </si>
  <si>
    <t>10.05.2021 22:00:34</t>
  </si>
  <si>
    <t>10.05.2021 23:08:48</t>
  </si>
  <si>
    <t>K-3591 35-01-K03591_B_56373235_56373235</t>
  </si>
  <si>
    <t>10.05.2021 22:08:56</t>
  </si>
  <si>
    <t>10.05.2021 23:43:32</t>
  </si>
  <si>
    <t>10.05.2021 22:11:40</t>
  </si>
  <si>
    <t>10.05.2021 22:48:54</t>
  </si>
  <si>
    <t>SALİHLİ İM 45-78-A00001_ŞEHİR-7 L03_48928868</t>
  </si>
  <si>
    <t>10.05.2021 22:26:19</t>
  </si>
  <si>
    <t>10.05.2021 23:31:54</t>
  </si>
  <si>
    <t>K-3648 35-01-K03648_912808340_912808340</t>
  </si>
  <si>
    <t>10.05.2021 22:27:17</t>
  </si>
  <si>
    <t>11.05.2021 00:12:24</t>
  </si>
  <si>
    <t>DM-4/TR-20 35-22-M00084_95000067671_95000067671</t>
  </si>
  <si>
    <t>10.05.2021 22:17:40</t>
  </si>
  <si>
    <t>10.05.2021 23:48:54</t>
  </si>
  <si>
    <t>TİRE TR-12 35-29-L00012_950316015_950316015</t>
  </si>
  <si>
    <t>10.05.2021 22:45:58</t>
  </si>
  <si>
    <t>11.05.2021 00:49:16</t>
  </si>
  <si>
    <t>DM-3 (TR-16) 35-15-M00016_ÖDEMİŞ-4 M17_67054330</t>
  </si>
  <si>
    <t>11.05.2021 00:32:00</t>
  </si>
  <si>
    <t>11.05.2021 00:41:00</t>
  </si>
  <si>
    <t>MURADİYE TR-10 45-71-M02143_C_60984290_60984290</t>
  </si>
  <si>
    <t>11.05.2021 00:37:01</t>
  </si>
  <si>
    <t>11.05.2021 02:07:49</t>
  </si>
  <si>
    <t>K-1291 35-04-K01291_99565231_99565231</t>
  </si>
  <si>
    <t>11.05.2021 01:03:43</t>
  </si>
  <si>
    <t>11.05.2021 02:11:02</t>
  </si>
  <si>
    <t>MADEN KÖK 45-83-M00128_CAMBAZLI KÖK M04_47316672</t>
  </si>
  <si>
    <t>11.05.2021 02:32:47</t>
  </si>
  <si>
    <t>11.05.2021 04:14:40</t>
  </si>
  <si>
    <t>M-1814 KISIK DM-1 35-22-M00095_SULAMA M15_72099716</t>
  </si>
  <si>
    <t>11.05.2021 02:32:54</t>
  </si>
  <si>
    <t>11.05.2021 03:27:04</t>
  </si>
  <si>
    <t>TR-118 35-15-M00118_DAĞITIM TRAFO TR-118 M02_66876727</t>
  </si>
  <si>
    <t>11.05.2021 02:57:26</t>
  </si>
  <si>
    <t>11.05.2021 04:51:33</t>
  </si>
  <si>
    <t>11.05.2021 03:58:06</t>
  </si>
  <si>
    <t>11.05.2021 06:14:29</t>
  </si>
  <si>
    <t>11.05.2021 04:19:17</t>
  </si>
  <si>
    <t>11.05.2021 05:44:54</t>
  </si>
  <si>
    <t>K-1291 35-04-K01291_99613534_99613534</t>
  </si>
  <si>
    <t>11.05.2021 06:39:00</t>
  </si>
  <si>
    <t>11.05.2021 09:25:10</t>
  </si>
  <si>
    <t>AKHİSAR İM 45-72-A00001_TR2/1 L13_2057353</t>
  </si>
  <si>
    <t>11.05.2021 07:17:48</t>
  </si>
  <si>
    <t>11.05.2021 07:33:00</t>
  </si>
  <si>
    <t>K-4007 35-10-K04007_913601006_913601006</t>
  </si>
  <si>
    <t>11.05.2021 07:16:17</t>
  </si>
  <si>
    <t>11.05.2021 14:05:25</t>
  </si>
  <si>
    <t>KEMAL DERELİ SULAMA GRUBU 35-29-M00293_955210935_955210935</t>
  </si>
  <si>
    <t>11.05.2021 07:48:51</t>
  </si>
  <si>
    <t>11.05.2021 15:07:15</t>
  </si>
  <si>
    <t>ARDIÇ MAHALLESİ TR-9 35-21-L00130_953366682_953366682</t>
  </si>
  <si>
    <t>11.05.2021 07:47:45</t>
  </si>
  <si>
    <t>11.05.2021 10:33:48</t>
  </si>
  <si>
    <t>11.05.2021 07:39:36</t>
  </si>
  <si>
    <t>11.05.2021 08:51:16</t>
  </si>
  <si>
    <t>ÖRENCİK KÖYÜ TR-1 45-71-M01564_43182196_56385287_56385287</t>
  </si>
  <si>
    <t>11.05.2021 08:06:00</t>
  </si>
  <si>
    <t>11.05.2021 11:18:01</t>
  </si>
  <si>
    <t>BELEVİ İM 35-13-A00002_İL FİDANLIĞI - SULAMA-2 L08_2064134</t>
  </si>
  <si>
    <t>11.05.2021 07:55:29</t>
  </si>
  <si>
    <t>11.05.2021 09:28:13</t>
  </si>
  <si>
    <t>TR-74 TARIMSAL SULAMA 45-80-M01074_45-80-M01074_2363519</t>
  </si>
  <si>
    <t>11.05.2021 07:36:47</t>
  </si>
  <si>
    <t>11.05.2021 10:29:47</t>
  </si>
  <si>
    <t>K-885 35-04-K00885_99221929_99221929</t>
  </si>
  <si>
    <t>11.05.2021 08:10:00</t>
  </si>
  <si>
    <t>11.05.2021 13:11:51</t>
  </si>
  <si>
    <t>ÇUKURALTI M-13 ÇAMLIK KÖK 35-25-M00059_ÇUKURALTI M-14 M03_72121117</t>
  </si>
  <si>
    <t>11.05.2021 08:10:38</t>
  </si>
  <si>
    <t>11.05.2021 09:00:25</t>
  </si>
  <si>
    <t>KARAARZMAK TARIMSAL SULAMA TR-3 45-83-M00261_45-83-M00261_2353638</t>
  </si>
  <si>
    <t>11.05.2021 06:42:17</t>
  </si>
  <si>
    <t>11.05.2021 16:48:32</t>
  </si>
  <si>
    <t>M-164 35-18-M00164_DIREK TIPI TRAFO HUCRESI H01_2096478</t>
  </si>
  <si>
    <t>11.05.2021 08:10:36</t>
  </si>
  <si>
    <t>11.05.2021 09:58:32</t>
  </si>
  <si>
    <t>ALAŞEHİR TR-16 45-73-M00016_A_56405046_56405046</t>
  </si>
  <si>
    <t>11.05.2021 08:21:36</t>
  </si>
  <si>
    <t>11.05.2021 10:41:53</t>
  </si>
  <si>
    <t>KEMHALLI KÖK 45-86-M00044_HatBaşıAyırıcı_75176085 M01_75176085</t>
  </si>
  <si>
    <t>11.05.2021 08:22:26</t>
  </si>
  <si>
    <t>11.05.2021 09:08:44</t>
  </si>
  <si>
    <t>11.05.2021 08:33:00</t>
  </si>
  <si>
    <t>11.05.2021 08:55:55</t>
  </si>
  <si>
    <t>L-201 GÜZELÇİFTLİK 35-14-L00201_8971383_56357222_56357222</t>
  </si>
  <si>
    <t>11.05.2021 08:34:53</t>
  </si>
  <si>
    <t>11.05.2021 10:10:30</t>
  </si>
  <si>
    <t>M-1624 35-02-M01624_TR-7 M04_2098219</t>
  </si>
  <si>
    <t>11.05.2021 08:36:08</t>
  </si>
  <si>
    <t>11.05.2021 14:22:42</t>
  </si>
  <si>
    <t>TR-63 35-19-L00063_D_60983691_60983691</t>
  </si>
  <si>
    <t>11.05.2021 08:47:26</t>
  </si>
  <si>
    <t>11.05.2021 12:09:55</t>
  </si>
  <si>
    <t>EGE TABİPLER KONUT YAPI KOOP. TR 35-14-M00366_ M01_2102188</t>
  </si>
  <si>
    <t>11.05.2021 08:08:11</t>
  </si>
  <si>
    <t>11.05.2021 11:26:40</t>
  </si>
  <si>
    <t>ÇALTEPE TR-1 45-80-M00162_956546185_956546185</t>
  </si>
  <si>
    <t>11.05.2021 08:48:00</t>
  </si>
  <si>
    <t>11.05.2021 10:54:29</t>
  </si>
  <si>
    <t>MEDAR TR-2 45-72-M00593__72372143_72372143</t>
  </si>
  <si>
    <t>11.05.2021 08:48:06</t>
  </si>
  <si>
    <t>11.05.2021 10:03:58</t>
  </si>
  <si>
    <t>M-2605 YELKİ DM 35-10-M02605_MADEN ÇIKIŞI M12_2035531</t>
  </si>
  <si>
    <t>11.05.2021 08:52:11</t>
  </si>
  <si>
    <t>11.05.2021 08:54:50</t>
  </si>
  <si>
    <t>DM-3/10 35-29-M00483_949433801_949433801</t>
  </si>
  <si>
    <t>11.05.2021 08:47:40</t>
  </si>
  <si>
    <t>11.05.2021 09:35:24</t>
  </si>
  <si>
    <t>ULUCAK DM-2 35-27-M00331_914589670_914589670</t>
  </si>
  <si>
    <t>11.05.2021 08:51:58</t>
  </si>
  <si>
    <t>11.05.2021 13:15:00</t>
  </si>
  <si>
    <t>SELENDİ DM 45-81-M00001_HatBaşıAyırıcı_53135500 M14_53135500</t>
  </si>
  <si>
    <t>11.05.2021 08:58:18</t>
  </si>
  <si>
    <t>11.05.2021 11:41:17</t>
  </si>
  <si>
    <t>TR-72 45-77-L00072_C_56395433_56395433</t>
  </si>
  <si>
    <t>11.05.2021 09:08:16</t>
  </si>
  <si>
    <t>11.05.2021 15:18:04</t>
  </si>
  <si>
    <t>YARBASAN KÖK 45-74-M00119_MİNNETLER M03_72246660</t>
  </si>
  <si>
    <t>11.05.2021 09:04:29</t>
  </si>
  <si>
    <t>11.05.2021 09:04:59</t>
  </si>
  <si>
    <t>İM-2/TR-29 SIĞACIK 35-14-L00287_956636345_956636345</t>
  </si>
  <si>
    <t>11.05.2021 09:05:00</t>
  </si>
  <si>
    <t>11.05.2021 16:04:12</t>
  </si>
  <si>
    <t>HALİLAĞALAR TR-1 35-16-M00088_35-16-M00088_2352448</t>
  </si>
  <si>
    <t>11.05.2021 09:06:56</t>
  </si>
  <si>
    <t>11.05.2021 09:50:07</t>
  </si>
  <si>
    <t>ÇUKURALTI M-21 35-25-M00069_955264839_955264839</t>
  </si>
  <si>
    <t>11.05.2021 09:16:39</t>
  </si>
  <si>
    <t>11.05.2021 10:17:58</t>
  </si>
  <si>
    <t>SARIKAYA MERKEZ TR-1 35-32-L00063_946409839_946409839</t>
  </si>
  <si>
    <t>11.05.2021 09:23:00</t>
  </si>
  <si>
    <t>11.05.2021 11:54:24</t>
  </si>
  <si>
    <t>11.05.2021 09:26:10</t>
  </si>
  <si>
    <t>11.05.2021 15:53:41</t>
  </si>
  <si>
    <t>K-3204 35-04-K03204_912563575_912563575</t>
  </si>
  <si>
    <t>11.05.2021 09:19:26</t>
  </si>
  <si>
    <t>11.05.2021 10:27:47</t>
  </si>
  <si>
    <t>TR-26 35-17-M00217_10032775_56389406_56389406</t>
  </si>
  <si>
    <t>11.05.2021 09:30:00</t>
  </si>
  <si>
    <t>11.05.2021 11:15:53</t>
  </si>
  <si>
    <t>DEĞİRMENDERE TR-11 35-22-M00164_D_56363683_56363683</t>
  </si>
  <si>
    <t>11.05.2021 11:11:44</t>
  </si>
  <si>
    <t>ÇUKURALTI M-14 35-25-M00060_ÇUKURALTI M-23 KÖK M02_72123887</t>
  </si>
  <si>
    <t>11.05.2021 09:27:50</t>
  </si>
  <si>
    <t>11.05.2021 10:51:00</t>
  </si>
  <si>
    <t>K-4325 35-04-K04325_A_56371202_56371202</t>
  </si>
  <si>
    <t>11.05.2021 09:32:20</t>
  </si>
  <si>
    <t>11.05.2021 10:41:05</t>
  </si>
  <si>
    <t>M-371 35-02-M00371_910528256_910528256</t>
  </si>
  <si>
    <t>11.05.2021 09:42:33</t>
  </si>
  <si>
    <t>11.05.2021 10:53:48</t>
  </si>
  <si>
    <t>EMCELLİ TR-1 45-79-M00303_D_56385172_56385172</t>
  </si>
  <si>
    <t>11.05.2021 09:45:00</t>
  </si>
  <si>
    <t>11.05.2021 12:48:20</t>
  </si>
  <si>
    <t>11.05.2021 09:54:46</t>
  </si>
  <si>
    <t>11.05.2021 09:55:09</t>
  </si>
  <si>
    <t>L-6 35-18-L00006_95000007812_95000007812</t>
  </si>
  <si>
    <t>11.05.2021 09:51:35</t>
  </si>
  <si>
    <t>11.05.2021 12:41:16</t>
  </si>
  <si>
    <t>11.05.2021 09:56:00</t>
  </si>
  <si>
    <t>11.05.2021 11:30:19</t>
  </si>
  <si>
    <t>L-515 OVACIK 35-18-L00515_950466092_950466092</t>
  </si>
  <si>
    <t>11.05.2021 09:51:53</t>
  </si>
  <si>
    <t>11.05.2021 16:18:42</t>
  </si>
  <si>
    <t>11.05.2021 09:56:26</t>
  </si>
  <si>
    <t>11.05.2021 10:57:00</t>
  </si>
  <si>
    <t>M-3198 (YATIRIM REZERVE) 35-01-M03198_B_56378742_56378742</t>
  </si>
  <si>
    <t>11.05.2021 10:04:39</t>
  </si>
  <si>
    <t>11.05.2021 12:56:17</t>
  </si>
  <si>
    <t>ZEYTİNDAĞ TR-5 35-16-M00007_953329267_953329267</t>
  </si>
  <si>
    <t>11.05.2021 09:50:18</t>
  </si>
  <si>
    <t>11.05.2021 16:11:38</t>
  </si>
  <si>
    <t>BÖLCEK DM 35-16-M00153_BÖLCEK M01_72044971</t>
  </si>
  <si>
    <t>11.05.2021 10:08:26</t>
  </si>
  <si>
    <t>11.05.2021 10:53:35</t>
  </si>
  <si>
    <t>BALLICA TR-3 45-72-L00549_956512411_956512411</t>
  </si>
  <si>
    <t>11.05.2021 09:50:20</t>
  </si>
  <si>
    <t>11.05.2021 11:47:10</t>
  </si>
  <si>
    <t>BAĞYURDU DM-1/11 35-27-L00236_DIREK TIPI TRAFO HUCRESI H01_2054435</t>
  </si>
  <si>
    <t>11.05.2021 10:22:21</t>
  </si>
  <si>
    <t>11.05.2021 12:29:20</t>
  </si>
  <si>
    <t>TROPİKAL DM 35-27-L00056_ÖRNEKKÖY L04_72201760</t>
  </si>
  <si>
    <t>11.05.2021 10:18:10</t>
  </si>
  <si>
    <t>11.05.2021 12:04:48</t>
  </si>
  <si>
    <t>ORTA MAHALLE M-9 35-25-M00117_ÇUKURALTI M-13 ÇAMLIK KÖK M01_72126239</t>
  </si>
  <si>
    <t>11.05.2021 10:29:09</t>
  </si>
  <si>
    <t>11.05.2021 10:52:00</t>
  </si>
  <si>
    <t>HALİLAĞALAR TR-1 35-16-M00088_A_56399021_56399021</t>
  </si>
  <si>
    <t>11.05.2021 10:16:57</t>
  </si>
  <si>
    <t>11.05.2021 13:18:55</t>
  </si>
  <si>
    <t>11.05.2021 10:41:06</t>
  </si>
  <si>
    <t>11.05.2021 10:41:59</t>
  </si>
  <si>
    <t>11.05.2021 10:12:33</t>
  </si>
  <si>
    <t>11.05.2021 17:01:17</t>
  </si>
  <si>
    <t>DM-25/15 45-71-M00394_953215816_953215816</t>
  </si>
  <si>
    <t>11.05.2021 10:29:27</t>
  </si>
  <si>
    <t>11.05.2021 11:57:00</t>
  </si>
  <si>
    <t>GÜLBAHÇER TR-9 ÖĞRETMENLER SİTESİ 35-19-L00169_956672040_956672040</t>
  </si>
  <si>
    <t>11.05.2021 10:28:32</t>
  </si>
  <si>
    <t>11.05.2021 18:31:09</t>
  </si>
  <si>
    <t>K-4326 35-04-K04326_D_56354214_56354214</t>
  </si>
  <si>
    <t>11.05.2021 10:44:25</t>
  </si>
  <si>
    <t>11.05.2021 11:16:05</t>
  </si>
  <si>
    <t>METAL İŞLERİ TR-12 KÖK 35-22-M00112_TAHTALIÇAY-OĞLANANASI DİZDARLAR SULAMA GRUBU M04_72106699</t>
  </si>
  <si>
    <t>11.05.2021 09:55:53</t>
  </si>
  <si>
    <t>11.05.2021 12:47:44</t>
  </si>
  <si>
    <t>11.05.2021 10:46:50</t>
  </si>
  <si>
    <t>11.05.2021 12:20:05</t>
  </si>
  <si>
    <t>L-14 SEVTUR 35-18-L00014_950440137_950440137</t>
  </si>
  <si>
    <t>11.05.2021 10:48:09</t>
  </si>
  <si>
    <t>11.05.2021 18:03:46</t>
  </si>
  <si>
    <t>11.05.2021 11:02:20</t>
  </si>
  <si>
    <t>11.05.2021 12:58:06</t>
  </si>
  <si>
    <t>11.05.2021 11:00:54</t>
  </si>
  <si>
    <t>11.05.2021 13:41:00</t>
  </si>
  <si>
    <t>11.05.2021 11:07:33</t>
  </si>
  <si>
    <t>11.05.2021 11:30:16</t>
  </si>
  <si>
    <t>ÇAYIRYERİ TR-2 45-76-M00175_B_56388117_56388117</t>
  </si>
  <si>
    <t>11.05.2021 10:57:57</t>
  </si>
  <si>
    <t>11.05.2021 12:02:30</t>
  </si>
  <si>
    <t>KAYAKÖY İM 35-15-A00006_ÖDEMİŞ TM-2 L01_66921446</t>
  </si>
  <si>
    <t>11.05.2021 11:04:09</t>
  </si>
  <si>
    <t>11.05.2021 12:09:29</t>
  </si>
  <si>
    <t>SÜLEYMANLI TR-2 35-28-M00291_965969053_965969053</t>
  </si>
  <si>
    <t>11.05.2021 11:09:19</t>
  </si>
  <si>
    <t>11.05.2021 13:42:17</t>
  </si>
  <si>
    <t>YENİ ŞAKRAN TR-11 35-17-M00211_10560031_56356233_56356233</t>
  </si>
  <si>
    <t>11.05.2021 11:29:00</t>
  </si>
  <si>
    <t>11.05.2021 11:51:55</t>
  </si>
  <si>
    <t>DM-03/01 45-71-M00003_953217879_953217879</t>
  </si>
  <si>
    <t>11.05.2021 11:34:55</t>
  </si>
  <si>
    <t>11.05.2021 12:41:14</t>
  </si>
  <si>
    <t>K-960 35-02-K00960_A a1b_5846219</t>
  </si>
  <si>
    <t>11.05.2021 11:37:39</t>
  </si>
  <si>
    <t>11.05.2021 18:22:48</t>
  </si>
  <si>
    <t>11.05.2021 11:42:00</t>
  </si>
  <si>
    <t>11.05.2021 12:30:11</t>
  </si>
  <si>
    <t>TR-99 35-15-L00099_950380850_950380850</t>
  </si>
  <si>
    <t>11.05.2021 11:38:42</t>
  </si>
  <si>
    <t>11.05.2021 14:13:30</t>
  </si>
  <si>
    <t>ÇUKURALTI M-23 KÖK 35-25-M00071_LİMAN M01_72117744</t>
  </si>
  <si>
    <t>11.05.2021 11:53:26</t>
  </si>
  <si>
    <t>11.05.2021 11:54:36</t>
  </si>
  <si>
    <t>ÇINARDİBİ TR-5 35-20-M00072_955213495_955213495</t>
  </si>
  <si>
    <t>11.05.2021 11:53:39</t>
  </si>
  <si>
    <t>11.05.2021 16:29:41</t>
  </si>
  <si>
    <t>KULA İM 45-77-A00001_ESKİ SELENDİ M07_2334406</t>
  </si>
  <si>
    <t>11.05.2021 11:59:52</t>
  </si>
  <si>
    <t>11.05.2021 13:36:56</t>
  </si>
  <si>
    <t>GÜNGÖR BOZYAKA SULAMA TR 45-71-M01310_953242548_953242548</t>
  </si>
  <si>
    <t>11.05.2021 11:49:47</t>
  </si>
  <si>
    <t>11.05.2021 13:21:48</t>
  </si>
  <si>
    <t>K-1695 35-04-K01695_B_56370240_56370240</t>
  </si>
  <si>
    <t>11.05.2021 12:02:57</t>
  </si>
  <si>
    <t>11.05.2021 12:51:03</t>
  </si>
  <si>
    <t>L-190 35-18-L00190_35-18-L00190_2356938</t>
  </si>
  <si>
    <t>11.05.2021 11:56:44</t>
  </si>
  <si>
    <t>11.05.2021 14:48:26</t>
  </si>
  <si>
    <t>ÜNAL ŞARLIOĞLU SULAMA GRUBU 35-29-M00245_950345128_950345128</t>
  </si>
  <si>
    <t>11.05.2021 11:58:51</t>
  </si>
  <si>
    <t>11.05.2021 17:02:45</t>
  </si>
  <si>
    <t>ALİAĞA TR-43 DM 35-17-M00043_HatBaşıAyırıcı_72727542 M13_72727542</t>
  </si>
  <si>
    <t>11.05.2021 12:05:57</t>
  </si>
  <si>
    <t>11.05.2021 13:34:47</t>
  </si>
  <si>
    <t>SARIÇAM TR-1 45-80-M00161_A_56385590_56385590</t>
  </si>
  <si>
    <t>11.05.2021 12:02:25</t>
  </si>
  <si>
    <t>11.05.2021 13:18:25</t>
  </si>
  <si>
    <t>KUŞÇULAR TR-10 (OVAKAHVE) 35-19-M00222_Ayırıcı H01_2057926</t>
  </si>
  <si>
    <t>11.05.2021 12:11:22</t>
  </si>
  <si>
    <t>11.05.2021 12:31:31</t>
  </si>
  <si>
    <t>11.05.2021 12:13:26</t>
  </si>
  <si>
    <t>11.05.2021 12:13:50</t>
  </si>
  <si>
    <t>11.05.2021 12:38:11</t>
  </si>
  <si>
    <t>11.05.2021 14:30:08</t>
  </si>
  <si>
    <t>ARMUTLU TR-23 35-27-L00023_913870883_913870883</t>
  </si>
  <si>
    <t>11.05.2021 12:20:41</t>
  </si>
  <si>
    <t>11.05.2021 14:34:37</t>
  </si>
  <si>
    <t>ORHAN ATİK SULAMA GRUBU 35-29-M00228_950345894_950345894</t>
  </si>
  <si>
    <t>11.05.2021 12:35:30</t>
  </si>
  <si>
    <t>11.05.2021 17:50:18</t>
  </si>
  <si>
    <t>KURUCUOVA TR-8 35-15-L00249_950407223_950407223</t>
  </si>
  <si>
    <t>11.05.2021 12:31:55</t>
  </si>
  <si>
    <t>11.05.2021 17:37:04</t>
  </si>
  <si>
    <t>DÜZLEN TR-1 45-71-M01744_953192358_953192358</t>
  </si>
  <si>
    <t>11.05.2021 12:36:29</t>
  </si>
  <si>
    <t>11.05.2021 15:17:25</t>
  </si>
  <si>
    <t>K-2589 35-02-K02589_912550529_912550529</t>
  </si>
  <si>
    <t>11.05.2021 12:33:27</t>
  </si>
  <si>
    <t>11.05.2021 16:24:39</t>
  </si>
  <si>
    <t>YENİFOÇA TR-51 35-23-M00051_950423714_950423714</t>
  </si>
  <si>
    <t>11.05.2021 12:29:55</t>
  </si>
  <si>
    <t>11.05.2021 16:57:59</t>
  </si>
  <si>
    <t>K-1507 35-03-K01507_910756715_910756715</t>
  </si>
  <si>
    <t>11.05.2021 12:25:01</t>
  </si>
  <si>
    <t>11.05.2021 13:20:29</t>
  </si>
  <si>
    <t>TR-14(M-714) 35-30-M00714_955299674_955299674</t>
  </si>
  <si>
    <t>11.05.2021 12:42:26</t>
  </si>
  <si>
    <t>11.05.2021 14:31:57</t>
  </si>
  <si>
    <t>11.05.2021 12:48:33</t>
  </si>
  <si>
    <t>11.05.2021 14:40:13</t>
  </si>
  <si>
    <t>ŞİRİNCE TR 1 35-13-L00075_946423960_946423960</t>
  </si>
  <si>
    <t>11.05.2021 12:45:27</t>
  </si>
  <si>
    <t>11.05.2021 18:19:35</t>
  </si>
  <si>
    <t>TR-5 35-19-L00005_HatBaşıAyırıcı_53137487 L03_53137487</t>
  </si>
  <si>
    <t>11.05.2021 12:46:28</t>
  </si>
  <si>
    <t>11.05.2021 15:35:44</t>
  </si>
  <si>
    <t>K-4221 35-09-K04221_913344340_913344340</t>
  </si>
  <si>
    <t>11.05.2021 13:02:30</t>
  </si>
  <si>
    <t>11.05.2021 13:34:45</t>
  </si>
  <si>
    <t>L-346 MANİSA BURCU SİTESİ 35-18-L00346_950441839_950441839</t>
  </si>
  <si>
    <t>11.05.2021 12:49:24</t>
  </si>
  <si>
    <t>11.05.2021 18:16:49</t>
  </si>
  <si>
    <t>K-3720 35-02-K03720_910120358_910120358</t>
  </si>
  <si>
    <t>11.05.2021 13:03:32</t>
  </si>
  <si>
    <t>11.05.2021 14:44:13</t>
  </si>
  <si>
    <t>K-3452 35-08-K03452_A_56373748_56373748</t>
  </si>
  <si>
    <t>11.05.2021 13:14:00</t>
  </si>
  <si>
    <t>11.05.2021 14:45:58</t>
  </si>
  <si>
    <t>_A_56402511_56402511</t>
  </si>
  <si>
    <t>11.05.2021 13:00:28</t>
  </si>
  <si>
    <t>11.05.2021 13:48:03</t>
  </si>
  <si>
    <t>L-332 SERKANKENT 35-18-L00332_950450176_950450176</t>
  </si>
  <si>
    <t>11.05.2021 13:17:27</t>
  </si>
  <si>
    <t>11.05.2021 19:06:15</t>
  </si>
  <si>
    <t>İZZETTİN KÖK 45-83-M00132_SİNİRLİ M02_2107099</t>
  </si>
  <si>
    <t>11.05.2021 13:23:56</t>
  </si>
  <si>
    <t>11.05.2021 14:49:35</t>
  </si>
  <si>
    <t>TR-5 35-19-L00005_İÇMELER L03_72124031</t>
  </si>
  <si>
    <t>11.05.2021 13:20:43</t>
  </si>
  <si>
    <t>11.05.2021 14:17:00</t>
  </si>
  <si>
    <t>K-294 35-04-K00294_C C1B_5831514</t>
  </si>
  <si>
    <t>11.05.2021 13:36:32</t>
  </si>
  <si>
    <t>11.05.2021 14:15:39</t>
  </si>
  <si>
    <t>BAĞYURDU DM-2/22 35-27-L00231_C_56379406_56379406</t>
  </si>
  <si>
    <t>11.05.2021 13:48:21</t>
  </si>
  <si>
    <t>11.05.2021 15:12:16</t>
  </si>
  <si>
    <t>TR-13 35-27-M00013_B_56368856_56368856</t>
  </si>
  <si>
    <t>11.05.2021 13:53:25</t>
  </si>
  <si>
    <t>11.05.2021 17:01:37</t>
  </si>
  <si>
    <t>TR-45 MANZARA CAD. 35-19-M00045_956691238_956691238</t>
  </si>
  <si>
    <t>11.05.2021 13:45:57</t>
  </si>
  <si>
    <t>11.05.2021 16:56:34</t>
  </si>
  <si>
    <t>K-3314 35-09-K03314_913520874_913520874</t>
  </si>
  <si>
    <t>11.05.2021 14:08:00</t>
  </si>
  <si>
    <t>11.05.2021 16:13:38</t>
  </si>
  <si>
    <t>BALABAN TAŞLI TR-2 35-24-M00256_950105541_950105541</t>
  </si>
  <si>
    <t>11.05.2021 14:04:35</t>
  </si>
  <si>
    <t>11.05.2021 15:50:29</t>
  </si>
  <si>
    <t>TR-72 35-16-L00072_953354850_953354850</t>
  </si>
  <si>
    <t>11.05.2021 14:06:19</t>
  </si>
  <si>
    <t>11.05.2021 18:20:17</t>
  </si>
  <si>
    <t>11.05.2021 14:09:28</t>
  </si>
  <si>
    <t>11.05.2021 17:12:25</t>
  </si>
  <si>
    <t>M-1406 35-01-M01406_A_56362642_56362642</t>
  </si>
  <si>
    <t>11.05.2021 14:19:51</t>
  </si>
  <si>
    <t>11.05.2021 17:02:02</t>
  </si>
  <si>
    <t>YENİ BAĞARASI TR-1 35-23-M00207_42066863_56357177_56357177</t>
  </si>
  <si>
    <t>11.05.2021 14:24:00</t>
  </si>
  <si>
    <t>11.05.2021 15:49:35</t>
  </si>
  <si>
    <t>DM-12/TR-16 45-72-L00939__72373002_72373002</t>
  </si>
  <si>
    <t>11.05.2021 14:21:32</t>
  </si>
  <si>
    <t>11.05.2021 15:55:32</t>
  </si>
  <si>
    <t>L-434 MENDERES BP 35-18-L00434_950456944_950456944</t>
  </si>
  <si>
    <t>11.05.2021 14:25:45</t>
  </si>
  <si>
    <t>11.05.2021 18:55:31</t>
  </si>
  <si>
    <t>TR-33 35-15-M00033_35-15-M00033_2365875</t>
  </si>
  <si>
    <t>11.05.2021 14:33:38</t>
  </si>
  <si>
    <t>11.05.2021 15:25:31</t>
  </si>
  <si>
    <t>L-247 35-18-L00247_950463623_950463623</t>
  </si>
  <si>
    <t>11.05.2021 14:27:47</t>
  </si>
  <si>
    <t>11.05.2021 19:14:29</t>
  </si>
  <si>
    <t>DEVELİ TR-42 35-22-M00042_955266420_955266420</t>
  </si>
  <si>
    <t>11.05.2021 14:46:37</t>
  </si>
  <si>
    <t>11.05.2021 17:05:56</t>
  </si>
  <si>
    <t>11.05.2021 14:42:23</t>
  </si>
  <si>
    <t>11.05.2021 15:25:16</t>
  </si>
  <si>
    <t>GIDA TARIM HAYV.BAKN.ANADOLU ALACASI DAMIZLIK YETİŞTİRME BİRLİĞİ ÖZEL 35-28-M00105Ö_DIREK TIPI TRAFO HUCRESI H01_2111946</t>
  </si>
  <si>
    <t>11.05.2021 14:46:33</t>
  </si>
  <si>
    <t>11.05.2021 18:28:42</t>
  </si>
  <si>
    <t>KUŞÇULAR TR-9 35-19-M00221_956700276_956700276</t>
  </si>
  <si>
    <t>11.05.2021 15:21:42</t>
  </si>
  <si>
    <t>11.05.2021 17:30:52</t>
  </si>
  <si>
    <t>DM-5/TR-6 35-26-M00773_D_56402851_56402851</t>
  </si>
  <si>
    <t>11.05.2021 15:28:10</t>
  </si>
  <si>
    <t>11.05.2021 16:53:29</t>
  </si>
  <si>
    <t>BERGAMA TM 35-16-A00004_BERGAMA-1 M14_2314375</t>
  </si>
  <si>
    <t>11.05.2021 15:42:46</t>
  </si>
  <si>
    <t>11.05.2021 16:07:57</t>
  </si>
  <si>
    <t>TR-2/70 45-83-L00070_955143542_955143542</t>
  </si>
  <si>
    <t>11.05.2021 15:50:26</t>
  </si>
  <si>
    <t>11.05.2021 17:14:58</t>
  </si>
  <si>
    <t>11.05.2021 15:54:02</t>
  </si>
  <si>
    <t>11.05.2021 17:19:01</t>
  </si>
  <si>
    <t>DM-1/40 45-71-M00052_953215640_953215640</t>
  </si>
  <si>
    <t>11.05.2021 15:47:04</t>
  </si>
  <si>
    <t>11.05.2021 17:03:11</t>
  </si>
  <si>
    <t>K-1758 35-04-K01758_913469159_913469159</t>
  </si>
  <si>
    <t>11.05.2021 16:01:00</t>
  </si>
  <si>
    <t>11.05.2021 20:44:14</t>
  </si>
  <si>
    <t>GÖLMARMARA İM 45-85-A00001_KAYAALTI L15_2306956</t>
  </si>
  <si>
    <t>11.05.2021 16:15:50</t>
  </si>
  <si>
    <t>11.05.2021 16:41:00</t>
  </si>
  <si>
    <t>ZEYTİNDAĞ TR-4 35-16-M00006_953329301_953329301</t>
  </si>
  <si>
    <t>11.05.2021 14:02:05</t>
  </si>
  <si>
    <t>11.05.2021 19:01:40</t>
  </si>
  <si>
    <t>TR-123 35-26-M00123_35-26-M00123_42448941</t>
  </si>
  <si>
    <t>11.05.2021 16:25:30</t>
  </si>
  <si>
    <t>11.05.2021 16:48:05</t>
  </si>
  <si>
    <t>TR-71 35-30-L00071_955325852_955325852</t>
  </si>
  <si>
    <t>11.05.2021 16:35:10</t>
  </si>
  <si>
    <t>11.05.2021 18:31:03</t>
  </si>
  <si>
    <t>M-286 35-02-M00286_C_56356129_56356129</t>
  </si>
  <si>
    <t>11.05.2021 16:21:58</t>
  </si>
  <si>
    <t>11.05.2021 17:34:39</t>
  </si>
  <si>
    <t>ÇANDARLI TATİL KÖYÜ KÖK-11 35-30-M00079_SULAMA M02_72085967</t>
  </si>
  <si>
    <t>11.05.2021 16:50:00</t>
  </si>
  <si>
    <t>11.05.2021 18:21:43</t>
  </si>
  <si>
    <t>KÜÇÜKAVULCUK DM 35-15-L00727_KÜÇÜKAVLUCUK SULAMA GRB L05_72098514</t>
  </si>
  <si>
    <t>11.05.2021 16:48:21</t>
  </si>
  <si>
    <t>11.05.2021 19:00:59</t>
  </si>
  <si>
    <t>SART TR-1 KÖK 45-78-M00168_OKUL M05_2327023</t>
  </si>
  <si>
    <t>11.05.2021 16:42:00</t>
  </si>
  <si>
    <t>11.05.2021 17:24:00</t>
  </si>
  <si>
    <t>DERBENT TR-3 45-83-L00323_955160082_955160082</t>
  </si>
  <si>
    <t>11.05.2021 16:45:27</t>
  </si>
  <si>
    <t>11.05.2021 18:24:49</t>
  </si>
  <si>
    <t>M-1406 35-01-M01406_911728906_911728906</t>
  </si>
  <si>
    <t>11.05.2021 16:56:00</t>
  </si>
  <si>
    <t>11.05.2021 22:21:05</t>
  </si>
  <si>
    <t>M-865 ÇAMİÇİ KÖYÜ 35-02-M00865_A_56372994_56372994</t>
  </si>
  <si>
    <t>11.05.2021 16:54:45</t>
  </si>
  <si>
    <t>11.05.2021 17:29:43</t>
  </si>
  <si>
    <t>KURUCUOVA TR-8 35-15-L00249_950407216_950407216</t>
  </si>
  <si>
    <t>11.05.2021 17:04:05</t>
  </si>
  <si>
    <t>11.05.2021 18:57:33</t>
  </si>
  <si>
    <t>KIZILCAAVLU TR-1 35-29-L00565_950345321_950345321</t>
  </si>
  <si>
    <t>11.05.2021 17:04:55</t>
  </si>
  <si>
    <t>11.05.2021 18:49:19</t>
  </si>
  <si>
    <t>M-443 35-02-M00443_910107414_910107414</t>
  </si>
  <si>
    <t>11.05.2021 17:05:20</t>
  </si>
  <si>
    <t>11.05.2021 17:57:45</t>
  </si>
  <si>
    <t>L-306 35-18-L00306_950446627_950446627</t>
  </si>
  <si>
    <t>11.05.2021 17:02:16</t>
  </si>
  <si>
    <t>11.05.2021 20:01:38</t>
  </si>
  <si>
    <t>TEKELİ TR-3 35-22-M00233_955253995_955253995</t>
  </si>
  <si>
    <t>11.05.2021 17:12:10</t>
  </si>
  <si>
    <t>11.05.2021 18:33:47</t>
  </si>
  <si>
    <t>K-4689 35-04-K04689_915073520_915073520</t>
  </si>
  <si>
    <t>11.05.2021 17:17:06</t>
  </si>
  <si>
    <t>11.05.2021 18:04:28</t>
  </si>
  <si>
    <t>TR-161 BAYRAMKUYU MEVKİİ 35-15-L00161_B_56379516_56379516</t>
  </si>
  <si>
    <t>11.05.2021 17:22:10</t>
  </si>
  <si>
    <t>11.05.2021 20:01:39</t>
  </si>
  <si>
    <t>M-1950 35-09-M01950_98313194_98313194</t>
  </si>
  <si>
    <t>11.05.2021 17:31:31</t>
  </si>
  <si>
    <t>11.05.2021 19:34:37</t>
  </si>
  <si>
    <t>L-376 PAZARYERİ 35-18-L00376_950448150_950448150</t>
  </si>
  <si>
    <t>11.05.2021 17:32:31</t>
  </si>
  <si>
    <t>11.05.2021 21:37:33</t>
  </si>
  <si>
    <t>KARAKUZU TR-1 35-17-M00466_6109980_56355926_56355926</t>
  </si>
  <si>
    <t>11.05.2021 17:41:11</t>
  </si>
  <si>
    <t>11.05.2021 18:50:30</t>
  </si>
  <si>
    <t>TR-26 35-27-M00026_912097458_912097458</t>
  </si>
  <si>
    <t>11.05.2021 17:44:15</t>
  </si>
  <si>
    <t>11.05.2021 23:28:45</t>
  </si>
  <si>
    <t>BEŞPINARLAR KÖYÜ TR-1 35-27-M00413_SPİL DAĞI MİLLİ PARKI M02_72162669</t>
  </si>
  <si>
    <t>11.05.2021 17:51:03</t>
  </si>
  <si>
    <t>11.05.2021 18:54:14</t>
  </si>
  <si>
    <t>M-1386 35-26-M01386_956629240_956629240</t>
  </si>
  <si>
    <t>11.05.2021 17:46:41</t>
  </si>
  <si>
    <t>11.05.2021 18:56:26</t>
  </si>
  <si>
    <t>K-592 35-03-K00592_910650283_910650283</t>
  </si>
  <si>
    <t>11.05.2021 17:55:28</t>
  </si>
  <si>
    <t>11.05.2021 20:17:07</t>
  </si>
  <si>
    <t>DM-5/14 35-26-M00808_956628943_956628943</t>
  </si>
  <si>
    <t>11.05.2021 18:07:37</t>
  </si>
  <si>
    <t>11.05.2021 18:44:39</t>
  </si>
  <si>
    <t>11.05.2021 18:12:14</t>
  </si>
  <si>
    <t>11.05.2021 20:04:24</t>
  </si>
  <si>
    <t>11.05.2021 18:24:30</t>
  </si>
  <si>
    <t>11.05.2021 18:25:37</t>
  </si>
  <si>
    <t>KARAAĞAÇ DEDEBAŞI TR-1 45-75-M00229_C_56386722_56386722</t>
  </si>
  <si>
    <t>11.05.2021 18:20:46</t>
  </si>
  <si>
    <t>11.05.2021 20:22:03</t>
  </si>
  <si>
    <t>KARAVELİLER TR-2 35-20-L00141_955195772_955195772</t>
  </si>
  <si>
    <t>11.05.2021 18:24:04</t>
  </si>
  <si>
    <t>11.05.2021 19:12:52</t>
  </si>
  <si>
    <t>DM-14/08 45-71-M00385_953200635_953200635</t>
  </si>
  <si>
    <t>11.05.2021 18:36:00</t>
  </si>
  <si>
    <t>11.05.2021 19:48:10</t>
  </si>
  <si>
    <t>HALİLLER KÖK 35-31-L00228_HatBaşıAyırıcı_66319634 L011_66319634</t>
  </si>
  <si>
    <t>11.05.2021 18:40:43</t>
  </si>
  <si>
    <t>11.05.2021 21:21:13</t>
  </si>
  <si>
    <t>L-106 İHSANİYE 35-14-L00106_956639357_956639357</t>
  </si>
  <si>
    <t>11.05.2021 18:42:19</t>
  </si>
  <si>
    <t>11.05.2021 20:06:50</t>
  </si>
  <si>
    <t>M-220 35-09-M00220_99158137_99158137</t>
  </si>
  <si>
    <t>11.05.2021 18:46:37</t>
  </si>
  <si>
    <t>11.05.2021 20:27:44</t>
  </si>
  <si>
    <t>ELİFLİ TR-1 35-20-L00107_955198366_955198366</t>
  </si>
  <si>
    <t>11.05.2021 18:57:00</t>
  </si>
  <si>
    <t>11.05.2021 21:49:35</t>
  </si>
  <si>
    <t>11.05.2021 19:10:29</t>
  </si>
  <si>
    <t>11.05.2021 19:10:59</t>
  </si>
  <si>
    <t>M-1252 35-01-M01252_911081377_911081377</t>
  </si>
  <si>
    <t>11.05.2021 19:06:50</t>
  </si>
  <si>
    <t>11.05.2021 20:09:25</t>
  </si>
  <si>
    <t>İZZETTİN TR-2 45-83-M00439_45-83-M00439_2357210</t>
  </si>
  <si>
    <t>11.05.2021 18:54:13</t>
  </si>
  <si>
    <t>11.05.2021 21:28:03</t>
  </si>
  <si>
    <t>ÇİNANDAVUTLAR TR-1 45-81-M00227_A_56398833_56398833</t>
  </si>
  <si>
    <t>11.05.2021 18:57:50</t>
  </si>
  <si>
    <t>11.05.2021 19:24:23</t>
  </si>
  <si>
    <t>11.05.2021 19:13:27</t>
  </si>
  <si>
    <t>11.05.2021 20:38:25</t>
  </si>
  <si>
    <t>K-1869 35-09-K01869_E_56368873_56368873</t>
  </si>
  <si>
    <t>11.05.2021 19:05:17</t>
  </si>
  <si>
    <t>11.05.2021 20:11:50</t>
  </si>
  <si>
    <t>TR-34 35-30-L00034_B_56398342_56398342</t>
  </si>
  <si>
    <t>11.05.2021 19:08:41</t>
  </si>
  <si>
    <t>11.05.2021 21:06:08</t>
  </si>
  <si>
    <t>SARUHANLI GÖLDERE MAH.TR-1 35-29-L00545_A_56361352_56361352</t>
  </si>
  <si>
    <t>11.05.2021 19:30:52</t>
  </si>
  <si>
    <t>11.05.2021 21:52:28</t>
  </si>
  <si>
    <t>KARAKUYU KÖK 35-22-M00091_KARAKUYU M02_72111620</t>
  </si>
  <si>
    <t>11.05.2021 19:34:08</t>
  </si>
  <si>
    <t>11.05.2021 20:14:28</t>
  </si>
  <si>
    <t>ALAŞEHİR TR-79 45-73-M00079_45-73-M00079_2353604</t>
  </si>
  <si>
    <t>11.05.2021 19:44:03</t>
  </si>
  <si>
    <t>11.05.2021 20:11:05</t>
  </si>
  <si>
    <t>HACIMUSA TR-1 45-80-M00128_A_56392513_56392513</t>
  </si>
  <si>
    <t>11.05.2021 19:32:14</t>
  </si>
  <si>
    <t>11.05.2021 20:58:56</t>
  </si>
  <si>
    <t>K-3766 35-04-K03766_35-04-K03766_2356018</t>
  </si>
  <si>
    <t>11.05.2021 20:09:19</t>
  </si>
  <si>
    <t>11.05.2021 20:36:00</t>
  </si>
  <si>
    <t>MECİDİYE TR-3 45-72-L00576_956500728_956500728</t>
  </si>
  <si>
    <t>11.05.2021 20:29:33</t>
  </si>
  <si>
    <t>11.05.2021 21:56:46</t>
  </si>
  <si>
    <t>SANCAKLI BOZKÖY TR-7 45-71-M00529_A_56392401_56392401</t>
  </si>
  <si>
    <t>11.05.2021 20:28:09</t>
  </si>
  <si>
    <t>11.05.2021 21:22:15</t>
  </si>
  <si>
    <t>TR-10 ( ALİ ÇOK SULAMA GRUBU ) 35-27-M00010_A_56370643_56370643</t>
  </si>
  <si>
    <t>11.05.2021 20:27:45</t>
  </si>
  <si>
    <t>11.05.2021 22:22:12</t>
  </si>
  <si>
    <t>ÇAMÖNÜ TR-1 35-22-M00165_955281559_955281559</t>
  </si>
  <si>
    <t>11.05.2021 20:26:13</t>
  </si>
  <si>
    <t>11.05.2021 22:48:18</t>
  </si>
  <si>
    <t>ÇAMAVLU TR-1 35-16-M00123_953328255_953328255</t>
  </si>
  <si>
    <t>11.05.2021 20:23:21</t>
  </si>
  <si>
    <t>11.05.2021 22:24:20</t>
  </si>
  <si>
    <t>KARADOĞAN TR-6 35-15-L00465__72372042_72372042</t>
  </si>
  <si>
    <t>11.05.2021 20:44:00</t>
  </si>
  <si>
    <t>11.05.2021 21:51:59</t>
  </si>
  <si>
    <t>HİSARLIK YUVALI TR-2 35-29-L00210_A_56360606_56360606</t>
  </si>
  <si>
    <t>11.05.2021 20:29:45</t>
  </si>
  <si>
    <t>11.05.2021 23:25:09</t>
  </si>
  <si>
    <t>BADEMLER TR-6 35-19-L00296_956670875_956670875</t>
  </si>
  <si>
    <t>11.05.2021 20:50:12</t>
  </si>
  <si>
    <t>11.05.2021 22:46:10</t>
  </si>
  <si>
    <t>L-295 35-18-L00295_950466581_950466581</t>
  </si>
  <si>
    <t>11.05.2021 21:02:19</t>
  </si>
  <si>
    <t>11.05.2021 22:15:44</t>
  </si>
  <si>
    <t>K-4150 35-01-K04150_910571463_910571463</t>
  </si>
  <si>
    <t>11.05.2021 21:05:15</t>
  </si>
  <si>
    <t>12.05.2021 01:32:09</t>
  </si>
  <si>
    <t>YENİ LİMAN TR-2 35-21-L00051_953357550_953357550</t>
  </si>
  <si>
    <t>11.05.2021 21:24:31</t>
  </si>
  <si>
    <t>11.05.2021 22:26:04</t>
  </si>
  <si>
    <t>TR-55 KÖK 35-19-M00055_B_56393482_56393482</t>
  </si>
  <si>
    <t>11.05.2021 21:15:18</t>
  </si>
  <si>
    <t>11.05.2021 22:35:27</t>
  </si>
  <si>
    <t>KOZLUCA TR1 35-16-M00149_953325740_953325740</t>
  </si>
  <si>
    <t>11.05.2021 22:00:48</t>
  </si>
  <si>
    <t>11.05.2021 23:29:01</t>
  </si>
  <si>
    <t>TR-1/84 (ERBİLLER) 45-83-M00084_TR-1/83 M04_2095765</t>
  </si>
  <si>
    <t>11.05.2021 22:09:42</t>
  </si>
  <si>
    <t>11.05.2021 23:33:45</t>
  </si>
  <si>
    <t>K-3582 35-01-K03582_C_56378183_56378183</t>
  </si>
  <si>
    <t>11.05.2021 22:44:53</t>
  </si>
  <si>
    <t>12.05.2021 00:21:56</t>
  </si>
  <si>
    <t>11.05.2021 23:14:00</t>
  </si>
  <si>
    <t>11.05.2021 23:22:10</t>
  </si>
  <si>
    <t>K-2008 35-02-K02008_912647555_912647555</t>
  </si>
  <si>
    <t>11.05.2021 23:09:07</t>
  </si>
  <si>
    <t>12.05.2021 00:04:37</t>
  </si>
  <si>
    <t>M-195 35-02-M00195_D_56360431_56360431</t>
  </si>
  <si>
    <t>12.05.2021 00:02:00</t>
  </si>
  <si>
    <t>12.05.2021 00:33:26</t>
  </si>
  <si>
    <t>MURADİYE DM-5/3 45-71-M02163_966846449_966846449</t>
  </si>
  <si>
    <t>12.05.2021 00:09:19</t>
  </si>
  <si>
    <t>12.05.2021 00:55:31</t>
  </si>
  <si>
    <t>DM-3 (TR-16) 35-15-M00016_DONANIMLI YEDEK M07_67054320</t>
  </si>
  <si>
    <t>12.05.2021 00:30:37</t>
  </si>
  <si>
    <t>12.05.2021 00:50:53</t>
  </si>
  <si>
    <t>12.05.2021 01:07:19</t>
  </si>
  <si>
    <t>12.05.2021 01:24:53</t>
  </si>
  <si>
    <t>12.05.2021 01:21:04</t>
  </si>
  <si>
    <t>12.05.2021 01:35:05</t>
  </si>
  <si>
    <t>12.05.2021 01:26:22</t>
  </si>
  <si>
    <t>12.05.2021 01:49:46</t>
  </si>
  <si>
    <t>ZEYTİNALANI  TR-117 35-19-L00117_956678368_956678368</t>
  </si>
  <si>
    <t>12.05.2021 01:30:37</t>
  </si>
  <si>
    <t>12.05.2021 02:46:47</t>
  </si>
  <si>
    <t>12.05.2021 02:14:37</t>
  </si>
  <si>
    <t>12.05.2021 02:23:08</t>
  </si>
  <si>
    <t>AHMETLİ TR-3 45-84-L00003_45-84-L00003_2367526</t>
  </si>
  <si>
    <t>12.05.2021 02:34:12</t>
  </si>
  <si>
    <t>12.05.2021 03:21:54</t>
  </si>
  <si>
    <t>KINIK KÖYÜ TR-1 45-86-M00155_DIREK TIPI TRAFO HUCRESI H01_2083338</t>
  </si>
  <si>
    <t>12.05.2021 02:50:49</t>
  </si>
  <si>
    <t>12.05.2021 09:44:07</t>
  </si>
  <si>
    <t>ULUCAK TM 35-28-A00002_KOYUNDERE M13_2313760</t>
  </si>
  <si>
    <t>12.05.2021 05:08:29</t>
  </si>
  <si>
    <t>12.05.2021 05:19:00</t>
  </si>
  <si>
    <t>DM-20/07 (VEZİROĞLU) 45-71-M00274_953244765_953244765</t>
  </si>
  <si>
    <t>12.05.2021 06:22:45</t>
  </si>
  <si>
    <t>12.05.2021 07:46:01</t>
  </si>
  <si>
    <t>K-4320 35-04-K04320_A_56380418_56380418</t>
  </si>
  <si>
    <t>12.05.2021 06:22:56</t>
  </si>
  <si>
    <t>12.05.2021 09:30:18</t>
  </si>
  <si>
    <t>12.05.2021 06:54:42</t>
  </si>
  <si>
    <t>12.05.2021 07:42:10</t>
  </si>
  <si>
    <t>K-3040 35-02-K03040_B_56362334_56362334</t>
  </si>
  <si>
    <t>12.05.2021 07:13:33</t>
  </si>
  <si>
    <t>12.05.2021 08:17:00</t>
  </si>
  <si>
    <t>12.05.2021 07:37:32</t>
  </si>
  <si>
    <t>12.05.2021 08:17:34</t>
  </si>
  <si>
    <t>DAĞISTAN KÖK 35-16-M00186_HatBaşıAyırıcı_53138907 M03_53138907</t>
  </si>
  <si>
    <t>12.05.2021 08:03:09</t>
  </si>
  <si>
    <t>12.05.2021 08:03:42</t>
  </si>
  <si>
    <t>MUSTAFA HEZER SULAMA GRUBU 35-29-M00339_DIREK TIPI TRAFO HUCRESI H01_2101150</t>
  </si>
  <si>
    <t>12.05.2021 07:50:14</t>
  </si>
  <si>
    <t>12.05.2021 09:26:10</t>
  </si>
  <si>
    <t>IRLAMAZ KÖK 45-83-L00153_HatBaşıAyırıcı_53137125 L02_53137125</t>
  </si>
  <si>
    <t>12.05.2021 08:06:52</t>
  </si>
  <si>
    <t>12.05.2021 09:24:15</t>
  </si>
  <si>
    <t>NİLSAN KÖK 35-26-M00725_HASUN SULAMA M06_65911192</t>
  </si>
  <si>
    <t>12.05.2021 07:13:31</t>
  </si>
  <si>
    <t>12.05.2021 08:47:43</t>
  </si>
  <si>
    <t>ARMUTLU DM 35-27-M00879_HALİLBEYLİ DMYE ARMUTLU-1 M16_2332501</t>
  </si>
  <si>
    <t>12.05.2021 08:12:27</t>
  </si>
  <si>
    <t>12.05.2021 08:49:25</t>
  </si>
  <si>
    <t>ŞEMİKLER TM 35-04-A00003_ŞEMİKLER-7 K32_2312122</t>
  </si>
  <si>
    <t>12.05.2021 08:16:52</t>
  </si>
  <si>
    <t>12.05.2021 08:57:59</t>
  </si>
  <si>
    <t>12.05.2021 08:29:37</t>
  </si>
  <si>
    <t>12.05.2021 16:03:54</t>
  </si>
  <si>
    <t>KARABURUN TR-6 35-21-L00032_D_56366473_56366473</t>
  </si>
  <si>
    <t>12.05.2021 08:42:25</t>
  </si>
  <si>
    <t>12.05.2021 10:12:09</t>
  </si>
  <si>
    <t>BOZDAĞ TR-7 35-15-L00290_950403221_950403221</t>
  </si>
  <si>
    <t>12.05.2021 08:53:00</t>
  </si>
  <si>
    <t>12.05.2021 11:11:21</t>
  </si>
  <si>
    <t>BOZDAĞ TR-10 35-15-L00294_A_56373016_56373016</t>
  </si>
  <si>
    <t>12.05.2021 08:54:00</t>
  </si>
  <si>
    <t>12.05.2021 11:52:16</t>
  </si>
  <si>
    <t>L-288 MENDERES MAH. 35-18-L00288_950447610_950447610</t>
  </si>
  <si>
    <t>12.05.2021 08:54:24</t>
  </si>
  <si>
    <t>12.05.2021 11:37:52</t>
  </si>
  <si>
    <t>M-2177 35-01-M02177_A_56374011_56374011</t>
  </si>
  <si>
    <t>12.05.2021 09:03:00</t>
  </si>
  <si>
    <t>12.05.2021 13:25:51</t>
  </si>
  <si>
    <t>L-27 KONAK ARKASI 35-14-L00283_5652081_56354715_56354715</t>
  </si>
  <si>
    <t>12.05.2021 09:05:00</t>
  </si>
  <si>
    <t>12.05.2021 09:44:26</t>
  </si>
  <si>
    <t>TR-2/120 45-83-M00718_955150025_955150025</t>
  </si>
  <si>
    <t>12.05.2021 09:03:50</t>
  </si>
  <si>
    <t>12.05.2021 10:26:23</t>
  </si>
  <si>
    <t>12.05.2021 09:04:34</t>
  </si>
  <si>
    <t>12.05.2021 11:25:35</t>
  </si>
  <si>
    <t>AKALAN KÖYÜ İÇME SUYU TR 35-27-M00453_DIREK TIPI TRAFO HUCRESI H01_2051782</t>
  </si>
  <si>
    <t>12.05.2021 09:02:13</t>
  </si>
  <si>
    <t>12.05.2021 11:57:32</t>
  </si>
  <si>
    <t>YENİKÖY YÖRÜKLER MAH. TR-5 35-15-L00505_A_56358221_56358221</t>
  </si>
  <si>
    <t>12.05.2021 09:11:04</t>
  </si>
  <si>
    <t>12.05.2021 11:15:51</t>
  </si>
  <si>
    <t>12.05.2021 09:12:52</t>
  </si>
  <si>
    <t>12.05.2021 10:14:30</t>
  </si>
  <si>
    <t>MALTA TR-2 35-22-M00154_DIREK TIPI TRAFO HUCRESI H01_2035388</t>
  </si>
  <si>
    <t>12.05.2021 09:21:12</t>
  </si>
  <si>
    <t>12.05.2021 10:51:37</t>
  </si>
  <si>
    <t>ULUKENT DM-1/16 35-28-M00069_ESKİ KARŞIYAKA M06_66552881</t>
  </si>
  <si>
    <t>12.05.2021 09:22:25</t>
  </si>
  <si>
    <t>12.05.2021 10:27:41</t>
  </si>
  <si>
    <t>KORDON KÖK 45-78-M00730_HatBaşıAyırıcı_53140207 M03_53140207</t>
  </si>
  <si>
    <t>12.05.2021 09:26:42</t>
  </si>
  <si>
    <t>12.05.2021 09:27:09</t>
  </si>
  <si>
    <t>DM-3/1 35-26-M00769_35-26-M00769_65910331</t>
  </si>
  <si>
    <t>12.05.2021 09:23:24</t>
  </si>
  <si>
    <t>12.05.2021 10:48:21</t>
  </si>
  <si>
    <t>12.05.2021 09:26:49</t>
  </si>
  <si>
    <t>12.05.2021 09:27:29</t>
  </si>
  <si>
    <t>12.05.2021 09:39:26</t>
  </si>
  <si>
    <t>12.05.2021 09:43:03</t>
  </si>
  <si>
    <t>K-4320 35-04-K04320_913544500_913544500</t>
  </si>
  <si>
    <t>12.05.2021 09:45:00</t>
  </si>
  <si>
    <t>12.05.2021 19:06:07</t>
  </si>
  <si>
    <t>MADEN KÖK 35-30-M00679Ö_ M01_2305771</t>
  </si>
  <si>
    <t>12.05.2021 09:38:21</t>
  </si>
  <si>
    <t>12.05.2021 10:45:47</t>
  </si>
  <si>
    <t>K-1013 35-03-K01013_910271956_910271956</t>
  </si>
  <si>
    <t>12.05.2021 09:46:55</t>
  </si>
  <si>
    <t>12.05.2021 10:39:18</t>
  </si>
  <si>
    <t>DM-15/03 45-71-M02270_953211393_953211393</t>
  </si>
  <si>
    <t>12.05.2021 09:40:21</t>
  </si>
  <si>
    <t>12.05.2021 11:19:48</t>
  </si>
  <si>
    <t>URGANLI TR-1 KÖK 45-83-M00129_TR-5 M04_2331303</t>
  </si>
  <si>
    <t>12.05.2021 09:49:52</t>
  </si>
  <si>
    <t>12.05.2021 13:07:48</t>
  </si>
  <si>
    <t>L-243 35-18-L00243_950445767_950445767</t>
  </si>
  <si>
    <t>12.05.2021 09:54:47</t>
  </si>
  <si>
    <t>12.05.2021 11:59:45</t>
  </si>
  <si>
    <t>L-193 ESENEVLER 35-18-L00193_950463887_950463887</t>
  </si>
  <si>
    <t>12.05.2021 10:02:49</t>
  </si>
  <si>
    <t>12.05.2021 17:06:31</t>
  </si>
  <si>
    <t>12.05.2021 10:04:00</t>
  </si>
  <si>
    <t>12.05.2021 12:31:59</t>
  </si>
  <si>
    <t>KÜSKÜT TR-7 35-15-L00953_DIREK TIPI TRAFO HUCRESI H01_2056060</t>
  </si>
  <si>
    <t>12.05.2021 10:12:00</t>
  </si>
  <si>
    <t>12.05.2021 11:43:59</t>
  </si>
  <si>
    <t>L-288 MENDERES MAH. 35-18-L00288_6786089_56371862_56371862</t>
  </si>
  <si>
    <t>12.05.2021 10:04:53</t>
  </si>
  <si>
    <t>12.05.2021 10:54:20</t>
  </si>
  <si>
    <t>GÖLCÜK TR-13 35-15-L00325_950387199_950387199</t>
  </si>
  <si>
    <t>12.05.2021 10:15:45</t>
  </si>
  <si>
    <t>12.05.2021 13:17:28</t>
  </si>
  <si>
    <t>ALAÇATI TM 35-18-A00005_HatBaşıAyırıcı_53133974 M09_53133974</t>
  </si>
  <si>
    <t>12.05.2021 10:22:00</t>
  </si>
  <si>
    <t>12.05.2021 11:04:28</t>
  </si>
  <si>
    <t>SEYREK TR-7 KÖK 35-28-M00379_KESİKKÖY-2 M03_2329494</t>
  </si>
  <si>
    <t>12.05.2021 10:29:19</t>
  </si>
  <si>
    <t>12.05.2021 10:57:04</t>
  </si>
  <si>
    <t>M-2538 35-02-M02538_99336031_99336031</t>
  </si>
  <si>
    <t>12.05.2021 10:23:38</t>
  </si>
  <si>
    <t>12.05.2021 12:10:29</t>
  </si>
  <si>
    <t>M-638 TURHAN ISIL İŞLEM 35-02-M00638Ö_ M04_2046040</t>
  </si>
  <si>
    <t>12.05.2021 10:17:10</t>
  </si>
  <si>
    <t>12.05.2021 12:10:56</t>
  </si>
  <si>
    <t>BERGAMA İM-1 35-16-A00001_BERGAMA-1 M03_2094398</t>
  </si>
  <si>
    <t>12.05.2021 10:31:00</t>
  </si>
  <si>
    <t>12.05.2021 10:34:00</t>
  </si>
  <si>
    <t>TR-1/79 45-72-M00079_956506262_956506262</t>
  </si>
  <si>
    <t>12.05.2021 10:25:02</t>
  </si>
  <si>
    <t>12.05.2021 14:49:45</t>
  </si>
  <si>
    <t>M-220 35-09-M00220_D_56368858_56368858</t>
  </si>
  <si>
    <t>12.05.2021 10:23:39</t>
  </si>
  <si>
    <t>12.05.2021 11:22:06</t>
  </si>
  <si>
    <t>12.05.2021 10:39:06</t>
  </si>
  <si>
    <t>12.05.2021 13:34:14</t>
  </si>
  <si>
    <t>12.05.2021 10:48:49</t>
  </si>
  <si>
    <t>12.05.2021 10:49:19</t>
  </si>
  <si>
    <t>KABAKUM BANKACILAR TR-3 35-30-M00209_955313588_955313588</t>
  </si>
  <si>
    <t>12.05.2021 10:37:10</t>
  </si>
  <si>
    <t>12.05.2021 12:57:17</t>
  </si>
  <si>
    <t>KARABURUN TR-14 35-21-L00003_953368146_953368146</t>
  </si>
  <si>
    <t>12.05.2021 10:55:59</t>
  </si>
  <si>
    <t>12.05.2021 11:53:25</t>
  </si>
  <si>
    <t>SAKARLI KÖK 45-76-M00046_HatBaşıAyırıcı_53135114 M03_53135114</t>
  </si>
  <si>
    <t>12.05.2021 10:48:33</t>
  </si>
  <si>
    <t>12.05.2021 12:40:28</t>
  </si>
  <si>
    <t>L-142 MAVİ BESTE SİTESİ 35-18-L00142_950461161_950461161</t>
  </si>
  <si>
    <t>12.05.2021 11:02:38</t>
  </si>
  <si>
    <t>12.05.2021 17:25:00</t>
  </si>
  <si>
    <t>ALAŞEHİR TR-15 45-73-M00015_A_56404014_56404014</t>
  </si>
  <si>
    <t>12.05.2021 11:04:40</t>
  </si>
  <si>
    <t>12.05.2021 13:54:21</t>
  </si>
  <si>
    <t>SÖĞÜTÖREN TR-2 35-20-L00348_950011593_950011593</t>
  </si>
  <si>
    <t>12.05.2021 11:11:57</t>
  </si>
  <si>
    <t>12.05.2021 13:36:49</t>
  </si>
  <si>
    <t>K-4480 35-02-K04480_910066086_910066086</t>
  </si>
  <si>
    <t>12.05.2021 11:16:49</t>
  </si>
  <si>
    <t>12.05.2021 12:42:59</t>
  </si>
  <si>
    <t>12.05.2021 11:38:06</t>
  </si>
  <si>
    <t>12.05.2021 11:48:54</t>
  </si>
  <si>
    <t>K-3550 35-03-K03550_H_56366035_56366035</t>
  </si>
  <si>
    <t>12.05.2021 11:36:39</t>
  </si>
  <si>
    <t>12.05.2021 15:03:51</t>
  </si>
  <si>
    <t>12.05.2021 11:35:36</t>
  </si>
  <si>
    <t>12.05.2021 12:19:30</t>
  </si>
  <si>
    <t>L-239 BAYKAL 35-18-L00239_A a1b_5945790</t>
  </si>
  <si>
    <t>12.05.2021 11:37:18</t>
  </si>
  <si>
    <t>12.05.2021 18:57:12</t>
  </si>
  <si>
    <t>K-3322 35-09-K03322_97758437_97758437</t>
  </si>
  <si>
    <t>12.05.2021 11:41:11</t>
  </si>
  <si>
    <t>12.05.2021 18:31:35</t>
  </si>
  <si>
    <t>TOKATBAŞI TR-3 35-20-L00103_955207600_955207600</t>
  </si>
  <si>
    <t>12.05.2021 11:38:23</t>
  </si>
  <si>
    <t>12.05.2021 17:18:55</t>
  </si>
  <si>
    <t>MORDOĞAN TR-23 35-21-L00152_953357060_953357060</t>
  </si>
  <si>
    <t>12.05.2021 11:43:16</t>
  </si>
  <si>
    <t>12.05.2021 13:02:24</t>
  </si>
  <si>
    <t>KARAARZMAK TARIMSAL SULAMA TR-8 45-83-M00264_45-83-M00264_2353640</t>
  </si>
  <si>
    <t>12.05.2021 08:39:28</t>
  </si>
  <si>
    <t>12.05.2021 12:02:14</t>
  </si>
  <si>
    <t>12.05.2021 11:48:34</t>
  </si>
  <si>
    <t>12.05.2021 13:33:10</t>
  </si>
  <si>
    <t>İSHAKÇELEBİ TR-2 45-80-M00154_956540523_956540523</t>
  </si>
  <si>
    <t>12.05.2021 11:52:00</t>
  </si>
  <si>
    <t>12.05.2021 13:21:14</t>
  </si>
  <si>
    <t>ARAPLI TR-4 35-16-M00750_967124521_967124521</t>
  </si>
  <si>
    <t>12.05.2021 11:55:19</t>
  </si>
  <si>
    <t>12.05.2021 17:35:55</t>
  </si>
  <si>
    <t>K-1873 35-09-K01873_C_56380875_56380875</t>
  </si>
  <si>
    <t>12.05.2021 11:50:39</t>
  </si>
  <si>
    <t>12.05.2021 12:55:55</t>
  </si>
  <si>
    <t>GÖKEYÜP TR-3 45-78-M00816_953276191_953276191</t>
  </si>
  <si>
    <t>12.05.2021 12:20:42</t>
  </si>
  <si>
    <t>12.05.2021 13:39:14</t>
  </si>
  <si>
    <t>BEREKETLİ TR-1 45-79-M00323_945572108_945572108</t>
  </si>
  <si>
    <t>12.05.2021 11:39:23</t>
  </si>
  <si>
    <t>12.05.2021 14:20:25</t>
  </si>
  <si>
    <t>EMENLER TR-2 35-31-L00138_961028883_961028883</t>
  </si>
  <si>
    <t>12.05.2021 12:16:48</t>
  </si>
  <si>
    <t>12.05.2021 17:43:43</t>
  </si>
  <si>
    <t>M-2358 35-02-M02358_DIREK TIPI TRAFO HUCRESI H01_2034916</t>
  </si>
  <si>
    <t>12.05.2021 12:42:27</t>
  </si>
  <si>
    <t>12.05.2021 13:32:03</t>
  </si>
  <si>
    <t>TR-29 45-78-L00029__72373539_72373539</t>
  </si>
  <si>
    <t>12.05.2021 12:29:39</t>
  </si>
  <si>
    <t>12.05.2021 13:49:34</t>
  </si>
  <si>
    <t>K-3727 35-01-K03727_912845357_912845357</t>
  </si>
  <si>
    <t>12.05.2021 12:29:37</t>
  </si>
  <si>
    <t>12.05.2021 13:27:18</t>
  </si>
  <si>
    <t>DM-25/17-A 45-71-M00054_A_56396829_56396829</t>
  </si>
  <si>
    <t>12.05.2021 12:27:42</t>
  </si>
  <si>
    <t>12.05.2021 13:19:55</t>
  </si>
  <si>
    <t>L-284 İMAMOĞLU TRAFO 35-18-L00284_950456459_950456459</t>
  </si>
  <si>
    <t>12.05.2021 12:33:15</t>
  </si>
  <si>
    <t>12.05.2021 17:59:18</t>
  </si>
  <si>
    <t>M-32 CUMHURİYET 35-25-M00103_955253807_955253807</t>
  </si>
  <si>
    <t>12.05.2021 12:38:57</t>
  </si>
  <si>
    <t>12.05.2021 14:40:00</t>
  </si>
  <si>
    <t>YENİFOÇA TR-24 35-23-M00024_950425529_950425529</t>
  </si>
  <si>
    <t>12.05.2021 12:41:36</t>
  </si>
  <si>
    <t>12.05.2021 13:27:15</t>
  </si>
  <si>
    <t>K-3102 35-04-K03102_99039582_99039582</t>
  </si>
  <si>
    <t>12.05.2021 12:29:13</t>
  </si>
  <si>
    <t>12.05.2021 14:34:51</t>
  </si>
  <si>
    <t>DERBENT İM-DM 45-83-A00004_FABRİKALAR L06_2097157</t>
  </si>
  <si>
    <t>12.05.2021 12:45:21</t>
  </si>
  <si>
    <t>12.05.2021 13:08:49</t>
  </si>
  <si>
    <t>M-2125 35-03-M02125_D_65514207_65514207</t>
  </si>
  <si>
    <t>12.05.2021 12:44:17</t>
  </si>
  <si>
    <t>12.05.2021 14:44:05</t>
  </si>
  <si>
    <t>M-1392 35-09-M01392_947354176_947354176</t>
  </si>
  <si>
    <t>12.05.2021 12:59:15</t>
  </si>
  <si>
    <t>12.05.2021 16:31:05</t>
  </si>
  <si>
    <t>M-850 KARAÇAM KÖK 35-02-M00850_KARAÇAM M07_49919631</t>
  </si>
  <si>
    <t>12.05.2021 13:13:39</t>
  </si>
  <si>
    <t>12.05.2021 13:26:00</t>
  </si>
  <si>
    <t>12.05.2021 13:08:25</t>
  </si>
  <si>
    <t>12.05.2021 14:05:22</t>
  </si>
  <si>
    <t>HALİLBEYLİ TUZ ÖZEL TR 45-84-L00138Ö_DIREK TIPI TRAFO HUCRESI H01_2064312</t>
  </si>
  <si>
    <t>12.05.2021 13:26:56</t>
  </si>
  <si>
    <t>12.05.2021 14:08:17</t>
  </si>
  <si>
    <t>BOZDAĞ TR-12 35-15-L00299_950406798_950406798</t>
  </si>
  <si>
    <t>12.05.2021 13:28:58</t>
  </si>
  <si>
    <t>12.05.2021 14:41:49</t>
  </si>
  <si>
    <t>DM-2/2 ESKİ KUYUYANI 35-18-L00583_95000538794_95000538794</t>
  </si>
  <si>
    <t>12.05.2021 13:39:43</t>
  </si>
  <si>
    <t>12.05.2021 19:08:05</t>
  </si>
  <si>
    <t>YENİFOÇA TR-45 35-23-M00045_D_56365096_56365096</t>
  </si>
  <si>
    <t>12.05.2021 13:50:28</t>
  </si>
  <si>
    <t>12.05.2021 14:13:01</t>
  </si>
  <si>
    <t>BURUNCUK TR-2 35-28-M00776_B_60984470_60984470</t>
  </si>
  <si>
    <t>12.05.2021 13:47:33</t>
  </si>
  <si>
    <t>12.05.2021 15:06:26</t>
  </si>
  <si>
    <t>KULA İM 45-77-A00001_BAŞI BÜYÜK L14_2049995</t>
  </si>
  <si>
    <t>12.05.2021 13:54:38</t>
  </si>
  <si>
    <t>12.05.2021 13:57:10</t>
  </si>
  <si>
    <t>12.05.2021 13:49:41</t>
  </si>
  <si>
    <t>12.05.2021 15:51:23</t>
  </si>
  <si>
    <t>BAĞARASI TR-4 35-23-M00173_42066451_56357186_56357186</t>
  </si>
  <si>
    <t>12.05.2021 13:51:06</t>
  </si>
  <si>
    <t>12.05.2021 15:28:55</t>
  </si>
  <si>
    <t>KARAVELİLER TR-1 KÖK 35-20-L00137_KARAVELİLER L01_2111138</t>
  </si>
  <si>
    <t>12.05.2021 14:04:36</t>
  </si>
  <si>
    <t>12.05.2021 18:59:42</t>
  </si>
  <si>
    <t>12.05.2021 14:16:25</t>
  </si>
  <si>
    <t>12.05.2021 16:16:37</t>
  </si>
  <si>
    <t>TR-38 45-74-M00038_945587578_945587578</t>
  </si>
  <si>
    <t>12.05.2021 14:18:13</t>
  </si>
  <si>
    <t>12.05.2021 14:54:18</t>
  </si>
  <si>
    <t>DEREKÖY KÖK 45-77-L00290_DEREKÖY L04_2120666</t>
  </si>
  <si>
    <t>12.05.2021 14:55:32</t>
  </si>
  <si>
    <t>12.05.2021 14:56:49</t>
  </si>
  <si>
    <t>ÇAMOBA TR-1 35-16-M00155_47450882_56400030_56400030</t>
  </si>
  <si>
    <t>12.05.2021 15:01:11</t>
  </si>
  <si>
    <t>12.05.2021 18:45:59</t>
  </si>
  <si>
    <t>TR-33 35-16-L00033_953334008_953334008</t>
  </si>
  <si>
    <t>12.05.2021 15:07:18</t>
  </si>
  <si>
    <t>12.05.2021 16:50:21</t>
  </si>
  <si>
    <t>NAZARKÖY TR-1 35-27-L00069_ H_61275798</t>
  </si>
  <si>
    <t>12.05.2021 15:20:41</t>
  </si>
  <si>
    <t>12.05.2021 17:47:46</t>
  </si>
  <si>
    <t>TR-2/96 45-83-M00783_955142037_955142037</t>
  </si>
  <si>
    <t>12.05.2021 14:58:58</t>
  </si>
  <si>
    <t>12.05.2021 16:18:47</t>
  </si>
  <si>
    <t>12.05.2021 15:23:44</t>
  </si>
  <si>
    <t>12.05.2021 18:46:09</t>
  </si>
  <si>
    <t>12.05.2021 15:33:43</t>
  </si>
  <si>
    <t>12.05.2021 15:45:33</t>
  </si>
  <si>
    <t>SEKLİK TR-1 35-16-M00036_35-16-M00036_2347181</t>
  </si>
  <si>
    <t>12.05.2021 17:11:09</t>
  </si>
  <si>
    <t>DAĞDERE TR-1 45-72-M00256_D_56390253_56390253</t>
  </si>
  <si>
    <t>12.05.2021 15:36:05</t>
  </si>
  <si>
    <t>12.05.2021 17:34:05</t>
  </si>
  <si>
    <t>ARMUTLU DM-2/TR-27 35-27-L00350_98937589_98937589</t>
  </si>
  <si>
    <t>12.05.2021 13:47:22</t>
  </si>
  <si>
    <t>12.05.2021 19:50:47</t>
  </si>
  <si>
    <t>SUBATAN TR-10 35-15-L00351_950403634_950403634</t>
  </si>
  <si>
    <t>12.05.2021 15:41:37</t>
  </si>
  <si>
    <t>12.05.2021 17:35:54</t>
  </si>
  <si>
    <t>M-211 (DM-3/TR-6) 35-14-M00211_956657262_956657262</t>
  </si>
  <si>
    <t>12.05.2021 15:46:28</t>
  </si>
  <si>
    <t>12.05.2021 17:32:53</t>
  </si>
  <si>
    <t>KAYMAKÇI TR-18 35-15-M00252_950396633_950396633</t>
  </si>
  <si>
    <t>12.05.2021 15:54:00</t>
  </si>
  <si>
    <t>12.05.2021 17:48:51</t>
  </si>
  <si>
    <t>K-3550 35-03-K03550_913059187_913059187</t>
  </si>
  <si>
    <t>12.05.2021 15:35:57</t>
  </si>
  <si>
    <t>12.05.2021 16:21:26</t>
  </si>
  <si>
    <t>L-436 35-18-L00436_950459024_950459024</t>
  </si>
  <si>
    <t>12.05.2021 16:08:55</t>
  </si>
  <si>
    <t>12.05.2021 21:30:04</t>
  </si>
  <si>
    <t>DM-1/52 45-71-M00325_DM-1/53B GİRİŞ M01_61063714</t>
  </si>
  <si>
    <t>12.05.2021 16:15:19</t>
  </si>
  <si>
    <t>12.05.2021 17:08:52</t>
  </si>
  <si>
    <t>L-301 ÇARK 35-18-L00301_950459954_950459954</t>
  </si>
  <si>
    <t>12.05.2021 16:31:53</t>
  </si>
  <si>
    <t>12.05.2021 21:47:06</t>
  </si>
  <si>
    <t>ÖRENCİK TR-1 45-73-M00551_945650923_945650923</t>
  </si>
  <si>
    <t>12.05.2021 16:31:27</t>
  </si>
  <si>
    <t>12.05.2021 18:46:42</t>
  </si>
  <si>
    <t>BARIŞ TİREBOLU MAH.TR-1 45-78-L00489_C_56392612_56392612</t>
  </si>
  <si>
    <t>12.05.2021 16:43:16</t>
  </si>
  <si>
    <t>12.05.2021 18:04:13</t>
  </si>
  <si>
    <t>TR-2/116 45-83-M00714_TR-2/120 ÇIKIŞI M02_61193626</t>
  </si>
  <si>
    <t>12.05.2021 16:46:56</t>
  </si>
  <si>
    <t>12.05.2021 17:34:09</t>
  </si>
  <si>
    <t>SALİHLİ TM 45-78-A00004_SALİHLİ-2 M06_2310851</t>
  </si>
  <si>
    <t>12.05.2021 16:48:09</t>
  </si>
  <si>
    <t>12.05.2021 17:35:43</t>
  </si>
  <si>
    <t>TORBALI DM-5/TR-1 (TR-101) 35-26-M00101_ORMAN FİD. (TR-103-104-105) M07_66227492</t>
  </si>
  <si>
    <t>12.05.2021 17:06:39</t>
  </si>
  <si>
    <t>12.05.2021 18:17:10</t>
  </si>
  <si>
    <t>BALCILAR TR-1 35-20-M00042_DIREK TIPI TRAFO HUCRESI H01_2045808</t>
  </si>
  <si>
    <t>12.05.2021 17:59:59</t>
  </si>
  <si>
    <t>12.05.2021 18:27:54</t>
  </si>
  <si>
    <t>K-4000 35-04-K04000_912713843_912713843</t>
  </si>
  <si>
    <t>12.05.2021 17:04:13</t>
  </si>
  <si>
    <t>12.05.2021 17:56:25</t>
  </si>
  <si>
    <t>KUŞÇUBURUN-4 35-26-M00530_956630579_956630579</t>
  </si>
  <si>
    <t>12.05.2021 17:15:09</t>
  </si>
  <si>
    <t>12.05.2021 18:17:12</t>
  </si>
  <si>
    <t>_C_56390569_56390569</t>
  </si>
  <si>
    <t>12.05.2021 17:32:00</t>
  </si>
  <si>
    <t>12.05.2021 20:39:08</t>
  </si>
  <si>
    <t>ORTAKÖY TR-2 45-71-M01731_43165668_56390897_56390897</t>
  </si>
  <si>
    <t>12.05.2021 17:36:00</t>
  </si>
  <si>
    <t>12.05.2021 20:14:04</t>
  </si>
  <si>
    <t>K-1013 35-03-K01013_910362308_910362308</t>
  </si>
  <si>
    <t>12.05.2021 17:36:19</t>
  </si>
  <si>
    <t>12.05.2021 19:13:32</t>
  </si>
  <si>
    <t>TR-2/49 45-72-L00049_956519425_956519425</t>
  </si>
  <si>
    <t>12.05.2021 17:38:35</t>
  </si>
  <si>
    <t>12.05.2021 19:34:29</t>
  </si>
  <si>
    <t>12.05.2021 17:50:33</t>
  </si>
  <si>
    <t>12.05.2021 18:13:19</t>
  </si>
  <si>
    <t>YENİFOÇA TR-20 35-23-M00020_C_56356056_56356056</t>
  </si>
  <si>
    <t>12.05.2021 18:11:56</t>
  </si>
  <si>
    <t>12.05.2021 19:43:03</t>
  </si>
  <si>
    <t>GÖKEYÜP BAĞKUZU TR 45-78-M00797_45-78-M00797_2372353</t>
  </si>
  <si>
    <t>12.05.2021 18:18:59</t>
  </si>
  <si>
    <t>12.05.2021 19:12:02</t>
  </si>
  <si>
    <t>BÖLCEK-1 TR 35-16-M00022_47439308_56395352_56395352</t>
  </si>
  <si>
    <t>12.05.2021 18:21:54</t>
  </si>
  <si>
    <t>12.05.2021 21:24:20</t>
  </si>
  <si>
    <t>TR-2/37 45-72-L00037_956477171_956477171</t>
  </si>
  <si>
    <t>12.05.2021 18:36:00</t>
  </si>
  <si>
    <t>12.05.2021 20:09:43</t>
  </si>
  <si>
    <t>BALIKLIOVA TR-1 35-19-L00271_6011615_56355625_56355625</t>
  </si>
  <si>
    <t>12.05.2021 18:35:20</t>
  </si>
  <si>
    <t>12.05.2021 19:55:24</t>
  </si>
  <si>
    <t>TR-1/59 45-72-M00059_956481233_956481233</t>
  </si>
  <si>
    <t>12.05.2021 18:37:04</t>
  </si>
  <si>
    <t>12.05.2021 21:04:35</t>
  </si>
  <si>
    <t>DM-16 45-71-M00309_TR-16/15 M04_2321062</t>
  </si>
  <si>
    <t>12.05.2021 18:48:37</t>
  </si>
  <si>
    <t>12.05.2021 19:30:56</t>
  </si>
  <si>
    <t>L-295 35-18-L00295_950462474_950462474</t>
  </si>
  <si>
    <t>12.05.2021 19:00:00</t>
  </si>
  <si>
    <t>12.05.2021 22:25:01</t>
  </si>
  <si>
    <t>TR-102 GÜNLÜCE YOLU ÜZERİ 35-15-L00102_B_56365060_56365060</t>
  </si>
  <si>
    <t>12.05.2021 18:58:23</t>
  </si>
  <si>
    <t>12.05.2021 20:36:03</t>
  </si>
  <si>
    <t>K-3109 35-04-K03109_99389052_99389052</t>
  </si>
  <si>
    <t>12.05.2021 17:43:54</t>
  </si>
  <si>
    <t>12.05.2021 20:47:51</t>
  </si>
  <si>
    <t>12.05.2021 19:18:00</t>
  </si>
  <si>
    <t>12.05.2021 19:27:05</t>
  </si>
  <si>
    <t>L-18 35-14-L00018_9023135_56373377_56373377</t>
  </si>
  <si>
    <t>12.05.2021 19:22:04</t>
  </si>
  <si>
    <t>12.05.2021 19:52:27</t>
  </si>
  <si>
    <t>KÜÇÜKBAHÇE KÖYÜ TR-1 35-21-L00085_953363717_953363717</t>
  </si>
  <si>
    <t>12.05.2021 19:22:42</t>
  </si>
  <si>
    <t>12.05.2021 21:26:53</t>
  </si>
  <si>
    <t>MORDOĞAN KÖYÜ TR-2 35-21-L00137_953366216_953366216</t>
  </si>
  <si>
    <t>12.05.2021 19:30:58</t>
  </si>
  <si>
    <t>13.05.2021 02:08:20</t>
  </si>
  <si>
    <t>K-1411 35-04-K01411_D_56364466_56364466</t>
  </si>
  <si>
    <t>12.05.2021 19:33:10</t>
  </si>
  <si>
    <t>12.05.2021 20:17:05</t>
  </si>
  <si>
    <t>KARABURUN TR-1 35-21-L00001_953368221_953368221</t>
  </si>
  <si>
    <t>12.05.2021 19:43:07</t>
  </si>
  <si>
    <t>13.05.2021 00:40:33</t>
  </si>
  <si>
    <t>DENİZKÖY TR-1 35-30-M00594_955319235_955319235</t>
  </si>
  <si>
    <t>12.05.2021 19:47:40</t>
  </si>
  <si>
    <t>12.05.2021 23:41:42</t>
  </si>
  <si>
    <t>TR-300 35-19-L00356_956689638_956689638</t>
  </si>
  <si>
    <t>12.05.2021 20:01:20</t>
  </si>
  <si>
    <t>12.05.2021 21:41:07</t>
  </si>
  <si>
    <t>AHMET ANDAŞ-2 SULAMA GRUBU 35-29-M00304_35-29-M00304_2375605</t>
  </si>
  <si>
    <t>12.05.2021 20:19:00</t>
  </si>
  <si>
    <t>13.05.2021 00:10:47</t>
  </si>
  <si>
    <t>TURGUTALP TOKİ AŞAĞI TR-1 45-82-M00060_TOKİ TR-2 M01_72191518</t>
  </si>
  <si>
    <t>12.05.2021 20:37:19</t>
  </si>
  <si>
    <t>12.05.2021 22:17:56</t>
  </si>
  <si>
    <t>K-4259 35-01-K04259_C_56382702_56382702</t>
  </si>
  <si>
    <t>12.05.2021 20:49:06</t>
  </si>
  <si>
    <t>13.05.2021 00:13:39</t>
  </si>
  <si>
    <t>12.05.2021 20:44:32</t>
  </si>
  <si>
    <t>12.05.2021 21:47:38</t>
  </si>
  <si>
    <t>GÖKEYÜP EŞELER TR-2 45-78-M00813_49193881_56388089_56388089</t>
  </si>
  <si>
    <t>12.05.2021 20:57:17</t>
  </si>
  <si>
    <t>12.05.2021 21:55:29</t>
  </si>
  <si>
    <t>12.05.2021 21:02:41</t>
  </si>
  <si>
    <t>12.05.2021 22:35:09</t>
  </si>
  <si>
    <t>SOMA TR-16/3 45-82-M00102_C_56400453_56400453</t>
  </si>
  <si>
    <t>12.05.2021 21:06:53</t>
  </si>
  <si>
    <t>12.05.2021 22:35:13</t>
  </si>
  <si>
    <t>K-4052 35-01-K04052_35-01-K04052_2374472</t>
  </si>
  <si>
    <t>12.05.2021 21:12:43</t>
  </si>
  <si>
    <t>12.05.2021 22:49:11</t>
  </si>
  <si>
    <t>K-418 35-03-K00418_910586918_910586918</t>
  </si>
  <si>
    <t>12.05.2021 21:15:17</t>
  </si>
  <si>
    <t>12.05.2021 22:35:48</t>
  </si>
  <si>
    <t>KORUKÖY KÖYÜ TR-1 45-71-M01683_953211134_953211134</t>
  </si>
  <si>
    <t>12.05.2021 21:59:00</t>
  </si>
  <si>
    <t>12.05.2021 22:57:23</t>
  </si>
  <si>
    <t>12.05.2021 22:16:53</t>
  </si>
  <si>
    <t>12.05.2021 22:47:00</t>
  </si>
  <si>
    <t>BATAKLIK MAHALLESİ TR 35-16-M00008_A_56395399_56395399</t>
  </si>
  <si>
    <t>12.05.2021 22:14:27</t>
  </si>
  <si>
    <t>13.05.2021 01:30:45</t>
  </si>
  <si>
    <t>MUSALAR YENİKÖY TR-1 45-83-M00663__72373879_72373879</t>
  </si>
  <si>
    <t>12.05.2021 22:46:14</t>
  </si>
  <si>
    <t>12.05.2021 23:30:48</t>
  </si>
  <si>
    <t>KUŞÇUBURUN-3 35-26-M00538_35-26-M00538_2359656</t>
  </si>
  <si>
    <t>12.05.2021 22:59:01</t>
  </si>
  <si>
    <t>12.05.2021 23:42:36</t>
  </si>
  <si>
    <t>ÇAKALLAR TR-1 45-81-M00135_A_56402650_56402650</t>
  </si>
  <si>
    <t>12.05.2021 23:07:47</t>
  </si>
  <si>
    <t>12.05.2021 23:54:38</t>
  </si>
  <si>
    <t>PAYAMLI M-15 35-25-M00180_7335900_56378083_56378083</t>
  </si>
  <si>
    <t>12.05.2021 23:50:31</t>
  </si>
  <si>
    <t>13.05.2021 00:42:23</t>
  </si>
  <si>
    <t>AŞAĞI YENMİŞ KÖYÜ TR2 35-27-M00387_C_56380084_56380084</t>
  </si>
  <si>
    <t>12.05.2021 23:57:56</t>
  </si>
  <si>
    <t>13.05.2021 00:34:37</t>
  </si>
  <si>
    <t>K-4259 35-01-K04259_35-01-K04259_2351893</t>
  </si>
  <si>
    <t>13.05.2021 00:05:02</t>
  </si>
  <si>
    <t>13.05.2021 00:18:30</t>
  </si>
  <si>
    <t>K-1317 35-07-K01317_A k1317a1_5828035</t>
  </si>
  <si>
    <t>13.05.2021 00:16:34</t>
  </si>
  <si>
    <t>13.05.2021 04:25:23</t>
  </si>
  <si>
    <t>KORUKÖY KÖYÜ TR-1 45-71-M01683_43182626_56384596_56384596</t>
  </si>
  <si>
    <t>13.05.2021 00:24:34</t>
  </si>
  <si>
    <t>13.05.2021 03:09:37</t>
  </si>
  <si>
    <t>EĞRİGÖL TR-1 35-16-M00050_A_56397822_56397822</t>
  </si>
  <si>
    <t>13.05.2021 00:43:16</t>
  </si>
  <si>
    <t>13.05.2021 02:08:50</t>
  </si>
  <si>
    <t>TR-132 35-16-L00132_B_56353185_56353185</t>
  </si>
  <si>
    <t>13.05.2021 02:52:00</t>
  </si>
  <si>
    <t>13.05.2021 05:19:02</t>
  </si>
  <si>
    <t>13.05.2021 05:44:28</t>
  </si>
  <si>
    <t>13.05.2021 11:35:30</t>
  </si>
  <si>
    <t>KARADOĞAN TR-6 35-15-L00465__72372043_72372043</t>
  </si>
  <si>
    <t>13.05.2021 05:54:15</t>
  </si>
  <si>
    <t>13.05.2021 08:37:36</t>
  </si>
  <si>
    <t>ÇANDARLI DM-TR-20 35-30-M00020_ŞEHİR-2 M02_72352811</t>
  </si>
  <si>
    <t>13.05.2021 06:13:13</t>
  </si>
  <si>
    <t>13.05.2021 08:31:55</t>
  </si>
  <si>
    <t>KUŞÇULAR TR-11(KASABA EVLERİ) 35-19-M00264_YASEMİN DM M01_72144673</t>
  </si>
  <si>
    <t>13.05.2021 06:23:37</t>
  </si>
  <si>
    <t>13.05.2021 07:15:24</t>
  </si>
  <si>
    <t>ALİAĞA TR-43 DM 35-17-M00043_HatBaşıAyırıcı_72823458 M13_72823458</t>
  </si>
  <si>
    <t>13.05.2021 06:46:24</t>
  </si>
  <si>
    <t>13.05.2021 09:14:29</t>
  </si>
  <si>
    <t>SALMAN KÖYÜ TR-1 35-21-L00076_953357837_953357837</t>
  </si>
  <si>
    <t>13.05.2021 06:59:44</t>
  </si>
  <si>
    <t>13.05.2021 10:23:32</t>
  </si>
  <si>
    <t>13.05.2021 07:15:15</t>
  </si>
  <si>
    <t>13.05.2021 07:21:48</t>
  </si>
  <si>
    <t>KORDON KÖK 45-78-M00730_HatBaşıAyırıcı_53139496 M03_53139496</t>
  </si>
  <si>
    <t>13.05.2021 07:17:33</t>
  </si>
  <si>
    <t>13.05.2021 07:18:20</t>
  </si>
  <si>
    <t>SANCAKLI BOZKÖY KÖK 45-71-M00087_KÖY İÇİ RİNG-2 M04_61320775</t>
  </si>
  <si>
    <t>13.05.2021 07:39:30</t>
  </si>
  <si>
    <t>13.05.2021 09:01:30</t>
  </si>
  <si>
    <t>GÜLBAHÇE İM 35-19-A00006_HatBaşıAyırıcı_53137494 M06_53137494</t>
  </si>
  <si>
    <t>13.05.2021 07:30:19</t>
  </si>
  <si>
    <t>13.05.2021 10:34:26</t>
  </si>
  <si>
    <t>YAHŞELLİ KÖK 35-28-M00293_HatBaşıAyırıcı_53133883 M01_53133883</t>
  </si>
  <si>
    <t>13.05.2021 07:50:50</t>
  </si>
  <si>
    <t>13.05.2021 08:52:02</t>
  </si>
  <si>
    <t>URLA TM-1 35-19-A00004_SEFERİHİSAR M05_2313936</t>
  </si>
  <si>
    <t>13.05.2021 08:10:30</t>
  </si>
  <si>
    <t>13.05.2021 08:18:00</t>
  </si>
  <si>
    <t>KAHRAMANDERE İM 35-10-A00002_GÖNEN M09_2096981</t>
  </si>
  <si>
    <t>13.05.2021 08:32:07</t>
  </si>
  <si>
    <t>PANAZTEPE DM 35-28-M00732_KESİKKÖY-1 GİRİŞ M07_2315523</t>
  </si>
  <si>
    <t>13.05.2021 08:19:00</t>
  </si>
  <si>
    <t>13.05.2021 09:36:13</t>
  </si>
  <si>
    <t>13.05.2021 08:02:50</t>
  </si>
  <si>
    <t>13.05.2021 09:05:03</t>
  </si>
  <si>
    <t>YUKARI EMLAKDERE TR-1 45-71-M01032_B_56399621_56399621</t>
  </si>
  <si>
    <t>13.05.2021 07:35:49</t>
  </si>
  <si>
    <t>13.05.2021 09:50:23</t>
  </si>
  <si>
    <t>POYRACIK TR-12 35-24-L00222_955233048_955233048</t>
  </si>
  <si>
    <t>13.05.2021 08:20:30</t>
  </si>
  <si>
    <t>13.05.2021 09:38:51</t>
  </si>
  <si>
    <t>13.05.2021 08:19:39</t>
  </si>
  <si>
    <t>13.05.2021 09:12:18</t>
  </si>
  <si>
    <t>YAHŞELLİ KÖK 35-28-M00293_HAYKIRAN M01_66582619</t>
  </si>
  <si>
    <t>13.05.2021 08:40:40</t>
  </si>
  <si>
    <t>13.05.2021 08:41:00</t>
  </si>
  <si>
    <t>L-262 ÇİÇEKÇİ PARKI 35-18-L00262_950450731_950450731</t>
  </si>
  <si>
    <t>13.05.2021 08:23:00</t>
  </si>
  <si>
    <t>13.05.2021 10:37:03</t>
  </si>
  <si>
    <t>KOLDERE TR-2 45-80-M00114_956539663_956539663</t>
  </si>
  <si>
    <t>13.05.2021 09:02:00</t>
  </si>
  <si>
    <t>13.05.2021 10:31:30</t>
  </si>
  <si>
    <t>TR-1/49 45-72-M00049_956516469_956516469</t>
  </si>
  <si>
    <t>13.05.2021 09:12:00</t>
  </si>
  <si>
    <t>13.05.2021 14:23:55</t>
  </si>
  <si>
    <t>BIÇAKÇI TR-10 35-15-L00954_967155516_967155516</t>
  </si>
  <si>
    <t>13.05.2021 09:15:00</t>
  </si>
  <si>
    <t>13.05.2021 11:46:35</t>
  </si>
  <si>
    <t>GÖKÇEÖREN KÖK 45-77-M00024_GÖKÇEÖREN TR-1 M01_72216585</t>
  </si>
  <si>
    <t>13.05.2021 09:25:10</t>
  </si>
  <si>
    <t>13.05.2021 09:25:50</t>
  </si>
  <si>
    <t>BORLU KÖK 45-86-M00046_KÖPRÜBAŞI DM M01_72227046</t>
  </si>
  <si>
    <t>13.05.2021 09:32:40</t>
  </si>
  <si>
    <t>13.05.2021 09:33:10</t>
  </si>
  <si>
    <t>SÜTÇÜLER TR-2 35-27-M00406_A_56381804_56381804</t>
  </si>
  <si>
    <t>13.05.2021 09:46:53</t>
  </si>
  <si>
    <t>13.05.2021 11:38:08</t>
  </si>
  <si>
    <t>K-1408 35-01-K01408_912475730_912475730</t>
  </si>
  <si>
    <t>13.05.2021 09:59:06</t>
  </si>
  <si>
    <t>13.05.2021 12:25:11</t>
  </si>
  <si>
    <t>TR-8 35-27-M00008_DAĞITIM TRAFO TR-8 M06_72208547</t>
  </si>
  <si>
    <t>13.05.2021 10:12:03</t>
  </si>
  <si>
    <t>13.05.2021 12:40:11</t>
  </si>
  <si>
    <t>ÇATALOLUK DM 45-74-M00227_HatBaşıAyırıcı_53134204 M10_53134204</t>
  </si>
  <si>
    <t>13.05.2021 10:18:41</t>
  </si>
  <si>
    <t>13.05.2021 11:42:13</t>
  </si>
  <si>
    <t>BÜYÜKBELEN TR-6 45-80-M00069_956567285_956567285</t>
  </si>
  <si>
    <t>13.05.2021 10:11:46</t>
  </si>
  <si>
    <t>13.05.2021 12:14:15</t>
  </si>
  <si>
    <t>DURASILLI TARIMSAL SULAMA-14 TR 45-78-M00998_45-78-M00998_2353235</t>
  </si>
  <si>
    <t>13.05.2021 10:42:35</t>
  </si>
  <si>
    <t>13.05.2021 12:19:00</t>
  </si>
  <si>
    <t>KINIK İM 35-24-A00001_SOMA M01_2059065</t>
  </si>
  <si>
    <t>13.05.2021 10:49:45</t>
  </si>
  <si>
    <t>13.05.2021 10:54:01</t>
  </si>
  <si>
    <t>GELENBE İM 45-76-A00001_HatBaşıAyırıcı_53136532 L12_53136532</t>
  </si>
  <si>
    <t>13.05.2021 10:39:23</t>
  </si>
  <si>
    <t>13.05.2021 12:01:19</t>
  </si>
  <si>
    <t>13.05.2021 10:40:17</t>
  </si>
  <si>
    <t>13.05.2021 11:41:11</t>
  </si>
  <si>
    <t>M-89 35-18-M00089_950439618_950439618</t>
  </si>
  <si>
    <t>13.05.2021 11:05:12</t>
  </si>
  <si>
    <t>13.05.2021 14:23:14</t>
  </si>
  <si>
    <t>13.05.2021 11:05:41</t>
  </si>
  <si>
    <t>13.05.2021 12:04:36</t>
  </si>
  <si>
    <t>SALİHLİ İM 45-78-A00001_ŞEHİR-2 L08_48929105</t>
  </si>
  <si>
    <t>13.05.2021 11:19:10</t>
  </si>
  <si>
    <t>13.05.2021 11:39:54</t>
  </si>
  <si>
    <t>DM-14/24 45-71-M00365_953243805_953243805</t>
  </si>
  <si>
    <t>13.05.2021 11:20:09</t>
  </si>
  <si>
    <t>13.05.2021 15:03:19</t>
  </si>
  <si>
    <t>K-1038 35-01-K01038_913162916_913162916</t>
  </si>
  <si>
    <t>13.05.2021 11:19:13</t>
  </si>
  <si>
    <t>13.05.2021 14:57:48</t>
  </si>
  <si>
    <t>TR-34 35-30-L00034_955332842_955332842</t>
  </si>
  <si>
    <t>13.05.2021 11:18:45</t>
  </si>
  <si>
    <t>13.05.2021 14:18:28</t>
  </si>
  <si>
    <t>A. CANCAN SLM GRB TR-1 35-27-M00602_956286139_956286139</t>
  </si>
  <si>
    <t>13.05.2021 11:35:25</t>
  </si>
  <si>
    <t>13.05.2021 15:33:46</t>
  </si>
  <si>
    <t>13.05.2021 11:42:20</t>
  </si>
  <si>
    <t>13.05.2021 11:42:50</t>
  </si>
  <si>
    <t>SARUHANLI TR-7 45-80-M00007_B_56401269_56401269</t>
  </si>
  <si>
    <t>13.05.2021 11:41:00</t>
  </si>
  <si>
    <t>13.05.2021 12:47:26</t>
  </si>
  <si>
    <t>DURASILLI TR-1 KÖK 45-78-M01114_TR-12 M01_2106812</t>
  </si>
  <si>
    <t>13.05.2021 11:50:26</t>
  </si>
  <si>
    <t>13.05.2021 12:28:13</t>
  </si>
  <si>
    <t>13.05.2021 12:05:00</t>
  </si>
  <si>
    <t>13.05.2021 12:05:43</t>
  </si>
  <si>
    <t>YAĞCILAR KÖK 45-71-M00179_SULAMALAR-AT ÇİFTLİĞİ M02_72258055</t>
  </si>
  <si>
    <t>13.05.2021 12:11:46</t>
  </si>
  <si>
    <t>13.05.2021 13:17:40</t>
  </si>
  <si>
    <t>DEMİRCİ TM 45-74-A00001_HatBaşıAyırıcı_53135307 M15_53135307</t>
  </si>
  <si>
    <t>13.05.2021 11:54:42</t>
  </si>
  <si>
    <t>13.05.2021 13:56:24</t>
  </si>
  <si>
    <t>ÇAKMAKLI TR-1 45-80-M00170_95000064023_95000064023</t>
  </si>
  <si>
    <t>13.05.2021 12:26:00</t>
  </si>
  <si>
    <t>13.05.2021 14:24:46</t>
  </si>
  <si>
    <t>K-1478 35-03-K01478_R_56373202_56373202</t>
  </si>
  <si>
    <t>13.05.2021 12:27:19</t>
  </si>
  <si>
    <t>13.05.2021 14:01:27</t>
  </si>
  <si>
    <t>M-2112 35-03-M02112_A_56365376_56365376</t>
  </si>
  <si>
    <t>13.05.2021 12:24:38</t>
  </si>
  <si>
    <t>13.05.2021 13:16:04</t>
  </si>
  <si>
    <t>ORUÇLAR TR-1 35-16-M00093_95000107588_95000107588</t>
  </si>
  <si>
    <t>13.05.2021 12:52:26</t>
  </si>
  <si>
    <t>13.05.2021 15:01:33</t>
  </si>
  <si>
    <t>M-3439(YATIRIM REZERVE) 35-03-M03439_910545648_910545648</t>
  </si>
  <si>
    <t>13.05.2021 12:53:43</t>
  </si>
  <si>
    <t>13.05.2021 13:56:14</t>
  </si>
  <si>
    <t>BADEMLER TR-4 35-14-L00332_956694612_956694612</t>
  </si>
  <si>
    <t>13.05.2021 12:52:33</t>
  </si>
  <si>
    <t>13.05.2021 14:21:09</t>
  </si>
  <si>
    <t>13.05.2021 13:00:00</t>
  </si>
  <si>
    <t>13.05.2021 15:02:18</t>
  </si>
  <si>
    <t>ÇAKALTEPE TR-3 (PALAMUTARASI) 35-22-M00185_955271624_955271624</t>
  </si>
  <si>
    <t>13.05.2021 13:02:16</t>
  </si>
  <si>
    <t>13.05.2021 14:36:31</t>
  </si>
  <si>
    <t>KOLDERE TR-5 45-80-M00116_956539543_956539543</t>
  </si>
  <si>
    <t>13.05.2021 13:09:00</t>
  </si>
  <si>
    <t>13.05.2021 14:39:17</t>
  </si>
  <si>
    <t>DAĞARLAR TR-2 45-73-M00600_945654496_945654496</t>
  </si>
  <si>
    <t>13.05.2021 13:11:03</t>
  </si>
  <si>
    <t>13.05.2021 15:52:57</t>
  </si>
  <si>
    <t>Y. YAZAR SULAMA GRUBU TR 35-27-M00528_DIREK TIPI TRAFO HUCRESI H01_2052056</t>
  </si>
  <si>
    <t>13.05.2021 12:54:55</t>
  </si>
  <si>
    <t>13.05.2021 13:55:19</t>
  </si>
  <si>
    <t>KESİKKÖY DM 35-28-M00309_SEYREK TR-7 KÖK M04_2323286</t>
  </si>
  <si>
    <t>13.05.2021 13:22:46</t>
  </si>
  <si>
    <t>13.05.2021 14:10:00</t>
  </si>
  <si>
    <t>HALİTPAŞA TR-11 45-80-M00063_45-80-M00063_72189632</t>
  </si>
  <si>
    <t>13.05.2021 13:26:00</t>
  </si>
  <si>
    <t>13.05.2021 15:31:31</t>
  </si>
  <si>
    <t>KALEMLİ TR-1 45-71-M01533_43109764_56385643_56385643</t>
  </si>
  <si>
    <t>13.05.2021 13:26:01</t>
  </si>
  <si>
    <t>13.05.2021 14:22:41</t>
  </si>
  <si>
    <t>K-4698 35-01-K04698_C_56354787_56354787</t>
  </si>
  <si>
    <t>13.05.2021 13:20:04</t>
  </si>
  <si>
    <t>13.05.2021 16:03:35</t>
  </si>
  <si>
    <t>TOKATBAŞI TR-3 35-20-L00103_7037934_56360868_56360868</t>
  </si>
  <si>
    <t>13.05.2021 13:21:20</t>
  </si>
  <si>
    <t>13.05.2021 14:39:38</t>
  </si>
  <si>
    <t>L-301 ÇARK 35-18-L00301_950461598_950461598</t>
  </si>
  <si>
    <t>13.05.2021 13:43:43</t>
  </si>
  <si>
    <t>13.05.2021 18:01:04</t>
  </si>
  <si>
    <t>M-2747 35-01-M02747_912145315_912145315</t>
  </si>
  <si>
    <t>13.05.2021 13:52:38</t>
  </si>
  <si>
    <t>13.05.2021 14:48:36</t>
  </si>
  <si>
    <t>DEMİRTAŞ TR-2 45-76-M00166_C_56389195_56389195</t>
  </si>
  <si>
    <t>13.05.2021 13:41:33</t>
  </si>
  <si>
    <t>13.05.2021 14:33:47</t>
  </si>
  <si>
    <t>SAĞRAKÇI TR-1 45-72-L00219_45-72-L00219_2372404</t>
  </si>
  <si>
    <t>13.05.2021 13:14:55</t>
  </si>
  <si>
    <t>13.05.2021 15:07:24</t>
  </si>
  <si>
    <t>M-9 GERMİYAN 35-18-M00009_DIREK TIPI TRAFO HUCRESI H01_2102131</t>
  </si>
  <si>
    <t>13.05.2021 13:56:07</t>
  </si>
  <si>
    <t>13.05.2021 15:35:30</t>
  </si>
  <si>
    <t>13.05.2021 14:15:41</t>
  </si>
  <si>
    <t>13.05.2021 14:29:15</t>
  </si>
  <si>
    <t>ÇEŞME İM 35-18-A00001_SİBAM L04_2053084</t>
  </si>
  <si>
    <t>13.05.2021 14:19:32</t>
  </si>
  <si>
    <t>13.05.2021 14:25:11</t>
  </si>
  <si>
    <t>EROL ERBİL SULAMA TR-5 35-15-L00863_C_56372084_56372084</t>
  </si>
  <si>
    <t>13.05.2021 13:21:11</t>
  </si>
  <si>
    <t>13.05.2021 15:47:48</t>
  </si>
  <si>
    <t>M-1544 35-01-M01544_910556518_910556518</t>
  </si>
  <si>
    <t>13.05.2021 14:41:56</t>
  </si>
  <si>
    <t>13.05.2021 19:30:13</t>
  </si>
  <si>
    <t>ALAŞEHİR TR-64 45-73-M00064_A_56355968_56355968</t>
  </si>
  <si>
    <t>13.05.2021 14:40:44</t>
  </si>
  <si>
    <t>13.05.2021 16:44:24</t>
  </si>
  <si>
    <t>YAKACIK TR-6 35-20-L00244_DIREK TIPI TRAFO HUCRESI H01_2048385</t>
  </si>
  <si>
    <t>13.05.2021 14:23:47</t>
  </si>
  <si>
    <t>13.05.2021 15:31:16</t>
  </si>
  <si>
    <t>DM-1/TR-21 35-14-M00303_95000099070_95000099070</t>
  </si>
  <si>
    <t>13.05.2021 14:47:03</t>
  </si>
  <si>
    <t>13.05.2021 17:33:00</t>
  </si>
  <si>
    <t>ÜÇYOL KÖK 45-82-M00128_HatBaşıAyırıcı_53136004 M05_53136004</t>
  </si>
  <si>
    <t>13.05.2021 14:44:49</t>
  </si>
  <si>
    <t>13.05.2021 18:28:51</t>
  </si>
  <si>
    <t>TİYENLİ KÖK 45-85-M00004_TİYENLİ KÖY ÇIKIŞI M01_72102206</t>
  </si>
  <si>
    <t>13.05.2021 14:54:13</t>
  </si>
  <si>
    <t>13.05.2021 15:17:55</t>
  </si>
  <si>
    <t>AŞAĞIKIRIKLAR DM 35-16-M00448_TEKKEDERE-1 M01_2115464</t>
  </si>
  <si>
    <t>13.05.2021 14:59:54</t>
  </si>
  <si>
    <t>13.05.2021 15:49:08</t>
  </si>
  <si>
    <t>13.05.2021 14:59:35</t>
  </si>
  <si>
    <t>13.05.2021 19:01:48</t>
  </si>
  <si>
    <t>L-111 OVACIK 35-18-L00111_950439466_950439466</t>
  </si>
  <si>
    <t>13.05.2021 14:52:57</t>
  </si>
  <si>
    <t>13.05.2021 15:56:27</t>
  </si>
  <si>
    <t>13.05.2021 15:06:20</t>
  </si>
  <si>
    <t>13.05.2021 15:06:50</t>
  </si>
  <si>
    <t>UMMANDERESİ TR-2 45-75-M00074_45-75-M00074_2352692</t>
  </si>
  <si>
    <t>13.05.2021 15:00:58</t>
  </si>
  <si>
    <t>13.05.2021 15:45:15</t>
  </si>
  <si>
    <t>13.05.2021 15:12:11</t>
  </si>
  <si>
    <t>13.05.2021 16:50:55</t>
  </si>
  <si>
    <t>FATİH KÖK 35-15-L01160_HORZUM L01_72298565</t>
  </si>
  <si>
    <t>13.05.2021 15:15:09</t>
  </si>
  <si>
    <t>13.05.2021 17:58:11</t>
  </si>
  <si>
    <t>GERMİYAN İM 35-18-A00004_ILDIR-1 L02_2313571</t>
  </si>
  <si>
    <t>13.05.2021 15:15:29</t>
  </si>
  <si>
    <t>13.05.2021 15:54:41</t>
  </si>
  <si>
    <t>ALLAHDİYEN TR-2 45-78-L00281_C_56391266_56391266</t>
  </si>
  <si>
    <t>13.05.2021 15:13:01</t>
  </si>
  <si>
    <t>13.05.2021 16:49:33</t>
  </si>
  <si>
    <t>BÜYÜKBELEN KÖK 45-80-M00066_ALİBEYLİ DM M01_72191795</t>
  </si>
  <si>
    <t>13.05.2021 15:35:20</t>
  </si>
  <si>
    <t>13.05.2021 15:35:44</t>
  </si>
  <si>
    <t>ŞEHİTLİOĞLU ALTINTAŞ TR-1 45-77-M00083_945499629_945499629</t>
  </si>
  <si>
    <t>13.05.2021 15:34:56</t>
  </si>
  <si>
    <t>13.05.2021 17:34:55</t>
  </si>
  <si>
    <t>KARAHALİLLİ KÖK 35-20-L00087_ÖLÇÜ-GERİLİM - CANLI L01_66504964</t>
  </si>
  <si>
    <t>13.05.2021 15:41:20</t>
  </si>
  <si>
    <t>13.05.2021 15:41:40</t>
  </si>
  <si>
    <t>BAYINDIR İM 35-20-A00001_CANLI L09_2058779</t>
  </si>
  <si>
    <t>13.05.2021 15:41:30</t>
  </si>
  <si>
    <t>13.05.2021 15:42:14</t>
  </si>
  <si>
    <t>AŞAĞIÇOBANİSA TR-12 45-71-M00097_953197571_953197571</t>
  </si>
  <si>
    <t>13.05.2021 15:35:04</t>
  </si>
  <si>
    <t>13.05.2021 17:55:46</t>
  </si>
  <si>
    <t>DEĞİRMENDERE TR-2 35-22-M00198_955264943_955264943</t>
  </si>
  <si>
    <t>13.05.2021 15:46:42</t>
  </si>
  <si>
    <t>13.05.2021 17:35:46</t>
  </si>
  <si>
    <t>İĞDECİK TR-3 45-71-M00080_B_56403353_56403353</t>
  </si>
  <si>
    <t>13.05.2021 15:51:19</t>
  </si>
  <si>
    <t>13.05.2021 17:08:43</t>
  </si>
  <si>
    <t>DAĞHACIYUSUF TR-1 45-73-M00528_A_56403208_56403208</t>
  </si>
  <si>
    <t>13.05.2021 16:00:29</t>
  </si>
  <si>
    <t>13.05.2021 18:23:19</t>
  </si>
  <si>
    <t>HALİTPAŞA TR-11 45-80-M00063_A_56384464_56384464</t>
  </si>
  <si>
    <t>13.05.2021 16:06:06</t>
  </si>
  <si>
    <t>ÇAMLIK DM 35-17-M00173_HatBaşıAyırıcı_53134091 M08_53134091</t>
  </si>
  <si>
    <t>13.05.2021 16:17:01</t>
  </si>
  <si>
    <t>13.05.2021 17:17:52</t>
  </si>
  <si>
    <t>L-363 ŞENGÜDER SİTESİ 35-18-L00363_950441712_950441712</t>
  </si>
  <si>
    <t>13.05.2021 16:27:26</t>
  </si>
  <si>
    <t>13.05.2021 19:09:23</t>
  </si>
  <si>
    <t>KARABURUN TR-1 35-21-L00001_953358592_953358592</t>
  </si>
  <si>
    <t>13.05.2021 16:31:42</t>
  </si>
  <si>
    <t>13.05.2021 19:26:06</t>
  </si>
  <si>
    <t>DM-14/24 45-71-M00365_953182987_953182987</t>
  </si>
  <si>
    <t>13.05.2021 16:36:00</t>
  </si>
  <si>
    <t>13.05.2021 19:23:16</t>
  </si>
  <si>
    <t>ALAŞEHİR TR-64 45-73-M00064_B_56404320_56404320</t>
  </si>
  <si>
    <t>13.05.2021 16:30:25</t>
  </si>
  <si>
    <t>13.05.2021 18:05:16</t>
  </si>
  <si>
    <t>13.05.2021 16:49:05</t>
  </si>
  <si>
    <t>13.05.2021 20:37:07</t>
  </si>
  <si>
    <t>BADEMLİ TR-1 DM 35-15-L01010_ÜÇ CEVİZLER (TR-26) L02_67544164</t>
  </si>
  <si>
    <t>13.05.2021 17:08:18</t>
  </si>
  <si>
    <t>13.05.2021 18:04:37</t>
  </si>
  <si>
    <t>K-4780 35-04-K04780_99140165_99140165</t>
  </si>
  <si>
    <t>13.05.2021 17:22:58</t>
  </si>
  <si>
    <t>13.05.2021 18:50:03</t>
  </si>
  <si>
    <t>K-3162 35-03-K03162_F_56362564_56362564</t>
  </si>
  <si>
    <t>13.05.2021 17:30:40</t>
  </si>
  <si>
    <t>13.05.2021 18:49:42</t>
  </si>
  <si>
    <t>KABAZLI TR-2 45-78-M00679_49290080_56407481_56407481</t>
  </si>
  <si>
    <t>13.05.2021 17:47:29</t>
  </si>
  <si>
    <t>13.05.2021 19:14:29</t>
  </si>
  <si>
    <t>13.05.2021 17:53:44</t>
  </si>
  <si>
    <t>13.05.2021 18:52:56</t>
  </si>
  <si>
    <t>TR-2/20 45-83-L00020_45-83-L00020_72169497</t>
  </si>
  <si>
    <t>13.05.2021 17:33:04</t>
  </si>
  <si>
    <t>13.05.2021 18:43:31</t>
  </si>
  <si>
    <t>M-247 35-02-M00247_966864949_966864949</t>
  </si>
  <si>
    <t>13.05.2021 17:48:13</t>
  </si>
  <si>
    <t>13.05.2021 19:14:32</t>
  </si>
  <si>
    <t>13.05.2021 17:53:47</t>
  </si>
  <si>
    <t>13.05.2021 20:37:21</t>
  </si>
  <si>
    <t>TR-99 35-15-L00099_48879794_56381279_56381279</t>
  </si>
  <si>
    <t>13.05.2021 17:38:43</t>
  </si>
  <si>
    <t>13.05.2021 20:44:54</t>
  </si>
  <si>
    <t>UMURCALI TR 4 35-31-L00108_956584495_956584495</t>
  </si>
  <si>
    <t>13.05.2021 17:51:51</t>
  </si>
  <si>
    <t>13.05.2021 21:06:03</t>
  </si>
  <si>
    <t>L-68 EROL UĞUR SİTESİ 35-14-L00068_956635085_956635085</t>
  </si>
  <si>
    <t>13.05.2021 18:08:00</t>
  </si>
  <si>
    <t>13.05.2021 22:04:57</t>
  </si>
  <si>
    <t>ÇAYIRALAN TR-1 45-83-L00276_A_56395008_56395008</t>
  </si>
  <si>
    <t>13.05.2021 18:17:31</t>
  </si>
  <si>
    <t>13.05.2021 19:02:46</t>
  </si>
  <si>
    <t>BADEMLİ KOCABAĞLAR MEV. TR-34 35-15-L01058_B_56360433_56360433</t>
  </si>
  <si>
    <t>13.05.2021 18:24:08</t>
  </si>
  <si>
    <t>13.05.2021 19:53:49</t>
  </si>
  <si>
    <t>HAKKI YEŞİLTEPE SULAMA GRUBU 35-29-M00392_B_56399043_56399043</t>
  </si>
  <si>
    <t>13.05.2021 18:23:25</t>
  </si>
  <si>
    <t>13.05.2021 22:31:36</t>
  </si>
  <si>
    <t>TR-170 35-26-M01191_E E01b_66385615</t>
  </si>
  <si>
    <t>13.05.2021 18:26:07</t>
  </si>
  <si>
    <t>13.05.2021 19:46:48</t>
  </si>
  <si>
    <t>YENİFOÇA TR-20 35-23-M00020_950416731_950416731</t>
  </si>
  <si>
    <t>13.05.2021 18:37:34</t>
  </si>
  <si>
    <t>13.05.2021 20:53:24</t>
  </si>
  <si>
    <t>YUSUFLU TR-6 35-20-L00359_10501236_56373904_56373904</t>
  </si>
  <si>
    <t>13.05.2021 18:41:37</t>
  </si>
  <si>
    <t>13.05.2021 21:41:35</t>
  </si>
  <si>
    <t>L-416 KAPALI SPOR SALONU 35-18-L00416_L-417 L03_72107110</t>
  </si>
  <si>
    <t>13.05.2021 18:51:28</t>
  </si>
  <si>
    <t>13.05.2021 19:34:26</t>
  </si>
  <si>
    <t>BADEMBÜKÜ TR-1 35-21-L00075_948145570_948145570</t>
  </si>
  <si>
    <t>13.05.2021 18:43:28</t>
  </si>
  <si>
    <t>13.05.2021 21:47:49</t>
  </si>
  <si>
    <t>L-134 AYARASANDA 35-18-L00134_950436631_950436631</t>
  </si>
  <si>
    <t>13.05.2021 18:44:08</t>
  </si>
  <si>
    <t>13.05.2021 20:38:53</t>
  </si>
  <si>
    <t>K-3195 35-03-K03195_B_56362940_56362940</t>
  </si>
  <si>
    <t>13.05.2021 19:32:03</t>
  </si>
  <si>
    <t>DM-1/89 35-29-M00089_950337660_950337660</t>
  </si>
  <si>
    <t>13.05.2021 19:09:04</t>
  </si>
  <si>
    <t>13.05.2021 20:11:27</t>
  </si>
  <si>
    <t>ARAPBAŞI TR-2 35-20-L00440_943085263_943085263</t>
  </si>
  <si>
    <t>13.05.2021 19:12:35</t>
  </si>
  <si>
    <t>13.05.2021 20:43:51</t>
  </si>
  <si>
    <t>YENİKÖY KAHVELERİ KÜSKÜT YOLU TR-2 35-15-L00381_C_56368651_56368651</t>
  </si>
  <si>
    <t>13.05.2021 19:11:16</t>
  </si>
  <si>
    <t>13.05.2021 21:39:26</t>
  </si>
  <si>
    <t>YEŞİLKÖY TR-1 35-15-L00187_DIREK TIPI TRAFO HUCRESI H01_2039366</t>
  </si>
  <si>
    <t>13.05.2021 19:20:07</t>
  </si>
  <si>
    <t>13.05.2021 19:49:29</t>
  </si>
  <si>
    <t>SÜLEYMAN ÖNEM SULAMA GRUBU 35-29-M00342_B_56360609_56360609</t>
  </si>
  <si>
    <t>13.05.2021 19:20:52</t>
  </si>
  <si>
    <t>13.05.2021 21:18:04</t>
  </si>
  <si>
    <t>VENTOLA KÖK 35-26-M00678_PİZZA PİZZA M02_65914102</t>
  </si>
  <si>
    <t>13.05.2021 19:20:13</t>
  </si>
  <si>
    <t>13.05.2021 19:49:49</t>
  </si>
  <si>
    <t>SANCAKLI BOZKÖY TR-4 45-71-M00564_45-71-M00564_2354349</t>
  </si>
  <si>
    <t>13.05.2021 19:19:50</t>
  </si>
  <si>
    <t>13.05.2021 19:58:00</t>
  </si>
  <si>
    <t>TR-7 35-27-M00007_98827242_98827242</t>
  </si>
  <si>
    <t>13.05.2021 19:43:51</t>
  </si>
  <si>
    <t>13.05.2021 21:20:30</t>
  </si>
  <si>
    <t>MALDAN KÖYÜ TR-2 45-71-M01667_43182217_56384952_56384952</t>
  </si>
  <si>
    <t>13.05.2021 19:48:38</t>
  </si>
  <si>
    <t>13.05.2021 22:31:19</t>
  </si>
  <si>
    <t>ÇELTİKÇİ TR-1 35-16-M00076_953321009_953321009</t>
  </si>
  <si>
    <t>13.05.2021 20:00:56</t>
  </si>
  <si>
    <t>13.05.2021 22:10:24</t>
  </si>
  <si>
    <t>KALEKÖY TR-4 35-31-L00236_47918399_56386864_56386864</t>
  </si>
  <si>
    <t>13.05.2021 21:18:26</t>
  </si>
  <si>
    <t>13.05.2021 22:44:38</t>
  </si>
  <si>
    <t>ALİ ÖRÜMLÜ TR-1 SULAMA 45-71-M01165_45-71-M01165_2362854</t>
  </si>
  <si>
    <t>13.05.2021 20:46:44</t>
  </si>
  <si>
    <t>13.05.2021 23:30:43</t>
  </si>
  <si>
    <t>13.05.2021 20:42:41</t>
  </si>
  <si>
    <t>13.05.2021 23:29:19</t>
  </si>
  <si>
    <t>İĞDECİK TR-2 45-71-M00081_43125636_56403696_56403696</t>
  </si>
  <si>
    <t>13.05.2021 21:01:44</t>
  </si>
  <si>
    <t>14.05.2021 06:36:59</t>
  </si>
  <si>
    <t>13.05.2021 22:03:43</t>
  </si>
  <si>
    <t>13.05.2021 22:07:39</t>
  </si>
  <si>
    <t>K-2324 35-01-K02324_E_56368398_56368398</t>
  </si>
  <si>
    <t>13.05.2021 22:01:05</t>
  </si>
  <si>
    <t>13.05.2021 22:18:12</t>
  </si>
  <si>
    <t>MEDAR TR-7 45-72-L00277_956518159_956518159</t>
  </si>
  <si>
    <t>13.05.2021 21:46:23</t>
  </si>
  <si>
    <t>13.05.2021 22:15:19</t>
  </si>
  <si>
    <t>DM02/TR31 (ESKİ TR-33) 45-73-M00033_C c4_45110411</t>
  </si>
  <si>
    <t>13.05.2021 20:29:47</t>
  </si>
  <si>
    <t>13.05.2021 21:58:00</t>
  </si>
  <si>
    <t>13.05.2021 22:15:00</t>
  </si>
  <si>
    <t>14.05.2021 00:15:17</t>
  </si>
  <si>
    <t>K-2632 35-03-K02632_912881181_912881181</t>
  </si>
  <si>
    <t>13.05.2021 22:20:00</t>
  </si>
  <si>
    <t>14.05.2021 00:34:22</t>
  </si>
  <si>
    <t>TR-54 35-30-L00054_955333361_955333361</t>
  </si>
  <si>
    <t>13.05.2021 22:21:03</t>
  </si>
  <si>
    <t>14.05.2021 00:27:47</t>
  </si>
  <si>
    <t>ŞEYHDAVUTLAR TR-4 KEMİKLİ 45-79-M00121_DIREK TIPI TRAFO HUCRESI H01_2076299</t>
  </si>
  <si>
    <t>13.05.2021 22:26:21</t>
  </si>
  <si>
    <t>13.05.2021 23:11:25</t>
  </si>
  <si>
    <t>TEKELİ DM 35-22-M00088_TEKELİ M10_48495871</t>
  </si>
  <si>
    <t>13.05.2021 22:48:41</t>
  </si>
  <si>
    <t>13.05.2021 23:15:09</t>
  </si>
  <si>
    <t>13.05.2021 23:06:59</t>
  </si>
  <si>
    <t>13.05.2021 23:36:11</t>
  </si>
  <si>
    <t>13.05.2021 23:13:41</t>
  </si>
  <si>
    <t>13.05.2021 23:14:21</t>
  </si>
  <si>
    <t>K-1043 35-01-K01043_912021268_912021268</t>
  </si>
  <si>
    <t>14.05.2021 00:47:54</t>
  </si>
  <si>
    <t>14.05.2021 01:46:09</t>
  </si>
  <si>
    <t>K-358 35-04-K00358_K_56363864_56363864</t>
  </si>
  <si>
    <t>14.05.2021 01:08:38</t>
  </si>
  <si>
    <t>14.05.2021 02:02:27</t>
  </si>
  <si>
    <t>14.05.2021 01:12:53</t>
  </si>
  <si>
    <t>14.05.2021 01:17:32</t>
  </si>
  <si>
    <t>DM-11/02 45-71-M02414_953188002_953188002</t>
  </si>
  <si>
    <t>14.05.2021 00:07:50</t>
  </si>
  <si>
    <t>14.05.2021 02:36:35</t>
  </si>
  <si>
    <t>K-325 35-01-K00325_911008886_911008886</t>
  </si>
  <si>
    <t>14.05.2021 01:22:45</t>
  </si>
  <si>
    <t>14.05.2021 02:17:32</t>
  </si>
  <si>
    <t>TR-2/83-A 45-83-L00309_955155278_955155278</t>
  </si>
  <si>
    <t>14.05.2021 01:49:25</t>
  </si>
  <si>
    <t>14.05.2021 04:59:17</t>
  </si>
  <si>
    <t>14.05.2021 02:59:10</t>
  </si>
  <si>
    <t>14.05.2021 07:27:18</t>
  </si>
  <si>
    <t>14.05.2021 05:35:01</t>
  </si>
  <si>
    <t>14.05.2021 05:35:44</t>
  </si>
  <si>
    <t>AYVATLAR TR-1 45-77-L00128_C_56355930_56355930</t>
  </si>
  <si>
    <t>14.05.2021 06:05:21</t>
  </si>
  <si>
    <t>14.05.2021 06:55:33</t>
  </si>
  <si>
    <t>POYRAZDAMLARI TR-10 45-78-M00575_49221879_56407604_56407604</t>
  </si>
  <si>
    <t>14.05.2021 06:27:56</t>
  </si>
  <si>
    <t>14.05.2021 10:06:55</t>
  </si>
  <si>
    <t>ULUCAK DM-2 35-27-M00331_HatBaşıAyırıcı_53132459 M02_53132459</t>
  </si>
  <si>
    <t>14.05.2021 06:32:47</t>
  </si>
  <si>
    <t>14.05.2021 09:42:51</t>
  </si>
  <si>
    <t>M-531 KAVAKLIDERE KÖK 35-02-M00531_M-528 M10_72200150</t>
  </si>
  <si>
    <t>14.05.2021 07:16:05</t>
  </si>
  <si>
    <t>14.05.2021 08:40:18</t>
  </si>
  <si>
    <t>PAYAMLI M-27 (SAKIZAĞACI KÖK) 35-25-M00188_M-25/M-22/M-23/M-24/İZSU M03_72070653</t>
  </si>
  <si>
    <t>14.05.2021 07:25:14</t>
  </si>
  <si>
    <t>14.05.2021 08:18:28</t>
  </si>
  <si>
    <t>14.05.2021 07:26:27</t>
  </si>
  <si>
    <t>14.05.2021 08:41:20</t>
  </si>
  <si>
    <t>KURŞUNLU KAYALI TR-1 45-81-M00185_45-81-M00185_2368331</t>
  </si>
  <si>
    <t>14.05.2021 07:40:13</t>
  </si>
  <si>
    <t>14.05.2021 09:09:06</t>
  </si>
  <si>
    <t>14.05.2021 07:53:00</t>
  </si>
  <si>
    <t>14.05.2021 12:16:45</t>
  </si>
  <si>
    <t>AKHİSAR TM 45-72-A00006_SOMA M03_2313119</t>
  </si>
  <si>
    <t>14.05.2021 08:03:00</t>
  </si>
  <si>
    <t>14.05.2021 08:10:26</t>
  </si>
  <si>
    <t>GÖÇBEYLİ DM 35-16-M00139_ALİBEYLİ M05_72044680</t>
  </si>
  <si>
    <t>14.05.2021 08:13:44</t>
  </si>
  <si>
    <t>14.05.2021 08:57:03</t>
  </si>
  <si>
    <t>14.05.2021 08:18:01</t>
  </si>
  <si>
    <t>14.05.2021 08:48:43</t>
  </si>
  <si>
    <t>HALİTPAŞA TR-10 45-80-M00081_956541449_956541449</t>
  </si>
  <si>
    <t>14.05.2021 08:28:00</t>
  </si>
  <si>
    <t>14.05.2021 09:51:39</t>
  </si>
  <si>
    <t>K-1303 35-08-K01303_A A1B_5831451</t>
  </si>
  <si>
    <t>14.05.2021 08:32:00</t>
  </si>
  <si>
    <t>14.05.2021 10:57:00</t>
  </si>
  <si>
    <t>KAŞAKLAR TR-1 35-24-M00052_8843070_56352793_56352793</t>
  </si>
  <si>
    <t>14.05.2021 08:31:14</t>
  </si>
  <si>
    <t>14.05.2021 09:15:33</t>
  </si>
  <si>
    <t>MORDOĞAN TR-35 35-21-L00147_953356944_953356944</t>
  </si>
  <si>
    <t>14.05.2021 08:34:00</t>
  </si>
  <si>
    <t>14.05.2021 09:15:02</t>
  </si>
  <si>
    <t>SÖĞÜTLÜ TR-1 45-72-L00203_956483862_956483862</t>
  </si>
  <si>
    <t>14.05.2021 08:34:48</t>
  </si>
  <si>
    <t>14.05.2021 11:22:21</t>
  </si>
  <si>
    <t>14.05.2021 08:38:54</t>
  </si>
  <si>
    <t>14.05.2021 09:49:09</t>
  </si>
  <si>
    <t>SÜLEYMAN ÖNEM SULAMA GRUBU 35-29-M00342_35-29-M00342_2370921</t>
  </si>
  <si>
    <t>14.05.2021 08:53:00</t>
  </si>
  <si>
    <t>14.05.2021 15:55:32</t>
  </si>
  <si>
    <t>14.05.2021 08:56:00</t>
  </si>
  <si>
    <t>14.05.2021 09:35:43</t>
  </si>
  <si>
    <t>ÇALIBAHÇE TR-1 35-16-M00053_DIREK TIPI TRAFO HUCRESI H01_2040979</t>
  </si>
  <si>
    <t>14.05.2021 08:44:25</t>
  </si>
  <si>
    <t>14.05.2021 10:09:16</t>
  </si>
  <si>
    <t>PAYAMLI M-1 KÖK 35-25-M00175_KARAYOLLARI M08_72056736</t>
  </si>
  <si>
    <t>14.05.2021 08:57:06</t>
  </si>
  <si>
    <t>14.05.2021 09:32:54</t>
  </si>
  <si>
    <t>TR-22 (DM-7/TR-23) 35-19-L00022_95000131737_95000131737</t>
  </si>
  <si>
    <t>14.05.2021 09:31:54</t>
  </si>
  <si>
    <t>14.05.2021 10:53:28</t>
  </si>
  <si>
    <t>İBRAHİM GÖREKE SULAMA GRUBU 35-29-M00190_915012927_915012927</t>
  </si>
  <si>
    <t>14.05.2021 09:34:34</t>
  </si>
  <si>
    <t>14.05.2021 13:05:36</t>
  </si>
  <si>
    <t>K-1317 35-07-K01317_912933171_912933171</t>
  </si>
  <si>
    <t>14.05.2021 09:16:12</t>
  </si>
  <si>
    <t>14.05.2021 10:39:34</t>
  </si>
  <si>
    <t>14.05.2021 10:05:00</t>
  </si>
  <si>
    <t>14.05.2021 10:10:51</t>
  </si>
  <si>
    <t>14.05.2021 10:22:00</t>
  </si>
  <si>
    <t>14.05.2021 12:16:20</t>
  </si>
  <si>
    <t>ÇİFTLİK SULAMA TR-6 35-16-M00192_35-16-M00192_2374897</t>
  </si>
  <si>
    <t>14.05.2021 10:27:53</t>
  </si>
  <si>
    <t>14.05.2021 12:36:53</t>
  </si>
  <si>
    <t>KARABEL KÖK(VİŞNELİ KÖK) 35-26-M01207_DEREKÖY CUMALI M05_66051329</t>
  </si>
  <si>
    <t>14.05.2021 10:48:01</t>
  </si>
  <si>
    <t>14.05.2021 10:58:00</t>
  </si>
  <si>
    <t>TR-67 TARIMSAL SULAMA 45-80-M01067_45-80-M01067_2372244</t>
  </si>
  <si>
    <t>14.05.2021 10:48:48</t>
  </si>
  <si>
    <t>14.05.2021 12:41:52</t>
  </si>
  <si>
    <t>14.05.2021 10:44:35</t>
  </si>
  <si>
    <t>14.05.2021 12:47:31</t>
  </si>
  <si>
    <t>L-193 ESENEVLER 35-18-L00193_950442946_950442946</t>
  </si>
  <si>
    <t>14.05.2021 10:57:39</t>
  </si>
  <si>
    <t>14.05.2021 12:08:57</t>
  </si>
  <si>
    <t>DM-3 35-29-M00003_35-29-M00003_72188087</t>
  </si>
  <si>
    <t>14.05.2021 10:55:58</t>
  </si>
  <si>
    <t>14.05.2021 12:12:59</t>
  </si>
  <si>
    <t>MORDOĞAN TR-27 35-21-L00154_B_60983514_60983514</t>
  </si>
  <si>
    <t>14.05.2021 11:08:42</t>
  </si>
  <si>
    <t>14.05.2021 11:56:24</t>
  </si>
  <si>
    <t>SANCAKLI TR-4 35-22-M00156_955286392_955286392</t>
  </si>
  <si>
    <t>14.05.2021 11:12:52</t>
  </si>
  <si>
    <t>14.05.2021 12:28:43</t>
  </si>
  <si>
    <t>YOLÜSTÜ TR-5 (ÜÇ DUTLAR MEVKİİ) 35-15-M00219_950402324_950402324</t>
  </si>
  <si>
    <t>14.05.2021 11:10:21</t>
  </si>
  <si>
    <t>14.05.2021 12:22:14</t>
  </si>
  <si>
    <t>YUKARI AKTEPE HACIHALİLLER TR-3 35-32-L00072_35-32-L00072_61276932</t>
  </si>
  <si>
    <t>14.05.2021 11:34:14</t>
  </si>
  <si>
    <t>14.05.2021 14:13:02</t>
  </si>
  <si>
    <t>TR-297 SAYDAM SİTESİ 35-19-M00121_956685978_956685978</t>
  </si>
  <si>
    <t>14.05.2021 11:35:01</t>
  </si>
  <si>
    <t>14.05.2021 13:03:16</t>
  </si>
  <si>
    <t>ÖRLEMİŞ TR-1 35-16-M00293_953344569_953344569</t>
  </si>
  <si>
    <t>14.05.2021 11:43:34</t>
  </si>
  <si>
    <t>14.05.2021 14:49:00</t>
  </si>
  <si>
    <t>TEKKEDERE DM 35-16-M00137_HatBaşıAyırıcı_53140691 M03_53140691</t>
  </si>
  <si>
    <t>14.05.2021 11:54:33</t>
  </si>
  <si>
    <t>14.05.2021 13:32:37</t>
  </si>
  <si>
    <t>YENİ LİMAN TR-2 35-21-L00051_953357475_953357475</t>
  </si>
  <si>
    <t>14.05.2021 12:25:06</t>
  </si>
  <si>
    <t>14.05.2021 13:34:40</t>
  </si>
  <si>
    <t>14.05.2021 12:31:47</t>
  </si>
  <si>
    <t>14.05.2021 12:37:12</t>
  </si>
  <si>
    <t>ÇIRPI MEKTEP MAH. TR 35-20-M00005_955199943_955199943</t>
  </si>
  <si>
    <t>14.05.2021 12:14:39</t>
  </si>
  <si>
    <t>14.05.2021 14:11:37</t>
  </si>
  <si>
    <t>K-593 35-01-K00593_911328790_911328790</t>
  </si>
  <si>
    <t>14.05.2021 12:47:14</t>
  </si>
  <si>
    <t>14.05.2021 14:12:47</t>
  </si>
  <si>
    <t>GÜMÜLDÜR M-18 35-25-M00018_C m18/c3b_5785819</t>
  </si>
  <si>
    <t>14.05.2021 12:54:06</t>
  </si>
  <si>
    <t>14.05.2021 15:42:25</t>
  </si>
  <si>
    <t>14.05.2021 13:03:28</t>
  </si>
  <si>
    <t>14.05.2021 13:11:00</t>
  </si>
  <si>
    <t>TR-103 35-15-L00103_B b1b_48898328</t>
  </si>
  <si>
    <t>14.05.2021 13:04:55</t>
  </si>
  <si>
    <t>14.05.2021 15:37:21</t>
  </si>
  <si>
    <t>K-290 35-01-K00290_910597347_910597347</t>
  </si>
  <si>
    <t>14.05.2021 13:18:09</t>
  </si>
  <si>
    <t>14.05.2021 14:52:26</t>
  </si>
  <si>
    <t>CENKYERİ TR-5 45-82-M00253_945535123_945535123</t>
  </si>
  <si>
    <t>14.05.2021 13:07:05</t>
  </si>
  <si>
    <t>14.05.2021 15:54:54</t>
  </si>
  <si>
    <t>YENİŞEHİR TR-1 35-31-L00377_DIREK TIPI TRAFO HUCRESI H01_2048487</t>
  </si>
  <si>
    <t>14.05.2021 13:22:11</t>
  </si>
  <si>
    <t>14.05.2021 13:52:10</t>
  </si>
  <si>
    <t>M-319 35-02-M00319_910076502_910076502</t>
  </si>
  <si>
    <t>14.05.2021 13:32:49</t>
  </si>
  <si>
    <t>14.05.2021 16:20:11</t>
  </si>
  <si>
    <t>TAŞDELEN TR-336 35-19-M00181_95000501564_95000501564</t>
  </si>
  <si>
    <t>14.05.2021 13:44:23</t>
  </si>
  <si>
    <t>14.05.2021 14:58:03</t>
  </si>
  <si>
    <t>İSTASYONALTI KÖK 45-83-M00131_CELALETTİN AŞKIN M08_2329824</t>
  </si>
  <si>
    <t>14.05.2021 12:14:31</t>
  </si>
  <si>
    <t>14.05.2021 14:56:45</t>
  </si>
  <si>
    <t>BEYDERE KÖK 45-71-M00128_ÜÇPINAR M03_50217225</t>
  </si>
  <si>
    <t>14.05.2021 14:07:51</t>
  </si>
  <si>
    <t>14.05.2021 15:40:19</t>
  </si>
  <si>
    <t>KARAAĞAÇLI TR-3 45-71-M01083_953213123_953213123</t>
  </si>
  <si>
    <t>14.05.2021 14:12:12</t>
  </si>
  <si>
    <t>14.05.2021 16:05:56</t>
  </si>
  <si>
    <t>ADALA TR-2 45-78-M00289_953282800_953282800</t>
  </si>
  <si>
    <t>14.05.2021 14:30:36</t>
  </si>
  <si>
    <t>14.05.2021 15:26:01</t>
  </si>
  <si>
    <t>KALEMOĞLU FINDIKOĞLU TR-1 45-75-M00306_B_56398567_56398567</t>
  </si>
  <si>
    <t>14.05.2021 14:37:20</t>
  </si>
  <si>
    <t>14.05.2021 15:53:24</t>
  </si>
  <si>
    <t>DERBENT İM-DM 45-83-A00004_AKÇAPINAR L04_2097161</t>
  </si>
  <si>
    <t>14.05.2021 14:45:29</t>
  </si>
  <si>
    <t>14.05.2021 15:15:39</t>
  </si>
  <si>
    <t>K-4148 35-01-K04148_A_56365750_56365750</t>
  </si>
  <si>
    <t>14.05.2021 14:58:14</t>
  </si>
  <si>
    <t>14.05.2021 16:56:11</t>
  </si>
  <si>
    <t>M-1921 35-02-M01921_915012379_915012379</t>
  </si>
  <si>
    <t>14.05.2021 15:10:06</t>
  </si>
  <si>
    <t>14.05.2021 17:01:21</t>
  </si>
  <si>
    <t>TR-7 35-27-M00007_35-27-M00007_72180951</t>
  </si>
  <si>
    <t>14.05.2021 15:19:38</t>
  </si>
  <si>
    <t>14.05.2021 17:24:53</t>
  </si>
  <si>
    <t>K-4701 35-01-K04701_912076935_912076935</t>
  </si>
  <si>
    <t>14.05.2021 15:27:05</t>
  </si>
  <si>
    <t>14.05.2021 18:33:23</t>
  </si>
  <si>
    <t>BANKACILAR TR-2 35-30-M00208_955314813_955314813</t>
  </si>
  <si>
    <t>14.05.2021 15:33:48</t>
  </si>
  <si>
    <t>14.05.2021 17:40:58</t>
  </si>
  <si>
    <t>PAYAMLI M-15 35-25-M00180_956641342_956641342</t>
  </si>
  <si>
    <t>14.05.2021 15:34:21</t>
  </si>
  <si>
    <t>14.05.2021 17:02:38</t>
  </si>
  <si>
    <t>K-3001 35-02-K03001_910055259_910055259</t>
  </si>
  <si>
    <t>14.05.2021 15:34:32</t>
  </si>
  <si>
    <t>14.05.2021 18:04:22</t>
  </si>
  <si>
    <t>YUKARI BOZKIR TR-1 45-83-L00257_955159542_955159542</t>
  </si>
  <si>
    <t>14.05.2021 15:56:34</t>
  </si>
  <si>
    <t>14.05.2021 21:44:54</t>
  </si>
  <si>
    <t>DEREKÖY YENİ MAH. TR-2 45-77-L00293_945501471_945501471</t>
  </si>
  <si>
    <t>14.05.2021 15:59:58</t>
  </si>
  <si>
    <t>14.05.2021 17:32:17</t>
  </si>
  <si>
    <t>AHMETAĞA TR-1 45-79-M00318_B_56387110_56387110</t>
  </si>
  <si>
    <t>14.05.2021 16:06:06</t>
  </si>
  <si>
    <t>14.05.2021 17:35:13</t>
  </si>
  <si>
    <t>ALİ ÖRÜMLÜ TR-3  SULAMA 45-71-M01198_45-71-M01198_2355539</t>
  </si>
  <si>
    <t>14.05.2021 16:11:06</t>
  </si>
  <si>
    <t>14.05.2021 18:34:14</t>
  </si>
  <si>
    <t>İM-2/TR-22 SIĞACIK 35-14-L00302_956636248_956636248</t>
  </si>
  <si>
    <t>14.05.2021 15:49:21</t>
  </si>
  <si>
    <t>14.05.2021 17:01:11</t>
  </si>
  <si>
    <t>ÇAYLI TR-10 35-15-L00203_D_56371157_56371157</t>
  </si>
  <si>
    <t>14.05.2021 16:19:07</t>
  </si>
  <si>
    <t>14.05.2021 18:11:31</t>
  </si>
  <si>
    <t>K-819 35-01-K00819_A_56358067_56358067</t>
  </si>
  <si>
    <t>14.05.2021 16:24:26</t>
  </si>
  <si>
    <t>14.05.2021 18:14:34</t>
  </si>
  <si>
    <t>BOSTANLIK TARIMSAL SULAMA TR 45-83-M00327_C_56398424_56398424</t>
  </si>
  <si>
    <t>14.05.2021 16:31:37</t>
  </si>
  <si>
    <t>14.05.2021 18:15:51</t>
  </si>
  <si>
    <t>M-285 35-14-M00305_956661361_956661361</t>
  </si>
  <si>
    <t>14.05.2021 16:49:50</t>
  </si>
  <si>
    <t>14.05.2021 19:15:55</t>
  </si>
  <si>
    <t>ARSLANLAR TM 35-26-A00004_KÖYLER-2 L43_2305570</t>
  </si>
  <si>
    <t>14.05.2021 17:05:01</t>
  </si>
  <si>
    <t>14.05.2021 17:09:01</t>
  </si>
  <si>
    <t>GÜLKENT KÖK-3 35-30-M00219_GAZETECİLER SİTESİ M04_2099587</t>
  </si>
  <si>
    <t>14.05.2021 17:06:55</t>
  </si>
  <si>
    <t>14.05.2021 18:17:09</t>
  </si>
  <si>
    <t>KARABURUN TR-1/15 35-21-L00019_953359891_953359891</t>
  </si>
  <si>
    <t>14.05.2021 17:01:08</t>
  </si>
  <si>
    <t>14.05.2021 20:30:14</t>
  </si>
  <si>
    <t>KAYIŞLAR KÖK 45-80-M00183_DİLEK M03_72195720</t>
  </si>
  <si>
    <t>14.05.2021 16:59:11</t>
  </si>
  <si>
    <t>14.05.2021 17:44:14</t>
  </si>
  <si>
    <t>K-427 35-04-K00427_99136195_99136195</t>
  </si>
  <si>
    <t>14.05.2021 17:08:33</t>
  </si>
  <si>
    <t>14.05.2021 18:15:04</t>
  </si>
  <si>
    <t>S.S.MALDAN MAHALLESİ SULAMA KOOP.ÖZEL TR 45-71-M01663Ö_45-71-M01663Ö_2370073</t>
  </si>
  <si>
    <t>14.05.2021 17:22:13</t>
  </si>
  <si>
    <t>14.05.2021 22:00:21</t>
  </si>
  <si>
    <t>14.05.2021 17:36:15</t>
  </si>
  <si>
    <t>14.05.2021 17:55:43</t>
  </si>
  <si>
    <t>KURUCUOVA TR-8 35-15-L00249_35-15-L00249_2365157</t>
  </si>
  <si>
    <t>14.05.2021 17:36:59</t>
  </si>
  <si>
    <t>14.05.2021 18:50:00</t>
  </si>
  <si>
    <t>HACIRAHMANLI TR-1 KÖK 45-80-M00070_İSHAKÇELEBİ M04_72197630</t>
  </si>
  <si>
    <t>14.05.2021 17:39:21</t>
  </si>
  <si>
    <t>14.05.2021 18:09:26</t>
  </si>
  <si>
    <t>14.05.2021 18:15:00</t>
  </si>
  <si>
    <t>14.05.2021 19:00:00</t>
  </si>
  <si>
    <t>DM-3/09 (YAYLA KABİN) 45-71-M00120_DM-3/10  DM-3/11  DM-3/12 M03_72060383</t>
  </si>
  <si>
    <t>14.05.2021 18:02:34</t>
  </si>
  <si>
    <t>14.05.2021 19:34:31</t>
  </si>
  <si>
    <t>K-4792 35-02-K04792_35-02-K04792_55021281</t>
  </si>
  <si>
    <t>14.05.2021 18:09:30</t>
  </si>
  <si>
    <t>14.05.2021 19:02:55</t>
  </si>
  <si>
    <t>BÖLCEK-4 TR 35-16-M00025_47439760_56399004_56399004</t>
  </si>
  <si>
    <t>14.05.2021 18:24:40</t>
  </si>
  <si>
    <t>14.05.2021 19:54:08</t>
  </si>
  <si>
    <t>ŞİRİNCE TR 1 35-13-L00075_946425876_946425876</t>
  </si>
  <si>
    <t>14.05.2021 18:24:09</t>
  </si>
  <si>
    <t>14.05.2021 20:20:22</t>
  </si>
  <si>
    <t>K-3097 35-01-K03097_E_56382922_56382922</t>
  </si>
  <si>
    <t>14.05.2021 18:15:10</t>
  </si>
  <si>
    <t>14.05.2021 19:18:04</t>
  </si>
  <si>
    <t>ÇAYLI TR-10 35-15-L00203_C_56371158_56371158</t>
  </si>
  <si>
    <t>14.05.2021 18:38:24</t>
  </si>
  <si>
    <t>14.05.2021 20:05:36</t>
  </si>
  <si>
    <t>ERDELLİ TR-2 KÖK 45-72-L00476_A_65509601_65509601</t>
  </si>
  <si>
    <t>14.05.2021 18:46:28</t>
  </si>
  <si>
    <t>14.05.2021 21:46:02</t>
  </si>
  <si>
    <t>14.05.2021 19:09:01</t>
  </si>
  <si>
    <t>14.05.2021 20:13:50</t>
  </si>
  <si>
    <t>TORBALI DM 35-26-M00001_TR-55 YENİ TEZCANLAR M02_2315727</t>
  </si>
  <si>
    <t>14.05.2021 19:28:25</t>
  </si>
  <si>
    <t>14.05.2021 19:52:37</t>
  </si>
  <si>
    <t>ALİBEYLİ TR-2 45-80-M00065_45-80-M00065_72191468</t>
  </si>
  <si>
    <t>14.05.2021 19:06:35</t>
  </si>
  <si>
    <t>14.05.2021 20:13:57</t>
  </si>
  <si>
    <t>HALİLLER KÖK 35-31-L00228_SIRIMLI L011_72238546</t>
  </si>
  <si>
    <t>14.05.2021 19:36:01</t>
  </si>
  <si>
    <t>14.05.2021 19:36:25</t>
  </si>
  <si>
    <t>K-4701 35-01-K04701_911908690_911908690</t>
  </si>
  <si>
    <t>14.05.2021 19:40:37</t>
  </si>
  <si>
    <t>14.05.2021 20:52:02</t>
  </si>
  <si>
    <t>GİRELLİ AYDINÇEŞME TR-8 45-73-M00754_945648682_945648682</t>
  </si>
  <si>
    <t>14.05.2021 19:43:44</t>
  </si>
  <si>
    <t>14.05.2021 20:46:47</t>
  </si>
  <si>
    <t>K-4854 35-01-K04854_C_65512979_65512979</t>
  </si>
  <si>
    <t>14.05.2021 19:46:17</t>
  </si>
  <si>
    <t>14.05.2021 20:23:41</t>
  </si>
  <si>
    <t>M-1542 35-01-M01542_F_56378072_56378072</t>
  </si>
  <si>
    <t>14.05.2021 19:53:54</t>
  </si>
  <si>
    <t>14.05.2021 21:32:23</t>
  </si>
  <si>
    <t>14.05.2021 20:07:31</t>
  </si>
  <si>
    <t>14.05.2021 20:50:27</t>
  </si>
  <si>
    <t>K-1201 35-01-K01201_912914005_912914005</t>
  </si>
  <si>
    <t>14.05.2021 20:06:08</t>
  </si>
  <si>
    <t>14.05.2021 21:09:43</t>
  </si>
  <si>
    <t>BAĞARASI TR-8 35-23-M00177_A_56357398_56357398</t>
  </si>
  <si>
    <t>14.05.2021 20:05:30</t>
  </si>
  <si>
    <t>14.05.2021 21:00:41</t>
  </si>
  <si>
    <t>YENİ LİMAN TR-2 35-21-L00051_953357551_953357551</t>
  </si>
  <si>
    <t>14.05.2021 20:20:30</t>
  </si>
  <si>
    <t>14.05.2021 23:35:21</t>
  </si>
  <si>
    <t>ÇALTIDERE KÖK 35-17-M00231_ÇORAKLAR KALABAK GRUBU/ÇİLEME M01_66291233</t>
  </si>
  <si>
    <t>14.05.2021 20:15:10</t>
  </si>
  <si>
    <t>15.05.2021 00:02:05</t>
  </si>
  <si>
    <t>YENİ HARMANDALI TR-1 45-71-M00893_43142897_56384826_56384826</t>
  </si>
  <si>
    <t>14.05.2021 21:02:51</t>
  </si>
  <si>
    <t>14.05.2021 23:34:30</t>
  </si>
  <si>
    <t>14.05.2021 21:40:17</t>
  </si>
  <si>
    <t>14.05.2021 21:43:03</t>
  </si>
  <si>
    <t>PAŞAKÖY TR-6 45-80-M00168_956536823_956536823</t>
  </si>
  <si>
    <t>14.05.2021 21:39:20</t>
  </si>
  <si>
    <t>14.05.2021 23:15:28</t>
  </si>
  <si>
    <t>K-4919 35-01-K04919_911365856_911365856</t>
  </si>
  <si>
    <t>14.05.2021 21:56:31</t>
  </si>
  <si>
    <t>15.05.2021 00:20:58</t>
  </si>
  <si>
    <t>14.05.2021 22:28:12</t>
  </si>
  <si>
    <t>14.05.2021 22:47:14</t>
  </si>
  <si>
    <t>TR-1/79 45-72-M00079_C_56392505_56392505</t>
  </si>
  <si>
    <t>14.05.2021 22:32:53</t>
  </si>
  <si>
    <t>15.05.2021 00:37:47</t>
  </si>
  <si>
    <t>ALİBEYLİ TARIMSAL SULAMA TR-1 35-16-M00239_35-16-M00239_2363331</t>
  </si>
  <si>
    <t>14.05.2021 23:50:55</t>
  </si>
  <si>
    <t>15.05.2021 01:02:58</t>
  </si>
  <si>
    <t>GÖKÇEN DM 1-2/1 35-29-L00058_KAHRAT SULAMA KOOP. L01_72210298</t>
  </si>
  <si>
    <t>14.05.2021 23:59:42</t>
  </si>
  <si>
    <t>15.05.2021 00:52:05</t>
  </si>
  <si>
    <t>14.05.2021 23:59:34</t>
  </si>
  <si>
    <t>15.05.2021 00:37:08</t>
  </si>
  <si>
    <t>15.05.2021 00:02:24</t>
  </si>
  <si>
    <t>15.05.2021 00:09:28</t>
  </si>
  <si>
    <t>GÖKÇEAĞIL TR-1 35-30-L00139_B_56400714_56400714</t>
  </si>
  <si>
    <t>15.05.2021 00:33:28</t>
  </si>
  <si>
    <t>15.05.2021 01:47:03</t>
  </si>
  <si>
    <t>15.05.2021 01:00:09</t>
  </si>
  <si>
    <t>15.05.2021 01:18:19</t>
  </si>
  <si>
    <t>15.05.2021 01:03:40</t>
  </si>
  <si>
    <t>15.05.2021 01:06:37</t>
  </si>
  <si>
    <t>15.05.2021 01:38:00</t>
  </si>
  <si>
    <t>15.05.2021 05:46:48</t>
  </si>
  <si>
    <t>L-90 RAINBOW DM 35-18-L00090_ÇEVREYOLU L-97 L-96 L-95 L-93 L01_2325080</t>
  </si>
  <si>
    <t>15.05.2021 03:56:02</t>
  </si>
  <si>
    <t>15.05.2021 04:18:40</t>
  </si>
  <si>
    <t>DEREKÖY KÖK 45-82-M00153_KARANLIKDERE-1(IŞIKLAR-1) M05_72197798</t>
  </si>
  <si>
    <t>15.05.2021 04:26:14</t>
  </si>
  <si>
    <t>15.05.2021 04:52:19</t>
  </si>
  <si>
    <t>BAKIR KÖK 45-76-M00047_KIRKAĞAÇ OTOYOL DM M06_72212577</t>
  </si>
  <si>
    <t>15.05.2021 04:27:22</t>
  </si>
  <si>
    <t>15.05.2021 06:07:32</t>
  </si>
  <si>
    <t>AKGEDİK KÖK-2 45-71-M00163_UZUNBURUN M02_55994964</t>
  </si>
  <si>
    <t>15.05.2021 04:58:25</t>
  </si>
  <si>
    <t>15.05.2021 05:46:00</t>
  </si>
  <si>
    <t>KAPANCI KÖK 45-78-L00229_HASALAN L02_2108490</t>
  </si>
  <si>
    <t>15.05.2021 05:33:25</t>
  </si>
  <si>
    <t>15.05.2021 05:34:35</t>
  </si>
  <si>
    <t>M-251 35-09-M00251_M-252 M03_47547415</t>
  </si>
  <si>
    <t>15.05.2021 05:44:32</t>
  </si>
  <si>
    <t>15.05.2021 06:10:00</t>
  </si>
  <si>
    <t>15.05.2021 05:58:48</t>
  </si>
  <si>
    <t>15.05.2021 06:32:08</t>
  </si>
  <si>
    <t>HACI HALİLLER TR-3 45-71-M00067_ M02_2318875</t>
  </si>
  <si>
    <t>15.05.2021 06:10:12</t>
  </si>
  <si>
    <t>15.05.2021 07:01:33</t>
  </si>
  <si>
    <t>KIRKAĞAÇ DM 45-76-M00043_AKHİSAR M08_72247473</t>
  </si>
  <si>
    <t>15.05.2021 04:32:32</t>
  </si>
  <si>
    <t>15.05.2021 06:28:12</t>
  </si>
  <si>
    <t>HALİLBEYLİ TR-1 KÖK 35-27-M01057_HAMZABABA VE KÖYLER M04_61283861</t>
  </si>
  <si>
    <t>15.05.2021 06:21:05</t>
  </si>
  <si>
    <t>15.05.2021 07:09:34</t>
  </si>
  <si>
    <t>15.05.2021 06:35:30</t>
  </si>
  <si>
    <t>15.05.2021 06:39:57</t>
  </si>
  <si>
    <t>15.05.2021 07:02:23</t>
  </si>
  <si>
    <t>15.05.2021 07:20:00</t>
  </si>
  <si>
    <t>SAZOBA DM 45-72-M00413_KEMİKLİDERE GİRİŞ M04_2102711</t>
  </si>
  <si>
    <t>15.05.2021 07:06:55</t>
  </si>
  <si>
    <t>15.05.2021 09:40:57</t>
  </si>
  <si>
    <t>15.05.2021 07:02:45</t>
  </si>
  <si>
    <t>15.05.2021 09:27:40</t>
  </si>
  <si>
    <t>TİRKEŞ TR-4 45-80-M02890_A_56406349_56406349</t>
  </si>
  <si>
    <t>15.05.2021 07:29:52</t>
  </si>
  <si>
    <t>15.05.2021 09:21:15</t>
  </si>
  <si>
    <t>15.05.2021 07:37:17</t>
  </si>
  <si>
    <t>15.05.2021 08:10:00</t>
  </si>
  <si>
    <t>15.05.2021 07:46:12</t>
  </si>
  <si>
    <t>15.05.2021 08:39:07</t>
  </si>
  <si>
    <t>KAZANLI KÖK 35-15-L00951_GÖKÇEN İM L01_66954456</t>
  </si>
  <si>
    <t>15.05.2021 07:55:32</t>
  </si>
  <si>
    <t>15.05.2021 07:55:55</t>
  </si>
  <si>
    <t>AKGEDİK TR-1 45-71-M01047_A_56395255_56395255</t>
  </si>
  <si>
    <t>15.05.2021 07:46:49</t>
  </si>
  <si>
    <t>15.05.2021 09:12:49</t>
  </si>
  <si>
    <t>AHMETLİ TR-2 35-26-L00126_DIREK TIPI TRAFO HUCRESI H01_2041218</t>
  </si>
  <si>
    <t>15.05.2021 07:51:23</t>
  </si>
  <si>
    <t>15.05.2021 09:46:45</t>
  </si>
  <si>
    <t>SELENDİ TR-30 (HÜKÜMET KONAĞI) 45-81-M00030_TR-3 M01_71991017</t>
  </si>
  <si>
    <t>15.05.2021 08:11:02</t>
  </si>
  <si>
    <t>15.05.2021 08:16:42</t>
  </si>
  <si>
    <t>ARMUTLU TR-7 35-27-M00550_ARMUTLU TR-9 M02_72164688</t>
  </si>
  <si>
    <t>15.05.2021 08:05:10</t>
  </si>
  <si>
    <t>15.05.2021 09:35:22</t>
  </si>
  <si>
    <t>15.05.2021 08:20:41</t>
  </si>
  <si>
    <t>15.05.2021 09:08:50</t>
  </si>
  <si>
    <t>ALOSBİ TM 35-17-A00006_HatBaşıAyırıcı_65632082 M05_65632082</t>
  </si>
  <si>
    <t>15.05.2021 08:21:00</t>
  </si>
  <si>
    <t>15.05.2021 11:58:50</t>
  </si>
  <si>
    <t>DM-13/08 TRAFİK TESCİL 45-71-M00350_953210113_953210113</t>
  </si>
  <si>
    <t>15.05.2021 08:22:51</t>
  </si>
  <si>
    <t>15.05.2021 09:30:40</t>
  </si>
  <si>
    <t>M-227 ORHANLI TEMESALTI-3 35-14-M00227_B_56355110_56355110</t>
  </si>
  <si>
    <t>15.05.2021 08:27:00</t>
  </si>
  <si>
    <t>15.05.2021 11:33:14</t>
  </si>
  <si>
    <t>PANAZTEPE DM 35-28-M00732_MALTEPE M03_2055980</t>
  </si>
  <si>
    <t>15.05.2021 08:29:40</t>
  </si>
  <si>
    <t>15.05.2021 09:00:00</t>
  </si>
  <si>
    <t>15.05.2021 08:18:58</t>
  </si>
  <si>
    <t>15.05.2021 09:56:17</t>
  </si>
  <si>
    <t>GÖRDES DM 45-75-M00050_KÜREKÇİ M09_2083714</t>
  </si>
  <si>
    <t>15.05.2021 08:31:43</t>
  </si>
  <si>
    <t>15.05.2021 08:37:24</t>
  </si>
  <si>
    <t>AKHİSAR İM 45-72-A00001_HatBaşıAyırıcı_53140059 L05_53140059</t>
  </si>
  <si>
    <t>15.05.2021 07:55:39</t>
  </si>
  <si>
    <t>15.05.2021 10:30:51</t>
  </si>
  <si>
    <t>YENMİŞ KÖK 35-27-M00366_HatBaşıAyırıcı_54697563 M06_54697563</t>
  </si>
  <si>
    <t>15.05.2021 07:40:50</t>
  </si>
  <si>
    <t>15.05.2021 09:52:13</t>
  </si>
  <si>
    <t>BÖLCEK DM 35-16-M00153_SARICALAR M04_72045027</t>
  </si>
  <si>
    <t>15.05.2021 08:35:21</t>
  </si>
  <si>
    <t>15.05.2021 10:34:21</t>
  </si>
  <si>
    <t>GÖKEYÜP TR-1 KÖK 45-78-M00798_HatBaşıAyırıcı_53139952 M04_53139952</t>
  </si>
  <si>
    <t>15.05.2021 08:51:35</t>
  </si>
  <si>
    <t>15.05.2021 09:58:34</t>
  </si>
  <si>
    <t>KURUCUOVA TR-2 35-15-L00253_950375905_950375905</t>
  </si>
  <si>
    <t>15.05.2021 08:44:08</t>
  </si>
  <si>
    <t>15.05.2021 10:29:21</t>
  </si>
  <si>
    <t>FOÇA TR-17 35-23-L00017_A_56398882_56398882</t>
  </si>
  <si>
    <t>15.05.2021 09:01:00</t>
  </si>
  <si>
    <t>15.05.2021 10:10:48</t>
  </si>
  <si>
    <t>15.05.2021 09:12:45</t>
  </si>
  <si>
    <t>15.05.2021 09:32:09</t>
  </si>
  <si>
    <t>BAĞARASI TR-1 35-23-M00170_95000058566_95000058566</t>
  </si>
  <si>
    <t>15.05.2021 09:25:12</t>
  </si>
  <si>
    <t>15.05.2021 11:15:37</t>
  </si>
  <si>
    <t>KRAL KÖK 35-26-M00345_PEHLİNAOĞLU M01_66236445</t>
  </si>
  <si>
    <t>15.05.2021 09:31:00</t>
  </si>
  <si>
    <t>15.05.2021 10:09:05</t>
  </si>
  <si>
    <t>15.05.2021 09:35:50</t>
  </si>
  <si>
    <t>15.05.2021 10:48:08</t>
  </si>
  <si>
    <t>AHMETLİ TR-3 35-26-L00127_DIREK TIPI TRAFO HUCRESI H01_2041219</t>
  </si>
  <si>
    <t>15.05.2021 09:12:32</t>
  </si>
  <si>
    <t>15.05.2021 09:55:17</t>
  </si>
  <si>
    <t>YASSIALAN TR-1 45-75-M00238_45-75-M00238_2349469</t>
  </si>
  <si>
    <t>15.05.2021 09:34:26</t>
  </si>
  <si>
    <t>15.05.2021 11:55:55</t>
  </si>
  <si>
    <t>TR-2/25 45-83-L00025_48137505_56401405_56401405</t>
  </si>
  <si>
    <t>15.05.2021 09:43:00</t>
  </si>
  <si>
    <t>15.05.2021 11:59:48</t>
  </si>
  <si>
    <t>TR-1805 35-28-M00565_953395295_953395295</t>
  </si>
  <si>
    <t>15.05.2021 10:03:30</t>
  </si>
  <si>
    <t>15.05.2021 11:28:00</t>
  </si>
  <si>
    <t>15.05.2021 10:13:42</t>
  </si>
  <si>
    <t>15.05.2021 11:56:16</t>
  </si>
  <si>
    <t>ÇAYLI TR-9 35-15-L00202_B_56369645_56369645</t>
  </si>
  <si>
    <t>15.05.2021 10:16:03</t>
  </si>
  <si>
    <t>15.05.2021 11:27:39</t>
  </si>
  <si>
    <t>AĞAÇ İŞLERİ KÖK-2 (M-703) 35-22-M00125_KISIKKÖY(KARTAL) M02_72110798</t>
  </si>
  <si>
    <t>15.05.2021 10:31:00</t>
  </si>
  <si>
    <t>15.05.2021 10:53:36</t>
  </si>
  <si>
    <t>DİNDARLI KÖK TR-3 KAKLIK 45-79-M00395_HatBaşıAyırıcı_72341736 M01_72341736</t>
  </si>
  <si>
    <t>15.05.2021 10:30:17</t>
  </si>
  <si>
    <t>15.05.2021 11:40:35</t>
  </si>
  <si>
    <t>AZİMLİ TR-1 45-80-M00127_956557661_956557661</t>
  </si>
  <si>
    <t>15.05.2021 10:37:42</t>
  </si>
  <si>
    <t>15.05.2021 12:03:38</t>
  </si>
  <si>
    <t>SANCAKLI BOZKÖY KÖK 45-71-M00087_İĞDECİK M01_61320768</t>
  </si>
  <si>
    <t>15.05.2021 10:46:25</t>
  </si>
  <si>
    <t>15.05.2021 13:13:04</t>
  </si>
  <si>
    <t>TR-48 35-30-L00048_955325146_955325146</t>
  </si>
  <si>
    <t>15.05.2021 10:36:33</t>
  </si>
  <si>
    <t>15.05.2021 12:33:35</t>
  </si>
  <si>
    <t>ÜÇYOL KÖK 45-82-M00128_HatBaşıAyırıcı_53135961 M05_53135961</t>
  </si>
  <si>
    <t>15.05.2021 10:50:12</t>
  </si>
  <si>
    <t>15.05.2021 12:45:39</t>
  </si>
  <si>
    <t>KABAKUM BANKACILAR TR-4 35-30-M00210_955312018_955312018</t>
  </si>
  <si>
    <t>15.05.2021 10:46:27</t>
  </si>
  <si>
    <t>15.05.2021 13:59:41</t>
  </si>
  <si>
    <t>KABAZLI KÖK 45-78-M00675_TAYTAN OFİS YENİ GİRİŞ 1/0 HAT M06_65971500</t>
  </si>
  <si>
    <t>15.05.2021 10:51:06</t>
  </si>
  <si>
    <t>15.05.2021 10:51:32</t>
  </si>
  <si>
    <t>L-400 35-18-L00400_950456468_950456468</t>
  </si>
  <si>
    <t>15.05.2021 10:37:44</t>
  </si>
  <si>
    <t>15.05.2021 14:44:22</t>
  </si>
  <si>
    <t>M-9 GERMİYAN 35-18-M00009_95000098365_95000098365</t>
  </si>
  <si>
    <t>15.05.2021 10:47:35</t>
  </si>
  <si>
    <t>15.05.2021 12:42:49</t>
  </si>
  <si>
    <t>KABAZLI KÖK 45-78-M00675_HatBaşıAyırıcı_53139332 M03_53139332</t>
  </si>
  <si>
    <t>15.05.2021 10:54:55</t>
  </si>
  <si>
    <t>15.05.2021 12:14:01</t>
  </si>
  <si>
    <t>FAHRİ AYDIN SULAMA GRUBU 35-29-M00389_950405886_950405886</t>
  </si>
  <si>
    <t>15.05.2021 11:03:46</t>
  </si>
  <si>
    <t>15.05.2021 13:16:03</t>
  </si>
  <si>
    <t>L-353 İŞTUR 35-18-L00353_950463734_950463734</t>
  </si>
  <si>
    <t>15.05.2021 11:08:44</t>
  </si>
  <si>
    <t>15.05.2021 11:48:23</t>
  </si>
  <si>
    <t>DM-3/8 (KAYACIK) 45-71-M00119_953207220_953207220</t>
  </si>
  <si>
    <t>15.05.2021 11:15:49</t>
  </si>
  <si>
    <t>15.05.2021 12:01:33</t>
  </si>
  <si>
    <t>TR-66/B 45-78-L00750_95000527034_95000527034</t>
  </si>
  <si>
    <t>15.05.2021 11:17:00</t>
  </si>
  <si>
    <t>15.05.2021 12:22:42</t>
  </si>
  <si>
    <t>15.05.2021 11:21:19</t>
  </si>
  <si>
    <t>15.05.2021 11:32:22</t>
  </si>
  <si>
    <t>KINIK TR-28 35-24-L00218_955225962_955225962</t>
  </si>
  <si>
    <t>15.05.2021 11:30:58</t>
  </si>
  <si>
    <t>15.05.2021 15:28:14</t>
  </si>
  <si>
    <t>ZEYTİNDAĞ NECATİ GEÇİDİ SULAMA TR 35-16-M00181_953354591_953354591</t>
  </si>
  <si>
    <t>15.05.2021 11:36:46</t>
  </si>
  <si>
    <t>15.05.2021 14:33:03</t>
  </si>
  <si>
    <t>YENİKÖY-4 35-26-L00143_956600414_956600414</t>
  </si>
  <si>
    <t>15.05.2021 11:56:44</t>
  </si>
  <si>
    <t>15.05.2021 13:24:42</t>
  </si>
  <si>
    <t>ÜÇYOL KÖK 45-82-M00128_URUZLAR GES M06_2090646</t>
  </si>
  <si>
    <t>15.05.2021 12:03:32</t>
  </si>
  <si>
    <t>15.05.2021 12:49:05</t>
  </si>
  <si>
    <t>MÜTEVELLİ TR-7 45-80-M00104_956537779_956537779</t>
  </si>
  <si>
    <t>15.05.2021 11:59:55</t>
  </si>
  <si>
    <t>15.05.2021 13:23:07</t>
  </si>
  <si>
    <t>KARAALİ DM 45-71-M02127_BAĞYOLU ÇIKIŞ M02_54860628</t>
  </si>
  <si>
    <t>15.05.2021 11:34:00</t>
  </si>
  <si>
    <t>15.05.2021 13:05:02</t>
  </si>
  <si>
    <t>DM-1/46 45-71-M00028_A A1b_45179860</t>
  </si>
  <si>
    <t>15.05.2021 12:27:00</t>
  </si>
  <si>
    <t>15.05.2021 14:56:43</t>
  </si>
  <si>
    <t>BADEMLİ TR-1 45-76-M00147_955240709_955240709</t>
  </si>
  <si>
    <t>15.05.2021 12:29:20</t>
  </si>
  <si>
    <t>15.05.2021 15:00:37</t>
  </si>
  <si>
    <t>PAŞAKÖY KÖK 45-80-M00052_HatBaşıAyırıcı_53135478 M06_53135478</t>
  </si>
  <si>
    <t>15.05.2021 12:32:26</t>
  </si>
  <si>
    <t>15.05.2021 12:32:52</t>
  </si>
  <si>
    <t>K-764 35-01-K00764_911909113_911909113</t>
  </si>
  <si>
    <t>15.05.2021 12:32:30</t>
  </si>
  <si>
    <t>15.05.2021 14:03:07</t>
  </si>
  <si>
    <t>KUŞÇULAR TR-5 35-19-M00217_956683186_956683186</t>
  </si>
  <si>
    <t>15.05.2021 12:36:05</t>
  </si>
  <si>
    <t>15.05.2021 15:51:20</t>
  </si>
  <si>
    <t>ASARLIK TR-8 35-28-M00182_10902933_56374160_56374160</t>
  </si>
  <si>
    <t>15.05.2021 12:38:56</t>
  </si>
  <si>
    <t>15.05.2021 14:52:08</t>
  </si>
  <si>
    <t>15.05.2021 12:42:36</t>
  </si>
  <si>
    <t>15.05.2021 14:38:33</t>
  </si>
  <si>
    <t>15.05.2021 12:47:31</t>
  </si>
  <si>
    <t>15.05.2021 12:57:49</t>
  </si>
  <si>
    <t>NEVZAT URAY GRB. 35-20-L00098_95000500191_95000500191</t>
  </si>
  <si>
    <t>15.05.2021 12:50:35</t>
  </si>
  <si>
    <t>15.05.2021 14:58:17</t>
  </si>
  <si>
    <t>GENCERLER TR-2 35-20-L00424_955211049_955211049</t>
  </si>
  <si>
    <t>15.05.2021 12:45:19</t>
  </si>
  <si>
    <t>15.05.2021 14:25:25</t>
  </si>
  <si>
    <t>15.05.2021 12:13:38</t>
  </si>
  <si>
    <t>15.05.2021 13:50:50</t>
  </si>
  <si>
    <t>DM02/TR19 BİNA ALTI TR 45-73-M00010_945671312_945671312</t>
  </si>
  <si>
    <t>15.05.2021 13:02:22</t>
  </si>
  <si>
    <t>15.05.2021 14:30:59</t>
  </si>
  <si>
    <t>GERELİ KÖYÜ KÖPRÜ YANYI TR 3 35-15-M00220_35-15-M00220_2351285</t>
  </si>
  <si>
    <t>15.05.2021 13:13:06</t>
  </si>
  <si>
    <t>15.05.2021 15:34:21</t>
  </si>
  <si>
    <t>_A_56384528_56384528</t>
  </si>
  <si>
    <t>15.05.2021 13:09:48</t>
  </si>
  <si>
    <t>15.05.2021 15:33:53</t>
  </si>
  <si>
    <t>GÖKEYÜP EŞELER TR-2 45-78-M00813_49193880_56388088_56388088</t>
  </si>
  <si>
    <t>15.05.2021 13:38:20</t>
  </si>
  <si>
    <t>15.05.2021 14:59:21</t>
  </si>
  <si>
    <t>TR-1/126 (ESKİ 17) 45-83-M00126_955154647_955154647</t>
  </si>
  <si>
    <t>15.05.2021 13:41:58</t>
  </si>
  <si>
    <t>15.05.2021 15:20:31</t>
  </si>
  <si>
    <t>OVACIK TR-6 35-31-L00148_47821954_56352476_56352476</t>
  </si>
  <si>
    <t>15.05.2021 14:04:38</t>
  </si>
  <si>
    <t>15.05.2021 17:00:03</t>
  </si>
  <si>
    <t>DAVUT DEMİRALAY SULAMA GRUBU 35-29-L00358_A_56395978_56395978</t>
  </si>
  <si>
    <t>15.05.2021 14:15:58</t>
  </si>
  <si>
    <t>15.05.2021 15:56:33</t>
  </si>
  <si>
    <t>AYASKENT-4 TR 35-16-M00015_35-16-M00015_2357625</t>
  </si>
  <si>
    <t>15.05.2021 14:33:41</t>
  </si>
  <si>
    <t>15.05.2021 15:25:43</t>
  </si>
  <si>
    <t>15.05.2021 14:53:00</t>
  </si>
  <si>
    <t>15.05.2021 20:47:39</t>
  </si>
  <si>
    <t>15.05.2021 15:00:44</t>
  </si>
  <si>
    <t>15.05.2021 15:05:10</t>
  </si>
  <si>
    <t>BEYLER ÇAYIRI TR-7 35-16-M00732_95000489684_95000489684</t>
  </si>
  <si>
    <t>15.05.2021 14:55:31</t>
  </si>
  <si>
    <t>15.05.2021 17:34:47</t>
  </si>
  <si>
    <t>15.05.2021 15:14:00</t>
  </si>
  <si>
    <t>15.05.2021 15:41:07</t>
  </si>
  <si>
    <t>ÇAYKÖY TR-1 45-78-L00429_953278568_953278568</t>
  </si>
  <si>
    <t>15.05.2021 15:20:19</t>
  </si>
  <si>
    <t>15.05.2021 16:20:21</t>
  </si>
  <si>
    <t>KESİKKÖY DM 35-28-M00309_BURUNCUK M08_2323291</t>
  </si>
  <si>
    <t>15.05.2021 15:19:56</t>
  </si>
  <si>
    <t>15.05.2021 16:29:01</t>
  </si>
  <si>
    <t>AYDINLAR TR-1 45-80-M00165_A_56393740_56393740</t>
  </si>
  <si>
    <t>15.05.2021 15:20:17</t>
  </si>
  <si>
    <t>15.05.2021 18:18:29</t>
  </si>
  <si>
    <t>URGANLI TR-6 45-83-M00569_48025234_56395058_56395058</t>
  </si>
  <si>
    <t>15.05.2021 15:26:32</t>
  </si>
  <si>
    <t>15.05.2021 16:31:42</t>
  </si>
  <si>
    <t>K-3798 35-01-K03798_911232340_911232340</t>
  </si>
  <si>
    <t>15.05.2021 15:29:21</t>
  </si>
  <si>
    <t>15.05.2021 18:45:30</t>
  </si>
  <si>
    <t>İHSAN GÖREN SLM GRB TR 35-27-M00715_DIREK TIPI TRAFO HUCRESI H01_2049315</t>
  </si>
  <si>
    <t>15.05.2021 15:27:24</t>
  </si>
  <si>
    <t>15.05.2021 21:29:56</t>
  </si>
  <si>
    <t>ARDIÇ MAHALLESİ TR-9 35-21-L00130_953366606_953366606</t>
  </si>
  <si>
    <t>15.05.2021 15:32:30</t>
  </si>
  <si>
    <t>15.05.2021 19:57:01</t>
  </si>
  <si>
    <t>K-1698 35-02-K01698_H_56379611_56379611</t>
  </si>
  <si>
    <t>15.05.2021 15:38:24</t>
  </si>
  <si>
    <t>15.05.2021 17:53:28</t>
  </si>
  <si>
    <t>AHMETLİ İM 45-84-A00001_KÖY GRUBU L05_2314527</t>
  </si>
  <si>
    <t>15.05.2021 15:52:00</t>
  </si>
  <si>
    <t>15.05.2021 16:20:37</t>
  </si>
  <si>
    <t>15.05.2021 15:53:59</t>
  </si>
  <si>
    <t>15.05.2021 18:15:05</t>
  </si>
  <si>
    <t>GÖLCÜK TR-13 35-15-L00325_950394791_950394791</t>
  </si>
  <si>
    <t>15.05.2021 15:55:43</t>
  </si>
  <si>
    <t>15.05.2021 17:29:02</t>
  </si>
  <si>
    <t>ÖZBEK TR-5 35-19-M00235_956666470_956666470</t>
  </si>
  <si>
    <t>15.05.2021 15:28:51</t>
  </si>
  <si>
    <t>15.05.2021 17:51:39</t>
  </si>
  <si>
    <t>KİLLİK TR-11 45-73-M00852_945642596_945642596</t>
  </si>
  <si>
    <t>15.05.2021 16:00:42</t>
  </si>
  <si>
    <t>15.05.2021 17:21:54</t>
  </si>
  <si>
    <t>SAZOBA DM 45-72-M00413_BEYOBA TARIMSAL SULAMA M07_2102707</t>
  </si>
  <si>
    <t>15.05.2021 16:04:20</t>
  </si>
  <si>
    <t>15.05.2021 17:46:21</t>
  </si>
  <si>
    <t>AZMAK TR-1 35-21-L00046_A_56358262_56358262</t>
  </si>
  <si>
    <t>15.05.2021 16:27:45</t>
  </si>
  <si>
    <t>15.05.2021 17:23:58</t>
  </si>
  <si>
    <t>ALİ TUNCEL SLM TR 35-26-L00351_DIREK TIPI TRAFO HUCRESI H01_2039786</t>
  </si>
  <si>
    <t>15.05.2021 16:30:00</t>
  </si>
  <si>
    <t>15.05.2021 17:28:49</t>
  </si>
  <si>
    <t>KÜNER TR-11 35-22-M00293_DIREK TIPI TRAFO HUCRESI H01_2102566</t>
  </si>
  <si>
    <t>15.05.2021 16:29:16</t>
  </si>
  <si>
    <t>15.05.2021 17:03:16</t>
  </si>
  <si>
    <t>M-33 CUMHURİYET 35-25-M00102_955254297_955254297</t>
  </si>
  <si>
    <t>15.05.2021 16:30:33</t>
  </si>
  <si>
    <t>15.05.2021 17:17:25</t>
  </si>
  <si>
    <t>DOMBAYLI BAHÇELER TR-1 45-78-M00273_953277647_953277647</t>
  </si>
  <si>
    <t>15.05.2021 16:41:16</t>
  </si>
  <si>
    <t>15.05.2021 19:53:15</t>
  </si>
  <si>
    <t>K-933 35-01-K00933_K_56376225_56376225</t>
  </si>
  <si>
    <t>15.05.2021 16:47:00</t>
  </si>
  <si>
    <t>16.05.2021 05:04:09</t>
  </si>
  <si>
    <t>ALMAK TM 35-17-A00003_HatBaşıAyırıcı_76051623 M28_76051623</t>
  </si>
  <si>
    <t>15.05.2021 17:06:13</t>
  </si>
  <si>
    <t>15.05.2021 19:13:40</t>
  </si>
  <si>
    <t>YEŞİLYURT DM 45-73-M00476_HatBaşıAyırıcı_53136543 M02_53136543</t>
  </si>
  <si>
    <t>15.05.2021 16:52:30</t>
  </si>
  <si>
    <t>15.05.2021 18:12:04</t>
  </si>
  <si>
    <t>HORZUM ALAYAKA YAYLA MEVKİİ TR-1 45-73-M00291_B_56391711_56391711</t>
  </si>
  <si>
    <t>15.05.2021 17:03:18</t>
  </si>
  <si>
    <t>15.05.2021 20:13:12</t>
  </si>
  <si>
    <t>15.05.2021 17:18:59</t>
  </si>
  <si>
    <t>15.05.2021 22:10:46</t>
  </si>
  <si>
    <t>HAMZABEYLİ TR-2 45-71-M01772_C_56389203_56389203</t>
  </si>
  <si>
    <t>15.05.2021 16:51:14</t>
  </si>
  <si>
    <t>15.05.2021 19:05:19</t>
  </si>
  <si>
    <t>15.05.2021 17:18:38</t>
  </si>
  <si>
    <t>15.05.2021 21:04:20</t>
  </si>
  <si>
    <t>TR-152(DM-5/17) 35-19-M00152_966485570_966485570</t>
  </si>
  <si>
    <t>15.05.2021 17:42:54</t>
  </si>
  <si>
    <t>15.05.2021 19:03:23</t>
  </si>
  <si>
    <t>ÜÇKONAK TR-2 35-15-L00257_950365506_950365506</t>
  </si>
  <si>
    <t>15.05.2021 18:12:58</t>
  </si>
  <si>
    <t>15.05.2021 19:30:13</t>
  </si>
  <si>
    <t>15.05.2021 18:39:00</t>
  </si>
  <si>
    <t>15.05.2021 19:26:39</t>
  </si>
  <si>
    <t>ASARLIK TR-8 35-28-M00182_953378551_953378551</t>
  </si>
  <si>
    <t>15.05.2021 18:45:37</t>
  </si>
  <si>
    <t>15.05.2021 19:40:03</t>
  </si>
  <si>
    <t>15.05.2021 18:50:06</t>
  </si>
  <si>
    <t>15.05.2021 20:48:30</t>
  </si>
  <si>
    <t>CABBAR FAKILI TR-3 45-73-M00631_A_65509791_65509791</t>
  </si>
  <si>
    <t>15.05.2021 18:52:55</t>
  </si>
  <si>
    <t>15.05.2021 19:17:39</t>
  </si>
  <si>
    <t>ÖREN TOPRAK SULAMA TR-9 35-27-M01096_B_72382954_72382954</t>
  </si>
  <si>
    <t>15.05.2021 19:02:04</t>
  </si>
  <si>
    <t>15.05.2021 22:47:52</t>
  </si>
  <si>
    <t>L-426 ESKİ GARAJ 35-18-L00426_950447905_950447905</t>
  </si>
  <si>
    <t>15.05.2021 19:16:08</t>
  </si>
  <si>
    <t>15.05.2021 21:32:59</t>
  </si>
  <si>
    <t>ÇATALCA TR-3 35-22-M00269_C_56370444_56370444</t>
  </si>
  <si>
    <t>15.05.2021 19:35:06</t>
  </si>
  <si>
    <t>15.05.2021 20:30:11</t>
  </si>
  <si>
    <t>15.05.2021 19:51:09</t>
  </si>
  <si>
    <t>15.05.2021 20:06:23</t>
  </si>
  <si>
    <t>K-4283 GÖRECE 35-22-K04283_955262681_955262681</t>
  </si>
  <si>
    <t>15.05.2021 19:54:25</t>
  </si>
  <si>
    <t>15.05.2021 20:54:44</t>
  </si>
  <si>
    <t>ARPADERE TR-1 35-24-M00083_955217358_955217358</t>
  </si>
  <si>
    <t>15.05.2021 20:02:24</t>
  </si>
  <si>
    <t>15.05.2021 21:41:54</t>
  </si>
  <si>
    <t>M-50 DOĞANKENT SİTESİ 35-14-M00050_956645101_956645101</t>
  </si>
  <si>
    <t>15.05.2021 20:08:50</t>
  </si>
  <si>
    <t>15.05.2021 21:23:05</t>
  </si>
  <si>
    <t>15.05.2021 20:24:32</t>
  </si>
  <si>
    <t>15.05.2021 20:45:04</t>
  </si>
  <si>
    <t>M-3176(YATIRIM REZERVE) 35-03-M03176_955028621_955028621</t>
  </si>
  <si>
    <t>15.05.2021 20:44:00</t>
  </si>
  <si>
    <t>15.05.2021 21:51:45</t>
  </si>
  <si>
    <t>ULUCAK DM-2 35-27-M00331_DONANIMLI YEDEK M02_72170824</t>
  </si>
  <si>
    <t>15.05.2021 20:57:23</t>
  </si>
  <si>
    <t>15.05.2021 22:49:19</t>
  </si>
  <si>
    <t>M-2041 35-01-M02041_ H_42882064</t>
  </si>
  <si>
    <t>15.05.2021 21:04:43</t>
  </si>
  <si>
    <t>15.05.2021 22:46:23</t>
  </si>
  <si>
    <t>15.05.2021 20:45:00</t>
  </si>
  <si>
    <t>15.05.2021 22:26:20</t>
  </si>
  <si>
    <t>ÇAVUŞKÖY TR-2 35-28-M00347_35-28-M00347_2372791</t>
  </si>
  <si>
    <t>15.05.2021 21:19:16</t>
  </si>
  <si>
    <t>15.05.2021 21:50:27</t>
  </si>
  <si>
    <t>TR-69 35-19-L00069_TR-74 L02_2334540</t>
  </si>
  <si>
    <t>OG Klemens Arızası</t>
  </si>
  <si>
    <t>15.05.2021 21:55:42</t>
  </si>
  <si>
    <t>15.05.2021 22:24:55</t>
  </si>
  <si>
    <t>M-997 35-03-M00997_L L3b_5782661</t>
  </si>
  <si>
    <t>15.05.2021 22:05:28</t>
  </si>
  <si>
    <t>16.05.2021 01:57:27</t>
  </si>
  <si>
    <t>15.05.2021 22:08:26</t>
  </si>
  <si>
    <t>15.05.2021 22:36:32</t>
  </si>
  <si>
    <t>15.05.2021 22:33:52</t>
  </si>
  <si>
    <t>15.05.2021 22:52:38</t>
  </si>
  <si>
    <t>YAĞLAR TR-8 35-31-L00420_956597712_956597712</t>
  </si>
  <si>
    <t>15.05.2021 23:17:41</t>
  </si>
  <si>
    <t>16.05.2021 00:28:52</t>
  </si>
  <si>
    <t>15.05.2021 23:40:52</t>
  </si>
  <si>
    <t>16.05.2021 00:35:28</t>
  </si>
  <si>
    <t>DAĞISTAN TR-2 35-16-M00130_47492764_56395373_56395373</t>
  </si>
  <si>
    <t>16.05.2021 01:45:08</t>
  </si>
  <si>
    <t>16.05.2021 02:43:40</t>
  </si>
  <si>
    <t>ÇAVLU TR-1 KÖK 45-78-L00624_ L02_2327420</t>
  </si>
  <si>
    <t>16.05.2021 01:33:08</t>
  </si>
  <si>
    <t>16.05.2021 02:22:12</t>
  </si>
  <si>
    <t>16.05.2021 02:03:16</t>
  </si>
  <si>
    <t>16.05.2021 03:44:02</t>
  </si>
  <si>
    <t>16.05.2021 04:42:36</t>
  </si>
  <si>
    <t>16.05.2021 06:33:44</t>
  </si>
  <si>
    <t>16.05.2021 05:24:13</t>
  </si>
  <si>
    <t>16.05.2021 05:24:46</t>
  </si>
  <si>
    <t>16.05.2021 04:58:44</t>
  </si>
  <si>
    <t>16.05.2021 05:54:08</t>
  </si>
  <si>
    <t>TIRAZLI KÖK 45-79-M00079_BAHARLAR M06_72036244</t>
  </si>
  <si>
    <t>16.05.2021 05:59:16</t>
  </si>
  <si>
    <t>16.05.2021 05:59:46</t>
  </si>
  <si>
    <t>PİYADELER KÖK 45-73-M00136_PİYADELER M01_66674747</t>
  </si>
  <si>
    <t>16.05.2021 06:06:13</t>
  </si>
  <si>
    <t>16.05.2021 06:57:00</t>
  </si>
  <si>
    <t>BOZALAN TR-2 35-28-M00280_DIREK TIPI TRAFO HUCRESI H01_2110249</t>
  </si>
  <si>
    <t>16.05.2021 06:56:45</t>
  </si>
  <si>
    <t>16.05.2021 08:25:33</t>
  </si>
  <si>
    <t>ERGENEKON TR-10 45-83-M00625_ÜÇÜNCÜ KISIM SANAYİ TR-1 M03_61287345</t>
  </si>
  <si>
    <t>16.05.2021 07:15:16</t>
  </si>
  <si>
    <t>16.05.2021 08:00:46</t>
  </si>
  <si>
    <t>16.05.2021 07:10:47</t>
  </si>
  <si>
    <t>16.05.2021 08:46:34</t>
  </si>
  <si>
    <t>DEMİRKÖPRÜ TM 45-78-A00005_ALAŞEHİR M03_2329520</t>
  </si>
  <si>
    <t>16.05.2021 07:53:36</t>
  </si>
  <si>
    <t>16.05.2021 08:06:34</t>
  </si>
  <si>
    <t>BURUNCUK KÖK 35-20-L00273_ZEYTİNOVA DAĞ GRUBU L02_66528753</t>
  </si>
  <si>
    <t>16.05.2021 08:01:13</t>
  </si>
  <si>
    <t>16.05.2021 08:03:23</t>
  </si>
  <si>
    <t>OSMANGAZİ İM 35-02-A00004_TR-2 10.5 K11_2101515</t>
  </si>
  <si>
    <t>16.05.2021 08:18:33</t>
  </si>
  <si>
    <t>16.05.2021 08:42:00</t>
  </si>
  <si>
    <t>16.05.2021 08:22:05</t>
  </si>
  <si>
    <t>16.05.2021 09:02:00</t>
  </si>
  <si>
    <t>KEMİKLİDERE TR-1 45-80-M00134_45-80-M00134_2351328</t>
  </si>
  <si>
    <t>16.05.2021 08:22:25</t>
  </si>
  <si>
    <t>16.05.2021 09:31:51</t>
  </si>
  <si>
    <t>ADEM SILAY SULAMA GRUBU 35-29-M00262_DIREK TIPI TRAFO HUCRESI H01_2095305</t>
  </si>
  <si>
    <t>16.05.2021 08:28:00</t>
  </si>
  <si>
    <t>16.05.2021 10:08:58</t>
  </si>
  <si>
    <t>AHMETLİ İM 45-84-A00001_HatBaşıAyırıcı_53134295 L17_53134295</t>
  </si>
  <si>
    <t>16.05.2021 08:52:09</t>
  </si>
  <si>
    <t>16.05.2021 10:39:03</t>
  </si>
  <si>
    <t>MENEMEN DM-4/TR-16 35-28-M00811_953376108_953376108</t>
  </si>
  <si>
    <t>16.05.2021 08:54:49</t>
  </si>
  <si>
    <t>16.05.2021 09:37:17</t>
  </si>
  <si>
    <t>ARMUTLU DM-2/TR-34 35-27-L00347_913829241_913829241</t>
  </si>
  <si>
    <t>16.05.2021 08:58:44</t>
  </si>
  <si>
    <t>16.05.2021 13:56:31</t>
  </si>
  <si>
    <t>SÜTÇÜLER TR-7 35-27-M00919_E_56401709_56401709</t>
  </si>
  <si>
    <t>16.05.2021 08:59:56</t>
  </si>
  <si>
    <t>16.05.2021 12:03:20</t>
  </si>
  <si>
    <t>M-85 ORHANLI TEMESALTI 35-14-M00085_956661376_956661376</t>
  </si>
  <si>
    <t>16.05.2021 09:01:30</t>
  </si>
  <si>
    <t>16.05.2021 12:26:52</t>
  </si>
  <si>
    <t>AHMETLİ İM 45-84-A00001_ATAKÖY L06_2314543</t>
  </si>
  <si>
    <t>16.05.2021 09:10:56</t>
  </si>
  <si>
    <t>16.05.2021 09:26:22</t>
  </si>
  <si>
    <t>16.05.2021 09:08:33</t>
  </si>
  <si>
    <t>16.05.2021 09:55:24</t>
  </si>
  <si>
    <t>MURADİYE DM-5/10 45-71-M00775_PETEK PLASTİK VE ALPEREN TEKSTİL M05_2124691</t>
  </si>
  <si>
    <t>16.05.2021 09:21:47</t>
  </si>
  <si>
    <t>16.05.2021 15:24:07</t>
  </si>
  <si>
    <t>ÇINARLIKUYU KÖK 45-71-M00188_HatBaşıAyırıcı_53134659 M02_53134659</t>
  </si>
  <si>
    <t>16.05.2021 09:25:38</t>
  </si>
  <si>
    <t>16.05.2021 13:19:31</t>
  </si>
  <si>
    <t>TEKKEDERE DM 35-16-M00137_YENİKENT M03_2306338</t>
  </si>
  <si>
    <t>16.05.2021 09:39:27</t>
  </si>
  <si>
    <t>16.05.2021 10:28:36</t>
  </si>
  <si>
    <t>YENİ FOÇA TR-2 35-23-M00002_TR-9 M01_66039430</t>
  </si>
  <si>
    <t>16.05.2021 09:33:06</t>
  </si>
  <si>
    <t>16.05.2021 10:15:30</t>
  </si>
  <si>
    <t>M-1335 KAYADİBİ KÖK 35-02-M01335_M-1157 KARAÇAM M05_2053136</t>
  </si>
  <si>
    <t>16.05.2021 09:35:09</t>
  </si>
  <si>
    <t>16.05.2021 10:16:24</t>
  </si>
  <si>
    <t>TR-34 TARIMSAL SULAMA 45-80-M01034_45-80-M01034_2364194</t>
  </si>
  <si>
    <t>16.05.2021 09:34:00</t>
  </si>
  <si>
    <t>16.05.2021 11:12:01</t>
  </si>
  <si>
    <t>BATI BASMA KÖK 35-26-M00235_ M01_2332442</t>
  </si>
  <si>
    <t>16.05.2021 09:37:39</t>
  </si>
  <si>
    <t>16.05.2021 12:36:15</t>
  </si>
  <si>
    <t>16.05.2021 09:22:58</t>
  </si>
  <si>
    <t>16.05.2021 12:12:51</t>
  </si>
  <si>
    <t>ÇIPLAK KÖK 35-29-M00126_YENİÇİFTLİK ENH M09_72190075</t>
  </si>
  <si>
    <t>16.05.2021 09:44:00</t>
  </si>
  <si>
    <t>16.05.2021 10:12:43</t>
  </si>
  <si>
    <t>K-270 35-01-K00270_TRAFO K01_2310208</t>
  </si>
  <si>
    <t>16.05.2021 09:42:50</t>
  </si>
  <si>
    <t>16.05.2021 15:52:29</t>
  </si>
  <si>
    <t>16.05.2021 09:29:14</t>
  </si>
  <si>
    <t>16.05.2021 22:29:02</t>
  </si>
  <si>
    <t>K-1744 35-01-K01744_C_56365747_56365747</t>
  </si>
  <si>
    <t>16.05.2021 09:52:00</t>
  </si>
  <si>
    <t>16.05.2021 10:09:02</t>
  </si>
  <si>
    <t>16.05.2021 10:07:55</t>
  </si>
  <si>
    <t>16.05.2021 10:59:02</t>
  </si>
  <si>
    <t>GÜNEY DM 45-83-L00130_ÇATAL L05_2096783</t>
  </si>
  <si>
    <t>16.05.2021 10:15:26</t>
  </si>
  <si>
    <t>16.05.2021 11:23:49</t>
  </si>
  <si>
    <t>M-2916 35-01-M02916_35-01-M02916_73816386</t>
  </si>
  <si>
    <t>16.05.2021 10:18:58</t>
  </si>
  <si>
    <t>16.05.2021 10:41:45</t>
  </si>
  <si>
    <t>ÇATALKAYA KÖYÜ TR-1 35-21-L00171_953367266_953367266</t>
  </si>
  <si>
    <t>16.05.2021 10:20:35</t>
  </si>
  <si>
    <t>16.05.2021 11:44:17</t>
  </si>
  <si>
    <t>ÇINARDİBİ TR-5 35-20-M00072_955208271_955208271</t>
  </si>
  <si>
    <t>16.05.2021 10:25:02</t>
  </si>
  <si>
    <t>16.05.2021 12:48:17</t>
  </si>
  <si>
    <t>DM-1/21 45-71-M00014_953220563_953220563</t>
  </si>
  <si>
    <t>16.05.2021 10:17:59</t>
  </si>
  <si>
    <t>16.05.2021 12:02:40</t>
  </si>
  <si>
    <t>GÜMÜŞÇAY KÖK 45-73-M00477_SULAMA ÇIKIŞI M05_2309301</t>
  </si>
  <si>
    <t>16.05.2021 11:11:00</t>
  </si>
  <si>
    <t>16.05.2021 11:38:00</t>
  </si>
  <si>
    <t>BÜYÜKAVULCUK TR-1 35-15-L00701_949933717_949933717</t>
  </si>
  <si>
    <t>16.05.2021 10:41:38</t>
  </si>
  <si>
    <t>16.05.2021 12:53:39</t>
  </si>
  <si>
    <t>K-548 35-01-K00548_35-01-K00548_2364234</t>
  </si>
  <si>
    <t>16.05.2021 10:45:49</t>
  </si>
  <si>
    <t>16.05.2021 10:59:47</t>
  </si>
  <si>
    <t>16.05.2021 10:48:00</t>
  </si>
  <si>
    <t>16.05.2021 11:03:23</t>
  </si>
  <si>
    <t>16.05.2021 10:45:26</t>
  </si>
  <si>
    <t>16.05.2021 11:54:55</t>
  </si>
  <si>
    <t>ÇAMÖNÜ TR-1 35-22-M00165_D_56368701_56368701</t>
  </si>
  <si>
    <t>16.05.2021 10:57:00</t>
  </si>
  <si>
    <t>16.05.2021 13:40:12</t>
  </si>
  <si>
    <t>MENDERES DM-2/TR-1 35-22-M00300_KÖYLER-1 M15_2095712</t>
  </si>
  <si>
    <t>16.05.2021 11:00:59</t>
  </si>
  <si>
    <t>16.05.2021 11:25:19</t>
  </si>
  <si>
    <t>K-828 35-01-K00828_D_56358086_56358086</t>
  </si>
  <si>
    <t>16.05.2021 11:01:23</t>
  </si>
  <si>
    <t>16.05.2021 12:10:03</t>
  </si>
  <si>
    <t>KAVAKLIDERE TR-9 45-73-M00143_KAVAKLIDERE TR-7 M03_2092994</t>
  </si>
  <si>
    <t>16.05.2021 11:02:03</t>
  </si>
  <si>
    <t>16.05.2021 11:02:23</t>
  </si>
  <si>
    <t>K-3076 35-03-K03076_35-03-K03076_41966031</t>
  </si>
  <si>
    <t>16.05.2021 10:49:26</t>
  </si>
  <si>
    <t>16.05.2021 12:37:40</t>
  </si>
  <si>
    <t>DİLEK TR-4 45-80-M00139_45-80-M00139_2373715</t>
  </si>
  <si>
    <t>16.05.2021 11:09:00</t>
  </si>
  <si>
    <t>16.05.2021 12:52:22</t>
  </si>
  <si>
    <t>16.05.2021 11:09:13</t>
  </si>
  <si>
    <t>16.05.2021 11:28:48</t>
  </si>
  <si>
    <t>16.05.2021 11:19:50</t>
  </si>
  <si>
    <t>16.05.2021 11:24:00</t>
  </si>
  <si>
    <t>TR-26 35-30-L00026_955333493_955333493</t>
  </si>
  <si>
    <t>16.05.2021 11:17:33</t>
  </si>
  <si>
    <t>16.05.2021 13:52:49</t>
  </si>
  <si>
    <t>TR-112 45-78-L00112__56389661_56389661</t>
  </si>
  <si>
    <t>16.05.2021 11:40:28</t>
  </si>
  <si>
    <t>16.05.2021 12:39:48</t>
  </si>
  <si>
    <t>YEŞİLOVA TR-2 45-78-M01059_953271735_953271735</t>
  </si>
  <si>
    <t>16.05.2021 11:54:09</t>
  </si>
  <si>
    <t>16.05.2021 13:09:34</t>
  </si>
  <si>
    <t>_912795480_912795480</t>
  </si>
  <si>
    <t>16.05.2021 11:35:20</t>
  </si>
  <si>
    <t>16.05.2021 14:20:45</t>
  </si>
  <si>
    <t>KOCAKORU TR-1 45-71-M01490_953232762_953232762</t>
  </si>
  <si>
    <t>16.05.2021 12:24:08</t>
  </si>
  <si>
    <t>16.05.2021 13:49:25</t>
  </si>
  <si>
    <t>KOYUNDERE TR-3 35-28-M00124_7000544_56373832_56373832</t>
  </si>
  <si>
    <t>16.05.2021 12:31:23</t>
  </si>
  <si>
    <t>16.05.2021 13:10:40</t>
  </si>
  <si>
    <t>KIRKAĞAÇ DM 45-76-M00043_AKHİSAR M08_72247565</t>
  </si>
  <si>
    <t>16.05.2021 12:28:33</t>
  </si>
  <si>
    <t>16.05.2021 12:39:00</t>
  </si>
  <si>
    <t>YUKARI KIZILCA TR-4 35-27-L00054_913800169_913800169</t>
  </si>
  <si>
    <t>16.05.2021 12:23:46</t>
  </si>
  <si>
    <t>16.05.2021 16:08:59</t>
  </si>
  <si>
    <t>TR-79 DEREKENARI 35-19-L00079_915011345_915011345</t>
  </si>
  <si>
    <t>16.05.2021 12:34:32</t>
  </si>
  <si>
    <t>16.05.2021 13:31:47</t>
  </si>
  <si>
    <t>ÇATAK TR-7 35-31-L00177_956586526_956586526</t>
  </si>
  <si>
    <t>16.05.2021 12:31:42</t>
  </si>
  <si>
    <t>16.05.2021 15:17:02</t>
  </si>
  <si>
    <t>L-268 BOZDOĞAN MARKET 35-18-L00268_950452769_950452769</t>
  </si>
  <si>
    <t>16.05.2021 12:37:36</t>
  </si>
  <si>
    <t>16.05.2021 14:27:28</t>
  </si>
  <si>
    <t>KAYMAKÇI TR-6 35-15-M00407__72373714_72373714</t>
  </si>
  <si>
    <t>16.05.2021 12:38:31</t>
  </si>
  <si>
    <t>16.05.2021 14:34:53</t>
  </si>
  <si>
    <t>16.05.2021 12:25:55</t>
  </si>
  <si>
    <t>16.05.2021 13:25:26</t>
  </si>
  <si>
    <t>ŞAŞAL TR-1 35-22-M00283_35-22-M00283_2374220</t>
  </si>
  <si>
    <t>16.05.2021 12:32:09</t>
  </si>
  <si>
    <t>16.05.2021 13:55:53</t>
  </si>
  <si>
    <t>GÖKÇEKÖY TURGUTREİS TR-1 45-80-L00180_956287489_956287489</t>
  </si>
  <si>
    <t>16.05.2021 12:50:00</t>
  </si>
  <si>
    <t>16.05.2021 14:18:43</t>
  </si>
  <si>
    <t>ÇELENLİOĞLU KÖK 45-85-M00043_GÖLMARMARA GİRİŞ M03_2321173</t>
  </si>
  <si>
    <t>16.05.2021 13:02:53</t>
  </si>
  <si>
    <t>16.05.2021 13:25:00</t>
  </si>
  <si>
    <t>KABAZLI KÖK 45-78-M00675_HatBaşıAyırıcı_73215683 M03_73215683</t>
  </si>
  <si>
    <t>16.05.2021 12:54:39</t>
  </si>
  <si>
    <t>16.05.2021 14:02:03</t>
  </si>
  <si>
    <t>KARACAALİ TR-5 45-79-M00487_A_56388946_56388946</t>
  </si>
  <si>
    <t>16.05.2021 12:52:02</t>
  </si>
  <si>
    <t>16.05.2021 14:48:55</t>
  </si>
  <si>
    <t>16.05.2021 12:11:07</t>
  </si>
  <si>
    <t>16.05.2021 17:02:24</t>
  </si>
  <si>
    <t>K-1712 35-01-K01712_35-01-K01712_2368705</t>
  </si>
  <si>
    <t>16.05.2021 13:04:06</t>
  </si>
  <si>
    <t>16.05.2021 14:31:05</t>
  </si>
  <si>
    <t>İZZETTİN KÖK 45-83-M00132_SİNİRLİ M02_2107098</t>
  </si>
  <si>
    <t>16.05.2021 13:17:42</t>
  </si>
  <si>
    <t>16.05.2021 13:54:00</t>
  </si>
  <si>
    <t>BEYLİKLİ TR-3 45-78-M00726_C_56391761_56391761</t>
  </si>
  <si>
    <t>16.05.2021 13:23:33</t>
  </si>
  <si>
    <t>16.05.2021 14:06:21</t>
  </si>
  <si>
    <t>MESCİTLİ TR-1 35-15-L00095_B_56361008_56361008</t>
  </si>
  <si>
    <t>16.05.2021 13:37:11</t>
  </si>
  <si>
    <t>16.05.2021 17:34:15</t>
  </si>
  <si>
    <t>M-2489 ÇAMLI TR-5 35-10-M02489_913238456_913238456</t>
  </si>
  <si>
    <t>16.05.2021 13:30:52</t>
  </si>
  <si>
    <t>16.05.2021 14:26:30</t>
  </si>
  <si>
    <t>SELÇİKLİ TR-1 45-72-L00163_956484113_956484113</t>
  </si>
  <si>
    <t>16.05.2021 13:41:10</t>
  </si>
  <si>
    <t>16.05.2021 15:15:31</t>
  </si>
  <si>
    <t>TR-2/107 (İBRAHİMCİ KÖK) 45-83-L00107_45-83-L00107_72168215</t>
  </si>
  <si>
    <t>16.05.2021 13:37:43</t>
  </si>
  <si>
    <t>16.05.2021 14:58:31</t>
  </si>
  <si>
    <t>HACI ABDİ YOLAYRIMI TR 35-20-L00050_955207975_955207975</t>
  </si>
  <si>
    <t>16.05.2021 13:38:57</t>
  </si>
  <si>
    <t>16.05.2021 15:12:59</t>
  </si>
  <si>
    <t>KABAZLI KÖK 45-78-M00675_KABAZLI M03_65971365</t>
  </si>
  <si>
    <t>16.05.2021 13:47:57</t>
  </si>
  <si>
    <t>16.05.2021 14:01:09</t>
  </si>
  <si>
    <t>HASKÖY TR-1 35-20-L00206_DIREK TIPI TRAFO HUCRESI H01_2039156</t>
  </si>
  <si>
    <t>16.05.2021 13:48:41</t>
  </si>
  <si>
    <t>16.05.2021 14:23:32</t>
  </si>
  <si>
    <t>K-3591 35-01-K03591_D_56373613_56373613</t>
  </si>
  <si>
    <t>16.05.2021 13:49:32</t>
  </si>
  <si>
    <t>16.05.2021 16:02:46</t>
  </si>
  <si>
    <t>YAĞCILAR TR-3 35-32-L00135_A_56401367_56401367</t>
  </si>
  <si>
    <t>16.05.2021 14:02:34</t>
  </si>
  <si>
    <t>16.05.2021 15:55:08</t>
  </si>
  <si>
    <t>16.05.2021 14:08:00</t>
  </si>
  <si>
    <t>16.05.2021 14:31:48</t>
  </si>
  <si>
    <t>DM-8/10C 45-71-M02000_A_56397204_56397204</t>
  </si>
  <si>
    <t>16.05.2021 14:32:20</t>
  </si>
  <si>
    <t>16.05.2021 16:45:35</t>
  </si>
  <si>
    <t>BÜYÜKSÜMBÜLLER KÖK-TAŞOCAĞI PRİMER ÖLÇÜ 45-71-M00815_BÜYÜKSÜMBÜLLER TR-1 M02_72256066</t>
  </si>
  <si>
    <t>16.05.2021 14:36:21</t>
  </si>
  <si>
    <t>16.05.2021 19:05:13</t>
  </si>
  <si>
    <t>OCAKLI TR-6 35-15-L00780_945390475_945390475</t>
  </si>
  <si>
    <t>16.05.2021 14:28:30</t>
  </si>
  <si>
    <t>16.05.2021 15:29:02</t>
  </si>
  <si>
    <t>16.05.2021 14:40:49</t>
  </si>
  <si>
    <t>16.05.2021 15:00:00</t>
  </si>
  <si>
    <t>TR-51 TORBALI PAZAR YERİ 35-26-M00051_35-26-M00051_2351379</t>
  </si>
  <si>
    <t>16.05.2021 14:45:00</t>
  </si>
  <si>
    <t>16.05.2021 15:41:01</t>
  </si>
  <si>
    <t>BANKACILAR TR-2 35-30-M00208_966165016_966165016</t>
  </si>
  <si>
    <t>16.05.2021 14:44:17</t>
  </si>
  <si>
    <t>16.05.2021 16:58:21</t>
  </si>
  <si>
    <t>16.05.2021 14:47:10</t>
  </si>
  <si>
    <t>16.05.2021 15:06:55</t>
  </si>
  <si>
    <t>SEYREK TR-7 KÖK 35-28-M00379_KESİKKÖY-2 M03_2093197</t>
  </si>
  <si>
    <t>16.05.2021 14:47:23</t>
  </si>
  <si>
    <t>16.05.2021 15:54:44</t>
  </si>
  <si>
    <t>ALEMŞAHLI TR-5 ÇÖLDERE 45-79-M00457_C_56386633_56386633</t>
  </si>
  <si>
    <t>16.05.2021 14:56:27</t>
  </si>
  <si>
    <t>16.05.2021 15:51:32</t>
  </si>
  <si>
    <t>16.05.2021 15:11:33</t>
  </si>
  <si>
    <t>16.05.2021 15:56:30</t>
  </si>
  <si>
    <t>16.05.2021 13:27:52</t>
  </si>
  <si>
    <t>16.05.2021 18:09:35</t>
  </si>
  <si>
    <t>MURADİYE DM-5/10 45-71-M00775_HÜSEYİN GÖRGÜLÜ M02_2124684</t>
  </si>
  <si>
    <t>16.05.2021 15:33:14</t>
  </si>
  <si>
    <t>16.05.2021 16:38:56</t>
  </si>
  <si>
    <t>İSKERDER CELEP ÖZEL TR 35-23-M00139Ö_35-23-M00139Ö_2362106</t>
  </si>
  <si>
    <t>16.05.2021 15:31:47</t>
  </si>
  <si>
    <t>16.05.2021 17:53:15</t>
  </si>
  <si>
    <t>MENEMEN TR-53 35-28-L00053_DIREK TIPI TRAFO HUCRESI H01_2108608</t>
  </si>
  <si>
    <t>16.05.2021 14:51:14</t>
  </si>
  <si>
    <t>16.05.2021 15:48:31</t>
  </si>
  <si>
    <t>16.05.2021 15:47:13</t>
  </si>
  <si>
    <t>16.05.2021 16:56:45</t>
  </si>
  <si>
    <t>K-618 35-04-K00618_E_56356218_56356218</t>
  </si>
  <si>
    <t>16.05.2021 15:46:38</t>
  </si>
  <si>
    <t>16.05.2021 17:13:57</t>
  </si>
  <si>
    <t>KOLDERE KÖK 45-80-M00051_GÜMÜLCELİ M011_73403251</t>
  </si>
  <si>
    <t>16.05.2021 16:01:03</t>
  </si>
  <si>
    <t>16.05.2021 16:03:00</t>
  </si>
  <si>
    <t>TR-25 35-15-L00025_950353031_950353031</t>
  </si>
  <si>
    <t>16.05.2021 16:02:41</t>
  </si>
  <si>
    <t>16.05.2021 17:13:51</t>
  </si>
  <si>
    <t>DM-1/66 45-71-M00012_953183367_953183367</t>
  </si>
  <si>
    <t>16.05.2021 17:57:18</t>
  </si>
  <si>
    <t>TR-170 45-78-L00170_B_65509691_65509691</t>
  </si>
  <si>
    <t>16.05.2021 16:09:17</t>
  </si>
  <si>
    <t>16.05.2021 16:53:11</t>
  </si>
  <si>
    <t>URLA TM-1 35-19-A00004_ALAÇATI-1 M02_2313932</t>
  </si>
  <si>
    <t>16.05.2021 16:18:00</t>
  </si>
  <si>
    <t>16.05.2021 17:27:00</t>
  </si>
  <si>
    <t>16.05.2021 16:31:26</t>
  </si>
  <si>
    <t>16.05.2021 20:16:59</t>
  </si>
  <si>
    <t>K-4459 35-01-K04459_C_56354877_56354877</t>
  </si>
  <si>
    <t>16.05.2021 16:29:42</t>
  </si>
  <si>
    <t>16.05.2021 17:17:44</t>
  </si>
  <si>
    <t>ÇAYLI TR-12 35-15-L00197_B_56368254_56368254</t>
  </si>
  <si>
    <t>16.05.2021 16:39:41</t>
  </si>
  <si>
    <t>16.05.2021 18:01:02</t>
  </si>
  <si>
    <t>K-3016 35-03-K03016_35-03-K03016_41943670</t>
  </si>
  <si>
    <t>16.05.2021 16:45:09</t>
  </si>
  <si>
    <t>16.05.2021 17:13:00</t>
  </si>
  <si>
    <t>16.05.2021 16:47:43</t>
  </si>
  <si>
    <t>16.05.2021 17:11:00</t>
  </si>
  <si>
    <t>L-400 35-18-L00400_950459378_950459378</t>
  </si>
  <si>
    <t>16.05.2021 16:37:30</t>
  </si>
  <si>
    <t>16.05.2021 17:47:57</t>
  </si>
  <si>
    <t>BAĞYOLU TR-2 45-71-M01599_B_56366867_56366867</t>
  </si>
  <si>
    <t>16.05.2021 16:57:49</t>
  </si>
  <si>
    <t>16.05.2021 18:32:01</t>
  </si>
  <si>
    <t>K-3097 35-01-K03097_C_56377946_56377946</t>
  </si>
  <si>
    <t>16.05.2021 17:08:54</t>
  </si>
  <si>
    <t>16.05.2021 18:09:55</t>
  </si>
  <si>
    <t>DM-8/10C 45-71-M02000_B_56354250_56354250</t>
  </si>
  <si>
    <t>16.05.2021 17:22:17</t>
  </si>
  <si>
    <t>16.05.2021 18:41:41</t>
  </si>
  <si>
    <t>16.05.2021 17:21:31</t>
  </si>
  <si>
    <t>16.05.2021 18:29:01</t>
  </si>
  <si>
    <t>YOLÜSTÜ TR-1 35-15-L00915_950361839_950361839</t>
  </si>
  <si>
    <t>16.05.2021 17:33:23</t>
  </si>
  <si>
    <t>16.05.2021 19:30:31</t>
  </si>
  <si>
    <t>KUŞÇULAR DM 35-19-M00461_ALAÇATI-1 GİRİŞ M01_47229995</t>
  </si>
  <si>
    <t>16.05.2021 17:25:03</t>
  </si>
  <si>
    <t>16.05.2021 18:30:26</t>
  </si>
  <si>
    <t>YAĞCILLI TR-3 45-82-M00329_45-82-M00329_2373185</t>
  </si>
  <si>
    <t>16.05.2021 17:33:21</t>
  </si>
  <si>
    <t>16.05.2021 18:20:42</t>
  </si>
  <si>
    <t>MAHMUDİYE TR-1 35-16-M00069_DIREK TIPI TRAFO HUCRESI H01_2039453</t>
  </si>
  <si>
    <t>16.05.2021 17:37:57</t>
  </si>
  <si>
    <t>16.05.2021 18:30:00</t>
  </si>
  <si>
    <t>EMİRLİ TR-13 35-15-L01128_950401811_950401811</t>
  </si>
  <si>
    <t>16.05.2021 17:37:18</t>
  </si>
  <si>
    <t>16.05.2021 18:16:03</t>
  </si>
  <si>
    <t>16.05.2021 17:46:42</t>
  </si>
  <si>
    <t>16.05.2021 18:14:31</t>
  </si>
  <si>
    <t>TR-1/40 KÖK 45-72-M00040__72635653_72635653</t>
  </si>
  <si>
    <t>16.05.2021 17:45:59</t>
  </si>
  <si>
    <t>16.05.2021 19:15:33</t>
  </si>
  <si>
    <t>ERGENLİ TR-2 35-20-L00456_955209744_955209744</t>
  </si>
  <si>
    <t>16.05.2021 17:54:39</t>
  </si>
  <si>
    <t>16.05.2021 19:59:31</t>
  </si>
  <si>
    <t>16.05.2021 17:55:57</t>
  </si>
  <si>
    <t>16.05.2021 20:30:26</t>
  </si>
  <si>
    <t>AKÇAKÖY TR-1 45-71-M01662_43182175_56384993_56384993</t>
  </si>
  <si>
    <t>16.05.2021 18:14:58</t>
  </si>
  <si>
    <t>16.05.2021 20:01:41</t>
  </si>
  <si>
    <t>KUŞÇULAR TR-11(KASABA EVLERİ) 35-19-M00264_DAĞITIM TRAFOSU M03_72144676</t>
  </si>
  <si>
    <t>16.05.2021 18:18:03</t>
  </si>
  <si>
    <t>16.05.2021 18:59:00</t>
  </si>
  <si>
    <t>BAYAT TR-1 45-82-L00059_945521898_945521898</t>
  </si>
  <si>
    <t>16.05.2021 18:22:00</t>
  </si>
  <si>
    <t>16.05.2021 20:02:35</t>
  </si>
  <si>
    <t>YENİ ÇİFTLİK TR-3 35-32-L00079_B_56393167_56393167</t>
  </si>
  <si>
    <t>16.05.2021 18:29:51</t>
  </si>
  <si>
    <t>16.05.2021 19:55:58</t>
  </si>
  <si>
    <t>KUMKUYUCAK TR-1 45-80-M00172_A_56400512_56400512</t>
  </si>
  <si>
    <t>16.05.2021 18:39:15</t>
  </si>
  <si>
    <t>16.05.2021 19:56:15</t>
  </si>
  <si>
    <t>ÇAMLIK DM 35-17-M00173_HatBaşıAyırıcı_65358276 M08_65358276</t>
  </si>
  <si>
    <t>16.05.2021 18:41:00</t>
  </si>
  <si>
    <t>16.05.2021 19:26:48</t>
  </si>
  <si>
    <t>16.05.2021 18:51:07</t>
  </si>
  <si>
    <t>16.05.2021 18:51:33</t>
  </si>
  <si>
    <t>FOÇA M-259 BAĞARASI 35-23-M00259_950416272_950416272</t>
  </si>
  <si>
    <t>16.05.2021 18:51:43</t>
  </si>
  <si>
    <t>16.05.2021 19:39:26</t>
  </si>
  <si>
    <t>K-3419 35-08-K03419_912263503_912263503</t>
  </si>
  <si>
    <t>16.05.2021 18:54:14</t>
  </si>
  <si>
    <t>17.05.2021 02:13:02</t>
  </si>
  <si>
    <t>TR-2/4 45-83-L00004_48078207_56386826_56386826</t>
  </si>
  <si>
    <t>16.05.2021 18:48:35</t>
  </si>
  <si>
    <t>16.05.2021 19:39:45</t>
  </si>
  <si>
    <t>SOMA TR-3/1 45-82-M00081_B_56387896_56387896</t>
  </si>
  <si>
    <t>16.05.2021 17:25:00</t>
  </si>
  <si>
    <t>16.05.2021 19:46:55</t>
  </si>
  <si>
    <t>BENLİELİ İSABEYLİ TR-1 45-75-M00160_C_56394578_56394578</t>
  </si>
  <si>
    <t>16.05.2021 18:58:00</t>
  </si>
  <si>
    <t>16.05.2021 20:15:44</t>
  </si>
  <si>
    <t>16.05.2021 18:58:24</t>
  </si>
  <si>
    <t>16.05.2021 21:22:03</t>
  </si>
  <si>
    <t>TR-27/A 45-77-L00013_A A01_75351042</t>
  </si>
  <si>
    <t>16.05.2021 19:00:19</t>
  </si>
  <si>
    <t>16.05.2021 21:43:36</t>
  </si>
  <si>
    <t>TR-57 45-77-L00057_945490601_945490601</t>
  </si>
  <si>
    <t>16.05.2021 19:00:32</t>
  </si>
  <si>
    <t>16.05.2021 22:06:18</t>
  </si>
  <si>
    <t>16.05.2021 19:00:49</t>
  </si>
  <si>
    <t>16.05.2021 19:37:59</t>
  </si>
  <si>
    <t>EKOTEN KÖK 35-26-M00380_DAL-KAR M06_72164223</t>
  </si>
  <si>
    <t>16.05.2021 18:49:17</t>
  </si>
  <si>
    <t>16.05.2021 20:18:55</t>
  </si>
  <si>
    <t>SARUHANLI TR-1 35-29-L00250_DIREK TIPI TRAFO HUCRESI H01_2101693</t>
  </si>
  <si>
    <t>16.05.2021 19:09:12</t>
  </si>
  <si>
    <t>16.05.2021 23:15:57</t>
  </si>
  <si>
    <t>GERENKÖY TR-7 35-23-M00153_950424352_950424352</t>
  </si>
  <si>
    <t>16.05.2021 19:17:03</t>
  </si>
  <si>
    <t>16.05.2021 20:38:49</t>
  </si>
  <si>
    <t>TR-45 45-77-L00045_945488466_945488466</t>
  </si>
  <si>
    <t>16.05.2021 19:20:31</t>
  </si>
  <si>
    <t>16.05.2021 21:25:06</t>
  </si>
  <si>
    <t>TR-128 35-15-M00128_950368391_950368391</t>
  </si>
  <si>
    <t>16.05.2021 19:21:02</t>
  </si>
  <si>
    <t>16.05.2021 20:59:21</t>
  </si>
  <si>
    <t>HAKKI YEŞİLTEPE SULAMA GRUBU 35-29-M00392_A_56398764_56398764</t>
  </si>
  <si>
    <t>16.05.2021 19:22:16</t>
  </si>
  <si>
    <t>17.05.2021 00:14:23</t>
  </si>
  <si>
    <t>MEHMET ALİ EKER SULAMA GRUBU 35-29-M00263_A_56373527_56373527</t>
  </si>
  <si>
    <t>16.05.2021 19:30:55</t>
  </si>
  <si>
    <t>16.05.2021 20:17:37</t>
  </si>
  <si>
    <t>MESCİTLİ TR-1 35-15-L00095_C_56361123_56361123</t>
  </si>
  <si>
    <t>16.05.2021 19:31:31</t>
  </si>
  <si>
    <t>16.05.2021 21:22:46</t>
  </si>
  <si>
    <t>16.05.2021 19:43:13</t>
  </si>
  <si>
    <t>16.05.2021 19:57:09</t>
  </si>
  <si>
    <t>16.05.2021 19:09:37</t>
  </si>
  <si>
    <t>16.05.2021 20:04:36</t>
  </si>
  <si>
    <t>POYRAZDAMLARI TR-1 KÖK 45-78-M00571_TR-11 M04_66081176</t>
  </si>
  <si>
    <t>16.05.2021 19:44:23</t>
  </si>
  <si>
    <t>16.05.2021 20:43:56</t>
  </si>
  <si>
    <t>16.05.2021 20:11:48</t>
  </si>
  <si>
    <t>16.05.2021 20:44:13</t>
  </si>
  <si>
    <t>L-301 ÇARK 35-18-L00301_950461604_950461604</t>
  </si>
  <si>
    <t>16.05.2021 20:17:11</t>
  </si>
  <si>
    <t>16.05.2021 23:36:57</t>
  </si>
  <si>
    <t>K-138 GÖRECE 35-22-K00138_955261791_955261791</t>
  </si>
  <si>
    <t>16.05.2021 20:17:05</t>
  </si>
  <si>
    <t>16.05.2021 21:04:55</t>
  </si>
  <si>
    <t>SASKO SİTESİ TR-1 35-21-L00211_A_56376963_56376963</t>
  </si>
  <si>
    <t>16.05.2021 20:32:38</t>
  </si>
  <si>
    <t>16.05.2021 21:05:15</t>
  </si>
  <si>
    <t>BİBERCİ SULAMA TR 35-16-M00173_DIREK TIPI TRAFO HUCRESI H01_2041182</t>
  </si>
  <si>
    <t>16.05.2021 20:30:21</t>
  </si>
  <si>
    <t>16.05.2021 22:40:28</t>
  </si>
  <si>
    <t>16.05.2021 20:42:03</t>
  </si>
  <si>
    <t>16.05.2021 22:59:25</t>
  </si>
  <si>
    <t>_C_56389605_56389605</t>
  </si>
  <si>
    <t>16.05.2021 20:46:02</t>
  </si>
  <si>
    <t>16.05.2021 22:03:53</t>
  </si>
  <si>
    <t>K-2807 35-01-K02807_A_56357208_56357208</t>
  </si>
  <si>
    <t>16.05.2021 20:38:43</t>
  </si>
  <si>
    <t>16.05.2021 22:17:52</t>
  </si>
  <si>
    <t>ÇOBANKÖY KÖK 35-29-L00066_EĞRİDERE FİDERİ L04_72212366</t>
  </si>
  <si>
    <t>16.05.2021 20:34:59</t>
  </si>
  <si>
    <t>16.05.2021 23:26:17</t>
  </si>
  <si>
    <t>K-4156 35-02-K04156_35-02-K04156_2369008</t>
  </si>
  <si>
    <t>16.05.2021 21:00:24</t>
  </si>
  <si>
    <t>16.05.2021 21:53:15</t>
  </si>
  <si>
    <t>16.05.2021 21:05:41</t>
  </si>
  <si>
    <t>16.05.2021 21:11:54</t>
  </si>
  <si>
    <t>KAYMAKÇI TR-12 35-15-M00249_48699469_56361823_56361823</t>
  </si>
  <si>
    <t>16.05.2021 21:02:40</t>
  </si>
  <si>
    <t>17.05.2021 00:27:48</t>
  </si>
  <si>
    <t>EŞREFPAŞA İM 35-01-A00002_FIRAT K24_2045387</t>
  </si>
  <si>
    <t>16.05.2021 21:09:08</t>
  </si>
  <si>
    <t>16.05.2021 21:46:31</t>
  </si>
  <si>
    <t>TR-45 45-77-L00045_D_56395090_56395090</t>
  </si>
  <si>
    <t>16.05.2021 21:09:29</t>
  </si>
  <si>
    <t>17.05.2021 00:45:14</t>
  </si>
  <si>
    <t>CENKYERİ TR-2 45-82-M00257_945534460_945534460</t>
  </si>
  <si>
    <t>16.05.2021 21:04:57</t>
  </si>
  <si>
    <t>17.05.2021 00:16:38</t>
  </si>
  <si>
    <t>SASKO SİTESİ TR-1 35-21-L00211_35-21-L00211_2350039</t>
  </si>
  <si>
    <t>16.05.2021 21:29:37</t>
  </si>
  <si>
    <t>17.05.2021 00:20:49</t>
  </si>
  <si>
    <t>K-3451 35-08-K03451_K K1B_5833647</t>
  </si>
  <si>
    <t>16.05.2021 21:57:59</t>
  </si>
  <si>
    <t>16.05.2021 23:46:07</t>
  </si>
  <si>
    <t>YUNTDAĞ KÖK 35-16-M00010_EĞRİGÖL-BOZKÖY M03_72050958</t>
  </si>
  <si>
    <t>16.05.2021 21:35:27</t>
  </si>
  <si>
    <t>16.05.2021 21:59:18</t>
  </si>
  <si>
    <t>K-3373 35-10-K03373_98141644_98141644</t>
  </si>
  <si>
    <t>16.05.2021 21:42:33</t>
  </si>
  <si>
    <t>16.05.2021 22:54:23</t>
  </si>
  <si>
    <t>K-1418 35-01-K01418_K-2985 K02_2067710</t>
  </si>
  <si>
    <t>16.05.2021 21:48:00</t>
  </si>
  <si>
    <t>16.05.2021 21:56:54</t>
  </si>
  <si>
    <t>16.05.2021 22:01:00</t>
  </si>
  <si>
    <t>16.05.2021 22:24:16</t>
  </si>
  <si>
    <t>16.05.2021 22:15:33</t>
  </si>
  <si>
    <t>16.05.2021 22:27:34</t>
  </si>
  <si>
    <t>ALLAHDİYEN TR-1 45-78-L00279_Ayırıcı H01_2077522</t>
  </si>
  <si>
    <t>16.05.2021 22:43:00</t>
  </si>
  <si>
    <t>16.05.2021 23:28:21</t>
  </si>
  <si>
    <t>K-1391 35-01-K01391_912412153_912412153</t>
  </si>
  <si>
    <t>16.05.2021 22:46:39</t>
  </si>
  <si>
    <t>17.05.2021 01:02:09</t>
  </si>
  <si>
    <t>16.05.2021 22:51:21</t>
  </si>
  <si>
    <t>17.05.2021 02:16:19</t>
  </si>
  <si>
    <t>16.05.2021 23:00:48</t>
  </si>
  <si>
    <t>16.05.2021 23:58:00</t>
  </si>
  <si>
    <t>16.05.2021 23:03:00</t>
  </si>
  <si>
    <t>17.05.2021 02:21:49</t>
  </si>
  <si>
    <t>TR-74 35-19-L00074_956680197_956680197</t>
  </si>
  <si>
    <t>16.05.2021 23:16:35</t>
  </si>
  <si>
    <t>17.05.2021 02:26:27</t>
  </si>
  <si>
    <t>K-3196 35-03-K03196_912548957_912548957</t>
  </si>
  <si>
    <t>16.05.2021 23:45:00</t>
  </si>
  <si>
    <t>17.05.2021 01:30:00</t>
  </si>
  <si>
    <t>PINARLI KÖK 35-20-M00085_TR-1 M05_72358873</t>
  </si>
  <si>
    <t>16.05.2021 23:56:44</t>
  </si>
  <si>
    <t>17.05.2021 02:10:04</t>
  </si>
  <si>
    <t>M-423 35-02-M00423_A A1_66329125</t>
  </si>
  <si>
    <t>16.05.2021 23:53:51</t>
  </si>
  <si>
    <t>17.05.2021 03:20:00</t>
  </si>
  <si>
    <t>L-308 35-18-L00308_950447475_950447475</t>
  </si>
  <si>
    <t>17.05.2021 00:29:57</t>
  </si>
  <si>
    <t>17.05.2021 02:23:47</t>
  </si>
  <si>
    <t>17.05.2021 00:45:17</t>
  </si>
  <si>
    <t>17.05.2021 00:59:14</t>
  </si>
  <si>
    <t>17.05.2021 00:36:29</t>
  </si>
  <si>
    <t>17.05.2021 03:45:00</t>
  </si>
  <si>
    <t>TIRAZLAR TR-16 TARIMSAL SULAMA 45-79-M00176_DIREK TIPI TRAFO HUCRESI H01_2076521</t>
  </si>
  <si>
    <t>17.05.2021 00:58:53</t>
  </si>
  <si>
    <t>17.05.2021 03:16:00</t>
  </si>
  <si>
    <t>DM-1/4 35-18-L00579_950454590_950454590</t>
  </si>
  <si>
    <t>17.05.2021 01:29:57</t>
  </si>
  <si>
    <t>17.05.2021 02:59:59</t>
  </si>
  <si>
    <t>17.05.2021 01:50:56</t>
  </si>
  <si>
    <t>17.05.2021 02:34:36</t>
  </si>
  <si>
    <t>17.05.2021 02:06:21</t>
  </si>
  <si>
    <t>17.05.2021 11:53:35</t>
  </si>
  <si>
    <t>KAVAKDERE DM 35-14-M00339_KAVAKDERE KÖY M08_65666754</t>
  </si>
  <si>
    <t>17.05.2021 04:00:33</t>
  </si>
  <si>
    <t>17.05.2021 07:37:27</t>
  </si>
  <si>
    <t>17.05.2021 04:02:45</t>
  </si>
  <si>
    <t>17.05.2021 04:52:13</t>
  </si>
  <si>
    <t>17.05.2021 04:37:49</t>
  </si>
  <si>
    <t>17.05.2021 04:45:16</t>
  </si>
  <si>
    <t>MENEMEN İM 35-28-A00001_TR-1 M05_2311529</t>
  </si>
  <si>
    <t>17.05.2021 04:51:00</t>
  </si>
  <si>
    <t>17.05.2021 05:40:00</t>
  </si>
  <si>
    <t>17.05.2021 05:06:34</t>
  </si>
  <si>
    <t>17.05.2021 05:06:54</t>
  </si>
  <si>
    <t>17.05.2021 05:10:08</t>
  </si>
  <si>
    <t>17.05.2021 05:12:58</t>
  </si>
  <si>
    <t>17.05.2021 05:37:57</t>
  </si>
  <si>
    <t>17.05.2021 07:12:15</t>
  </si>
  <si>
    <t>17.05.2021 05:45:13</t>
  </si>
  <si>
    <t>17.05.2021 07:01:43</t>
  </si>
  <si>
    <t>MEDAR DM 45-72-L00079_KÖYLER L03_66588731</t>
  </si>
  <si>
    <t>17.05.2021 05:56:54</t>
  </si>
  <si>
    <t>17.05.2021 06:47:00</t>
  </si>
  <si>
    <t>DM-9 45-71-M00386_GENEL KONUTLAR M07_66182332</t>
  </si>
  <si>
    <t>17.05.2021 05:46:44</t>
  </si>
  <si>
    <t>17.05.2021 06:06:00</t>
  </si>
  <si>
    <t>TOYGAR KÖK 45-73-M00166_TOYGAR ÇIKIŞ M01_66715045</t>
  </si>
  <si>
    <t>17.05.2021 06:17:34</t>
  </si>
  <si>
    <t>17.05.2021 06:17:57</t>
  </si>
  <si>
    <t>TOYGAR KÖK 45-73-M00166_TOYGAR ÇIKIŞ M01_66715060</t>
  </si>
  <si>
    <t>17.05.2021 06:20:24</t>
  </si>
  <si>
    <t>17.05.2021 06:29:00</t>
  </si>
  <si>
    <t>17.05.2021 06:31:38</t>
  </si>
  <si>
    <t>17.05.2021 06:51:00</t>
  </si>
  <si>
    <t>GÖKÇEN İM 35-29-A00004_GÖKÇEN ŞEHİR L15_2329146</t>
  </si>
  <si>
    <t>17.05.2021 06:27:27</t>
  </si>
  <si>
    <t>17.05.2021 07:13:42</t>
  </si>
  <si>
    <t>17.05.2021 07:03:36</t>
  </si>
  <si>
    <t>17.05.2021 14:36:02</t>
  </si>
  <si>
    <t>GÜVERCİNLİK TR-1 45-77-L00334_C_56386426_56386426</t>
  </si>
  <si>
    <t>17.05.2021 07:10:39</t>
  </si>
  <si>
    <t>17.05.2021 10:30:36</t>
  </si>
  <si>
    <t>CAMBAZLI TR-1 35-29-L00248_B_56360201_56360201</t>
  </si>
  <si>
    <t>17.05.2021 07:17:25</t>
  </si>
  <si>
    <t>17.05.2021 10:05:05</t>
  </si>
  <si>
    <t>M-510 GEÇİT 35-02-M00510_M-313 M04_74190008</t>
  </si>
  <si>
    <t>17.05.2021 07:28:54</t>
  </si>
  <si>
    <t>17.05.2021 08:15:00</t>
  </si>
  <si>
    <t>GÖKÇEN DM 35-29-M00123_TİRE GÖKÇEN SULAMA FİDERİ GİRİŞ M11_2332265</t>
  </si>
  <si>
    <t>17.05.2021 07:18:35</t>
  </si>
  <si>
    <t>17.05.2021 07:58:06</t>
  </si>
  <si>
    <t>17.05.2021 07:26:00</t>
  </si>
  <si>
    <t>17.05.2021 08:42:00</t>
  </si>
  <si>
    <t>17.05.2021 07:42:30</t>
  </si>
  <si>
    <t>17.05.2021 10:31:59</t>
  </si>
  <si>
    <t>MESCİTLİ TR-1 35-15-L00095_950407981_950407981</t>
  </si>
  <si>
    <t>17.05.2021 08:01:19</t>
  </si>
  <si>
    <t>17.05.2021 13:24:29</t>
  </si>
  <si>
    <t>BİRGİ KÖK 35-19-M00041_KÖYLER M03_72152106</t>
  </si>
  <si>
    <t>17.05.2021 08:03:27</t>
  </si>
  <si>
    <t>17.05.2021 09:23:25</t>
  </si>
  <si>
    <t>M-314 35-02-M00314_M-319 M02_2096996</t>
  </si>
  <si>
    <t>17.05.2021 09:07:00</t>
  </si>
  <si>
    <t>TR-2/31 45-72-L00031_956500942_956500942</t>
  </si>
  <si>
    <t>17.05.2021 08:17:15</t>
  </si>
  <si>
    <t>17.05.2021 11:06:59</t>
  </si>
  <si>
    <t>TR-52 35-16-L00052_953351300_953351300</t>
  </si>
  <si>
    <t>17.05.2021 08:30:24</t>
  </si>
  <si>
    <t>17.05.2021 14:06:35</t>
  </si>
  <si>
    <t>KARAKEÇİLİ TOZLU TR-1 45-75-M00104_A_56390446_56390446</t>
  </si>
  <si>
    <t>17.05.2021 08:08:56</t>
  </si>
  <si>
    <t>17.05.2021 10:41:38</t>
  </si>
  <si>
    <t>MENEMEN TR-14 35-28-L00014_MENEMEN TR-17/MENEMEN TR-24 L05_66717214</t>
  </si>
  <si>
    <t>17.05.2021 08:33:57</t>
  </si>
  <si>
    <t>17.05.2021 09:06:00</t>
  </si>
  <si>
    <t>17.05.2021 08:51:54</t>
  </si>
  <si>
    <t>17.05.2021 09:27:16</t>
  </si>
  <si>
    <t>MENEMEN TR-32 35-28-L00032_DIREK TIPI TRAFO HUCRESI H01_2108605</t>
  </si>
  <si>
    <t>17.05.2021 08:55:00</t>
  </si>
  <si>
    <t>17.05.2021 13:07:45</t>
  </si>
  <si>
    <t>K-2786 35-01-K02786_35-01-K02786_2364783</t>
  </si>
  <si>
    <t>17.05.2021 08:39:34</t>
  </si>
  <si>
    <t>17.05.2021 09:16:58</t>
  </si>
  <si>
    <t>17.05.2021 09:01:41</t>
  </si>
  <si>
    <t>17.05.2021 09:12:29</t>
  </si>
  <si>
    <t>M-319 35-02-M00319_TRAFO M03_2311488</t>
  </si>
  <si>
    <t>17.05.2021 09:06:14</t>
  </si>
  <si>
    <t>17.05.2021 10:50:24</t>
  </si>
  <si>
    <t>DM-20/17 45-71-M00602_B_56395554_56395554</t>
  </si>
  <si>
    <t>17.05.2021 08:50:08</t>
  </si>
  <si>
    <t>17.05.2021 11:49:31</t>
  </si>
  <si>
    <t>YASEMİN DM 35-19-M00002_HatBaşıAyırıcı_53137493 M02_53137493</t>
  </si>
  <si>
    <t>17.05.2021 09:00:20</t>
  </si>
  <si>
    <t>17.05.2021 11:46:30</t>
  </si>
  <si>
    <t>K-358 35-04-K00358_35-04-K00358_2369914</t>
  </si>
  <si>
    <t>17.05.2021 09:16:24</t>
  </si>
  <si>
    <t>17.05.2021 09:47:50</t>
  </si>
  <si>
    <t>TR-35/A 45-78-L00715_953251485_953251485</t>
  </si>
  <si>
    <t>17.05.2021 09:15:36</t>
  </si>
  <si>
    <t>17.05.2021 14:25:48</t>
  </si>
  <si>
    <t>L-174 35-18-L00174_950437345_950437345</t>
  </si>
  <si>
    <t>17.05.2021 09:03:34</t>
  </si>
  <si>
    <t>17.05.2021 11:11:50</t>
  </si>
  <si>
    <t>BADEMLİ TR-1 DM 35-15-L01010_BIÇAKÇI-OVACIK L09_67544171</t>
  </si>
  <si>
    <t>17.05.2021 09:34:08</t>
  </si>
  <si>
    <t>17.05.2021 14:59:00</t>
  </si>
  <si>
    <t>M-235 35-02-M00235_F F1B_5809103</t>
  </si>
  <si>
    <t>17.05.2021 09:20:15</t>
  </si>
  <si>
    <t>17.05.2021 11:06:44</t>
  </si>
  <si>
    <t>ÖZBEY İM 35-26-A00005_HatBaşıAyırıcı_53132913 L02_53132913</t>
  </si>
  <si>
    <t>17.05.2021 09:23:05</t>
  </si>
  <si>
    <t>17.05.2021 10:35:35</t>
  </si>
  <si>
    <t>17.05.2021 09:36:57</t>
  </si>
  <si>
    <t>17.05.2021 10:23:46</t>
  </si>
  <si>
    <t>TİRE İM-DM-1 35-29-A00001_DM-1/66 M04_2059514</t>
  </si>
  <si>
    <t>17.05.2021 09:43:05</t>
  </si>
  <si>
    <t>17.05.2021 10:33:38</t>
  </si>
  <si>
    <t>17.05.2021 09:43:25</t>
  </si>
  <si>
    <t>17.05.2021 11:02:45</t>
  </si>
  <si>
    <t>ALAŞEHİR TR-59 45-73-M00059_945670651_945670651</t>
  </si>
  <si>
    <t>17.05.2021 09:41:26</t>
  </si>
  <si>
    <t>17.05.2021 10:35:05</t>
  </si>
  <si>
    <t>MUSTAFA ŞENTÜRK SULAMA GRUBU 35-29-L00393_D_56373580_56373580</t>
  </si>
  <si>
    <t>17.05.2021 09:41:55</t>
  </si>
  <si>
    <t>17.05.2021 12:09:36</t>
  </si>
  <si>
    <t>K-262 35-01-K00262_912945621_912945621</t>
  </si>
  <si>
    <t>17.05.2021 09:48:09</t>
  </si>
  <si>
    <t>17.05.2021 11:35:59</t>
  </si>
  <si>
    <t>BEYDAĞ İM 35-32-A00001_HALIKÖY L12_2049963</t>
  </si>
  <si>
    <t>17.05.2021 09:53:11</t>
  </si>
  <si>
    <t>17.05.2021 11:01:51</t>
  </si>
  <si>
    <t>ALİ BABA TÜRBESİ ÖZEL 35-29-L00339Ö_DIREK TIPI TRAFO HUCRESI H01_2095636</t>
  </si>
  <si>
    <t>17.05.2021 09:58:21</t>
  </si>
  <si>
    <t>17.05.2021 10:52:04</t>
  </si>
  <si>
    <t>YERLİ TAHTACI TR-1 35-16-L00253_DIREK TIPI TRAFO HUCRESI H01_2044000</t>
  </si>
  <si>
    <t>17.05.2021 10:05:00</t>
  </si>
  <si>
    <t>17.05.2021 12:52:44</t>
  </si>
  <si>
    <t>K-1060 35-01-K01060_910919993_910919993</t>
  </si>
  <si>
    <t>17.05.2021 10:02:13</t>
  </si>
  <si>
    <t>17.05.2021 11:27:29</t>
  </si>
  <si>
    <t>TR-121 45-78-L00121_953253206_953253206</t>
  </si>
  <si>
    <t>17.05.2021 10:06:40</t>
  </si>
  <si>
    <t>17.05.2021 14:56:08</t>
  </si>
  <si>
    <t>YAHŞELLİ KÖK 35-28-M00293_HatBaşıAyırıcı_53133860 M01_53133860</t>
  </si>
  <si>
    <t>17.05.2021 10:06:18</t>
  </si>
  <si>
    <t>17.05.2021 11:02:15</t>
  </si>
  <si>
    <t>ÇAMLICA KÖK 45-81-M00048_ÇANŞA ÇIKIŞ M03_71996194</t>
  </si>
  <si>
    <t>17.05.2021 10:28:18</t>
  </si>
  <si>
    <t>17.05.2021 11:11:05</t>
  </si>
  <si>
    <t>YILMAZ İM 45-78-A00003_AHMETLİ DSİ M09_2331191</t>
  </si>
  <si>
    <t>17.05.2021 10:31:54</t>
  </si>
  <si>
    <t>17.05.2021 15:51:41</t>
  </si>
  <si>
    <t>KAPLAN KÖYÜ(GÖÇBEYLİ) TR 35-16-M00160_47465478_56394994_56394994</t>
  </si>
  <si>
    <t>17.05.2021 09:59:37</t>
  </si>
  <si>
    <t>17.05.2021 13:31:27</t>
  </si>
  <si>
    <t>ŞEMİKLER TM 35-04-A00003_ŞEMİKLER-6 K30_2311174</t>
  </si>
  <si>
    <t>17.05.2021 10:34:16</t>
  </si>
  <si>
    <t>17.05.2021 11:41:54</t>
  </si>
  <si>
    <t>17.05.2021 10:34:38</t>
  </si>
  <si>
    <t>17.05.2021 15:51:09</t>
  </si>
  <si>
    <t>FUAR İM 35-01-A00003_TR-2 K15_2034843</t>
  </si>
  <si>
    <t>17.05.2021 10:37:44</t>
  </si>
  <si>
    <t>17.05.2021 10:38:08</t>
  </si>
  <si>
    <t>SARIGÖL TR-68 TOKİ 45-79-M00068_945569205_945569205</t>
  </si>
  <si>
    <t>17.05.2021 10:32:15</t>
  </si>
  <si>
    <t>17.05.2021 12:11:00</t>
  </si>
  <si>
    <t>YEŞİLTEPE TR-5 45-79-M00111_45-79-M00111_2367417</t>
  </si>
  <si>
    <t>17.05.2021 10:38:40</t>
  </si>
  <si>
    <t>17.05.2021 13:12:01</t>
  </si>
  <si>
    <t>DM-5/TR-12 URLA 35-19-M00468_956692742_956692742</t>
  </si>
  <si>
    <t>17.05.2021 10:41:00</t>
  </si>
  <si>
    <t>17.05.2021 11:59:40</t>
  </si>
  <si>
    <t>GÜMÜLDÜR M-33 35-25-M00033_955263129_955263129</t>
  </si>
  <si>
    <t>17.05.2021 10:59:06</t>
  </si>
  <si>
    <t>17.05.2021 13:30:21</t>
  </si>
  <si>
    <t>SARIBEY TR-2 45-83-L00329_955175983_955175983</t>
  </si>
  <si>
    <t>17.05.2021 11:05:21</t>
  </si>
  <si>
    <t>17.05.2021 13:21:11</t>
  </si>
  <si>
    <t>KUŞÇULAR TR-14 35-19-M00259_DIREK TIPI TRAFO HUCRESI H01_2035750</t>
  </si>
  <si>
    <t>17.05.2021 11:20:14</t>
  </si>
  <si>
    <t>17.05.2021 12:25:55</t>
  </si>
  <si>
    <t>TİLKİKÖY TR-1 45-71-M01271_953218145_953218145</t>
  </si>
  <si>
    <t>17.05.2021 11:25:00</t>
  </si>
  <si>
    <t>17.05.2021 15:03:23</t>
  </si>
  <si>
    <t>TR-261 (KEKLİKTEPE) 35-19-M00261_95001180201_95001180201</t>
  </si>
  <si>
    <t>17.05.2021 11:01:49</t>
  </si>
  <si>
    <t>17.05.2021 12:44:01</t>
  </si>
  <si>
    <t>KIRKAĞAÇ TR-23 45-76-M00023_955231568_955231568</t>
  </si>
  <si>
    <t>17.05.2021 11:25:12</t>
  </si>
  <si>
    <t>17.05.2021 14:42:13</t>
  </si>
  <si>
    <t>TOKATBAŞI TR-2 35-20-L00102_955206516_955206516</t>
  </si>
  <si>
    <t>17.05.2021 11:17:26</t>
  </si>
  <si>
    <t>17.05.2021 12:40:39</t>
  </si>
  <si>
    <t>AKGEDİK KÖK-1 45-71-M00162_EMLAKDERE M03_56219224</t>
  </si>
  <si>
    <t>17.05.2021 11:33:54</t>
  </si>
  <si>
    <t>17.05.2021 12:09:41</t>
  </si>
  <si>
    <t>L-470 KÖK 35-18-L00470_950450054_950450054</t>
  </si>
  <si>
    <t>17.05.2021 11:23:57</t>
  </si>
  <si>
    <t>17.05.2021 12:49:46</t>
  </si>
  <si>
    <t>İMCELER TR-1 45-74-M00136_45-74-M00136_2363510</t>
  </si>
  <si>
    <t>17.05.2021 11:30:33</t>
  </si>
  <si>
    <t>17.05.2021 13:32:00</t>
  </si>
  <si>
    <t>17.05.2021 11:41:56</t>
  </si>
  <si>
    <t>17.05.2021 12:04:23</t>
  </si>
  <si>
    <t>17.05.2021 11:47:51</t>
  </si>
  <si>
    <t>17.05.2021 12:18:04</t>
  </si>
  <si>
    <t>K-1497 35-02-K01497_910122778_910122778</t>
  </si>
  <si>
    <t>17.05.2021 11:42:42</t>
  </si>
  <si>
    <t>17.05.2021 14:03:03</t>
  </si>
  <si>
    <t>ÇANDARLI TR-17 35-30-M00017_A a2_42961422</t>
  </si>
  <si>
    <t>17.05.2021 11:35:51</t>
  </si>
  <si>
    <t>17.05.2021 12:43:27</t>
  </si>
  <si>
    <t>K-2547 35-07-K02547_964016120_964016120</t>
  </si>
  <si>
    <t>17.05.2021 11:55:00</t>
  </si>
  <si>
    <t>17.05.2021 15:24:26</t>
  </si>
  <si>
    <t>M-2318 35-03-M02318_948272096_948272096</t>
  </si>
  <si>
    <t>17.05.2021 11:57:34</t>
  </si>
  <si>
    <t>17.05.2021 14:41:07</t>
  </si>
  <si>
    <t>K-1128 35-03-K01128_35-03-K01128_41923200</t>
  </si>
  <si>
    <t>17.05.2021 12:04:29</t>
  </si>
  <si>
    <t>17.05.2021 14:46:22</t>
  </si>
  <si>
    <t>17.05.2021 12:05:52</t>
  </si>
  <si>
    <t>17.05.2021 12:25:02</t>
  </si>
  <si>
    <t>KIZILCAOVA TR-2 35-20-L00171_12479506_56378160_56378160</t>
  </si>
  <si>
    <t>17.05.2021 11:58:03</t>
  </si>
  <si>
    <t>17.05.2021 13:13:52</t>
  </si>
  <si>
    <t>ZEYTİNOVA TR-6 35-20-L00313_955212150_955212150</t>
  </si>
  <si>
    <t>17.05.2021 11:59:22</t>
  </si>
  <si>
    <t>17.05.2021 14:29:43</t>
  </si>
  <si>
    <t>ERDELLİ TR-2 KÖK 45-72-L00476_ARABACI BOZKÖY ÇIKIŞ L04_66551690</t>
  </si>
  <si>
    <t>17.05.2021 12:18:38</t>
  </si>
  <si>
    <t>17.05.2021 12:42:59</t>
  </si>
  <si>
    <t>17.05.2021 12:25:54</t>
  </si>
  <si>
    <t>17.05.2021 12:49:41</t>
  </si>
  <si>
    <t>K-3187 35-01-K03187_A_56377584_56377584</t>
  </si>
  <si>
    <t>17.05.2021 12:26:07</t>
  </si>
  <si>
    <t>17.05.2021 15:43:21</t>
  </si>
  <si>
    <t>SOMA A SANTRALİ İM/DM 45-82-A00001_SAVAŞTEPE 15.8 L14_2324960</t>
  </si>
  <si>
    <t>17.05.2021 12:29:51</t>
  </si>
  <si>
    <t>17.05.2021 12:51:00</t>
  </si>
  <si>
    <t>MEHMET AKİF BİLİR TR 35-17-M00496_ M03_2307349</t>
  </si>
  <si>
    <t>17.05.2021 12:30:02</t>
  </si>
  <si>
    <t>17.05.2021 13:40:00</t>
  </si>
  <si>
    <t>BURUNCUK TR-1 35-28-M00331_953381457_953381457</t>
  </si>
  <si>
    <t>17.05.2021 12:22:38</t>
  </si>
  <si>
    <t>17.05.2021 13:59:52</t>
  </si>
  <si>
    <t>HİSAR TR-1 35-31-L00118__72372802_72372802</t>
  </si>
  <si>
    <t>17.05.2021 12:49:14</t>
  </si>
  <si>
    <t>17.05.2021 14:54:38</t>
  </si>
  <si>
    <t>K-3159 35-07-K03159_B_56378687_56378687</t>
  </si>
  <si>
    <t>17.05.2021 12:37:47</t>
  </si>
  <si>
    <t>17.05.2021 13:56:10</t>
  </si>
  <si>
    <t>17.05.2021 12:51:13</t>
  </si>
  <si>
    <t>17.05.2021 14:17:00</t>
  </si>
  <si>
    <t>M-906 35-03-M00906_C_56366083_56366083</t>
  </si>
  <si>
    <t>17.05.2021 12:36:34</t>
  </si>
  <si>
    <t>17.05.2021 14:33:53</t>
  </si>
  <si>
    <t>17.05.2021 12:57:49</t>
  </si>
  <si>
    <t>17.05.2021 16:25:00</t>
  </si>
  <si>
    <t>17.05.2021 13:00:00</t>
  </si>
  <si>
    <t>17.05.2021 13:32:58</t>
  </si>
  <si>
    <t>K-4772 35-04-K04772_99415956_99415956</t>
  </si>
  <si>
    <t>17.05.2021 12:59:23</t>
  </si>
  <si>
    <t>17.05.2021 14:35:22</t>
  </si>
  <si>
    <t>17.05.2021 12:58:21</t>
  </si>
  <si>
    <t>17.05.2021 14:50:27</t>
  </si>
  <si>
    <t>ALMAK TM 35-17-A00003_YENİFOÇA-1 M27_2307151</t>
  </si>
  <si>
    <t>17.05.2021 13:06:28</t>
  </si>
  <si>
    <t>17.05.2021 13:34:04</t>
  </si>
  <si>
    <t>L-215 35-18-L00215_950451588_950451588</t>
  </si>
  <si>
    <t>17.05.2021 13:01:08</t>
  </si>
  <si>
    <t>17.05.2021 15:48:10</t>
  </si>
  <si>
    <t>K-4304 35-01-K04304_911826513_911826513</t>
  </si>
  <si>
    <t>17.05.2021 13:14:15</t>
  </si>
  <si>
    <t>17.05.2021 16:37:12</t>
  </si>
  <si>
    <t>M-531 KAVAKLIDERE KÖK 35-02-M00531_M-1765/2 M09_72200021</t>
  </si>
  <si>
    <t>17.05.2021 13:18:34</t>
  </si>
  <si>
    <t>17.05.2021 13:18:58</t>
  </si>
  <si>
    <t>17.05.2021 13:12:23</t>
  </si>
  <si>
    <t>17.05.2021 15:08:57</t>
  </si>
  <si>
    <t>17.05.2021 13:12:45</t>
  </si>
  <si>
    <t>YENİ ŞAKRAN TR-1 35-17-M00201_950308265_950308265</t>
  </si>
  <si>
    <t>17.05.2021 13:30:05</t>
  </si>
  <si>
    <t>17.05.2021 15:28:49</t>
  </si>
  <si>
    <t>BOSTANLI GIS TM 35-04-A00001_Bostanlı-3 K03_2311156</t>
  </si>
  <si>
    <t>17.05.2021 13:38:25</t>
  </si>
  <si>
    <t>17.05.2021 14:37:28</t>
  </si>
  <si>
    <t>BEKİRLER TR-2 45-72-L00358_956529268_956529268</t>
  </si>
  <si>
    <t>17.05.2021 13:33:12</t>
  </si>
  <si>
    <t>17.05.2021 14:54:46</t>
  </si>
  <si>
    <t>M-286 35-02-M00286_D_56355844_56355844</t>
  </si>
  <si>
    <t>17.05.2021 13:36:42</t>
  </si>
  <si>
    <t>17.05.2021 21:26:51</t>
  </si>
  <si>
    <t>DM-1/28 35-29-M00028_950342725_950342725</t>
  </si>
  <si>
    <t>17.05.2021 13:21:21</t>
  </si>
  <si>
    <t>17.05.2021 19:53:14</t>
  </si>
  <si>
    <t>YUKARI KIZILCA TR-4 35-27-L00054_913560556_913560556</t>
  </si>
  <si>
    <t>17.05.2021 13:43:13</t>
  </si>
  <si>
    <t>17.05.2021 18:41:46</t>
  </si>
  <si>
    <t>L-438 35-18-L00438_950465154_950465154</t>
  </si>
  <si>
    <t>17.05.2021 13:42:11</t>
  </si>
  <si>
    <t>17.05.2021 15:55:21</t>
  </si>
  <si>
    <t>AKHİSAR İM 45-72-A00001_TR-1/13 M14_2058456</t>
  </si>
  <si>
    <t>17.05.2021 13:53:24</t>
  </si>
  <si>
    <t>17.05.2021 14:42:00</t>
  </si>
  <si>
    <t>BANKACILAR TR-2 35-30-M00208_B_56403462_56403462</t>
  </si>
  <si>
    <t>17.05.2021 13:53:09</t>
  </si>
  <si>
    <t>17.05.2021 15:51:25</t>
  </si>
  <si>
    <t>17.05.2021 13:41:56</t>
  </si>
  <si>
    <t>17.05.2021 15:20:59</t>
  </si>
  <si>
    <t>17.05.2021 14:02:12</t>
  </si>
  <si>
    <t>17.05.2021 17:20:00</t>
  </si>
  <si>
    <t>L-288 MENDERES MAH. 35-18-L00288_950447231_950447231</t>
  </si>
  <si>
    <t>17.05.2021 14:09:00</t>
  </si>
  <si>
    <t>17.05.2021 15:57:47</t>
  </si>
  <si>
    <t>SEFERİHİSAR İM 35-14-A00002_KÖYLER L09_72378551</t>
  </si>
  <si>
    <t>17.05.2021 14:07:20</t>
  </si>
  <si>
    <t>17.05.2021 14:34:20</t>
  </si>
  <si>
    <t>L-259 35-18-L00259_950444501_950444501</t>
  </si>
  <si>
    <t>17.05.2021 13:48:51</t>
  </si>
  <si>
    <t>17.05.2021 16:47:15</t>
  </si>
  <si>
    <t>MENDERES DM-2/TR-1 35-22-M00300_MENDERES-1 M17_2095708</t>
  </si>
  <si>
    <t>17.05.2021 14:23:04</t>
  </si>
  <si>
    <t>17.05.2021 14:27:29</t>
  </si>
  <si>
    <t>17.05.2021 14:44:20</t>
  </si>
  <si>
    <t>17.05.2021 15:25:01</t>
  </si>
  <si>
    <t>TABANLAR TR-1 45-82-M00355_A_56386878_56386878</t>
  </si>
  <si>
    <t>17.05.2021 14:53:24</t>
  </si>
  <si>
    <t>17.05.2021 18:21:05</t>
  </si>
  <si>
    <t>L-190 35-18-L00190_950442389_950442389</t>
  </si>
  <si>
    <t>17.05.2021 14:56:07</t>
  </si>
  <si>
    <t>17.05.2021 17:04:06</t>
  </si>
  <si>
    <t>TR-55 35-30-L00055_955328282_955328282</t>
  </si>
  <si>
    <t>17.05.2021 15:03:33</t>
  </si>
  <si>
    <t>17.05.2021 18:38:01</t>
  </si>
  <si>
    <t>DM-4/TR-29 35-22-M00808_955265696_955265696</t>
  </si>
  <si>
    <t>17.05.2021 14:28:10</t>
  </si>
  <si>
    <t>17.05.2021 18:37:25</t>
  </si>
  <si>
    <t>KORUCUK-4 35-26-M00464_956607020_956607020</t>
  </si>
  <si>
    <t>17.05.2021 15:02:51</t>
  </si>
  <si>
    <t>17.05.2021 15:46:07</t>
  </si>
  <si>
    <t>L-247 35-18-L00247_950440937_950440937</t>
  </si>
  <si>
    <t>17.05.2021 15:19:00</t>
  </si>
  <si>
    <t>17.05.2021 16:03:45</t>
  </si>
  <si>
    <t>17.05.2021 15:23:08</t>
  </si>
  <si>
    <t>17.05.2021 15:23:28</t>
  </si>
  <si>
    <t>KINIK TR-3 35-24-L00003_955218740_955218740</t>
  </si>
  <si>
    <t>17.05.2021 15:23:29</t>
  </si>
  <si>
    <t>17.05.2021 16:46:21</t>
  </si>
  <si>
    <t>ALMAK TM 35-17-A00003_YENİFOÇA-2 M28_2307152</t>
  </si>
  <si>
    <t>17.05.2021 15:30:44</t>
  </si>
  <si>
    <t>17.05.2021 15:46:04</t>
  </si>
  <si>
    <t>SETÜSTÜ TR-1 45-83-M00133_TR-1/80 M03_2331797</t>
  </si>
  <si>
    <t>17.05.2021 15:27:08</t>
  </si>
  <si>
    <t>17.05.2021 16:12:14</t>
  </si>
  <si>
    <t>ÇAVLU TR-3 45-78-L00626_953278787_953278787</t>
  </si>
  <si>
    <t>17.05.2021 15:46:57</t>
  </si>
  <si>
    <t>17.05.2021 16:57:27</t>
  </si>
  <si>
    <t>17.05.2021 15:53:46</t>
  </si>
  <si>
    <t>17.05.2021 16:10:42</t>
  </si>
  <si>
    <t>M-1029 35-04-M01029_A _54974565</t>
  </si>
  <si>
    <t>17.05.2021 15:51:03</t>
  </si>
  <si>
    <t>17.05.2021 16:54:21</t>
  </si>
  <si>
    <t>_49651991_56387722_56387722</t>
  </si>
  <si>
    <t>17.05.2021 15:49:21</t>
  </si>
  <si>
    <t>17.05.2021 17:35:03</t>
  </si>
  <si>
    <t>SETÜSTÜ TR-1 45-83-M00133_SETÜSTÜ TR-2 M01_2331665</t>
  </si>
  <si>
    <t>17.05.2021 15:59:54</t>
  </si>
  <si>
    <t>17.05.2021 16:04:00</t>
  </si>
  <si>
    <t>ALMAK TM 35-17-A00003_HatBaşıAyırıcı_65353669 M28_65353669</t>
  </si>
  <si>
    <t>17.05.2021 16:13:32</t>
  </si>
  <si>
    <t>17.05.2021 17:28:33</t>
  </si>
  <si>
    <t>TR-285 35-19-M00469_956676462_956676462</t>
  </si>
  <si>
    <t>17.05.2021 16:07:03</t>
  </si>
  <si>
    <t>17.05.2021 18:50:52</t>
  </si>
  <si>
    <t>TR-136 TORASAN 35-19-L00136_956700173_956700173</t>
  </si>
  <si>
    <t>17.05.2021 16:33:44</t>
  </si>
  <si>
    <t>17.05.2021 19:16:19</t>
  </si>
  <si>
    <t>17.05.2021 16:15:11</t>
  </si>
  <si>
    <t>17.05.2021 17:36:51</t>
  </si>
  <si>
    <t>BAĞARASI TR-8 35-23-M00177__72371978_72371978</t>
  </si>
  <si>
    <t>17.05.2021 16:41:00</t>
  </si>
  <si>
    <t>17.05.2021 16:59:59</t>
  </si>
  <si>
    <t>17.05.2021 16:45:09</t>
  </si>
  <si>
    <t>17.05.2021 17:02:17</t>
  </si>
  <si>
    <t>17.05.2021 16:47:00</t>
  </si>
  <si>
    <t>17.05.2021 17:21:12</t>
  </si>
  <si>
    <t>17.05.2021 17:10:14</t>
  </si>
  <si>
    <t>17.05.2021 17:50:25</t>
  </si>
  <si>
    <t>L-404 35-18-L00404_7597779 f1_5950789</t>
  </si>
  <si>
    <t>17.05.2021 17:16:53</t>
  </si>
  <si>
    <t>17.05.2021 18:44:13</t>
  </si>
  <si>
    <t>M-969 35-03-M00969_C_56364650_56364650</t>
  </si>
  <si>
    <t>17.05.2021 17:16:07</t>
  </si>
  <si>
    <t>17.05.2021 18:29:12</t>
  </si>
  <si>
    <t>TR-35/A 45-78-L00715_953251484_953251484</t>
  </si>
  <si>
    <t>17.05.2021 17:16:20</t>
  </si>
  <si>
    <t>17.05.2021 18:33:01</t>
  </si>
  <si>
    <t>M-2670(YATIRIM REZERVE) 35-03-M02670_A_56396865_56396865</t>
  </si>
  <si>
    <t>17.05.2021 17:25:04</t>
  </si>
  <si>
    <t>17.05.2021 17:56:58</t>
  </si>
  <si>
    <t>TURGUTLU İM 45-83-A00001_ŞEHİR-4 L15_42295729</t>
  </si>
  <si>
    <t>17.05.2021 17:29:00</t>
  </si>
  <si>
    <t>17.05.2021 17:54:00</t>
  </si>
  <si>
    <t>TR-83 35-30-L00083_955293154_955293154</t>
  </si>
  <si>
    <t>17.05.2021 17:08:20</t>
  </si>
  <si>
    <t>17.05.2021 20:35:10</t>
  </si>
  <si>
    <t>K-3187 35-01-K03187_911398223_911398223</t>
  </si>
  <si>
    <t>17.05.2021 17:31:40</t>
  </si>
  <si>
    <t>17.05.2021 19:31:59</t>
  </si>
  <si>
    <t>ÇİFTÇİGEDİĞİ TR-1 35-20-L00169_953130701_953130701</t>
  </si>
  <si>
    <t>17.05.2021 17:37:12</t>
  </si>
  <si>
    <t>17.05.2021 18:16:49</t>
  </si>
  <si>
    <t>17.05.2021 17:29:04</t>
  </si>
  <si>
    <t>17.05.2021 18:42:56</t>
  </si>
  <si>
    <t>DM-3/TR-34 (ESKİ TR-145) 35-26-M01258_C C01_57761862</t>
  </si>
  <si>
    <t>17.05.2021 17:19:29</t>
  </si>
  <si>
    <t>17.05.2021 19:15:23</t>
  </si>
  <si>
    <t>17.05.2021 17:45:35</t>
  </si>
  <si>
    <t>17.05.2021 20:34:52</t>
  </si>
  <si>
    <t>TR-64 35-30-L00064_955318850_955318850</t>
  </si>
  <si>
    <t>17.05.2021 17:55:19</t>
  </si>
  <si>
    <t>17.05.2021 19:24:54</t>
  </si>
  <si>
    <t>TR-1-1/6 HATAY KABİN 35-20-L00006_955196063_955196063</t>
  </si>
  <si>
    <t>17.05.2021 17:58:37</t>
  </si>
  <si>
    <t>17.05.2021 19:44:33</t>
  </si>
  <si>
    <t>GÖKEYÜP TR-3 45-78-M00816_953275430_953275430</t>
  </si>
  <si>
    <t>17.05.2021 18:07:41</t>
  </si>
  <si>
    <t>17.05.2021 20:39:59</t>
  </si>
  <si>
    <t>TR-2/88 45-83-L00088_A_56388337_56388337</t>
  </si>
  <si>
    <t>17.05.2021 18:11:00</t>
  </si>
  <si>
    <t>17.05.2021 19:14:17</t>
  </si>
  <si>
    <t>ÇULLUGÖRECE TR-1 45-80-M00096_956567069_956567069</t>
  </si>
  <si>
    <t>17.05.2021 18:12:00</t>
  </si>
  <si>
    <t>17.05.2021 20:20:56</t>
  </si>
  <si>
    <t>YAKAKÖY KÖK 45-75-M00067_KAYACIK KÖK M01_2092153</t>
  </si>
  <si>
    <t>17.05.2021 18:13:29</t>
  </si>
  <si>
    <t>17.05.2021 18:13:49</t>
  </si>
  <si>
    <t>GÖRDES DM 45-75-M00050_HatBaşıAyırıcı_53135697 M11_53135697</t>
  </si>
  <si>
    <t>17.05.2021 18:16:00</t>
  </si>
  <si>
    <t>17.05.2021 19:10:03</t>
  </si>
  <si>
    <t>KARABÖRGLÜ TR-1 45-72-L00174_B_65511084_65511084</t>
  </si>
  <si>
    <t>17.05.2021 18:16:52</t>
  </si>
  <si>
    <t>17.05.2021 19:04:23</t>
  </si>
  <si>
    <t>L-336 REİSDERE 35-18-L00336_35-18-L00336_2367888</t>
  </si>
  <si>
    <t>17.05.2021 18:22:00</t>
  </si>
  <si>
    <t>17.05.2021 19:14:09</t>
  </si>
  <si>
    <t>DAĞDERE TR-1 35-29-L00320_950317450_950317450</t>
  </si>
  <si>
    <t>17.05.2021 18:19:16</t>
  </si>
  <si>
    <t>17.05.2021 19:32:47</t>
  </si>
  <si>
    <t>DM-14/3 45-71-M00387_953239239_953239239</t>
  </si>
  <si>
    <t>17.05.2021 18:46:00</t>
  </si>
  <si>
    <t>17.05.2021 20:54:36</t>
  </si>
  <si>
    <t>ÖRSELLİ KÖYÜ TR-1 45-71-M01685_45-71-M01685_2357065</t>
  </si>
  <si>
    <t>17.05.2021 18:38:05</t>
  </si>
  <si>
    <t>17.05.2021 21:42:10</t>
  </si>
  <si>
    <t>NİHAT  ÖZKAN VE ARK. T-SULAMA GRB. 35-13-L00106_A_56371325_56371325</t>
  </si>
  <si>
    <t>17.05.2021 18:20:50</t>
  </si>
  <si>
    <t>17.05.2021 20:18:41</t>
  </si>
  <si>
    <t>L-215 35-18-L00215_950451369_950451369</t>
  </si>
  <si>
    <t>17.05.2021 18:42:49</t>
  </si>
  <si>
    <t>17.05.2021 20:32:36</t>
  </si>
  <si>
    <t>TERZİLER MAH TR-1 45-74-M00218_DIREK TIPI TRAFO HUCRESI H01_2059360</t>
  </si>
  <si>
    <t>17.05.2021 18:36:00</t>
  </si>
  <si>
    <t>17.05.2021 19:32:56</t>
  </si>
  <si>
    <t>17.05.2021 18:56:24</t>
  </si>
  <si>
    <t>17.05.2021 19:05:00</t>
  </si>
  <si>
    <t>TR-1/16 45-72-M00016_956503833_956503833</t>
  </si>
  <si>
    <t>17.05.2021 18:43:34</t>
  </si>
  <si>
    <t>17.05.2021 19:51:21</t>
  </si>
  <si>
    <t>M-494 35-02-M00494_Ayırıcı H01_2061509</t>
  </si>
  <si>
    <t>17.05.2021 18:58:09</t>
  </si>
  <si>
    <t>17.05.2021 21:32:27</t>
  </si>
  <si>
    <t>17.05.2021 18:59:32</t>
  </si>
  <si>
    <t>17.05.2021 20:42:17</t>
  </si>
  <si>
    <t>17.05.2021 18:33:18</t>
  </si>
  <si>
    <t>17.05.2021 20:50:46</t>
  </si>
  <si>
    <t>ÖDEMİŞ İM 35-15-A00001_GÜNLÜCE L13_2062378</t>
  </si>
  <si>
    <t>17.05.2021 19:24:48</t>
  </si>
  <si>
    <t>17.05.2021 19:41:00</t>
  </si>
  <si>
    <t>L-498 35-18-L00498_950467676_950467676</t>
  </si>
  <si>
    <t>17.05.2021 19:27:01</t>
  </si>
  <si>
    <t>17.05.2021 22:06:40</t>
  </si>
  <si>
    <t>AŞAĞIÇOBANİSA KÖK 45-71-M00096_İSTASYON KABİN M05_2321777</t>
  </si>
  <si>
    <t>17.05.2021 19:34:34</t>
  </si>
  <si>
    <t>17.05.2021 20:36:00</t>
  </si>
  <si>
    <t>17.05.2021 20:49:22</t>
  </si>
  <si>
    <t>17.05.2021 22:25:02</t>
  </si>
  <si>
    <t>KARAAĞAÇLI TR-1 45-71-M01904_HatBaşıAyırıcı_53135012 M03_53135012</t>
  </si>
  <si>
    <t>17.05.2021 20:51:18</t>
  </si>
  <si>
    <t>17.05.2021 23:17:38</t>
  </si>
  <si>
    <t>M-531 KAVAKLIDERE KÖK 35-02-M00531_NATO M04_72200143</t>
  </si>
  <si>
    <t>17.05.2021 21:00:00</t>
  </si>
  <si>
    <t>17.05.2021 21:49:22</t>
  </si>
  <si>
    <t>17.05.2021 21:09:25</t>
  </si>
  <si>
    <t>17.05.2021 21:22:00</t>
  </si>
  <si>
    <t>L-53 İLHİSAR 35-14-L00053_956635061_956635061</t>
  </si>
  <si>
    <t>17.05.2021 20:58:32</t>
  </si>
  <si>
    <t>17.05.2021 23:25:47</t>
  </si>
  <si>
    <t>SARIGÖL TR-24 45-79-M00024_C_56396614_56396614</t>
  </si>
  <si>
    <t>17.05.2021 21:10:15</t>
  </si>
  <si>
    <t>17.05.2021 23:47:44</t>
  </si>
  <si>
    <t>M-52 ALAÇATI 35-18-M00052_950465658_950465658</t>
  </si>
  <si>
    <t>17.05.2021 21:20:23</t>
  </si>
  <si>
    <t>17.05.2021 22:22:11</t>
  </si>
  <si>
    <t>17.05.2021 21:35:08</t>
  </si>
  <si>
    <t>17.05.2021 23:01:24</t>
  </si>
  <si>
    <t>TR-82 35-30-L00082_955313937_955313937</t>
  </si>
  <si>
    <t>17.05.2021 21:43:33</t>
  </si>
  <si>
    <t>18.05.2021 09:42:04</t>
  </si>
  <si>
    <t>DM-6/8 35-26-M00655_956624221_956624221</t>
  </si>
  <si>
    <t>17.05.2021 22:05:03</t>
  </si>
  <si>
    <t>17.05.2021 23:27:08</t>
  </si>
  <si>
    <t>ALEMŞAHLI TR-5 ÇÖLDERE 45-79-M00457_A_56386632_56386632</t>
  </si>
  <si>
    <t>17.05.2021 22:27:43</t>
  </si>
  <si>
    <t>18.05.2021 01:14:53</t>
  </si>
  <si>
    <t>17.05.2021 19:53:27</t>
  </si>
  <si>
    <t>17.05.2021 23:44:34</t>
  </si>
  <si>
    <t>MORDOĞAN TR-27 35-21-L00154_953365559_953365559</t>
  </si>
  <si>
    <t>17.05.2021 22:47:29</t>
  </si>
  <si>
    <t>18.05.2021 00:13:50</t>
  </si>
  <si>
    <t>SARUHANLI TR-25 45-80-M00025_956560629_956560629</t>
  </si>
  <si>
    <t>17.05.2021 23:00:00</t>
  </si>
  <si>
    <t>17.05.2021 23:52:30</t>
  </si>
  <si>
    <t>18.05.2021 23:30:22</t>
  </si>
  <si>
    <t>19.05.2021 02:07:58</t>
  </si>
  <si>
    <t>HACIRAHMANLI TR-1 KÖK 45-80-M00070_İSHAKÇELEBİ M04_72197690</t>
  </si>
  <si>
    <t>18.05.2021 09:27:55</t>
  </si>
  <si>
    <t>18.05.2021 11:55:13</t>
  </si>
  <si>
    <t>M-1062 GÖKDERE TR-2 35-02-M01062_B_56380289_56380289</t>
  </si>
  <si>
    <t>18.05.2021 10:16:42</t>
  </si>
  <si>
    <t>18.05.2021 11:13:59</t>
  </si>
  <si>
    <t>KAREL DM 35-17-M00247_DONANIMLI YEDEK M08_66441218</t>
  </si>
  <si>
    <t>18.05.2021 17:35:00</t>
  </si>
  <si>
    <t>18.05.2021 18:16:43</t>
  </si>
  <si>
    <t>M-1844 35-02-M01844_910031701_910031701</t>
  </si>
  <si>
    <t>18.05.2021 14:59:00</t>
  </si>
  <si>
    <t>18.05.2021 18:35:58</t>
  </si>
  <si>
    <t>K-1637 35-01-K01637_912124762_912124762</t>
  </si>
  <si>
    <t>18.05.2021 13:24:17</t>
  </si>
  <si>
    <t>18.05.2021 14:34:27</t>
  </si>
  <si>
    <t>18.05.2021 13:54:00</t>
  </si>
  <si>
    <t>18.05.2021 15:03:37</t>
  </si>
  <si>
    <t>18.05.2021 19:39:19</t>
  </si>
  <si>
    <t>18.05.2021 19:44:59</t>
  </si>
  <si>
    <t>M-1212 35-02-M01212_B_56364877_56364877</t>
  </si>
  <si>
    <t>18.05.2021 09:13:00</t>
  </si>
  <si>
    <t>18.05.2021 09:57:04</t>
  </si>
  <si>
    <t>HALİLLER TR-9 YENİ EGELİLER 35-31-L00181_956584524_956584524</t>
  </si>
  <si>
    <t>18.05.2021 10:44:51</t>
  </si>
  <si>
    <t>18.05.2021 13:09:36</t>
  </si>
  <si>
    <t>YEŞİLOVA ÇAYIR TR-2 35-20-L00127_955189699_955189699</t>
  </si>
  <si>
    <t>18.05.2021 10:50:41</t>
  </si>
  <si>
    <t>18.05.2021 13:50:12</t>
  </si>
  <si>
    <t>18.05.2021 05:26:00</t>
  </si>
  <si>
    <t>18.05.2021 05:29:00</t>
  </si>
  <si>
    <t>ERGENLİ TR-1 35-20-L00250_955210333_955210333</t>
  </si>
  <si>
    <t>18.05.2021 06:57:12</t>
  </si>
  <si>
    <t>18.05.2021 09:47:16</t>
  </si>
  <si>
    <t>TR-69 35-19-L00069_956665150_956665150</t>
  </si>
  <si>
    <t>18.05.2021 21:11:44</t>
  </si>
  <si>
    <t>18.05.2021 22:53:07</t>
  </si>
  <si>
    <t>ÇANAKÇI KÖK 45-79-M00194_ÇİMENTEPE YENİKÖY M01_67098832</t>
  </si>
  <si>
    <t>18.05.2021 09:05:28</t>
  </si>
  <si>
    <t>18.05.2021 09:05:45</t>
  </si>
  <si>
    <t>DM-14/08 45-71-M00385_DM-14/10 FORD PLAZA M03_66509257</t>
  </si>
  <si>
    <t>18.05.2021 19:28:45</t>
  </si>
  <si>
    <t>18.05.2021 20:17:00</t>
  </si>
  <si>
    <t>TR-34 45-74-M00034_B_56352291_56352291</t>
  </si>
  <si>
    <t>18.05.2021 16:09:26</t>
  </si>
  <si>
    <t>18.05.2021 16:38:21</t>
  </si>
  <si>
    <t>_5680123_56359834_56359834</t>
  </si>
  <si>
    <t>18.05.2021 21:13:43</t>
  </si>
  <si>
    <t>18.05.2021 23:26:45</t>
  </si>
  <si>
    <t>YENİFOÇA TR-21 35-23-M00021_950416912_950416912</t>
  </si>
  <si>
    <t>18.05.2021 14:57:07</t>
  </si>
  <si>
    <t>18.05.2021 16:38:20</t>
  </si>
  <si>
    <t>TR-13(M-713) 35-30-M00713_955298550_955298550</t>
  </si>
  <si>
    <t>18.05.2021 14:54:22</t>
  </si>
  <si>
    <t>18.05.2021 18:28:20</t>
  </si>
  <si>
    <t>K-4155 35-02-K04155_912523368_912523368</t>
  </si>
  <si>
    <t>18.05.2021 12:48:26</t>
  </si>
  <si>
    <t>18.05.2021 18:51:16</t>
  </si>
  <si>
    <t>GÜMÜLDÜR M-37 35-25-M00037_955259944_955259944</t>
  </si>
  <si>
    <t>18.05.2021 17:05:38</t>
  </si>
  <si>
    <t>18.05.2021 19:33:37</t>
  </si>
  <si>
    <t>GÖKKAYA TR-2 45-84-L00019_955182004_955182004</t>
  </si>
  <si>
    <t>18.05.2021 17:26:08</t>
  </si>
  <si>
    <t>18.05.2021 18:10:48</t>
  </si>
  <si>
    <t>LÜTFİYE TR-2 45-80-M00130_DIREK TIPI TRAFO HUCRESI H01_2092633</t>
  </si>
  <si>
    <t>18.05.2021 10:46:55</t>
  </si>
  <si>
    <t>18.05.2021 11:37:13</t>
  </si>
  <si>
    <t>YENİ FOÇA TR-25 35-23-M00025_950413756_950413756</t>
  </si>
  <si>
    <t>18.05.2021 14:22:37</t>
  </si>
  <si>
    <t>18.05.2021 16:16:14</t>
  </si>
  <si>
    <t>18.05.2021 02:40:48</t>
  </si>
  <si>
    <t>18.05.2021 03:08:37</t>
  </si>
  <si>
    <t>ÇATALCA TR-3 35-22-M00269_E_56370443_56370443</t>
  </si>
  <si>
    <t>18.05.2021 15:32:49</t>
  </si>
  <si>
    <t>18.05.2021 21:02:14</t>
  </si>
  <si>
    <t>MENEMEN İM 35-28-A00001_FABRİKALAR L14_2311059</t>
  </si>
  <si>
    <t>18.05.2021 05:46:58</t>
  </si>
  <si>
    <t>18.05.2021 05:50:15</t>
  </si>
  <si>
    <t>BELEVİ İM 35-13-A00002_İL FİDANLIĞI - SULAMA-2 L08_2064135</t>
  </si>
  <si>
    <t>18.05.2021 09:51:45</t>
  </si>
  <si>
    <t>18.05.2021 11:20:58</t>
  </si>
  <si>
    <t>SARISU TR-1 35-31-L00078_47816996_56352553_56352553</t>
  </si>
  <si>
    <t>18.05.2021 18:00:06</t>
  </si>
  <si>
    <t>18.05.2021 22:43:59</t>
  </si>
  <si>
    <t>18.05.2021 19:59:25</t>
  </si>
  <si>
    <t>18.05.2021 23:58:02</t>
  </si>
  <si>
    <t>EMİRLİ TR-8 35-15-L00644_950389872_950389872</t>
  </si>
  <si>
    <t>18.05.2021 08:27:00</t>
  </si>
  <si>
    <t>18.05.2021 09:26:22</t>
  </si>
  <si>
    <t>M-2017 (YATIRIM REZERVE) 35-01-M02017_C_56374368_56374368</t>
  </si>
  <si>
    <t>18.05.2021 16:25:23</t>
  </si>
  <si>
    <t>18.05.2021 17:26:58</t>
  </si>
  <si>
    <t>18.05.2021 20:42:11</t>
  </si>
  <si>
    <t>18.05.2021 21:03:26</t>
  </si>
  <si>
    <t>DİBEKÇİ TR-1 35-29-L00328_950316226_950316226</t>
  </si>
  <si>
    <t>18.05.2021 15:54:27</t>
  </si>
  <si>
    <t>18.05.2021 19:12:04</t>
  </si>
  <si>
    <t>HALIKÖY OVACIK TR-5 35-32-L00126_946416856_946416856</t>
  </si>
  <si>
    <t>18.05.2021 19:57:00</t>
  </si>
  <si>
    <t>18.05.2021 20:46:54</t>
  </si>
  <si>
    <t>M-1 35-02-M00001_910086426_910086426</t>
  </si>
  <si>
    <t>18.05.2021 15:10:11</t>
  </si>
  <si>
    <t>18.05.2021 21:51:44</t>
  </si>
  <si>
    <t>K-3248 35-07-K03248_D_56383149_56383149</t>
  </si>
  <si>
    <t>18.05.2021 17:02:02</t>
  </si>
  <si>
    <t>18.05.2021 18:28:30</t>
  </si>
  <si>
    <t>MENEMEN İM 35-28-A00001_MENEMEN ŞEHİR-3 L06_2311522</t>
  </si>
  <si>
    <t>18.05.2021 05:36:00</t>
  </si>
  <si>
    <t>18.05.2021 05:38:00</t>
  </si>
  <si>
    <t>TR-28 35-27-M00028_KOZLUDERE TR-29 M02_66129627</t>
  </si>
  <si>
    <t>18.05.2021 13:16:21</t>
  </si>
  <si>
    <t>18.05.2021 14:23:00</t>
  </si>
  <si>
    <t>K-3702 35-03-K03702_910225480_910225480</t>
  </si>
  <si>
    <t>18.05.2021 10:54:42</t>
  </si>
  <si>
    <t>18.05.2021 16:25:54</t>
  </si>
  <si>
    <t>KEPENEKLİ TR-1 45-80-M00036_95000000106_95000000106</t>
  </si>
  <si>
    <t>18.05.2021 16:54:55</t>
  </si>
  <si>
    <t>18.05.2021 18:50:46</t>
  </si>
  <si>
    <t>ÇÖKELEK TR-2 45-78-L00650_49260173_56407941_56407941</t>
  </si>
  <si>
    <t>18.05.2021 18:10:11</t>
  </si>
  <si>
    <t>18.05.2021 19:17:49</t>
  </si>
  <si>
    <t>18.05.2021 19:06:32</t>
  </si>
  <si>
    <t>18.05.2021 19:23:58</t>
  </si>
  <si>
    <t>KOLDERE  TR-4 45-80-M00115_956539372_956539372</t>
  </si>
  <si>
    <t>18.05.2021 08:35:00</t>
  </si>
  <si>
    <t>18.05.2021 10:43:10</t>
  </si>
  <si>
    <t>EMİRALEM TR-6 35-28-M00504_A_56357662_56357662</t>
  </si>
  <si>
    <t>18.05.2021 19:26:51</t>
  </si>
  <si>
    <t>18.05.2021 21:15:06</t>
  </si>
  <si>
    <t>18.05.2021 21:35:31</t>
  </si>
  <si>
    <t>18.05.2021 22:42:02</t>
  </si>
  <si>
    <t>YEŞİLYURT TR-12 45-73-M00487_945640144_945640144</t>
  </si>
  <si>
    <t>18.05.2021 20:52:01</t>
  </si>
  <si>
    <t>18.05.2021 22:46:15</t>
  </si>
  <si>
    <t>SELENDİ DM 45-81-M00001_ESKİ SELENDİ M16_2079217</t>
  </si>
  <si>
    <t>18.05.2021 11:39:55</t>
  </si>
  <si>
    <t>18.05.2021 13:58:51</t>
  </si>
  <si>
    <t>18.05.2021 06:13:42</t>
  </si>
  <si>
    <t>18.05.2021 09:44:28</t>
  </si>
  <si>
    <t>K-476 35-04-K00476_A_56378655_56378655</t>
  </si>
  <si>
    <t>18.05.2021 14:09:35</t>
  </si>
  <si>
    <t>18.05.2021 16:29:26</t>
  </si>
  <si>
    <t>YAYAKENT TR-5 35-24-M00005_955217186_955217186</t>
  </si>
  <si>
    <t>18.05.2021 13:01:36</t>
  </si>
  <si>
    <t>18.05.2021 15:35:18</t>
  </si>
  <si>
    <t>SARUHANLI DM 45-80-M00001_YEDEK M16_72205448</t>
  </si>
  <si>
    <t>18.05.2021 09:42:00</t>
  </si>
  <si>
    <t>GÖKEYÜP ÖKÜZCÜK TR-1 45-78-M00811_45-78-M00811_2375418</t>
  </si>
  <si>
    <t>18.05.2021 21:11:27</t>
  </si>
  <si>
    <t>18.05.2021 22:45:47</t>
  </si>
  <si>
    <t>ÖREN TOPRAK SU KÖK 35-27-M00760_HatBaşıAyırıcı_50226877 M02_50226877</t>
  </si>
  <si>
    <t>18.05.2021 08:29:50</t>
  </si>
  <si>
    <t>18.05.2021 10:35:56</t>
  </si>
  <si>
    <t>18.05.2021 06:38:06</t>
  </si>
  <si>
    <t>18.05.2021 07:05:18</t>
  </si>
  <si>
    <t>L-100 BELKENT 35-18-L00100_950442202_950442202</t>
  </si>
  <si>
    <t>18.05.2021 07:08:08</t>
  </si>
  <si>
    <t>18.05.2021 10:07:00</t>
  </si>
  <si>
    <t>TR-84 35-19-L00084_950277461_950277461</t>
  </si>
  <si>
    <t>18.05.2021 13:50:55</t>
  </si>
  <si>
    <t>18.05.2021 17:59:43</t>
  </si>
  <si>
    <t>BÜNYAN OSMANİYE TR-2 45-72-L00445_45-72-L00445_2367042</t>
  </si>
  <si>
    <t>18.05.2021 17:56:09</t>
  </si>
  <si>
    <t>18.05.2021 19:00:17</t>
  </si>
  <si>
    <t>TR-63(DM-12/14) 45-78-M00063_953260728_953260728</t>
  </si>
  <si>
    <t>18.05.2021 10:09:57</t>
  </si>
  <si>
    <t>18.05.2021 11:35:54</t>
  </si>
  <si>
    <t>TR-55 35-30-L00055_955334025_955334025</t>
  </si>
  <si>
    <t>18.05.2021 17:08:36</t>
  </si>
  <si>
    <t>18.05.2021 21:06:53</t>
  </si>
  <si>
    <t>SARICALAR TR-1 35-16-M00161_953324761_953324761</t>
  </si>
  <si>
    <t>18.05.2021 10:33:36</t>
  </si>
  <si>
    <t>18.05.2021 12:02:27</t>
  </si>
  <si>
    <t>OVAKENT TR-11 35-15-L00633_950386973_950386973</t>
  </si>
  <si>
    <t>18.05.2021 18:04:00</t>
  </si>
  <si>
    <t>18.05.2021 19:06:45</t>
  </si>
  <si>
    <t>MURADİYE ORTA ÖLÇEKLİ SANAYİ TR-9 45-71-M00227_44445832 A5_44453746</t>
  </si>
  <si>
    <t>18.05.2021 16:07:03</t>
  </si>
  <si>
    <t>18.05.2021 19:54:01</t>
  </si>
  <si>
    <t>MURADİYE ORTA ÖLÇEKLİ SAN. TR-3 45-71-M00221_45-71-M00221_66225601</t>
  </si>
  <si>
    <t>18.05.2021 11:46:32</t>
  </si>
  <si>
    <t>18.05.2021 15:12:39</t>
  </si>
  <si>
    <t>18.05.2021 16:47:00</t>
  </si>
  <si>
    <t>18.05.2021 18:14:51</t>
  </si>
  <si>
    <t>18.05.2021 09:40:00</t>
  </si>
  <si>
    <t>18.05.2021 11:39:01</t>
  </si>
  <si>
    <t>18.05.2021 04:52:00</t>
  </si>
  <si>
    <t>18.05.2021 05:33:06</t>
  </si>
  <si>
    <t>ULUCAK TM 35-28-A00002_MENEMEN-1 M03_2313766</t>
  </si>
  <si>
    <t>18.05.2021 13:28:44</t>
  </si>
  <si>
    <t>18.05.2021 13:30:57</t>
  </si>
  <si>
    <t>ESENTEPE TR-23/A 45-73-M01106_95000154500_95000154500</t>
  </si>
  <si>
    <t>18.05.2021 20:14:18</t>
  </si>
  <si>
    <t>18.05.2021 21:31:18</t>
  </si>
  <si>
    <t>18.05.2021 00:56:26</t>
  </si>
  <si>
    <t>18.05.2021 02:27:12</t>
  </si>
  <si>
    <t>18.05.2021 06:48:07</t>
  </si>
  <si>
    <t>18.05.2021 07:08:10</t>
  </si>
  <si>
    <t>TR-92 35-19-L00092_956664321_956664321</t>
  </si>
  <si>
    <t>18.05.2021 21:07:43</t>
  </si>
  <si>
    <t>18.05.2021 23:25:03</t>
  </si>
  <si>
    <t>CENKYERİ TR-1 45-82-M00131_945534559_945534559</t>
  </si>
  <si>
    <t>18.05.2021 18:51:07</t>
  </si>
  <si>
    <t>18.05.2021 21:37:00</t>
  </si>
  <si>
    <t>AHMETBEYLİ M-4 35-22-M00242_955285719_955285719</t>
  </si>
  <si>
    <t>18.05.2021 16:34:52</t>
  </si>
  <si>
    <t>18.05.2021 18:02:05</t>
  </si>
  <si>
    <t>DM-20/24 45-71-M00275_B_56396821_56396821</t>
  </si>
  <si>
    <t>18.05.2021 17:22:22</t>
  </si>
  <si>
    <t>18.05.2021 20:42:50</t>
  </si>
  <si>
    <t>18.05.2021 15:04:46</t>
  </si>
  <si>
    <t>18.05.2021 18:17:50</t>
  </si>
  <si>
    <t>DAĞDERE TR-2 45-72-M00257_A_66324878_66324878</t>
  </si>
  <si>
    <t>18.05.2021 09:36:52</t>
  </si>
  <si>
    <t>18.05.2021 18:15:37</t>
  </si>
  <si>
    <t>L-300 DM 35-18-L00300_950448417_950448417</t>
  </si>
  <si>
    <t>18.05.2021 14:20:24</t>
  </si>
  <si>
    <t>18.05.2021 19:17:14</t>
  </si>
  <si>
    <t>TR-2/90 45-83-L00090_95000011166_95000011166</t>
  </si>
  <si>
    <t>18.05.2021 10:48:00</t>
  </si>
  <si>
    <t>18.05.2021 11:46:14</t>
  </si>
  <si>
    <t>K-569 35-02-K00569_B_56355452_56355452</t>
  </si>
  <si>
    <t>18.05.2021 09:08:25</t>
  </si>
  <si>
    <t>18.05.2021 09:20:20</t>
  </si>
  <si>
    <t>AMBARSEKİ KÖYÜ TR-1 35-21-L00105_953357263_953357263</t>
  </si>
  <si>
    <t>18.05.2021 23:07:22</t>
  </si>
  <si>
    <t>19.05.2021 00:43:25</t>
  </si>
  <si>
    <t>18.05.2021 09:51:28</t>
  </si>
  <si>
    <t>18.05.2021 12:00:32</t>
  </si>
  <si>
    <t>ÇANDARLI TR-17 35-30-M00017_955320744_955320744</t>
  </si>
  <si>
    <t>18.05.2021 21:30:10</t>
  </si>
  <si>
    <t>18.05.2021 23:30:17</t>
  </si>
  <si>
    <t>ÇAPAKLI KÖK 45-78-M01161_HatBaşıAyırıcı_53140251 M04_53140251</t>
  </si>
  <si>
    <t>18.05.2021 07:51:56</t>
  </si>
  <si>
    <t>18.05.2021 09:25:27</t>
  </si>
  <si>
    <t>L-100 BELKENT 35-18-L00100_950442248_950442248</t>
  </si>
  <si>
    <t>18.05.2021 19:30:00</t>
  </si>
  <si>
    <t>18.05.2021 22:03:10</t>
  </si>
  <si>
    <t>YAHYA YAZAR TR-2 35-27-M01186_97549977_97549977</t>
  </si>
  <si>
    <t>18.05.2021 12:41:33</t>
  </si>
  <si>
    <t>18.05.2021 17:54:04</t>
  </si>
  <si>
    <t>YENİFOÇA TR-38 35-23-M00038_950421436_950421436</t>
  </si>
  <si>
    <t>18.05.2021 14:12:46</t>
  </si>
  <si>
    <t>18.05.2021 15:31:57</t>
  </si>
  <si>
    <t>K-2589 35-02-K02589_A_56369234_56369234</t>
  </si>
  <si>
    <t>18.05.2021 14:31:25</t>
  </si>
  <si>
    <t>18.05.2021 14:52:00</t>
  </si>
  <si>
    <t>TR-14 35-32-L00014_946415106_946415106</t>
  </si>
  <si>
    <t>18.05.2021 13:03:15</t>
  </si>
  <si>
    <t>18.05.2021 14:40:56</t>
  </si>
  <si>
    <t>MENEMEN İM 35-28-A00001_MENEMEN ŞEHİR-2 L11_2311526</t>
  </si>
  <si>
    <t>18.05.2021 05:52:07</t>
  </si>
  <si>
    <t>18.05.2021 05:53:22</t>
  </si>
  <si>
    <t>18.05.2021 12:28:33</t>
  </si>
  <si>
    <t>18.05.2021 12:30:41</t>
  </si>
  <si>
    <t>PINARLI KÖK 35-20-M00085_TR-4 - TR-5 M04_72358872</t>
  </si>
  <si>
    <t>18.05.2021 10:53:07</t>
  </si>
  <si>
    <t>18.05.2021 12:54:42</t>
  </si>
  <si>
    <t>URGANLI TR-7 45-83-M00550_45-83-M00550_72145676</t>
  </si>
  <si>
    <t>18.05.2021 17:34:11</t>
  </si>
  <si>
    <t>18.05.2021 19:07:07</t>
  </si>
  <si>
    <t>M-1271 35-02-M01271_910020271_910020271</t>
  </si>
  <si>
    <t>18.05.2021 10:00:00</t>
  </si>
  <si>
    <t>18.05.2021 11:48:23</t>
  </si>
  <si>
    <t>TİRE DM-2 35-29-M00002_DM2/1 M06_2312839</t>
  </si>
  <si>
    <t>18.05.2021 11:48:04</t>
  </si>
  <si>
    <t>18.05.2021 11:58:00</t>
  </si>
  <si>
    <t>L-476 MAMURBABA YENİ KABİN 35-18-L00476_950463051_950463051</t>
  </si>
  <si>
    <t>18.05.2021 07:21:26</t>
  </si>
  <si>
    <t>18.05.2021 10:51:00</t>
  </si>
  <si>
    <t>ABDİ GÜLTEN SULAMA GRB 35-26-M00944__72372709_72372709</t>
  </si>
  <si>
    <t>18.05.2021 11:08:50</t>
  </si>
  <si>
    <t>18.05.2021 12:11:53</t>
  </si>
  <si>
    <t>18.05.2021 19:30:25</t>
  </si>
  <si>
    <t>18.05.2021 21:03:31</t>
  </si>
  <si>
    <t>_49209950_56394317_56394317</t>
  </si>
  <si>
    <t>18.05.2021 16:27:37</t>
  </si>
  <si>
    <t>18.05.2021 23:15:59</t>
  </si>
  <si>
    <t>BAHÇELİ TR-1 35-30-L00147_955320353_955320353</t>
  </si>
  <si>
    <t>18.05.2021 18:28:59</t>
  </si>
  <si>
    <t>18.05.2021 23:51:15</t>
  </si>
  <si>
    <t>ÖZEL TR 45-71-M00360Ö_953200752_953200752</t>
  </si>
  <si>
    <t>18.05.2021 14:56:37</t>
  </si>
  <si>
    <t>18.05.2021 15:36:23</t>
  </si>
  <si>
    <t>ÖVEÇLİ KÖK 45-76-L00002_HatBaşıAyırıcı_53136558 L03_53136558</t>
  </si>
  <si>
    <t>18.05.2021 14:04:28</t>
  </si>
  <si>
    <t>18.05.2021 16:13:36</t>
  </si>
  <si>
    <t>KARAKURT TARIMSAL SULAMA TR-1 45-76-L00036_DIREK TIPI TRAFO HUCRESI H01_2097403</t>
  </si>
  <si>
    <t>18.05.2021 18:43:08</t>
  </si>
  <si>
    <t>18.05.2021 21:34:44</t>
  </si>
  <si>
    <t>18.05.2021 09:14:09</t>
  </si>
  <si>
    <t>18.05.2021 09:14:39</t>
  </si>
  <si>
    <t>KURUCALAR TR-1 45-81-M00131_A_56399130_56399130</t>
  </si>
  <si>
    <t>18.05.2021 20:30:54</t>
  </si>
  <si>
    <t>18.05.2021 21:27:27</t>
  </si>
  <si>
    <t>MENEMEN İM 35-28-A00001_HIDIR TEPE L15_2311060</t>
  </si>
  <si>
    <t>18.05.2021 05:41:50</t>
  </si>
  <si>
    <t>18.05.2021 05:43:11</t>
  </si>
  <si>
    <t>OKLUİSA KÖK 45-81-M00046_HatBaşıAyırıcı_53135349 M05_53135349</t>
  </si>
  <si>
    <t>18.05.2021 17:44:45</t>
  </si>
  <si>
    <t>18.05.2021 17:45:25</t>
  </si>
  <si>
    <t>K-2451 35-03-K02451_C_56354192_56354192</t>
  </si>
  <si>
    <t>18.05.2021 18:54:23</t>
  </si>
  <si>
    <t>18.05.2021 20:19:13</t>
  </si>
  <si>
    <t>EĞRİLİMAN TR-1 35-21-L00098_953369005_953369005</t>
  </si>
  <si>
    <t>18.05.2021 18:17:00</t>
  </si>
  <si>
    <t>18.05.2021 22:24:58</t>
  </si>
  <si>
    <t>TR-26 35-32-L00026_946413716_946413716</t>
  </si>
  <si>
    <t>18.05.2021 16:37:00</t>
  </si>
  <si>
    <t>18.05.2021 17:21:07</t>
  </si>
  <si>
    <t>M-1624 35-02-M01624_915152198_915152198</t>
  </si>
  <si>
    <t>18.05.2021 08:27:55</t>
  </si>
  <si>
    <t>18.05.2021 10:04:00</t>
  </si>
  <si>
    <t>KAYMAKÇI TR-10 35-15-M00244_950402725_950402725</t>
  </si>
  <si>
    <t>18.05.2021 12:05:53</t>
  </si>
  <si>
    <t>18.05.2021 15:40:07</t>
  </si>
  <si>
    <t>KERESTECİLER TR-1 45-83-M00138_45-83-M00138_2368497</t>
  </si>
  <si>
    <t>18.05.2021 08:16:03</t>
  </si>
  <si>
    <t>18.05.2021 09:29:00</t>
  </si>
  <si>
    <t>18.05.2021 10:19:00</t>
  </si>
  <si>
    <t>18.05.2021 10:26:00</t>
  </si>
  <si>
    <t>K-2547 35-07-K02547_98532301_98532301</t>
  </si>
  <si>
    <t>18.05.2021 10:24:55</t>
  </si>
  <si>
    <t>18.05.2021 13:38:34</t>
  </si>
  <si>
    <t>M-180 DALYAN ARITMA DM 35-18-M00180_950442598_950442598</t>
  </si>
  <si>
    <t>18.05.2021 20:56:30</t>
  </si>
  <si>
    <t>18.05.2021 22:32:36</t>
  </si>
  <si>
    <t>EMİNBEY TR-1 45-78-M00853_49187434_56407989_56407989</t>
  </si>
  <si>
    <t>18.05.2021 11:28:09</t>
  </si>
  <si>
    <t>18.05.2021 12:22:38</t>
  </si>
  <si>
    <t>M-392 35-03-M00392_97465736_97465736</t>
  </si>
  <si>
    <t>18.05.2021 16:03:36</t>
  </si>
  <si>
    <t>18.05.2021 17:02:30</t>
  </si>
  <si>
    <t>18.05.2021 06:12:04</t>
  </si>
  <si>
    <t>18.05.2021 09:34:02</t>
  </si>
  <si>
    <t>BEYDERE KÖK 45-71-M00128_ESKİ KARAAĞAÇLI M07_50217231</t>
  </si>
  <si>
    <t>18.05.2021 15:40:00</t>
  </si>
  <si>
    <t>18.05.2021 17:32:57</t>
  </si>
  <si>
    <t>KARAHALİLLİ TR-1 35-20-L00350_DIREK TIPI TRAFO HUCRESI H01_2045631</t>
  </si>
  <si>
    <t>18.05.2021 09:35:48</t>
  </si>
  <si>
    <t>18.05.2021 11:32:40</t>
  </si>
  <si>
    <t>TR-2/85 45-83-L00085_955155537_955155537</t>
  </si>
  <si>
    <t>18.05.2021 16:29:59</t>
  </si>
  <si>
    <t>18.05.2021 18:49:53</t>
  </si>
  <si>
    <t>MEHMET AFACAN 35-30-M00366_35-30-M00366_2354031</t>
  </si>
  <si>
    <t>18.05.2021 13:20:00</t>
  </si>
  <si>
    <t>18.05.2021 15:25:43</t>
  </si>
  <si>
    <t>TR-1-5/2A 35-20-L00286_948436523_948436523</t>
  </si>
  <si>
    <t>18.05.2021 18:10:22</t>
  </si>
  <si>
    <t>18.05.2021 20:13:28</t>
  </si>
  <si>
    <t>L-12 DİNÇ OTEL 35-18-L00012_8871450_56371864_56371864</t>
  </si>
  <si>
    <t>18.05.2021 10:32:39</t>
  </si>
  <si>
    <t>18.05.2021 11:21:13</t>
  </si>
  <si>
    <t>SELİMİYE TR-3 ARNAVUTLAR 45-79-M00507_A_56384560_56384560</t>
  </si>
  <si>
    <t>18.05.2021 18:51:48</t>
  </si>
  <si>
    <t>18.05.2021 21:13:09</t>
  </si>
  <si>
    <t>K-1711 35-02-K01711_B_56374883_56374883</t>
  </si>
  <si>
    <t>18.05.2021 11:08:00</t>
  </si>
  <si>
    <t>18.05.2021 12:30:00</t>
  </si>
  <si>
    <t>HASAN TÜRKAY SULAMA GRUBU 35-29-L00643_A_65509959_65509959</t>
  </si>
  <si>
    <t>18.05.2021 19:54:14</t>
  </si>
  <si>
    <t>18.05.2021 21:29:17</t>
  </si>
  <si>
    <t>BADINCA TR-5 45-73-M00395_945687086_945687086</t>
  </si>
  <si>
    <t>18.05.2021 12:25:59</t>
  </si>
  <si>
    <t>18.05.2021 14:16:12</t>
  </si>
  <si>
    <t>M-319 35-02-M00319_B B2B_5806064</t>
  </si>
  <si>
    <t>18.05.2021 13:47:26</t>
  </si>
  <si>
    <t>18.05.2021 20:49:36</t>
  </si>
  <si>
    <t>18.05.2021 16:02:59</t>
  </si>
  <si>
    <t>18.05.2021 16:04:49</t>
  </si>
  <si>
    <t>YAŞAR SÖKELİOĞLU -2 35-20-L00100_10452792_56361148_56361148</t>
  </si>
  <si>
    <t>18.05.2021 21:40:50</t>
  </si>
  <si>
    <t>18.05.2021 22:22:26</t>
  </si>
  <si>
    <t>18.05.2021 16:26:15</t>
  </si>
  <si>
    <t>18.05.2021 17:00:18</t>
  </si>
  <si>
    <t>18.05.2021 14:43:19</t>
  </si>
  <si>
    <t>18.05.2021 15:37:00</t>
  </si>
  <si>
    <t>M-2017 35-01-M02017_A 1A_5846355</t>
  </si>
  <si>
    <t>18.05.2021 19:51:32</t>
  </si>
  <si>
    <t>19.05.2021 01:59:50</t>
  </si>
  <si>
    <t>L-393 YENİ OKUL 35-18-L00393_950448394_950448394</t>
  </si>
  <si>
    <t>18.05.2021 13:22:03</t>
  </si>
  <si>
    <t>18.05.2021 17:57:17</t>
  </si>
  <si>
    <t>TR-27 45-77-L00027__75407051_75407051</t>
  </si>
  <si>
    <t>18.05.2021 21:15:27</t>
  </si>
  <si>
    <t>18.05.2021 21:29:46</t>
  </si>
  <si>
    <t>18.05.2021 11:43:38</t>
  </si>
  <si>
    <t>18.05.2021 11:47:13</t>
  </si>
  <si>
    <t>18.05.2021 10:27:09</t>
  </si>
  <si>
    <t>18.05.2021 12:09:57</t>
  </si>
  <si>
    <t>PAYAMLI M-9 35-25-M00165_C_56385872_56385872</t>
  </si>
  <si>
    <t>18.05.2021 09:46:43</t>
  </si>
  <si>
    <t>18.05.2021 10:08:32</t>
  </si>
  <si>
    <t>DİNDARLI TR-1 45-79-M00416_A_56401948_56401948</t>
  </si>
  <si>
    <t>18.05.2021 15:59:12</t>
  </si>
  <si>
    <t>18.05.2021 18:07:51</t>
  </si>
  <si>
    <t>18.05.2021 06:36:47</t>
  </si>
  <si>
    <t>18.05.2021 09:01:41</t>
  </si>
  <si>
    <t>MORDOĞAN TR-26 35-21-L00209_B_56402121_56402121</t>
  </si>
  <si>
    <t>18.05.2021 10:13:41</t>
  </si>
  <si>
    <t>18.05.2021 11:09:34</t>
  </si>
  <si>
    <t>MORALILAR TR-1 45-72-L00674_956488698_956488698</t>
  </si>
  <si>
    <t>18.05.2021 19:18:55</t>
  </si>
  <si>
    <t>18.05.2021 20:32:51</t>
  </si>
  <si>
    <t>L-27 35-14-L00027_956636728_956636728</t>
  </si>
  <si>
    <t>18.05.2021 11:16:13</t>
  </si>
  <si>
    <t>18.05.2021 14:54:44</t>
  </si>
  <si>
    <t>ÇANDIR TR-1 45-74-M00113_B_56352948_56352948</t>
  </si>
  <si>
    <t>18.05.2021 12:43:22</t>
  </si>
  <si>
    <t>18.05.2021 14:30:18</t>
  </si>
  <si>
    <t>DM-14/3C 45-71-M02285__73560692_73560692</t>
  </si>
  <si>
    <t>18.05.2021 17:21:36</t>
  </si>
  <si>
    <t>18.05.2021 18:18:13</t>
  </si>
  <si>
    <t>REFIK AYBAR SULAMA GRUBU 35-29-L00158_A_56360597_56360597</t>
  </si>
  <si>
    <t>18.05.2021 18:20:34</t>
  </si>
  <si>
    <t>18.05.2021 20:40:35</t>
  </si>
  <si>
    <t>_A_56405566_56405566</t>
  </si>
  <si>
    <t>18.05.2021 02:34:11</t>
  </si>
  <si>
    <t>SIRIMLI TR-1 35-31-L00201_47875030_56380208_56380208</t>
  </si>
  <si>
    <t>18.05.2021 20:11:44</t>
  </si>
  <si>
    <t>18.05.2021 23:14:35</t>
  </si>
  <si>
    <t>GÜLKENT TR-2 35-30-M00225_955312916_955312916</t>
  </si>
  <si>
    <t>18.05.2021 09:36:39</t>
  </si>
  <si>
    <t>18.05.2021 11:17:07</t>
  </si>
  <si>
    <t>HARMANDALI DM-2 (M-200) 35-09-M00200_DM-2/1 (M-201) M07_45385840</t>
  </si>
  <si>
    <t>18.05.2021 22:21:55</t>
  </si>
  <si>
    <t>18.05.2021 23:14:00</t>
  </si>
  <si>
    <t>TR-46 35-15-L00046_950409119_950409119</t>
  </si>
  <si>
    <t>18.05.2021 11:54:25</t>
  </si>
  <si>
    <t>18.05.2021 13:17:08</t>
  </si>
  <si>
    <t>İKA ANA KONTROL MERKEZİ ÖZEL TR 35-17-M00665Ö_ALİAĞA TR-43 M03_66517211</t>
  </si>
  <si>
    <t>18.05.2021 07:12:03</t>
  </si>
  <si>
    <t>18.05.2021 08:26:05</t>
  </si>
  <si>
    <t>EMİNBEY TR-1 45-78-M00853_953276966_953276966</t>
  </si>
  <si>
    <t>18.05.2021 13:49:36</t>
  </si>
  <si>
    <t>18.05.2021 14:21:15</t>
  </si>
  <si>
    <t>SAĞANCI İM 35-16-A00003_SAĞANCI L03_2072976</t>
  </si>
  <si>
    <t>18.05.2021 18:03:46</t>
  </si>
  <si>
    <t>18.05.2021 18:09:36</t>
  </si>
  <si>
    <t>K-3494 35-07-K03494_A_56379365_56379365</t>
  </si>
  <si>
    <t>18.05.2021 14:35:34</t>
  </si>
  <si>
    <t>18.05.2021 16:15:43</t>
  </si>
  <si>
    <t>18.05.2021 19:34:59</t>
  </si>
  <si>
    <t>18.05.2021 20:38:00</t>
  </si>
  <si>
    <t>DM-1/28 35-29-M00028_95000530916_95000530916</t>
  </si>
  <si>
    <t>18.05.2021 17:52:38</t>
  </si>
  <si>
    <t>18.05.2021 19:11:24</t>
  </si>
  <si>
    <t>ÇARDAKLI TR-1 45-74-M00186_45-74-M00186_2373630</t>
  </si>
  <si>
    <t>18.05.2021 17:22:16</t>
  </si>
  <si>
    <t>18.05.2021 18:24:47</t>
  </si>
  <si>
    <t>AKPINAR TR-1 45-75-M00079_A_56398896_56398896</t>
  </si>
  <si>
    <t>18.05.2021 12:40:59</t>
  </si>
  <si>
    <t>18.05.2021 13:37:55</t>
  </si>
  <si>
    <t>M-3562(YATIRIM REZERVE) 35-02-M03562_A_56362331_56362331</t>
  </si>
  <si>
    <t>18.05.2021 09:43:49</t>
  </si>
  <si>
    <t>18.05.2021 10:40:00</t>
  </si>
  <si>
    <t>M-1552 35-08-M01552_912202464_912202464</t>
  </si>
  <si>
    <t>18.05.2021 12:53:12</t>
  </si>
  <si>
    <t>18.05.2021 13:32:23</t>
  </si>
  <si>
    <t>YAĞCILI TR-1 45-82-M00331_45-82-M00331_2353949</t>
  </si>
  <si>
    <t>18.05.2021 16:56:19</t>
  </si>
  <si>
    <t>18.05.2021 18:57:57</t>
  </si>
  <si>
    <t>M-3562(YATIRIM REZERVE) 35-02-M03562_B B1b_5849243</t>
  </si>
  <si>
    <t>18.05.2021 10:23:00</t>
  </si>
  <si>
    <t>18.05.2021 10:41:00</t>
  </si>
  <si>
    <t>SAİP TR-2 35-21-L00103_953358041_953358041</t>
  </si>
  <si>
    <t>18.05.2021 12:24:43</t>
  </si>
  <si>
    <t>18.05.2021 15:07:19</t>
  </si>
  <si>
    <t>TR-174/A 45-78-L00736_953268465_953268465</t>
  </si>
  <si>
    <t>18.05.2021 11:34:29</t>
  </si>
  <si>
    <t>18.05.2021 11:50:42</t>
  </si>
  <si>
    <t>KAYACIK KOŞUBURNU TR-1 45-75-M00216_B_56387813_56387813</t>
  </si>
  <si>
    <t>18.05.2021 17:34:22</t>
  </si>
  <si>
    <t>18.05.2021 18:33:41</t>
  </si>
  <si>
    <t>ULUKENT DM-4/17 35-28-M00053_953396224_953396224</t>
  </si>
  <si>
    <t>18.05.2021 23:36:00</t>
  </si>
  <si>
    <t>19.05.2021 07:00:22</t>
  </si>
  <si>
    <t>_A_56386756_56386756</t>
  </si>
  <si>
    <t>18.05.2021 18:09:50</t>
  </si>
  <si>
    <t>18.05.2021 19:09:42</t>
  </si>
  <si>
    <t>18.05.2021 13:29:45</t>
  </si>
  <si>
    <t>KARAKUYU TR-1 35-22-M00289_95000486220_95000486220</t>
  </si>
  <si>
    <t>18.05.2021 16:25:44</t>
  </si>
  <si>
    <t>18.05.2021 19:09:05</t>
  </si>
  <si>
    <t>18.05.2021 21:38:32</t>
  </si>
  <si>
    <t>18.05.2021 21:51:41</t>
  </si>
  <si>
    <t>DM-3/18 35-19-M00416_956668586_956668586</t>
  </si>
  <si>
    <t>18.05.2021 21:20:23</t>
  </si>
  <si>
    <t>18.05.2021 23:23:13</t>
  </si>
  <si>
    <t>M-2162 35-04-M02162_950205030_950205030</t>
  </si>
  <si>
    <t>18.05.2021 19:46:04</t>
  </si>
  <si>
    <t>18.05.2021 21:04:45</t>
  </si>
  <si>
    <t>HAYKIRAN TR-2 35-28-M00201_953385761_953385761</t>
  </si>
  <si>
    <t>18.05.2021 20:35:46</t>
  </si>
  <si>
    <t>18.05.2021 21:43:00</t>
  </si>
  <si>
    <t>TR-2/117 45-83-M00712_955142774_955142774</t>
  </si>
  <si>
    <t>18.05.2021 14:03:24</t>
  </si>
  <si>
    <t>18.05.2021 14:49:10</t>
  </si>
  <si>
    <t>TR-63 35-30-L00063_955316110_955316110</t>
  </si>
  <si>
    <t>18.05.2021 15:03:40</t>
  </si>
  <si>
    <t>18.05.2021 16:07:37</t>
  </si>
  <si>
    <t>18.05.2021 11:44:45</t>
  </si>
  <si>
    <t>18.05.2021 11:47:49</t>
  </si>
  <si>
    <t>K-1637 35-01-K01637_911591055_911591055</t>
  </si>
  <si>
    <t>18.05.2021 09:11:43</t>
  </si>
  <si>
    <t>18.05.2021 21:02:00</t>
  </si>
  <si>
    <t>KURTULMUŞ KÖK 45-72-L00080_BAŞLAMIŞ ÇIKIŞI L05_66546806</t>
  </si>
  <si>
    <t>18.05.2021 05:22:28</t>
  </si>
  <si>
    <t>18.05.2021 06:10:00</t>
  </si>
  <si>
    <t>TR-43 35-19-M00043_956678966_956678966</t>
  </si>
  <si>
    <t>18.05.2021 20:37:48</t>
  </si>
  <si>
    <t>18.05.2021 21:50:30</t>
  </si>
  <si>
    <t>ZEYTİNALAN TR-110 35-19-M00110_956674510_956674510</t>
  </si>
  <si>
    <t>18.05.2021 11:12:41</t>
  </si>
  <si>
    <t>18.05.2021 19:20:36</t>
  </si>
  <si>
    <t>GÖKÇEÖREN TR-10 45-77-M00029_A_56386047_56386047</t>
  </si>
  <si>
    <t>18.05.2021 17:40:22</t>
  </si>
  <si>
    <t>18.05.2021 18:34:29</t>
  </si>
  <si>
    <t>K-4404 35-03-K04404_A_56363597_56363597</t>
  </si>
  <si>
    <t>18.05.2021 10:18:00</t>
  </si>
  <si>
    <t>18.05.2021 15:13:19</t>
  </si>
  <si>
    <t>ASARLIK TR-4 35-28-M00179_11025557_56378845_56378845</t>
  </si>
  <si>
    <t>18.05.2021 10:24:37</t>
  </si>
  <si>
    <t>18.05.2021 10:57:15</t>
  </si>
  <si>
    <t>18.05.2021 08:01:29</t>
  </si>
  <si>
    <t>18.05.2021 08:35:17</t>
  </si>
  <si>
    <t>18.05.2021 19:40:36</t>
  </si>
  <si>
    <t>18.05.2021 21:09:18</t>
  </si>
  <si>
    <t>18.05.2021 14:28:12</t>
  </si>
  <si>
    <t>18.05.2021 15:00:27</t>
  </si>
  <si>
    <t>TR-67 45-77-L00067_45-77-L00067_72215703</t>
  </si>
  <si>
    <t>18.05.2021 17:58:49</t>
  </si>
  <si>
    <t>18.05.2021 19:27:29</t>
  </si>
  <si>
    <t>18.05.2021 10:51:02</t>
  </si>
  <si>
    <t>18.05.2021 12:23:02</t>
  </si>
  <si>
    <t>KARAKURT KÖK 45-76-M00049_KARAKURT M02_72213481</t>
  </si>
  <si>
    <t>18.05.2021 14:08:37</t>
  </si>
  <si>
    <t>18.05.2021 18:19:22</t>
  </si>
  <si>
    <t>ILIPINAR TR-1 35-23-M00081_950415957_950415957</t>
  </si>
  <si>
    <t>18.05.2021 13:12:59</t>
  </si>
  <si>
    <t>18.05.2021 15:04:33</t>
  </si>
  <si>
    <t>TİRE İM-DM-1 35-29-A00001_BOYNUYOĞUN L04_2059646</t>
  </si>
  <si>
    <t>18.05.2021 00:41:53</t>
  </si>
  <si>
    <t>18.05.2021 01:00:23</t>
  </si>
  <si>
    <t>BADEMLİ TR-1 DM 35-15-L01010_BIÇAKÇI-OVACIK L09_67544256</t>
  </si>
  <si>
    <t>18.05.2021 11:09:00</t>
  </si>
  <si>
    <t>18.05.2021 16:48:37</t>
  </si>
  <si>
    <t>18.05.2021 08:49:49</t>
  </si>
  <si>
    <t>18.05.2021 09:18:00</t>
  </si>
  <si>
    <t>SOMA DM-1 45-82-M00050_TR-7/2 M11_60207425</t>
  </si>
  <si>
    <t>18.05.2021 06:45:49</t>
  </si>
  <si>
    <t>18.05.2021 07:12:54</t>
  </si>
  <si>
    <t>ULUKENT DM-4/17 35-28-M00053_G g1_5769612</t>
  </si>
  <si>
    <t>18.05.2021 21:00:41</t>
  </si>
  <si>
    <t>18.05.2021 23:40:35</t>
  </si>
  <si>
    <t>HALİTPAŞA TR-9 45-80-M00080_A_56385832_56385832</t>
  </si>
  <si>
    <t>18.05.2021 22:26:23</t>
  </si>
  <si>
    <t>18.05.2021 23:14:29</t>
  </si>
  <si>
    <t>AŞAĞIÇOBANİSA TR-27 45-71-M00934_953197861_953197861</t>
  </si>
  <si>
    <t>18.05.2021 08:25:37</t>
  </si>
  <si>
    <t>18.05.2021 10:48:06</t>
  </si>
  <si>
    <t>K-3076 35-03-K03076_ÖZEL SDK_5796798</t>
  </si>
  <si>
    <t>18.05.2021 14:28:03</t>
  </si>
  <si>
    <t>18.05.2021 16:40:51</t>
  </si>
  <si>
    <t>BÜYÜKBELEN TR-4 45-80-M00099_956547084_956547084</t>
  </si>
  <si>
    <t>18.05.2021 10:05:40</t>
  </si>
  <si>
    <t>18.05.2021 13:04:34</t>
  </si>
  <si>
    <t>L-455 35-18-L00455_950447233_950447233</t>
  </si>
  <si>
    <t>18.05.2021 17:38:22</t>
  </si>
  <si>
    <t>18.05.2021 20:38:16</t>
  </si>
  <si>
    <t>M-2075 35-02-M02075_912898199_912898199</t>
  </si>
  <si>
    <t>18.05.2021 16:04:47</t>
  </si>
  <si>
    <t>18.05.2021 16:55:00</t>
  </si>
  <si>
    <t>ÇAPAKLI TR-1 45-78-M00445_49250532_56402337_56402337</t>
  </si>
  <si>
    <t>18.05.2021 15:13:36</t>
  </si>
  <si>
    <t>18.05.2021 15:40:15</t>
  </si>
  <si>
    <t>ALANKIYI TR-3 35-20-L00265_C_65513456_65513456</t>
  </si>
  <si>
    <t>18.05.2021 19:56:21</t>
  </si>
  <si>
    <t>18.05.2021 22:17:45</t>
  </si>
  <si>
    <t>GÜLKENT TR-4 35-30-M00227_955307026_955307026</t>
  </si>
  <si>
    <t>18.05.2021 18:13:38</t>
  </si>
  <si>
    <t>18.05.2021 20:06:06</t>
  </si>
  <si>
    <t>TÖYKO KÖK 35-30-M00213_955314151_955314151</t>
  </si>
  <si>
    <t>18.05.2021 14:11:15</t>
  </si>
  <si>
    <t>18.05.2021 20:29:07</t>
  </si>
  <si>
    <t>GENCERLER TR-1 35-20-L00425_A_56359953_56359953</t>
  </si>
  <si>
    <t>18.05.2021 20:06:02</t>
  </si>
  <si>
    <t>18.05.2021 21:00:25</t>
  </si>
  <si>
    <t>M-1730 35-03-M01730_955037910_955037910</t>
  </si>
  <si>
    <t>18.05.2021 19:04:41</t>
  </si>
  <si>
    <t>18.05.2021 20:24:15</t>
  </si>
  <si>
    <t>18.05.2021 01:38:10</t>
  </si>
  <si>
    <t>18.05.2021 03:19:22</t>
  </si>
  <si>
    <t>DM-2/15 35-29-M00098_950317657_950317657</t>
  </si>
  <si>
    <t>18.05.2021 17:40:33</t>
  </si>
  <si>
    <t>18.05.2021 23:15:56</t>
  </si>
  <si>
    <t>18.05.2021 14:43:52</t>
  </si>
  <si>
    <t>18.05.2021 15:23:08</t>
  </si>
  <si>
    <t>BEYOBA TR-5 45-72-M00423_D_56391564_56391564</t>
  </si>
  <si>
    <t>18.05.2021 12:27:28</t>
  </si>
  <si>
    <t>18.05.2021 13:21:31</t>
  </si>
  <si>
    <t>KARAYAHŞİ TR-3 45-78-L00426_C_65508845_65508845</t>
  </si>
  <si>
    <t>18.05.2021 17:17:43</t>
  </si>
  <si>
    <t>18.05.2021 18:47:49</t>
  </si>
  <si>
    <t>18.05.2021 11:45:32</t>
  </si>
  <si>
    <t>18.05.2021 12:26:00</t>
  </si>
  <si>
    <t>L-100 BELKENT 35-18-L00100_950442249_950442249</t>
  </si>
  <si>
    <t>18.05.2021 22:05:00</t>
  </si>
  <si>
    <t>19.05.2021 00:41:11</t>
  </si>
  <si>
    <t>TR-1/73 45-72-M00073_956502541_956502541</t>
  </si>
  <si>
    <t>18.05.2021 16:04:24</t>
  </si>
  <si>
    <t>18.05.2021 17:34:54</t>
  </si>
  <si>
    <t>DM-14/24-A 45-71-M02217_953196179_953196179</t>
  </si>
  <si>
    <t>18.05.2021 12:35:00</t>
  </si>
  <si>
    <t>18.05.2021 13:43:57</t>
  </si>
  <si>
    <t>ÇATALKAYA TR-3 35-21-L00193_953368906_953368906</t>
  </si>
  <si>
    <t>18.05.2021 16:44:28</t>
  </si>
  <si>
    <t>18.05.2021 21:28:14</t>
  </si>
  <si>
    <t>ELDELEK-5 TARIMSAL SULAMA 45-78-M00431_45-78-M00431_2362322</t>
  </si>
  <si>
    <t>18.05.2021 18:16:45</t>
  </si>
  <si>
    <t>18.05.2021 19:48:49</t>
  </si>
  <si>
    <t>M-1076 35-02-M01076_A_65500467_65500467</t>
  </si>
  <si>
    <t>18.05.2021 15:29:00</t>
  </si>
  <si>
    <t>18.05.2021 20:32:03</t>
  </si>
  <si>
    <t>SANCAKLI TR-1 35-22-M00157_C_56354252_56354252</t>
  </si>
  <si>
    <t>18.05.2021 09:35:26</t>
  </si>
  <si>
    <t>18.05.2021 10:37:18</t>
  </si>
  <si>
    <t>ÜÇYOL KÖK 45-82-M00128_URUZLAR GES M06_2329339</t>
  </si>
  <si>
    <t>19.05.2021 00:20:00</t>
  </si>
  <si>
    <t>19.05.2021 01:20:51</t>
  </si>
  <si>
    <t>TR-40 45-77-L00040_945490340_945490340</t>
  </si>
  <si>
    <t>19.05.2021 00:05:19</t>
  </si>
  <si>
    <t>19.05.2021 00:40:59</t>
  </si>
  <si>
    <t>KARGIN KÖK 45-71-M00095_AYTEKİNLER ESKİ HARMANDALI M07_2076259</t>
  </si>
  <si>
    <t>19.05.2021 01:56:36</t>
  </si>
  <si>
    <t>19.05.2021 01:57:05</t>
  </si>
  <si>
    <t>19.05.2021 05:51:21</t>
  </si>
  <si>
    <t>19.05.2021 06:00:02</t>
  </si>
  <si>
    <t>19.05.2021 06:01:35</t>
  </si>
  <si>
    <t>19.05.2021 06:02:42</t>
  </si>
  <si>
    <t>KİLLİK TR-10 45-73-M00850_949085236_949085236</t>
  </si>
  <si>
    <t>19.05.2021 05:55:20</t>
  </si>
  <si>
    <t>19.05.2021 08:01:06</t>
  </si>
  <si>
    <t>ÇANDARLI TATİL KÖYÜ KÖK-11 35-30-M00079_ÇANDARLI TATİL KÖYÜ M04_72085968</t>
  </si>
  <si>
    <t>19.05.2021 06:07:40</t>
  </si>
  <si>
    <t>19.05.2021 07:54:17</t>
  </si>
  <si>
    <t>VELİLER KÖK 35-31-L00116_SAÇLI TR-1 L01_2337020</t>
  </si>
  <si>
    <t>19.05.2021 06:42:25</t>
  </si>
  <si>
    <t>19.05.2021 07:14:14</t>
  </si>
  <si>
    <t>SART TR-3 45-78-M00175_45-78-M00175_2355226</t>
  </si>
  <si>
    <t>19.05.2021 06:51:11</t>
  </si>
  <si>
    <t>19.05.2021 07:42:27</t>
  </si>
  <si>
    <t>TR-5 35-22-M00005_TR-6 M02_72137013</t>
  </si>
  <si>
    <t>19.05.2021 05:44:35</t>
  </si>
  <si>
    <t>19.05.2021 08:34:27</t>
  </si>
  <si>
    <t>YEŞİLTEPE MERKEZ TR-1 35-32-L00048_B_56391395_56391395</t>
  </si>
  <si>
    <t>19.05.2021 06:45:50</t>
  </si>
  <si>
    <t>19.05.2021 09:21:04</t>
  </si>
  <si>
    <t>KOLDERE KÖK 45-80-M00051_ÇAVUŞOĞLU TST M06_73403245</t>
  </si>
  <si>
    <t>19.05.2021 07:15:56</t>
  </si>
  <si>
    <t>19.05.2021 07:51:13</t>
  </si>
  <si>
    <t>19.05.2021 07:57:36</t>
  </si>
  <si>
    <t>19.05.2021 08:57:49</t>
  </si>
  <si>
    <t>KERESTECİLER TR-3 45-83-M00140_955175107_955175107</t>
  </si>
  <si>
    <t>19.05.2021 07:57:00</t>
  </si>
  <si>
    <t>19.05.2021 08:47:55</t>
  </si>
  <si>
    <t>SARUHANLI TR-17 45-80-M00017_A_56389288_56389288</t>
  </si>
  <si>
    <t>19.05.2021 07:59:33</t>
  </si>
  <si>
    <t>19.05.2021 09:13:19</t>
  </si>
  <si>
    <t>K-136 35-01-K00136_910425470_910425470</t>
  </si>
  <si>
    <t>19.05.2021 07:52:06</t>
  </si>
  <si>
    <t>19.05.2021 09:12:59</t>
  </si>
  <si>
    <t>TR-9 35-26-M00009_TR-11 M04_65916565</t>
  </si>
  <si>
    <t>19.05.2021 09:07:26</t>
  </si>
  <si>
    <t>19.05.2021 09:36:25</t>
  </si>
  <si>
    <t>SARIGÖL DM 45-79-M00069_TR-54 FİDERİ M07_2076624</t>
  </si>
  <si>
    <t>19.05.2021 08:19:50</t>
  </si>
  <si>
    <t>19.05.2021 08:25:22</t>
  </si>
  <si>
    <t>DOKUZLAR TR-1 35-31-L00168_DIREK TIPI TRAFO HUCRESI H01_2046053</t>
  </si>
  <si>
    <t>19.05.2021 08:19:56</t>
  </si>
  <si>
    <t>19.05.2021 10:16:05</t>
  </si>
  <si>
    <t>SARIGÖL TR-51 45-79-M00051_TR-53 M03_67100889</t>
  </si>
  <si>
    <t>19.05.2021 08:38:49</t>
  </si>
  <si>
    <t>19.05.2021 09:10:24</t>
  </si>
  <si>
    <t>SART TR-3 45-78-M00175_953253063_953253063</t>
  </si>
  <si>
    <t>19.05.2021 08:48:40</t>
  </si>
  <si>
    <t>19.05.2021 14:49:11</t>
  </si>
  <si>
    <t>SARIÇALI TR-1 45-72-L00776_956488439_956488439</t>
  </si>
  <si>
    <t>19.05.2021 08:53:22</t>
  </si>
  <si>
    <t>19.05.2021 12:31:15</t>
  </si>
  <si>
    <t>HACIRAHMANLI TR-4 45-80-M00150_956557557_956557557</t>
  </si>
  <si>
    <t>19.05.2021 08:56:35</t>
  </si>
  <si>
    <t>19.05.2021 10:32:21</t>
  </si>
  <si>
    <t>KİLLİK TR-11 45-73-M00852_945642876_945642876</t>
  </si>
  <si>
    <t>19.05.2021 08:53:47</t>
  </si>
  <si>
    <t>19.05.2021 10:49:47</t>
  </si>
  <si>
    <t>TR-93 MELTEM SİTESİ 35-19-L00093_956663915_956663915</t>
  </si>
  <si>
    <t>19.05.2021 09:06:00</t>
  </si>
  <si>
    <t>19.05.2021 12:11:51</t>
  </si>
  <si>
    <t>CUMALI TR-1 35-24-M00094_955223091_955223091</t>
  </si>
  <si>
    <t>19.05.2021 09:13:43</t>
  </si>
  <si>
    <t>19.05.2021 10:33:29</t>
  </si>
  <si>
    <t>TR-290 35-19-M00465_956669684_956669684</t>
  </si>
  <si>
    <t>19.05.2021 09:20:53</t>
  </si>
  <si>
    <t>19.05.2021 12:01:45</t>
  </si>
  <si>
    <t>L-404 35-18-L00404_6347648 h1_5960123</t>
  </si>
  <si>
    <t>19.05.2021 09:20:35</t>
  </si>
  <si>
    <t>19.05.2021 12:07:50</t>
  </si>
  <si>
    <t>K-1913 35-10-K01913_913182340_913182340</t>
  </si>
  <si>
    <t>19.05.2021 09:17:49</t>
  </si>
  <si>
    <t>19.05.2021 10:38:33</t>
  </si>
  <si>
    <t>TR-117 35-16-L00117_953319812_953319812</t>
  </si>
  <si>
    <t>19.05.2021 09:22:04</t>
  </si>
  <si>
    <t>19.05.2021 19:11:57</t>
  </si>
  <si>
    <t>TR-146 35-15-M00146_TR-147 M01_66585688</t>
  </si>
  <si>
    <t>19.05.2021 09:32:23</t>
  </si>
  <si>
    <t>19.05.2021 09:54:56</t>
  </si>
  <si>
    <t>AHMET TÜRELİ SULAMA GRUBU 35-29-M00255_A_56377830_56377830</t>
  </si>
  <si>
    <t>19.05.2021 09:33:55</t>
  </si>
  <si>
    <t>19.05.2021 11:01:22</t>
  </si>
  <si>
    <t>_C_56391308_56391308</t>
  </si>
  <si>
    <t>19.05.2021 09:38:39</t>
  </si>
  <si>
    <t>19.05.2021 12:12:36</t>
  </si>
  <si>
    <t>TR-61 35-26-M00061__56360105_56360105</t>
  </si>
  <si>
    <t>19.05.2021 09:39:00</t>
  </si>
  <si>
    <t>19.05.2021 10:33:38</t>
  </si>
  <si>
    <t>GERELİ KÖYÜ EKREM DİNÇER SULAMA GRB TR-10 35-15-M00321_B_56368269_56368269</t>
  </si>
  <si>
    <t>19.05.2021 09:38:35</t>
  </si>
  <si>
    <t>19.05.2021 12:27:30</t>
  </si>
  <si>
    <t>L-335 35-18-L00335_950432449_950432449</t>
  </si>
  <si>
    <t>19.05.2021 09:43:53</t>
  </si>
  <si>
    <t>19.05.2021 13:19:34</t>
  </si>
  <si>
    <t>PAYAMLI M-17 35-25-M00168_956645578_956645578</t>
  </si>
  <si>
    <t>19.05.2021 09:51:45</t>
  </si>
  <si>
    <t>19.05.2021 10:50:03</t>
  </si>
  <si>
    <t>SELENDİ TR-22 45-81-M00022_945625891_945625891</t>
  </si>
  <si>
    <t>19.05.2021 09:53:32</t>
  </si>
  <si>
    <t>19.05.2021 11:52:30</t>
  </si>
  <si>
    <t>DM-25/15 45-71-M00394_D_56403372_56403372</t>
  </si>
  <si>
    <t>19.05.2021 10:00:00</t>
  </si>
  <si>
    <t>19.05.2021 11:52:14</t>
  </si>
  <si>
    <t>L-333 KONAKKENT 35-18-L00333_950437875_950437875</t>
  </si>
  <si>
    <t>19.05.2021 10:00:20</t>
  </si>
  <si>
    <t>19.05.2021 13:40:32</t>
  </si>
  <si>
    <t>KOYUNDERE DM 35-28-M00165_KOYUNDERE TR-5 M04_66524384</t>
  </si>
  <si>
    <t>19.05.2021 10:13:10</t>
  </si>
  <si>
    <t>19.05.2021 10:53:44</t>
  </si>
  <si>
    <t>YEŞİLTEPE TR-1 45-79-M00110_C_56386182_56386182</t>
  </si>
  <si>
    <t>19.05.2021 10:21:07</t>
  </si>
  <si>
    <t>19.05.2021 15:24:10</t>
  </si>
  <si>
    <t>K-136 35-01-K00136_910428155_910428155</t>
  </si>
  <si>
    <t>19.05.2021 10:30:22</t>
  </si>
  <si>
    <t>19.05.2021 12:50:49</t>
  </si>
  <si>
    <t>L-114 OVACIK 35-18-L00114_950458035_950458035</t>
  </si>
  <si>
    <t>19.05.2021 10:31:52</t>
  </si>
  <si>
    <t>19.05.2021 14:26:03</t>
  </si>
  <si>
    <t>19.05.2021 10:39:21</t>
  </si>
  <si>
    <t>19.05.2021 13:44:26</t>
  </si>
  <si>
    <t>19.05.2021 10:42:25</t>
  </si>
  <si>
    <t>19.05.2021 12:36:18</t>
  </si>
  <si>
    <t>DAĞDERE TR-1 35-29-L00320_35-29-L00320_2376500</t>
  </si>
  <si>
    <t>19.05.2021 10:48:26</t>
  </si>
  <si>
    <t>19.05.2021 15:02:18</t>
  </si>
  <si>
    <t>L-321 35-18-L00321_950449379_950449379</t>
  </si>
  <si>
    <t>19.05.2021 10:20:09</t>
  </si>
  <si>
    <t>19.05.2021 19:17:39</t>
  </si>
  <si>
    <t>KÜÇÜK AVULCUK TR-1 35-15-L00715_C_56406826_56406826</t>
  </si>
  <si>
    <t>19.05.2021 10:50:16</t>
  </si>
  <si>
    <t>19.05.2021 12:29:25</t>
  </si>
  <si>
    <t>DM-14/3 45-71-M00387_95000465708_95000465708</t>
  </si>
  <si>
    <t>19.05.2021 11:07:01</t>
  </si>
  <si>
    <t>19.05.2021 13:33:12</t>
  </si>
  <si>
    <t>DİLEK TR-6 45-80-M02952_95000095052_95000095052</t>
  </si>
  <si>
    <t>19.05.2021 11:12:00</t>
  </si>
  <si>
    <t>19.05.2021 12:31:51</t>
  </si>
  <si>
    <t>ALAÇATI TM 35-18-A00005_HatBaşıAyırıcı_53138281 M09_53138281</t>
  </si>
  <si>
    <t>19.05.2021 10:58:25</t>
  </si>
  <si>
    <t>19.05.2021 17:29:00</t>
  </si>
  <si>
    <t>GÜLBAHÇE TR-7 35-19-L00167_956672676_956672676</t>
  </si>
  <si>
    <t>19.05.2021 11:12:57</t>
  </si>
  <si>
    <t>19.05.2021 15:03:08</t>
  </si>
  <si>
    <t>L-253 35-18-L00253_6207190_56363670_56363670</t>
  </si>
  <si>
    <t>19.05.2021 11:17:49</t>
  </si>
  <si>
    <t>19.05.2021 13:07:41</t>
  </si>
  <si>
    <t>KUŞÇULAR TR-2 35-19-M00519_956676620_956676620</t>
  </si>
  <si>
    <t>19.05.2021 11:21:54</t>
  </si>
  <si>
    <t>19.05.2021 15:06:00</t>
  </si>
  <si>
    <t>ÇİÇEK SALAMURA SAN. ÖZEL TR 35-27-M00231Ö_Ayırıcı H01_2052857</t>
  </si>
  <si>
    <t>19.05.2021 11:17:40</t>
  </si>
  <si>
    <t>19.05.2021 15:52:36</t>
  </si>
  <si>
    <t>M-2546 35-02-M02546_966120397_966120397</t>
  </si>
  <si>
    <t>19.05.2021 11:22:33</t>
  </si>
  <si>
    <t>19.05.2021 12:29:58</t>
  </si>
  <si>
    <t>TR-63 TARIMSAL SULAMA 45-80-M01063_45-80-M01063_2362850</t>
  </si>
  <si>
    <t>19.05.2021 11:32:00</t>
  </si>
  <si>
    <t>19.05.2021 13:24:46</t>
  </si>
  <si>
    <t>M-1552 35-08-M01552_912208161_912208161</t>
  </si>
  <si>
    <t>19.05.2021 11:38:35</t>
  </si>
  <si>
    <t>19.05.2021 14:04:09</t>
  </si>
  <si>
    <t>19.05.2021 11:44:50</t>
  </si>
  <si>
    <t>19.05.2021 11:56:00</t>
  </si>
  <si>
    <t>ARIKBAŞI TR-2 35-20-L00219_11735917_56383238_56383238</t>
  </si>
  <si>
    <t>19.05.2021 11:31:42</t>
  </si>
  <si>
    <t>19.05.2021 13:55:54</t>
  </si>
  <si>
    <t>KUYUCAK TR-1 35-22-M00273_955257249_955257249</t>
  </si>
  <si>
    <t>19.05.2021 11:44:04</t>
  </si>
  <si>
    <t>19.05.2021 15:44:12</t>
  </si>
  <si>
    <t>DM-2/TR-16 35-22-M00061_G G01_5888531</t>
  </si>
  <si>
    <t>19.05.2021 11:39:42</t>
  </si>
  <si>
    <t>19.05.2021 14:27:36</t>
  </si>
  <si>
    <t>TR-16 35-32-L00117_915187589_915187589</t>
  </si>
  <si>
    <t>19.05.2021 11:24:56</t>
  </si>
  <si>
    <t>19.05.2021 13:30:44</t>
  </si>
  <si>
    <t>SELİMŞAHLAR TR-1 45-71-M00133_BEYDERE KÖK M07_2079699</t>
  </si>
  <si>
    <t>19.05.2021 11:56:36</t>
  </si>
  <si>
    <t>19.05.2021 11:57:36</t>
  </si>
  <si>
    <t>DEREBAŞI TR-2 35-29-L00266_A_56370432_56370432</t>
  </si>
  <si>
    <t>19.05.2021 11:56:04</t>
  </si>
  <si>
    <t>19.05.2021 13:27:30</t>
  </si>
  <si>
    <t>19.05.2021 11:58:56</t>
  </si>
  <si>
    <t>19.05.2021 13:37:22</t>
  </si>
  <si>
    <t>KARABURÇ TR-10 35-31-L00386_956579611_956579611</t>
  </si>
  <si>
    <t>19.05.2021 11:46:16</t>
  </si>
  <si>
    <t>19.05.2021 13:07:27</t>
  </si>
  <si>
    <t>YUSUFLU TR-2 35-20-L00238_35-20-L00238_2351240</t>
  </si>
  <si>
    <t>19.05.2021 12:02:36</t>
  </si>
  <si>
    <t>19.05.2021 15:07:39</t>
  </si>
  <si>
    <t>KAPANCI KÖK 45-78-L00229_HatBaşıAyırıcı_53140495 L02_53140495</t>
  </si>
  <si>
    <t>19.05.2021 12:04:32</t>
  </si>
  <si>
    <t>19.05.2021 13:34:25</t>
  </si>
  <si>
    <t>BÖLCEK-1 TR 35-16-M00022_35-16-M00022_2365368</t>
  </si>
  <si>
    <t>19.05.2021 11:59:49</t>
  </si>
  <si>
    <t>19.05.2021 14:00:17</t>
  </si>
  <si>
    <t>BOZDAĞ TR-8 35-15-L00287_C_56361898_56361898</t>
  </si>
  <si>
    <t>19.05.2021 12:06:26</t>
  </si>
  <si>
    <t>19.05.2021 13:36:58</t>
  </si>
  <si>
    <t>SALİHLERALTI TANSAŞ KÖK 35-30-M00670_GÜLKENT-4 M02_72071619</t>
  </si>
  <si>
    <t>19.05.2021 12:12:06</t>
  </si>
  <si>
    <t>19.05.2021 12:22:56</t>
  </si>
  <si>
    <t>19.05.2021 12:12:32</t>
  </si>
  <si>
    <t>19.05.2021 13:28:48</t>
  </si>
  <si>
    <t>ÇAYBAŞI DM-1/19 35-26-M00182_ M11_2038832</t>
  </si>
  <si>
    <t>19.05.2021 12:09:27</t>
  </si>
  <si>
    <t>19.05.2021 12:19:01</t>
  </si>
  <si>
    <t>19.05.2021 13:47:05</t>
  </si>
  <si>
    <t>KARABURUN TR-14 35-21-L00003_953358514_953358514</t>
  </si>
  <si>
    <t>19.05.2021 12:26:26</t>
  </si>
  <si>
    <t>19.05.2021 14:29:56</t>
  </si>
  <si>
    <t>YENİKENT SULAMA TR-1 35-16-M00210_C_56396738_56396738</t>
  </si>
  <si>
    <t>19.05.2021 12:28:49</t>
  </si>
  <si>
    <t>19.05.2021 14:24:57</t>
  </si>
  <si>
    <t>L-96 TURGUT KÖYÜ 35-14-L00096_956634077_956634077</t>
  </si>
  <si>
    <t>19.05.2021 12:36:20</t>
  </si>
  <si>
    <t>19.05.2021 13:06:30</t>
  </si>
  <si>
    <t>CENKYERİ TR-2 45-82-M00257_945533418_945533418</t>
  </si>
  <si>
    <t>19.05.2021 12:41:20</t>
  </si>
  <si>
    <t>19.05.2021 15:52:54</t>
  </si>
  <si>
    <t>ÇANDARLI DM-TR-20 35-30-M00020_DENİZKÖY KÖYLER M04_72352815</t>
  </si>
  <si>
    <t>19.05.2021 12:56:16</t>
  </si>
  <si>
    <t>19.05.2021 12:57:06</t>
  </si>
  <si>
    <t>TR-2/58 (GÜLLÜPINAR) 45-83-L00058_TR-2/62 L01_2323224</t>
  </si>
  <si>
    <t>19.05.2021 13:11:16</t>
  </si>
  <si>
    <t>19.05.2021 13:54:39</t>
  </si>
  <si>
    <t>ZEYTİNDAĞ TR-4 35-16-M00006_DIREK TIPI TRAFO HUCRESI H01_2045110</t>
  </si>
  <si>
    <t>19.05.2021 13:10:36</t>
  </si>
  <si>
    <t>19.05.2021 15:34:28</t>
  </si>
  <si>
    <t>19.05.2021 13:20:47</t>
  </si>
  <si>
    <t>19.05.2021 13:32:17</t>
  </si>
  <si>
    <t>TR-52 35-27-M00052_A_56368188_56368188</t>
  </si>
  <si>
    <t>19.05.2021 13:01:01</t>
  </si>
  <si>
    <t>19.05.2021 20:25:26</t>
  </si>
  <si>
    <t>TR-163 35-26-M01148_956618611_956618611</t>
  </si>
  <si>
    <t>19.05.2021 13:17:42</t>
  </si>
  <si>
    <t>19.05.2021 13:35:28</t>
  </si>
  <si>
    <t>DM-8/25 DOĞU KIŞLA KABİN 45-71-M01317_DM-8/12 DOĞU KIŞLA M02_66496473</t>
  </si>
  <si>
    <t>19.05.2021 13:16:54</t>
  </si>
  <si>
    <t>19.05.2021 14:09:02</t>
  </si>
  <si>
    <t>M-624 35-02-M00624_D_56379769_56379769</t>
  </si>
  <si>
    <t>19.05.2021 13:15:33</t>
  </si>
  <si>
    <t>19.05.2021 17:54:14</t>
  </si>
  <si>
    <t>SAİPALTI TR-1 35-21-L00101_956454047_956454047</t>
  </si>
  <si>
    <t>19.05.2021 13:26:06</t>
  </si>
  <si>
    <t>19.05.2021 14:17:37</t>
  </si>
  <si>
    <t>TR-122 ZEYTİNALANI 35-19-L00122_956673295_956673295</t>
  </si>
  <si>
    <t>19.05.2021 13:32:35</t>
  </si>
  <si>
    <t>19.05.2021 15:35:49</t>
  </si>
  <si>
    <t>ÇAMLIBEL TR-1 35-20-L00351_915182301_915182301</t>
  </si>
  <si>
    <t>19.05.2021 13:20:52</t>
  </si>
  <si>
    <t>19.05.2021 17:52:26</t>
  </si>
  <si>
    <t>MENEMEN DM-3/21 (TR-59) 35-28-M00736_953375785_953375785</t>
  </si>
  <si>
    <t>19.05.2021 13:37:56</t>
  </si>
  <si>
    <t>19.05.2021 16:46:01</t>
  </si>
  <si>
    <t>19.05.2021 13:42:14</t>
  </si>
  <si>
    <t>19.05.2021 13:45:38</t>
  </si>
  <si>
    <t>19.05.2021 13:49:16</t>
  </si>
  <si>
    <t>19.05.2021 14:13:00</t>
  </si>
  <si>
    <t>MENDERES DM-2/TR-1 35-22-M00300_KÖYLER-1 M15_2328470</t>
  </si>
  <si>
    <t>19.05.2021 13:38:00</t>
  </si>
  <si>
    <t>19.05.2021 14:05:57</t>
  </si>
  <si>
    <t>TR-142 YAĞCILAR KÖK 35-19-M00142_953729505_953729505</t>
  </si>
  <si>
    <t>19.05.2021 14:00:06</t>
  </si>
  <si>
    <t>19.05.2021 16:49:19</t>
  </si>
  <si>
    <t>TAŞLIYATAK TR-2 35-31-L00365_47792059_56352996_56352996</t>
  </si>
  <si>
    <t>19.05.2021 13:59:19</t>
  </si>
  <si>
    <t>19.05.2021 16:08:53</t>
  </si>
  <si>
    <t>ALİBEYLİ TR-2 45-80-M00065_956548041_956548041</t>
  </si>
  <si>
    <t>19.05.2021 14:06:53</t>
  </si>
  <si>
    <t>19.05.2021 15:26:07</t>
  </si>
  <si>
    <t>HELVACI KÖK-1 35-17-M00360_HELVACI DM-2 M03_66443930</t>
  </si>
  <si>
    <t>19.05.2021 14:35:08</t>
  </si>
  <si>
    <t>19.05.2021 14:43:00</t>
  </si>
  <si>
    <t>ÜÇPINAR TR-3 45-71-M01534_45-71-M01534_2371448</t>
  </si>
  <si>
    <t>19.05.2021 14:09:45</t>
  </si>
  <si>
    <t>19.05.2021 18:12:46</t>
  </si>
  <si>
    <t>19.05.2021 14:13:45</t>
  </si>
  <si>
    <t>19.05.2021 14:20:47</t>
  </si>
  <si>
    <t>KOYUNDERE DM 35-28-M00165_MENEMEN İ.M. M01_66524377</t>
  </si>
  <si>
    <t>19.05.2021 14:27:30</t>
  </si>
  <si>
    <t>19.05.2021 14:58:05</t>
  </si>
  <si>
    <t>19.05.2021 14:29:22</t>
  </si>
  <si>
    <t>19.05.2021 14:50:00</t>
  </si>
  <si>
    <t>M-657 35-17-M00657_HELVACI DM-2 M05_66304277</t>
  </si>
  <si>
    <t>19.05.2021 14:33:00</t>
  </si>
  <si>
    <t>19.05.2021 15:36:47</t>
  </si>
  <si>
    <t>MEHMET  EROL VE ARK. T-SULAMA GRB. 35-13-L00134_A_56379444_56379444</t>
  </si>
  <si>
    <t>19.05.2021 14:41:31</t>
  </si>
  <si>
    <t>19.05.2021 15:51:21</t>
  </si>
  <si>
    <t>MENEMEN TR-3 35-28-L00003_B_56359438_56359438</t>
  </si>
  <si>
    <t>19.05.2021 14:15:02</t>
  </si>
  <si>
    <t>19.05.2021 15:46:19</t>
  </si>
  <si>
    <t>AHMETBEYLİ M-6 35-22-M00244_DIREK TIPI TRAFO HUCRESI H01_2125286</t>
  </si>
  <si>
    <t>19.05.2021 14:56:47</t>
  </si>
  <si>
    <t>19.05.2021 19:30:42</t>
  </si>
  <si>
    <t>GELENBE İM 45-76-A00001_ALACALAR L02_2326556</t>
  </si>
  <si>
    <t>19.05.2021 15:01:58</t>
  </si>
  <si>
    <t>19.05.2021 15:23:11</t>
  </si>
  <si>
    <t>DM-3/18 35-19-M00416_956670229_956670229</t>
  </si>
  <si>
    <t>19.05.2021 15:03:36</t>
  </si>
  <si>
    <t>19.05.2021 16:31:33</t>
  </si>
  <si>
    <t>TR-2/21 45-72-L00021_956482209_956482209</t>
  </si>
  <si>
    <t>19.05.2021 15:14:18</t>
  </si>
  <si>
    <t>19.05.2021 17:15:20</t>
  </si>
  <si>
    <t>19.05.2021 15:21:00</t>
  </si>
  <si>
    <t>19.05.2021 15:57:16</t>
  </si>
  <si>
    <t>19.05.2021 15:31:38</t>
  </si>
  <si>
    <t>19.05.2021 15:40:38</t>
  </si>
  <si>
    <t>TR-123 35-26-M00123_956604470_956604470</t>
  </si>
  <si>
    <t>19.05.2021 15:20:30</t>
  </si>
  <si>
    <t>19.05.2021 17:19:19</t>
  </si>
  <si>
    <t>OĞULDURUK HASYURT TR-1 45-75-M00180_C_56392340_56392340</t>
  </si>
  <si>
    <t>19.05.2021 15:29:21</t>
  </si>
  <si>
    <t>19.05.2021 16:59:39</t>
  </si>
  <si>
    <t>TR-19 35-19-L00019_956678462_956678462</t>
  </si>
  <si>
    <t>19.05.2021 15:34:08</t>
  </si>
  <si>
    <t>19.05.2021 18:37:47</t>
  </si>
  <si>
    <t>SOMA TR-44/3 45-82-M00123_45-82-M00123_2356418</t>
  </si>
  <si>
    <t>19.05.2021 15:24:50</t>
  </si>
  <si>
    <t>19.05.2021 15:59:59</t>
  </si>
  <si>
    <t>KARABURUN TR-13 35-21-L00005_A_56366801_56366801</t>
  </si>
  <si>
    <t>19.05.2021 15:58:12</t>
  </si>
  <si>
    <t>19.05.2021 20:12:47</t>
  </si>
  <si>
    <t>ARAPLI TR-4 35-16-M00750_47492374_56395423_56395423</t>
  </si>
  <si>
    <t>19.05.2021 15:57:14</t>
  </si>
  <si>
    <t>19.05.2021 18:16:48</t>
  </si>
  <si>
    <t>TR-83 35-19-L00083_10437681_56354673_56354673</t>
  </si>
  <si>
    <t>19.05.2021 16:02:05</t>
  </si>
  <si>
    <t>19.05.2021 17:54:33</t>
  </si>
  <si>
    <t>K-34 35-01-K00034_910662047_910662047</t>
  </si>
  <si>
    <t>19.05.2021 16:04:24</t>
  </si>
  <si>
    <t>19.05.2021 18:50:51</t>
  </si>
  <si>
    <t>ULUKENT DM-4/10 35-28-M00032_953382729_953382729</t>
  </si>
  <si>
    <t>19.05.2021 16:07:06</t>
  </si>
  <si>
    <t>19.05.2021 21:37:57</t>
  </si>
  <si>
    <t>GEMİ SÖKÜM(M-130) TR 35-17-M00130_ŞİMŞEKLER ÖZEL M01_66461183</t>
  </si>
  <si>
    <t>19.05.2021 16:15:00</t>
  </si>
  <si>
    <t>19.05.2021 17:30:33</t>
  </si>
  <si>
    <t>SEYREKLİ TR-3 35-15-L00442_950371264_950371264</t>
  </si>
  <si>
    <t>19.05.2021 16:27:08</t>
  </si>
  <si>
    <t>19.05.2021 18:23:34</t>
  </si>
  <si>
    <t>K-1653 35-04-K01653_99375903_99375903</t>
  </si>
  <si>
    <t>19.05.2021 16:00:20</t>
  </si>
  <si>
    <t>19.05.2021 17:09:53</t>
  </si>
  <si>
    <t>TEPETARLA SULAMA TR-2 35-16-M00691_35-16-M00691_2348188</t>
  </si>
  <si>
    <t>19.05.2021 16:30:03</t>
  </si>
  <si>
    <t>19.05.2021 18:49:23</t>
  </si>
  <si>
    <t>TOKATBAŞI TR-1 35-20-L00101_955206430_955206430</t>
  </si>
  <si>
    <t>19.05.2021 16:28:56</t>
  </si>
  <si>
    <t>19.05.2021 19:30:25</t>
  </si>
  <si>
    <t>19.05.2021 16:29:38</t>
  </si>
  <si>
    <t>19.05.2021 17:04:02</t>
  </si>
  <si>
    <t>ZEYTİNOVA KÖK 35-20-L00274_ÇATAL L04_2329876</t>
  </si>
  <si>
    <t>19.05.2021 16:53:40</t>
  </si>
  <si>
    <t>19.05.2021 17:27:52</t>
  </si>
  <si>
    <t>DM-1/4 35-18-L00579_950446344_950446344</t>
  </si>
  <si>
    <t>19.05.2021 16:54:42</t>
  </si>
  <si>
    <t>19.05.2021 20:32:04</t>
  </si>
  <si>
    <t>GÖKEYÜP TR-1 KÖK 45-78-M00798_GÖKEYÜP MERKEZ M03_2107110</t>
  </si>
  <si>
    <t>19.05.2021 17:16:20</t>
  </si>
  <si>
    <t>19.05.2021 17:17:10</t>
  </si>
  <si>
    <t>M-1531 35-09-M01531_C_56371370_56371370</t>
  </si>
  <si>
    <t>19.05.2021 17:05:50</t>
  </si>
  <si>
    <t>19.05.2021 17:42:10</t>
  </si>
  <si>
    <t>K-2550 35-01-K02550_911398206_911398206</t>
  </si>
  <si>
    <t>19.05.2021 17:03:41</t>
  </si>
  <si>
    <t>19.05.2021 19:37:59</t>
  </si>
  <si>
    <t>AYVACIK TR-1 45-83-L00298_45-83-L00298_2375365</t>
  </si>
  <si>
    <t>19.05.2021 17:18:00</t>
  </si>
  <si>
    <t>19.05.2021 18:02:09</t>
  </si>
  <si>
    <t>19.05.2021 17:31:00</t>
  </si>
  <si>
    <t>19.05.2021 18:41:50</t>
  </si>
  <si>
    <t>M-46 35-02-M00046_C_56364732_56364732</t>
  </si>
  <si>
    <t>19.05.2021 17:24:36</t>
  </si>
  <si>
    <t>19.05.2021 21:20:20</t>
  </si>
  <si>
    <t>K-2829 35-01-K02829_E e1_5905468</t>
  </si>
  <si>
    <t>19.05.2021 17:40:08</t>
  </si>
  <si>
    <t>19.05.2021 20:18:12</t>
  </si>
  <si>
    <t>TR-1-3/3 HÜKÜMET ÖNÜ KABİN 35-20-L00018_5680255_56359675_56359675</t>
  </si>
  <si>
    <t>19.05.2021 17:08:27</t>
  </si>
  <si>
    <t>19.05.2021 19:37:32</t>
  </si>
  <si>
    <t>TR-1-2/2 35-20-L00008_955202624_955202624</t>
  </si>
  <si>
    <t>19.05.2021 17:23:05</t>
  </si>
  <si>
    <t>19.05.2021 19:22:09</t>
  </si>
  <si>
    <t>ÇANDARLI TR-1 35-30-M00001_955311544_955311544</t>
  </si>
  <si>
    <t>19.05.2021 17:48:29</t>
  </si>
  <si>
    <t>19.05.2021 18:29:46</t>
  </si>
  <si>
    <t>19.05.2021 17:54:27</t>
  </si>
  <si>
    <t>19.05.2021 18:02:47</t>
  </si>
  <si>
    <t>GÖKÇEALAN TR-1 45-83-L00261_45-83-L00261_2355132</t>
  </si>
  <si>
    <t>19.05.2021 17:53:40</t>
  </si>
  <si>
    <t>19.05.2021 18:41:19</t>
  </si>
  <si>
    <t>TR-83 35-15-M00083_950358507_950358507</t>
  </si>
  <si>
    <t>19.05.2021 17:58:18</t>
  </si>
  <si>
    <t>19.05.2021 19:19:45</t>
  </si>
  <si>
    <t>URGANLI TR-6 45-83-M00569_955161565_955161565</t>
  </si>
  <si>
    <t>19.05.2021 18:08:12</t>
  </si>
  <si>
    <t>19.05.2021 21:07:37</t>
  </si>
  <si>
    <t>DM-8/12 (TSK DOĞU KIŞLA TR) 45-71-M01175Ö_DIREK TIPI TRAFO HUCRESI H01_2088789</t>
  </si>
  <si>
    <t>19.05.2021 18:01:45</t>
  </si>
  <si>
    <t>19.05.2021 19:41:21</t>
  </si>
  <si>
    <t>K-2337 35-03-K02337_910550223_910550223</t>
  </si>
  <si>
    <t>19.05.2021 18:14:17</t>
  </si>
  <si>
    <t>19.05.2021 19:12:42</t>
  </si>
  <si>
    <t>L-436 35-18-L00436_950459030_950459030</t>
  </si>
  <si>
    <t>19.05.2021 18:21:18</t>
  </si>
  <si>
    <t>19.05.2021 22:04:07</t>
  </si>
  <si>
    <t>L-41 PANDALAKİ 35-14-L00041_956660241_956660241</t>
  </si>
  <si>
    <t>19.05.2021 18:22:12</t>
  </si>
  <si>
    <t>19.05.2021 20:38:30</t>
  </si>
  <si>
    <t>TR-163 35-26-M01148_10567761 g02_5926088</t>
  </si>
  <si>
    <t>19.05.2021 18:23:55</t>
  </si>
  <si>
    <t>19.05.2021 19:06:16</t>
  </si>
  <si>
    <t>K-738 35-03-K00738_915028110_915028110</t>
  </si>
  <si>
    <t>19.05.2021 16:52:16</t>
  </si>
  <si>
    <t>19.05.2021 19:47:01</t>
  </si>
  <si>
    <t>DM-14/3A 45-71-M02249_953200550_953200550</t>
  </si>
  <si>
    <t>19.05.2021 18:32:00</t>
  </si>
  <si>
    <t>19.05.2021 20:26:45</t>
  </si>
  <si>
    <t>AZİZİYE TR-1 35-24-M00093_955222650_955222650</t>
  </si>
  <si>
    <t>19.05.2021 18:25:35</t>
  </si>
  <si>
    <t>19.05.2021 20:27:54</t>
  </si>
  <si>
    <t>YAZIBAŞI DM-4 35-26-M00633_YAZIBAŞI DM-6 M03_2308927</t>
  </si>
  <si>
    <t>19.05.2021 18:43:00</t>
  </si>
  <si>
    <t>19.05.2021 19:58:50</t>
  </si>
  <si>
    <t>19.05.2021 18:53:24</t>
  </si>
  <si>
    <t>19.05.2021 19:24:33</t>
  </si>
  <si>
    <t>K-4161 35-02-K04161_910074359_910074359</t>
  </si>
  <si>
    <t>19.05.2021 18:44:07</t>
  </si>
  <si>
    <t>19.05.2021 21:44:06</t>
  </si>
  <si>
    <t>TR-1/62 45-72-M00062_A_56392951_56392951</t>
  </si>
  <si>
    <t>19.05.2021 19:00:52</t>
  </si>
  <si>
    <t>19.05.2021 20:01:33</t>
  </si>
  <si>
    <t>AKÖREN TR-19 KÖK 45-78-M00974_ALAŞEHİR M04_66244783</t>
  </si>
  <si>
    <t>19.05.2021 19:04:46</t>
  </si>
  <si>
    <t>19.05.2021 19:11:00</t>
  </si>
  <si>
    <t>KÖPRÜBAŞI DM 45-86-M00051_ÇATALOLUK DM M05_72246909</t>
  </si>
  <si>
    <t>19.05.2021 19:04:50</t>
  </si>
  <si>
    <t>19.05.2021 19:10:00</t>
  </si>
  <si>
    <t>K-1866 35-09-K01866_E e7b_5864350</t>
  </si>
  <si>
    <t>19.05.2021 19:15:00</t>
  </si>
  <si>
    <t>19.05.2021 20:09:46</t>
  </si>
  <si>
    <t>TR-2/4 45-83-L00004_955148728_955148728</t>
  </si>
  <si>
    <t>19.05.2021 19:22:52</t>
  </si>
  <si>
    <t>19.05.2021 21:01:54</t>
  </si>
  <si>
    <t>19.05.2021 19:22:29</t>
  </si>
  <si>
    <t>19.05.2021 20:01:19</t>
  </si>
  <si>
    <t>PAŞAKÖY KÖK 45-80-M00052_SARUHANLI TM GİRİŞ/TR-13 M02_72063777</t>
  </si>
  <si>
    <t>19.05.2021 19:26:30</t>
  </si>
  <si>
    <t>19.05.2021 20:05:35</t>
  </si>
  <si>
    <t>SARUHANLI TR-16 45-80-M00016_956559140_956559140</t>
  </si>
  <si>
    <t>19.05.2021 19:31:00</t>
  </si>
  <si>
    <t>19.05.2021 21:23:48</t>
  </si>
  <si>
    <t>19.05.2021 19:21:37</t>
  </si>
  <si>
    <t>19.05.2021 21:03:28</t>
  </si>
  <si>
    <t>19.05.2021 19:27:11</t>
  </si>
  <si>
    <t>19.05.2021 20:30:16</t>
  </si>
  <si>
    <t>ÇANDARLI TR-22 KÖRFEZ 35-30-M00022_955319273_955319273</t>
  </si>
  <si>
    <t>19.05.2021 20:26:08</t>
  </si>
  <si>
    <t>TAYTAN BEZİRGANLI TR-2 45-78-M00267_953282398_953282398</t>
  </si>
  <si>
    <t>19.05.2021 19:49:42</t>
  </si>
  <si>
    <t>19.05.2021 21:54:40</t>
  </si>
  <si>
    <t>M-2114 35-03-M02114_915077047_915077047</t>
  </si>
  <si>
    <t>19.05.2021 19:49:18</t>
  </si>
  <si>
    <t>19.05.2021 22:21:32</t>
  </si>
  <si>
    <t>YEŞİLYURT TR-1 45-75-M00357_45-75-M00357_48482927</t>
  </si>
  <si>
    <t>19.05.2021 20:04:00</t>
  </si>
  <si>
    <t>19.05.2021 20:40:30</t>
  </si>
  <si>
    <t>K-3499 35-03-K03499_910272011_910272011</t>
  </si>
  <si>
    <t>19.05.2021 20:00:23</t>
  </si>
  <si>
    <t>19.05.2021 20:40:19</t>
  </si>
  <si>
    <t>AKGEDİK KÖK-3 45-71-M00164_AKGEDİK M02_55994733</t>
  </si>
  <si>
    <t>19.05.2021 20:11:16</t>
  </si>
  <si>
    <t>19.05.2021 21:08:00</t>
  </si>
  <si>
    <t>TR-33 35-17-M00033_M-433 M03_66314650</t>
  </si>
  <si>
    <t>19.05.2021 20:32:00</t>
  </si>
  <si>
    <t>19.05.2021 21:16:31</t>
  </si>
  <si>
    <t>_910924329_910924329</t>
  </si>
  <si>
    <t>19.05.2021 20:28:55</t>
  </si>
  <si>
    <t>19.05.2021 22:29:25</t>
  </si>
  <si>
    <t>KARAKUYU-5 35-26-M00444_35-26-M00444_2364463</t>
  </si>
  <si>
    <t>19.05.2021 20:45:37</t>
  </si>
  <si>
    <t>19.05.2021 23:24:07</t>
  </si>
  <si>
    <t>K-1395 35-08-K01395_911894421_911894421</t>
  </si>
  <si>
    <t>19.05.2021 20:49:45</t>
  </si>
  <si>
    <t>19.05.2021 21:45:21</t>
  </si>
  <si>
    <t>GÖKVELİLER KÖYÜ TR-1 45-86-M00172_DIREK TIPI TRAFO HUCRESI H01_2093251</t>
  </si>
  <si>
    <t>19.05.2021 20:48:05</t>
  </si>
  <si>
    <t>19.05.2021 23:51:17</t>
  </si>
  <si>
    <t>L-321 35-18-L00321_950449398_950449398</t>
  </si>
  <si>
    <t>19.05.2021 21:05:55</t>
  </si>
  <si>
    <t>19.05.2021 23:12:44</t>
  </si>
  <si>
    <t>TR-36 45-78-L00036_45-78-L00036_2352214</t>
  </si>
  <si>
    <t>19.05.2021 21:09:36</t>
  </si>
  <si>
    <t>19.05.2021 22:08:11</t>
  </si>
  <si>
    <t>19.05.2021 21:10:19</t>
  </si>
  <si>
    <t>20.05.2021 01:21:57</t>
  </si>
  <si>
    <t>GÜMÜLDÜR M-31 35-25-M00031_955263201_955263201</t>
  </si>
  <si>
    <t>19.05.2021 21:18:01</t>
  </si>
  <si>
    <t>19.05.2021 22:59:52</t>
  </si>
  <si>
    <t>MORDOĞAN TR-27 35-21-L00154_953365183_953365183</t>
  </si>
  <si>
    <t>19.05.2021 21:11:26</t>
  </si>
  <si>
    <t>19.05.2021 23:59:03</t>
  </si>
  <si>
    <t>SETÜSTÜ TR-2 45-83-M00134_955149819_955149819</t>
  </si>
  <si>
    <t>19.05.2021 21:27:46</t>
  </si>
  <si>
    <t>19.05.2021 23:37:31</t>
  </si>
  <si>
    <t>M-1574 35-01-M01574_911473193_911473193</t>
  </si>
  <si>
    <t>19.05.2021 21:49:48</t>
  </si>
  <si>
    <t>20.05.2021 00:55:24</t>
  </si>
  <si>
    <t>DEMİRKÖPRÜ TM 45-78-A00005_HatBaşıAyırıcı_53139448 M05_53139448</t>
  </si>
  <si>
    <t>19.05.2021 21:50:10</t>
  </si>
  <si>
    <t>20.05.2021 00:48:19</t>
  </si>
  <si>
    <t>FOÇA TR-52 35-23-L00052_42134680_56398870_56398870</t>
  </si>
  <si>
    <t>19.05.2021 22:28:46</t>
  </si>
  <si>
    <t>19.05.2021 22:49:29</t>
  </si>
  <si>
    <t>DM-1/1 35-18-L00580_950446382_950446382</t>
  </si>
  <si>
    <t>19.05.2021 22:17:27</t>
  </si>
  <si>
    <t>19.05.2021 23:20:24</t>
  </si>
  <si>
    <t>FUNDACIK KÖK 45-75-M00068_FUNDACIK M03_67108815</t>
  </si>
  <si>
    <t>19.05.2021 22:29:16</t>
  </si>
  <si>
    <t>19.05.2021 22:29:50</t>
  </si>
  <si>
    <t>FUAR İM 35-01-A00003_İTFAİYE K03_2329689</t>
  </si>
  <si>
    <t>19.05.2021 23:23:10</t>
  </si>
  <si>
    <t>20.05.2021 00:43:30</t>
  </si>
  <si>
    <t>KALEMOĞLU KÖK 45-75-M00069_FUNDACIK KÖK M01_2101948</t>
  </si>
  <si>
    <t>19.05.2021 23:37:56</t>
  </si>
  <si>
    <t>20.05.2021 00:32:14</t>
  </si>
  <si>
    <t>HAMİDİYE TR-1 45-76-M00161__72372270_72372270</t>
  </si>
  <si>
    <t>19.05.2021 23:42:00</t>
  </si>
  <si>
    <t>20.05.2021 02:09:25</t>
  </si>
  <si>
    <t>KARAKUYU TR-4 35-22-M00292_35-22-M00292_2350681</t>
  </si>
  <si>
    <t>19.05.2021 23:40:37</t>
  </si>
  <si>
    <t>20.05.2021 00:04:56</t>
  </si>
  <si>
    <t>İZZETTİN TR-1 45-83-M00438_A_56399754_56399754</t>
  </si>
  <si>
    <t>19.05.2021 23:44:55</t>
  </si>
  <si>
    <t>20.05.2021 02:19:24</t>
  </si>
  <si>
    <t>AKGEDİK KÖK-3 45-71-M00164_AKGEDİK M02_55994694</t>
  </si>
  <si>
    <t>21.05.2021 16:38:12</t>
  </si>
  <si>
    <t>21.05.2021 20:39:30</t>
  </si>
  <si>
    <t>M-1221 35-01-M01221_M-2941 M01_2117822</t>
  </si>
  <si>
    <t>21.05.2021 11:18:16</t>
  </si>
  <si>
    <t>21.05.2021 11:53:41</t>
  </si>
  <si>
    <t>L-25 35-14-L00025_956657609_956657609</t>
  </si>
  <si>
    <t>21.05.2021 03:12:00</t>
  </si>
  <si>
    <t>21.05.2021 04:46:08</t>
  </si>
  <si>
    <t>DM-1/51 35-29-M00051_950337360_950337360</t>
  </si>
  <si>
    <t>21.05.2021 10:35:52</t>
  </si>
  <si>
    <t>21.05.2021 14:41:09</t>
  </si>
  <si>
    <t>SELİMŞAHLAR TR-7 45-71-M01294_45-71-M01294_2356040</t>
  </si>
  <si>
    <t>21.05.2021 17:08:42</t>
  </si>
  <si>
    <t>21.05.2021 21:14:50</t>
  </si>
  <si>
    <t>ÇUKURALTI M-20 35-25-M00068_955269021_955269021</t>
  </si>
  <si>
    <t>21.05.2021 14:36:54</t>
  </si>
  <si>
    <t>21.05.2021 15:16:19</t>
  </si>
  <si>
    <t>TİRE İM-DM-1 35-29-A00001_MAHMUTLAR L13_2060147</t>
  </si>
  <si>
    <t>21.05.2021 09:15:55</t>
  </si>
  <si>
    <t>21.05.2021 09:28:39</t>
  </si>
  <si>
    <t>K-1207 35-01-K01207_D D1_49424573</t>
  </si>
  <si>
    <t>21.05.2021 06:02:49</t>
  </si>
  <si>
    <t>21.05.2021 14:22:04</t>
  </si>
  <si>
    <t>YAKAKÖY KÖK 45-75-M00067_KAYACIK ESKİ SARIALİLER M05_2324690</t>
  </si>
  <si>
    <t>21.05.2021 10:59:58</t>
  </si>
  <si>
    <t>21.05.2021 12:35:16</t>
  </si>
  <si>
    <t>M-3333 35-04-M03333_99393674_99393674</t>
  </si>
  <si>
    <t>21.05.2021 16:02:22</t>
  </si>
  <si>
    <t>21.05.2021 18:39:24</t>
  </si>
  <si>
    <t>KIRKAĞAÇ OTOYOL DM 45-76-M00235_AKHİSAR ÇIKIŞ M03_66021026</t>
  </si>
  <si>
    <t>21.05.2021 17:37:02</t>
  </si>
  <si>
    <t>21.05.2021 19:05:21</t>
  </si>
  <si>
    <t>ÖZGÖRKEY KÖK 35-26-M00256_ÇAPAK M07_65969695</t>
  </si>
  <si>
    <t>21.05.2021 06:28:47</t>
  </si>
  <si>
    <t>21.05.2021 07:20:45</t>
  </si>
  <si>
    <t>21.05.2021 09:24:37</t>
  </si>
  <si>
    <t>21.05.2021 09:44:01</t>
  </si>
  <si>
    <t>21.05.2021 13:48:58</t>
  </si>
  <si>
    <t>21.05.2021 15:44:54</t>
  </si>
  <si>
    <t>KARABURUN TR-14 35-21-L00003_953367410_953367410</t>
  </si>
  <si>
    <t>21.05.2021 18:36:38</t>
  </si>
  <si>
    <t>21.05.2021 20:44:37</t>
  </si>
  <si>
    <t>21.05.2021 21:02:08</t>
  </si>
  <si>
    <t>22.05.2021 03:19:19</t>
  </si>
  <si>
    <t>OVACIK TR-1 35-15-L00285_B_56369994_56369994</t>
  </si>
  <si>
    <t>21.05.2021 15:33:55</t>
  </si>
  <si>
    <t>21.05.2021 22:05:50</t>
  </si>
  <si>
    <t>21.05.2021 11:14:00</t>
  </si>
  <si>
    <t>21.05.2021 16:13:00</t>
  </si>
  <si>
    <t>21.05.2021 18:26:23</t>
  </si>
  <si>
    <t>21.05.2021 20:51:19</t>
  </si>
  <si>
    <t>M-11 GERMİYAN 35-18-M00011_A_76953662_76953662</t>
  </si>
  <si>
    <t>21.05.2021 10:16:19</t>
  </si>
  <si>
    <t>21.05.2021 12:54:34</t>
  </si>
  <si>
    <t>K-934 35-04-K00934_D_56383180_56383180</t>
  </si>
  <si>
    <t>21.05.2021 08:30:27</t>
  </si>
  <si>
    <t>21.05.2021 13:39:57</t>
  </si>
  <si>
    <t>TIRAZLAR TR-3 45-79-M00078_B_56396548_56396548</t>
  </si>
  <si>
    <t>21.05.2021 18:31:58</t>
  </si>
  <si>
    <t>21.05.2021 19:39:12</t>
  </si>
  <si>
    <t>SUBAŞI-2 35-26-L00329_6905594_56357748_56357748</t>
  </si>
  <si>
    <t>21.05.2021 14:51:21</t>
  </si>
  <si>
    <t>21.05.2021 17:07:36</t>
  </si>
  <si>
    <t>TR-2/3 45-83-L00003_48137784_56395641_56395641</t>
  </si>
  <si>
    <t>21.05.2021 19:19:15</t>
  </si>
  <si>
    <t>21.05.2021 21:44:24</t>
  </si>
  <si>
    <t>21.05.2021 15:48:58</t>
  </si>
  <si>
    <t>21.05.2021 16:42:56</t>
  </si>
  <si>
    <t>DELİKTAŞ TR-1 35-30-M00155_DIREK TIPI TRAFO HUCRESI H01_2039248</t>
  </si>
  <si>
    <t>21.05.2021 07:32:25</t>
  </si>
  <si>
    <t>21.05.2021 10:02:42</t>
  </si>
  <si>
    <t>DM-2/8 BAŞKENT TR 35-18-L00588_11056145_56377459_56377459</t>
  </si>
  <si>
    <t>21.05.2021 11:52:09</t>
  </si>
  <si>
    <t>21.05.2021 18:29:41</t>
  </si>
  <si>
    <t>21.05.2021 08:25:29</t>
  </si>
  <si>
    <t>21.05.2021 09:18:50</t>
  </si>
  <si>
    <t>PAŞAKÖY KÖK 45-80-M00052_SARUHANLI TM GİRİŞ/TR-13 M02_72063780</t>
  </si>
  <si>
    <t>21.05.2021 08:27:12</t>
  </si>
  <si>
    <t>21.05.2021 09:19:13</t>
  </si>
  <si>
    <t>TR-96 TARIMSAL SULAMA 45-80-M01096_45-80-M01096_2368616</t>
  </si>
  <si>
    <t>21.05.2021 11:12:19</t>
  </si>
  <si>
    <t>21.05.2021 12:02:22</t>
  </si>
  <si>
    <t>CABBAR DM 45-73-M00100_KEMALİYE-1 ÇIKIŞ M09_2058104</t>
  </si>
  <si>
    <t>21.05.2021 10:09:31</t>
  </si>
  <si>
    <t>21.05.2021 10:14:08</t>
  </si>
  <si>
    <t>TR-102 45-78-L00102_953257387_953257387</t>
  </si>
  <si>
    <t>21.05.2021 16:26:55</t>
  </si>
  <si>
    <t>21.05.2021 22:01:07</t>
  </si>
  <si>
    <t>NARLICA TR-1 35-16-L00260_47532838_56398456_56398456</t>
  </si>
  <si>
    <t>21.05.2021 13:34:19</t>
  </si>
  <si>
    <t>21.05.2021 14:53:29</t>
  </si>
  <si>
    <t>TİRKEŞ TR-1 45-80-M00125_12059084_56393331_56393331</t>
  </si>
  <si>
    <t>21.05.2021 09:24:00</t>
  </si>
  <si>
    <t>21.05.2021 15:28:43</t>
  </si>
  <si>
    <t>TİRE TR-8 35-29-L00008_950335374_950335374</t>
  </si>
  <si>
    <t>21.05.2021 13:50:23</t>
  </si>
  <si>
    <t>21.05.2021 15:56:44</t>
  </si>
  <si>
    <t>_B_56385971_56385971</t>
  </si>
  <si>
    <t>21.05.2021 13:38:04</t>
  </si>
  <si>
    <t>21.05.2021 14:38:38</t>
  </si>
  <si>
    <t>MAHMUTLAR TR-1 35-29-L00118_950329890_950329890</t>
  </si>
  <si>
    <t>21.05.2021 08:57:04</t>
  </si>
  <si>
    <t>21.05.2021 10:18:33</t>
  </si>
  <si>
    <t>İSHAKÇELEBİ TR-1 45-80-M00152_C_56386130_56386130</t>
  </si>
  <si>
    <t>21.05.2021 09:36:00</t>
  </si>
  <si>
    <t>21.05.2021 14:16:03</t>
  </si>
  <si>
    <t>MENEMEN İM 35-28-A00001_ASARLIK-1 M06_2311528</t>
  </si>
  <si>
    <t>21.05.2021 05:22:53</t>
  </si>
  <si>
    <t>21.05.2021 05:32:39</t>
  </si>
  <si>
    <t>KULA İM 45-77-A00001_ESKİ SELENDİ M07_2120660</t>
  </si>
  <si>
    <t>21.05.2021 03:08:17</t>
  </si>
  <si>
    <t>21.05.2021 03:09:17</t>
  </si>
  <si>
    <t>21.05.2021 18:38:12</t>
  </si>
  <si>
    <t>21.05.2021 19:24:51</t>
  </si>
  <si>
    <t>K-1406 35-01-K01406_D_56381095_56381095</t>
  </si>
  <si>
    <t>21.05.2021 18:25:05</t>
  </si>
  <si>
    <t>21.05.2021 22:30:11</t>
  </si>
  <si>
    <t>ATAKÖY TR-1 35-22-M00190_955021991_955021991</t>
  </si>
  <si>
    <t>21.05.2021 20:26:44</t>
  </si>
  <si>
    <t>21.05.2021 21:33:23</t>
  </si>
  <si>
    <t>ORTA MAHALLE M-48 35-25-M00123_35-25-M00123_2374715</t>
  </si>
  <si>
    <t>21.05.2021 17:36:42</t>
  </si>
  <si>
    <t>21.05.2021 18:14:41</t>
  </si>
  <si>
    <t>MENEMEN GÖRECE TR-3 35-28-M00505_953394823_953394823</t>
  </si>
  <si>
    <t>21.05.2021 19:15:58</t>
  </si>
  <si>
    <t>21.05.2021 20:37:18</t>
  </si>
  <si>
    <t>21.05.2021 11:00:00</t>
  </si>
  <si>
    <t>21.05.2021 16:15:16</t>
  </si>
  <si>
    <t>TR-11 35-15-M00011__72373397_72373397</t>
  </si>
  <si>
    <t>21.05.2021 12:04:12</t>
  </si>
  <si>
    <t>21.05.2021 17:37:17</t>
  </si>
  <si>
    <t>K-4705 35-03-K04705__72374440_72374440</t>
  </si>
  <si>
    <t>21.05.2021 08:03:02</t>
  </si>
  <si>
    <t>21.05.2021 10:48:48</t>
  </si>
  <si>
    <t>AYKO YAPI SİTESİ TR 35-30-M00351_B_56405434_56405434</t>
  </si>
  <si>
    <t>21.05.2021 08:45:13</t>
  </si>
  <si>
    <t>21.05.2021 21:52:59</t>
  </si>
  <si>
    <t>TR-92 45-78-L00092_953247760_953247760</t>
  </si>
  <si>
    <t>21.05.2021 22:19:00</t>
  </si>
  <si>
    <t>21.05.2021 23:02:26</t>
  </si>
  <si>
    <t>MAVİKENT TR-4 35-30-M00134_B_56403581_56403581</t>
  </si>
  <si>
    <t>21.05.2021 11:29:21</t>
  </si>
  <si>
    <t>21.05.2021 18:25:16</t>
  </si>
  <si>
    <t>ÇUKURALTI M-53 35-25-M00088_955290936_955290936</t>
  </si>
  <si>
    <t>21.05.2021 09:44:58</t>
  </si>
  <si>
    <t>21.05.2021 13:20:00</t>
  </si>
  <si>
    <t>ARİF DURSUN SULAMA GRB 35-26-M00534_DIREK TIPI TRAFO HUCRESI H01_2048856</t>
  </si>
  <si>
    <t>21.05.2021 07:46:40</t>
  </si>
  <si>
    <t>21.05.2021 08:12:53</t>
  </si>
  <si>
    <t>TR-153 (DM-2/43) 35-16-L00153_TR-108 L01_60225123</t>
  </si>
  <si>
    <t>21.05.2021 08:30:32</t>
  </si>
  <si>
    <t>21.05.2021 09:08:36</t>
  </si>
  <si>
    <t>BATTAL MUSTAFA İMAMLAR TR 45-77-L00190_C_56384741_56384741</t>
  </si>
  <si>
    <t>21.05.2021 18:38:19</t>
  </si>
  <si>
    <t>21.05.2021 23:17:01</t>
  </si>
  <si>
    <t>BERGAMA İM-1 35-16-A00001_TR-1 L06_2085546</t>
  </si>
  <si>
    <t>21.05.2021 10:07:42</t>
  </si>
  <si>
    <t>21.05.2021 10:48:06</t>
  </si>
  <si>
    <t>KARABAĞLAR TM 35-01-A00012_BARIŞ M07_2310964</t>
  </si>
  <si>
    <t>21.05.2021 10:16:00</t>
  </si>
  <si>
    <t>21.05.2021 11:20:00</t>
  </si>
  <si>
    <t>ESKİOBA TR-3 35-29-L00145_B_56400328_56400328</t>
  </si>
  <si>
    <t>21.05.2021 12:46:44</t>
  </si>
  <si>
    <t>21.05.2021 15:54:39</t>
  </si>
  <si>
    <t>BAHADIRLAR TR-1 45-79-M00126_C_56385098_56385098</t>
  </si>
  <si>
    <t>21.05.2021 14:28:03</t>
  </si>
  <si>
    <t>21.05.2021 15:42:37</t>
  </si>
  <si>
    <t>TR-37 35-15-M00037_950366657_950366657</t>
  </si>
  <si>
    <t>21.05.2021 10:34:00</t>
  </si>
  <si>
    <t>21.05.2021 10:57:31</t>
  </si>
  <si>
    <t>ÇELTİKÇİ TR-1 35-16-M00076_B_56399380_56399380</t>
  </si>
  <si>
    <t>21.05.2021 11:26:23</t>
  </si>
  <si>
    <t>21.05.2021 19:15:08</t>
  </si>
  <si>
    <t>K-3415 35-08-K03415_D_65504303_65504303</t>
  </si>
  <si>
    <t>21.05.2021 08:46:46</t>
  </si>
  <si>
    <t>21.05.2021 12:30:12</t>
  </si>
  <si>
    <t>UÇAK KARDEŞLER KÖK 45-73-M00296_CABBAR DM GİRİŞ M01_66733885</t>
  </si>
  <si>
    <t>21.05.2021 16:18:10</t>
  </si>
  <si>
    <t>21.05.2021 20:02:17</t>
  </si>
  <si>
    <t>TR-69 35-16-L00069_953318588_953318588</t>
  </si>
  <si>
    <t>21.05.2021 18:48:20</t>
  </si>
  <si>
    <t>21.05.2021 21:19:18</t>
  </si>
  <si>
    <t>TR-58 45-78-M00058__72374192_72374192</t>
  </si>
  <si>
    <t>21.05.2021 14:43:12</t>
  </si>
  <si>
    <t>21.05.2021 17:28:12</t>
  </si>
  <si>
    <t>SUBAŞI-2 35-26-L00329_5670077_56358742_56358742</t>
  </si>
  <si>
    <t>21.05.2021 09:43:51</t>
  </si>
  <si>
    <t>21.05.2021 11:50:46</t>
  </si>
  <si>
    <t>BADEMLİ TR-9 35-15-L01046_950392822_950392822</t>
  </si>
  <si>
    <t>21.05.2021 21:25:21</t>
  </si>
  <si>
    <t>21.05.2021 23:59:49</t>
  </si>
  <si>
    <t>PEKMEZCİ TR-1 45-72-M00198_B_56407835_56407835</t>
  </si>
  <si>
    <t>21.05.2021 15:13:18</t>
  </si>
  <si>
    <t>21.05.2021 18:54:25</t>
  </si>
  <si>
    <t>HACIHALİLLER TR-2 45-71-M01785_B_56403652_56403652</t>
  </si>
  <si>
    <t>21.05.2021 10:12:00</t>
  </si>
  <si>
    <t>21.05.2021 12:38:11</t>
  </si>
  <si>
    <t>K-4625 35-03-K04625_7722288_56366079_56366079</t>
  </si>
  <si>
    <t>21.05.2021 08:35:55</t>
  </si>
  <si>
    <t>21.05.2021 10:42:29</t>
  </si>
  <si>
    <t>21.05.2021 09:37:20</t>
  </si>
  <si>
    <t>21.05.2021 12:34:19</t>
  </si>
  <si>
    <t>TİRE DM-2/4 35-29-L00023_950316501_950316501</t>
  </si>
  <si>
    <t>21.05.2021 18:12:24</t>
  </si>
  <si>
    <t>21.05.2021 21:34:39</t>
  </si>
  <si>
    <t>DEMİRTAŞ KÖK 35-30-M00149_DELİKTAŞ M05_72078656</t>
  </si>
  <si>
    <t>21.05.2021 07:39:47</t>
  </si>
  <si>
    <t>21.05.2021 15:09:00</t>
  </si>
  <si>
    <t>ABDÜL ÖZTÜRK TEDAŞ 35-26-L00055_11136445_56359073_56359073</t>
  </si>
  <si>
    <t>21.05.2021 16:34:27</t>
  </si>
  <si>
    <t>21.05.2021 17:44:33</t>
  </si>
  <si>
    <t>BALIKLIOVA TR-5 35-19-L00374_956670372_956670372</t>
  </si>
  <si>
    <t>21.05.2021 17:21:43</t>
  </si>
  <si>
    <t>MURADİYE TR-3 45-71-M02147__72374696_72374696</t>
  </si>
  <si>
    <t>21.05.2021 19:15:23</t>
  </si>
  <si>
    <t>21.05.2021 23:02:35</t>
  </si>
  <si>
    <t>GÖRECE M-356 35-22-M00356_GÖRECE M-355 M01_72144255</t>
  </si>
  <si>
    <t>21.05.2021 08:37:44</t>
  </si>
  <si>
    <t>21.05.2021 10:39:50</t>
  </si>
  <si>
    <t>BASRİ ÇAĞLI SULAMA GRUBU 35-29-M00306_A_56406634_56406634</t>
  </si>
  <si>
    <t>21.05.2021 16:57:52</t>
  </si>
  <si>
    <t>21.05.2021 22:25:24</t>
  </si>
  <si>
    <t>GÜLKENT TR-5 35-30-M00228_C_56375119_56375119</t>
  </si>
  <si>
    <t>21.05.2021 20:06:47</t>
  </si>
  <si>
    <t>21.05.2021 21:39:06</t>
  </si>
  <si>
    <t>HALITLI TR-1 45-71-M01503_45-71-M01503_2357020</t>
  </si>
  <si>
    <t>21.05.2021 10:57:40</t>
  </si>
  <si>
    <t>21.05.2021 15:14:21</t>
  </si>
  <si>
    <t>K-4469 35-01-K04469_B_56354876_56354876</t>
  </si>
  <si>
    <t>21.05.2021 10:38:34</t>
  </si>
  <si>
    <t>21.05.2021 12:59:19</t>
  </si>
  <si>
    <t>21.05.2021 09:01:47</t>
  </si>
  <si>
    <t>21.05.2021 11:13:00</t>
  </si>
  <si>
    <t>TR-2/19 45-83-L00019_955151238_955151238</t>
  </si>
  <si>
    <t>21.05.2021 13:45:00</t>
  </si>
  <si>
    <t>21.05.2021 17:23:48</t>
  </si>
  <si>
    <t>KABAKUM TR-1 35-30-L00127_B_56403854_56403854</t>
  </si>
  <si>
    <t>21.05.2021 11:11:32</t>
  </si>
  <si>
    <t>21.05.2021 14:29:21</t>
  </si>
  <si>
    <t>KABAKUM KÖK-9 35-30-L00126_SALİHLER- BAHÇELİ L07_72067144</t>
  </si>
  <si>
    <t>21.05.2021 13:33:00</t>
  </si>
  <si>
    <t>21.05.2021 14:03:00</t>
  </si>
  <si>
    <t>ARAPBAŞI TR-4 35-20-M00034_35-20-M00034_2361652</t>
  </si>
  <si>
    <t>21.05.2021 16:50:08</t>
  </si>
  <si>
    <t>21.05.2021 19:10:21</t>
  </si>
  <si>
    <t>MURADİYE TR-2 SU DEPOSU 45-71-M00199_D D6_5965602</t>
  </si>
  <si>
    <t>21.05.2021 17:10:21</t>
  </si>
  <si>
    <t>21.05.2021 22:33:03</t>
  </si>
  <si>
    <t>KULA İM 45-77-A00001_AKTAŞ L02_2052213</t>
  </si>
  <si>
    <t>21.05.2021 16:14:43</t>
  </si>
  <si>
    <t>21.05.2021 17:29:00</t>
  </si>
  <si>
    <t>KAYNARPINAR TR-1 35-21-L00116_DIREK TIPI TRAFO HUCRESI H01_2085503</t>
  </si>
  <si>
    <t>21.05.2021 07:17:26</t>
  </si>
  <si>
    <t>21.05.2021 12:07:46</t>
  </si>
  <si>
    <t>21.05.2021 10:11:23</t>
  </si>
  <si>
    <t>21.05.2021 09:08:28</t>
  </si>
  <si>
    <t>21.05.2021 09:08:57</t>
  </si>
  <si>
    <t>K-4349 35-04-K04349_99452688_99452688</t>
  </si>
  <si>
    <t>21.05.2021 13:18:45</t>
  </si>
  <si>
    <t>21.05.2021 15:31:28</t>
  </si>
  <si>
    <t>AYAZÖREN TR-1 45-77-L00107_A_56386462_56386462</t>
  </si>
  <si>
    <t>21.05.2021 09:49:56</t>
  </si>
  <si>
    <t>21.05.2021 12:34:37</t>
  </si>
  <si>
    <t>TR-81 45-78-L00081__60984679_60984679</t>
  </si>
  <si>
    <t>21.05.2021 15:09:01</t>
  </si>
  <si>
    <t>21.05.2021 18:34:29</t>
  </si>
  <si>
    <t>HACIRAHMANLI TR-1 KÖK 45-80-M00070_SARUHANLI DM M02_72197623</t>
  </si>
  <si>
    <t>21.05.2021 07:13:12</t>
  </si>
  <si>
    <t>21.05.2021 07:13:37</t>
  </si>
  <si>
    <t>KAYMAKÇI TR-16 35-15-M00245_35-15-M00245_66804468</t>
  </si>
  <si>
    <t>21.05.2021 17:46:50</t>
  </si>
  <si>
    <t>21.05.2021 19:59:10</t>
  </si>
  <si>
    <t>21.05.2021 09:55:11</t>
  </si>
  <si>
    <t>21.05.2021 11:22:17</t>
  </si>
  <si>
    <t>21.05.2021 18:21:07</t>
  </si>
  <si>
    <t>21.05.2021 18:28:15</t>
  </si>
  <si>
    <t>MENEMEN TR-58 35-28-L00058_953385466_953385466</t>
  </si>
  <si>
    <t>21.05.2021 15:32:43</t>
  </si>
  <si>
    <t>21.05.2021 21:56:16</t>
  </si>
  <si>
    <t>YILDIZ TR-1 PEHLİVANLAR 45-81-M00039_A_56402589_56402589</t>
  </si>
  <si>
    <t>21.05.2021 13:53:43</t>
  </si>
  <si>
    <t>21.05.2021 14:52:20</t>
  </si>
  <si>
    <t>BORLU KÖK 45-86-M00046_ÇATALOLUK DM M02_72227104</t>
  </si>
  <si>
    <t>21.05.2021 08:50:27</t>
  </si>
  <si>
    <t>21.05.2021 09:10:37</t>
  </si>
  <si>
    <t>21.05.2021 13:13:06</t>
  </si>
  <si>
    <t>21.05.2021 14:28:12</t>
  </si>
  <si>
    <t>21.05.2021 06:07:37</t>
  </si>
  <si>
    <t>21.05.2021 06:55:23</t>
  </si>
  <si>
    <t>AZİMLİ TR-1 45-80-M00127_A_56384896_56384896</t>
  </si>
  <si>
    <t>21.05.2021 10:19:00</t>
  </si>
  <si>
    <t>21.05.2021 13:17:37</t>
  </si>
  <si>
    <t>M-2549 35-09-M02549_A A1_65897899</t>
  </si>
  <si>
    <t>21.05.2021 11:50:20</t>
  </si>
  <si>
    <t>21.05.2021 13:41:48</t>
  </si>
  <si>
    <t>K-1411 35-04-K01411_C_56364473_56364473</t>
  </si>
  <si>
    <t>21.05.2021 14:47:19</t>
  </si>
  <si>
    <t>21.05.2021 21:01:41</t>
  </si>
  <si>
    <t>GÜLBAHÇE TR-2 (TR-183) 35-19-L00183_956696750_956696750</t>
  </si>
  <si>
    <t>21.05.2021 12:33:36</t>
  </si>
  <si>
    <t>21.05.2021 14:36:31</t>
  </si>
  <si>
    <t>İZZETTİN TARIMSAL SULAMA TR-5 45-83-M00348_45-83-M00348_2347594</t>
  </si>
  <si>
    <t>21.05.2021 16:33:33</t>
  </si>
  <si>
    <t>21.05.2021 19:26:32</t>
  </si>
  <si>
    <t>BIÇAKÇI OVACIK TR-4 35-15-L00083_35-15-L00083_2364723</t>
  </si>
  <si>
    <t>21.05.2021 14:06:00</t>
  </si>
  <si>
    <t>21.05.2021 16:14:49</t>
  </si>
  <si>
    <t>İZZETTİN TR-1 45-83-M00438_45-83-M00438_61352775</t>
  </si>
  <si>
    <t>21.05.2021 13:48:00</t>
  </si>
  <si>
    <t>21.05.2021 15:29:43</t>
  </si>
  <si>
    <t>21.05.2021 01:10:30</t>
  </si>
  <si>
    <t>21.05.2021 01:23:01</t>
  </si>
  <si>
    <t>MEHMET BABACAN SLM TR 35-26-M00177_DIREK TIPI TRAFO HUCRESI H01_2039209</t>
  </si>
  <si>
    <t>21.05.2021 16:26:09</t>
  </si>
  <si>
    <t>21.05.2021 17:19:50</t>
  </si>
  <si>
    <t>POLYAK TR-1 35-30-L00132_C_56404128_56404128</t>
  </si>
  <si>
    <t>21.05.2021 16:07:53</t>
  </si>
  <si>
    <t>21.05.2021 22:03:25</t>
  </si>
  <si>
    <t>TAYTAN TR-6 45-78-M01294_C_65512088_65512088</t>
  </si>
  <si>
    <t>21.05.2021 18:12:41</t>
  </si>
  <si>
    <t>21.05.2021 20:37:53</t>
  </si>
  <si>
    <t>21.05.2021 09:28:37</t>
  </si>
  <si>
    <t>21.05.2021 10:10:48</t>
  </si>
  <si>
    <t>KIZILAVLU TR-1 45-78-M00838_DIREK TIPI TRAFO HUCRESI H01_2039986</t>
  </si>
  <si>
    <t>21.05.2021 11:24:57</t>
  </si>
  <si>
    <t>21.05.2021 15:04:53</t>
  </si>
  <si>
    <t>K-2865 35-03-K02865_C_56362961_56362961</t>
  </si>
  <si>
    <t>21.05.2021 08:44:45</t>
  </si>
  <si>
    <t>21.05.2021 09:48:53</t>
  </si>
  <si>
    <t>MURADİYE TR-2 SU DEPOSU 45-71-M00199_953176702_953176702</t>
  </si>
  <si>
    <t>21.05.2021 15:31:48</t>
  </si>
  <si>
    <t>21.05.2021 18:05:34</t>
  </si>
  <si>
    <t>TR-75 35-19-L00075_956675230_956675230</t>
  </si>
  <si>
    <t>21.05.2021 19:13:07</t>
  </si>
  <si>
    <t>21.05.2021 19:52:14</t>
  </si>
  <si>
    <t>21.05.2021 15:21:28</t>
  </si>
  <si>
    <t>21.05.2021 21:00:50</t>
  </si>
  <si>
    <t>SAĞANCI İM 35-16-A00003_SÜLEYMANLI L05_2072980</t>
  </si>
  <si>
    <t>21.05.2021 07:22:19</t>
  </si>
  <si>
    <t>21.05.2021 07:25:05</t>
  </si>
  <si>
    <t>EMİRALEM TR-3 35-28-M00503_953395641_953395641</t>
  </si>
  <si>
    <t>21.05.2021 14:10:47</t>
  </si>
  <si>
    <t>21.05.2021 18:31:30</t>
  </si>
  <si>
    <t>M-1221 35-01-M01221_M-1758 M02_2117821</t>
  </si>
  <si>
    <t>21.05.2021 12:03:53</t>
  </si>
  <si>
    <t>21.05.2021 13:27:35</t>
  </si>
  <si>
    <t>K-2447 35-04-K02447_A_56362524_56362524</t>
  </si>
  <si>
    <t>21.05.2021 08:30:51</t>
  </si>
  <si>
    <t>21.05.2021 10:23:45</t>
  </si>
  <si>
    <t>BALLICA İM 45-72-A00005_HatBaşıAyırıcı_53140152 L02_53140152</t>
  </si>
  <si>
    <t>21.05.2021 10:18:44</t>
  </si>
  <si>
    <t>21.05.2021 12:43:37</t>
  </si>
  <si>
    <t>TR-11 35-15-M00011__72373399_72373399</t>
  </si>
  <si>
    <t>21.05.2021 20:11:57</t>
  </si>
  <si>
    <t>21.05.2021 21:19:44</t>
  </si>
  <si>
    <t>SELENDİ DM 45-81-M00001_SELENDİ ŞEHİR-3 M11_2321597</t>
  </si>
  <si>
    <t>21.05.2021 15:37:48</t>
  </si>
  <si>
    <t>21.05.2021 16:19:50</t>
  </si>
  <si>
    <t>BOZDAĞ TR-3 35-15-L00314_B_56373062_56373062</t>
  </si>
  <si>
    <t>21.05.2021 08:33:08</t>
  </si>
  <si>
    <t>21.05.2021 14:21:59</t>
  </si>
  <si>
    <t>BALIKLIOVA TR-5 35-19-L00374_956675790_956675790</t>
  </si>
  <si>
    <t>21.05.2021 18:39:42</t>
  </si>
  <si>
    <t>21.05.2021 20:53:21</t>
  </si>
  <si>
    <t>BERGAMA İM-1 35-16-A00001_ŞEHİR-2 L14_2090779</t>
  </si>
  <si>
    <t>21.05.2021 08:20:52</t>
  </si>
  <si>
    <t>21.05.2021 08:24:08</t>
  </si>
  <si>
    <t>TR-36 35-16-L00036_A_56353690_56353690</t>
  </si>
  <si>
    <t>21.05.2021 19:49:58</t>
  </si>
  <si>
    <t>21.05.2021 21:49:33</t>
  </si>
  <si>
    <t>MAHMUDİYE TR-1 35-16-M00069_B_56399689_56399689</t>
  </si>
  <si>
    <t>21.05.2021 09:04:17</t>
  </si>
  <si>
    <t>21.05.2021 12:09:10</t>
  </si>
  <si>
    <t>EMİRLİ TR-2 35-15-L00858_950389768_950389768</t>
  </si>
  <si>
    <t>21.05.2021 16:05:08</t>
  </si>
  <si>
    <t>21.05.2021 17:51:20</t>
  </si>
  <si>
    <t>KARAALİ TR-1 45-71-M01470_45-71-M01470_2366198</t>
  </si>
  <si>
    <t>21.05.2021 08:58:00</t>
  </si>
  <si>
    <t>21.05.2021 10:57:42</t>
  </si>
  <si>
    <t>CENKYERİ TR-1 45-82-M00131_HatBaşıAyırıcı_53135579 M04_53135579</t>
  </si>
  <si>
    <t>21.05.2021 19:11:17</t>
  </si>
  <si>
    <t>21.05.2021 20:42:20</t>
  </si>
  <si>
    <t>K-2980 35-01-K02980_911370514_911370514</t>
  </si>
  <si>
    <t>21.05.2021 15:30:02</t>
  </si>
  <si>
    <t>21.05.2021 20:59:04</t>
  </si>
  <si>
    <t>21.05.2021 09:18:07</t>
  </si>
  <si>
    <t>21.05.2021 12:40:46</t>
  </si>
  <si>
    <t>BADINCA TR-5 45-73-M00395_C_56394446_56394446</t>
  </si>
  <si>
    <t>21.05.2021 13:50:26</t>
  </si>
  <si>
    <t>21.05.2021 20:09:28</t>
  </si>
  <si>
    <t>DEMİRTAŞ TR-1 45-76-M00165_A_56389158_56389158</t>
  </si>
  <si>
    <t>21.05.2021 18:15:38</t>
  </si>
  <si>
    <t>21.05.2021 19:56:27</t>
  </si>
  <si>
    <t>K-3732 35-02-K03732_913011662_913011662</t>
  </si>
  <si>
    <t>21.05.2021 17:02:32</t>
  </si>
  <si>
    <t>21.05.2021 18:46:33</t>
  </si>
  <si>
    <t>TR-55 35-30-L00055_B_60984958_60984958</t>
  </si>
  <si>
    <t>21.05.2021 07:54:24</t>
  </si>
  <si>
    <t>21.05.2021 13:04:02</t>
  </si>
  <si>
    <t>KEMALİYE DM (TR-1) 45-73-M00150_İSMETİYE M02_66716001</t>
  </si>
  <si>
    <t>21.05.2021 10:34:08</t>
  </si>
  <si>
    <t>21.05.2021 11:29:31</t>
  </si>
  <si>
    <t>L-190 35-18-L00190_B 0_5778024</t>
  </si>
  <si>
    <t>21.05.2021 07:58:42</t>
  </si>
  <si>
    <t>21.05.2021 10:02:53</t>
  </si>
  <si>
    <t>21.05.2021 13:17:38</t>
  </si>
  <si>
    <t>21.05.2021 18:09:31</t>
  </si>
  <si>
    <t>21.05.2021 17:30:49</t>
  </si>
  <si>
    <t>21.05.2021 17:50:58</t>
  </si>
  <si>
    <t>SOMA B SANTRALİ TM 45-82-A00004_SOMA KÖYLER DM-2 FİDER-2 (2H08) M019_66326717</t>
  </si>
  <si>
    <t>21.05.2021 14:56:52</t>
  </si>
  <si>
    <t>21.05.2021 15:16:00</t>
  </si>
  <si>
    <t>BERGAMA İM-1 35-16-A00001_TR-2 L13_2090130</t>
  </si>
  <si>
    <t>21.05.2021 10:07:48</t>
  </si>
  <si>
    <t>L-192 35-18-L00192_950442497_950442497</t>
  </si>
  <si>
    <t>21.05.2021 14:28:17</t>
  </si>
  <si>
    <t>21.05.2021 21:04:58</t>
  </si>
  <si>
    <t>21.05.2021 14:03:18</t>
  </si>
  <si>
    <t>21.05.2021 14:30:15</t>
  </si>
  <si>
    <t>KAVŞAK DM TR-154 35-16-L00154_BENZİNLİK ÇIKIŞI/ETÇİLER L03_66050251</t>
  </si>
  <si>
    <t>21.05.2021 09:02:41</t>
  </si>
  <si>
    <t>21.05.2021 12:21:11</t>
  </si>
  <si>
    <t>TR-94 TARIMSAL SULAMA 45-80-M01094_45-80-M01094_2373887</t>
  </si>
  <si>
    <t>21.05.2021 12:41:43</t>
  </si>
  <si>
    <t>21.05.2021 14:33:34</t>
  </si>
  <si>
    <t>TR-67 45-77-L00067_TR-64 L01_72215655</t>
  </si>
  <si>
    <t>21.05.2021 12:00:39</t>
  </si>
  <si>
    <t>21.05.2021 13:27:05</t>
  </si>
  <si>
    <t>K-228 35-07-K00228_35-07-K00228_2361892</t>
  </si>
  <si>
    <t>21.05.2021 12:11:32</t>
  </si>
  <si>
    <t>21.05.2021 12:31:00</t>
  </si>
  <si>
    <t>TÜRKMENKÖY TR-1 45-73-M00327_D_56401403_56401403</t>
  </si>
  <si>
    <t>21.05.2021 14:33:07</t>
  </si>
  <si>
    <t>21.05.2021 23:04:11</t>
  </si>
  <si>
    <t>YENİ FOÇA TR-25 35-23-M00025_YENİFOÇA TR-24 M02_2115881</t>
  </si>
  <si>
    <t>21.05.2021 13:09:22</t>
  </si>
  <si>
    <t>21.05.2021 13:55:59</t>
  </si>
  <si>
    <t>KISIK TR-2 35-22-M00136_DIREK TIPI TRAFO HUCRESI H01_2045877</t>
  </si>
  <si>
    <t>21.05.2021 20:16:47</t>
  </si>
  <si>
    <t>21.05.2021 21:06:10</t>
  </si>
  <si>
    <t>21.05.2021 11:11:12</t>
  </si>
  <si>
    <t>21.05.2021 11:11:48</t>
  </si>
  <si>
    <t>K-3628 35-01-K03628_F_56375713_56375713</t>
  </si>
  <si>
    <t>21.05.2021 08:13:19</t>
  </si>
  <si>
    <t>21.05.2021 09:16:48</t>
  </si>
  <si>
    <t>K-2663 35-02-K02663_912730140_912730140</t>
  </si>
  <si>
    <t>21.05.2021 18:04:00</t>
  </si>
  <si>
    <t>21.05.2021 19:07:11</t>
  </si>
  <si>
    <t>21.05.2021 07:28:17</t>
  </si>
  <si>
    <t>21.05.2021 08:20:00</t>
  </si>
  <si>
    <t>İKİZTEPE KÖK 45-78-M00258_HatBaşıAyırıcı_53139862 M03_53139862</t>
  </si>
  <si>
    <t>21.05.2021 08:36:11</t>
  </si>
  <si>
    <t>21.05.2021 10:10:13</t>
  </si>
  <si>
    <t>21.05.2021 08:59:27</t>
  </si>
  <si>
    <t>21.05.2021 09:08:07</t>
  </si>
  <si>
    <t>CABARLAR KÖK 45-75-M00053_HatBaşıAyırıcı_53135572 M02_53135572</t>
  </si>
  <si>
    <t>21.05.2021 13:23:00</t>
  </si>
  <si>
    <t>21.05.2021 14:01:42</t>
  </si>
  <si>
    <t>21.05.2021 09:10:57</t>
  </si>
  <si>
    <t>21.05.2021 09:11:32</t>
  </si>
  <si>
    <t>K-3315 35-09-K03315_A_56380324_56380324</t>
  </si>
  <si>
    <t>21.05.2021 13:41:05</t>
  </si>
  <si>
    <t>21.05.2021 14:00:12</t>
  </si>
  <si>
    <t>MAVİ KÖY SİTESİ TR 35-30-M00320_DIREK TIPI TRAFO HUCRESI H01_2040269</t>
  </si>
  <si>
    <t>21.05.2021 10:29:03</t>
  </si>
  <si>
    <t>21.05.2021 19:36:11</t>
  </si>
  <si>
    <t>TAYTAN BEZİRGANLI TR-3 45-78-M00263_49238044_56392826_56392826</t>
  </si>
  <si>
    <t>21.05.2021 19:16:46</t>
  </si>
  <si>
    <t>21.05.2021 21:15:05</t>
  </si>
  <si>
    <t>ALAŞEHİR TM 45-73-A00001_CABBAR DM-3 M13_2312678</t>
  </si>
  <si>
    <t>21.05.2021 15:53:40</t>
  </si>
  <si>
    <t>21.05.2021 16:05:47</t>
  </si>
  <si>
    <t>21.05.2021 09:26:15</t>
  </si>
  <si>
    <t>21.05.2021 09:39:56</t>
  </si>
  <si>
    <t>ÇANDARLI TR-6 35-30-M00006_C_56363323_56363323</t>
  </si>
  <si>
    <t>21.05.2021 09:39:40</t>
  </si>
  <si>
    <t>21.05.2021 18:36:39</t>
  </si>
  <si>
    <t>M-1628 35-02-M01628_913437361_913437361</t>
  </si>
  <si>
    <t>21.05.2021 08:40:20</t>
  </si>
  <si>
    <t>21.05.2021 11:09:02</t>
  </si>
  <si>
    <t>POYRAZ TR-1 45-78-M00653_DIREK TIPI TRAFO HUCRESI H01_2126335</t>
  </si>
  <si>
    <t>21.05.2021 06:54:31</t>
  </si>
  <si>
    <t>21.05.2021 11:19:00</t>
  </si>
  <si>
    <t>21.05.2021 13:08:33</t>
  </si>
  <si>
    <t>21.05.2021 15:54:18</t>
  </si>
  <si>
    <t>KARAALİ DM 45-71-M02127_BAĞYOLU ÇIKIŞ M02_54851152</t>
  </si>
  <si>
    <t>21.05.2021 07:55:22</t>
  </si>
  <si>
    <t>21.05.2021 08:58:20</t>
  </si>
  <si>
    <t>M-2030 35-01-M02030_910662333_910662333</t>
  </si>
  <si>
    <t>21.05.2021 18:16:13</t>
  </si>
  <si>
    <t>21.05.2021 20:50:33</t>
  </si>
  <si>
    <t>21.05.2021 12:38:56</t>
  </si>
  <si>
    <t>21.05.2021 14:29:41</t>
  </si>
  <si>
    <t>_C_56403268_56403268</t>
  </si>
  <si>
    <t>21.05.2021 09:46:00</t>
  </si>
  <si>
    <t>21.05.2021 11:13:49</t>
  </si>
  <si>
    <t>21.05.2021 06:34:29</t>
  </si>
  <si>
    <t>21.05.2021 06:37:22</t>
  </si>
  <si>
    <t>BADINCA KÖK 45-73-M00341_BADINCA-2  (UFUK PETROL) M02_75912949</t>
  </si>
  <si>
    <t>21.05.2021 22:10:46</t>
  </si>
  <si>
    <t>21.05.2021 22:44:00</t>
  </si>
  <si>
    <t>TR-1/69 45-72-M00069_49701110_56392497_56392497</t>
  </si>
  <si>
    <t>21.05.2021 15:01:27</t>
  </si>
  <si>
    <t>21.05.2021 15:55:56</t>
  </si>
  <si>
    <t>SOMA A SANTRALİ İM/DM 45-82-A00001_AKHİSAR M08_2091636</t>
  </si>
  <si>
    <t>21.05.2021 09:33:52</t>
  </si>
  <si>
    <t>21.05.2021 10:51:49</t>
  </si>
  <si>
    <t>OTOYOL DM 45-80-M02917_APPAK M01_72022596</t>
  </si>
  <si>
    <t>21.05.2021 23:59:38</t>
  </si>
  <si>
    <t>22.05.2021 00:54:51</t>
  </si>
  <si>
    <t>PANCAR KÖK 35-26-M00891_PANCAR ŞEHİR M01_2302861</t>
  </si>
  <si>
    <t>21.05.2021 12:07:22</t>
  </si>
  <si>
    <t>21.05.2021 13:20:14</t>
  </si>
  <si>
    <t>21.05.2021 11:57:36</t>
  </si>
  <si>
    <t>21.05.2021 15:02:19</t>
  </si>
  <si>
    <t>ULUCAK DM-2/12 35-27-M00320_C_56369200_56369200</t>
  </si>
  <si>
    <t>21.05.2021 14:03:53</t>
  </si>
  <si>
    <t>21.05.2021 15:59:01</t>
  </si>
  <si>
    <t>BAHÇECİK KÖYÜ TR-1 45-84-L00017_8951141_56405740_56405740</t>
  </si>
  <si>
    <t>21.05.2021 17:11:15</t>
  </si>
  <si>
    <t>21.05.2021 19:35:30</t>
  </si>
  <si>
    <t>K-914 35-01-K00914_K-4832 K02_2309782</t>
  </si>
  <si>
    <t>21.05.2021 02:21:02</t>
  </si>
  <si>
    <t>21.05.2021 02:22:00</t>
  </si>
  <si>
    <t>21.05.2021 16:00:05</t>
  </si>
  <si>
    <t>21.05.2021 17:45:53</t>
  </si>
  <si>
    <t>DEMİRTAŞ KÖK 35-30-M00149_ESENTEPE KÖYLER M02_72078653</t>
  </si>
  <si>
    <t>21.05.2021 11:05:12</t>
  </si>
  <si>
    <t>21.05.2021 14:55:00</t>
  </si>
  <si>
    <t>K-870 35-02-K00870_A_56379622_56379622</t>
  </si>
  <si>
    <t>21.05.2021 09:10:33</t>
  </si>
  <si>
    <t>21.05.2021 16:58:45</t>
  </si>
  <si>
    <t>KARABURUN İM 35-21-A00001_ALAÇATI-3 M02_2055272</t>
  </si>
  <si>
    <t>21.05.2021 11:08:28</t>
  </si>
  <si>
    <t>21.05.2021 11:10:48</t>
  </si>
  <si>
    <t>DM-2/TR-20 35-22-M00853_TR-51 (ALTINTEPE) M01_66057503</t>
  </si>
  <si>
    <t>21.05.2021 13:05:32</t>
  </si>
  <si>
    <t>21.05.2021 13:35:09</t>
  </si>
  <si>
    <t>YUKARI KIZILCA TR-3 35-27-L00053_963973461_963973461</t>
  </si>
  <si>
    <t>21.05.2021 16:58:07</t>
  </si>
  <si>
    <t>21.05.2021 19:00:16</t>
  </si>
  <si>
    <t>AŞAĞICUMA DM 35-16-M00103_BERGAMA TM-GERİLİM M05_72040366</t>
  </si>
  <si>
    <t>21.05.2021 07:35:02</t>
  </si>
  <si>
    <t>21.05.2021 10:09:13</t>
  </si>
  <si>
    <t>21.05.2021 09:39:57</t>
  </si>
  <si>
    <t>21.05.2021 11:04:18</t>
  </si>
  <si>
    <t>21.05.2021 11:40:22</t>
  </si>
  <si>
    <t>SADİ EĞERCİOĞLU VE ARK. SULAMA TR 45-73-M00682_A_56390799_56390799</t>
  </si>
  <si>
    <t>21.05.2021 20:41:07</t>
  </si>
  <si>
    <t>22.05.2021 02:00:19</t>
  </si>
  <si>
    <t>DM-5/TR-11 ALPKENT (ESKİ TR-38) 35-26-M01359_956617162_956617162</t>
  </si>
  <si>
    <t>21.05.2021 09:23:44</t>
  </si>
  <si>
    <t>21.05.2021 12:12:46</t>
  </si>
  <si>
    <t>21.05.2021 08:47:47</t>
  </si>
  <si>
    <t>21.05.2021 15:42:00</t>
  </si>
  <si>
    <t>DAĞDERE DM 45-72-M00097_KÖMÜRCÜ M06_2106080</t>
  </si>
  <si>
    <t>21.05.2021 13:59:00</t>
  </si>
  <si>
    <t>21.05.2021 14:04:33</t>
  </si>
  <si>
    <t>DAĞDERE DM 45-72-M00097_HatBaşıAyırıcı_53140336 M05_53140336</t>
  </si>
  <si>
    <t>21.05.2021 22:47:38</t>
  </si>
  <si>
    <t>22.05.2021 00:15:16</t>
  </si>
  <si>
    <t>L-182 35-18-L00182_950442309_950442309</t>
  </si>
  <si>
    <t>21.05.2021 15:15:30</t>
  </si>
  <si>
    <t>21.05.2021 21:48:41</t>
  </si>
  <si>
    <t>SELİMŞAHLAR TR-7 45-71-M01294_A_56352392_56352392</t>
  </si>
  <si>
    <t>21.05.2021 21:28:40</t>
  </si>
  <si>
    <t>21.05.2021 23:06:53</t>
  </si>
  <si>
    <t>_A_56385208_56385208</t>
  </si>
  <si>
    <t>21.05.2021 09:54:22</t>
  </si>
  <si>
    <t>21.05.2021 17:15:24</t>
  </si>
  <si>
    <t>KIRANKÖY ALANYAKA TR-1 45-75-M00189_A_56385923_56385923</t>
  </si>
  <si>
    <t>21.05.2021 14:45:34</t>
  </si>
  <si>
    <t>21.05.2021 16:59:23</t>
  </si>
  <si>
    <t>21.05.2021 07:13:46</t>
  </si>
  <si>
    <t>21.05.2021 07:18:58</t>
  </si>
  <si>
    <t>SELİMŞAHLAR TR-2 45-71-M00137_HatBaşıAyırıcı_53135159 M03_53135159</t>
  </si>
  <si>
    <t>21.05.2021 07:03:52</t>
  </si>
  <si>
    <t>21.05.2021 07:04:12</t>
  </si>
  <si>
    <t>21.05.2021 07:41:58</t>
  </si>
  <si>
    <t>21.05.2021 11:33:34</t>
  </si>
  <si>
    <t>M-1852 YAKAKÖY TR-2 35-02-M01852_DIREK TIPI TRAFO HUCRESI H01_2063785</t>
  </si>
  <si>
    <t>21.05.2021 11:58:41</t>
  </si>
  <si>
    <t>21.05.2021 15:48:34</t>
  </si>
  <si>
    <t>TR-46 35-30-L00046_D_56402490_56402490</t>
  </si>
  <si>
    <t>21.05.2021 07:59:12</t>
  </si>
  <si>
    <t>21.05.2021 22:50:03</t>
  </si>
  <si>
    <t>K-749 35-01-K00749_911209101_911209101</t>
  </si>
  <si>
    <t>21.05.2021 09:13:20</t>
  </si>
  <si>
    <t>21.05.2021 10:49:57</t>
  </si>
  <si>
    <t>21.05.2021 16:32:17</t>
  </si>
  <si>
    <t>21.05.2021 16:51:18</t>
  </si>
  <si>
    <t>MENEMEN İM 35-28-A00001_ASARLIK-2 M09_2307681</t>
  </si>
  <si>
    <t>21.05.2021 05:23:14</t>
  </si>
  <si>
    <t>21.05.2021 05:31:54</t>
  </si>
  <si>
    <t>DİNDARLI TR-5 URUFLAR 45-79-M00419_B_56402635_56402635</t>
  </si>
  <si>
    <t>21.05.2021 17:53:14</t>
  </si>
  <si>
    <t>21.05.2021 20:50:47</t>
  </si>
  <si>
    <t>21.05.2021 08:50:17</t>
  </si>
  <si>
    <t>21.05.2021 12:00:49</t>
  </si>
  <si>
    <t>ERTUĞRUL TR-2 35-15-L00677_950349666_950349666</t>
  </si>
  <si>
    <t>21.05.2021 11:44:00</t>
  </si>
  <si>
    <t>21.05.2021 13:53:50</t>
  </si>
  <si>
    <t>TOPARLAR TR-1 35-29-L00323_950327445_950327445</t>
  </si>
  <si>
    <t>21.05.2021 22:16:40</t>
  </si>
  <si>
    <t>22.05.2021 00:09:31</t>
  </si>
  <si>
    <t>TR-44 (DM-5/TR-12) ALPKENT 35-26-M00044_956617152_956617152</t>
  </si>
  <si>
    <t>21.05.2021 15:55:06</t>
  </si>
  <si>
    <t>21.05.2021 17:51:59</t>
  </si>
  <si>
    <t>K-4366 35-01-K04366_A_56369141_56369141</t>
  </si>
  <si>
    <t>21.05.2021 18:23:33</t>
  </si>
  <si>
    <t>21.05.2021 19:15:24</t>
  </si>
  <si>
    <t>KIRKAĞAÇ OTOYOL DM 45-76-M00235_AKHİSAR ÇIKIŞ M03_66020987</t>
  </si>
  <si>
    <t>21.05.2021 10:49:40</t>
  </si>
  <si>
    <t>21.05.2021 16:36:50</t>
  </si>
  <si>
    <t>AKPINAR TR-1 45-75-M00079_DIREK TIPI TRAFO HUCRESI H01_2084776</t>
  </si>
  <si>
    <t>21.05.2021 15:25:18</t>
  </si>
  <si>
    <t>21.05.2021 17:57:36</t>
  </si>
  <si>
    <t>ÜÇPINAR TR-5 45-71-M01536_A_56364027_56364027</t>
  </si>
  <si>
    <t>21.05.2021 09:53:01</t>
  </si>
  <si>
    <t>21.05.2021 12:11:57</t>
  </si>
  <si>
    <t>21.05.2021 15:10:00</t>
  </si>
  <si>
    <t>21.05.2021 19:41:04</t>
  </si>
  <si>
    <t>DM-3/27 (KÜTÜPHANE) 45-71-M00078_953210574_953210574</t>
  </si>
  <si>
    <t>21.05.2021 10:38:43</t>
  </si>
  <si>
    <t>21.05.2021 19:19:24</t>
  </si>
  <si>
    <t>M-1565 35-02-M01565_M-1086 M01_2310632</t>
  </si>
  <si>
    <t>21.05.2021 18:03:12</t>
  </si>
  <si>
    <t>21.05.2021 18:48:09</t>
  </si>
  <si>
    <t>BÜYÜKKALE TR-1 35-29-L00668_DIREK TIPI TRAFO HUCRESI H01_2099092</t>
  </si>
  <si>
    <t>21.05.2021 07:33:04</t>
  </si>
  <si>
    <t>21.05.2021 09:06:03</t>
  </si>
  <si>
    <t>KAAN TR-1 45-71-M01520_43108533_56389170_56389170</t>
  </si>
  <si>
    <t>21.05.2021 08:51:05</t>
  </si>
  <si>
    <t>21.05.2021 15:52:23</t>
  </si>
  <si>
    <t>MURADİYE TR-2/B (23 NİSAN PARKI) 45-71-M01852_D D05_5971121</t>
  </si>
  <si>
    <t>21.05.2021 18:35:40</t>
  </si>
  <si>
    <t>21.05.2021 22:30:41</t>
  </si>
  <si>
    <t>BADINCA KÖK 45-73-M00341_CABBAR DM GİRİŞ M01_75912944</t>
  </si>
  <si>
    <t>21.05.2021 10:10:32</t>
  </si>
  <si>
    <t>21.05.2021 10:13:02</t>
  </si>
  <si>
    <t>K-1873 35-09-K01873_D_56380874_56380874</t>
  </si>
  <si>
    <t>21.05.2021 08:21:35</t>
  </si>
  <si>
    <t>21.05.2021 14:12:02</t>
  </si>
  <si>
    <t>ÇATALKAYA TR-4 35-21-L00194_965669753_965669753</t>
  </si>
  <si>
    <t>21.05.2021 15:57:51</t>
  </si>
  <si>
    <t>21.05.2021 18:40:54</t>
  </si>
  <si>
    <t>DM-2/8 BAŞKENT TR 35-18-L00588_DAĞITIM TRAFO DM-2/8 BAŞKENT TR L02_72045766</t>
  </si>
  <si>
    <t>21.05.2021 07:08:00</t>
  </si>
  <si>
    <t>21.05.2021 09:18:40</t>
  </si>
  <si>
    <t>TR-13 35-31-L00013_47996370_56398017_56398017</t>
  </si>
  <si>
    <t>21.05.2021 18:16:17</t>
  </si>
  <si>
    <t>21.05.2021 04:01:22</t>
  </si>
  <si>
    <t>21.05.2021 04:06:07</t>
  </si>
  <si>
    <t>KABAKUM KÖK-9 35-30-L00126_HatBaşıAyırıcı_53136607 L07_53136607</t>
  </si>
  <si>
    <t>21.05.2021 09:06:05</t>
  </si>
  <si>
    <t>21.05.2021 14:11:30</t>
  </si>
  <si>
    <t>NURİ ERCAN TARIMSAL SULAMA TR-1 45-83-M00732_45-83-M00732_72094607</t>
  </si>
  <si>
    <t>21.05.2021 09:32:56</t>
  </si>
  <si>
    <t>21.05.2021 13:14:17</t>
  </si>
  <si>
    <t>ARDIÇ MAHALLESİ TR-52 35-21-L00132_953366392_953366392</t>
  </si>
  <si>
    <t>21.05.2021 14:04:24</t>
  </si>
  <si>
    <t>21.05.2021 17:27:35</t>
  </si>
  <si>
    <t>21.05.2021 15:15:52</t>
  </si>
  <si>
    <t>21.05.2021 15:51:05</t>
  </si>
  <si>
    <t>CELALETTİN AŞKIN TARIMSAL SULAMA TR-2 45-83-M00604_B_56407860_56407860</t>
  </si>
  <si>
    <t>21.05.2021 18:45:26</t>
  </si>
  <si>
    <t>21.05.2021 20:29:53</t>
  </si>
  <si>
    <t>DM-09/12 (KÖMÜRCÜLER SİTESİ) 45-71-M00378_CEZAEVİ M03_66152437</t>
  </si>
  <si>
    <t>21.05.2021 19:32:19</t>
  </si>
  <si>
    <t>21.05.2021 21:27:23</t>
  </si>
  <si>
    <t>21.05.2021 07:44:02</t>
  </si>
  <si>
    <t>21.05.2021 08:07:00</t>
  </si>
  <si>
    <t>21.05.2021 09:29:03</t>
  </si>
  <si>
    <t>21.05.2021 18:59:36</t>
  </si>
  <si>
    <t>AĞAÇ İŞLERİ TR-3 35-22-M00103_955276772_955276772</t>
  </si>
  <si>
    <t>21.05.2021 13:03:27</t>
  </si>
  <si>
    <t>21.05.2021 17:04:51</t>
  </si>
  <si>
    <t>KARABURUN İM 35-21-A00001_ALAÇATI-3 M02_2333297</t>
  </si>
  <si>
    <t>21.05.2021 08:05:08</t>
  </si>
  <si>
    <t>21.05.2021 08:20:10</t>
  </si>
  <si>
    <t>M-2926 35-03-M02926_910485565_910485565</t>
  </si>
  <si>
    <t>21.05.2021 12:02:52</t>
  </si>
  <si>
    <t>21.05.2021 18:17:46</t>
  </si>
  <si>
    <t>21.05.2021 08:54:52</t>
  </si>
  <si>
    <t>21.05.2021 08:55:32</t>
  </si>
  <si>
    <t>SAZOBA DM 45-72-M00413_KEMİKLİDERE GİRİŞ M04_2102716</t>
  </si>
  <si>
    <t>21.05.2021 09:52:17</t>
  </si>
  <si>
    <t>21.05.2021 09:52:52</t>
  </si>
  <si>
    <t>ATAKÖY TR-4 35-22-M00193_955270004_955270004</t>
  </si>
  <si>
    <t>21.05.2021 18:28:03</t>
  </si>
  <si>
    <t>21.05.2021 19:08:36</t>
  </si>
  <si>
    <t>TR-2/100 45-83-M00781_955153913_955153913</t>
  </si>
  <si>
    <t>21.05.2021 21:28:57</t>
  </si>
  <si>
    <t>21.05.2021 23:30:07</t>
  </si>
  <si>
    <t>K-3188 35-01-K03188_911361997_911361997</t>
  </si>
  <si>
    <t>21.05.2021 16:37:26</t>
  </si>
  <si>
    <t>21.05.2021 20:05:20</t>
  </si>
  <si>
    <t>HALIKÖY TR-1 35-32-L00031_C_56386672_56386672</t>
  </si>
  <si>
    <t>21.05.2021 19:35:02</t>
  </si>
  <si>
    <t>21.05.2021 22:59:48</t>
  </si>
  <si>
    <t>TEPECİK KÖYÜ TR-2 45-71-M01287_44415723_56387787_56387787</t>
  </si>
  <si>
    <t>21.05.2021 10:19:33</t>
  </si>
  <si>
    <t>21.05.2021 22:43:53</t>
  </si>
  <si>
    <t>TR-2/92-1 45-83-L00132_48122546_56388335_56388335</t>
  </si>
  <si>
    <t>21.05.2021 10:24:08</t>
  </si>
  <si>
    <t>21.05.2021 11:40:21</t>
  </si>
  <si>
    <t>VEZİROĞLU TR-1 45-71-M01034_45-71-M01034_42027125</t>
  </si>
  <si>
    <t>21.05.2021 08:43:05</t>
  </si>
  <si>
    <t>21.05.2021 17:35:49</t>
  </si>
  <si>
    <t>TR-54 35-16-L00054_953335725_953335725</t>
  </si>
  <si>
    <t>21.05.2021 17:26:42</t>
  </si>
  <si>
    <t>22.05.2021 00:02:14</t>
  </si>
  <si>
    <t>ALİBEYLİ TARIMSAL SULAMA TR-5 35-16-M00243_35-16-M00243_2362234</t>
  </si>
  <si>
    <t>21.05.2021 08:26:17</t>
  </si>
  <si>
    <t>21.05.2021 13:21:40</t>
  </si>
  <si>
    <t>İĞDECİK TR-1 45-78-M00907_49236671_56393242_56393242</t>
  </si>
  <si>
    <t>21.05.2021 13:45:35</t>
  </si>
  <si>
    <t>21.05.2021 16:22:07</t>
  </si>
  <si>
    <t>KIRKAĞAÇ TR-1 45-76-M00001_45-76-M00001_72215522</t>
  </si>
  <si>
    <t>21.05.2021 13:03:43</t>
  </si>
  <si>
    <t>21.05.2021 16:51:56</t>
  </si>
  <si>
    <t>SOMA TR-44/3 45-82-M00123_C_56389746_56389746</t>
  </si>
  <si>
    <t>21.05.2021 11:04:13</t>
  </si>
  <si>
    <t>21.05.2021 17:16:35</t>
  </si>
  <si>
    <t>21.05.2021 10:49:48</t>
  </si>
  <si>
    <t>21.05.2021 10:50:48</t>
  </si>
  <si>
    <t>SOMA TR-11/2 45-82-M00033_D_56404239_56404239</t>
  </si>
  <si>
    <t>21.05.2021 16:58:33</t>
  </si>
  <si>
    <t>21.05.2021 18:22:52</t>
  </si>
  <si>
    <t>KARAİSALAR TR-1 45-74-M00239_945591354_945591354</t>
  </si>
  <si>
    <t>21.05.2021 18:07:04</t>
  </si>
  <si>
    <t>21.05.2021 19:31:01</t>
  </si>
  <si>
    <t>IŞIKLAR KÖK 45-73-M00467_BAKLACI M02_67094287</t>
  </si>
  <si>
    <t>21.05.2021 11:03:40</t>
  </si>
  <si>
    <t>21.05.2021 12:29:32</t>
  </si>
  <si>
    <t>VİŞNELİ TR-1 35-27-M00952_DIREK TIPI TRAFO HUCRESI H01_2052253</t>
  </si>
  <si>
    <t>21.05.2021 09:34:00</t>
  </si>
  <si>
    <t>21.05.2021 12:38:09</t>
  </si>
  <si>
    <t>OTOYOL DM 45-80-M02917_APPAK M01_72022599</t>
  </si>
  <si>
    <t>21.05.2021 08:33:47</t>
  </si>
  <si>
    <t>21.05.2021 09:16:00</t>
  </si>
  <si>
    <t>HALİTPAŞA TR-9 45-80-M00080_B_56385465_56385465</t>
  </si>
  <si>
    <t>21.05.2021 10:05:30</t>
  </si>
  <si>
    <t>21.05.2021 12:44:52</t>
  </si>
  <si>
    <t>YAHŞELLİ TR-1 35-28-M00216_953371110_953371110</t>
  </si>
  <si>
    <t>21.05.2021 13:34:41</t>
  </si>
  <si>
    <t>21.05.2021 17:12:41</t>
  </si>
  <si>
    <t>21.05.2021 10:11:34</t>
  </si>
  <si>
    <t>21.05.2021 10:14:10</t>
  </si>
  <si>
    <t>SIRIMLI AVCILAR TR 35-31-L00202_47892125_56380921_56380921</t>
  </si>
  <si>
    <t>21.05.2021 15:45:58</t>
  </si>
  <si>
    <t>21.05.2021 19:56:43</t>
  </si>
  <si>
    <t>21.05.2021 08:16:32</t>
  </si>
  <si>
    <t>21.05.2021 10:11:57</t>
  </si>
  <si>
    <t>ARDIÇ MAHALLESİ TR-52 35-21-L00132_A_56376558_56376558</t>
  </si>
  <si>
    <t>21.05.2021 18:16:58</t>
  </si>
  <si>
    <t>21.05.2021 19:13:48</t>
  </si>
  <si>
    <t>21.05.2021 09:57:00</t>
  </si>
  <si>
    <t>21.05.2021 10:33:32</t>
  </si>
  <si>
    <t>21.05.2021 18:27:58</t>
  </si>
  <si>
    <t>21.05.2021 19:04:02</t>
  </si>
  <si>
    <t>21.05.2021 09:41:17</t>
  </si>
  <si>
    <t>21.05.2021 09:42:17</t>
  </si>
  <si>
    <t>DM-2/45 35-26-M00842_956626762_956626762</t>
  </si>
  <si>
    <t>21.05.2021 13:11:59</t>
  </si>
  <si>
    <t>21.05.2021 17:33:06</t>
  </si>
  <si>
    <t>BÖLCEK-4 TR 35-16-M00025_47439756_56399003_56399003</t>
  </si>
  <si>
    <t>21.05.2021 19:40:54</t>
  </si>
  <si>
    <t>21.05.2021 23:42:41</t>
  </si>
  <si>
    <t>K-228 35-07-K00228_B_56382989_56382989</t>
  </si>
  <si>
    <t>21.05.2021 09:52:24</t>
  </si>
  <si>
    <t>21.05.2021 13:24:14</t>
  </si>
  <si>
    <t>K-1625 35-07-K01625_B_56374995_56374995</t>
  </si>
  <si>
    <t>21.05.2021 09:02:18</t>
  </si>
  <si>
    <t>21.05.2021 11:38:06</t>
  </si>
  <si>
    <t>ZEYTİNDAĞ TR-5 35-16-M00007_953328841_953328841</t>
  </si>
  <si>
    <t>21.05.2021 12:32:25</t>
  </si>
  <si>
    <t>21.05.2021 13:34:55</t>
  </si>
  <si>
    <t>DEMİRCİ KÖK 35-26-M00779_YEŞİLKÖY ENH M01_42707191</t>
  </si>
  <si>
    <t>21.05.2021 06:17:27</t>
  </si>
  <si>
    <t>21.05.2021 07:32:40</t>
  </si>
  <si>
    <t>DAMLACIK TR 1 35-27-M00346_914543651_914543651</t>
  </si>
  <si>
    <t>21.05.2021 11:20:03</t>
  </si>
  <si>
    <t>21.05.2021 13:50:20</t>
  </si>
  <si>
    <t>M-626 35-09-M00626_M-627 M02_42940608</t>
  </si>
  <si>
    <t>21.05.2021 06:34:19</t>
  </si>
  <si>
    <t>21.05.2021 08:45:46</t>
  </si>
  <si>
    <t>DEREKÖY TARIMSAL SULAMA TR-1 45-72-L00538_45-72-L00538_2361605</t>
  </si>
  <si>
    <t>21.05.2021 11:06:01</t>
  </si>
  <si>
    <t>21.05.2021 14:15:34</t>
  </si>
  <si>
    <t>L-95 35-18-L00095_950460831_950460831</t>
  </si>
  <si>
    <t>21.05.2021 20:46:17</t>
  </si>
  <si>
    <t>21.05.2021 23:47:17</t>
  </si>
  <si>
    <t>K-3313 35-09-K03313_G g2b_5872364</t>
  </si>
  <si>
    <t>21.05.2021 09:54:23</t>
  </si>
  <si>
    <t>21.05.2021 14:09:53</t>
  </si>
  <si>
    <t>TR-46 45-78-L00046__56388760_56388760</t>
  </si>
  <si>
    <t>21.05.2021 15:10:07</t>
  </si>
  <si>
    <t>21.05.2021 21:47:51</t>
  </si>
  <si>
    <t>M-2390 35-09-M02390_35-09-M02390_49992416</t>
  </si>
  <si>
    <t>21.05.2021 09:02:20</t>
  </si>
  <si>
    <t>21.05.2021 10:12:29</t>
  </si>
  <si>
    <t>21.05.2021 11:41:03</t>
  </si>
  <si>
    <t>21.05.2021 14:29:06</t>
  </si>
  <si>
    <t>M-2188 KARAAĞAÇ TR-1 35-03-M02188__72372172_72372172</t>
  </si>
  <si>
    <t>21.05.2021 13:49:00</t>
  </si>
  <si>
    <t>21.05.2021 14:27:58</t>
  </si>
  <si>
    <t>M-403 35-09-M00403_A_56383935_56383935</t>
  </si>
  <si>
    <t>21.05.2021 08:56:00</t>
  </si>
  <si>
    <t>21.05.2021 10:06:00</t>
  </si>
  <si>
    <t>DM-2/34 35-26-M00854_956627207_956627207</t>
  </si>
  <si>
    <t>21.05.2021 23:46:24</t>
  </si>
  <si>
    <t>22.05.2021 01:02:49</t>
  </si>
  <si>
    <t>TR-1 35-27-M00001_KEMALPAŞA TR-2/TR-3/TR-4 M07_72206340</t>
  </si>
  <si>
    <t>21.05.2021 13:30:45</t>
  </si>
  <si>
    <t>21.05.2021 14:21:09</t>
  </si>
  <si>
    <t>L-271 SANATKARLAR SİTESİ 35-18-L00271_5767564_56362399_56362399</t>
  </si>
  <si>
    <t>21.05.2021 08:20:21</t>
  </si>
  <si>
    <t>21.05.2021 09:30:08</t>
  </si>
  <si>
    <t>ALÇUK TM 35-17-A00001_FOÇA-2 M33_2307958</t>
  </si>
  <si>
    <t>21.05.2021 08:37:47</t>
  </si>
  <si>
    <t>21.05.2021 09:18:02</t>
  </si>
  <si>
    <t>L-193 ESENEVLER 35-18-L00193_950443016_950443016</t>
  </si>
  <si>
    <t>21.05.2021 08:35:54</t>
  </si>
  <si>
    <t>21.05.2021 11:40:04</t>
  </si>
  <si>
    <t>21.05.2021 07:26:15</t>
  </si>
  <si>
    <t>21.05.2021 08:34:26</t>
  </si>
  <si>
    <t>21.05.2021 11:42:21</t>
  </si>
  <si>
    <t>21.05.2021 13:20:37</t>
  </si>
  <si>
    <t>21.05.2021 14:25:49</t>
  </si>
  <si>
    <t>21.05.2021 16:40:54</t>
  </si>
  <si>
    <t>DM-1/1 35-18-L00580_950457634_950457634</t>
  </si>
  <si>
    <t>21.05.2021 20:12:45</t>
  </si>
  <si>
    <t>21.05.2021 23:27:24</t>
  </si>
  <si>
    <t>AŞAĞI ÇOBANİSA TR-16 45-71-M00586_B_56384270_56384270</t>
  </si>
  <si>
    <t>21.05.2021 08:53:15</t>
  </si>
  <si>
    <t>21.05.2021 15:20:28</t>
  </si>
  <si>
    <t>M-2524 35-07-M02524_99069413_99069413</t>
  </si>
  <si>
    <t>21.05.2021 16:44:34</t>
  </si>
  <si>
    <t>21.05.2021 18:12:50</t>
  </si>
  <si>
    <t>BADINCA KÖK 45-73-M00341_HatBaşıAyırıcı_53135621 M03_53135621</t>
  </si>
  <si>
    <t>21.05.2021 15:52:42</t>
  </si>
  <si>
    <t>21.05.2021 15:55:02</t>
  </si>
  <si>
    <t>SOMA B SANTRALİ TM 45-82-A00004_DM-1 FİDER-2 (2H07) M020_66326543</t>
  </si>
  <si>
    <t>21.05.2021 09:48:41</t>
  </si>
  <si>
    <t>21.05.2021 10:50:04</t>
  </si>
  <si>
    <t>K-1800 35-08-K01800_A_56383707_56383707</t>
  </si>
  <si>
    <t>21.05.2021 15:20:00</t>
  </si>
  <si>
    <t>21.05.2021 17:08:32</t>
  </si>
  <si>
    <t>TR-6 (M-706) 35-30-M00706_955296315_955296315</t>
  </si>
  <si>
    <t>21.05.2021 23:19:00</t>
  </si>
  <si>
    <t>21.05.2021 23:59:13</t>
  </si>
  <si>
    <t>K-4567 35-02-K04567_35-02-K04567_2367222</t>
  </si>
  <si>
    <t>21.05.2021 10:24:13</t>
  </si>
  <si>
    <t>21.05.2021 11:51:13</t>
  </si>
  <si>
    <t>CANLI TR-2 35-20-L00133_35-20-L00133_2367746</t>
  </si>
  <si>
    <t>21.05.2021 08:53:22</t>
  </si>
  <si>
    <t>21.05.2021 09:04:00</t>
  </si>
  <si>
    <t>ÇAYLI TR-2 35-15-L00189_48679872_65499236_65499236</t>
  </si>
  <si>
    <t>21.05.2021 19:12:09</t>
  </si>
  <si>
    <t>21.05.2021 21:58:17</t>
  </si>
  <si>
    <t>21.05.2021 09:30:18</t>
  </si>
  <si>
    <t>21.05.2021 10:39:34</t>
  </si>
  <si>
    <t>METAL İŞLERİ TR-12 KÖK 35-22-M00112_TAHTALIÇAY-OĞLANANASI DİZDARLAR SULAMA GRUBU M04_72106669</t>
  </si>
  <si>
    <t>21.05.2021 08:41:37</t>
  </si>
  <si>
    <t>21.05.2021 10:53:35</t>
  </si>
  <si>
    <t>21.05.2021 18:41:37</t>
  </si>
  <si>
    <t>21.05.2021 18:46:38</t>
  </si>
  <si>
    <t>M-336 (DM-3/TR-3) 35-14-M00336_956660782_956660782</t>
  </si>
  <si>
    <t>21.05.2021 08:03:24</t>
  </si>
  <si>
    <t>21.05.2021 10:23:35</t>
  </si>
  <si>
    <t>TR-42 45-77-L00042_TR-41 L05_2105736</t>
  </si>
  <si>
    <t>21.05.2021 17:25:48</t>
  </si>
  <si>
    <t>21.05.2021 17:33:28</t>
  </si>
  <si>
    <t>TR-79 45-78-L00079_49364021_56402019_56402019</t>
  </si>
  <si>
    <t>21.05.2021 11:32:04</t>
  </si>
  <si>
    <t>21.05.2021 13:47:39</t>
  </si>
  <si>
    <t>21.05.2021 10:54:48</t>
  </si>
  <si>
    <t>21.05.2021 11:07:37</t>
  </si>
  <si>
    <t>ŞEREMET KÖYÜ TR-1 45-77-M00067_945499519_945499519</t>
  </si>
  <si>
    <t>21.05.2021 05:29:21</t>
  </si>
  <si>
    <t>21.05.2021 07:07:24</t>
  </si>
  <si>
    <t>L-365 ILDIR ÇAYAĞZI 35-18-L00365_7752341_56376066_56376066</t>
  </si>
  <si>
    <t>21.05.2021 12:39:28</t>
  </si>
  <si>
    <t>21.05.2021 15:23:12</t>
  </si>
  <si>
    <t>TR-1/16 45-72-M00016_C_56391679_56391679</t>
  </si>
  <si>
    <t>21.05.2021 18:16:21</t>
  </si>
  <si>
    <t>21.05.2021 19:11:18</t>
  </si>
  <si>
    <t>L-336 REİSDERE 35-18-L00336_950460723_950460723</t>
  </si>
  <si>
    <t>21.05.2021 16:42:36</t>
  </si>
  <si>
    <t>21.05.2021 21:59:21</t>
  </si>
  <si>
    <t>21.05.2021 07:48:53</t>
  </si>
  <si>
    <t>21.05.2021 13:54:12</t>
  </si>
  <si>
    <t>BAYRAMŞAH TR-1 45-74-M00205_945595564_945595564</t>
  </si>
  <si>
    <t>21.05.2021 19:45:39</t>
  </si>
  <si>
    <t>21.05.2021 21:13:05</t>
  </si>
  <si>
    <t>KÜÇÜKKAYA TR-1 35-10-L00023_A_56372319_56372319</t>
  </si>
  <si>
    <t>21.05.2021 13:20:30</t>
  </si>
  <si>
    <t>21.05.2021 15:51:57</t>
  </si>
  <si>
    <t>KARAKUYU KÖK 35-22-M00091_NOHUT GÖLÜ(KÖY SULAMA) M01_72111686</t>
  </si>
  <si>
    <t>21.05.2021 15:39:06</t>
  </si>
  <si>
    <t>TR-85 45-78-L00085_49416338_56385775_56385775</t>
  </si>
  <si>
    <t>21.05.2021 14:57:19</t>
  </si>
  <si>
    <t>21.05.2021 16:10:59</t>
  </si>
  <si>
    <t>21.05.2021 09:16:22</t>
  </si>
  <si>
    <t>21.05.2021 18:16:00</t>
  </si>
  <si>
    <t>KAVAKLIDERE TR-5 45-73-M00308_44549035_56405749_56405749</t>
  </si>
  <si>
    <t>21.05.2021 11:48:33</t>
  </si>
  <si>
    <t>21.05.2021 14:38:50</t>
  </si>
  <si>
    <t>M-2314 35-02-M02314_99861384_99861384</t>
  </si>
  <si>
    <t>21.05.2021 16:55:48</t>
  </si>
  <si>
    <t>21.05.2021 18:32:19</t>
  </si>
  <si>
    <t>SÜLEYMANLI TR-2 45-72-L00300_B_56393557_56393557</t>
  </si>
  <si>
    <t>21.05.2021 17:01:32</t>
  </si>
  <si>
    <t>21.05.2021 19:21:23</t>
  </si>
  <si>
    <t>HATUNDERE TR-3 35-28-M00568_DIREK TIPI TRAFO HUCRESI H01_2107794</t>
  </si>
  <si>
    <t>21.05.2021 08:41:27</t>
  </si>
  <si>
    <t>21.05.2021 11:48:56</t>
  </si>
  <si>
    <t>TR-11 35-16-L00011_TR-138 L05_72014798</t>
  </si>
  <si>
    <t>21.05.2021 09:27:08</t>
  </si>
  <si>
    <t>21.05.2021 11:20:57</t>
  </si>
  <si>
    <t>BİRGİ TR-25 (PAŞA ÇEŞMESİ) 35-15-L00278_B_56370728_56370728</t>
  </si>
  <si>
    <t>21.05.2021 20:36:10</t>
  </si>
  <si>
    <t>21.05.2021 22:45:31</t>
  </si>
  <si>
    <t>TR-52 35-30-L00052_TR-48 L01_72042060</t>
  </si>
  <si>
    <t>21.05.2021 09:45:22</t>
  </si>
  <si>
    <t>21.05.2021 09:47:00</t>
  </si>
  <si>
    <t>21.05.2021 20:43:23</t>
  </si>
  <si>
    <t>21.05.2021 23:01:22</t>
  </si>
  <si>
    <t>SÜLEYMANLI KÖK 35-28-M00606_AYVACIK M11_66870924</t>
  </si>
  <si>
    <t>21.05.2021 19:11:28</t>
  </si>
  <si>
    <t>21.05.2021 19:12:08</t>
  </si>
  <si>
    <t>21.05.2021 10:29:42</t>
  </si>
  <si>
    <t>21.05.2021 12:51:51</t>
  </si>
  <si>
    <t>21.05.2021 09:09:39</t>
  </si>
  <si>
    <t>21.05.2021 09:16:35</t>
  </si>
  <si>
    <t>MENEMEN TR-46 35-28-L00046_B_56394508_56394508</t>
  </si>
  <si>
    <t>21.05.2021 09:32:10</t>
  </si>
  <si>
    <t>21.05.2021 12:28:49</t>
  </si>
  <si>
    <t>K-152 35-02-K00152_F_60982997_60982997</t>
  </si>
  <si>
    <t>21.05.2021 17:35:19</t>
  </si>
  <si>
    <t>21.05.2021 20:18:01</t>
  </si>
  <si>
    <t>BALIKLIOVA TR-2 35-19-L00272_956672817_956672817</t>
  </si>
  <si>
    <t>21.05.2021 00:27:16</t>
  </si>
  <si>
    <t>21.05.2021 02:12:57</t>
  </si>
  <si>
    <t>21.05.2021 08:59:35</t>
  </si>
  <si>
    <t>21.05.2021 09:41:16</t>
  </si>
  <si>
    <t>BAKIR TR-1 45-76-M00052_BAKIR TR-2/TR-3/TR-4/TR-6 M02_72211630</t>
  </si>
  <si>
    <t>21.05.2021 09:04:47</t>
  </si>
  <si>
    <t>21.05.2021 09:22:00</t>
  </si>
  <si>
    <t>DM-4/09A (MALTA SPOR) 45-71-M00212_953208507_953208507</t>
  </si>
  <si>
    <t>21.05.2021 13:39:00</t>
  </si>
  <si>
    <t>21.05.2021 15:23:28</t>
  </si>
  <si>
    <t>ALAŞEHİR TR-4 45-73-M00004__72372307_72372307</t>
  </si>
  <si>
    <t>21.05.2021 13:52:33</t>
  </si>
  <si>
    <t>21.05.2021 15:51:13</t>
  </si>
  <si>
    <t>K-2865 35-03-K02865_35-03-K02865_41913435</t>
  </si>
  <si>
    <t>21.05.2021 09:26:00</t>
  </si>
  <si>
    <t>21.05.2021 09:55:52</t>
  </si>
  <si>
    <t>SOMA TR-8/1 45-82-M00085_945539836_945539836</t>
  </si>
  <si>
    <t>21.05.2021 20:26:26</t>
  </si>
  <si>
    <t>21.05.2021 22:13:31</t>
  </si>
  <si>
    <t>ŞEMSİLER MANDAL TR-2 35-31-L00102_35-31-L00102_2363557</t>
  </si>
  <si>
    <t>21.05.2021 17:40:24</t>
  </si>
  <si>
    <t>21.05.2021 20:23:55</t>
  </si>
  <si>
    <t>AKSELENDİ İM 45-72-A00004_TR-A GİRİŞ L18_2326920</t>
  </si>
  <si>
    <t>21.05.2021 07:02:47</t>
  </si>
  <si>
    <t>21.05.2021 07:48:07</t>
  </si>
  <si>
    <t>TR-104 ZEYTİNALANI 35-19-L00104_95000125695_95000125695</t>
  </si>
  <si>
    <t>21.05.2021 11:41:13</t>
  </si>
  <si>
    <t>21.05.2021 13:36:44</t>
  </si>
  <si>
    <t>BÜYÜKBELEN KÖK 45-80-M00066_ÇULLU GÖRECE ENH M03_72191842</t>
  </si>
  <si>
    <t>21.05.2021 12:42:00</t>
  </si>
  <si>
    <t>21.05.2021 13:44:35</t>
  </si>
  <si>
    <t>BALIKLI KAYADİBİ TR-1 45-75-M00220_B_56388836_56388836</t>
  </si>
  <si>
    <t>21.05.2021 18:22:42</t>
  </si>
  <si>
    <t>21.05.2021 20:19:29</t>
  </si>
  <si>
    <t>ALAŞEHİR TM 45-73-A00001_YEŞİLYURT M06_2312672</t>
  </si>
  <si>
    <t>21.05.2021 15:43:02</t>
  </si>
  <si>
    <t>21.05.2021 16:09:58</t>
  </si>
  <si>
    <t>GÜZELKÖY TR 45-71-M00984_44426466_56387834_56387834</t>
  </si>
  <si>
    <t>21.05.2021 22:11:00</t>
  </si>
  <si>
    <t>21.05.2021 23:27:40</t>
  </si>
  <si>
    <t>BALLICA TR-5 45-72-L00554_DIREK TIPI TRAFO HUCRESI H01_2073567</t>
  </si>
  <si>
    <t>21.05.2021 07:51:16</t>
  </si>
  <si>
    <t>21.05.2021 09:54:12</t>
  </si>
  <si>
    <t>YEĞENOBA TR-2 45-72-M00214_45-72-M00214_2374690</t>
  </si>
  <si>
    <t>21.05.2021 15:33:14</t>
  </si>
  <si>
    <t>21.05.2021 18:31:59</t>
  </si>
  <si>
    <t>DM-25/15 45-71-M00394_953215751_953215751</t>
  </si>
  <si>
    <t>21.05.2021 09:40:03</t>
  </si>
  <si>
    <t>21.05.2021 10:29:36</t>
  </si>
  <si>
    <t>TİRE DM2/11 35-29-M00117_95000516476_95000516476</t>
  </si>
  <si>
    <t>21.05.2021 14:30:47</t>
  </si>
  <si>
    <t>21.05.2021 18:35:06</t>
  </si>
  <si>
    <t>SARIALAN KÖYÜ TR 1 45-71-M01529_43197776_56395519_56395519</t>
  </si>
  <si>
    <t>21.05.2021 08:58:03</t>
  </si>
  <si>
    <t>21.05.2021 13:54:18</t>
  </si>
  <si>
    <t>HACIHALİLLER SULAMA TR-4 45-71-M01810_DIREK TIPI TRAFO HUCRESI H01_2083103</t>
  </si>
  <si>
    <t>21.05.2021 12:41:44</t>
  </si>
  <si>
    <t>22.05.2021 02:19:41</t>
  </si>
  <si>
    <t>BAŞIBÜYÜK KÖK 45-77-L00158_BALIBEY ÇIKIŞ L06_61353348</t>
  </si>
  <si>
    <t>21.05.2021 11:14:32</t>
  </si>
  <si>
    <t>21.05.2021 11:14:58</t>
  </si>
  <si>
    <t>TR-69 35-16-L00069_953320235_953320235</t>
  </si>
  <si>
    <t>21.05.2021 18:00:25</t>
  </si>
  <si>
    <t>21.05.2021 22:18:42</t>
  </si>
  <si>
    <t>KURUDERE KÖYÜ TR-1 35-32-L00052_A_56377687_56377687</t>
  </si>
  <si>
    <t>21.05.2021 10:39:51</t>
  </si>
  <si>
    <t>21.05.2021 11:34:12</t>
  </si>
  <si>
    <t>KAYMAKÇI TR-22 35-15-M00250_A_56369668_56369668</t>
  </si>
  <si>
    <t>21.05.2021 08:57:28</t>
  </si>
  <si>
    <t>21.05.2021 12:52:15</t>
  </si>
  <si>
    <t>21.05.2021 08:47:22</t>
  </si>
  <si>
    <t>21.05.2021 09:23:09</t>
  </si>
  <si>
    <t>21.05.2021 03:13:36</t>
  </si>
  <si>
    <t>21.05.2021 03:47:58</t>
  </si>
  <si>
    <t>DEMİRCİLİ TR-2 35-19-M00212_7198159_56378040_56378040</t>
  </si>
  <si>
    <t>21.05.2021 20:29:07</t>
  </si>
  <si>
    <t>21.05.2021 22:10:21</t>
  </si>
  <si>
    <t>21.05.2021 07:07:16</t>
  </si>
  <si>
    <t>21.05.2021 07:16:51</t>
  </si>
  <si>
    <t>GÖKEYÜP SARISU TR-4 45-78-M00804_49194333_56385930_56385930</t>
  </si>
  <si>
    <t>21.05.2021 19:00:19</t>
  </si>
  <si>
    <t>21.05.2021 21:22:31</t>
  </si>
  <si>
    <t>K-240 35-01-K00240_910366326_910366326</t>
  </si>
  <si>
    <t>21.05.2021 08:54:50</t>
  </si>
  <si>
    <t>21.05.2021 10:15:06</t>
  </si>
  <si>
    <t>21.05.2021 09:49:57</t>
  </si>
  <si>
    <t>21.05.2021 09:51:47</t>
  </si>
  <si>
    <t>M-2908 35-02-M02908_99776341_99776341</t>
  </si>
  <si>
    <t>21.05.2021 15:48:41</t>
  </si>
  <si>
    <t>21.05.2021 17:55:02</t>
  </si>
  <si>
    <t>K-228 35-07-K00228_C_56374944_56374944</t>
  </si>
  <si>
    <t>21.05.2021 13:45:57</t>
  </si>
  <si>
    <t>21.05.2021 15:53:48</t>
  </si>
  <si>
    <t>UZUNKÖY TR-3 35-31-L00145_35-31-L00145_2364099</t>
  </si>
  <si>
    <t>21.05.2021 09:21:18</t>
  </si>
  <si>
    <t>21.05.2021 10:58:42</t>
  </si>
  <si>
    <t>HARMANDALI DM-3 (M-211) 35-09-M00211_M-2781 M03_45384026</t>
  </si>
  <si>
    <t>21.05.2021 06:46:22</t>
  </si>
  <si>
    <t>21.05.2021 06:47:28</t>
  </si>
  <si>
    <t>DM-3/20 (ESKİ TR-2/126) 45-83-L00126__72374346_72374346</t>
  </si>
  <si>
    <t>21.05.2021 18:50:52</t>
  </si>
  <si>
    <t>21.05.2021 20:11:36</t>
  </si>
  <si>
    <t>HACIALİLER ORTAHAN TR-2 45-73-M00725_D_56397547_56397547</t>
  </si>
  <si>
    <t>21.05.2021 16:22:54</t>
  </si>
  <si>
    <t>21.05.2021 19:20:00</t>
  </si>
  <si>
    <t>21.05.2021 08:00:20</t>
  </si>
  <si>
    <t>M-2188 KARAAĞAÇ TR-1 35-03-M02188_35-03-M02188_2351326</t>
  </si>
  <si>
    <t>21.05.2021 13:56:52</t>
  </si>
  <si>
    <t>21.05.2021 14:18:32</t>
  </si>
  <si>
    <t>AKÖREN TR-19 KÖK 45-78-M00974_HatBaşıAyırıcı_53139376 M04_53139376</t>
  </si>
  <si>
    <t>21.05.2021 17:42:09</t>
  </si>
  <si>
    <t>21.05.2021 18:40:06</t>
  </si>
  <si>
    <t>EKREM KURDEŞ SULAMA GRUBU 35-29-L00663_A_56402131_56402131</t>
  </si>
  <si>
    <t>21.05.2021 18:24:10</t>
  </si>
  <si>
    <t>21.05.2021 21:52:03</t>
  </si>
  <si>
    <t>POLYAK TR-2 35-30-L00133_A_56403775_56403775</t>
  </si>
  <si>
    <t>21.05.2021 07:55:59</t>
  </si>
  <si>
    <t>21.05.2021 10:35:20</t>
  </si>
  <si>
    <t>21.05.2021 07:30:37</t>
  </si>
  <si>
    <t>21.05.2021 08:57:57</t>
  </si>
  <si>
    <t>IŞIKLAR TR-1 35-29-L00088_A_56360638_56360638</t>
  </si>
  <si>
    <t>21.05.2021 15:26:29</t>
  </si>
  <si>
    <t>21.05.2021 17:48:07</t>
  </si>
  <si>
    <t>K-1625 35-07-K01625_A_56374994_56374994</t>
  </si>
  <si>
    <t>21.05.2021 14:13:56</t>
  </si>
  <si>
    <t>21.05.2021 15:43:46</t>
  </si>
  <si>
    <t>K-2433 35-04-K02433_952989852_952989852</t>
  </si>
  <si>
    <t>21.05.2021 12:01:20</t>
  </si>
  <si>
    <t>21.05.2021 17:17:12</t>
  </si>
  <si>
    <t>K-738 35-03-K00738_A_56377612_56377612</t>
  </si>
  <si>
    <t>21.05.2021 09:19:27</t>
  </si>
  <si>
    <t>21.05.2021 11:29:29</t>
  </si>
  <si>
    <t>21.05.2021 09:36:37</t>
  </si>
  <si>
    <t>21.05.2021 09:58:10</t>
  </si>
  <si>
    <t>GÜLKENT TR-3 35-30-M00226_42908772_56405126_56405126</t>
  </si>
  <si>
    <t>21.05.2021 16:34:57</t>
  </si>
  <si>
    <t>21.05.2021 21:19:39</t>
  </si>
  <si>
    <t>21.05.2021 07:14:05</t>
  </si>
  <si>
    <t>21.05.2021 09:13:28</t>
  </si>
  <si>
    <t>TR-37 35-30-L00037_35-30-L00037_72089892</t>
  </si>
  <si>
    <t>21.05.2021 13:07:40</t>
  </si>
  <si>
    <t>21.05.2021 14:38:49</t>
  </si>
  <si>
    <t>M-2112 35-03-M02112_910454453_910454453</t>
  </si>
  <si>
    <t>21.05.2021 20:54:05</t>
  </si>
  <si>
    <t>21.05.2021 22:22:25</t>
  </si>
  <si>
    <t>DM-2/20 35-26-M00824_960682967_960682967</t>
  </si>
  <si>
    <t>21.05.2021 15:30:26</t>
  </si>
  <si>
    <t>21.05.2021 18:21:44</t>
  </si>
  <si>
    <t>KERESTECİLER TR-1 45-83-M00138_48103858_56386560_56386560</t>
  </si>
  <si>
    <t>21.05.2021 10:04:17</t>
  </si>
  <si>
    <t>21.05.2021 10:54:02</t>
  </si>
  <si>
    <t>FOÇAKÖY TR-2 35-23-M00223_35-23-M00223_2363641</t>
  </si>
  <si>
    <t>21.05.2021 15:17:02</t>
  </si>
  <si>
    <t>21.05.2021 17:33:36</t>
  </si>
  <si>
    <t>21.05.2021 07:42:49</t>
  </si>
  <si>
    <t>21.05.2021 08:57:08</t>
  </si>
  <si>
    <t>21.05.2021 07:12:42</t>
  </si>
  <si>
    <t>21.05.2021 07:13:22</t>
  </si>
  <si>
    <t>DM-1/12 45-71-M00031_E e1b_45143074</t>
  </si>
  <si>
    <t>21.05.2021 11:38:18</t>
  </si>
  <si>
    <t>21.05.2021 12:38:46</t>
  </si>
  <si>
    <t>KARAİSALAR TR-1 45-74-M00239_45-74-M00239_2370075</t>
  </si>
  <si>
    <t>21.05.2021 04:51:35</t>
  </si>
  <si>
    <t>21.05.2021 06:14:26</t>
  </si>
  <si>
    <t>DIRAZLAR TR-1 45-81-M00223_45-81-M00223_2376466</t>
  </si>
  <si>
    <t>21.05.2021 14:33:11</t>
  </si>
  <si>
    <t>21.05.2021 17:12:22</t>
  </si>
  <si>
    <t>K-3343 35-04-K03343_TRAFO K03_2121083</t>
  </si>
  <si>
    <t>21.05.2021 21:43:08</t>
  </si>
  <si>
    <t>21.05.2021 22:58:57</t>
  </si>
  <si>
    <t>OCAKLI TR-3 35-15-L00769_48853361_56372116_56372116</t>
  </si>
  <si>
    <t>21.05.2021 15:45:26</t>
  </si>
  <si>
    <t>SEYİTOBA TR-1 45-80-L00177_A_56384550_56384550</t>
  </si>
  <si>
    <t>21.05.2021 09:22:18</t>
  </si>
  <si>
    <t>21.05.2021 10:41:20</t>
  </si>
  <si>
    <t>BADEMLİ TR-5 35-30-L00102_B_56353293_56353293</t>
  </si>
  <si>
    <t>21.05.2021 15:38:06</t>
  </si>
  <si>
    <t>21.05.2021 20:59:29</t>
  </si>
  <si>
    <t>K-4826 35-04-K04826_912556904_912556904</t>
  </si>
  <si>
    <t>21.05.2021 20:01:34</t>
  </si>
  <si>
    <t>SÖĞÜTALAN TR-1 45-76-M00146_45-76-M00146_2357393</t>
  </si>
  <si>
    <t>21.05.2021 09:17:51</t>
  </si>
  <si>
    <t>21.05.2021 17:40:15</t>
  </si>
  <si>
    <t>HALİTPAŞA TR-8 45-80-M00079_956567319_956567319</t>
  </si>
  <si>
    <t>21.05.2021 18:14:28</t>
  </si>
  <si>
    <t>21.05.2021 19:24:48</t>
  </si>
  <si>
    <t>K-215 35-04-K00215_B_56367552_56367552</t>
  </si>
  <si>
    <t>21.05.2021 09:49:04</t>
  </si>
  <si>
    <t>21.05.2021 11:49:17</t>
  </si>
  <si>
    <t>BOSTANLIK TARIMSAL SULAMA TR 45-83-M00327_A_65499548_65499548</t>
  </si>
  <si>
    <t>21.05.2021 14:51:06</t>
  </si>
  <si>
    <t>21.05.2021 16:41:32</t>
  </si>
  <si>
    <t>K-2730 35-09-K02730_E_56384015_56384015</t>
  </si>
  <si>
    <t>21.05.2021 08:54:00</t>
  </si>
  <si>
    <t>21.05.2021 10:41:39</t>
  </si>
  <si>
    <t>M-1209 35-01-M01209_A_56377789_56377789</t>
  </si>
  <si>
    <t>21.05.2021 13:58:16</t>
  </si>
  <si>
    <t>21.05.2021 17:36:11</t>
  </si>
  <si>
    <t>TR-85 45-78-L00085_49416337_56385774_56385774</t>
  </si>
  <si>
    <t>21.05.2021 05:44:30</t>
  </si>
  <si>
    <t>21.05.2021 21:43:56</t>
  </si>
  <si>
    <t>ASARLIK TR-3 35-28-M00183_A_56357778_56357778</t>
  </si>
  <si>
    <t>21.05.2021 12:23:33</t>
  </si>
  <si>
    <t>21.05.2021 13:23:16</t>
  </si>
  <si>
    <t>TR-23 35-27-M00023_C_56369883_56369883</t>
  </si>
  <si>
    <t>21.05.2021 08:59:39</t>
  </si>
  <si>
    <t>21.05.2021 11:10:28</t>
  </si>
  <si>
    <t>21.05.2021 00:37:54</t>
  </si>
  <si>
    <t>21.05.2021 01:17:00</t>
  </si>
  <si>
    <t>L-92 35-18-L00092_8676019_56374522_56374522</t>
  </si>
  <si>
    <t>21.05.2021 10:20:00</t>
  </si>
  <si>
    <t>21.05.2021 15:05:00</t>
  </si>
  <si>
    <t>KAYACIK GÖKKÖY 45-75-M00215_B_56387462_56387462</t>
  </si>
  <si>
    <t>21.05.2021 10:29:17</t>
  </si>
  <si>
    <t>21.05.2021 15:56:59</t>
  </si>
  <si>
    <t>İSLAMLAR TR-1 35-30-L00149_955298498_955298498</t>
  </si>
  <si>
    <t>21.05.2021 15:36:32</t>
  </si>
  <si>
    <t>21.05.2021 17:41:36</t>
  </si>
  <si>
    <t>K-3857 35-04-K03857_A_56368426_56368426</t>
  </si>
  <si>
    <t>21.05.2021 12:10:57</t>
  </si>
  <si>
    <t>21.05.2021 15:02:33</t>
  </si>
  <si>
    <t>ÇINARLIKUYU TR-1 45-71-M01491__72374689_72374689</t>
  </si>
  <si>
    <t>21.05.2021 09:28:31</t>
  </si>
  <si>
    <t>21.05.2021 13:18:32</t>
  </si>
  <si>
    <t>21.05.2021 08:15:46</t>
  </si>
  <si>
    <t>21.05.2021 13:40:00</t>
  </si>
  <si>
    <t>ÜZÜMLÜ TR-1 45-73-M00630_B_56392897_56392897</t>
  </si>
  <si>
    <t>21.05.2021 19:36:05</t>
  </si>
  <si>
    <t>21.05.2021 20:44:06</t>
  </si>
  <si>
    <t>21.05.2021 18:44:44</t>
  </si>
  <si>
    <t>21.05.2021 23:23:36</t>
  </si>
  <si>
    <t>_910758704_910758704</t>
  </si>
  <si>
    <t>21.05.2021 09:51:52</t>
  </si>
  <si>
    <t>21.05.2021 12:00:50</t>
  </si>
  <si>
    <t>21.05.2021 14:15:08</t>
  </si>
  <si>
    <t>21.05.2021 14:26:58</t>
  </si>
  <si>
    <t>K-4759 35-01-K04759_DIREK TIPI TRAFO HUCRESI H01_2059255</t>
  </si>
  <si>
    <t>21.05.2021 09:29:07</t>
  </si>
  <si>
    <t>21.05.2021 14:04:50</t>
  </si>
  <si>
    <t>M-2015 (YATIRIM REZERVE) 35-01-M02015_35-01-M02015_47230738</t>
  </si>
  <si>
    <t>21.05.2021 10:13:00</t>
  </si>
  <si>
    <t>21.05.2021 13:41:53</t>
  </si>
  <si>
    <t>21.05.2021 10:37:45</t>
  </si>
  <si>
    <t>21.05.2021 11:03:12</t>
  </si>
  <si>
    <t>21.05.2021 11:03:48</t>
  </si>
  <si>
    <t>M-1053 35-02-M01053_M-1 M02_2104675</t>
  </si>
  <si>
    <t>21.05.2021 18:40:42</t>
  </si>
  <si>
    <t>21.05.2021 19:24:00</t>
  </si>
  <si>
    <t>21.05.2021 05:49:55</t>
  </si>
  <si>
    <t>21.05.2021 06:34:08</t>
  </si>
  <si>
    <t>TR-2/20 45-83-L00020_955148064_955148064</t>
  </si>
  <si>
    <t>21.05.2021 11:32:05</t>
  </si>
  <si>
    <t>21.05.2021 14:17:34</t>
  </si>
  <si>
    <t>K-3975 35-04-K03975_99437678_99437678</t>
  </si>
  <si>
    <t>21.05.2021 10:33:39</t>
  </si>
  <si>
    <t>21.05.2021 16:38:07</t>
  </si>
  <si>
    <t>21.05.2021 12:23:10</t>
  </si>
  <si>
    <t>21.05.2021 20:05:47</t>
  </si>
  <si>
    <t>YENİ HARMANDALI TR-1 45-71-M00893_45-71-M00893_2356815</t>
  </si>
  <si>
    <t>21.05.2021 08:44:01</t>
  </si>
  <si>
    <t>21.05.2021 11:17:47</t>
  </si>
  <si>
    <t>GİRELLİ TR-2 45-73-M00766_A_56390509_56390509</t>
  </si>
  <si>
    <t>21.05.2021 18:44:13</t>
  </si>
  <si>
    <t>21.05.2021 22:44:11</t>
  </si>
  <si>
    <t>DELİBAŞLI TR-1 45-78-M00845_49187618_56405881_56405881</t>
  </si>
  <si>
    <t>21.05.2021 18:11:59</t>
  </si>
  <si>
    <t>21.05.2021 21:03:19</t>
  </si>
  <si>
    <t>21.05.2021 10:52:28</t>
  </si>
  <si>
    <t>21.05.2021 17:54:56</t>
  </si>
  <si>
    <t>21.05.2021 16:10:48</t>
  </si>
  <si>
    <t>21.05.2021 17:10:09</t>
  </si>
  <si>
    <t>21.05.2021 12:56:17</t>
  </si>
  <si>
    <t>21.05.2021 13:06:10</t>
  </si>
  <si>
    <t>K-1040 35-04-K01040_F_56383761_56383761</t>
  </si>
  <si>
    <t>21.05.2021 08:33:41</t>
  </si>
  <si>
    <t>21.05.2021 09:41:52</t>
  </si>
  <si>
    <t>HACIRAHMANLI TR-1 KÖK 45-80-M00070_HACIRAHMANLI TARIMSAL SULAMA M03_72197628</t>
  </si>
  <si>
    <t>21.05.2021 07:14:29</t>
  </si>
  <si>
    <t>21.05.2021 07:43:31</t>
  </si>
  <si>
    <t>ALÇUK TM 35-17-A00001_HatBaşıAyırıcı_53132383 M30_53132383</t>
  </si>
  <si>
    <t>21.05.2021 13:46:07</t>
  </si>
  <si>
    <t>21.05.2021 15:06:53</t>
  </si>
  <si>
    <t>TR-42 45-77-L00042_TR-43 L02_2107817</t>
  </si>
  <si>
    <t>21.05.2021 09:13:22</t>
  </si>
  <si>
    <t>21.05.2021 10:08:12</t>
  </si>
  <si>
    <t>BALLICA TR-1 45-72-L00547_45-72-L00547_66549897</t>
  </si>
  <si>
    <t>21.05.2021 10:17:23</t>
  </si>
  <si>
    <t>21.05.2021 12:52:46</t>
  </si>
  <si>
    <t>GAZİEMİR GIS TM 35-08-A00006_HAVALİMANI-1 M08_2317308</t>
  </si>
  <si>
    <t>21.05.2021 08:32:57</t>
  </si>
  <si>
    <t>21.05.2021 10:33:07</t>
  </si>
  <si>
    <t>21.05.2021 00:26:51</t>
  </si>
  <si>
    <t>21.05.2021 01:14:28</t>
  </si>
  <si>
    <t>TR-2/4 45-83-L00004_48078256_56388246_56388246</t>
  </si>
  <si>
    <t>21.05.2021 14:17:00</t>
  </si>
  <si>
    <t>21.05.2021 15:28:10</t>
  </si>
  <si>
    <t>_A_56393765_56393765</t>
  </si>
  <si>
    <t>21.05.2021 16:24:57</t>
  </si>
  <si>
    <t>21.05.2021 19:50:11</t>
  </si>
  <si>
    <t>L-240 PTT TRAFO 35-18-L00240_6348110_56370833_56370833</t>
  </si>
  <si>
    <t>21.05.2021 15:37:00</t>
  </si>
  <si>
    <t>21.05.2021 15:57:03</t>
  </si>
  <si>
    <t>MECİDİYE TR-1 KÖK 45-72-L00078_MECİDİYE TR-10 L08_66560803</t>
  </si>
  <si>
    <t>21.05.2021 10:25:42</t>
  </si>
  <si>
    <t>21.05.2021 16:11:22</t>
  </si>
  <si>
    <t>NARLICA TR-1 35-16-L00260_47532839_56397124_56397124</t>
  </si>
  <si>
    <t>21.05.2021 15:50:16</t>
  </si>
  <si>
    <t>21.05.2021 16:54:37</t>
  </si>
  <si>
    <t>TR-7 35-26-M00007_H H05_77596929</t>
  </si>
  <si>
    <t>21.05.2021 09:10:00</t>
  </si>
  <si>
    <t>21.05.2021 11:43:57</t>
  </si>
  <si>
    <t>CABBAR DM 45-73-M00100_KEMALİYE-1 ÇIKIŞ M09_2307322</t>
  </si>
  <si>
    <t>21.05.2021 18:43:53</t>
  </si>
  <si>
    <t>21.05.2021 20:10:04</t>
  </si>
  <si>
    <t>ÇALTIDERE KÖK 35-17-M00231_HatBaşıAyırıcı_65358187 M05_65358187</t>
  </si>
  <si>
    <t>21.05.2021 08:50:28</t>
  </si>
  <si>
    <t>21.05.2021 10:00:24</t>
  </si>
  <si>
    <t>ALAŞEHİR TR-56 EVRENLİ YOLU 45-73-M00056_A_56397580_56397580</t>
  </si>
  <si>
    <t>21.05.2021 23:11:58</t>
  </si>
  <si>
    <t>22.05.2021 05:44:37</t>
  </si>
  <si>
    <t>M-1101 35-03-M01101_910512935_910512935</t>
  </si>
  <si>
    <t>21.05.2021 10:15:00</t>
  </si>
  <si>
    <t>21.05.2021 13:21:34</t>
  </si>
  <si>
    <t>ÜÇPINAR DM 45-71-M00183_GÖKBEL M09_72249134</t>
  </si>
  <si>
    <t>21.05.2021 08:42:28</t>
  </si>
  <si>
    <t>21.05.2021 08:44:58</t>
  </si>
  <si>
    <t>MURADİYE DM 45-71-M00006_DM-4 KÜÇÜK ÖLÇEKLİ SAN. SİTESİ M10_2077009</t>
  </si>
  <si>
    <t>21.05.2021 07:54:16</t>
  </si>
  <si>
    <t>21.05.2021 08:03:50</t>
  </si>
  <si>
    <t>L-280 35-18-L00280_950438543_950438543</t>
  </si>
  <si>
    <t>21.05.2021 10:54:00</t>
  </si>
  <si>
    <t>21.05.2021 13:52:36</t>
  </si>
  <si>
    <t>BAKIR TR-3 45-76-M00070_B_56393883_56393883</t>
  </si>
  <si>
    <t>21.05.2021 16:43:37</t>
  </si>
  <si>
    <t>21.05.2021 18:55:18</t>
  </si>
  <si>
    <t>ÇAPAKLI KÖK 45-78-M01161_İKİZTEPE M04_78225837</t>
  </si>
  <si>
    <t>21.05.2021 08:43:29</t>
  </si>
  <si>
    <t>21.05.2021 12:44:31</t>
  </si>
  <si>
    <t>21.05.2021 16:41:00</t>
  </si>
  <si>
    <t>21.05.2021 21:15:25</t>
  </si>
  <si>
    <t>TR-128 35-26-M00128_956615908_956615908</t>
  </si>
  <si>
    <t>21.05.2021 14:23:00</t>
  </si>
  <si>
    <t>21.05.2021 15:56:29</t>
  </si>
  <si>
    <t>21.05.2021 13:21:04</t>
  </si>
  <si>
    <t>21.05.2021 14:46:50</t>
  </si>
  <si>
    <t>21.05.2021 22:06:52</t>
  </si>
  <si>
    <t>22.05.2021 02:13:00</t>
  </si>
  <si>
    <t>21.05.2021 07:30:20</t>
  </si>
  <si>
    <t>21.05.2021 08:50:51</t>
  </si>
  <si>
    <t>21.05.2021 17:04:39</t>
  </si>
  <si>
    <t>21.05.2021 23:04:38</t>
  </si>
  <si>
    <t>K-4143 35-01-K04143_911089708_911089708</t>
  </si>
  <si>
    <t>21.05.2021 14:27:07</t>
  </si>
  <si>
    <t>21.05.2021 18:35:19</t>
  </si>
  <si>
    <t>K-2560 35-03-K02560_910372043_910372043</t>
  </si>
  <si>
    <t>21.05.2021 15:18:33</t>
  </si>
  <si>
    <t>21.05.2021 21:12:48</t>
  </si>
  <si>
    <t>L-498 35-18-L00498_8134356_56367617_56367617</t>
  </si>
  <si>
    <t>21.05.2021 13:59:33</t>
  </si>
  <si>
    <t>21.05.2021 15:47:32</t>
  </si>
  <si>
    <t>SUBAŞI-2 35-26-L00329_35-26-L00329_2349973</t>
  </si>
  <si>
    <t>21.05.2021 14:06:02</t>
  </si>
  <si>
    <t>21.05.2021 14:20:14</t>
  </si>
  <si>
    <t>21.05.2021 09:10:31</t>
  </si>
  <si>
    <t>21.05.2021 17:25:22</t>
  </si>
  <si>
    <t>SART TR-8 45-78-M00180_49316130_56390400_56390400</t>
  </si>
  <si>
    <t>21.05.2021 18:44:18</t>
  </si>
  <si>
    <t>21.05.2021 19:36:10</t>
  </si>
  <si>
    <t>SARUHANLI TR-6/A 45-80-M01200_C C01b_43056357</t>
  </si>
  <si>
    <t>21.05.2021 18:37:19</t>
  </si>
  <si>
    <t>21.05.2021 21:38:50</t>
  </si>
  <si>
    <t>APAK TR-1 45-80-M00126_A_56387067_56387067</t>
  </si>
  <si>
    <t>21.05.2021 09:32:54</t>
  </si>
  <si>
    <t>21.05.2021 15:09:05</t>
  </si>
  <si>
    <t>GÜZELKÖY TR 45-71-M00984_44426475_56395521_56395521</t>
  </si>
  <si>
    <t>21.05.2021 19:07:58</t>
  </si>
  <si>
    <t>21.05.2021 21:00:31</t>
  </si>
  <si>
    <t>KIRKAĞAÇ TR-23 45-76-M00023_A_56384501_56384501</t>
  </si>
  <si>
    <t>21.05.2021 21:22:54</t>
  </si>
  <si>
    <t>21.05.2021 22:42:16</t>
  </si>
  <si>
    <t>TR-1/47 45-72-M00047_956481189_956481189</t>
  </si>
  <si>
    <t>21.05.2021 15:33:18</t>
  </si>
  <si>
    <t>21.05.2021 17:11:54</t>
  </si>
  <si>
    <t>21.05.2021 07:48:47</t>
  </si>
  <si>
    <t>21.05.2021 08:05:58</t>
  </si>
  <si>
    <t>BİMEYKO TR-3 35-30-M00050_C_56353099_56353099</t>
  </si>
  <si>
    <t>21.05.2021 16:17:48</t>
  </si>
  <si>
    <t>21.05.2021 18:59:55</t>
  </si>
  <si>
    <t>21.05.2021 15:51:41</t>
  </si>
  <si>
    <t>21.05.2021 15:56:05</t>
  </si>
  <si>
    <t>K-1207 35-01-K01207_35-01-K01207_61193389</t>
  </si>
  <si>
    <t>21.05.2021 08:18:47</t>
  </si>
  <si>
    <t>21.05.2021 09:03:00</t>
  </si>
  <si>
    <t>ÇAMURHAMAMI TR-1 45-78-L00271_49308024_56386929_56386929</t>
  </si>
  <si>
    <t>21.05.2021 18:25:31</t>
  </si>
  <si>
    <t>21.05.2021 19:47:27</t>
  </si>
  <si>
    <t>K-3133 35-07-K03133_D_56379654_56379654</t>
  </si>
  <si>
    <t>21.05.2021 08:24:58</t>
  </si>
  <si>
    <t>21.05.2021 09:49:47</t>
  </si>
  <si>
    <t>K-3415 35-08-K03415_35-08-K03415_42031405</t>
  </si>
  <si>
    <t>21.05.2021 10:32:41</t>
  </si>
  <si>
    <t>21.05.2021 12:47:42</t>
  </si>
  <si>
    <t>21.05.2021 09:59:54</t>
  </si>
  <si>
    <t>21.05.2021 11:40:23</t>
  </si>
  <si>
    <t>21.05.2021 16:46:06</t>
  </si>
  <si>
    <t>21.05.2021 17:32:41</t>
  </si>
  <si>
    <t>K-3538 35-01-K03538_C_56363593_56363593</t>
  </si>
  <si>
    <t>21.05.2021 09:43:00</t>
  </si>
  <si>
    <t>21.05.2021 11:44:36</t>
  </si>
  <si>
    <t>ÖRTÜLÜ TR 1 35-24-M00098_955218763_955218763</t>
  </si>
  <si>
    <t>21.05.2021 08:59:42</t>
  </si>
  <si>
    <t>21.05.2021 10:41:28</t>
  </si>
  <si>
    <t>K-2730 35-09-K02730_A_56378923_56378923</t>
  </si>
  <si>
    <t>21.05.2021 09:06:00</t>
  </si>
  <si>
    <t>21.05.2021 11:18:01</t>
  </si>
  <si>
    <t>MAVİKENT TR-2 35-30-M00136_B_56404598_56404598</t>
  </si>
  <si>
    <t>21.05.2021 20:20:10</t>
  </si>
  <si>
    <t>21.05.2021 22:40:50</t>
  </si>
  <si>
    <t>ULUDERBENT TR-6 45-73-M00537_45-73-M00537_2353031</t>
  </si>
  <si>
    <t>21.05.2021 06:20:14</t>
  </si>
  <si>
    <t>21.05.2021 09:12:09</t>
  </si>
  <si>
    <t>BAYRAMCILAR TR-1 35-16-M00039_953321283_953321283</t>
  </si>
  <si>
    <t>21.05.2021 13:09:55</t>
  </si>
  <si>
    <t>21.05.2021 20:32:10</t>
  </si>
  <si>
    <t>TİRE TR-15/A 35-29-L00022_950316481_950316481</t>
  </si>
  <si>
    <t>21.05.2021 17:21:56</t>
  </si>
  <si>
    <t>21.05.2021 21:16:40</t>
  </si>
  <si>
    <t>KARAMAN TR-4 MERKEZ 35-31-L00051_47864304_56394732_56394732</t>
  </si>
  <si>
    <t>21.05.2021 18:03:00</t>
  </si>
  <si>
    <t>21.05.2021 19:31:21</t>
  </si>
  <si>
    <t>SEYREK TR-7 KÖK 35-28-M00379_KÖK-24 GİRİŞ M10_2312930</t>
  </si>
  <si>
    <t>21.05.2021 06:36:47</t>
  </si>
  <si>
    <t>21.05.2021 07:13:49</t>
  </si>
  <si>
    <t>TEKKEDERE DM 35-16-M00137_HatBaşıAyırıcı_53132989 M03_53132989</t>
  </si>
  <si>
    <t>21.05.2021 11:39:00</t>
  </si>
  <si>
    <t>21.05.2021 12:12:53</t>
  </si>
  <si>
    <t>21.05.2021 01:15:00</t>
  </si>
  <si>
    <t>21.05.2021 01:49:03</t>
  </si>
  <si>
    <t>TR-50 35-22-M00050_DEREKÖY M03_72137481</t>
  </si>
  <si>
    <t>21.05.2021 16:41:27</t>
  </si>
  <si>
    <t>21.05.2021 16:54:23</t>
  </si>
  <si>
    <t>KIRCALAR TR-1 35-16-M00096_953326001_953326001</t>
  </si>
  <si>
    <t>21.05.2021 21:47:32</t>
  </si>
  <si>
    <t>22.05.2021 03:33:25</t>
  </si>
  <si>
    <t>PINARKÖY TR-1 35-16-L00265_C_56398094_56398094</t>
  </si>
  <si>
    <t>21.05.2021 23:35:35</t>
  </si>
  <si>
    <t>22.05.2021 04:57:47</t>
  </si>
  <si>
    <t>L-27 İZMİRLİ LİMANLAR 35-18-L00027_950453945_950453945</t>
  </si>
  <si>
    <t>21.05.2021 12:43:57</t>
  </si>
  <si>
    <t>21.05.2021 20:13:36</t>
  </si>
  <si>
    <t>İKİZKUYU TR-1 45-86-M00089__72372485_72372485</t>
  </si>
  <si>
    <t>21.05.2021 17:49:53</t>
  </si>
  <si>
    <t>21.05.2021 18:40:52</t>
  </si>
  <si>
    <t>TR-1-5/9 35-20-L00053_8102174_56360005_56360005</t>
  </si>
  <si>
    <t>21.05.2021 09:17:12</t>
  </si>
  <si>
    <t>21.05.2021 11:50:48</t>
  </si>
  <si>
    <t>21.05.2021 17:05:24</t>
  </si>
  <si>
    <t>21.05.2021 17:29:02</t>
  </si>
  <si>
    <t>M-1385 35-02-M01385_A_56362845_56362845</t>
  </si>
  <si>
    <t>21.05.2021 13:06:21</t>
  </si>
  <si>
    <t>21.05.2021 14:42:54</t>
  </si>
  <si>
    <t>21.05.2021 08:21:07</t>
  </si>
  <si>
    <t>21.05.2021 08:21:42</t>
  </si>
  <si>
    <t>21.05.2021 16:08:24</t>
  </si>
  <si>
    <t>21.05.2021 17:28:22</t>
  </si>
  <si>
    <t>ESENTEPE TR-1 35-30-M00159_955297956_955297956</t>
  </si>
  <si>
    <t>21.05.2021 17:00:31</t>
  </si>
  <si>
    <t>21.05.2021 07:26:28</t>
  </si>
  <si>
    <t>21.05.2021 09:37:44</t>
  </si>
  <si>
    <t>ÇANAKÇI TR-2 45-79-M00186_945565084_945565084</t>
  </si>
  <si>
    <t>21.05.2021 15:00:39</t>
  </si>
  <si>
    <t>21.05.2021 16:58:12</t>
  </si>
  <si>
    <t>ALAŞEHİR TR-68 45-73-M00068_D_56400642_56400642</t>
  </si>
  <si>
    <t>22.05.2021 00:14:49</t>
  </si>
  <si>
    <t>22.05.2021 04:15:11</t>
  </si>
  <si>
    <t>22.05.2021 00:07:58</t>
  </si>
  <si>
    <t>22.05.2021 00:41:30</t>
  </si>
  <si>
    <t>KURTTUTAN TR-1 45-78-M01152_DIREK TIPI TRAFO HUCRESI H01_2126220</t>
  </si>
  <si>
    <t>22.05.2021 00:33:07</t>
  </si>
  <si>
    <t>22.05.2021 01:41:31</t>
  </si>
  <si>
    <t>EĞLENHOCA TR-3 35-21-L00120_953368759_953368759</t>
  </si>
  <si>
    <t>22.05.2021 01:05:49</t>
  </si>
  <si>
    <t>22.05.2021 02:25:00</t>
  </si>
  <si>
    <t>ÇAMAVLU TR-1 35-16-M00123_35-16-M00123_2351668</t>
  </si>
  <si>
    <t>22.05.2021 01:16:00</t>
  </si>
  <si>
    <t>22.05.2021 01:41:54</t>
  </si>
  <si>
    <t>22.05.2021 01:52:43</t>
  </si>
  <si>
    <t>22.05.2021 02:13:27</t>
  </si>
  <si>
    <t>22.05.2021 02:04:00</t>
  </si>
  <si>
    <t>22.05.2021 02:17:53</t>
  </si>
  <si>
    <t>22.05.2021 02:14:00</t>
  </si>
  <si>
    <t>22.05.2021 05:35:10</t>
  </si>
  <si>
    <t>22.05.2021 02:10:12</t>
  </si>
  <si>
    <t>22.05.2021 03:05:44</t>
  </si>
  <si>
    <t>22.05.2021 02:43:39</t>
  </si>
  <si>
    <t>22.05.2021 02:46:51</t>
  </si>
  <si>
    <t>KARAKUYU KÖK 35-26-M00437_KÖYLER KORUCUK M06_66057229</t>
  </si>
  <si>
    <t>22.05.2021 04:58:08</t>
  </si>
  <si>
    <t>22.05.2021 06:06:41</t>
  </si>
  <si>
    <t>ÇANDARLI DM-TR-20 35-30-M00020_ŞEHİR-1 M13_72352835</t>
  </si>
  <si>
    <t>22.05.2021 05:37:23</t>
  </si>
  <si>
    <t>22.05.2021 06:24:05</t>
  </si>
  <si>
    <t>PINARKÖY TR-1 35-16-L00265_D_60984840_60984840</t>
  </si>
  <si>
    <t>22.05.2021 05:24:21</t>
  </si>
  <si>
    <t>22.05.2021 10:12:16</t>
  </si>
  <si>
    <t>22.05.2021 05:43:48</t>
  </si>
  <si>
    <t>22.05.2021 06:54:53</t>
  </si>
  <si>
    <t>22.05.2021 05:57:55</t>
  </si>
  <si>
    <t>22.05.2021 06:26:43</t>
  </si>
  <si>
    <t>MENDERES DM-2/TR-1 35-22-M00300_DM-2/TR-9 M22_2328463</t>
  </si>
  <si>
    <t>22.05.2021 05:58:58</t>
  </si>
  <si>
    <t>22.05.2021 06:28:00</t>
  </si>
  <si>
    <t>22.05.2021 06:02:33</t>
  </si>
  <si>
    <t>22.05.2021 06:03:38</t>
  </si>
  <si>
    <t>DM-3/TR-22 35-22-M00067_DM-3/TR-21 M01_72134743</t>
  </si>
  <si>
    <t>22.05.2021 05:59:18</t>
  </si>
  <si>
    <t>22.05.2021 06:28:18</t>
  </si>
  <si>
    <t>22.05.2021 06:14:00</t>
  </si>
  <si>
    <t>22.05.2021 06:21:51</t>
  </si>
  <si>
    <t>AKÇAALAN YEDİEVLER TR-1 35-22-M00221_DIREK TIPI TRAFO HUCRESI H01_2126910</t>
  </si>
  <si>
    <t>22.05.2021 05:36:07</t>
  </si>
  <si>
    <t>22.05.2021 07:08:40</t>
  </si>
  <si>
    <t>ALAŞEHİR TR-68 45-73-M00068_D_56396572_56396572</t>
  </si>
  <si>
    <t>22.05.2021 06:32:18</t>
  </si>
  <si>
    <t>22.05.2021 07:53:51</t>
  </si>
  <si>
    <t>22.05.2021 06:38:32</t>
  </si>
  <si>
    <t>22.05.2021 06:54:50</t>
  </si>
  <si>
    <t>SOMA A SANTRALİ İM/DM 45-82-A00001_HatBaşıAyırıcı_53136119 L14_53136119</t>
  </si>
  <si>
    <t>22.05.2021 06:35:05</t>
  </si>
  <si>
    <t>22.05.2021 09:42:45</t>
  </si>
  <si>
    <t>YAĞCILAR KÖK 45-71-M00179_SULAMALAR-AT ÇİFTLİĞİ M02_72258016</t>
  </si>
  <si>
    <t>22.05.2021 06:39:50</t>
  </si>
  <si>
    <t>22.05.2021 09:43:45</t>
  </si>
  <si>
    <t>GÖKEYÜP SARISU TR-4 45-78-M00804_49194117_56388403_56388403</t>
  </si>
  <si>
    <t>22.05.2021 07:03:27</t>
  </si>
  <si>
    <t>22.05.2021 09:20:26</t>
  </si>
  <si>
    <t>22.05.2021 06:39:45</t>
  </si>
  <si>
    <t>22.05.2021 07:39:16</t>
  </si>
  <si>
    <t>PAZARKÖY TR-2 45-78-L00651_49253217_56391110_56391110</t>
  </si>
  <si>
    <t>22.05.2021 07:16:56</t>
  </si>
  <si>
    <t>22.05.2021 10:30:52</t>
  </si>
  <si>
    <t>22.05.2021 07:17:33</t>
  </si>
  <si>
    <t>22.05.2021 07:44:30</t>
  </si>
  <si>
    <t>BAĞCILAR TR-2 45-78-M00684_49289753_56401990_56401990</t>
  </si>
  <si>
    <t>22.05.2021 07:18:11</t>
  </si>
  <si>
    <t>22.05.2021 11:19:34</t>
  </si>
  <si>
    <t>22.05.2021 07:08:00</t>
  </si>
  <si>
    <t>22.05.2021 07:48:05</t>
  </si>
  <si>
    <t>22.05.2021 07:24:28</t>
  </si>
  <si>
    <t>22.05.2021 07:46:00</t>
  </si>
  <si>
    <t>KIRCALAR DM 35-16-M00261_SARICAOĞLU ENH GRUBU M05_72041796</t>
  </si>
  <si>
    <t>22.05.2021 07:36:03</t>
  </si>
  <si>
    <t>22.05.2021 08:58:03</t>
  </si>
  <si>
    <t>ÇANDARLI TR-3 35-30-M00003_DIREK TIPI TRAFO HUCRESI H01_2042856</t>
  </si>
  <si>
    <t>22.05.2021 07:38:30</t>
  </si>
  <si>
    <t>22.05.2021 09:57:16</t>
  </si>
  <si>
    <t>CABBAR FAKILI TR-3 45-73-M00631_C_65510716_65510716</t>
  </si>
  <si>
    <t>22.05.2021 07:40:06</t>
  </si>
  <si>
    <t>22.05.2021 09:09:37</t>
  </si>
  <si>
    <t>SİYEKLİ KÖK 45-71-M00185_SİYEKLİ M06_72256925</t>
  </si>
  <si>
    <t>22.05.2021 07:41:31</t>
  </si>
  <si>
    <t>22.05.2021 08:10:16</t>
  </si>
  <si>
    <t>L-256 (18 KABİN) 35-18-L00256_A a1b_5962659</t>
  </si>
  <si>
    <t>22.05.2021 07:48:12</t>
  </si>
  <si>
    <t>22.05.2021 09:41:22</t>
  </si>
  <si>
    <t>22.05.2021 07:54:18</t>
  </si>
  <si>
    <t>22.05.2021 08:47:08</t>
  </si>
  <si>
    <t>22.05.2021 07:53:13</t>
  </si>
  <si>
    <t>22.05.2021 09:40:55</t>
  </si>
  <si>
    <t>K-3331 35-09-K03331_913345519_913345519</t>
  </si>
  <si>
    <t>22.05.2021 07:51:03</t>
  </si>
  <si>
    <t>22.05.2021 20:33:17</t>
  </si>
  <si>
    <t>DELEMENLER BAHÇEARASI TR-2 45-73-M00795_B_56396863_56396863</t>
  </si>
  <si>
    <t>22.05.2021 08:06:43</t>
  </si>
  <si>
    <t>22.05.2021 09:23:30</t>
  </si>
  <si>
    <t>ŞEYHYAYLA KURTOĞLU TR-3 45-75-M00155_945600868_945600868</t>
  </si>
  <si>
    <t>22.05.2021 08:15:41</t>
  </si>
  <si>
    <t>22.05.2021 09:17:41</t>
  </si>
  <si>
    <t>YUKARI KIZILCA TR-2 35-27-L00052_913814325_913814325</t>
  </si>
  <si>
    <t>22.05.2021 08:28:28</t>
  </si>
  <si>
    <t>22.05.2021 13:05:22</t>
  </si>
  <si>
    <t>DM-1/53 35-29-M00053_48346115 D02b_66518936</t>
  </si>
  <si>
    <t>22.05.2021 08:44:00</t>
  </si>
  <si>
    <t>22.05.2021 10:04:33</t>
  </si>
  <si>
    <t>AKHİSAR İM 45-72-A00001_DM-8 ŞEHİR-2 L05_2058307</t>
  </si>
  <si>
    <t>22.05.2021 08:44:46</t>
  </si>
  <si>
    <t>22.05.2021 09:28:31</t>
  </si>
  <si>
    <t>22.05.2021 08:31:41</t>
  </si>
  <si>
    <t>22.05.2021 11:35:51</t>
  </si>
  <si>
    <t>BEĞENLER SUBAŞI TR-2 45-75-M00177_A_56391989_56391989</t>
  </si>
  <si>
    <t>22.05.2021 08:57:55</t>
  </si>
  <si>
    <t>22.05.2021 11:43:56</t>
  </si>
  <si>
    <t>22.05.2021 09:01:33</t>
  </si>
  <si>
    <t>22.05.2021 18:09:26</t>
  </si>
  <si>
    <t>ÜÇYOL KÖK 45-82-M00128_UZUNAHIRLI-MENTEŞE M04_2329337</t>
  </si>
  <si>
    <t>22.05.2021 08:57:38</t>
  </si>
  <si>
    <t>22.05.2021 10:31:03</t>
  </si>
  <si>
    <t>22.05.2021 09:03:00</t>
  </si>
  <si>
    <t>22.05.2021 09:32:37</t>
  </si>
  <si>
    <t>OĞLANANASI TR-5 KÖK 35-22-M00092_OĞLANANASI TR-2/TR-3/TR-4/TR-6 M03_72111144</t>
  </si>
  <si>
    <t>22.05.2021 08:55:14</t>
  </si>
  <si>
    <t>22.05.2021 09:33:33</t>
  </si>
  <si>
    <t>ÖMEROĞLU TARIM ÖZEL 35-29-M00400Ö_ M01_2092652</t>
  </si>
  <si>
    <t>22.05.2021 09:03:42</t>
  </si>
  <si>
    <t>22.05.2021 11:22:28</t>
  </si>
  <si>
    <t>22.05.2021 09:08:11</t>
  </si>
  <si>
    <t>22.05.2021 17:24:15</t>
  </si>
  <si>
    <t>KAYMAKÇI TR-30 35-15-L00240_C_65499220_65499220</t>
  </si>
  <si>
    <t>22.05.2021 08:42:33</t>
  </si>
  <si>
    <t>22.05.2021 09:48:12</t>
  </si>
  <si>
    <t>BİRGİ TR-12 35-15-L00267_950385612_950385612</t>
  </si>
  <si>
    <t>22.05.2021 09:03:04</t>
  </si>
  <si>
    <t>22.05.2021 19:11:16</t>
  </si>
  <si>
    <t>YENİKÖY TR-10 35-15-L00506_B_56361790_56361790</t>
  </si>
  <si>
    <t>22.05.2021 08:03:22</t>
  </si>
  <si>
    <t>22.05.2021 10:15:11</t>
  </si>
  <si>
    <t>L-25 35-14-L00025_7959632_56356662_56356662</t>
  </si>
  <si>
    <t>22.05.2021 09:18:00</t>
  </si>
  <si>
    <t>22.05.2021 11:58:22</t>
  </si>
  <si>
    <t>KIRCALAR DM 35-16-M00261_KARALAR-KATRANCI ENH GRUBU M02_72041786</t>
  </si>
  <si>
    <t>22.05.2021 09:13:18</t>
  </si>
  <si>
    <t>22.05.2021 09:40:43</t>
  </si>
  <si>
    <t>DEMİRKÖPRÜ TM 45-78-A00005_HatBaşıAyırıcı_53139700 M05_53139700</t>
  </si>
  <si>
    <t>22.05.2021 09:18:29</t>
  </si>
  <si>
    <t>22.05.2021 13:05:33</t>
  </si>
  <si>
    <t>ÇİFTLİK SULAMA TR-6 35-16-M00192_DIREK TIPI TRAFO HUCRESI H01_2042515</t>
  </si>
  <si>
    <t>22.05.2021 09:17:47</t>
  </si>
  <si>
    <t>22.05.2021 15:40:28</t>
  </si>
  <si>
    <t>_B_56388537_56388537</t>
  </si>
  <si>
    <t>22.05.2021 17:03:32</t>
  </si>
  <si>
    <t>BADINCA TR-2 45-73-M00374_A_56392918_56392918</t>
  </si>
  <si>
    <t>22.05.2021 09:25:41</t>
  </si>
  <si>
    <t>22.05.2021 11:05:56</t>
  </si>
  <si>
    <t>M-474 35-02-M00474_TRF M01_2311464</t>
  </si>
  <si>
    <t>22.05.2021 09:00:00</t>
  </si>
  <si>
    <t>22.05.2021 17:30:00</t>
  </si>
  <si>
    <t>HACIİBRAHİMLER TR-1 45-72-M00195_A_56390518_56390518</t>
  </si>
  <si>
    <t>22.05.2021 09:37:00</t>
  </si>
  <si>
    <t>22.05.2021 16:32:24</t>
  </si>
  <si>
    <t>L-287 SCOTCH PARK 35-18-L00287_950462311_950462311</t>
  </si>
  <si>
    <t>22.05.2021 09:37:19</t>
  </si>
  <si>
    <t>22.05.2021 11:04:46</t>
  </si>
  <si>
    <t>M-427 35-02-M00427_TRF M02_2327634</t>
  </si>
  <si>
    <t>22.05.2021 12:15:00</t>
  </si>
  <si>
    <t>BALIBEY ÇOLAKLAR TR-2 45-77-L00413_945495856_945495856</t>
  </si>
  <si>
    <t>22.05.2021 09:35:47</t>
  </si>
  <si>
    <t>22.05.2021 11:31:06</t>
  </si>
  <si>
    <t>KAYMAKÇI TR-37 35-15-L00231_950408266_950408266</t>
  </si>
  <si>
    <t>22.05.2021 09:15:14</t>
  </si>
  <si>
    <t>22.05.2021 11:10:46</t>
  </si>
  <si>
    <t>KOÇCAZ TR-1 35-24-M00264_Ayırıcı H_53065031</t>
  </si>
  <si>
    <t>22.05.2021 09:53:00</t>
  </si>
  <si>
    <t>22.05.2021 10:41:09</t>
  </si>
  <si>
    <t>BÜYÜK AVULCUK TR-3 35-15-L00700_A_56373032_56373032</t>
  </si>
  <si>
    <t>22.05.2021 09:35:33</t>
  </si>
  <si>
    <t>22.05.2021 12:21:54</t>
  </si>
  <si>
    <t>KAZANLI TR-2 35-15-L00976_950407955_950407955</t>
  </si>
  <si>
    <t>22.05.2021 14:50:16</t>
  </si>
  <si>
    <t>BADEMLİ TR-5 35-30-L00102_955327942_955327942</t>
  </si>
  <si>
    <t>22.05.2021 09:46:04</t>
  </si>
  <si>
    <t>22.05.2021 14:04:48</t>
  </si>
  <si>
    <t>TAŞLIYOL KÖK 35-27-M00495_ABALIOĞLU DM M04_72168906</t>
  </si>
  <si>
    <t>22.05.2021 09:52:53</t>
  </si>
  <si>
    <t>22.05.2021 14:31:19</t>
  </si>
  <si>
    <t>M-1635 GEÇİT 35-02-M01635_M-660 M04_2329435</t>
  </si>
  <si>
    <t>22.05.2021 09:43:48</t>
  </si>
  <si>
    <t>22.05.2021 10:09:13</t>
  </si>
  <si>
    <t>OVAKENT İM 35-15-A00003_OVAKENT L03_2308503</t>
  </si>
  <si>
    <t>22.05.2021 10:00:07</t>
  </si>
  <si>
    <t>22.05.2021 13:10:39</t>
  </si>
  <si>
    <t>K-758 35-02-K00758_35-02-K00758_2351173</t>
  </si>
  <si>
    <t>22.05.2021 09:57:00</t>
  </si>
  <si>
    <t>22.05.2021 12:03:51</t>
  </si>
  <si>
    <t>22.05.2021 10:04:48</t>
  </si>
  <si>
    <t>22.05.2021 13:07:24</t>
  </si>
  <si>
    <t>YENİFOÇA TR-18 35-23-M00018_42096340_56365410_56365410</t>
  </si>
  <si>
    <t>22.05.2021 10:18:40</t>
  </si>
  <si>
    <t>22.05.2021 12:41:57</t>
  </si>
  <si>
    <t>22.05.2021 10:20:00</t>
  </si>
  <si>
    <t>22.05.2021 14:40:58</t>
  </si>
  <si>
    <t>ÇALTEPE TR-1 45-80-M00162_B_56384548_56384548</t>
  </si>
  <si>
    <t>22.05.2021 10:20:35</t>
  </si>
  <si>
    <t>22.05.2021 12:54:04</t>
  </si>
  <si>
    <t>M-1528 35-03-M01528_35-03-M01528_41974043</t>
  </si>
  <si>
    <t>22.05.2021 10:24:00</t>
  </si>
  <si>
    <t>22.05.2021 10:56:05</t>
  </si>
  <si>
    <t>TR-35 35-30-L00035_955331276_955331276</t>
  </si>
  <si>
    <t>22.05.2021 10:29:55</t>
  </si>
  <si>
    <t>22.05.2021 12:41:18</t>
  </si>
  <si>
    <t>AZİZTEPE MEZARÖNÜ TR-3 45-73-M00222_45-73-M00222_2353616</t>
  </si>
  <si>
    <t>22.05.2021 10:32:12</t>
  </si>
  <si>
    <t>22.05.2021 13:51:52</t>
  </si>
  <si>
    <t>SALİHLİ TM 45-78-A00004_HatBaşıAyırıcı_53140381 M08_53140381</t>
  </si>
  <si>
    <t>22.05.2021 10:43:15</t>
  </si>
  <si>
    <t>22.05.2021 13:15:16</t>
  </si>
  <si>
    <t>KARABEL KÖK(VİŞNELİ KÖK) 35-26-M01207_KARABEL RES M06_66051330</t>
  </si>
  <si>
    <t>22.05.2021 11:01:14</t>
  </si>
  <si>
    <t>22.05.2021 11:25:30</t>
  </si>
  <si>
    <t>DM-1/TR-12 35-14-L00294_95000017504_95000017504</t>
  </si>
  <si>
    <t>22.05.2021 10:59:56</t>
  </si>
  <si>
    <t>22.05.2021 14:16:55</t>
  </si>
  <si>
    <t>_915015258_915015258</t>
  </si>
  <si>
    <t>22.05.2021 10:59:27</t>
  </si>
  <si>
    <t>22.05.2021 12:44:45</t>
  </si>
  <si>
    <t>TR-50 35-19-L00050_7261794_56394534_56394534</t>
  </si>
  <si>
    <t>22.05.2021 11:05:05</t>
  </si>
  <si>
    <t>22.05.2021 12:46:57</t>
  </si>
  <si>
    <t>BALIKLIOVA TR-5 35-19-L00374_95000131518_95000131518</t>
  </si>
  <si>
    <t>22.05.2021 11:06:18</t>
  </si>
  <si>
    <t>22.05.2021 14:15:37</t>
  </si>
  <si>
    <t>HÜSEYİN DAĞLI SULAMA GRUBU 35-29-M00292_A_56373865_56373865</t>
  </si>
  <si>
    <t>22.05.2021 11:12:50</t>
  </si>
  <si>
    <t>22.05.2021 12:48:14</t>
  </si>
  <si>
    <t>DELEMENLER BAHÇEARASI TR-1 45-73-M00670_945650371_945650371</t>
  </si>
  <si>
    <t>22.05.2021 10:18:13</t>
  </si>
  <si>
    <t>22.05.2021 11:54:55</t>
  </si>
  <si>
    <t>22.05.2021 11:31:38</t>
  </si>
  <si>
    <t>22.05.2021 13:22:01</t>
  </si>
  <si>
    <t>FOÇA M-259 BAĞARASI 35-23-M00259_952996807_952996807</t>
  </si>
  <si>
    <t>22.05.2021 11:30:44</t>
  </si>
  <si>
    <t>22.05.2021 13:41:58</t>
  </si>
  <si>
    <t>BOYALI ÇAYBAŞI TR-2 45-75-M00268_49464151_56406355_56406355</t>
  </si>
  <si>
    <t>22.05.2021 11:35:09</t>
  </si>
  <si>
    <t>22.05.2021 13:00:37</t>
  </si>
  <si>
    <t>SARIPINAR TR-5 45-73-M00572_A_56401741_56401741</t>
  </si>
  <si>
    <t>22.05.2021 11:38:00</t>
  </si>
  <si>
    <t>22.05.2021 14:20:53</t>
  </si>
  <si>
    <t>YAĞCILAR AYDOĞDU TR-3 35-32-L00149_946410269_946410269</t>
  </si>
  <si>
    <t>22.05.2021 11:24:47</t>
  </si>
  <si>
    <t>22.05.2021 13:02:46</t>
  </si>
  <si>
    <t>TUMBULLAR TR-2 35-31-L00369_956569045_956569045</t>
  </si>
  <si>
    <t>22.05.2021 11:26:38</t>
  </si>
  <si>
    <t>22.05.2021 15:26:50</t>
  </si>
  <si>
    <t>ÇAPAKLI KÖK 45-78-M01161_HatBaşıAyırıcı_53140250 M04_53140250</t>
  </si>
  <si>
    <t>22.05.2021 11:40:26</t>
  </si>
  <si>
    <t>22.05.2021 15:54:16</t>
  </si>
  <si>
    <t>M-442 35-02-M00442_M-480 M02_2098975</t>
  </si>
  <si>
    <t>22.05.2021 11:40:35</t>
  </si>
  <si>
    <t>22.05.2021 12:48:03</t>
  </si>
  <si>
    <t>K-920 35-01-K00920_D_60984629_60984629</t>
  </si>
  <si>
    <t>22.05.2021 11:29:20</t>
  </si>
  <si>
    <t>22.05.2021 14:05:48</t>
  </si>
  <si>
    <t>ALİAĞA TR-43 DM 35-17-M00043_HatBaşıAyırıcı_53134056 M12_53134056</t>
  </si>
  <si>
    <t>22.05.2021 11:43:12</t>
  </si>
  <si>
    <t>22.05.2021 13:26:24</t>
  </si>
  <si>
    <t>_910849696_910849696</t>
  </si>
  <si>
    <t>22.05.2021 11:26:35</t>
  </si>
  <si>
    <t>22.05.2021 13:53:47</t>
  </si>
  <si>
    <t>L-239 BAYKAL 35-18-L00239_950444607_950444607</t>
  </si>
  <si>
    <t>22.05.2021 11:57:56</t>
  </si>
  <si>
    <t>22.05.2021 15:57:55</t>
  </si>
  <si>
    <t>TR-2/80 45-83-L00080_955139517_955139517</t>
  </si>
  <si>
    <t>22.05.2021 11:56:59</t>
  </si>
  <si>
    <t>22.05.2021 15:00:30</t>
  </si>
  <si>
    <t>TR-2/101 45-83-M00775_D TR1821D1B_48127178</t>
  </si>
  <si>
    <t>22.05.2021 11:54:40</t>
  </si>
  <si>
    <t>22.05.2021 14:17:13</t>
  </si>
  <si>
    <t>MÜTEVELLİ TR-2 45-80-M00101_B_56389043_56389043</t>
  </si>
  <si>
    <t>22.05.2021 12:05:00</t>
  </si>
  <si>
    <t>22.05.2021 13:49:57</t>
  </si>
  <si>
    <t>22.05.2021 12:10:25</t>
  </si>
  <si>
    <t>22.05.2021 12:19:56</t>
  </si>
  <si>
    <t>IŞIKLAR TM 35-02-A00006_BOĞAZİÇİ-2 M03_2307644</t>
  </si>
  <si>
    <t>22.05.2021 12:10:18</t>
  </si>
  <si>
    <t>22.05.2021 12:20:14</t>
  </si>
  <si>
    <t>IŞIKLAR TM 35-02-A00006_CUMAOVASI-2 M05_2307646</t>
  </si>
  <si>
    <t>22.05.2021 12:10:31</t>
  </si>
  <si>
    <t>22.05.2021 12:18:35</t>
  </si>
  <si>
    <t>IŞIKLAR TM 35-02-A00006_DÖKÜMCÜLER M08_2313437</t>
  </si>
  <si>
    <t>22.05.2021 12:10:50</t>
  </si>
  <si>
    <t>22.05.2021 12:18:58</t>
  </si>
  <si>
    <t>IŞIKLAR TM 35-02-A00006_BATIÇİM-1 M24_2308413</t>
  </si>
  <si>
    <t>22.05.2021 12:10:30</t>
  </si>
  <si>
    <t>22.05.2021 12:19:26</t>
  </si>
  <si>
    <t>IŞIKLAR TM 35-02-A00006_BATIÇİM-2 M17_2308405</t>
  </si>
  <si>
    <t>22.05.2021 12:11:18</t>
  </si>
  <si>
    <t>22.05.2021 12:18:41</t>
  </si>
  <si>
    <t>IŞIKLAR TM 35-02-A00006_TR-A M20_2308409</t>
  </si>
  <si>
    <t>TEİAŞ Trafo Arızası</t>
  </si>
  <si>
    <t>22.05.2021 12:11:00</t>
  </si>
  <si>
    <t>22.05.2021 12:27:00</t>
  </si>
  <si>
    <t>IŞIKLAR TM 35-02-A00006_ESHOT-1 M22_2308411</t>
  </si>
  <si>
    <t>22.05.2021 12:18:49</t>
  </si>
  <si>
    <t>MEHMET ÇOKAL SULAMA GRUBU 35-20-L00389_49432730_56407159_56407159</t>
  </si>
  <si>
    <t>22.05.2021 12:15:28</t>
  </si>
  <si>
    <t>22.05.2021 13:44:01</t>
  </si>
  <si>
    <t>K-240 35-01-K00240_912144587_912144587</t>
  </si>
  <si>
    <t>22.05.2021 12:21:00</t>
  </si>
  <si>
    <t>22.05.2021 17:17:12</t>
  </si>
  <si>
    <t>BADEMLİ TR-9 35-15-L01046_950392916_950392916</t>
  </si>
  <si>
    <t>22.05.2021 12:16:09</t>
  </si>
  <si>
    <t>22.05.2021 14:55:46</t>
  </si>
  <si>
    <t>GÜMÜLDÜR M-11 35-25-M00011_955263184_955263184</t>
  </si>
  <si>
    <t>22.05.2021 12:21:45</t>
  </si>
  <si>
    <t>22.05.2021 16:10:57</t>
  </si>
  <si>
    <t>TİRE DM-2/8 35-29-M00116_950324882_950324882</t>
  </si>
  <si>
    <t>22.05.2021 12:36:21</t>
  </si>
  <si>
    <t>22.05.2021 13:19:44</t>
  </si>
  <si>
    <t>22.05.2021 12:40:53</t>
  </si>
  <si>
    <t>22.05.2021 12:41:19</t>
  </si>
  <si>
    <t>K-4046 35-09-K04046_913208730_913208730</t>
  </si>
  <si>
    <t>22.05.2021 12:39:56</t>
  </si>
  <si>
    <t>22.05.2021 17:37:47</t>
  </si>
  <si>
    <t>DM02/TR23 MEZAR ÜSTÜ 45-73-M00028_945682368_945682368</t>
  </si>
  <si>
    <t>22.05.2021 12:38:48</t>
  </si>
  <si>
    <t>22.05.2021 14:22:52</t>
  </si>
  <si>
    <t>SUCAHLI TR-1 35-24-M00103_A_56352401_56352401</t>
  </si>
  <si>
    <t>22.05.2021 12:35:57</t>
  </si>
  <si>
    <t>22.05.2021 16:02:46</t>
  </si>
  <si>
    <t>TR-58 35-19-L00058_956665188_956665188</t>
  </si>
  <si>
    <t>22.05.2021 12:49:00</t>
  </si>
  <si>
    <t>22.05.2021 13:33:48</t>
  </si>
  <si>
    <t>ALİ DEDEOĞLU TARIMSAL SULAMA TR-1 45-72-L00344_DIREK TIPI TRAFO HUCRESI H01_2109024</t>
  </si>
  <si>
    <t>22.05.2021 12:50:03</t>
  </si>
  <si>
    <t>22.05.2021 16:54:37</t>
  </si>
  <si>
    <t>M-1292 35-02-M01292_35-02-M01292_2376535</t>
  </si>
  <si>
    <t>22.05.2021 09:21:00</t>
  </si>
  <si>
    <t>22.05.2021 09:42:00</t>
  </si>
  <si>
    <t>L-289 DEMET AKBAĞ TRAFO 35-18-L00289_950447692_950447692</t>
  </si>
  <si>
    <t>22.05.2021 12:51:03</t>
  </si>
  <si>
    <t>22.05.2021 17:58:45</t>
  </si>
  <si>
    <t>SALUR KÖK 45-75-M00062_HatBaşıAyırıcı_53135662 M03_53135662</t>
  </si>
  <si>
    <t>22.05.2021 12:55:42</t>
  </si>
  <si>
    <t>22.05.2021 14:40:47</t>
  </si>
  <si>
    <t>TR-118 EMEK SANAYİ-1 35-26-L00040_956601083_956601083</t>
  </si>
  <si>
    <t>22.05.2021 13:00:57</t>
  </si>
  <si>
    <t>22.05.2021 14:32:51</t>
  </si>
  <si>
    <t>KARAALİ TR-1 45-71-M01470_43157798_56395558_56395558</t>
  </si>
  <si>
    <t>22.05.2021 13:02:33</t>
  </si>
  <si>
    <t>22.05.2021 14:36:11</t>
  </si>
  <si>
    <t>L-329 35-18-L00329_953078454_953078454</t>
  </si>
  <si>
    <t>22.05.2021 13:08:00</t>
  </si>
  <si>
    <t>22.05.2021 13:59:00</t>
  </si>
  <si>
    <t>M-278 35-02-M00278_B_56368147_56368147</t>
  </si>
  <si>
    <t>22.05.2021 12:49:08</t>
  </si>
  <si>
    <t>22.05.2021 14:26:34</t>
  </si>
  <si>
    <t>L-36 35-18-L00036_956333484_956333484</t>
  </si>
  <si>
    <t>22.05.2021 12:42:57</t>
  </si>
  <si>
    <t>22.05.2021 15:32:52</t>
  </si>
  <si>
    <t>TR-90 ÖZTİRYAKİLER 35-19-L00090_956682563_956682563</t>
  </si>
  <si>
    <t>22.05.2021 13:17:18</t>
  </si>
  <si>
    <t>22.05.2021 14:20:20</t>
  </si>
  <si>
    <t>YUKARIKIZILCA ÇAMLIK TR 35-27-L00389_ H_73048627</t>
  </si>
  <si>
    <t>22.05.2021 13:20:35</t>
  </si>
  <si>
    <t>22.05.2021 17:06:38</t>
  </si>
  <si>
    <t>TÖYKO KÖK 35-30-M00213_955314461_955314461</t>
  </si>
  <si>
    <t>22.05.2021 13:23:52</t>
  </si>
  <si>
    <t>22.05.2021 19:04:27</t>
  </si>
  <si>
    <t>22.05.2021 13:29:46</t>
  </si>
  <si>
    <t>22.05.2021 14:46:58</t>
  </si>
  <si>
    <t>SART TR-8 45-78-M00180_49316655_56407965_56407965</t>
  </si>
  <si>
    <t>22.05.2021 13:29:03</t>
  </si>
  <si>
    <t>22.05.2021 15:45:14</t>
  </si>
  <si>
    <t>ÖREN TR-3 35-27-L00218_99144466_99144466</t>
  </si>
  <si>
    <t>22.05.2021 13:24:25</t>
  </si>
  <si>
    <t>22.05.2021 18:16:29</t>
  </si>
  <si>
    <t>K-4355 35-02-K04355_E_56375483_56375483</t>
  </si>
  <si>
    <t>22.05.2021 13:08:16</t>
  </si>
  <si>
    <t>22.05.2021 14:35:52</t>
  </si>
  <si>
    <t>BADEMLER TR-2 35-19-L00297_956671400_956671400</t>
  </si>
  <si>
    <t>22.05.2021 13:34:34</t>
  </si>
  <si>
    <t>22.05.2021 17:18:06</t>
  </si>
  <si>
    <t>BİRGİ KÖK 35-19-M00041_KÖYLER M03_72152107</t>
  </si>
  <si>
    <t>22.05.2021 13:39:23</t>
  </si>
  <si>
    <t>22.05.2021 15:07:00</t>
  </si>
  <si>
    <t>K-4277 35-02-K04277_910125088_910125088</t>
  </si>
  <si>
    <t>22.05.2021 13:40:44</t>
  </si>
  <si>
    <t>22.05.2021 14:47:05</t>
  </si>
  <si>
    <t>ÇİNİLİKÖY TR-3 35-27-L00332_962564086_962564086</t>
  </si>
  <si>
    <t>22.05.2021 13:56:10</t>
  </si>
  <si>
    <t>22.05.2021 15:50:53</t>
  </si>
  <si>
    <t>M-1399 35-03-M01399_915929189_915929189</t>
  </si>
  <si>
    <t>22.05.2021 13:57:06</t>
  </si>
  <si>
    <t>22.05.2021 16:21:02</t>
  </si>
  <si>
    <t>PEŞREFLİ TR-5 35-29-L00774__72425645_72425645</t>
  </si>
  <si>
    <t>22.05.2021 14:02:00</t>
  </si>
  <si>
    <t>22.05.2021 15:01:51</t>
  </si>
  <si>
    <t>TR-2/104-1 45-83-L00460_D TR1825D34B_48138624</t>
  </si>
  <si>
    <t>22.05.2021 14:03:00</t>
  </si>
  <si>
    <t>22.05.2021 16:07:14</t>
  </si>
  <si>
    <t>M-1433 35-02-M01433_TRF M02_2034663</t>
  </si>
  <si>
    <t>22.05.2021 14:10:11</t>
  </si>
  <si>
    <t>22.05.2021 17:30:17</t>
  </si>
  <si>
    <t>YEŞİLOVA ÇAYIR TR-3 35-20-L00128_11382936_56375633_56375633</t>
  </si>
  <si>
    <t>22.05.2021 14:29:53</t>
  </si>
  <si>
    <t>22.05.2021 15:56:38</t>
  </si>
  <si>
    <t>KOLDERE TR-2 45-80-M00114_956539253_956539253</t>
  </si>
  <si>
    <t>22.05.2021 14:40:00</t>
  </si>
  <si>
    <t>22.05.2021 15:46:40</t>
  </si>
  <si>
    <t>İM-2/TR-29 SIĞACIK 35-14-L00287_956658371_956658371</t>
  </si>
  <si>
    <t>22.05.2021 14:39:48</t>
  </si>
  <si>
    <t>22.05.2021 17:06:52</t>
  </si>
  <si>
    <t>22.05.2021 14:43:44</t>
  </si>
  <si>
    <t>22.05.2021 16:32:25</t>
  </si>
  <si>
    <t>YELKİ DM-1/3 (M-2336) 35-10-M02336_913328620_913328620</t>
  </si>
  <si>
    <t>22.05.2021 14:49:39</t>
  </si>
  <si>
    <t>22.05.2021 18:13:58</t>
  </si>
  <si>
    <t>K-1439 35-01-K01439_911566592_911566592</t>
  </si>
  <si>
    <t>22.05.2021 15:05:38</t>
  </si>
  <si>
    <t>22.05.2021 16:29:15</t>
  </si>
  <si>
    <t>KÜNER TR-17 35-22-M00826_962967638_962967638</t>
  </si>
  <si>
    <t>22.05.2021 14:56:10</t>
  </si>
  <si>
    <t>22.05.2021 15:39:01</t>
  </si>
  <si>
    <t>TR-1/80 45-72-M00080_B_56392122_56392122</t>
  </si>
  <si>
    <t>22.05.2021 15:03:53</t>
  </si>
  <si>
    <t>22.05.2021 15:57:50</t>
  </si>
  <si>
    <t>DOMBAYLI TR-1 45-78-M01111_49340989_56406132_56406132</t>
  </si>
  <si>
    <t>22.05.2021 15:06:48</t>
  </si>
  <si>
    <t>22.05.2021 16:57:09</t>
  </si>
  <si>
    <t>ÇANDARLI TR-5 35-30-M00005_C c1_42961523</t>
  </si>
  <si>
    <t>22.05.2021 14:31:41</t>
  </si>
  <si>
    <t>22.05.2021 16:46:47</t>
  </si>
  <si>
    <t>BALLICA TR-5 45-72-L00554_45-72-L00554_2347609</t>
  </si>
  <si>
    <t>22.05.2021 15:13:14</t>
  </si>
  <si>
    <t>22.05.2021 17:29:08</t>
  </si>
  <si>
    <t>YENMİŞ KÖK 35-27-M00366_HatBaşıAyırıcı_56462668 M01_56462668</t>
  </si>
  <si>
    <t>22.05.2021 14:57:28</t>
  </si>
  <si>
    <t>22.05.2021 18:16:06</t>
  </si>
  <si>
    <t>DEREKÖY KÖK 45-77-L00290_KULA İM L07_2035832</t>
  </si>
  <si>
    <t>22.05.2021 15:26:29</t>
  </si>
  <si>
    <t>22.05.2021 15:27:03</t>
  </si>
  <si>
    <t>TR-143 35-16-L00143_953317468_953317468</t>
  </si>
  <si>
    <t>22.05.2021 14:59:59</t>
  </si>
  <si>
    <t>22.05.2021 17:54:01</t>
  </si>
  <si>
    <t>BİRGİ KÖK 35-19-M00041_KÖYLER M03_72152144</t>
  </si>
  <si>
    <t>22.05.2021 15:17:58</t>
  </si>
  <si>
    <t>22.05.2021 16:23:14</t>
  </si>
  <si>
    <t>ÇINARLIKUYU KÖK 45-71-M00188_ÇINARLIKUYU TR-1 M02_72248738</t>
  </si>
  <si>
    <t>22.05.2021 15:36:00</t>
  </si>
  <si>
    <t>22.05.2021 22:08:41</t>
  </si>
  <si>
    <t>M-1276 35-03-M01276_910259140_910259140</t>
  </si>
  <si>
    <t>22.05.2021 15:38:12</t>
  </si>
  <si>
    <t>22.05.2021 17:30:29</t>
  </si>
  <si>
    <t>K-1487 35-03-K01487_910300338_910300338</t>
  </si>
  <si>
    <t>22.05.2021 15:43:59</t>
  </si>
  <si>
    <t>22.05.2021 16:23:12</t>
  </si>
  <si>
    <t>K-3628 35-01-K03628_911481267_911481267</t>
  </si>
  <si>
    <t>22.05.2021 15:48:48</t>
  </si>
  <si>
    <t>22.05.2021 19:16:46</t>
  </si>
  <si>
    <t>KARAKUYU KÖK 35-26-M00437_ÇAPAK KÖK GİRİŞ M04_66057099</t>
  </si>
  <si>
    <t>22.05.2021 15:55:13</t>
  </si>
  <si>
    <t>22.05.2021 15:55:29</t>
  </si>
  <si>
    <t>GİRELLİ AYDINÇEŞME TR-8 45-73-M00754_945648636_945648636</t>
  </si>
  <si>
    <t>22.05.2021 15:50:16</t>
  </si>
  <si>
    <t>22.05.2021 18:03:12</t>
  </si>
  <si>
    <t>ÇANDARLI TR-4 35-30-M00004_955325226_955325226</t>
  </si>
  <si>
    <t>22.05.2021 15:52:10</t>
  </si>
  <si>
    <t>22.05.2021 17:06:46</t>
  </si>
  <si>
    <t>ÇANDARLI TATİL KÖYÜ TR-1 35-30-M00088_955313074_955313074</t>
  </si>
  <si>
    <t>22.05.2021 15:48:54</t>
  </si>
  <si>
    <t>22.05.2021 18:44:35</t>
  </si>
  <si>
    <t>22.05.2021 16:03:01</t>
  </si>
  <si>
    <t>22.05.2021 16:10:00</t>
  </si>
  <si>
    <t>YEŞİLOCA ÇAYIR TR-4 35-20-L00129_955189970_955189970</t>
  </si>
  <si>
    <t>22.05.2021 16:00:38</t>
  </si>
  <si>
    <t>22.05.2021 23:08:18</t>
  </si>
  <si>
    <t>M-2740 35-02-M02740_950206585_950206585</t>
  </si>
  <si>
    <t>22.05.2021 16:09:44</t>
  </si>
  <si>
    <t>22.05.2021 17:37:14</t>
  </si>
  <si>
    <t>KARABURUN TR-8 35-21-L00015_953367721_953367721</t>
  </si>
  <si>
    <t>22.05.2021 16:09:04</t>
  </si>
  <si>
    <t>22.05.2021 17:21:38</t>
  </si>
  <si>
    <t>22.05.2021 16:22:43</t>
  </si>
  <si>
    <t>22.05.2021 16:24:33</t>
  </si>
  <si>
    <t>DEREKÖY KÖK 45-77-L00290_YURTBAŞI L05_2120664</t>
  </si>
  <si>
    <t>22.05.2021 16:25:31</t>
  </si>
  <si>
    <t>22.05.2021 18:51:24</t>
  </si>
  <si>
    <t>K-2481 35-02-K02481_35-02-K02481_2366381</t>
  </si>
  <si>
    <t>22.05.2021 16:30:59</t>
  </si>
  <si>
    <t>22.05.2021 19:27:04</t>
  </si>
  <si>
    <t>K-1522 GÖRECE ATA MAH. 35-22-K01522_955294258_955294258</t>
  </si>
  <si>
    <t>22.05.2021 16:25:41</t>
  </si>
  <si>
    <t>22.05.2021 18:46:44</t>
  </si>
  <si>
    <t>L-401 ALTINYUNUS DM 35-18-L00401_SAĞLIKÇILAR L-477 L15_2326016</t>
  </si>
  <si>
    <t>22.05.2021 16:33:26</t>
  </si>
  <si>
    <t>22.05.2021 17:36:47</t>
  </si>
  <si>
    <t>M-516 METAŞ KÖK 35-02-M00516_M-1151 M04_72046096</t>
  </si>
  <si>
    <t>22.05.2021 16:46:19</t>
  </si>
  <si>
    <t>22.05.2021 16:55:00</t>
  </si>
  <si>
    <t>22.05.2021 16:46:41</t>
  </si>
  <si>
    <t>22.05.2021 18:31:03</t>
  </si>
  <si>
    <t>BOZALAN TR-1 35-28-M00281_DIREK TIPI TRAFO HUCRESI H01_2110250</t>
  </si>
  <si>
    <t>22.05.2021 16:45:39</t>
  </si>
  <si>
    <t>22.05.2021 19:32:05</t>
  </si>
  <si>
    <t>ÇINARDİBİ TR-7 35-20-M00074_955197294_955197294</t>
  </si>
  <si>
    <t>22.05.2021 16:48:10</t>
  </si>
  <si>
    <t>22.05.2021 20:42:27</t>
  </si>
  <si>
    <t>ŞERİTLİ TR-1 45-77-L00239_945491714_945491714</t>
  </si>
  <si>
    <t>22.05.2021 16:55:16</t>
  </si>
  <si>
    <t>22.05.2021 19:47:04</t>
  </si>
  <si>
    <t>HALİLLER VAKIFLAR TR-7 35-31-L00232_47919399_56403386_56403386</t>
  </si>
  <si>
    <t>22.05.2021 16:55:30</t>
  </si>
  <si>
    <t>22.05.2021 19:54:57</t>
  </si>
  <si>
    <t>K-1567 35-01-K01567_910908625_910908625</t>
  </si>
  <si>
    <t>22.05.2021 17:01:52</t>
  </si>
  <si>
    <t>22.05.2021 18:21:19</t>
  </si>
  <si>
    <t>FOÇA TR-11 35-23-L00011_950414233_950414233</t>
  </si>
  <si>
    <t>22.05.2021 16:58:36</t>
  </si>
  <si>
    <t>22.05.2021 20:18:59</t>
  </si>
  <si>
    <t>TR-172 35-15-M00416_950352646_950352646</t>
  </si>
  <si>
    <t>22.05.2021 16:56:08</t>
  </si>
  <si>
    <t>22.05.2021 18:26:07</t>
  </si>
  <si>
    <t>MENEMEN TR-28 35-28-L00028_MENEMEN TR-90/MENEMEN TR-25 L02_66712105</t>
  </si>
  <si>
    <t>22.05.2021 17:07:43</t>
  </si>
  <si>
    <t>22.05.2021 17:49:57</t>
  </si>
  <si>
    <t>BURUNCUK TR-7 35-20-L00306_11564773_56377996_56377996</t>
  </si>
  <si>
    <t>22.05.2021 17:13:16</t>
  </si>
  <si>
    <t>22.05.2021 18:23:13</t>
  </si>
  <si>
    <t>K-4780 35-04-K04780_912405836_912405836</t>
  </si>
  <si>
    <t>22.05.2021 17:25:07</t>
  </si>
  <si>
    <t>22.05.2021 18:51:01</t>
  </si>
  <si>
    <t>DEMİRTAŞ TR-1 35-30-M00150_955319504_955319504</t>
  </si>
  <si>
    <t>22.05.2021 17:35:21</t>
  </si>
  <si>
    <t>22.05.2021 19:35:16</t>
  </si>
  <si>
    <t>ŞAHYAR TR-2 45-73-M00192_B_56393572_56393572</t>
  </si>
  <si>
    <t>22.05.2021 17:44:12</t>
  </si>
  <si>
    <t>22.05.2021 20:07:07</t>
  </si>
  <si>
    <t>KİLLİK TR-16 45-73-M00350_945639059_945639059</t>
  </si>
  <si>
    <t>22.05.2021 17:46:05</t>
  </si>
  <si>
    <t>22.05.2021 19:02:55</t>
  </si>
  <si>
    <t>İSMET DAĞLI SULAMA GRUBU TR 35-27-M00259_C_56356786_56356786</t>
  </si>
  <si>
    <t>22.05.2021 17:42:36</t>
  </si>
  <si>
    <t>22.05.2021 19:32:53</t>
  </si>
  <si>
    <t>ARDIÇ MAHALLESİ TR-52 35-21-L00132_953366311_953366311</t>
  </si>
  <si>
    <t>22.05.2021 17:53:17</t>
  </si>
  <si>
    <t>22.05.2021 19:09:59</t>
  </si>
  <si>
    <t>PAYAMLI M-28 35-25-M00195_956645028_956645028</t>
  </si>
  <si>
    <t>22.05.2021 17:43:33</t>
  </si>
  <si>
    <t>22.05.2021 21:19:56</t>
  </si>
  <si>
    <t>22.05.2021 17:56:32</t>
  </si>
  <si>
    <t>22.05.2021 20:39:22</t>
  </si>
  <si>
    <t>ORHANGAZİ TR-1 35-15-L00207_DIREK TIPI TRAFO HUCRESI H01_2046448</t>
  </si>
  <si>
    <t>22.05.2021 18:01:51</t>
  </si>
  <si>
    <t>22.05.2021 21:08:18</t>
  </si>
  <si>
    <t>L-492 (BALANBAKA-1) 35-18-L00492_950464885_950464885</t>
  </si>
  <si>
    <t>22.05.2021 17:57:44</t>
  </si>
  <si>
    <t>22.05.2021 21:45:13</t>
  </si>
  <si>
    <t>M-1173 35-04-M01173_99579357_99579357</t>
  </si>
  <si>
    <t>22.05.2021 18:10:15</t>
  </si>
  <si>
    <t>22.05.2021 20:37:00</t>
  </si>
  <si>
    <t>ÇAKMAKLI TR-1 35-17-M00345_C_56363702_56363702</t>
  </si>
  <si>
    <t>22.05.2021 18:18:00</t>
  </si>
  <si>
    <t>22.05.2021 18:54:05</t>
  </si>
  <si>
    <t>M-2909 35-02-M02909_99922096_99922096</t>
  </si>
  <si>
    <t>22.05.2021 18:26:27</t>
  </si>
  <si>
    <t>22.05.2021 19:57:27</t>
  </si>
  <si>
    <t>K-2451 35-03-K02451_A_56354193_56354193</t>
  </si>
  <si>
    <t>22.05.2021 18:27:30</t>
  </si>
  <si>
    <t>22.05.2021 20:26:59</t>
  </si>
  <si>
    <t>AHMETBEYLİ M-4 35-22-M00242_DIREK TIPI TRAFO HUCRESI H01_2125284</t>
  </si>
  <si>
    <t>22.05.2021 18:26:56</t>
  </si>
  <si>
    <t>22.05.2021 19:58:22</t>
  </si>
  <si>
    <t>M-1348 35-01-M01348_914985181_914985181</t>
  </si>
  <si>
    <t>22.05.2021 18:00:00</t>
  </si>
  <si>
    <t>22.05.2021 20:40:58</t>
  </si>
  <si>
    <t>GÜLBAHÇE TR-1 45-71-M00184_BAĞYOLU TR-1 M03_72255608</t>
  </si>
  <si>
    <t>22.05.2021 18:02:33</t>
  </si>
  <si>
    <t>22.05.2021 22:44:27</t>
  </si>
  <si>
    <t>TR-54 35-30-L00054_955329957_955329957</t>
  </si>
  <si>
    <t>22.05.2021 18:52:28</t>
  </si>
  <si>
    <t>22.05.2021 20:52:13</t>
  </si>
  <si>
    <t>TİRE İM-DM-1 35-29-A00001_YENİÇİFTLİK M18_2312218</t>
  </si>
  <si>
    <t>22.05.2021 18:55:00</t>
  </si>
  <si>
    <t>22.05.2021 19:40:43</t>
  </si>
  <si>
    <t>TİRE İM-DM-1 35-29-A00001_DM-1/66 M04_2312230</t>
  </si>
  <si>
    <t>22.05.2021 18:56:00</t>
  </si>
  <si>
    <t>22.05.2021 19:26:00</t>
  </si>
  <si>
    <t>M-336 (DM-3/TR-3) 35-14-M00336_956643581_956643581</t>
  </si>
  <si>
    <t>22.05.2021 18:56:43</t>
  </si>
  <si>
    <t>22.05.2021 19:45:44</t>
  </si>
  <si>
    <t>AVŞAR İM 45-83-A00002_H KOLU L12_2055345</t>
  </si>
  <si>
    <t>22.05.2021 19:11:41</t>
  </si>
  <si>
    <t>22.05.2021 20:03:00</t>
  </si>
  <si>
    <t>GÜNLÜCE KÖYÜ TR-2 35-15-L00836_B_56361951_56361951</t>
  </si>
  <si>
    <t>22.05.2021 18:53:52</t>
  </si>
  <si>
    <t>23.05.2021 00:03:36</t>
  </si>
  <si>
    <t>KOLDERE TR-10 (6/B) 45-80-M01202_956539187_956539187</t>
  </si>
  <si>
    <t>22.05.2021 19:26:17</t>
  </si>
  <si>
    <t>22.05.2021 21:13:03</t>
  </si>
  <si>
    <t>M-275 35-02-M00275_910086943_910086943</t>
  </si>
  <si>
    <t>22.05.2021 19:28:35</t>
  </si>
  <si>
    <t>22.05.2021 20:51:43</t>
  </si>
  <si>
    <t>K-3584 35-01-K03584_B_56378191_56378191</t>
  </si>
  <si>
    <t>22.05.2021 19:31:30</t>
  </si>
  <si>
    <t>22.05.2021 20:23:00</t>
  </si>
  <si>
    <t>ÇİLE DM 35-22-M00086_AHMETBEYLİ M06_50064096</t>
  </si>
  <si>
    <t>22.05.2021 19:50:59</t>
  </si>
  <si>
    <t>22.05.2021 19:52:17</t>
  </si>
  <si>
    <t>22.05.2021 19:41:07</t>
  </si>
  <si>
    <t>23.05.2021 01:20:05</t>
  </si>
  <si>
    <t>K-3203 35-04-K03203_98963208_98963208</t>
  </si>
  <si>
    <t>22.05.2021 19:40:27</t>
  </si>
  <si>
    <t>22.05.2021 21:58:34</t>
  </si>
  <si>
    <t>K-1025 35-01-K01025_D_56390012_56390012</t>
  </si>
  <si>
    <t>22.05.2021 19:41:29</t>
  </si>
  <si>
    <t>22.05.2021 20:48:36</t>
  </si>
  <si>
    <t>K-1024 35-01-K01024_910664556_910664556</t>
  </si>
  <si>
    <t>22.05.2021 19:40:14</t>
  </si>
  <si>
    <t>22.05.2021 22:08:54</t>
  </si>
  <si>
    <t>M-164 35-18-M00164_950444448_950444448</t>
  </si>
  <si>
    <t>22.05.2021 19:51:24</t>
  </si>
  <si>
    <t>22.05.2021 22:40:52</t>
  </si>
  <si>
    <t>22.05.2021 20:07:04</t>
  </si>
  <si>
    <t>22.05.2021 20:34:00</t>
  </si>
  <si>
    <t>TR-11 45-78-L00828_953264497_953264497</t>
  </si>
  <si>
    <t>22.05.2021 20:16:18</t>
  </si>
  <si>
    <t>22.05.2021 20:47:50</t>
  </si>
  <si>
    <t>GERENKÖY TR-5 35-23-M00151_GERENKÖY TR-4 M01_72154520</t>
  </si>
  <si>
    <t>22.05.2021 20:25:33</t>
  </si>
  <si>
    <t>22.05.2021 21:09:54</t>
  </si>
  <si>
    <t>M-33 CUMHURİYET 35-25-M00102_955254293_955254293</t>
  </si>
  <si>
    <t>22.05.2021 20:14:30</t>
  </si>
  <si>
    <t>22.05.2021 23:38:32</t>
  </si>
  <si>
    <t>EVRENLİ İNCELER MAH TR-1 45-73-M00496_A_56401996_56401996</t>
  </si>
  <si>
    <t>22.05.2021 20:14:04</t>
  </si>
  <si>
    <t>22.05.2021 21:31:32</t>
  </si>
  <si>
    <t>KEMALİYE TR-3 TARIMSAL SULAMA 45-73-M00979_945662855_945662855</t>
  </si>
  <si>
    <t>22.05.2021 20:36:09</t>
  </si>
  <si>
    <t>22.05.2021 22:46:25</t>
  </si>
  <si>
    <t>HACI HASAN KÖYÜ TR-1 35-15-L00271_B_56407284_56407284</t>
  </si>
  <si>
    <t>22.05.2021 19:28:14</t>
  </si>
  <si>
    <t>22.05.2021 21:32:44</t>
  </si>
  <si>
    <t>M-36 35-02-M00036_35-02-M00036_2350436</t>
  </si>
  <si>
    <t>22.05.2021 20:31:14</t>
  </si>
  <si>
    <t>22.05.2021 22:01:31</t>
  </si>
  <si>
    <t>TURGUTLU İM 45-83-A00001_ŞEHİR-3 L19_42295573</t>
  </si>
  <si>
    <t>22.05.2021 20:56:52</t>
  </si>
  <si>
    <t>22.05.2021 21:30:23</t>
  </si>
  <si>
    <t>AHMET DİRİK SULAMA GRUBU TR 35-27-M00266_A_56356716_56356716</t>
  </si>
  <si>
    <t>22.05.2021 21:25:55</t>
  </si>
  <si>
    <t>22.05.2021 22:29:41</t>
  </si>
  <si>
    <t>L-81 35-14-L00081_956660572_956660572</t>
  </si>
  <si>
    <t>22.05.2021 21:29:14</t>
  </si>
  <si>
    <t>22.05.2021 22:44:26</t>
  </si>
  <si>
    <t>ÇATALCA TR-3 35-22-M00269_955294574_955294574</t>
  </si>
  <si>
    <t>22.05.2021 21:47:27</t>
  </si>
  <si>
    <t>23.05.2021 00:06:54</t>
  </si>
  <si>
    <t>BOĞAZİÇİ İM 35-01-A00001_STADYUM K08_53039526</t>
  </si>
  <si>
    <t>22.05.2021 22:32:54</t>
  </si>
  <si>
    <t>22.05.2021 23:12:00</t>
  </si>
  <si>
    <t>22.05.2021 22:29:39</t>
  </si>
  <si>
    <t>22.05.2021 23:55:06</t>
  </si>
  <si>
    <t>HARMANDALI KÖK 45-71-M00061_AHMET KURUT M011_72230783</t>
  </si>
  <si>
    <t>22.05.2021 22:29:28</t>
  </si>
  <si>
    <t>22.05.2021 23:36:51</t>
  </si>
  <si>
    <t>YAYLADALI TR-1 45-82-M00185_945550418_945550418</t>
  </si>
  <si>
    <t>22.05.2021 22:54:50</t>
  </si>
  <si>
    <t>22.05.2021 23:59:47</t>
  </si>
  <si>
    <t>K-95 35-02-K00095_K-3678 K14_2303122</t>
  </si>
  <si>
    <t>22.05.2021 23:17:18</t>
  </si>
  <si>
    <t>23.05.2021 00:08:02</t>
  </si>
  <si>
    <t>TR-48 TEKEL 35-19-L00048_956665972_956665972</t>
  </si>
  <si>
    <t>22.05.2021 23:38:53</t>
  </si>
  <si>
    <t>23.05.2021 01:50:17</t>
  </si>
  <si>
    <t>BOĞAZİÇİ İM 35-01-A00001_STADYUM K08_53047255</t>
  </si>
  <si>
    <t>22.05.2021 23:58:00</t>
  </si>
  <si>
    <t>23.05.2021 00:06:22</t>
  </si>
  <si>
    <t>SELMAN HACILAR TR-1 45-81-M00192_945632692_945632692</t>
  </si>
  <si>
    <t>23.05.2021 00:36:29</t>
  </si>
  <si>
    <t>23.05.2021 02:37:50</t>
  </si>
  <si>
    <t>BAĞYOLU TR-1 45-71-M01598_DIREK TIPI TRAFO HUCRESI H01_2075315</t>
  </si>
  <si>
    <t>23.05.2021 00:58:29</t>
  </si>
  <si>
    <t>23.05.2021 03:01:52</t>
  </si>
  <si>
    <t>DM-3/14 35-29-M00014_48374525_56361526_56361526</t>
  </si>
  <si>
    <t>23.05.2021 01:02:00</t>
  </si>
  <si>
    <t>23.05.2021 03:11:38</t>
  </si>
  <si>
    <t>DM-3/TR-34 35-22-M00073_ M03_2303507</t>
  </si>
  <si>
    <t>23.05.2021 01:00:11</t>
  </si>
  <si>
    <t>23.05.2021 01:16:58</t>
  </si>
  <si>
    <t>23.05.2021 01:25:28</t>
  </si>
  <si>
    <t>23.05.2021 01:40:08</t>
  </si>
  <si>
    <t>23.05.2021 01:25:59</t>
  </si>
  <si>
    <t>23.05.2021 01:27:24</t>
  </si>
  <si>
    <t>23.05.2021 02:08:46</t>
  </si>
  <si>
    <t>23.05.2021 03:48:38</t>
  </si>
  <si>
    <t>ULUKENT DM-1/16 35-28-M00069_953384939_953384939</t>
  </si>
  <si>
    <t>23.05.2021 03:22:21</t>
  </si>
  <si>
    <t>23.05.2021 04:45:35</t>
  </si>
  <si>
    <t>KARABULU KÖK 35-31-L00227_HALİLLER KÖK L06_2119141</t>
  </si>
  <si>
    <t>23.05.2021 03:31:09</t>
  </si>
  <si>
    <t>23.05.2021 04:46:15</t>
  </si>
  <si>
    <t>23.05.2021 05:45:49</t>
  </si>
  <si>
    <t>23.05.2021 06:39:59</t>
  </si>
  <si>
    <t>KARAALİ DM 45-71-M02127_MURADİYE ÇIKIŞ M08_54851031</t>
  </si>
  <si>
    <t>23.05.2021 05:43:55</t>
  </si>
  <si>
    <t>23.05.2021 06:40:06</t>
  </si>
  <si>
    <t>23.05.2021 06:00:14</t>
  </si>
  <si>
    <t>23.05.2021 07:25:19</t>
  </si>
  <si>
    <t>KÖPRÜBAŞI DM 45-86-M00051_ÇATALOLUK DM M05_72246998</t>
  </si>
  <si>
    <t>23.05.2021 06:03:09</t>
  </si>
  <si>
    <t>23.05.2021 06:44:41</t>
  </si>
  <si>
    <t>23.05.2021 06:02:01</t>
  </si>
  <si>
    <t>23.05.2021 07:47:11</t>
  </si>
  <si>
    <t>23.05.2021 06:04:29</t>
  </si>
  <si>
    <t>23.05.2021 06:04:54</t>
  </si>
  <si>
    <t>TR-1/17 45-72-M00017_TR-1/21 M02_2104548</t>
  </si>
  <si>
    <t>23.05.2021 06:02:44</t>
  </si>
  <si>
    <t>23.05.2021 08:36:00</t>
  </si>
  <si>
    <t>23.05.2021 06:15:29</t>
  </si>
  <si>
    <t>23.05.2021 06:16:04</t>
  </si>
  <si>
    <t>23.05.2021 06:18:09</t>
  </si>
  <si>
    <t>23.05.2021 06:18:54</t>
  </si>
  <si>
    <t>23.05.2021 06:33:24</t>
  </si>
  <si>
    <t>23.05.2021 06:37:37</t>
  </si>
  <si>
    <t>23.05.2021 06:37:44</t>
  </si>
  <si>
    <t>23.05.2021 06:38:09</t>
  </si>
  <si>
    <t>AŞAĞIGÜLLÜCE TR-2 45-81-M00170_945636879_945636879</t>
  </si>
  <si>
    <t>23.05.2021 06:36:41</t>
  </si>
  <si>
    <t>23.05.2021 09:38:17</t>
  </si>
  <si>
    <t>23.05.2021 07:00:19</t>
  </si>
  <si>
    <t>23.05.2021 07:37:18</t>
  </si>
  <si>
    <t>AHMETLİ TR-5 35-26-L00129_6906446_56358726_56358726</t>
  </si>
  <si>
    <t>23.05.2021 06:45:00</t>
  </si>
  <si>
    <t>23.05.2021 08:15:29</t>
  </si>
  <si>
    <t>23.05.2021 07:12:14</t>
  </si>
  <si>
    <t>23.05.2021 07:32:11</t>
  </si>
  <si>
    <t>YENİCE TARIMSAL SULAMA TR-4 45-86-M00323__72373753_72373753</t>
  </si>
  <si>
    <t>23.05.2021 07:06:05</t>
  </si>
  <si>
    <t>23.05.2021 09:35:08</t>
  </si>
  <si>
    <t>DİKİLİ İM 35-30-A00001_KABAKUM L09_72357046</t>
  </si>
  <si>
    <t>23.05.2021 07:21:39</t>
  </si>
  <si>
    <t>23.05.2021 07:57:49</t>
  </si>
  <si>
    <t>ESKİ FOÇA İM 35-23-A00001_TR-2 GİRİŞ-ÖLÇÜ L08_2050309</t>
  </si>
  <si>
    <t>23.05.2021 07:24:39</t>
  </si>
  <si>
    <t>23.05.2021 07:30:54</t>
  </si>
  <si>
    <t>23.05.2021 07:42:02</t>
  </si>
  <si>
    <t>23.05.2021 08:58:36</t>
  </si>
  <si>
    <t>23.05.2021 07:44:24</t>
  </si>
  <si>
    <t>23.05.2021 07:44:54</t>
  </si>
  <si>
    <t>SÜLEYMANLI KÖK 35-28-M00606_BOZALAN M04_66870929</t>
  </si>
  <si>
    <t>23.05.2021 07:45:04</t>
  </si>
  <si>
    <t>23.05.2021 07:45:59</t>
  </si>
  <si>
    <t>ÜRKMEZ DM-4 (ÜRKMEZ M-21) 35-25-M00155_5857984_56376692_56376692</t>
  </si>
  <si>
    <t>23.05.2021 08:10:07</t>
  </si>
  <si>
    <t>23.05.2021 09:28:54</t>
  </si>
  <si>
    <t>BOZKÖY TARIMSAL SULAMA TR-3 35-16-M00223_35-16-M00223_2361321</t>
  </si>
  <si>
    <t>23.05.2021 08:22:00</t>
  </si>
  <si>
    <t>23.05.2021 10:39:26</t>
  </si>
  <si>
    <t>TİRE TR-12 35-29-L00012_48356003_56361176_56361176</t>
  </si>
  <si>
    <t>23.05.2021 08:21:45</t>
  </si>
  <si>
    <t>23.05.2021 09:55:01</t>
  </si>
  <si>
    <t>BAĞCILAR TR-1 45-78-M00683_DIREK TIPI TRAFO HUCRESI H01_2111690</t>
  </si>
  <si>
    <t>23.05.2021 08:26:17</t>
  </si>
  <si>
    <t>23.05.2021 09:36:06</t>
  </si>
  <si>
    <t>SAÇLI TR-4 35-31-L00157_DIREK TIPI TRAFO HUCRESI H01_2048231</t>
  </si>
  <si>
    <t>23.05.2021 08:23:59</t>
  </si>
  <si>
    <t>23.05.2021 10:03:45</t>
  </si>
  <si>
    <t>23.05.2021 08:33:00</t>
  </si>
  <si>
    <t>23.05.2021 09:56:26</t>
  </si>
  <si>
    <t>TIRMANLAR DM 35-16-M00171_KIRCALAR DM M02_72041583</t>
  </si>
  <si>
    <t>23.05.2021 08:35:59</t>
  </si>
  <si>
    <t>23.05.2021 09:21:43</t>
  </si>
  <si>
    <t>23.05.2021 08:36:14</t>
  </si>
  <si>
    <t>23.05.2021 09:09:04</t>
  </si>
  <si>
    <t>23.05.2021 08:45:14</t>
  </si>
  <si>
    <t>23.05.2021 08:58:32</t>
  </si>
  <si>
    <t>YUNUSDERE TR-1 45-83-L00287_955158567_955158567</t>
  </si>
  <si>
    <t>23.05.2021 08:53:23</t>
  </si>
  <si>
    <t>23.05.2021 11:19:19</t>
  </si>
  <si>
    <t>GÖBEKLİ TR-1 45-73-M01076_945659848_945659848</t>
  </si>
  <si>
    <t>23.05.2021 08:56:31</t>
  </si>
  <si>
    <t>23.05.2021 12:19:18</t>
  </si>
  <si>
    <t>M-1 35-02-M00001_M-967 M03_78582472</t>
  </si>
  <si>
    <t>23.05.2021 09:03:00</t>
  </si>
  <si>
    <t>23.05.2021 16:15:00</t>
  </si>
  <si>
    <t>ŞEHİT KEMAL KÖK 35-17-M00449_OMS METAL M02_66442959</t>
  </si>
  <si>
    <t>23.05.2021 09:00:59</t>
  </si>
  <si>
    <t>23.05.2021 12:36:23</t>
  </si>
  <si>
    <t>23.05.2021 08:57:44</t>
  </si>
  <si>
    <t>23.05.2021 09:27:26</t>
  </si>
  <si>
    <t>SAKARLI KÖK 45-76-M00046_BADEMLİ M02_72214503</t>
  </si>
  <si>
    <t>23.05.2021 09:04:19</t>
  </si>
  <si>
    <t>23.05.2021 15:52:09</t>
  </si>
  <si>
    <t>TR-2/12 45-72-L00012_49727388_56404482_56404482</t>
  </si>
  <si>
    <t>23.05.2021 09:05:21</t>
  </si>
  <si>
    <t>23.05.2021 15:10:42</t>
  </si>
  <si>
    <t>23.05.2021 09:06:24</t>
  </si>
  <si>
    <t>23.05.2021 17:22:25</t>
  </si>
  <si>
    <t>ULUDERBENT DM 45-73-M00491_ÖRENCİK M01_66856542</t>
  </si>
  <si>
    <t>23.05.2021 09:12:24</t>
  </si>
  <si>
    <t>23.05.2021 10:18:35</t>
  </si>
  <si>
    <t>KABAKUM KÖK-9 35-30-L00126_SALİHLER- BAHÇELİ L07_72067074</t>
  </si>
  <si>
    <t>23.05.2021 08:39:31</t>
  </si>
  <si>
    <t>23.05.2021 10:43:04</t>
  </si>
  <si>
    <t>TR-1/84 (ERBİLLER) 45-83-M00084_TR-1/85 M05_2330132</t>
  </si>
  <si>
    <t>23.05.2021 09:10:39</t>
  </si>
  <si>
    <t>23.05.2021 19:05:43</t>
  </si>
  <si>
    <t>L-269 DÜZCE TR-2 35-14-L00269_DIREK TIPI TRAFO HUCRESI H01_2084188</t>
  </si>
  <si>
    <t>23.05.2021 09:05:46</t>
  </si>
  <si>
    <t>23.05.2021 09:46:18</t>
  </si>
  <si>
    <t>BALABANLI DM 35-15-M00280_HANAYLIKUYU M08_72306397</t>
  </si>
  <si>
    <t>23.05.2021 09:04:13</t>
  </si>
  <si>
    <t>23.05.2021 09:43:56</t>
  </si>
  <si>
    <t>NURİYE TR-2 45-80-M00091_956537336_956537336</t>
  </si>
  <si>
    <t>23.05.2021 09:16:17</t>
  </si>
  <si>
    <t>23.05.2021 10:37:09</t>
  </si>
  <si>
    <t>_A_56407315_56407315</t>
  </si>
  <si>
    <t>23.05.2021 09:16:38</t>
  </si>
  <si>
    <t>23.05.2021 12:52:34</t>
  </si>
  <si>
    <t>23.05.2021 09:22:34</t>
  </si>
  <si>
    <t>23.05.2021 15:30:45</t>
  </si>
  <si>
    <t>23.05.2021 09:15:56</t>
  </si>
  <si>
    <t>23.05.2021 15:04:33</t>
  </si>
  <si>
    <t>23.05.2021 09:28:35</t>
  </si>
  <si>
    <t>23.05.2021 10:51:44</t>
  </si>
  <si>
    <t>23.05.2021 09:26:54</t>
  </si>
  <si>
    <t>23.05.2021 10:22:02</t>
  </si>
  <si>
    <t>SEFERİHİSAR İM 35-14-A00002_KÖYLER L09_72378371</t>
  </si>
  <si>
    <t>23.05.2021 09:30:39</t>
  </si>
  <si>
    <t>23.05.2021 09:52:19</t>
  </si>
  <si>
    <t>TR-26 35-30-L00026_955330346_955330346</t>
  </si>
  <si>
    <t>23.05.2021 09:19:52</t>
  </si>
  <si>
    <t>23.05.2021 10:00:55</t>
  </si>
  <si>
    <t>TOKATBAŞI TR-2 35-20-L00102_DIREK TIPI TRAFO HUCRESI H01_2036775</t>
  </si>
  <si>
    <t>23.05.2021 09:12:33</t>
  </si>
  <si>
    <t>23.05.2021 12:54:29</t>
  </si>
  <si>
    <t>GÖLCÜK TR-22 35-15-L00319_48778985_56373987_56373987</t>
  </si>
  <si>
    <t>23.05.2021 09:29:42</t>
  </si>
  <si>
    <t>23.05.2021 13:07:09</t>
  </si>
  <si>
    <t>ÜÇPINAR DM 45-71-M00183_AVDAL M02_72249224</t>
  </si>
  <si>
    <t>23.05.2021 09:13:31</t>
  </si>
  <si>
    <t>23.05.2021 10:51:32</t>
  </si>
  <si>
    <t>KARACAALİ TR-3 45-79-M00485_B_56400585_56400585</t>
  </si>
  <si>
    <t>23.05.2021 09:39:19</t>
  </si>
  <si>
    <t>23.05.2021 16:10:28</t>
  </si>
  <si>
    <t>SUBAŞI-5 35-26-L00332_35-26-L00332_2347626</t>
  </si>
  <si>
    <t>23.05.2021 09:41:24</t>
  </si>
  <si>
    <t>23.05.2021 10:21:15</t>
  </si>
  <si>
    <t>YUKARI KIZILCA TR-2 35-27-L00052_913616072_913616072</t>
  </si>
  <si>
    <t>23.05.2021 09:41:18</t>
  </si>
  <si>
    <t>23.05.2021 11:48:42</t>
  </si>
  <si>
    <t>23.05.2021 09:45:00</t>
  </si>
  <si>
    <t>23.05.2021 11:42:02</t>
  </si>
  <si>
    <t>23.05.2021 09:48:30</t>
  </si>
  <si>
    <t>23.05.2021 10:44:43</t>
  </si>
  <si>
    <t>AVDAN TARIMSAL SULAMA TR-4 45-82-M00226_45-82-M00226_2351376</t>
  </si>
  <si>
    <t>23.05.2021 09:44:53</t>
  </si>
  <si>
    <t>23.05.2021 11:01:13</t>
  </si>
  <si>
    <t>DM-4 35-15-M00275_TR-56 YAYLAKENT M05_66597142</t>
  </si>
  <si>
    <t>23.05.2021 10:00:34</t>
  </si>
  <si>
    <t>23.05.2021 12:18:24</t>
  </si>
  <si>
    <t>HALİLLER VAKIFLAR TR-7 35-31-L00232_35-31-L00232_2365445</t>
  </si>
  <si>
    <t>23.05.2021 09:59:00</t>
  </si>
  <si>
    <t>23.05.2021 11:28:42</t>
  </si>
  <si>
    <t>M-164 35-18-M00164_950444449_950444449</t>
  </si>
  <si>
    <t>23.05.2021 09:55:17</t>
  </si>
  <si>
    <t>23.05.2021 11:38:51</t>
  </si>
  <si>
    <t>BADINCA TR-6 45-73-M00417_A_56397852_56397852</t>
  </si>
  <si>
    <t>23.05.2021 10:00:13</t>
  </si>
  <si>
    <t>23.05.2021 11:11:07</t>
  </si>
  <si>
    <t>ŞIHLI TR-1 45-77-L00136_45-77-L00136_2353291</t>
  </si>
  <si>
    <t>23.05.2021 10:03:51</t>
  </si>
  <si>
    <t>23.05.2021 17:39:36</t>
  </si>
  <si>
    <t>M-336 35-02-M00336_910131346_910131346</t>
  </si>
  <si>
    <t>23.05.2021 09:59:19</t>
  </si>
  <si>
    <t>23.05.2021 13:33:16</t>
  </si>
  <si>
    <t>K-4782 35-04-K04782_99360474_99360474</t>
  </si>
  <si>
    <t>23.05.2021 09:49:31</t>
  </si>
  <si>
    <t>23.05.2021 11:34:49</t>
  </si>
  <si>
    <t>TİRKEŞ TR-2 45-80-M00123_956534243_956534243</t>
  </si>
  <si>
    <t>23.05.2021 10:12:15</t>
  </si>
  <si>
    <t>23.05.2021 12:05:53</t>
  </si>
  <si>
    <t>ALAŞEHİR TR-57 45-73-M00057_TR-58-59-60 M02_66699709</t>
  </si>
  <si>
    <t>23.05.2021 10:00:40</t>
  </si>
  <si>
    <t>23.05.2021 12:15:14</t>
  </si>
  <si>
    <t>23.05.2021 10:15:00</t>
  </si>
  <si>
    <t>23.05.2021 10:55:57</t>
  </si>
  <si>
    <t>MURADİYE TR-2 SU DEPOSU 45-71-M00199_953221375_953221375</t>
  </si>
  <si>
    <t>23.05.2021 10:20:48</t>
  </si>
  <si>
    <t>23.05.2021 13:34:02</t>
  </si>
  <si>
    <t>DM-4/TR-15 (ESKİ TR-14) 35-26-M00014_956623937_956623937</t>
  </si>
  <si>
    <t>23.05.2021 10:23:18</t>
  </si>
  <si>
    <t>23.05.2021 11:25:52</t>
  </si>
  <si>
    <t>BEYLİKLİ TR-3 45-78-M00726_B_56391100_56391100</t>
  </si>
  <si>
    <t>23.05.2021 10:33:31</t>
  </si>
  <si>
    <t>23.05.2021 11:48:02</t>
  </si>
  <si>
    <t>KÜÇÜK EVRENOS TR-3 45-71-M01396_954739820_954739820</t>
  </si>
  <si>
    <t>23.05.2021 10:33:39</t>
  </si>
  <si>
    <t>23.05.2021 12:43:53</t>
  </si>
  <si>
    <t>DM-2 45-71-M00002_953186853_953186853</t>
  </si>
  <si>
    <t>23.05.2021 10:39:33</t>
  </si>
  <si>
    <t>23.05.2021 12:35:44</t>
  </si>
  <si>
    <t>GÖRECE M-1130 35-22-M00187_GÖRECE TR-1 M04_72142243</t>
  </si>
  <si>
    <t>23.05.2021 10:38:36</t>
  </si>
  <si>
    <t>23.05.2021 11:39:00</t>
  </si>
  <si>
    <t>KESTELLİ TR-1 45-84-L00036_955178651_955178651</t>
  </si>
  <si>
    <t>23.05.2021 10:33:37</t>
  </si>
  <si>
    <t>23.05.2021 11:38:38</t>
  </si>
  <si>
    <t>ULUKENT DM-1/16 35-28-M00069_953384940_953384940</t>
  </si>
  <si>
    <t>23.05.2021 10:52:02</t>
  </si>
  <si>
    <t>23.05.2021 14:32:35</t>
  </si>
  <si>
    <t>M-2196 KARAAĞAÇ TR-3 35-03-M02196_35-03-M02196_2359806</t>
  </si>
  <si>
    <t>23.05.2021 11:07:16</t>
  </si>
  <si>
    <t>23.05.2021 13:59:19</t>
  </si>
  <si>
    <t>YENİ FOÇA TR-27 35-23-M00027_42096179 e2b_42106635</t>
  </si>
  <si>
    <t>23.05.2021 11:10:35</t>
  </si>
  <si>
    <t>23.05.2021 13:02:04</t>
  </si>
  <si>
    <t>DM-2/3 ESKİ ANIT YANI 35-18-L00581_950453818_950453818</t>
  </si>
  <si>
    <t>23.05.2021 11:18:20</t>
  </si>
  <si>
    <t>23.05.2021 14:40:09</t>
  </si>
  <si>
    <t>ENCEKLER TR-1 45-77-M00117_945497706_945497706</t>
  </si>
  <si>
    <t>23.05.2021 11:18:05</t>
  </si>
  <si>
    <t>23.05.2021 12:46:02</t>
  </si>
  <si>
    <t>DM-19/02 45-71-M00713_ORTA ÖLÇEKLİ HAVAİ HAT M07_2321101</t>
  </si>
  <si>
    <t>23.05.2021 11:19:55</t>
  </si>
  <si>
    <t>23.05.2021 13:16:45</t>
  </si>
  <si>
    <t>İCİKLER TR-6 45-74-M00251_945582700_945582700</t>
  </si>
  <si>
    <t>23.05.2021 11:19:16</t>
  </si>
  <si>
    <t>23.05.2021 14:00:12</t>
  </si>
  <si>
    <t>DEREKÖY TR-1 45-72-L00461_C_56394650_56394650</t>
  </si>
  <si>
    <t>23.05.2021 11:42:29</t>
  </si>
  <si>
    <t>23.05.2021 12:56:34</t>
  </si>
  <si>
    <t>TR-52 SAĞLIK OCAĞI 35-26-M00052_956613689_956613689</t>
  </si>
  <si>
    <t>23.05.2021 11:43:32</t>
  </si>
  <si>
    <t>23.05.2021 15:12:55</t>
  </si>
  <si>
    <t>DAĞDERE TR-7 45-72-M00587_956524301_956524301</t>
  </si>
  <si>
    <t>23.05.2021 11:44:39</t>
  </si>
  <si>
    <t>23.05.2021 15:09:08</t>
  </si>
  <si>
    <t>L-331 DENİZKENT 35-18-L00331_950437158_950437158</t>
  </si>
  <si>
    <t>23.05.2021 11:51:00</t>
  </si>
  <si>
    <t>23.05.2021 15:04:06</t>
  </si>
  <si>
    <t>23.05.2021 11:53:24</t>
  </si>
  <si>
    <t>23.05.2021 12:02:04</t>
  </si>
  <si>
    <t>GELENBE İM 45-76-A00001_GEBELER L12_2092293</t>
  </si>
  <si>
    <t>23.05.2021 11:45:57</t>
  </si>
  <si>
    <t>23.05.2021 12:11:00</t>
  </si>
  <si>
    <t>KUYUCAK KARAPINAR TR-1 45-75-M00091_B_56391855_56391855</t>
  </si>
  <si>
    <t>23.05.2021 11:45:05</t>
  </si>
  <si>
    <t>23.05.2021 13:16:27</t>
  </si>
  <si>
    <t>KARGIN KÖK 45-71-M00095_KARGIN BAKIR HAT TURGUTLU YÖNÜ M05_2321771</t>
  </si>
  <si>
    <t>23.05.2021 11:55:00</t>
  </si>
  <si>
    <t>23.05.2021 13:39:56</t>
  </si>
  <si>
    <t>ÇUKURALAN TR-1 35-30-L00138_35-30-L00138_2356464</t>
  </si>
  <si>
    <t>23.05.2021 11:51:27</t>
  </si>
  <si>
    <t>23.05.2021 15:37:33</t>
  </si>
  <si>
    <t>M-1150 35-04-M01150_915024600_915024600</t>
  </si>
  <si>
    <t>23.05.2021 11:48:35</t>
  </si>
  <si>
    <t>23.05.2021 13:22:40</t>
  </si>
  <si>
    <t>ADİLOBA TR-1 45-80-M00178_95000038495_95000038495</t>
  </si>
  <si>
    <t>23.05.2021 12:03:00</t>
  </si>
  <si>
    <t>23.05.2021 14:07:27</t>
  </si>
  <si>
    <t>AKÇAPINAR KÖK 45-83-L00131_ÇIKRIKÇI L02_72176521</t>
  </si>
  <si>
    <t>23.05.2021 11:51:23</t>
  </si>
  <si>
    <t>23.05.2021 14:08:58</t>
  </si>
  <si>
    <t>IŞIKLAR TM 35-02-A00006_KARAYOLLARI M25_2308414</t>
  </si>
  <si>
    <t>23.05.2021 12:06:30</t>
  </si>
  <si>
    <t>23.05.2021 12:52:51</t>
  </si>
  <si>
    <t>K-2974 35-02-K02974_913594497_913594497</t>
  </si>
  <si>
    <t>23.05.2021 12:10:33</t>
  </si>
  <si>
    <t>23.05.2021 14:46:28</t>
  </si>
  <si>
    <t>BADEMLER DOĞA SİTESİ TR-8 35-14-M00149_11747454 tr8b3_5942812</t>
  </si>
  <si>
    <t>23.05.2021 12:25:16</t>
  </si>
  <si>
    <t>23.05.2021 13:56:40</t>
  </si>
  <si>
    <t>K-3874 35-01-K03874_912398997_912398997</t>
  </si>
  <si>
    <t>23.05.2021 12:24:30</t>
  </si>
  <si>
    <t>23.05.2021 13:41:23</t>
  </si>
  <si>
    <t>HASAN ATİK SULAMA GRUBU 35-29-L00183_915012918_915012918</t>
  </si>
  <si>
    <t>23.05.2021 12:25:55</t>
  </si>
  <si>
    <t>23.05.2021 15:38:01</t>
  </si>
  <si>
    <t>SALİHLİ İM 45-78-A00001_ŞEHİR-4 L11_48929099</t>
  </si>
  <si>
    <t>23.05.2021 12:47:00</t>
  </si>
  <si>
    <t>23.05.2021 13:05:43</t>
  </si>
  <si>
    <t>M-1399 35-03-M01399_E_56366603_56366603</t>
  </si>
  <si>
    <t>23.05.2021 12:51:02</t>
  </si>
  <si>
    <t>23.05.2021 17:09:05</t>
  </si>
  <si>
    <t>M-2872 35-04-M02872_35-04-M02872_76932782</t>
  </si>
  <si>
    <t>23.05.2021 12:50:18</t>
  </si>
  <si>
    <t>23.05.2021 14:22:13</t>
  </si>
  <si>
    <t>CABERBURHAN TR-1 45-73-M00869_945639407_945639407</t>
  </si>
  <si>
    <t>23.05.2021 12:49:27</t>
  </si>
  <si>
    <t>23.05.2021 14:26:13</t>
  </si>
  <si>
    <t>ÜÇÜNCÜ KISIM SANAYİ TR-1 45-83-M00627_ M02_2329363</t>
  </si>
  <si>
    <t>23.05.2021 13:06:29</t>
  </si>
  <si>
    <t>23.05.2021 13:38:00</t>
  </si>
  <si>
    <t>GÖRDES TR-27 45-75-M00042_GÖRDES TR-28 M01_61335195</t>
  </si>
  <si>
    <t>23.05.2021 13:10:19</t>
  </si>
  <si>
    <t>23.05.2021 15:14:38</t>
  </si>
  <si>
    <t>M-1570 35-02-M01570_M-1054 M01_2309768</t>
  </si>
  <si>
    <t>23.05.2021 13:00:54</t>
  </si>
  <si>
    <t>23.05.2021 17:24:26</t>
  </si>
  <si>
    <t>L-72 35-14-L00072_956657335_956657335</t>
  </si>
  <si>
    <t>23.05.2021 13:18:20</t>
  </si>
  <si>
    <t>23.05.2021 17:19:04</t>
  </si>
  <si>
    <t>SUDELİĞİ KÖK 45-72-L00111_HatBaşıAyırıcı_53140494 L04_53140494</t>
  </si>
  <si>
    <t>23.05.2021 13:26:16</t>
  </si>
  <si>
    <t>23.05.2021 16:33:09</t>
  </si>
  <si>
    <t>L-310 35-18-L00310_950438000_950438000</t>
  </si>
  <si>
    <t>23.05.2021 13:19:39</t>
  </si>
  <si>
    <t>23.05.2021 15:29:40</t>
  </si>
  <si>
    <t>GÜZELKÖY TR 45-71-M00984_953242508_953242508</t>
  </si>
  <si>
    <t>23.05.2021 13:34:27</t>
  </si>
  <si>
    <t>23.05.2021 15:57:26</t>
  </si>
  <si>
    <t>AHMETLİ TR-5 35-26-L00129_95000602581_95000602581</t>
  </si>
  <si>
    <t>23.05.2021 13:36:42</t>
  </si>
  <si>
    <t>23.05.2021 14:37:08</t>
  </si>
  <si>
    <t>TR-158 35-16-L00158_953317089_953317089</t>
  </si>
  <si>
    <t>23.05.2021 13:38:42</t>
  </si>
  <si>
    <t>23.05.2021 15:34:58</t>
  </si>
  <si>
    <t>K-289 35-04-K00289_915931885_915931885</t>
  </si>
  <si>
    <t>23.05.2021 13:37:25</t>
  </si>
  <si>
    <t>23.05.2021 17:27:37</t>
  </si>
  <si>
    <t>DM-1/TR-18 35-14-M00340_966034684_966034684</t>
  </si>
  <si>
    <t>23.05.2021 13:48:11</t>
  </si>
  <si>
    <t>23.05.2021 21:39:00</t>
  </si>
  <si>
    <t>BAKTIRLI TR-1 45-83-L00426_955159855_955159855</t>
  </si>
  <si>
    <t>23.05.2021 13:47:47</t>
  </si>
  <si>
    <t>23.05.2021 16:00:56</t>
  </si>
  <si>
    <t>KARŞIYAKA GIS TM 35-04-A00002_Karşıyaka-6 K13_2310423</t>
  </si>
  <si>
    <t>23.05.2021 13:55:31</t>
  </si>
  <si>
    <t>23.05.2021 13:57:00</t>
  </si>
  <si>
    <t>L-365 ILDIR ÇAYAĞZI 35-18-L00365_950454931_950454931</t>
  </si>
  <si>
    <t>23.05.2021 13:53:24</t>
  </si>
  <si>
    <t>23.05.2021 17:39:48</t>
  </si>
  <si>
    <t>ZİHNİ KARAKAYA SULAMA GRUBU 35-29-M00200_A_56361254_56361254</t>
  </si>
  <si>
    <t>23.05.2021 13:57:32</t>
  </si>
  <si>
    <t>23.05.2021 17:53:07</t>
  </si>
  <si>
    <t>GÜLBAHÇE TR-7 35-19-L00167_956671470_956671470</t>
  </si>
  <si>
    <t>23.05.2021 13:59:15</t>
  </si>
  <si>
    <t>23.05.2021 15:21:45</t>
  </si>
  <si>
    <t>HAKKI ÖZDEMİR TR 35-27-M00529_D_56363182_56363182</t>
  </si>
  <si>
    <t>23.05.2021 12:54:01</t>
  </si>
  <si>
    <t>23.05.2021 21:41:49</t>
  </si>
  <si>
    <t>GERELİ KÖYÜ KAVAKKUYU TR-8 35-15-M00225_B_56369689_56369689</t>
  </si>
  <si>
    <t>23.05.2021 13:39:02</t>
  </si>
  <si>
    <t>23.05.2021 18:14:56</t>
  </si>
  <si>
    <t>AHMETAĞA TR-6 TARIMSAL SULAMA 45-79-M00327_45-79-M00327_2350241</t>
  </si>
  <si>
    <t>23.05.2021 14:18:23</t>
  </si>
  <si>
    <t>23.05.2021 17:18:46</t>
  </si>
  <si>
    <t>KOCAİSKAN TR-1 45-76-M00179_DIREK TIPI TRAFO HUCRESI H01_2085423</t>
  </si>
  <si>
    <t>23.05.2021 14:17:15</t>
  </si>
  <si>
    <t>23.05.2021 17:10:00</t>
  </si>
  <si>
    <t>K-4152 35-01-K04152_B_56377574_56377574</t>
  </si>
  <si>
    <t>23.05.2021 14:18:22</t>
  </si>
  <si>
    <t>23.05.2021 15:51:51</t>
  </si>
  <si>
    <t>ESKİOBA KÖK 35-29-L00037_MAHMUTLAR L02_2093166</t>
  </si>
  <si>
    <t>23.05.2021 14:22:50</t>
  </si>
  <si>
    <t>23.05.2021 14:53:33</t>
  </si>
  <si>
    <t>KARAMAN TR-1 35-31-L00049_35-31-L00049_2351546</t>
  </si>
  <si>
    <t>23.05.2021 14:16:35</t>
  </si>
  <si>
    <t>23.05.2021 15:48:31</t>
  </si>
  <si>
    <t>TR-44 35-16-L00044_47569507_56352803_56352803</t>
  </si>
  <si>
    <t>23.05.2021 13:59:21</t>
  </si>
  <si>
    <t>23.05.2021 15:05:48</t>
  </si>
  <si>
    <t>TR-14 35-17-M00014_11902843_56373330_56373330</t>
  </si>
  <si>
    <t>23.05.2021 14:11:03</t>
  </si>
  <si>
    <t>23.05.2021 14:49:56</t>
  </si>
  <si>
    <t>TR-140 ŞHT.ALİ DERELİ MEVKİİ 35-15-L00140_B_56372115_56372115</t>
  </si>
  <si>
    <t>23.05.2021 14:32:08</t>
  </si>
  <si>
    <t>23.05.2021 17:08:36</t>
  </si>
  <si>
    <t>DM-2/8 BAŞKENT TR 35-18-L00588_950467537_950467537</t>
  </si>
  <si>
    <t>23.05.2021 14:22:22</t>
  </si>
  <si>
    <t>23.05.2021 18:25:27</t>
  </si>
  <si>
    <t>DENİZGİREN TR-1 35-21-L00079_953368826_953368826</t>
  </si>
  <si>
    <t>23.05.2021 14:39:38</t>
  </si>
  <si>
    <t>23.05.2021 20:13:50</t>
  </si>
  <si>
    <t>GÜLBAHÇE TR-1 45-71-M00184_953245234_953245234</t>
  </si>
  <si>
    <t>23.05.2021 14:19:03</t>
  </si>
  <si>
    <t>23.05.2021 22:03:36</t>
  </si>
  <si>
    <t>23.05.2021 14:52:44</t>
  </si>
  <si>
    <t>23.05.2021 15:47:11</t>
  </si>
  <si>
    <t>SANCAKLI BOZKÖY TR-6 45-71-M00528_953204696_953204696</t>
  </si>
  <si>
    <t>23.05.2021 14:54:04</t>
  </si>
  <si>
    <t>24.05.2021 12:24:59</t>
  </si>
  <si>
    <t>EKOTEN KÖK 35-26-M00380_TEDAŞ ÇIKIŞI M02_2303912</t>
  </si>
  <si>
    <t>23.05.2021 14:56:42</t>
  </si>
  <si>
    <t>23.05.2021 15:48:24</t>
  </si>
  <si>
    <t>ARDIÇ TR-8 35-21-L00131_965432960_965432960</t>
  </si>
  <si>
    <t>23.05.2021 15:06:10</t>
  </si>
  <si>
    <t>23.05.2021 17:04:51</t>
  </si>
  <si>
    <t>KAMBERLER TR-2 35-20-M00070_99096592_99096592</t>
  </si>
  <si>
    <t>23.05.2021 15:02:33</t>
  </si>
  <si>
    <t>23.05.2021 18:59:39</t>
  </si>
  <si>
    <t>K-4275 35-03-K04275_910147717_910147717</t>
  </si>
  <si>
    <t>23.05.2021 15:08:00</t>
  </si>
  <si>
    <t>23.05.2021 16:58:05</t>
  </si>
  <si>
    <t>NEVZAT AKÇALI SULAMA GRB. TR 35-27-M00122_35-27-M00122_2367609</t>
  </si>
  <si>
    <t>23.05.2021 14:54:23</t>
  </si>
  <si>
    <t>23.05.2021 21:08:42</t>
  </si>
  <si>
    <t>KILCANLAR TR-2 45-75-M00446_945609757_945609757</t>
  </si>
  <si>
    <t>23.05.2021 15:05:07</t>
  </si>
  <si>
    <t>23.05.2021 18:14:12</t>
  </si>
  <si>
    <t>M-328 35-03-M00328_35-03-M00328_2375905</t>
  </si>
  <si>
    <t>23.05.2021 15:05:50</t>
  </si>
  <si>
    <t>23.05.2021 18:46:34</t>
  </si>
  <si>
    <t>K-4127 35-03-K04127_D_56365995_56365995</t>
  </si>
  <si>
    <t>23.05.2021 15:03:11</t>
  </si>
  <si>
    <t>23.05.2021 17:26:37</t>
  </si>
  <si>
    <t>L-124 DEPREM KONUTLARI-2 35-14-L00124_L-76 DEPREM KONUTLARI-1 L01_72217333</t>
  </si>
  <si>
    <t>23.05.2021 15:12:37</t>
  </si>
  <si>
    <t>23.05.2021 16:04:52</t>
  </si>
  <si>
    <t>23.05.2021 15:19:29</t>
  </si>
  <si>
    <t>23.05.2021 18:15:12</t>
  </si>
  <si>
    <t>DERELİ TR-1 35-29-L00461__72425651_72425651</t>
  </si>
  <si>
    <t>23.05.2021 15:22:44</t>
  </si>
  <si>
    <t>23.05.2021 20:28:28</t>
  </si>
  <si>
    <t>DM-2/13 35-29-M00100_950330868_950330868</t>
  </si>
  <si>
    <t>23.05.2021 15:26:33</t>
  </si>
  <si>
    <t>23.05.2021 17:10:34</t>
  </si>
  <si>
    <t>ULDERBENT  HAYITLIDERE MAH.TR 45-73-M00550_A_56402007_56402007</t>
  </si>
  <si>
    <t>23.05.2021 15:38:08</t>
  </si>
  <si>
    <t>23.05.2021 17:01:52</t>
  </si>
  <si>
    <t>ÜRKMEZ DM-4 (ÜRKMEZ M-21) 35-25-M00155_35-25-M00155_72072954</t>
  </si>
  <si>
    <t>23.05.2021 15:35:24</t>
  </si>
  <si>
    <t>23.05.2021 17:24:59</t>
  </si>
  <si>
    <t>23.05.2021 15:51:26</t>
  </si>
  <si>
    <t>23.05.2021 15:58:00</t>
  </si>
  <si>
    <t>PANCAR KÖK 35-26-M00891_ARSLANLAR-PANCAR ENH M05_2123352</t>
  </si>
  <si>
    <t>23.05.2021 15:49:04</t>
  </si>
  <si>
    <t>23.05.2021 15:56:04</t>
  </si>
  <si>
    <t>_5922015_56386607_56386607</t>
  </si>
  <si>
    <t>23.05.2021 15:46:29</t>
  </si>
  <si>
    <t>23.05.2021 18:00:21</t>
  </si>
  <si>
    <t>K-3773 35-04-K03773_99318508_99318508</t>
  </si>
  <si>
    <t>23.05.2021 15:59:45</t>
  </si>
  <si>
    <t>23.05.2021 18:07:24</t>
  </si>
  <si>
    <t>TR-81 35-30-L00081_965590059_965590059</t>
  </si>
  <si>
    <t>23.05.2021 16:03:43</t>
  </si>
  <si>
    <t>23.05.2021 17:13:02</t>
  </si>
  <si>
    <t>23.05.2021 16:02:38</t>
  </si>
  <si>
    <t>23.05.2021 16:52:15</t>
  </si>
  <si>
    <t>SARUHANLI TR-13 45-80-M00013_45-80-M00013_60897593</t>
  </si>
  <si>
    <t>23.05.2021 16:14:04</t>
  </si>
  <si>
    <t>23.05.2021 16:29:09</t>
  </si>
  <si>
    <t>DOĞANCI TR-12 35-31-L00339_47793595_56351957_56351957</t>
  </si>
  <si>
    <t>23.05.2021 16:12:15</t>
  </si>
  <si>
    <t>23.05.2021 17:43:50</t>
  </si>
  <si>
    <t>L-112 OVACIK 35-18-L00112_950439388_950439388</t>
  </si>
  <si>
    <t>23.05.2021 16:24:40</t>
  </si>
  <si>
    <t>23.05.2021 17:34:47</t>
  </si>
  <si>
    <t>K-732 35-01-K00732_C_56367099_56367099</t>
  </si>
  <si>
    <t>23.05.2021 16:36:10</t>
  </si>
  <si>
    <t>23.05.2021 18:03:43</t>
  </si>
  <si>
    <t>23.05.2021 16:43:44</t>
  </si>
  <si>
    <t>23.05.2021 16:45:20</t>
  </si>
  <si>
    <t>K-251 35-02-K00251_K-538 K02_2098536</t>
  </si>
  <si>
    <t>K-3481 35-09-K03481_912414402_912414402</t>
  </si>
  <si>
    <t>23.05.2021 16:40:48</t>
  </si>
  <si>
    <t>23.05.2021 17:59:24</t>
  </si>
  <si>
    <t>TR-150 35-16-L00150_B_56352701_56352701</t>
  </si>
  <si>
    <t>23.05.2021 16:38:00</t>
  </si>
  <si>
    <t>23.05.2021 19:43:24</t>
  </si>
  <si>
    <t>DOĞANÇAY İM 35-04-A00004_ALAYBEY M07_77533628</t>
  </si>
  <si>
    <t>23.05.2021 16:53:56</t>
  </si>
  <si>
    <t>23.05.2021 17:31:00</t>
  </si>
  <si>
    <t>23.05.2021 17:06:00</t>
  </si>
  <si>
    <t>23.05.2021 18:47:37</t>
  </si>
  <si>
    <t>EĞRİLİMAN TR-1 35-21-L00098_B_56366474_56366474</t>
  </si>
  <si>
    <t>23.05.2021 17:01:18</t>
  </si>
  <si>
    <t>23.05.2021 19:00:18</t>
  </si>
  <si>
    <t>DOĞANÇAY İM 35-04-A00004_VADİ EVLERİ M06_77533413</t>
  </si>
  <si>
    <t>23.05.2021 17:07:00</t>
  </si>
  <si>
    <t>23.05.2021 17:14:14</t>
  </si>
  <si>
    <t>23.05.2021 17:06:06</t>
  </si>
  <si>
    <t>23.05.2021 20:55:32</t>
  </si>
  <si>
    <t>K-1875 35-09-K01875_97923296_97923296</t>
  </si>
  <si>
    <t>23.05.2021 16:48:47</t>
  </si>
  <si>
    <t>23.05.2021 18:36:57</t>
  </si>
  <si>
    <t>BAKIR YÖRÜKLER TR-2 35-32-L00054_DIREK TIPI TRAFO HUCRESI H01_2045034</t>
  </si>
  <si>
    <t>23.05.2021 17:30:14</t>
  </si>
  <si>
    <t>23.05.2021 17:47:57</t>
  </si>
  <si>
    <t>ÇİFTÇİİBRAHİM CEHİLLER MAH. TR 45-77-M00155_ H01_2044791</t>
  </si>
  <si>
    <t>23.05.2021 17:33:49</t>
  </si>
  <si>
    <t>23.05.2021 19:47:10</t>
  </si>
  <si>
    <t>KAVAKLIDERE TR-5 45-73-M00308_44548531_56400659_56400659</t>
  </si>
  <si>
    <t>23.05.2021 17:40:10</t>
  </si>
  <si>
    <t>23.05.2021 19:21:15</t>
  </si>
  <si>
    <t>ÇEPNİDERE TR-1 45-83-L00222_955162615_955162615</t>
  </si>
  <si>
    <t>23.05.2021 17:47:04</t>
  </si>
  <si>
    <t>23.05.2021 18:40:03</t>
  </si>
  <si>
    <t>DM-14/11 (DM-23/2-B) 45-71-M01944_953209225_953209225</t>
  </si>
  <si>
    <t>23.05.2021 17:47:12</t>
  </si>
  <si>
    <t>23.05.2021 19:04:14</t>
  </si>
  <si>
    <t>L-100 BELKENT 35-18-L00100_950463859_950463859</t>
  </si>
  <si>
    <t>23.05.2021 17:47:09</t>
  </si>
  <si>
    <t>23.05.2021 18:54:04</t>
  </si>
  <si>
    <t>KUYUCAK TR-1 45-76-M00144_955235920_955235920</t>
  </si>
  <si>
    <t>23.05.2021 17:59:48</t>
  </si>
  <si>
    <t>23.05.2021 19:39:41</t>
  </si>
  <si>
    <t>DUMANLAR KÖK 45-81-M00044_HatBaşıAyırıcı_73215482 M03_73215482</t>
  </si>
  <si>
    <t>23.05.2021 17:57:43</t>
  </si>
  <si>
    <t>23.05.2021 19:09:02</t>
  </si>
  <si>
    <t>23.05.2021 18:03:00</t>
  </si>
  <si>
    <t>23.05.2021 18:03:20</t>
  </si>
  <si>
    <t>L-32 35-14-L00032_956636207_956636207</t>
  </si>
  <si>
    <t>23.05.2021 18:00:26</t>
  </si>
  <si>
    <t>23.05.2021 19:44:18</t>
  </si>
  <si>
    <t>DURASILLI TR-1 45-71-M01708_43168568_56384988_56384988</t>
  </si>
  <si>
    <t>23.05.2021 18:06:45</t>
  </si>
  <si>
    <t>23.05.2021 21:20:39</t>
  </si>
  <si>
    <t>23.05.2021 18:06:50</t>
  </si>
  <si>
    <t>23.05.2021 18:44:48</t>
  </si>
  <si>
    <t>DOĞANÇAY İM 35-04-A00004_DOĞANÇAY-2(M-2543) M12_78088444</t>
  </si>
  <si>
    <t>23.05.2021 17:00:00</t>
  </si>
  <si>
    <t>23.05.2021 17:30:00</t>
  </si>
  <si>
    <t>23.05.2021 18:02:40</t>
  </si>
  <si>
    <t>23.05.2021 20:13:01</t>
  </si>
  <si>
    <t>MURADİYE TR-2 SU DEPOSU 45-71-M00199_953221120_953221120</t>
  </si>
  <si>
    <t>23.05.2021 18:18:24</t>
  </si>
  <si>
    <t>24.05.2021 01:22:53</t>
  </si>
  <si>
    <t>MUSTAFA YILMAZ SULAMA GRUBU 35-29-M00226_B_56361345_56361345</t>
  </si>
  <si>
    <t>23.05.2021 18:19:00</t>
  </si>
  <si>
    <t>23.05.2021 20:39:47</t>
  </si>
  <si>
    <t>MAVİ ÖZLEM SİTESİ 35-30-M00349_955327759_955327759</t>
  </si>
  <si>
    <t>23.05.2021 18:03:27</t>
  </si>
  <si>
    <t>23.05.2021 19:44:13</t>
  </si>
  <si>
    <t>ÇEPNİDERE TR-3 45-83-L00223_48050291_56401438_56401438</t>
  </si>
  <si>
    <t>23.05.2021 18:30:33</t>
  </si>
  <si>
    <t>23.05.2021 20:04:37</t>
  </si>
  <si>
    <t>ÖRENCİK TR-2 35-31-L00454_956574283_956574283</t>
  </si>
  <si>
    <t>23.05.2021 18:42:13</t>
  </si>
  <si>
    <t>23.05.2021 21:41:23</t>
  </si>
  <si>
    <t>23.05.2021 18:45:00</t>
  </si>
  <si>
    <t>23.05.2021 20:39:39</t>
  </si>
  <si>
    <t>K-188 35-01-K00188_B_60983315_60983315</t>
  </si>
  <si>
    <t>23.05.2021 18:45:11</t>
  </si>
  <si>
    <t>23.05.2021 19:38:13</t>
  </si>
  <si>
    <t>ARDIÇ TR-8 35-21-L00131_953356702_953356702</t>
  </si>
  <si>
    <t>23.05.2021 19:00:58</t>
  </si>
  <si>
    <t>23.05.2021 23:11:46</t>
  </si>
  <si>
    <t>PAYAMLI M-24 35-25-M00191_956633666_956633666</t>
  </si>
  <si>
    <t>23.05.2021 19:00:31</t>
  </si>
  <si>
    <t>23.05.2021 21:22:08</t>
  </si>
  <si>
    <t>DM-2/13 35-29-M00100_950330666_950330666</t>
  </si>
  <si>
    <t>23.05.2021 19:24:00</t>
  </si>
  <si>
    <t>23.05.2021 22:14:32</t>
  </si>
  <si>
    <t>23.05.2021 19:26:00</t>
  </si>
  <si>
    <t>23.05.2021 19:26:24</t>
  </si>
  <si>
    <t>YILDIZTEPE KONUTLARI TR 35-21-L00042_A A1B_5826930</t>
  </si>
  <si>
    <t>23.05.2021 19:31:43</t>
  </si>
  <si>
    <t>23.05.2021 21:07:21</t>
  </si>
  <si>
    <t>TİRE DM-2/4 35-29-L00023_48395460_56387302_56387302</t>
  </si>
  <si>
    <t>23.05.2021 19:41:00</t>
  </si>
  <si>
    <t>23.05.2021 22:36:59</t>
  </si>
  <si>
    <t>ELİFLİ TR-4 35-20-L00111_6049443_65507928_65507928</t>
  </si>
  <si>
    <t>23.05.2021 19:42:55</t>
  </si>
  <si>
    <t>23.05.2021 20:56:18</t>
  </si>
  <si>
    <t>23.05.2021 19:45:38</t>
  </si>
  <si>
    <t>23.05.2021 23:25:58</t>
  </si>
  <si>
    <t>KİLLİK TR-6 45-73-M00347_A_56371783_56371783</t>
  </si>
  <si>
    <t>23.05.2021 20:06:05</t>
  </si>
  <si>
    <t>23.05.2021 22:57:00</t>
  </si>
  <si>
    <t>M-2075 35-02-M02075_912086890_912086890</t>
  </si>
  <si>
    <t>23.05.2021 20:12:56</t>
  </si>
  <si>
    <t>23.05.2021 21:38:03</t>
  </si>
  <si>
    <t>23.05.2021 20:19:30</t>
  </si>
  <si>
    <t>23.05.2021 22:22:06</t>
  </si>
  <si>
    <t>TR-1/79 45-72-M00079_956504864_956504864</t>
  </si>
  <si>
    <t>23.05.2021 20:22:50</t>
  </si>
  <si>
    <t>23.05.2021 22:34:48</t>
  </si>
  <si>
    <t>K-4518 35-01-K04518_A_56375935_56375935</t>
  </si>
  <si>
    <t>23.05.2021 20:28:02</t>
  </si>
  <si>
    <t>23.05.2021 22:32:35</t>
  </si>
  <si>
    <t>23.05.2021 20:20:26</t>
  </si>
  <si>
    <t>23.05.2021 22:00:11</t>
  </si>
  <si>
    <t>PAYAMLI M-32 35-25-M00176_957983707_957983707</t>
  </si>
  <si>
    <t>23.05.2021 20:46:03</t>
  </si>
  <si>
    <t>23.05.2021 21:29:34</t>
  </si>
  <si>
    <t>PAŞAKÖY TR-4 45-80-M00166_956536453_956536453</t>
  </si>
  <si>
    <t>23.05.2021 20:54:33</t>
  </si>
  <si>
    <t>23.05.2021 22:07:33</t>
  </si>
  <si>
    <t>DM-8/5 45-71-M02257_953244180_953244180</t>
  </si>
  <si>
    <t>23.05.2021 21:06:27</t>
  </si>
  <si>
    <t>23.05.2021 21:45:54</t>
  </si>
  <si>
    <t>GÜZELKÖY SULAMA TR 45-71-M01300_DIREK TIPI TRAFO HUCRESI H01_2095424</t>
  </si>
  <si>
    <t>23.05.2021 21:06:15</t>
  </si>
  <si>
    <t>24.05.2021 03:14:49</t>
  </si>
  <si>
    <t>DAYIOĞLU TR-1 45-72-L00339_45-72-L00339_2371201</t>
  </si>
  <si>
    <t>23.05.2021 20:52:51</t>
  </si>
  <si>
    <t>23.05.2021 23:22:45</t>
  </si>
  <si>
    <t>23.05.2021 20:55:03</t>
  </si>
  <si>
    <t>23.05.2021 22:55:11</t>
  </si>
  <si>
    <t>23.05.2021 21:34:00</t>
  </si>
  <si>
    <t>23.05.2021 22:11:18</t>
  </si>
  <si>
    <t>ÜÇPINAR DM 45-71-M00183_AVDAL M02_72249124</t>
  </si>
  <si>
    <t>23.05.2021 21:47:29</t>
  </si>
  <si>
    <t>23.05.2021 21:51:20</t>
  </si>
  <si>
    <t>TR-97 45-78-L00097_953257499_953257499</t>
  </si>
  <si>
    <t>23.05.2021 21:43:50</t>
  </si>
  <si>
    <t>23.05.2021 22:17:27</t>
  </si>
  <si>
    <t>KARAKUYU KÖK 35-26-M00437_KÖYLER KORUCUK M06_66057122</t>
  </si>
  <si>
    <t>23.05.2021 21:54:05</t>
  </si>
  <si>
    <t>23.05.2021 22:18:00</t>
  </si>
  <si>
    <t>23.05.2021 21:58:40</t>
  </si>
  <si>
    <t>23.05.2021 22:18:01</t>
  </si>
  <si>
    <t>23.05.2021 23:00:10</t>
  </si>
  <si>
    <t>23.05.2021 23:36:05</t>
  </si>
  <si>
    <t>SULTAN DM 35-25-M00121_GRAND EFE SULTAN M03_72117323</t>
  </si>
  <si>
    <t>24.05.2021 07:29:36</t>
  </si>
  <si>
    <t>24.05.2021 09:06:49</t>
  </si>
  <si>
    <t>AKHİSAR İM 45-72-A00001_KAYALIOĞLU L14_2308511</t>
  </si>
  <si>
    <t>24.05.2021 12:12:02</t>
  </si>
  <si>
    <t>24.05.2021 13:23:00</t>
  </si>
  <si>
    <t>K-1875 35-09-K01875_912482712_912482712</t>
  </si>
  <si>
    <t>24.05.2021 14:35:05</t>
  </si>
  <si>
    <t>24.05.2021 17:44:30</t>
  </si>
  <si>
    <t>DEMİRCİLİ DM 35-15-L00895_YENİKÖY (YALLIOĞLU KÖK) L04_2335954</t>
  </si>
  <si>
    <t>24.05.2021 07:01:30</t>
  </si>
  <si>
    <t>24.05.2021 07:40:10</t>
  </si>
  <si>
    <t>M-1549 35-03-M01549_910213214_910213214</t>
  </si>
  <si>
    <t>24.05.2021 11:31:12</t>
  </si>
  <si>
    <t>24.05.2021 17:33:25</t>
  </si>
  <si>
    <t>TR-23 35-30-L00023_955298461_955298461</t>
  </si>
  <si>
    <t>24.05.2021 10:52:59</t>
  </si>
  <si>
    <t>24.05.2021 13:30:27</t>
  </si>
  <si>
    <t>SELÇUK BELEDİYESİ ÇÖP TOPLAMA ÖZEL TR 35-13-L00342Ö_DIREK TIPI TRAFO HUCRESI H01_2039064</t>
  </si>
  <si>
    <t>24.05.2021 18:40:00</t>
  </si>
  <si>
    <t>24.05.2021 20:25:08</t>
  </si>
  <si>
    <t>YENİ ŞAKRAN TR-5 35-17-M00205_C_56393477_56393477</t>
  </si>
  <si>
    <t>24.05.2021 09:47:03</t>
  </si>
  <si>
    <t>24.05.2021 12:11:48</t>
  </si>
  <si>
    <t>24.05.2021 21:19:29</t>
  </si>
  <si>
    <t>24.05.2021 21:45:48</t>
  </si>
  <si>
    <t>M-1248 35-01-M01248_A A1_5864798</t>
  </si>
  <si>
    <t>24.05.2021 11:13:00</t>
  </si>
  <si>
    <t>24.05.2021 12:34:45</t>
  </si>
  <si>
    <t>OĞLANANASI TR-8 35-22-M00261_955269862_955269862</t>
  </si>
  <si>
    <t>24.05.2021 15:52:50</t>
  </si>
  <si>
    <t>24.05.2021 18:23:25</t>
  </si>
  <si>
    <t>AKHİSAR İM 45-72-A00001_ŞEHİR-1 M19_2308700</t>
  </si>
  <si>
    <t>24.05.2021 09:32:50</t>
  </si>
  <si>
    <t>24.05.2021 11:27:00</t>
  </si>
  <si>
    <t>NURİYE TR-2 45-80-M00091_956537460_956537460</t>
  </si>
  <si>
    <t>24.05.2021 17:31:00</t>
  </si>
  <si>
    <t>24.05.2021 18:22:42</t>
  </si>
  <si>
    <t>24.05.2021 11:36:14</t>
  </si>
  <si>
    <t>24.05.2021 14:10:39</t>
  </si>
  <si>
    <t>YUKARIBEY SULAMA TR-2 35-16-M00167_953355838_953355838</t>
  </si>
  <si>
    <t>24.05.2021 19:39:09</t>
  </si>
  <si>
    <t>25.05.2021 02:39:33</t>
  </si>
  <si>
    <t>AZİMLİ TR-1 45-80-M00127_956568059_956568059</t>
  </si>
  <si>
    <t>24.05.2021 07:21:00</t>
  </si>
  <si>
    <t>24.05.2021 10:22:45</t>
  </si>
  <si>
    <t>24.05.2021 09:22:01</t>
  </si>
  <si>
    <t>24.05.2021 16:57:07</t>
  </si>
  <si>
    <t>İSMAİL AĞAR VE ARKADAŞLARI TR 35-24-M00029_967117563_967117563</t>
  </si>
  <si>
    <t>24.05.2021 10:35:14</t>
  </si>
  <si>
    <t>24.05.2021 11:51:05</t>
  </si>
  <si>
    <t>M-235 35-02-M00235_966865034_966865034</t>
  </si>
  <si>
    <t>24.05.2021 08:35:45</t>
  </si>
  <si>
    <t>24.05.2021 11:21:51</t>
  </si>
  <si>
    <t>M-3048(YATIRIM REZERVE) 35-04-M03048_C_56370507_56370507</t>
  </si>
  <si>
    <t>24.05.2021 14:29:45</t>
  </si>
  <si>
    <t>24.05.2021 16:43:49</t>
  </si>
  <si>
    <t>DM-4/09A (MALTA SPOR) 45-71-M00212_953208545_953208545</t>
  </si>
  <si>
    <t>24.05.2021 11:39:00</t>
  </si>
  <si>
    <t>24.05.2021 15:52:04</t>
  </si>
  <si>
    <t>K-3759 35-02-K03759_D_56368499_56368499</t>
  </si>
  <si>
    <t>24.05.2021 18:24:12</t>
  </si>
  <si>
    <t>24.05.2021 21:37:51</t>
  </si>
  <si>
    <t>MENEMEN TR-62 35-28-M00738_C C03_60792608</t>
  </si>
  <si>
    <t>24.05.2021 13:49:13</t>
  </si>
  <si>
    <t>24.05.2021 14:37:17</t>
  </si>
  <si>
    <t>24.05.2021 17:18:00</t>
  </si>
  <si>
    <t>24.05.2021 18:51:03</t>
  </si>
  <si>
    <t>KAYAPINAR KÖK 45-71-M02146_ M05_60777327</t>
  </si>
  <si>
    <t>24.05.2021 16:52:24</t>
  </si>
  <si>
    <t>24.05.2021 17:40:05</t>
  </si>
  <si>
    <t>M-460 35-03-M00460_A_56365022_56365022</t>
  </si>
  <si>
    <t>24.05.2021 09:39:22</t>
  </si>
  <si>
    <t>24.05.2021 11:33:46</t>
  </si>
  <si>
    <t>24.05.2021 18:47:41</t>
  </si>
  <si>
    <t>24.05.2021 18:48:11</t>
  </si>
  <si>
    <t>TR-25 35-22-M00025_955265704_955265704</t>
  </si>
  <si>
    <t>24.05.2021 14:21:46</t>
  </si>
  <si>
    <t>24.05.2021 15:41:22</t>
  </si>
  <si>
    <t>L-275 35-18-L00275_12481652 g1b_5952741</t>
  </si>
  <si>
    <t>24.05.2021 12:40:05</t>
  </si>
  <si>
    <t>24.05.2021 20:23:36</t>
  </si>
  <si>
    <t>ZEYTİNALAN İM 35-19-A00002_ZEYTİNALAN TR-101 L10_2308010</t>
  </si>
  <si>
    <t>24.05.2021 21:53:31</t>
  </si>
  <si>
    <t>24.05.2021 22:25:12</t>
  </si>
  <si>
    <t>ŞIHLI KARADÜZ MAH. TR 45-77-L00133_45-77-L00133_2353288</t>
  </si>
  <si>
    <t>24.05.2021 10:00:10</t>
  </si>
  <si>
    <t>24.05.2021 13:16:54</t>
  </si>
  <si>
    <t>24.05.2021 17:04:00</t>
  </si>
  <si>
    <t>24.05.2021 18:57:44</t>
  </si>
  <si>
    <t>TR-2/79 45-83-L00079_48122738_56387561_56387561</t>
  </si>
  <si>
    <t>24.05.2021 08:50:49</t>
  </si>
  <si>
    <t>24.05.2021 10:44:44</t>
  </si>
  <si>
    <t>M-1843 35-02-M01843_99811981_99811981</t>
  </si>
  <si>
    <t>24.05.2021 11:41:49</t>
  </si>
  <si>
    <t>24.05.2021 13:11:53</t>
  </si>
  <si>
    <t>ASLANLAR TR-4 35-26-L00147_95000080603_95000080603</t>
  </si>
  <si>
    <t>24.05.2021 18:03:18</t>
  </si>
  <si>
    <t>24.05.2021 19:17:20</t>
  </si>
  <si>
    <t>PINARLI TR-16 35-20-M00101_ H_72366445</t>
  </si>
  <si>
    <t>24.05.2021 07:36:01</t>
  </si>
  <si>
    <t>24.05.2021 08:57:35</t>
  </si>
  <si>
    <t>SCR  KÖK 35-17-M00643_EGE GÜBRE-2 DİREK-10 M03_55993690</t>
  </si>
  <si>
    <t>24.05.2021 18:54:00</t>
  </si>
  <si>
    <t>24.05.2021 19:00:46</t>
  </si>
  <si>
    <t>M-1843 35-02-M01843_910081551_910081551</t>
  </si>
  <si>
    <t>24.05.2021 14:22:18</t>
  </si>
  <si>
    <t>24.05.2021 16:55:57</t>
  </si>
  <si>
    <t>TR-182 45-78-L00182_953248076_953248076</t>
  </si>
  <si>
    <t>24.05.2021 19:34:36</t>
  </si>
  <si>
    <t>24.05.2021 21:32:59</t>
  </si>
  <si>
    <t>AŞAĞIKIRIKLAR DM 35-16-M00448_ÇANDARLI-1 ÇIKIŞ M07_2334652</t>
  </si>
  <si>
    <t>24.05.2021 12:45:00</t>
  </si>
  <si>
    <t>24.05.2021 13:28:11</t>
  </si>
  <si>
    <t>MURADİYE DM 45-71-M00006_TEKEL M13_2077015</t>
  </si>
  <si>
    <t>24.05.2021 05:19:08</t>
  </si>
  <si>
    <t>24.05.2021 06:29:20</t>
  </si>
  <si>
    <t>K-4035 35-01-K04035_911735597_911735597</t>
  </si>
  <si>
    <t>24.05.2021 21:52:44</t>
  </si>
  <si>
    <t>25.05.2021 02:01:17</t>
  </si>
  <si>
    <t>ALMAK TM 35-17-A00003_HatBaşıAyırıcı_65314110 M28_65314110</t>
  </si>
  <si>
    <t>24.05.2021 17:43:03</t>
  </si>
  <si>
    <t>24.05.2021 18:07:51</t>
  </si>
  <si>
    <t>24.05.2021 11:30:20</t>
  </si>
  <si>
    <t>24.05.2021 13:37:04</t>
  </si>
  <si>
    <t>K-4538 35-07-K04538_98245943_98245943</t>
  </si>
  <si>
    <t>24.05.2021 13:29:15</t>
  </si>
  <si>
    <t>24.05.2021 14:22:15</t>
  </si>
  <si>
    <t>TR-37 35-19-L00037_11903574 tr37 a3b_5934469</t>
  </si>
  <si>
    <t>24.05.2021 18:46:11</t>
  </si>
  <si>
    <t>SİYEKLİ KÖK 45-71-M00185_DAĞYENİCE M07_72256967</t>
  </si>
  <si>
    <t>24.05.2021 09:42:05</t>
  </si>
  <si>
    <t>24.05.2021 15:38:31</t>
  </si>
  <si>
    <t>24.05.2021 13:13:40</t>
  </si>
  <si>
    <t>24.05.2021 14:21:00</t>
  </si>
  <si>
    <t>DURASILLI TARIMSAL SULAMA-12 TR 45-78-M00996_DIREK TIPI TRAFO HUCRESI H01_2111777</t>
  </si>
  <si>
    <t>24.05.2021 07:41:38</t>
  </si>
  <si>
    <t>24.05.2021 11:52:41</t>
  </si>
  <si>
    <t>24.05.2021 17:04:44</t>
  </si>
  <si>
    <t>24.05.2021 17:17:01</t>
  </si>
  <si>
    <t>TR-88 35-19-L00088_956663640_956663640</t>
  </si>
  <si>
    <t>24.05.2021 10:33:35</t>
  </si>
  <si>
    <t>24.05.2021 14:07:42</t>
  </si>
  <si>
    <t>24.05.2021 08:05:00</t>
  </si>
  <si>
    <t>24.05.2021 13:57:52</t>
  </si>
  <si>
    <t>24.05.2021 15:38:14</t>
  </si>
  <si>
    <t>24.05.2021 15:42:24</t>
  </si>
  <si>
    <t>24.05.2021 05:28:51</t>
  </si>
  <si>
    <t>24.05.2021 06:09:18</t>
  </si>
  <si>
    <t>24.05.2021 21:35:22</t>
  </si>
  <si>
    <t>24.05.2021 23:10:31</t>
  </si>
  <si>
    <t>TÜTENLİ TR-2 45-72-L00127_956524715_956524715</t>
  </si>
  <si>
    <t>24.05.2021 20:01:25</t>
  </si>
  <si>
    <t>24.05.2021 23:48:16</t>
  </si>
  <si>
    <t>ZEYTİNLİOVA TR-1 KÖK 45-72-L00389_BALLICA İM GİRİŞ L01_2103426</t>
  </si>
  <si>
    <t>24.05.2021 22:08:01</t>
  </si>
  <si>
    <t>24.05.2021 23:08:59</t>
  </si>
  <si>
    <t>M-639 OLDURUK KÖK 35-03-M00639_HatBaşıAyırıcı_64935674 M02_64935674</t>
  </si>
  <si>
    <t>24.05.2021 00:30:55</t>
  </si>
  <si>
    <t>24.05.2021 01:18:22</t>
  </si>
  <si>
    <t>TR-2/34 45-72-L00034_956499910_956499910</t>
  </si>
  <si>
    <t>24.05.2021 14:05:12</t>
  </si>
  <si>
    <t>24.05.2021 15:41:18</t>
  </si>
  <si>
    <t>TEKKE EYÜP YAVUZ GRB. TR-6 35-15-L00128_B_56368302_56368302</t>
  </si>
  <si>
    <t>24.05.2021 11:12:12</t>
  </si>
  <si>
    <t>24.05.2021 21:59:48</t>
  </si>
  <si>
    <t>ESKİOBA KÖK 35-29-L00037_MAHMUTLAR L02_2324401</t>
  </si>
  <si>
    <t>24.05.2021 10:21:00</t>
  </si>
  <si>
    <t>24.05.2021 12:05:18</t>
  </si>
  <si>
    <t>DM-4/12 35-26-M00834_956628845_956628845</t>
  </si>
  <si>
    <t>24.05.2021 09:23:09</t>
  </si>
  <si>
    <t>24.05.2021 10:19:00</t>
  </si>
  <si>
    <t>24.05.2021 17:14:00</t>
  </si>
  <si>
    <t>24.05.2021 23:36:06</t>
  </si>
  <si>
    <t>AYASKENT-4 TR 35-16-M00015_953321812_953321812</t>
  </si>
  <si>
    <t>24.05.2021 11:43:05</t>
  </si>
  <si>
    <t>24.05.2021 14:04:57</t>
  </si>
  <si>
    <t>ÇARIKMAHMUTLU TR 45-77-L00172_A_56384726_56384726</t>
  </si>
  <si>
    <t>24.05.2021 20:46:06</t>
  </si>
  <si>
    <t>24.05.2021 22:30:51</t>
  </si>
  <si>
    <t>AKHİSAR İM 45-72-A00001_DM-8 ŞEHİR-1 L12_2057355</t>
  </si>
  <si>
    <t>24.05.2021 12:01:46</t>
  </si>
  <si>
    <t>24.05.2021 16:48:21</t>
  </si>
  <si>
    <t>24.05.2021 17:02:14</t>
  </si>
  <si>
    <t>EVRENOS TR-3 45-71-M01411_DIREK TIPI TRAFO HUCRESI H01_2083328</t>
  </si>
  <si>
    <t>24.05.2021 22:53:27</t>
  </si>
  <si>
    <t>24.05.2021 23:19:51</t>
  </si>
  <si>
    <t>AKÖREN TR-19 KÖK 45-78-M00974_ALAŞEHİR M04_66244830</t>
  </si>
  <si>
    <t>24.05.2021 06:17:04</t>
  </si>
  <si>
    <t>24.05.2021 06:59:42</t>
  </si>
  <si>
    <t>MEHMET FİL-ÖMER BÜYÜR TARIMSAL SULAMA TR 45-71-M01345_45-71-M01345_2358259</t>
  </si>
  <si>
    <t>24.05.2021 09:01:22</t>
  </si>
  <si>
    <t>24.05.2021 11:32:00</t>
  </si>
  <si>
    <t>HAMZABEYLİ TR-2 45-71-M01772_DIREK TIPI TRAFO HUCRESI H01_2080773</t>
  </si>
  <si>
    <t>24.05.2021 17:13:28</t>
  </si>
  <si>
    <t>25.05.2021 01:25:44</t>
  </si>
  <si>
    <t>BAŞIBÜYÜK KÖK 45-77-L00158_EVCİLER ÇIKIŞI L03_61353395</t>
  </si>
  <si>
    <t>24.05.2021 09:59:20</t>
  </si>
  <si>
    <t>24.05.2021 12:49:11</t>
  </si>
  <si>
    <t>SULTAN DM 35-25-M00121_M-36 ZİNDANCIK KÖK M12_72117324</t>
  </si>
  <si>
    <t>24.05.2021 17:52:20</t>
  </si>
  <si>
    <t>24.05.2021 19:04:38</t>
  </si>
  <si>
    <t>KIZILOBA TR-1 35-20-L00257_955205577_955205577</t>
  </si>
  <si>
    <t>24.05.2021 15:07:07</t>
  </si>
  <si>
    <t>24.05.2021 18:52:13</t>
  </si>
  <si>
    <t>24.05.2021 19:33:25</t>
  </si>
  <si>
    <t>24.05.2021 19:57:33</t>
  </si>
  <si>
    <t>AYRANCILAR DM-3 35-26-M00795_DM-3/22 M11_2335348</t>
  </si>
  <si>
    <t>24.05.2021 10:29:12</t>
  </si>
  <si>
    <t>24.05.2021 12:10:18</t>
  </si>
  <si>
    <t>BENLİELİ İSABEYLİ TR-2 45-75-M00161_A_56394086_56394086</t>
  </si>
  <si>
    <t>24.05.2021 14:00:30</t>
  </si>
  <si>
    <t>24.05.2021 17:56:44</t>
  </si>
  <si>
    <t>SELENDİ TR-3 45-81-M00003_ŞEHİR-1 GİRİŞ M01_2321604</t>
  </si>
  <si>
    <t>24.05.2021 07:03:55</t>
  </si>
  <si>
    <t>24.05.2021 07:32:14</t>
  </si>
  <si>
    <t>BOZKÖY-1 35-26-M00480_956610926_956610926</t>
  </si>
  <si>
    <t>24.05.2021 14:08:46</t>
  </si>
  <si>
    <t>24.05.2021 15:21:48</t>
  </si>
  <si>
    <t>YAĞCILI TR-2 45-82-M00367_B_56393122_56393122</t>
  </si>
  <si>
    <t>24.05.2021 12:49:23</t>
  </si>
  <si>
    <t>24.05.2021 16:02:02</t>
  </si>
  <si>
    <t>24.05.2021 20:28:23</t>
  </si>
  <si>
    <t>24.05.2021 21:21:17</t>
  </si>
  <si>
    <t>TR-71 35-30-L00071_955332057_955332057</t>
  </si>
  <si>
    <t>24.05.2021 11:04:47</t>
  </si>
  <si>
    <t>24.05.2021 11:54:09</t>
  </si>
  <si>
    <t>AŞAĞIKIRIKLAR DM 35-16-M00448_HatBaşıAyırıcı_53140531 M11_53140531</t>
  </si>
  <si>
    <t>24.05.2021 14:27:09</t>
  </si>
  <si>
    <t>24.05.2021 18:38:21</t>
  </si>
  <si>
    <t>M-3123(YATIRIM REZERVE) 35-10-M03123_962603644_962603644</t>
  </si>
  <si>
    <t>24.05.2021 12:01:18</t>
  </si>
  <si>
    <t>24.05.2021 23:04:10</t>
  </si>
  <si>
    <t>TR-171 35-15-M00404_C_72258205_72258205</t>
  </si>
  <si>
    <t>24.05.2021 20:43:25</t>
  </si>
  <si>
    <t>24.05.2021 22:12:32</t>
  </si>
  <si>
    <t>K-434 35-02-K00434_913434346_913434346</t>
  </si>
  <si>
    <t>24.05.2021 16:35:28</t>
  </si>
  <si>
    <t>24.05.2021 20:29:45</t>
  </si>
  <si>
    <t>_97674986_97674986</t>
  </si>
  <si>
    <t>24.05.2021 08:32:00</t>
  </si>
  <si>
    <t>24.05.2021 14:05:23</t>
  </si>
  <si>
    <t>AKGEDİK KÖK-1 45-71-M00162_EMLAKDERE M03_56219223</t>
  </si>
  <si>
    <t>24.05.2021 17:57:32</t>
  </si>
  <si>
    <t>24.05.2021 18:49:42</t>
  </si>
  <si>
    <t>KERESTECİLER TR-2 45-83-M00139_A_56388933_56388933</t>
  </si>
  <si>
    <t>24.05.2021 22:33:15</t>
  </si>
  <si>
    <t>24.05.2021 23:56:32</t>
  </si>
  <si>
    <t>24.05.2021 06:31:00</t>
  </si>
  <si>
    <t>24.05.2021 07:22:13</t>
  </si>
  <si>
    <t>L-226 ARITMA 35-18-L00226_950444653_950444653</t>
  </si>
  <si>
    <t>24.05.2021 10:49:43</t>
  </si>
  <si>
    <t>24.05.2021 12:26:22</t>
  </si>
  <si>
    <t>KARAYENİCE TR-3 45-71-M02286_ H_75566383</t>
  </si>
  <si>
    <t>24.05.2021 10:19:06</t>
  </si>
  <si>
    <t>24.05.2021 14:40:25</t>
  </si>
  <si>
    <t>TR-141 35-16-L00141_953317466_953317466</t>
  </si>
  <si>
    <t>24.05.2021 16:00:52</t>
  </si>
  <si>
    <t>24.05.2021 19:04:53</t>
  </si>
  <si>
    <t>YİĞİTLER TR-4 35-27-L00226_98697894_98697894</t>
  </si>
  <si>
    <t>24.05.2021 11:37:45</t>
  </si>
  <si>
    <t>24.05.2021 15:24:40</t>
  </si>
  <si>
    <t>24.05.2021 15:10:55</t>
  </si>
  <si>
    <t>24.05.2021 16:07:44</t>
  </si>
  <si>
    <t>AKHİSAR İM 45-72-A00001_TR-1/43 M13_2057347</t>
  </si>
  <si>
    <t>24.05.2021 11:09:55</t>
  </si>
  <si>
    <t>24.05.2021 11:29:00</t>
  </si>
  <si>
    <t>TR-36 35-19-L00036_12155147 tr35 a1b_5939870</t>
  </si>
  <si>
    <t>24.05.2021 09:19:41</t>
  </si>
  <si>
    <t>24.05.2021 10:43:46</t>
  </si>
  <si>
    <t>24.05.2021 14:16:11</t>
  </si>
  <si>
    <t>24.05.2021 17:22:43</t>
  </si>
  <si>
    <t>M-2224 KIRIKLAR TR-1 35-03-M02224__72374497_72374497</t>
  </si>
  <si>
    <t>24.05.2021 11:57:15</t>
  </si>
  <si>
    <t>24.05.2021 13:02:10</t>
  </si>
  <si>
    <t>L-329 35-18-L00329_950428238_950428238</t>
  </si>
  <si>
    <t>24.05.2021 22:56:40</t>
  </si>
  <si>
    <t>25.05.2021 01:38:50</t>
  </si>
  <si>
    <t>K-3833 35-02-K03833_TRAFO K03_2303203</t>
  </si>
  <si>
    <t>24.05.2021 23:58:30</t>
  </si>
  <si>
    <t>KARABURUN TR-9 35-21-L00027_35-21-L00027_2352347</t>
  </si>
  <si>
    <t>24.05.2021 15:36:59</t>
  </si>
  <si>
    <t>24.05.2021 17:45:49</t>
  </si>
  <si>
    <t>24.05.2021 07:43:04</t>
  </si>
  <si>
    <t>24.05.2021 11:05:26</t>
  </si>
  <si>
    <t>BADEMLİ TR-1 DM 35-15-L01010_ÜÇ CEVİZLER (TR-26) L02_67544249</t>
  </si>
  <si>
    <t>24.05.2021 10:01:17</t>
  </si>
  <si>
    <t>24.05.2021 15:28:05</t>
  </si>
  <si>
    <t>L-424 AKTAŞ MARKET 35-18-L00424_950462215_950462215</t>
  </si>
  <si>
    <t>24.05.2021 14:53:45</t>
  </si>
  <si>
    <t>24.05.2021 18:46:28</t>
  </si>
  <si>
    <t>DM-2/1 35-29-M00092_950330313_950330313</t>
  </si>
  <si>
    <t>24.05.2021 18:06:56</t>
  </si>
  <si>
    <t>24.05.2021 19:20:40</t>
  </si>
  <si>
    <t>TR-141 35-16-L00141_47581930_56355407_56355407</t>
  </si>
  <si>
    <t>24.05.2021 18:49:00</t>
  </si>
  <si>
    <t>24.05.2021 19:13:04</t>
  </si>
  <si>
    <t>DM-4/2 45-72-M00614_956508237_956508237</t>
  </si>
  <si>
    <t>24.05.2021 03:15:29</t>
  </si>
  <si>
    <t>24.05.2021 07:26:06</t>
  </si>
  <si>
    <t>24.05.2021 16:32:00</t>
  </si>
  <si>
    <t>24.05.2021 17:05:49</t>
  </si>
  <si>
    <t>24.05.2021 08:56:00</t>
  </si>
  <si>
    <t>24.05.2021 09:19:53</t>
  </si>
  <si>
    <t>24.05.2021 14:32:01</t>
  </si>
  <si>
    <t>24.05.2021 20:59:37</t>
  </si>
  <si>
    <t>24.05.2021 08:29:16</t>
  </si>
  <si>
    <t>24.05.2021 09:03:44</t>
  </si>
  <si>
    <t>K-197 35-04-K00197_B_56366903_56366903</t>
  </si>
  <si>
    <t>24.05.2021 11:39:39</t>
  </si>
  <si>
    <t>24.05.2021 16:00:44</t>
  </si>
  <si>
    <t>K-3071 35-03-K03071_910882977_910882977</t>
  </si>
  <si>
    <t>24.05.2021 09:13:20</t>
  </si>
  <si>
    <t>24.05.2021 12:42:00</t>
  </si>
  <si>
    <t>M-1076 35-02-M01076_913421108_913421108</t>
  </si>
  <si>
    <t>24.05.2021 16:58:43</t>
  </si>
  <si>
    <t>24.05.2021 18:40:36</t>
  </si>
  <si>
    <t>24.05.2021 18:46:07</t>
  </si>
  <si>
    <t>24.05.2021 18:56:00</t>
  </si>
  <si>
    <t>ÖZBEY TR-1 35-26-L00137_C_56358687_56358687</t>
  </si>
  <si>
    <t>24.05.2021 21:10:59</t>
  </si>
  <si>
    <t>24.05.2021 22:08:53</t>
  </si>
  <si>
    <t>24.05.2021 07:33:34</t>
  </si>
  <si>
    <t>24.05.2021 07:38:54</t>
  </si>
  <si>
    <t>MORDOĞAN TR-29 35-21-L00157_A_56376102_56376102</t>
  </si>
  <si>
    <t>24.05.2021 23:30:14</t>
  </si>
  <si>
    <t>25.05.2021 00:16:01</t>
  </si>
  <si>
    <t>24.05.2021 10:16:00</t>
  </si>
  <si>
    <t>24.05.2021 10:58:20</t>
  </si>
  <si>
    <t>MORDOĞAN TR-54 35-21-L00195_953368561_953368561</t>
  </si>
  <si>
    <t>24.05.2021 13:10:34</t>
  </si>
  <si>
    <t>24.05.2021 20:19:59</t>
  </si>
  <si>
    <t>ALİAĞA GIS TM 35-17-A00014_EGE GÜBRE-2 (1H07) M07_66127928</t>
  </si>
  <si>
    <t>24.05.2021 17:20:00</t>
  </si>
  <si>
    <t>24.05.2021 17:39:01</t>
  </si>
  <si>
    <t>MURADİYE TR-5 (ESKİ MEZARLIK YANI) 45-71-M00204_COCA COLA M02_2091441</t>
  </si>
  <si>
    <t>24.05.2021 19:54:25</t>
  </si>
  <si>
    <t>24.05.2021 22:50:22</t>
  </si>
  <si>
    <t>AYRANCILAR DM-2/20-1 35-26-M00822_956627856_956627856</t>
  </si>
  <si>
    <t>24.05.2021 14:50:11</t>
  </si>
  <si>
    <t>24.05.2021 15:38:41</t>
  </si>
  <si>
    <t>K-4499 35-02-K04499_910021613_910021613</t>
  </si>
  <si>
    <t>24.05.2021 17:34:00</t>
  </si>
  <si>
    <t>24.05.2021 19:43:40</t>
  </si>
  <si>
    <t>SEYREK TR-1 35-28-M00371_8617576_56359577_56359577</t>
  </si>
  <si>
    <t>24.05.2021 11:10:42</t>
  </si>
  <si>
    <t>24.05.2021 13:13:59</t>
  </si>
  <si>
    <t>M-2506 35-01-M02506_35-01-M02506_47723947</t>
  </si>
  <si>
    <t>24.05.2021 01:35:33</t>
  </si>
  <si>
    <t>24.05.2021 10:22:41</t>
  </si>
  <si>
    <t>KIZILCAAVLU TR-2 35-29-L00573_950332576_950332576</t>
  </si>
  <si>
    <t>24.05.2021 12:48:51</t>
  </si>
  <si>
    <t>24.05.2021 15:21:46</t>
  </si>
  <si>
    <t>KAŞIKÇI KÖYÜ TR-1 45-75-M00078_945600506_945600506</t>
  </si>
  <si>
    <t>24.05.2021 13:26:59</t>
  </si>
  <si>
    <t>24.05.2021 15:13:24</t>
  </si>
  <si>
    <t>HARMANDALI KÖK 45-71-M00061_AHMET KOCA M10_72231048</t>
  </si>
  <si>
    <t>24.05.2021 17:57:00</t>
  </si>
  <si>
    <t>25.05.2021 00:26:19</t>
  </si>
  <si>
    <t>GÜLKENT TR-2 35-30-M00225_955311974_955311974</t>
  </si>
  <si>
    <t>24.05.2021 16:35:36</t>
  </si>
  <si>
    <t>24.05.2021 19:13:48</t>
  </si>
  <si>
    <t>M-189 35-02-M00189_B B3B_5811307</t>
  </si>
  <si>
    <t>24.05.2021 10:26:12</t>
  </si>
  <si>
    <t>24.05.2021 12:00:17</t>
  </si>
  <si>
    <t>K-719 35-01-K00719_911234675_911234675</t>
  </si>
  <si>
    <t>24.05.2021 10:07:29</t>
  </si>
  <si>
    <t>24.05.2021 12:49:42</t>
  </si>
  <si>
    <t>AKHİSAR İM 45-72-A00001_TR-1/43 M13_2308508</t>
  </si>
  <si>
    <t>24.05.2021 11:30:04</t>
  </si>
  <si>
    <t>24.05.2021 13:34:54</t>
  </si>
  <si>
    <t>24.05.2021 20:15:41</t>
  </si>
  <si>
    <t>24.05.2021 20:16:11</t>
  </si>
  <si>
    <t>24.05.2021 05:46:01</t>
  </si>
  <si>
    <t>24.05.2021 07:05:13</t>
  </si>
  <si>
    <t>AKPINAR TR-2 45-75-M00080_45-75-M00080_2352694</t>
  </si>
  <si>
    <t>24.05.2021 11:19:19</t>
  </si>
  <si>
    <t>24.05.2021 15:45:28</t>
  </si>
  <si>
    <t>TR-1-5/9 35-20-L00053_955211409_955211409</t>
  </si>
  <si>
    <t>24.05.2021 10:53:54</t>
  </si>
  <si>
    <t>24.05.2021 12:47:05</t>
  </si>
  <si>
    <t>24.05.2021 21:59:04</t>
  </si>
  <si>
    <t>24.05.2021 22:40:30</t>
  </si>
  <si>
    <t>M-2557 35-01-M02557_911324285_911324285</t>
  </si>
  <si>
    <t>24.05.2021 09:55:37</t>
  </si>
  <si>
    <t>24.05.2021 11:49:41</t>
  </si>
  <si>
    <t>M-189 35-02-M00189_910149664_910149664</t>
  </si>
  <si>
    <t>24.05.2021 15:02:00</t>
  </si>
  <si>
    <t>24.05.2021 15:33:18</t>
  </si>
  <si>
    <t>24.05.2021 09:03:31</t>
  </si>
  <si>
    <t>24.05.2021 10:11:00</t>
  </si>
  <si>
    <t>ÇINARLIKUYU TR-2 45-71-M02165_95000579544_95000579544</t>
  </si>
  <si>
    <t>24.05.2021 17:41:20</t>
  </si>
  <si>
    <t>25.05.2021 06:03:11</t>
  </si>
  <si>
    <t>AKKOYUNLU TR-2 35-29-L00270_35-29-L00270_2351041</t>
  </si>
  <si>
    <t>24.05.2021 17:06:23</t>
  </si>
  <si>
    <t>24.05.2021 20:50:59</t>
  </si>
  <si>
    <t>İĞDELİ TR-3 35-31-L00299_DIREK TIPI TRAFO HUCRESI H01_2048521</t>
  </si>
  <si>
    <t>24.05.2021 17:44:27</t>
  </si>
  <si>
    <t>24.05.2021 19:32:26</t>
  </si>
  <si>
    <t>K-1505 35-03-K01505_97472575_97472575</t>
  </si>
  <si>
    <t>24.05.2021 09:23:20</t>
  </si>
  <si>
    <t>24.05.2021 14:11:35</t>
  </si>
  <si>
    <t>SİMKUR SİTESİ M-307 35-30-M00307_955321940_955321940</t>
  </si>
  <si>
    <t>24.05.2021 12:38:47</t>
  </si>
  <si>
    <t>24.05.2021 15:08:34</t>
  </si>
  <si>
    <t>24.05.2021 12:22:56</t>
  </si>
  <si>
    <t>24.05.2021 14:08:44</t>
  </si>
  <si>
    <t>K-3423 35-07-K03423_K-56 K01_48271857</t>
  </si>
  <si>
    <t>24.05.2021 18:18:41</t>
  </si>
  <si>
    <t>24.05.2021 18:37:51</t>
  </si>
  <si>
    <t>L-357 EGEM SAHİL SİT. 35-18-L00357_950441538_950441538</t>
  </si>
  <si>
    <t>24.05.2021 13:26:36</t>
  </si>
  <si>
    <t>24.05.2021 21:18:10</t>
  </si>
  <si>
    <t>TR-33 45-77-L00033_C_56395138_56395138</t>
  </si>
  <si>
    <t>24.05.2021 11:26:00</t>
  </si>
  <si>
    <t>24.05.2021 12:19:47</t>
  </si>
  <si>
    <t>MURADİYE TR-5 (ESKİ MEZARLIK YANI) 45-71-M00204_EVRENOS M04_2312807</t>
  </si>
  <si>
    <t>24.05.2021 07:55:00</t>
  </si>
  <si>
    <t>24.05.2021 08:44:00</t>
  </si>
  <si>
    <t>L-291 35-18-L00291_6980785_56370172_56370172</t>
  </si>
  <si>
    <t>24.05.2021 14:28:12</t>
  </si>
  <si>
    <t>24.05.2021 18:46:40</t>
  </si>
  <si>
    <t>ZİHNİ KARAKAYA SULAMA GRUBU 35-29-M00200_35-29-M00200_2371517</t>
  </si>
  <si>
    <t>24.05.2021 09:04:25</t>
  </si>
  <si>
    <t>24.05.2021 12:03:51</t>
  </si>
  <si>
    <t>DOĞANBEY KÖK 35-14-M00100_ M01_2323975</t>
  </si>
  <si>
    <t>24.05.2021 06:26:52</t>
  </si>
  <si>
    <t>24.05.2021 08:48:37</t>
  </si>
  <si>
    <t>24.05.2021 20:17:25</t>
  </si>
  <si>
    <t>24.05.2021 22:48:53</t>
  </si>
  <si>
    <t>DEMİRDERE TR-2 35-29-L00492_950385460_950385460</t>
  </si>
  <si>
    <t>24.05.2021 20:28:45</t>
  </si>
  <si>
    <t>24.05.2021 23:54:44</t>
  </si>
  <si>
    <t>24.05.2021 22:16:13</t>
  </si>
  <si>
    <t>24.05.2021 23:30:42</t>
  </si>
  <si>
    <t>ULUCAK DM-2/5-A 35-27-M00338_99108826_99108826</t>
  </si>
  <si>
    <t>24.05.2021 10:40:22</t>
  </si>
  <si>
    <t>24.05.2021 12:48:20</t>
  </si>
  <si>
    <t>24.05.2021 13:58:23</t>
  </si>
  <si>
    <t>24.05.2021 15:28:47</t>
  </si>
  <si>
    <t>TR-54 İTFAİYE 35-26-M00054_95000479591_95000479591</t>
  </si>
  <si>
    <t>24.05.2021 19:32:05</t>
  </si>
  <si>
    <t>24.05.2021 20:22:39</t>
  </si>
  <si>
    <t>UĞURLU KÖK 45-86-M00045_ALANYOLU KIRANŞEYH M04_72226023</t>
  </si>
  <si>
    <t>24.05.2021 10:36:45</t>
  </si>
  <si>
    <t>24.05.2021 10:39:00</t>
  </si>
  <si>
    <t>TR-29 35-16-L00029_C_56397796_56397796</t>
  </si>
  <si>
    <t>24.05.2021 18:18:39</t>
  </si>
  <si>
    <t>24.05.2021 19:42:02</t>
  </si>
  <si>
    <t>24.05.2021 11:04:00</t>
  </si>
  <si>
    <t>L-55 ÖZMET 35-14-L00055_10904363_56377216_56377216</t>
  </si>
  <si>
    <t>24.05.2021 14:41:00</t>
  </si>
  <si>
    <t>24.05.2021 17:56:35</t>
  </si>
  <si>
    <t>24.05.2021 00:25:05</t>
  </si>
  <si>
    <t>24.05.2021 01:05:12</t>
  </si>
  <si>
    <t>KAREL DM 35-17-M00247_İMBAT M04_66441224</t>
  </si>
  <si>
    <t>24.05.2021 08:46:20</t>
  </si>
  <si>
    <t>24.05.2021 10:09:00</t>
  </si>
  <si>
    <t>M-1076 35-02-M01076_C C1B_5817194</t>
  </si>
  <si>
    <t>24.05.2021 14:18:57</t>
  </si>
  <si>
    <t>24.05.2021 18:11:05</t>
  </si>
  <si>
    <t>KAYMAKÇI TR-37 35-15-L00231_950408282_950408282</t>
  </si>
  <si>
    <t>24.05.2021 11:21:10</t>
  </si>
  <si>
    <t>24.05.2021 13:02:40</t>
  </si>
  <si>
    <t>KABAKOZ TR-1 45-75-M00286_A_56398893_56398893</t>
  </si>
  <si>
    <t>24.05.2021 22:58:19</t>
  </si>
  <si>
    <t>24.05.2021 23:56:09</t>
  </si>
  <si>
    <t>24.05.2021 16:00:41</t>
  </si>
  <si>
    <t>24.05.2021 16:28:24</t>
  </si>
  <si>
    <t>K-2999 35-03-K02999_913042574_913042574</t>
  </si>
  <si>
    <t>24.05.2021 09:31:17</t>
  </si>
  <si>
    <t>24.05.2021 11:12:50</t>
  </si>
  <si>
    <t>_49207149_65510265_65510265</t>
  </si>
  <si>
    <t>24.05.2021 12:43:12</t>
  </si>
  <si>
    <t>24.05.2021 18:15:50</t>
  </si>
  <si>
    <t>K-1953 35-09-K01953_B b4b_5877043</t>
  </si>
  <si>
    <t>24.05.2021 16:41:20</t>
  </si>
  <si>
    <t>24.05.2021 18:37:24</t>
  </si>
  <si>
    <t>BİRGİ DM 35-15-L01013_CEVİZALAN L05_67562292</t>
  </si>
  <si>
    <t>24.05.2021 16:53:21</t>
  </si>
  <si>
    <t>24.05.2021 16:53:35</t>
  </si>
  <si>
    <t>TR-87 MENTEŞ KAVŞAĞI 35-19-L00087_956664529_956664529</t>
  </si>
  <si>
    <t>24.05.2021 21:58:16</t>
  </si>
  <si>
    <t>24.05.2021 23:51:44</t>
  </si>
  <si>
    <t>MADEN KÖK 45-83-M00128_İZZETTİN M03_47316671</t>
  </si>
  <si>
    <t>24.05.2021 08:35:09</t>
  </si>
  <si>
    <t>24.05.2021 09:06:52</t>
  </si>
  <si>
    <t>24.05.2021 18:03:45</t>
  </si>
  <si>
    <t>24.05.2021 18:19:19</t>
  </si>
  <si>
    <t>24.05.2021 21:48:00</t>
  </si>
  <si>
    <t>24.05.2021 22:16:00</t>
  </si>
  <si>
    <t>24.05.2021 19:46:11</t>
  </si>
  <si>
    <t>24.05.2021 19:46:36</t>
  </si>
  <si>
    <t>TOKMAKLI KÖK 45-86-M00047_TOKMAKLI M05_72227762</t>
  </si>
  <si>
    <t>24.05.2021 10:01:30</t>
  </si>
  <si>
    <t>24.05.2021 11:41:21</t>
  </si>
  <si>
    <t>KARAMAN GİRİŞ  TR-5 35-31-L00053_47864409_56390609_56390609</t>
  </si>
  <si>
    <t>24.05.2021 16:11:01</t>
  </si>
  <si>
    <t>24.05.2021 19:43:15</t>
  </si>
  <si>
    <t>24.05.2021 00:34:00</t>
  </si>
  <si>
    <t>24.05.2021 00:50:44</t>
  </si>
  <si>
    <t>TR-54 İTFAİYE 35-26-M00054_956630714_956630714</t>
  </si>
  <si>
    <t>24.05.2021 11:44:06</t>
  </si>
  <si>
    <t>24.05.2021 12:23:17</t>
  </si>
  <si>
    <t>24.05.2021 07:00:36</t>
  </si>
  <si>
    <t>24.05.2021 07:11:14</t>
  </si>
  <si>
    <t>K-2883 35-03-K02883_910286284_910286284</t>
  </si>
  <si>
    <t>24.05.2021 17:07:18</t>
  </si>
  <si>
    <t>24.05.2021 18:27:48</t>
  </si>
  <si>
    <t>K-3569 35-02-K03569_C_56365620_56365620</t>
  </si>
  <si>
    <t>24.05.2021 10:15:00</t>
  </si>
  <si>
    <t>24.05.2021 10:47:02</t>
  </si>
  <si>
    <t>L-97 35-18-L00097_950453582_950453582</t>
  </si>
  <si>
    <t>24.05.2021 18:34:20</t>
  </si>
  <si>
    <t>24.05.2021 22:46:11</t>
  </si>
  <si>
    <t>URGANLI TR-12 45-83-M00553_48024863_56399805_56399805</t>
  </si>
  <si>
    <t>24.05.2021 20:43:06</t>
  </si>
  <si>
    <t>24.05.2021 22:14:10</t>
  </si>
  <si>
    <t>PAYAMLI M-1 KÖK 35-25-M00175_DONANIMLI YEDEK M16_72057731</t>
  </si>
  <si>
    <t>24.05.2021 16:59:55</t>
  </si>
  <si>
    <t>24.05.2021 17:34:32</t>
  </si>
  <si>
    <t>L-329 35-18-L00329_950437089_950437089</t>
  </si>
  <si>
    <t>24.05.2021 15:28:25</t>
  </si>
  <si>
    <t>24.05.2021 22:27:24</t>
  </si>
  <si>
    <t>TR-73 ( M-773) 35-30-M00773_HatBaşıAyırıcı_75824721 L04_75824721</t>
  </si>
  <si>
    <t>24.05.2021 16:30:04</t>
  </si>
  <si>
    <t>24.05.2021 18:43:32</t>
  </si>
  <si>
    <t>TR-24 35-30-L00024_955316296_955316296</t>
  </si>
  <si>
    <t>24.05.2021 09:00:46</t>
  </si>
  <si>
    <t>24.05.2021 09:55:02</t>
  </si>
  <si>
    <t>L-62 İSTUR 35-14-L00062_956639383_956639383</t>
  </si>
  <si>
    <t>24.05.2021 17:59:35</t>
  </si>
  <si>
    <t>24.05.2021 19:33:32</t>
  </si>
  <si>
    <t>BADEMLER DM 35-19-M00443_SEFERİHİSAR ÇIKIŞ SOL M14_72219098</t>
  </si>
  <si>
    <t>24.05.2021 21:54:11</t>
  </si>
  <si>
    <t>24.05.2021 21:57:00</t>
  </si>
  <si>
    <t>K-228 35-07-K00228_99377124_99377124</t>
  </si>
  <si>
    <t>24.05.2021 16:37:53</t>
  </si>
  <si>
    <t>24.05.2021 18:55:19</t>
  </si>
  <si>
    <t>BEYLİKLİ TR-1 45-78-M00727_95000462882_95000462882</t>
  </si>
  <si>
    <t>24.05.2021 16:11:50</t>
  </si>
  <si>
    <t>24.05.2021 19:41:45</t>
  </si>
  <si>
    <t>24.05.2021 09:21:07</t>
  </si>
  <si>
    <t>24.05.2021 16:55:32</t>
  </si>
  <si>
    <t>M-2318 35-03-M02318__72374491_72374491</t>
  </si>
  <si>
    <t>24.05.2021 09:45:55</t>
  </si>
  <si>
    <t>24.05.2021 11:13:22</t>
  </si>
  <si>
    <t>BAHADIRLAR TR-2 45-79-M00125_A_56386949_56386949</t>
  </si>
  <si>
    <t>24.05.2021 21:26:10</t>
  </si>
  <si>
    <t>24.05.2021 22:30:55</t>
  </si>
  <si>
    <t>YAMANDERE TR-3 35-29-L00313_A_56406281_56406281</t>
  </si>
  <si>
    <t>24.05.2021 18:15:31</t>
  </si>
  <si>
    <t>24.05.2021 22:53:43</t>
  </si>
  <si>
    <t>BEBEKLİ TR-3 45-77-L00198_45-77-L00198_2374999</t>
  </si>
  <si>
    <t>24.05.2021 13:12:58</t>
  </si>
  <si>
    <t>24.05.2021 13:34:19</t>
  </si>
  <si>
    <t>24.05.2021 17:04:45</t>
  </si>
  <si>
    <t>24.05.2021 17:05:15</t>
  </si>
  <si>
    <t>BAKIR TR-2 45-76-M00069_955248946_955248946</t>
  </si>
  <si>
    <t>24.05.2021 10:10:29</t>
  </si>
  <si>
    <t>24.05.2021 11:29:26</t>
  </si>
  <si>
    <t>24.05.2021 10:05:33</t>
  </si>
  <si>
    <t>24.05.2021 15:30:41</t>
  </si>
  <si>
    <t>YAŞAR ÇETİN SULAMA GRUBU TR 35-27-M00513_B_56382116_56382116</t>
  </si>
  <si>
    <t>24.05.2021 20:02:02</t>
  </si>
  <si>
    <t>24.05.2021 22:12:28</t>
  </si>
  <si>
    <t>GÜZELKÖY KÖK 45-71-M00123_45-71-M00123_50218083</t>
  </si>
  <si>
    <t>24.05.2021 14:38:37</t>
  </si>
  <si>
    <t>25.05.2021 09:22:31</t>
  </si>
  <si>
    <t>ZEYTİNALAN İM 35-19-A00002_GÜZELBAHÇE İM ÇIKIŞ M13_2052317</t>
  </si>
  <si>
    <t>24.05.2021 22:06:32</t>
  </si>
  <si>
    <t>24.05.2021 22:13:22</t>
  </si>
  <si>
    <t>24.05.2021 01:24:20</t>
  </si>
  <si>
    <t>24.05.2021 01:25:20</t>
  </si>
  <si>
    <t>24.05.2021 09:24:12</t>
  </si>
  <si>
    <t>24.05.2021 16:56:27</t>
  </si>
  <si>
    <t>DAYIOĞLU TR-1 45-72-L00339_C_56389980_56389980</t>
  </si>
  <si>
    <t>24.05.2021 16:33:24</t>
  </si>
  <si>
    <t>24.05.2021 19:27:24</t>
  </si>
  <si>
    <t>24.05.2021 16:12:45</t>
  </si>
  <si>
    <t>24.05.2021 16:14:00</t>
  </si>
  <si>
    <t>KUYUCAK DM 35-27-M00273_HatBaşıAyırıcı_53132492 M04_53132492</t>
  </si>
  <si>
    <t>24.05.2021 08:47:07</t>
  </si>
  <si>
    <t>24.05.2021 10:46:42</t>
  </si>
  <si>
    <t>24.05.2021 11:37:00</t>
  </si>
  <si>
    <t>24.05.2021 11:37:25</t>
  </si>
  <si>
    <t>K-1408 35-01-K01408_911261829_911261829</t>
  </si>
  <si>
    <t>24.05.2021 12:24:00</t>
  </si>
  <si>
    <t>24.05.2021 14:35:15</t>
  </si>
  <si>
    <t>ERZE AMBALAJ KÖK 35-27-M00086_TR-32(DM03-TR-01) M04_72177640</t>
  </si>
  <si>
    <t>24.05.2021 07:45:16</t>
  </si>
  <si>
    <t>24.05.2021 09:54:30</t>
  </si>
  <si>
    <t>DM-5/TR-13 35-26-M01287_DM-5/TR-22 M01_42463151</t>
  </si>
  <si>
    <t>24.05.2021 14:41:45</t>
  </si>
  <si>
    <t>24.05.2021 14:44:50</t>
  </si>
  <si>
    <t>MENEMEN TR-15 35-28-L00015_35-28-L00015_2349504</t>
  </si>
  <si>
    <t>24.05.2021 18:49:15</t>
  </si>
  <si>
    <t>24.05.2021 19:57:25</t>
  </si>
  <si>
    <t>24.05.2021 17:27:01</t>
  </si>
  <si>
    <t>24.05.2021 17:27:41</t>
  </si>
  <si>
    <t>24.05.2021 17:44:40</t>
  </si>
  <si>
    <t>24.05.2021 18:35:50</t>
  </si>
  <si>
    <t>MANİSA TM-1 45-71-A00001_NECATİBEY M10_2060122</t>
  </si>
  <si>
    <t>24.05.2021 16:34:25</t>
  </si>
  <si>
    <t>24.05.2021 17:07:00</t>
  </si>
  <si>
    <t>K-231 35-01-K00231_911036926_911036926</t>
  </si>
  <si>
    <t>24.05.2021 13:43:39</t>
  </si>
  <si>
    <t>24.05.2021 15:56:31</t>
  </si>
  <si>
    <t>24.05.2021 09:56:58</t>
  </si>
  <si>
    <t>24.05.2021 11:08:17</t>
  </si>
  <si>
    <t>KARAHALİLLİ TR-4 35-20-L00372_955211083_955211083</t>
  </si>
  <si>
    <t>24.05.2021 17:52:04</t>
  </si>
  <si>
    <t>24.05.2021 19:13:38</t>
  </si>
  <si>
    <t>İBRAHİM ÇOBAN SULAMA GRUBU 35-29-M00386_C_56399086_56399086</t>
  </si>
  <si>
    <t>24.05.2021 18:26:03</t>
  </si>
  <si>
    <t>24.05.2021 19:59:35</t>
  </si>
  <si>
    <t>TR-14(M-714) 35-30-M00714_955299824_955299824</t>
  </si>
  <si>
    <t>24.05.2021 12:41:43</t>
  </si>
  <si>
    <t>24.05.2021 15:50:46</t>
  </si>
  <si>
    <t>24.05.2021 14:39:01</t>
  </si>
  <si>
    <t>24.05.2021 19:33:45</t>
  </si>
  <si>
    <t>OTOYOL DM 45-80-M02917_DİREK NO-37 M02_60784024</t>
  </si>
  <si>
    <t>24.05.2021 07:46:45</t>
  </si>
  <si>
    <t>24.05.2021 09:17:30</t>
  </si>
  <si>
    <t>L-319 BAHÇELİEVLER-2 35-18-L00319_35-18-L00319_2371962</t>
  </si>
  <si>
    <t>24.05.2021 09:15:55</t>
  </si>
  <si>
    <t>24.05.2021 09:47:53</t>
  </si>
  <si>
    <t>TR-2/83 45-83-L00083_48124206_56401391_56401391</t>
  </si>
  <si>
    <t>24.05.2021 11:58:00</t>
  </si>
  <si>
    <t>24.05.2021 14:29:12</t>
  </si>
  <si>
    <t>TOKMAKLI KÖK 45-86-M00047_HatBaşıAyırıcı_53135377 M05_53135377</t>
  </si>
  <si>
    <t>24.05.2021 11:44:32</t>
  </si>
  <si>
    <t>24.05.2021 16:23:48</t>
  </si>
  <si>
    <t>ÜÇAVLU TR-1 45-72-L00435_95000138672_95000138672</t>
  </si>
  <si>
    <t>24.05.2021 09:01:11</t>
  </si>
  <si>
    <t>24.05.2021 11:02:02</t>
  </si>
  <si>
    <t>L-310 35-18-L00310_950437986_950437986</t>
  </si>
  <si>
    <t>24.05.2021 06:24:16</t>
  </si>
  <si>
    <t>24.05.2021 09:06:55</t>
  </si>
  <si>
    <t>ÇANDARLI TR-17 35-30-M00017_955315616_955315616</t>
  </si>
  <si>
    <t>24.05.2021 10:28:30</t>
  </si>
  <si>
    <t>24.05.2021 14:46:28</t>
  </si>
  <si>
    <t>YENİKENT SULAMA TR-9 35-16-M00218_C_56396381_56396381</t>
  </si>
  <si>
    <t>24.05.2021 18:54:07</t>
  </si>
  <si>
    <t>24.05.2021 21:49:44</t>
  </si>
  <si>
    <t>24.05.2021 09:01:25</t>
  </si>
  <si>
    <t>24.05.2021 17:12:20</t>
  </si>
  <si>
    <t>MESCİTLİ TR-4 35-15-L01016_950401758_950401758</t>
  </si>
  <si>
    <t>24.05.2021 16:59:31</t>
  </si>
  <si>
    <t>24.05.2021 19:24:55</t>
  </si>
  <si>
    <t>ALANKIYI TR-1 35-20-L00263_C_65514128_65514128</t>
  </si>
  <si>
    <t>24.05.2021 10:57:00</t>
  </si>
  <si>
    <t>24.05.2021 15:11:35</t>
  </si>
  <si>
    <t>TR-2/16 45-72-L00016_956498476_956498476</t>
  </si>
  <si>
    <t>24.05.2021 16:39:53</t>
  </si>
  <si>
    <t>24.05.2021 18:12:44</t>
  </si>
  <si>
    <t>SELENDİ TR-3 45-81-M00003_TR-30 M05_2321606</t>
  </si>
  <si>
    <t>24.05.2021 12:46:30</t>
  </si>
  <si>
    <t>24.05.2021 13:32:42</t>
  </si>
  <si>
    <t>KAYMAKÇI TR-27 35-15-L00237_B_56361654_56361654</t>
  </si>
  <si>
    <t>24.05.2021 12:20:49</t>
  </si>
  <si>
    <t>24.05.2021 14:16:32</t>
  </si>
  <si>
    <t>İM-2/TR-29 SIĞACIK 35-14-L00287_956661116_956661116</t>
  </si>
  <si>
    <t>24.05.2021 11:15:17</t>
  </si>
  <si>
    <t>SAÇLI TR-4 35-31-L00157_35-31-L00157_2364362</t>
  </si>
  <si>
    <t>24.05.2021 14:33:00</t>
  </si>
  <si>
    <t>24.05.2021 14:47:39</t>
  </si>
  <si>
    <t>24.05.2021 21:46:21</t>
  </si>
  <si>
    <t>24.05.2021 22:13:08</t>
  </si>
  <si>
    <t>L-329 35-18-L00329_950436845_950436845</t>
  </si>
  <si>
    <t>24.05.2021 15:41:53</t>
  </si>
  <si>
    <t>24.05.2021 22:02:29</t>
  </si>
  <si>
    <t>DM-11/TR-11 45-72-L01002_956498748_956498748</t>
  </si>
  <si>
    <t>24.05.2021 06:04:35</t>
  </si>
  <si>
    <t>24.05.2021 06:52:07</t>
  </si>
  <si>
    <t>K-1068 35-07-K01068_B_56374451_56374451</t>
  </si>
  <si>
    <t>24.05.2021 16:46:00</t>
  </si>
  <si>
    <t>24.05.2021 23:27:56</t>
  </si>
  <si>
    <t>K-1205 35-01-K01205_911182900_911182900</t>
  </si>
  <si>
    <t>24.05.2021 17:15:25</t>
  </si>
  <si>
    <t>24.05.2021 20:59:29</t>
  </si>
  <si>
    <t>MUSTAFA ÖZER TARIMSAL SULAMA TR 45-78-M01108_45-78-M01108_2362079</t>
  </si>
  <si>
    <t>24.05.2021 12:23:44</t>
  </si>
  <si>
    <t>24.05.2021 16:09:23</t>
  </si>
  <si>
    <t>M-2907 35-02-M02907_913749185_913749185</t>
  </si>
  <si>
    <t>24.05.2021 18:59:35</t>
  </si>
  <si>
    <t>24.05.2021 20:05:38</t>
  </si>
  <si>
    <t>KOYUNDERE TR-14 35-28-M00153_8395948 a2b_5822796</t>
  </si>
  <si>
    <t>24.05.2021 13:46:58</t>
  </si>
  <si>
    <t>24.05.2021 14:58:17</t>
  </si>
  <si>
    <t>MENEMEN TR-71 35-28-L00071_35-28-L00071_66747130</t>
  </si>
  <si>
    <t>26.05.2021 09:23:59</t>
  </si>
  <si>
    <t>26.05.2021 11:59:51</t>
  </si>
  <si>
    <t>L-295 35-18-L00295_6197188_56370179_56370179</t>
  </si>
  <si>
    <t>26.05.2021 09:26:13</t>
  </si>
  <si>
    <t>26.05.2021 12:42:57</t>
  </si>
  <si>
    <t>KORUCUK-1 35-26-M00461_DIREK TIPI TRAFO HUCRESI H01_2101125</t>
  </si>
  <si>
    <t>26.05.2021 09:33:38</t>
  </si>
  <si>
    <t>26.05.2021 10:11:37</t>
  </si>
  <si>
    <t>26.05.2021 09:36:33</t>
  </si>
  <si>
    <t>26.05.2021 14:38:24</t>
  </si>
  <si>
    <t>ÇAMPINAR TR-1 45-83-M00428_B_56371393_56371393</t>
  </si>
  <si>
    <t>26.05.2021 09:44:44</t>
  </si>
  <si>
    <t>26.05.2021 13:16:19</t>
  </si>
  <si>
    <t>K-3267 35-08-K03267_99097439_99097439</t>
  </si>
  <si>
    <t>26.05.2021 09:49:49</t>
  </si>
  <si>
    <t>26.05.2021 14:31:42</t>
  </si>
  <si>
    <t>L-470 KÖK 35-18-L00470_L-310 L03_72090181</t>
  </si>
  <si>
    <t>26.05.2021 09:50:32</t>
  </si>
  <si>
    <t>26.05.2021 10:44:52</t>
  </si>
  <si>
    <t>K-3338 35-02-K03338_914568491_914568491</t>
  </si>
  <si>
    <t>26.05.2021 09:49:46</t>
  </si>
  <si>
    <t>26.05.2021 12:23:45</t>
  </si>
  <si>
    <t>GÖKEYÜP TR-1 KÖK 45-78-M00798_SARISU M04_2107107</t>
  </si>
  <si>
    <t>26.05.2021 09:56:47</t>
  </si>
  <si>
    <t>26.05.2021 10:53:06</t>
  </si>
  <si>
    <t>KIZILCAAVLU TR-6 35-29-L00571_A_56378885_56378885</t>
  </si>
  <si>
    <t>26.05.2021 09:57:00</t>
  </si>
  <si>
    <t>26.05.2021 12:32:22</t>
  </si>
  <si>
    <t>TR-2 35-16-L00002_953344889_953344889</t>
  </si>
  <si>
    <t>26.05.2021 09:47:37</t>
  </si>
  <si>
    <t>26.05.2021 11:59:08</t>
  </si>
  <si>
    <t>K-4016 35-02-K04016_A_56378713_56378713</t>
  </si>
  <si>
    <t>26.05.2021 09:58:00</t>
  </si>
  <si>
    <t>26.05.2021 10:29:37</t>
  </si>
  <si>
    <t>ERGENEKON TR-4 45-83-L00141_965811162_965811162</t>
  </si>
  <si>
    <t>26.05.2021 09:55:12</t>
  </si>
  <si>
    <t>26.05.2021 12:09:26</t>
  </si>
  <si>
    <t>M-228 35-14-M00228_95000112427_95000112427</t>
  </si>
  <si>
    <t>26.05.2021 09:53:32</t>
  </si>
  <si>
    <t>26.05.2021 13:47:11</t>
  </si>
  <si>
    <t>26.05.2021 10:00:50</t>
  </si>
  <si>
    <t>26.05.2021 13:02:10</t>
  </si>
  <si>
    <t>KARABEYLER TELLİ TR-1 45-81-M00130_DIREK TIPI TRAFO HUCRESI H01_2091301</t>
  </si>
  <si>
    <t>26.05.2021 10:10:29</t>
  </si>
  <si>
    <t>26.05.2021 11:32:35</t>
  </si>
  <si>
    <t>26.05.2021 10:08:04</t>
  </si>
  <si>
    <t>26.05.2021 11:20:30</t>
  </si>
  <si>
    <t>_B_56352297_56352297</t>
  </si>
  <si>
    <t>26.05.2021 10:13:52</t>
  </si>
  <si>
    <t>26.05.2021 16:48:53</t>
  </si>
  <si>
    <t>TR-163 35-26-M01148_956618549_956618549</t>
  </si>
  <si>
    <t>26.05.2021 10:10:57</t>
  </si>
  <si>
    <t>26.05.2021 15:38:42</t>
  </si>
  <si>
    <t>26.05.2021 10:06:50</t>
  </si>
  <si>
    <t>26.05.2021 13:04:08</t>
  </si>
  <si>
    <t>BALIKLI TR-1 45-75-M00221__72371912_72371912</t>
  </si>
  <si>
    <t>26.05.2021 10:10:40</t>
  </si>
  <si>
    <t>26.05.2021 13:15:09</t>
  </si>
  <si>
    <t>26.05.2021 10:15:37</t>
  </si>
  <si>
    <t>26.05.2021 10:43:31</t>
  </si>
  <si>
    <t>ZEYTİNALANI TR-118 35-19-L00118_956667678_956667678</t>
  </si>
  <si>
    <t>26.05.2021 10:09:17</t>
  </si>
  <si>
    <t>26.05.2021 11:12:29</t>
  </si>
  <si>
    <t>YELKİ DM-2/8 (M-2342) 35-10-M02342_914996999_914996999</t>
  </si>
  <si>
    <t>26.05.2021 10:23:41</t>
  </si>
  <si>
    <t>26.05.2021 14:52:34</t>
  </si>
  <si>
    <t>TR-1/3 45-83-M00003_TR-1/4 M02_2331762</t>
  </si>
  <si>
    <t>26.05.2021 10:31:56</t>
  </si>
  <si>
    <t>26.05.2021 14:17:26</t>
  </si>
  <si>
    <t>SİYEKLİ KÖK 45-71-M00185_OSMANCALI M04_72256964</t>
  </si>
  <si>
    <t>26.05.2021 10:02:07</t>
  </si>
  <si>
    <t>26.05.2021 15:56:51</t>
  </si>
  <si>
    <t>HAMAM TR-1 35-29-L00500_C_56394681_56394681</t>
  </si>
  <si>
    <t>26.05.2021 10:36:00</t>
  </si>
  <si>
    <t>26.05.2021 17:58:30</t>
  </si>
  <si>
    <t>K-3204 35-04-K03204_99612194_99612194</t>
  </si>
  <si>
    <t>26.05.2021 10:24:37</t>
  </si>
  <si>
    <t>26.05.2021 11:40:20</t>
  </si>
  <si>
    <t>AŞAĞIÇOBANİSA KÖK 45-71-M00096_AŞAĞIÇOBANİSA TR-3 M06_2321776</t>
  </si>
  <si>
    <t>26.05.2021 10:46:47</t>
  </si>
  <si>
    <t>26.05.2021 11:05:00</t>
  </si>
  <si>
    <t>M-2908 35-02-M02908_99866562_99866562</t>
  </si>
  <si>
    <t>26.05.2021 10:26:24</t>
  </si>
  <si>
    <t>26.05.2021 13:55:42</t>
  </si>
  <si>
    <t>ÜÇYOL KÖK 45-82-M00128_URUZLAR GES M06_2090645</t>
  </si>
  <si>
    <t>26.05.2021 10:56:24</t>
  </si>
  <si>
    <t>26.05.2021 13:08:02</t>
  </si>
  <si>
    <t>L-331 DENİZKENT 35-18-L00331_950436912_950436912</t>
  </si>
  <si>
    <t>26.05.2021 10:42:51</t>
  </si>
  <si>
    <t>ZAĞNOS TR-1 35-16-M00143_47445457_56399013_56399013</t>
  </si>
  <si>
    <t>26.05.2021 17:07:00</t>
  </si>
  <si>
    <t>L-281 35-18-L00281_950438509_950438509</t>
  </si>
  <si>
    <t>26.05.2021 11:02:36</t>
  </si>
  <si>
    <t>26.05.2021 16:17:14</t>
  </si>
  <si>
    <t>K-4547 35-03-K04547_C_56363272_56363272</t>
  </si>
  <si>
    <t>26.05.2021 11:07:02</t>
  </si>
  <si>
    <t>26.05.2021 12:06:29</t>
  </si>
  <si>
    <t>MORDOĞAN TR-27 35-21-L00154_A_60983560_60983560</t>
  </si>
  <si>
    <t>26.05.2021 11:09:58</t>
  </si>
  <si>
    <t>26.05.2021 15:10:43</t>
  </si>
  <si>
    <t>MALKOCA TR-1 45-75-M00257_945621175_945621175</t>
  </si>
  <si>
    <t>26.05.2021 10:57:19</t>
  </si>
  <si>
    <t>26.05.2021 14:03:09</t>
  </si>
  <si>
    <t>L-332 SERKANKENT 35-18-L00332_950460169_950460169</t>
  </si>
  <si>
    <t>26.05.2021 11:08:49</t>
  </si>
  <si>
    <t>26.05.2021 14:57:08</t>
  </si>
  <si>
    <t>TR-89 MAVİ PLAJ 35-19-L00089_956666332_956666332</t>
  </si>
  <si>
    <t>26.05.2021 11:12:24</t>
  </si>
  <si>
    <t>26.05.2021 14:40:32</t>
  </si>
  <si>
    <t>L-288 MENDERES MAH. 35-18-L00288_950462376_950462376</t>
  </si>
  <si>
    <t>26.05.2021 11:13:40</t>
  </si>
  <si>
    <t>26.05.2021 13:28:22</t>
  </si>
  <si>
    <t>KARABURÇ PALA EVİ YANI TR-9 35-31-L00258_47946242_56398827_56398827</t>
  </si>
  <si>
    <t>26.05.2021 11:13:59</t>
  </si>
  <si>
    <t>26.05.2021 12:52:34</t>
  </si>
  <si>
    <t>KAYMAKÇI TR-22 35-15-M00250_950396380_950396380</t>
  </si>
  <si>
    <t>26.05.2021 11:23:16</t>
  </si>
  <si>
    <t>26.05.2021 19:28:06</t>
  </si>
  <si>
    <t>BEDELLER TR-1 45-80-M00089_956547186_956547186</t>
  </si>
  <si>
    <t>26.05.2021 11:27:46</t>
  </si>
  <si>
    <t>26.05.2021 12:36:36</t>
  </si>
  <si>
    <t>L-101 ÇELEBİ 35-18-L00101_950440409_950440409</t>
  </si>
  <si>
    <t>26.05.2021 11:30:33</t>
  </si>
  <si>
    <t>26.05.2021 19:24:02</t>
  </si>
  <si>
    <t>ÇANDARLI TR-15 (SANAYİ) 35-30-M00015_42959428_56366882_56366882</t>
  </si>
  <si>
    <t>26.05.2021 11:37:45</t>
  </si>
  <si>
    <t>26.05.2021 15:27:10</t>
  </si>
  <si>
    <t>26.05.2021 11:24:22</t>
  </si>
  <si>
    <t>26.05.2021 13:31:26</t>
  </si>
  <si>
    <t>TAHTALIÇAY KÖK (M-751) 35-22-M00145_DAĞITIM TRAFO TAHTALIÇAY KÖK (M-751) M06_2108670</t>
  </si>
  <si>
    <t>26.05.2021 11:55:37</t>
  </si>
  <si>
    <t>26.05.2021 12:52:02</t>
  </si>
  <si>
    <t>L-231 35-18-L00231_950440509_950440509</t>
  </si>
  <si>
    <t>26.05.2021 11:54:23</t>
  </si>
  <si>
    <t>26.05.2021 19:23:17</t>
  </si>
  <si>
    <t>SUBATAN TR-7 35-15-L00342_950409404_950409404</t>
  </si>
  <si>
    <t>26.05.2021 11:52:06</t>
  </si>
  <si>
    <t>26.05.2021 15:36:25</t>
  </si>
  <si>
    <t>KAYAKÖY İM 35-15-A00006_KAYAKÖY ÇIKIŞ L02_66921444</t>
  </si>
  <si>
    <t>26.05.2021 12:03:07</t>
  </si>
  <si>
    <t>26.05.2021 13:35:16</t>
  </si>
  <si>
    <t>ÇAMURHAMAMI TR-1 45-78-L00271_49308023_56386928_56386928</t>
  </si>
  <si>
    <t>26.05.2021 12:05:07</t>
  </si>
  <si>
    <t>26.05.2021 14:30:43</t>
  </si>
  <si>
    <t>İĞDECİK KÖK 45-71-M00077_HatBaşıAyırıcı_53134181 M05_53134181</t>
  </si>
  <si>
    <t>26.05.2021 12:02:44</t>
  </si>
  <si>
    <t>26.05.2021 13:38:22</t>
  </si>
  <si>
    <t>KOYUNDERE TR-19 (DM-2/21) 35-28-M00148_35-28-M00148_66525891</t>
  </si>
  <si>
    <t>26.05.2021 12:14:00</t>
  </si>
  <si>
    <t>26.05.2021 12:58:49</t>
  </si>
  <si>
    <t>TR-52 35-16-L00052_953351467_953351467</t>
  </si>
  <si>
    <t>26.05.2021 11:46:32</t>
  </si>
  <si>
    <t>26.05.2021 13:57:18</t>
  </si>
  <si>
    <t>26.05.2021 11:19:07</t>
  </si>
  <si>
    <t>26.05.2021 12:52:00</t>
  </si>
  <si>
    <t>KARABURUN TR-7 35-21-L00033_953359587_953359587</t>
  </si>
  <si>
    <t>26.05.2021 12:34:00</t>
  </si>
  <si>
    <t>26.05.2021 14:43:30</t>
  </si>
  <si>
    <t>M-2513 35-02-M02513_99181887_99181887</t>
  </si>
  <si>
    <t>26.05.2021 12:34:52</t>
  </si>
  <si>
    <t>26.05.2021 13:27:51</t>
  </si>
  <si>
    <t>DM-2/6 (DİYANET ARKASI) 45-71-M00150_45-71-M00150_2367791</t>
  </si>
  <si>
    <t>26.05.2021 12:35:25</t>
  </si>
  <si>
    <t>26.05.2021 14:28:21</t>
  </si>
  <si>
    <t>26.05.2021 12:41:41</t>
  </si>
  <si>
    <t>26.05.2021 21:31:02</t>
  </si>
  <si>
    <t>TR-58 (SERAY SÜT) 45-81-M00152_C_56387323_56387323</t>
  </si>
  <si>
    <t>26.05.2021 12:48:42</t>
  </si>
  <si>
    <t>26.05.2021 15:29:40</t>
  </si>
  <si>
    <t>GÖKEYÜP TR-1 KÖK 45-78-M00798_HatBaşıAyırıcı_53140479 M04_53140479</t>
  </si>
  <si>
    <t>26.05.2021 12:57:00</t>
  </si>
  <si>
    <t>26.05.2021 13:47:26</t>
  </si>
  <si>
    <t>EMİRALEM TR-7 35-28-M00225_953380391_953380391</t>
  </si>
  <si>
    <t>26.05.2021 12:31:41</t>
  </si>
  <si>
    <t>26.05.2021 13:50:43</t>
  </si>
  <si>
    <t>K-4188 35-04-K04188_99557969_99557969</t>
  </si>
  <si>
    <t>26.05.2021 12:48:57</t>
  </si>
  <si>
    <t>26.05.2021 14:03:27</t>
  </si>
  <si>
    <t>KARAMAN İÇME SUYU YANI TR-3 35-31-L00050_956598111_956598111</t>
  </si>
  <si>
    <t>26.05.2021 12:57:11</t>
  </si>
  <si>
    <t>26.05.2021 15:58:50</t>
  </si>
  <si>
    <t>26.05.2021 13:10:16</t>
  </si>
  <si>
    <t>26.05.2021 13:13:34</t>
  </si>
  <si>
    <t>TR-3 35-16-L00003_953334407_953334407</t>
  </si>
  <si>
    <t>26.05.2021 12:39:17</t>
  </si>
  <si>
    <t>26.05.2021 15:30:17</t>
  </si>
  <si>
    <t>DM-2/13 35-29-M00100_950330948_950330948</t>
  </si>
  <si>
    <t>26.05.2021 13:12:14</t>
  </si>
  <si>
    <t>26.05.2021 15:42:48</t>
  </si>
  <si>
    <t>DM-9/10 45-71-M01168_A A1b_45205506</t>
  </si>
  <si>
    <t>26.05.2021 13:15:01</t>
  </si>
  <si>
    <t>26.05.2021 15:05:12</t>
  </si>
  <si>
    <t>MEHMET ŞERİF BACAK ÖZEL TR 35-27-M00217Ö_DIREK TIPI TRAFO HUCRESI H01_2054799</t>
  </si>
  <si>
    <t>26.05.2021 13:15:00</t>
  </si>
  <si>
    <t>26.05.2021 14:26:48</t>
  </si>
  <si>
    <t>GÖKÇEÖREN TR-3 45-77-M00032_D_56385756_56385756</t>
  </si>
  <si>
    <t>26.05.2021 13:18:07</t>
  </si>
  <si>
    <t>26.05.2021 19:48:58</t>
  </si>
  <si>
    <t>BAĞARASI TR-12 35-23-M00181_42067214_56357381_56357381</t>
  </si>
  <si>
    <t>26.05.2021 12:52:04</t>
  </si>
  <si>
    <t>26.05.2021 14:44:25</t>
  </si>
  <si>
    <t>KAVAKLIDERE TR-12 45-73-M00145_945658805_945658805</t>
  </si>
  <si>
    <t>26.05.2021 13:18:10</t>
  </si>
  <si>
    <t>26.05.2021 16:55:26</t>
  </si>
  <si>
    <t>YUSUFLU TR-5 35-20-L00236_5828484_56374636_56374636</t>
  </si>
  <si>
    <t>26.05.2021 13:30:13</t>
  </si>
  <si>
    <t>26.05.2021 14:15:20</t>
  </si>
  <si>
    <t>SARUHANLI TR-28/1 45-80-M00177_949025776_949025776</t>
  </si>
  <si>
    <t>26.05.2021 13:30:48</t>
  </si>
  <si>
    <t>26.05.2021 15:34:47</t>
  </si>
  <si>
    <t>GÜMÜLDÜR M-32 35-25-M00032_955262972_955262972</t>
  </si>
  <si>
    <t>26.05.2021 13:17:29</t>
  </si>
  <si>
    <t>26.05.2021 14:47:47</t>
  </si>
  <si>
    <t>M-164 35-18-M00164_950444356_950444356</t>
  </si>
  <si>
    <t>26.05.2021 13:32:42</t>
  </si>
  <si>
    <t>26.05.2021 18:44:14</t>
  </si>
  <si>
    <t>OTÇUOGLU TR-1 45-71-M00831_45-71-M00831_2357502</t>
  </si>
  <si>
    <t>26.05.2021 12:00:09</t>
  </si>
  <si>
    <t>26.05.2021 14:52:58</t>
  </si>
  <si>
    <t>YENİKÖY TR-2 35-22-M00277_DIREK TIPI TRAFO HUCRESI H01_2043211</t>
  </si>
  <si>
    <t>26.05.2021 13:41:00</t>
  </si>
  <si>
    <t>26.05.2021 13:58:06</t>
  </si>
  <si>
    <t>26.05.2021 13:41:54</t>
  </si>
  <si>
    <t>26.05.2021 13:55:09</t>
  </si>
  <si>
    <t>26.05.2021 13:31:48</t>
  </si>
  <si>
    <t>26.05.2021 14:47:26</t>
  </si>
  <si>
    <t>K-4390 35-09-K04390_TRAFO K03_45382223</t>
  </si>
  <si>
    <t>26.05.2021 13:37:43</t>
  </si>
  <si>
    <t>26.05.2021 20:42:11</t>
  </si>
  <si>
    <t>YENİ FOÇA TR-30 35-23-M00030_A_56363738_56363738</t>
  </si>
  <si>
    <t>26.05.2021 13:36:26</t>
  </si>
  <si>
    <t>26.05.2021 15:55:57</t>
  </si>
  <si>
    <t>SUBAŞI TR-1 45-73-M00808_945645278_945645278</t>
  </si>
  <si>
    <t>26.05.2021 13:52:52</t>
  </si>
  <si>
    <t>26.05.2021 14:59:06</t>
  </si>
  <si>
    <t>SARIKAYA KÖK 35-31-L00284_İĞDELİ L01_2337273</t>
  </si>
  <si>
    <t>26.05.2021 14:03:12</t>
  </si>
  <si>
    <t>26.05.2021 14:46:06</t>
  </si>
  <si>
    <t>26.05.2021 14:07:30</t>
  </si>
  <si>
    <t>26.05.2021 17:21:58</t>
  </si>
  <si>
    <t>TR-147 35-19-L00147_956664393_956664393</t>
  </si>
  <si>
    <t>26.05.2021 13:59:30</t>
  </si>
  <si>
    <t>26.05.2021 15:42:55</t>
  </si>
  <si>
    <t>KARADOĞAN BENZİNLİK YANI TR-2 35-15-L00143_950351546_950351546</t>
  </si>
  <si>
    <t>26.05.2021 14:07:14</t>
  </si>
  <si>
    <t>26.05.2021 20:06:39</t>
  </si>
  <si>
    <t>TR-34 35-26-M00034__56360776_56360776</t>
  </si>
  <si>
    <t>26.05.2021 15:00:47</t>
  </si>
  <si>
    <t>METAL İŞLERİ TR-1 35-22-M00101_DAĞITIM TRAFO METAL İŞLERİ TR-1 M05_72102109</t>
  </si>
  <si>
    <t>26.05.2021 14:24:48</t>
  </si>
  <si>
    <t>26.05.2021 15:33:34</t>
  </si>
  <si>
    <t>26.05.2021 14:25:59</t>
  </si>
  <si>
    <t>26.05.2021 16:50:00</t>
  </si>
  <si>
    <t>L-332 SERKANKENT 35-18-L00332_35-18-L00332_72123202</t>
  </si>
  <si>
    <t>26.05.2021 14:21:39</t>
  </si>
  <si>
    <t>26.05.2021 15:00:41</t>
  </si>
  <si>
    <t>DM-8/9-B 45-71-M02281_953206832_953206832</t>
  </si>
  <si>
    <t>26.05.2021 14:10:56</t>
  </si>
  <si>
    <t>26.05.2021 17:17:52</t>
  </si>
  <si>
    <t>L-192 35-18-L00192_DIREK TIPI TRAFO HUCRESI H01_2096338</t>
  </si>
  <si>
    <t>26.05.2021 14:37:27</t>
  </si>
  <si>
    <t>26.05.2021 15:49:19</t>
  </si>
  <si>
    <t>M-164 35-18-M00164_950444417_950444417</t>
  </si>
  <si>
    <t>26.05.2021 14:47:06</t>
  </si>
  <si>
    <t>26.05.2021 21:01:19</t>
  </si>
  <si>
    <t>TR-37 35-26-M00037_956620656_956620656</t>
  </si>
  <si>
    <t>26.05.2021 14:48:23</t>
  </si>
  <si>
    <t>26.05.2021 17:40:13</t>
  </si>
  <si>
    <t>KARABURUN TR-10 35-21-L00020_953361525_953361525</t>
  </si>
  <si>
    <t>26.05.2021 14:55:21</t>
  </si>
  <si>
    <t>26.05.2021 20:43:30</t>
  </si>
  <si>
    <t>TR-1/59 45-72-M00059_967136063_967136063</t>
  </si>
  <si>
    <t>26.05.2021 14:56:52</t>
  </si>
  <si>
    <t>26.05.2021 17:05:15</t>
  </si>
  <si>
    <t>K-812 35-03-K00812_910152513_910152513</t>
  </si>
  <si>
    <t>26.05.2021 14:59:55</t>
  </si>
  <si>
    <t>26.05.2021 16:25:23</t>
  </si>
  <si>
    <t>BOZDAĞ TR-12 35-15-L00299_950406802_950406802</t>
  </si>
  <si>
    <t>26.05.2021 15:05:23</t>
  </si>
  <si>
    <t>26.05.2021 17:59:26</t>
  </si>
  <si>
    <t>TR-27 35-27-M00027_B_56370279_56370279</t>
  </si>
  <si>
    <t>26.05.2021 15:13:54</t>
  </si>
  <si>
    <t>26.05.2021 18:23:05</t>
  </si>
  <si>
    <t>K-1608 35-04-K01608_99476674_99476674</t>
  </si>
  <si>
    <t>26.05.2021 15:19:59</t>
  </si>
  <si>
    <t>26.05.2021 19:37:08</t>
  </si>
  <si>
    <t>26.05.2021 15:30:42</t>
  </si>
  <si>
    <t>26.05.2021 15:58:34</t>
  </si>
  <si>
    <t>KURUCUOVA TR-6 35-15-L00250_950407208_950407208</t>
  </si>
  <si>
    <t>26.05.2021 15:37:53</t>
  </si>
  <si>
    <t>26.05.2021 20:31:57</t>
  </si>
  <si>
    <t>M-180 DALYAN ARITMA DM 35-18-M00180_L-192 L05_66030552</t>
  </si>
  <si>
    <t>26.05.2021 15:28:47</t>
  </si>
  <si>
    <t>26.05.2021 16:03:52</t>
  </si>
  <si>
    <t>L-45 JANDARMA SİTESİ 35-14-L00045_956640184_956640184</t>
  </si>
  <si>
    <t>26.05.2021 15:33:49</t>
  </si>
  <si>
    <t>26.05.2021 16:52:00</t>
  </si>
  <si>
    <t>TR-34 35-26-M00034_G g8b_5910130</t>
  </si>
  <si>
    <t>26.05.2021 15:17:19</t>
  </si>
  <si>
    <t>26.05.2021 16:32:27</t>
  </si>
  <si>
    <t>SANCAKLI UZUNÇINAR KÖYÜ 45-71-M00566_953229252_953229252</t>
  </si>
  <si>
    <t>26.05.2021 15:52:01</t>
  </si>
  <si>
    <t>26.05.2021 17:51:21</t>
  </si>
  <si>
    <t>26.05.2021 15:51:11</t>
  </si>
  <si>
    <t>26.05.2021 17:49:02</t>
  </si>
  <si>
    <t>K-4152 35-01-K04152_911113165_911113165</t>
  </si>
  <si>
    <t>26.05.2021 15:03:16</t>
  </si>
  <si>
    <t>26.05.2021 18:08:34</t>
  </si>
  <si>
    <t>SUBATAN TR-7 35-15-L00342_950409343_950409343</t>
  </si>
  <si>
    <t>26.05.2021 16:07:00</t>
  </si>
  <si>
    <t>26.05.2021 17:18:24</t>
  </si>
  <si>
    <t>DM-8/7 KAZIMKARABEKİR İ.Ö.O 45-71-M00294_953188668_953188668</t>
  </si>
  <si>
    <t>26.05.2021 16:16:00</t>
  </si>
  <si>
    <t>26.05.2021 16:41:58</t>
  </si>
  <si>
    <t>KARABURUN TR-7 35-21-L00033_B_56357081_56357081</t>
  </si>
  <si>
    <t>26.05.2021 15:58:52</t>
  </si>
  <si>
    <t>26.05.2021 21:00:21</t>
  </si>
  <si>
    <t>TR-46 35-19-M00046_95000577483_95000577483</t>
  </si>
  <si>
    <t>26.05.2021 16:13:53</t>
  </si>
  <si>
    <t>26.05.2021 17:21:38</t>
  </si>
  <si>
    <t>İBRAHİM KIZIL VE ARKADAŞLARI 35-24-M00027_955233249_955233249</t>
  </si>
  <si>
    <t>26.05.2021 16:25:14</t>
  </si>
  <si>
    <t>26.05.2021 17:19:25</t>
  </si>
  <si>
    <t>KARAYAĞCI HACILAR TR-1 45-71-M01550_966360937_966360937</t>
  </si>
  <si>
    <t>26.05.2021 16:33:22</t>
  </si>
  <si>
    <t>26.05.2021 21:25:12</t>
  </si>
  <si>
    <t>K-4161 35-02-K04161_910070467_910070467</t>
  </si>
  <si>
    <t>26.05.2021 16:30:55</t>
  </si>
  <si>
    <t>26.05.2021 18:30:31</t>
  </si>
  <si>
    <t>L-437 ŞEHİTLİK 35-18-L00437_950448384_950448384</t>
  </si>
  <si>
    <t>26.05.2021 16:31:07</t>
  </si>
  <si>
    <t>26.05.2021 22:14:03</t>
  </si>
  <si>
    <t>26.05.2021 16:34:37</t>
  </si>
  <si>
    <t>26.05.2021 17:14:20</t>
  </si>
  <si>
    <t>26.05.2021 16:23:16</t>
  </si>
  <si>
    <t>26.05.2021 18:59:47</t>
  </si>
  <si>
    <t>KAVAKDERE DM 35-14-M00339_HatBaşıAyırıcı_76711253 M08_76711253</t>
  </si>
  <si>
    <t>26.05.2021 16:35:02</t>
  </si>
  <si>
    <t>26.05.2021 17:23:59</t>
  </si>
  <si>
    <t>K-4547 35-03-K04547_910112813_910112813</t>
  </si>
  <si>
    <t>26.05.2021 16:33:54</t>
  </si>
  <si>
    <t>27.05.2021 00:02:26</t>
  </si>
  <si>
    <t>ÜNİVERSİTE TM 35-02-A00008_ERZENE M10_2310703</t>
  </si>
  <si>
    <t>26.05.2021 16:51:23</t>
  </si>
  <si>
    <t>26.05.2021 17:46:58</t>
  </si>
  <si>
    <t>RAMAZAN YETİŞMİŞ TR-1 SULAMA GRUBU 35-29-L00632_950106125_950106125</t>
  </si>
  <si>
    <t>26.05.2021 16:24:15</t>
  </si>
  <si>
    <t>26.05.2021 18:56:50</t>
  </si>
  <si>
    <t>KEMAL ERGÜN SULAMA GRUBU 35-29-M00189_A_56359331_56359331</t>
  </si>
  <si>
    <t>26.05.2021 16:59:01</t>
  </si>
  <si>
    <t>26.05.2021 20:10:30</t>
  </si>
  <si>
    <t>26.05.2021 17:01:15</t>
  </si>
  <si>
    <t>26.05.2021 17:58:33</t>
  </si>
  <si>
    <t>DEMİRCİLİ İSMAİL YER GRUBU TR-6 35-15-L00152_A_56361838_56361838</t>
  </si>
  <si>
    <t>26.05.2021 16:47:26</t>
  </si>
  <si>
    <t>26.05.2021 19:23:38</t>
  </si>
  <si>
    <t>OKLUİSA KÖK 45-81-M00046_HatBaşıAyırıcı_53135384 M05_53135384</t>
  </si>
  <si>
    <t>26.05.2021 17:04:22</t>
  </si>
  <si>
    <t>26.05.2021 18:48:00</t>
  </si>
  <si>
    <t>ÇARDAKLI TR-1 45-74-M00186_A_56353761_56353761</t>
  </si>
  <si>
    <t>26.05.2021 16:40:28</t>
  </si>
  <si>
    <t>26.05.2021 18:18:48</t>
  </si>
  <si>
    <t>M-271 KARAKAYALAR DM 35-14-M00271_TEPECİK DM (DİREKT GİDEN) M11_2326224</t>
  </si>
  <si>
    <t>26.05.2021 17:10:00</t>
  </si>
  <si>
    <t>26.05.2021 17:31:47</t>
  </si>
  <si>
    <t>KARAYAĞCI AVŞAR TR-1 45-75-M00293_45-75-M00293_2373266</t>
  </si>
  <si>
    <t>26.05.2021 17:06:22</t>
  </si>
  <si>
    <t>26.05.2021 18:10:50</t>
  </si>
  <si>
    <t>26.05.2021 17:15:00</t>
  </si>
  <si>
    <t>26.05.2021 23:24:10</t>
  </si>
  <si>
    <t>DELEMENLER ÇAMLICA TR-5 45-73-M00765_945648580_945648580</t>
  </si>
  <si>
    <t>26.05.2021 17:10:31</t>
  </si>
  <si>
    <t>26.05.2021 18:22:12</t>
  </si>
  <si>
    <t>ÇANDARLI TATİL KÖYÜ KÖK-12 35-30-M00087_TATİL KÖYÜ1-2 M02_2334669</t>
  </si>
  <si>
    <t>26.05.2021 17:11:22</t>
  </si>
  <si>
    <t>26.05.2021 19:06:45</t>
  </si>
  <si>
    <t>_A_56388203_56388203</t>
  </si>
  <si>
    <t>26.05.2021 17:24:06</t>
  </si>
  <si>
    <t>26.05.2021 19:19:46</t>
  </si>
  <si>
    <t>MORDOĞAN KÖYÜ TR-2 35-21-L00137_953366198_953366198</t>
  </si>
  <si>
    <t>26.05.2021 17:13:44</t>
  </si>
  <si>
    <t>26.05.2021 19:18:33</t>
  </si>
  <si>
    <t>ÇIRPI TR-1-2/3 35-20-M00008_8154418_56383256_56383256</t>
  </si>
  <si>
    <t>26.05.2021 17:31:00</t>
  </si>
  <si>
    <t>26.05.2021 19:47:08</t>
  </si>
  <si>
    <t>YAHŞELLİ DM-5 35-28-M00882_KÖK-20 M09_66811686</t>
  </si>
  <si>
    <t>26.05.2021 17:30:47</t>
  </si>
  <si>
    <t>26.05.2021 23:32:06</t>
  </si>
  <si>
    <t>26.05.2021 18:01:57</t>
  </si>
  <si>
    <t>26.05.2021 18:21:20</t>
  </si>
  <si>
    <t>SALİHLİ TR-85/A 45-78-M01387_953263691_953263691</t>
  </si>
  <si>
    <t>26.05.2021 17:44:39</t>
  </si>
  <si>
    <t>26.05.2021 18:10:21</t>
  </si>
  <si>
    <t>TR-1/28 45-72-M00028_TR-1/36 M04_66492591</t>
  </si>
  <si>
    <t>26.05.2021 17:34:22</t>
  </si>
  <si>
    <t>26.05.2021 18:37:09</t>
  </si>
  <si>
    <t>M-1335 KAYADİBİ KÖK 35-02-M01335_M-676 GİRİŞ M04_2333769</t>
  </si>
  <si>
    <t>26.05.2021 17:46:57</t>
  </si>
  <si>
    <t>26.05.2021 18:07:57</t>
  </si>
  <si>
    <t>K-195 35-03-K00195_C C2_5911122</t>
  </si>
  <si>
    <t>26.05.2021 17:46:07</t>
  </si>
  <si>
    <t>26.05.2021 19:25:12</t>
  </si>
  <si>
    <t>M-577 (DM-6/17) 35-17-M00577_D D01_60797529</t>
  </si>
  <si>
    <t>26.05.2021 18:10:00</t>
  </si>
  <si>
    <t>26.05.2021 18:26:29</t>
  </si>
  <si>
    <t>TR-139 ERİNCİKLER 35-19-L00139_DIREK TIPI TRAFO HUCRESI H01_2057085</t>
  </si>
  <si>
    <t>26.05.2021 20:33:08</t>
  </si>
  <si>
    <t>TR-64 35-19-L00064_B_56394900_56394900</t>
  </si>
  <si>
    <t>26.05.2021 18:26:15</t>
  </si>
  <si>
    <t>26.05.2021 21:43:23</t>
  </si>
  <si>
    <t>DM-2/5 35-26-M00814_DM-2/4 M02_2336754</t>
  </si>
  <si>
    <t>26.05.2021 18:38:58</t>
  </si>
  <si>
    <t>26.05.2021 19:21:12</t>
  </si>
  <si>
    <t>K-34 35-01-K00034_911599439_911599439</t>
  </si>
  <si>
    <t>26.05.2021 18:39:02</t>
  </si>
  <si>
    <t>26.05.2021 23:10:35</t>
  </si>
  <si>
    <t>YAYLAYURT TR-2 35-30-M00686_C_65513584_65513584</t>
  </si>
  <si>
    <t>26.05.2021 18:12:31</t>
  </si>
  <si>
    <t>26.05.2021 20:06:22</t>
  </si>
  <si>
    <t>DM-4/TR-15 (ESKİ TR-14) 35-26-M00014_956619711_956619711</t>
  </si>
  <si>
    <t>26.05.2021 18:39:22</t>
  </si>
  <si>
    <t>26.05.2021 20:48:21</t>
  </si>
  <si>
    <t>_956531038_956531038</t>
  </si>
  <si>
    <t>26.05.2021 18:41:25</t>
  </si>
  <si>
    <t>26.05.2021 20:12:01</t>
  </si>
  <si>
    <t>K-630 35-01-K00630_B B1_5900219</t>
  </si>
  <si>
    <t>26.05.2021 18:52:59</t>
  </si>
  <si>
    <t>26.05.2021 22:32:13</t>
  </si>
  <si>
    <t>K-1112 35-03-K01112_910036056_910036056</t>
  </si>
  <si>
    <t>26.05.2021 19:05:13</t>
  </si>
  <si>
    <t>27.05.2021 01:58:15</t>
  </si>
  <si>
    <t>GERELİ KÖYÜ İBRAHİM KAYALI SULAMA GRB TR-12 35-15-M00311_A_56367947_56367947</t>
  </si>
  <si>
    <t>26.05.2021 19:00:57</t>
  </si>
  <si>
    <t>26.05.2021 22:15:56</t>
  </si>
  <si>
    <t>K-3102 35-04-K03102_912517271_912517271</t>
  </si>
  <si>
    <t>26.05.2021 18:59:45</t>
  </si>
  <si>
    <t>26.05.2021 20:50:51</t>
  </si>
  <si>
    <t>SARIDERE TR-2 45-72-M00573_ H_61404706</t>
  </si>
  <si>
    <t>26.05.2021 19:05:18</t>
  </si>
  <si>
    <t>26.05.2021 21:52:26</t>
  </si>
  <si>
    <t>SARUHANLI TR-19 45-80-M00019_95000481831_95000481831</t>
  </si>
  <si>
    <t>26.05.2021 17:29:33</t>
  </si>
  <si>
    <t>26.05.2021 20:07:30</t>
  </si>
  <si>
    <t>26.05.2021 19:21:15</t>
  </si>
  <si>
    <t>26.05.2021 20:38:27</t>
  </si>
  <si>
    <t>ÇIRPI TR-1-2/1 35-20-M00006_35-20-M00006_2367229</t>
  </si>
  <si>
    <t>26.05.2021 19:26:58</t>
  </si>
  <si>
    <t>26.05.2021 19:56:24</t>
  </si>
  <si>
    <t>TR-77 TARIMSAL SULAMA 45-80-M01077_45-80-M01077_2372242</t>
  </si>
  <si>
    <t>26.05.2021 19:34:09</t>
  </si>
  <si>
    <t>26.05.2021 21:23:58</t>
  </si>
  <si>
    <t>K-278 35-01-K00278_910858097_910858097</t>
  </si>
  <si>
    <t>26.05.2021 19:35:24</t>
  </si>
  <si>
    <t>26.05.2021 21:14:10</t>
  </si>
  <si>
    <t>OĞULDURUK AKYAR TR-1 45-75-M00300_45-75-M00300_2374866</t>
  </si>
  <si>
    <t>26.05.2021 19:46:00</t>
  </si>
  <si>
    <t>26.05.2021 21:36:06</t>
  </si>
  <si>
    <t>KARABURÇ ATÇILAR TR-6 35-31-L00095_35-31-L00095_2363551</t>
  </si>
  <si>
    <t>26.05.2021 19:44:18</t>
  </si>
  <si>
    <t>26.05.2021 20:24:13</t>
  </si>
  <si>
    <t>26.05.2021 19:59:00</t>
  </si>
  <si>
    <t>26.05.2021 21:07:59</t>
  </si>
  <si>
    <t>KİLLİK TR-10 45-73-M00850_45-73-M00850_2353463</t>
  </si>
  <si>
    <t>26.05.2021 19:49:19</t>
  </si>
  <si>
    <t>26.05.2021 23:39:36</t>
  </si>
  <si>
    <t>TR-104 35-15-L00104_950358554_950358554</t>
  </si>
  <si>
    <t>26.05.2021 19:41:31</t>
  </si>
  <si>
    <t>26.05.2021 21:28:09</t>
  </si>
  <si>
    <t>KARABURUN TR-14 35-21-L00003_953367758_953367758</t>
  </si>
  <si>
    <t>26.05.2021 19:54:19</t>
  </si>
  <si>
    <t>26.05.2021 22:24:19</t>
  </si>
  <si>
    <t>AKÖREN TR-19 KÖK 45-78-M00974_ÇOBANOĞLU M01_66244779</t>
  </si>
  <si>
    <t>26.05.2021 19:55:33</t>
  </si>
  <si>
    <t>26.05.2021 20:23:45</t>
  </si>
  <si>
    <t>BAHADIRLAR TR-6 OVA 45-79-M00146_A_56387434_56387434</t>
  </si>
  <si>
    <t>26.05.2021 20:16:34</t>
  </si>
  <si>
    <t>26.05.2021 21:28:22</t>
  </si>
  <si>
    <t>AHMETLİ TR-4 35-26-L00128_956617578_956617578</t>
  </si>
  <si>
    <t>26.05.2021 20:08:08</t>
  </si>
  <si>
    <t>26.05.2021 21:20:07</t>
  </si>
  <si>
    <t>ÜÇPINAR DM 45-71-M00183_HatBaşıAyırıcı_53134532 M03_53134532</t>
  </si>
  <si>
    <t>26.05.2021 20:33:00</t>
  </si>
  <si>
    <t>26.05.2021 21:38:50</t>
  </si>
  <si>
    <t>TR-175 45-78-L00175_49380853_56407668_56407668</t>
  </si>
  <si>
    <t>26.05.2021 20:32:07</t>
  </si>
  <si>
    <t>26.05.2021 21:23:59</t>
  </si>
  <si>
    <t>TR-38 45-74-M00038_D_56352921_56352921</t>
  </si>
  <si>
    <t>26.05.2021 20:39:55</t>
  </si>
  <si>
    <t>26.05.2021 21:12:19</t>
  </si>
  <si>
    <t>K-3053 35-03-K03053_944684841_944684841</t>
  </si>
  <si>
    <t>26.05.2021 20:47:04</t>
  </si>
  <si>
    <t>26.05.2021 22:25:57</t>
  </si>
  <si>
    <t>K-3045 35-02-K03045_D_56380390_56380390</t>
  </si>
  <si>
    <t>26.05.2021 20:48:58</t>
  </si>
  <si>
    <t>26.05.2021 21:47:10</t>
  </si>
  <si>
    <t>CENKYERİ TR-1 45-82-M00131_B_56401111_56401111</t>
  </si>
  <si>
    <t>26.05.2021 20:57:53</t>
  </si>
  <si>
    <t>26.05.2021 23:52:10</t>
  </si>
  <si>
    <t>KARAOĞLANLI SULAMA KOOP TR 45-71-M02121_45-71-M02121_54752714</t>
  </si>
  <si>
    <t>26.05.2021 21:12:08</t>
  </si>
  <si>
    <t>26.05.2021 23:45:45</t>
  </si>
  <si>
    <t>ÜÇPINAR TR-4 45-71-M01541_A_56363726_56363726</t>
  </si>
  <si>
    <t>26.05.2021 21:17:55</t>
  </si>
  <si>
    <t>26.05.2021 22:33:42</t>
  </si>
  <si>
    <t>KISIK TR-1 (M-135) 35-22-M00135_955260796_955260796</t>
  </si>
  <si>
    <t>26.05.2021 21:22:07</t>
  </si>
  <si>
    <t>26.05.2021 22:18:04</t>
  </si>
  <si>
    <t>KURUCUOVA TR-2 35-15-L00253_B_56407293_56407293</t>
  </si>
  <si>
    <t>26.05.2021 20:39:33</t>
  </si>
  <si>
    <t>26.05.2021 23:57:05</t>
  </si>
  <si>
    <t>26.05.2021 21:25:29</t>
  </si>
  <si>
    <t>26.05.2021 22:04:04</t>
  </si>
  <si>
    <t>K-3102 35-04-K03102_912215890_912215890</t>
  </si>
  <si>
    <t>26.05.2021 21:24:35</t>
  </si>
  <si>
    <t>26.05.2021 22:53:58</t>
  </si>
  <si>
    <t>26.05.2021 21:10:16</t>
  </si>
  <si>
    <t>26.05.2021 23:11:24</t>
  </si>
  <si>
    <t>KOZAKLI HACI MUSALI 45-86-M00095_915806135_915806135</t>
  </si>
  <si>
    <t>26.05.2021 21:56:18</t>
  </si>
  <si>
    <t>26.05.2021 23:31:08</t>
  </si>
  <si>
    <t>KARABURUN TR-110 35-21-L00110_953363208_953363208</t>
  </si>
  <si>
    <t>26.05.2021 21:40:59</t>
  </si>
  <si>
    <t>27.05.2021 00:12:20</t>
  </si>
  <si>
    <t>KOCA MEHMETLER TR-1 35-23-M00212_950415465_950415465</t>
  </si>
  <si>
    <t>26.05.2021 22:04:27</t>
  </si>
  <si>
    <t>26.05.2021 22:53:10</t>
  </si>
  <si>
    <t>AKÖREN TR-19 KÖK 45-78-M00974_HatBaşıAyırıcı_53139605 M01_53139605</t>
  </si>
  <si>
    <t>26.05.2021 22:07:00</t>
  </si>
  <si>
    <t>26.05.2021 22:51:38</t>
  </si>
  <si>
    <t>26.05.2021 23:09:53</t>
  </si>
  <si>
    <t>27.05.2021 01:11:41</t>
  </si>
  <si>
    <t>M-1442 35-04-M01442_G_56379441_56379441</t>
  </si>
  <si>
    <t>26.05.2021 23:38:05</t>
  </si>
  <si>
    <t>27.05.2021 01:57:48</t>
  </si>
  <si>
    <t>DM-4/12 35-26-M00834__56360880_56360880</t>
  </si>
  <si>
    <t>26.05.2021 23:58:07</t>
  </si>
  <si>
    <t>27.05.2021 01:27:14</t>
  </si>
  <si>
    <t>K-3426 35-07-K03426_A_56376514_56376514</t>
  </si>
  <si>
    <t>27.05.2021 09:15:31</t>
  </si>
  <si>
    <t>27.05.2021 12:34:02</t>
  </si>
  <si>
    <t>27.05.2021 01:07:03</t>
  </si>
  <si>
    <t>27.05.2021 02:00:00</t>
  </si>
  <si>
    <t>SARNIÇ İM 35-08-A00005_MEDYA M14_2052723</t>
  </si>
  <si>
    <t>27.05.2021 07:14:31</t>
  </si>
  <si>
    <t>27.05.2021 07:19:25</t>
  </si>
  <si>
    <t>K-3097 35-01-K03097_B_56376244_56376244</t>
  </si>
  <si>
    <t>27.05.2021 09:05:41</t>
  </si>
  <si>
    <t>27.05.2021 13:57:59</t>
  </si>
  <si>
    <t>27.05.2021 11:03:10</t>
  </si>
  <si>
    <t>27.05.2021 11:30:00</t>
  </si>
  <si>
    <t>TR-2/12 45-72-L01016_956496443_956496443</t>
  </si>
  <si>
    <t>27.05.2021 21:59:49</t>
  </si>
  <si>
    <t>27.05.2021 23:43:00</t>
  </si>
  <si>
    <t>DALBAHÇE TR-1 45-83-L00187_45-83-L00187_2350425</t>
  </si>
  <si>
    <t>27.05.2021 18:51:26</t>
  </si>
  <si>
    <t>27.05.2021 23:48:32</t>
  </si>
  <si>
    <t>KINIK TR-10 35-24-L00010_955220982_955220982</t>
  </si>
  <si>
    <t>27.05.2021 10:00:26</t>
  </si>
  <si>
    <t>27.05.2021 11:12:39</t>
  </si>
  <si>
    <t>27.05.2021 09:42:50</t>
  </si>
  <si>
    <t>27.05.2021 10:27:39</t>
  </si>
  <si>
    <t>DM-15/2 KEÇİLİKÖY 45-71-M00646_95000052568_95000052568</t>
  </si>
  <si>
    <t>27.05.2021 17:26:07</t>
  </si>
  <si>
    <t>27.05.2021 18:22:25</t>
  </si>
  <si>
    <t>MENEMEN TR-52 35-28-L00052_953394560_953394560</t>
  </si>
  <si>
    <t>27.05.2021 12:41:41</t>
  </si>
  <si>
    <t>27.05.2021 13:45:26</t>
  </si>
  <si>
    <t>27.05.2021 15:40:03</t>
  </si>
  <si>
    <t>27.05.2021 17:12:45</t>
  </si>
  <si>
    <t>YENİKÖY YÖRÜKLER MAH. TR-5 35-15-L00505_35-15-L00505_2365938</t>
  </si>
  <si>
    <t>27.05.2021 12:09:00</t>
  </si>
  <si>
    <t>27.05.2021 13:11:09</t>
  </si>
  <si>
    <t>HACIKÖSELİ TR-1 45-83-L00427_955183331_955183331</t>
  </si>
  <si>
    <t>27.05.2021 16:51:31</t>
  </si>
  <si>
    <t>27.05.2021 22:35:38</t>
  </si>
  <si>
    <t>SARNIÇ İM 35-08-A00005_SARNIÇ-6 K06_2049281</t>
  </si>
  <si>
    <t>27.05.2021 07:19:41</t>
  </si>
  <si>
    <t>27.05.2021 07:20:41</t>
  </si>
  <si>
    <t>27.05.2021 17:35:00</t>
  </si>
  <si>
    <t>27.05.2021 18:00:00</t>
  </si>
  <si>
    <t>KÜSKÜT TR-8 35-15-L00952_35-15-L00952_2370628</t>
  </si>
  <si>
    <t>27.05.2021 11:04:00</t>
  </si>
  <si>
    <t>27.05.2021 11:53:31</t>
  </si>
  <si>
    <t>KAYAKÖY İM 35-15-A00006_KAYAKÖY ÇIKIŞ L02_66921421</t>
  </si>
  <si>
    <t>27.05.2021 19:41:55</t>
  </si>
  <si>
    <t>27.05.2021 20:14:58</t>
  </si>
  <si>
    <t>M-1442 35-04-M01442_913510515_913510515</t>
  </si>
  <si>
    <t>27.05.2021 06:22:45</t>
  </si>
  <si>
    <t>27.05.2021 09:05:02</t>
  </si>
  <si>
    <t>TİRE TR-2 35-29-M00465_950336470_950336470</t>
  </si>
  <si>
    <t>27.05.2021 16:27:38</t>
  </si>
  <si>
    <t>27.05.2021 18:12:34</t>
  </si>
  <si>
    <t>M-1044 35-02-M01044_A_56367095_56367095</t>
  </si>
  <si>
    <t>27.05.2021 09:11:00</t>
  </si>
  <si>
    <t>27.05.2021 09:40:44</t>
  </si>
  <si>
    <t>YENİ ŞAKRAN TR-8 35-17-M00208_950312864_950312864</t>
  </si>
  <si>
    <t>27.05.2021 15:03:10</t>
  </si>
  <si>
    <t>27.05.2021 18:05:00</t>
  </si>
  <si>
    <t>27.05.2021 10:45:21</t>
  </si>
  <si>
    <t>27.05.2021 11:13:24</t>
  </si>
  <si>
    <t>27.05.2021 03:24:01</t>
  </si>
  <si>
    <t>27.05.2021 03:27:35</t>
  </si>
  <si>
    <t>TR-35 35-30-L00035_955332890_955332890</t>
  </si>
  <si>
    <t>27.05.2021 12:21:48</t>
  </si>
  <si>
    <t>27.05.2021 14:17:08</t>
  </si>
  <si>
    <t>TR-34 35-26-M00034_956620476_956620476</t>
  </si>
  <si>
    <t>27.05.2021 08:49:45</t>
  </si>
  <si>
    <t>27.05.2021 17:12:03</t>
  </si>
  <si>
    <t>TURGUTALP TR-1 45-71-M01762_953174675_953174675</t>
  </si>
  <si>
    <t>27.05.2021 19:01:00</t>
  </si>
  <si>
    <t>27.05.2021 20:06:09</t>
  </si>
  <si>
    <t>BEYOBA TR-12 45-72-M00414_TR-14 DEN GİRİŞ M02_2102848</t>
  </si>
  <si>
    <t>27.05.2021 08:25:10</t>
  </si>
  <si>
    <t>27.05.2021 09:38:29</t>
  </si>
  <si>
    <t>YİĞİTLER TR-4 35-27-L00226_914050224_914050224</t>
  </si>
  <si>
    <t>27.05.2021 11:24:26</t>
  </si>
  <si>
    <t>27.05.2021 12:32:37</t>
  </si>
  <si>
    <t>DENİZGİREN TR-2 35-21-L00080_C_56354136_56354136</t>
  </si>
  <si>
    <t>27.05.2021 21:41:00</t>
  </si>
  <si>
    <t>27.05.2021 22:34:19</t>
  </si>
  <si>
    <t>27.05.2021 18:18:11</t>
  </si>
  <si>
    <t>27.05.2021 18:48:48</t>
  </si>
  <si>
    <t>TR-2/52 45-72-L00052_956516078_956516078</t>
  </si>
  <si>
    <t>27.05.2021 14:49:40</t>
  </si>
  <si>
    <t>27.05.2021 15:39:03</t>
  </si>
  <si>
    <t>27.05.2021 09:23:27</t>
  </si>
  <si>
    <t>27.05.2021 12:15:21</t>
  </si>
  <si>
    <t>GÜLBAHÇE TR-13 (KARAPINAR) 35-19-L00143_956678506_956678506</t>
  </si>
  <si>
    <t>27.05.2021 13:38:00</t>
  </si>
  <si>
    <t>27.05.2021 14:46:25</t>
  </si>
  <si>
    <t>L-319 BAHÇELİEVLER-2 35-18-L00319_950449589_950449589</t>
  </si>
  <si>
    <t>27.05.2021 22:57:23</t>
  </si>
  <si>
    <t>28.05.2021 01:24:39</t>
  </si>
  <si>
    <t>K-4147 35-01-K04147_A_60982896_60982896</t>
  </si>
  <si>
    <t>27.05.2021 10:06:26</t>
  </si>
  <si>
    <t>27.05.2021 13:50:51</t>
  </si>
  <si>
    <t>SUBAŞI İM 35-26-A00002_SUBAŞI 15.8 ŞEHİR L02_2035582</t>
  </si>
  <si>
    <t>27.05.2021 04:19:45</t>
  </si>
  <si>
    <t>27.05.2021 04:45:46</t>
  </si>
  <si>
    <t>27.05.2021 07:16:38</t>
  </si>
  <si>
    <t>27.05.2021 07:59:08</t>
  </si>
  <si>
    <t>KARABURUN TR-9 35-21-L00027_10095343_56360112_56360112</t>
  </si>
  <si>
    <t>27.05.2021 11:41:20</t>
  </si>
  <si>
    <t>27.05.2021 15:57:30</t>
  </si>
  <si>
    <t>ELİFLİ TR-4 35-20-L00111_10899162_56378511_56378511</t>
  </si>
  <si>
    <t>27.05.2021 11:33:27</t>
  </si>
  <si>
    <t>27.05.2021 14:40:09</t>
  </si>
  <si>
    <t>KARAYAHŞİ TR-1 45-78-L00424_ H_61364854</t>
  </si>
  <si>
    <t>27.05.2021 21:12:33</t>
  </si>
  <si>
    <t>27.05.2021 23:55:42</t>
  </si>
  <si>
    <t>L-331 DENİZKENT 35-18-L00331_950438336_950438336</t>
  </si>
  <si>
    <t>27.05.2021 11:57:38</t>
  </si>
  <si>
    <t>27.05.2021 19:53:17</t>
  </si>
  <si>
    <t>K-1953 35-09-K01953_912338153_912338153</t>
  </si>
  <si>
    <t>27.05.2021 10:08:27</t>
  </si>
  <si>
    <t>27.05.2021 19:46:47</t>
  </si>
  <si>
    <t>27.05.2021 09:29:09</t>
  </si>
  <si>
    <t>27.05.2021 19:54:05</t>
  </si>
  <si>
    <t>YENİ ŞAKRAN TR-14 35-17-M00214_10560031 b/4_5962139</t>
  </si>
  <si>
    <t>27.05.2021 18:16:13</t>
  </si>
  <si>
    <t>27.05.2021 20:46:30</t>
  </si>
  <si>
    <t>KARABURUN TR-14 35-21-L00003_953368348_953368348</t>
  </si>
  <si>
    <t>27.05.2021 13:06:49</t>
  </si>
  <si>
    <t>27.05.2021 18:34:22</t>
  </si>
  <si>
    <t>SULTAN DM 35-25-M00121_M-36 ZİNDANCIK KÖK M12_72117240</t>
  </si>
  <si>
    <t>27.05.2021 13:57:42</t>
  </si>
  <si>
    <t>27.05.2021 15:40:21</t>
  </si>
  <si>
    <t>SEFERİHİSAR İM 35-14-A00002_SEFERİHİSAR ŞEHİR-2 L04_72378556</t>
  </si>
  <si>
    <t>27.05.2021 09:11:34</t>
  </si>
  <si>
    <t>27.05.2021 12:51:00</t>
  </si>
  <si>
    <t>TR-20 35-26-M00020_10839687_56358925_56358925</t>
  </si>
  <si>
    <t>27.05.2021 17:40:39</t>
  </si>
  <si>
    <t>27.05.2021 18:00:36</t>
  </si>
  <si>
    <t>L-12 BALLI KUYU 35-14-L00012_956639672_956639672</t>
  </si>
  <si>
    <t>27.05.2021 17:52:41</t>
  </si>
  <si>
    <t>27.05.2021 21:43:25</t>
  </si>
  <si>
    <t>BERGAMA TM 35-16-A00004_HatBaşıAyırıcı_53140768 M10_53140768</t>
  </si>
  <si>
    <t>27.05.2021 12:18:00</t>
  </si>
  <si>
    <t>27.05.2021 12:47:13</t>
  </si>
  <si>
    <t>K-1936 35-09-K01936_C_56378642_56378642</t>
  </si>
  <si>
    <t>27.05.2021 09:00:00</t>
  </si>
  <si>
    <t>27.05.2021 10:10:21</t>
  </si>
  <si>
    <t>MÜTEVELLİ TR-7 45-80-M00104_956537838_956537838</t>
  </si>
  <si>
    <t>27.05.2021 16:34:07</t>
  </si>
  <si>
    <t>27.05.2021 17:41:14</t>
  </si>
  <si>
    <t>GÖZLET TR-1 45-80-M00129_956543849_956543849</t>
  </si>
  <si>
    <t>27.05.2021 13:27:12</t>
  </si>
  <si>
    <t>27.05.2021 14:40:27</t>
  </si>
  <si>
    <t>SÜLEYMANLI KÖK 45-72-L00299_SÜLEYMANLI PETROL TR KUZEY SAĞ ÇIKIŞI L04_2331424</t>
  </si>
  <si>
    <t>27.05.2021 07:41:54</t>
  </si>
  <si>
    <t>27.05.2021 10:40:37</t>
  </si>
  <si>
    <t>27.05.2021 08:46:08</t>
  </si>
  <si>
    <t>27.05.2021 08:54:34</t>
  </si>
  <si>
    <t>27.05.2021 11:38:22</t>
  </si>
  <si>
    <t>27.05.2021 11:57:20</t>
  </si>
  <si>
    <t>YENİFOÇA TR-51 35-23-M00051_950420949_950420949</t>
  </si>
  <si>
    <t>27.05.2021 15:10:38</t>
  </si>
  <si>
    <t>27.05.2021 18:18:27</t>
  </si>
  <si>
    <t>MAHMUT SAĞBAŞ SULAMA GRUBU 35-29-M00276_955214843_955214843</t>
  </si>
  <si>
    <t>27.05.2021 16:06:01</t>
  </si>
  <si>
    <t>27.05.2021 20:23:39</t>
  </si>
  <si>
    <t>BÜYÜKKALE TR-1 35-29-L00668_A_56402097_56402097</t>
  </si>
  <si>
    <t>27.05.2021 06:56:11</t>
  </si>
  <si>
    <t>27.05.2021 09:02:07</t>
  </si>
  <si>
    <t>TR-137 35-15-M00137_950358240_950358240</t>
  </si>
  <si>
    <t>27.05.2021 10:21:43</t>
  </si>
  <si>
    <t>27.05.2021 14:44:42</t>
  </si>
  <si>
    <t>SOMA TR-26/4 45-82-M00121_966093510_966093510</t>
  </si>
  <si>
    <t>27.05.2021 16:55:50</t>
  </si>
  <si>
    <t>27.05.2021 18:24:43</t>
  </si>
  <si>
    <t>DEREKÖY YENİ MAH. TR 45-77-L00292_945501540_945501540</t>
  </si>
  <si>
    <t>27.05.2021 13:41:51</t>
  </si>
  <si>
    <t>27.05.2021 19:41:59</t>
  </si>
  <si>
    <t>M-280 MİGROS TÜRK T.A.Ş 35-02-M00280Ö_HatBaşıAyırıcı_53132588 M01_53132588</t>
  </si>
  <si>
    <t>27.05.2021 21:22:29</t>
  </si>
  <si>
    <t>27.05.2021 22:52:28</t>
  </si>
  <si>
    <t>ZEYTİNLİPARK DM (M-400) 35-17-M00400_M-22 M02_66434804</t>
  </si>
  <si>
    <t>27.05.2021 15:01:34</t>
  </si>
  <si>
    <t>27.05.2021 15:33:02</t>
  </si>
  <si>
    <t>27.05.2021 15:25:30</t>
  </si>
  <si>
    <t>27.05.2021 16:16:41</t>
  </si>
  <si>
    <t>GÖRECE TR-2 35-22-M00128_966915229_966915229</t>
  </si>
  <si>
    <t>27.05.2021 15:07:58</t>
  </si>
  <si>
    <t>27.05.2021 17:37:14</t>
  </si>
  <si>
    <t>TR-16 45-77-L00016_TR-17 L03_2107662</t>
  </si>
  <si>
    <t>27.05.2021 12:01:30</t>
  </si>
  <si>
    <t>27.05.2021 14:33:36</t>
  </si>
  <si>
    <t>M-336 35-02-M00336_914554209_914554209</t>
  </si>
  <si>
    <t>27.05.2021 19:26:00</t>
  </si>
  <si>
    <t>27.05.2021 21:07:09</t>
  </si>
  <si>
    <t>ÇAKALTEPE TR-3 (PALAMUTARASI) 35-22-M00185_35-22-M00185_53083780</t>
  </si>
  <si>
    <t>27.05.2021 10:13:39</t>
  </si>
  <si>
    <t>27.05.2021 11:42:30</t>
  </si>
  <si>
    <t>27.05.2021 06:08:00</t>
  </si>
  <si>
    <t>27.05.2021 06:43:30</t>
  </si>
  <si>
    <t>L-177 35-18-L00177_35-18-L00177_2357006</t>
  </si>
  <si>
    <t>27.05.2021 19:41:40</t>
  </si>
  <si>
    <t>27.05.2021 21:39:22</t>
  </si>
  <si>
    <t>M-1815 KISIK DM-2 35-22-M00096_DEKORSAN-ESTİM M03_72100655</t>
  </si>
  <si>
    <t>27.05.2021 12:18:58</t>
  </si>
  <si>
    <t>27.05.2021 15:40:43</t>
  </si>
  <si>
    <t>GÖZLET TR-1 45-80-M00129_956568095_956568095</t>
  </si>
  <si>
    <t>27.05.2021 08:47:00</t>
  </si>
  <si>
    <t>27.05.2021 10:21:31</t>
  </si>
  <si>
    <t>27.05.2021 18:05:10</t>
  </si>
  <si>
    <t>27.05.2021 18:15:39</t>
  </si>
  <si>
    <t>AVŞAR TR-1 45-83-L00340_955174284_955174284</t>
  </si>
  <si>
    <t>27.05.2021 17:28:50</t>
  </si>
  <si>
    <t>27.05.2021 23:17:31</t>
  </si>
  <si>
    <t>ALAŞEHİR TM 45-73-A00001_ALAŞEHİR ŞEHİR-2 M03_2312669</t>
  </si>
  <si>
    <t>27.05.2021 09:45:10</t>
  </si>
  <si>
    <t>27.05.2021 11:58:00</t>
  </si>
  <si>
    <t>YENİFOÇA TR-18 35-23-M00018_950420135_950420135</t>
  </si>
  <si>
    <t>27.05.2021 12:35:29</t>
  </si>
  <si>
    <t>27.05.2021 21:24:28</t>
  </si>
  <si>
    <t>TAHTALIÇAY KÖK (M-751) 35-22-M00145_ M08_2330027</t>
  </si>
  <si>
    <t>27.05.2021 10:29:29</t>
  </si>
  <si>
    <t>27.05.2021 11:41:06</t>
  </si>
  <si>
    <t>27.05.2021 08:06:50</t>
  </si>
  <si>
    <t>27.05.2021 09:09:40</t>
  </si>
  <si>
    <t>ÇAPAK TR-1 35-26-M00425_952999084_952999084</t>
  </si>
  <si>
    <t>27.05.2021 11:08:23</t>
  </si>
  <si>
    <t>27.05.2021 12:31:06</t>
  </si>
  <si>
    <t>27.05.2021 14:21:41</t>
  </si>
  <si>
    <t>27.05.2021 14:37:27</t>
  </si>
  <si>
    <t>27.05.2021 20:31:10</t>
  </si>
  <si>
    <t>27.05.2021 20:42:08</t>
  </si>
  <si>
    <t>27.05.2021 01:22:56</t>
  </si>
  <si>
    <t>27.05.2021 02:31:23</t>
  </si>
  <si>
    <t>TR-87 HÜSEYİN DOYRAN GRB. 35-15-M00087_B_56372753_56372753</t>
  </si>
  <si>
    <t>27.05.2021 19:30:42</t>
  </si>
  <si>
    <t>27.05.2021 22:49:34</t>
  </si>
  <si>
    <t>ALİ KALKIN GRUBU 35-26-L00113_35-26-L00113_2363167</t>
  </si>
  <si>
    <t>27.05.2021 10:07:43</t>
  </si>
  <si>
    <t>27.05.2021 11:52:03</t>
  </si>
  <si>
    <t>27.05.2021 06:30:00</t>
  </si>
  <si>
    <t>27.05.2021 06:31:00</t>
  </si>
  <si>
    <t>27.05.2021 10:04:02</t>
  </si>
  <si>
    <t>27.05.2021 22:27:10</t>
  </si>
  <si>
    <t>_955190266_955190266</t>
  </si>
  <si>
    <t>27.05.2021 17:56:56</t>
  </si>
  <si>
    <t>27.05.2021 21:15:15</t>
  </si>
  <si>
    <t>27.05.2021 12:50:54</t>
  </si>
  <si>
    <t>27.05.2021 13:49:32</t>
  </si>
  <si>
    <t>KARAAĞAÇLI TR-2 45-71-M00130_TR-13 M01_72242791</t>
  </si>
  <si>
    <t>27.05.2021 18:01:40</t>
  </si>
  <si>
    <t>27.05.2021 18:51:25</t>
  </si>
  <si>
    <t>KARAKÖY ÜÇYOL TR-2 45-72-L00195_D_56392210_56392210</t>
  </si>
  <si>
    <t>27.05.2021 09:27:32</t>
  </si>
  <si>
    <t>27.05.2021 11:50:25</t>
  </si>
  <si>
    <t>KARAKUYU KÖK 35-22-M00091_KARAKUYU M02_72111688</t>
  </si>
  <si>
    <t>27.05.2021 11:49:20</t>
  </si>
  <si>
    <t>27.05.2021 14:13:23</t>
  </si>
  <si>
    <t>YUKARIBEY TR-1 35-16-M00120_47478920_56399989_56399989</t>
  </si>
  <si>
    <t>27.05.2021 09:21:00</t>
  </si>
  <si>
    <t>27.05.2021 17:11:34</t>
  </si>
  <si>
    <t>EVCİLER TR-1 45-82-M00339_DIREK TIPI TRAFO HUCRESI H01_2083280</t>
  </si>
  <si>
    <t>27.05.2021 10:45:00</t>
  </si>
  <si>
    <t>27.05.2021 12:14:05</t>
  </si>
  <si>
    <t>TR-257(DM-2/7) 35-19-L00257_956664927_956664927</t>
  </si>
  <si>
    <t>27.05.2021 11:01:47</t>
  </si>
  <si>
    <t>27.05.2021 14:21:47</t>
  </si>
  <si>
    <t>FIRINLI TR-3 35-20-L00091_955198407_955198407</t>
  </si>
  <si>
    <t>27.05.2021 15:37:15</t>
  </si>
  <si>
    <t>27.05.2021 19:13:16</t>
  </si>
  <si>
    <t>L-319 BAHÇELİEVLER-2 35-18-L00319_950449720_950449720</t>
  </si>
  <si>
    <t>27.05.2021 11:57:09</t>
  </si>
  <si>
    <t>27.05.2021 19:07:12</t>
  </si>
  <si>
    <t>ALİAĞA TR-30 35-17-M00030_6179451_56356188_56356188</t>
  </si>
  <si>
    <t>27.05.2021 17:27:02</t>
  </si>
  <si>
    <t>27.05.2021 19:26:17</t>
  </si>
  <si>
    <t>SARNIÇ İM 35-08-A00005_SARNIÇ-9 K09_2049275</t>
  </si>
  <si>
    <t>27.05.2021 07:19:48</t>
  </si>
  <si>
    <t>27.05.2021 07:21:02</t>
  </si>
  <si>
    <t>ASARLIK TR-16 35-28-M00174_ASARLIK TR-3 M01_66531300</t>
  </si>
  <si>
    <t>27.05.2021 18:00:49</t>
  </si>
  <si>
    <t>27.05.2021 21:04:03</t>
  </si>
  <si>
    <t>DM-3/08(MESCİD SOKAK) 45-71-M00063_953210804_953210804</t>
  </si>
  <si>
    <t>27.05.2021 02:39:14</t>
  </si>
  <si>
    <t>27.05.2021 03:51:02</t>
  </si>
  <si>
    <t>TR-2/39 45-72-L00039_956519133_956519133</t>
  </si>
  <si>
    <t>27.05.2021 16:02:58</t>
  </si>
  <si>
    <t>27.05.2021 17:53:13</t>
  </si>
  <si>
    <t>27.05.2021 11:47:00</t>
  </si>
  <si>
    <t>27.05.2021 12:38:44</t>
  </si>
  <si>
    <t>TR-34 35-26-M00034_956624059_956624059</t>
  </si>
  <si>
    <t>27.05.2021 09:52:00</t>
  </si>
  <si>
    <t>27.05.2021 12:54:32</t>
  </si>
  <si>
    <t>SELENDİ TR-23 45-81-M00023_945626140_945626140</t>
  </si>
  <si>
    <t>27.05.2021 14:31:47</t>
  </si>
  <si>
    <t>27.05.2021 17:40:01</t>
  </si>
  <si>
    <t>KAYMAKÇI TR-13 35-15-L01144_950405995_950405995</t>
  </si>
  <si>
    <t>27.05.2021 10:41:41</t>
  </si>
  <si>
    <t>27.05.2021 11:49:47</t>
  </si>
  <si>
    <t>VELİLER KÖK 35-31-L00116_CERİTLER TR-1 L03_2119151</t>
  </si>
  <si>
    <t>27.05.2021 11:05:14</t>
  </si>
  <si>
    <t>27.05.2021 11:50:00</t>
  </si>
  <si>
    <t>M-850 KARAÇAM KÖK 35-02-M00850_EĞRİDERE M05_49919463</t>
  </si>
  <si>
    <t>27.05.2021 03:24:20</t>
  </si>
  <si>
    <t>27.05.2021 04:19:18</t>
  </si>
  <si>
    <t>TR-34 35-27-M00034_TR-37/TR-38/TR-39/TR-40 M02_72208977</t>
  </si>
  <si>
    <t>27.05.2021 07:23:30</t>
  </si>
  <si>
    <t>27.05.2021 08:52:25</t>
  </si>
  <si>
    <t>TR-92 45-78-L00092_953247756_953247756</t>
  </si>
  <si>
    <t>27.05.2021 13:52:41</t>
  </si>
  <si>
    <t>27.05.2021 14:41:16</t>
  </si>
  <si>
    <t>27.05.2021 09:29:20</t>
  </si>
  <si>
    <t>27.05.2021 12:20:16</t>
  </si>
  <si>
    <t>KUŞÇULAR TR-2 35-19-M00519_956675375_956675375</t>
  </si>
  <si>
    <t>27.05.2021 19:02:46</t>
  </si>
  <si>
    <t>27.05.2021 21:42:26</t>
  </si>
  <si>
    <t>K-1936 35-09-K01936_F_56378702_56378702</t>
  </si>
  <si>
    <t>27.05.2021 11:34:52</t>
  </si>
  <si>
    <t>27.05.2021 12:06:29</t>
  </si>
  <si>
    <t>KEMALPAŞA DM-3/TR-21 35-27-M00932_913361801_913361801</t>
  </si>
  <si>
    <t>27.05.2021 13:54:20</t>
  </si>
  <si>
    <t>27.05.2021 15:18:44</t>
  </si>
  <si>
    <t>27.05.2021 08:28:26</t>
  </si>
  <si>
    <t>27.05.2021 09:03:51</t>
  </si>
  <si>
    <t>TR-90 ÖZTİRYAKİLER 35-19-L00090_966868540_966868540</t>
  </si>
  <si>
    <t>27.05.2021 12:10:17</t>
  </si>
  <si>
    <t>27.05.2021 18:04:15</t>
  </si>
  <si>
    <t>KOYUNDERE DM 35-28-M00165_KOYUNDERE TR-5 M04_66524414</t>
  </si>
  <si>
    <t>27.05.2021 18:19:51</t>
  </si>
  <si>
    <t>27.05.2021 19:17:15</t>
  </si>
  <si>
    <t>OTOKENT İM 35-08-A00004_OTOKENT-1 M09_2090484</t>
  </si>
  <si>
    <t>27.05.2021 07:19:13</t>
  </si>
  <si>
    <t>27.05.2021 08:27:39</t>
  </si>
  <si>
    <t>27.05.2021 08:43:06</t>
  </si>
  <si>
    <t>KARACAKAŞ TR-1 45-82-M00344_DIREK TIPI TRAFO HUCRESI H01_2083027</t>
  </si>
  <si>
    <t>27.05.2021 09:08:34</t>
  </si>
  <si>
    <t>27.05.2021 10:48:26</t>
  </si>
  <si>
    <t>TR-93 MELTEM SİTESİ 35-19-L00093_956664071_956664071</t>
  </si>
  <si>
    <t>27.05.2021 09:45:47</t>
  </si>
  <si>
    <t>27.05.2021 16:39:13</t>
  </si>
  <si>
    <t>K-1953 35-09-K01953_H h1b_5888251</t>
  </si>
  <si>
    <t>27.05.2021 20:01:25</t>
  </si>
  <si>
    <t>27.05.2021 21:54:18</t>
  </si>
  <si>
    <t>HALİLBEYLİ TR-3 35-27-M01052_949964199_949964199</t>
  </si>
  <si>
    <t>27.05.2021 12:08:28</t>
  </si>
  <si>
    <t>27.05.2021 14:05:39</t>
  </si>
  <si>
    <t>27.05.2021 22:40:30</t>
  </si>
  <si>
    <t>27.05.2021 23:50:24</t>
  </si>
  <si>
    <t>ÇANŞA KÖK 45-81-M00047_ M03_2317361</t>
  </si>
  <si>
    <t>27.05.2021 15:15:14</t>
  </si>
  <si>
    <t>27.05.2021 15:54:02</t>
  </si>
  <si>
    <t>ÜRKMEZ M-22 35-25-M00156_956644740_956644740</t>
  </si>
  <si>
    <t>27.05.2021 19:44:18</t>
  </si>
  <si>
    <t>27.05.2021 21:16:45</t>
  </si>
  <si>
    <t>K-4237 35-03-K04237_35-03-K04237_41910564</t>
  </si>
  <si>
    <t>27.05.2021 10:08:00</t>
  </si>
  <si>
    <t>27.05.2021 10:25:37</t>
  </si>
  <si>
    <t>M-11 GERMİYAN 35-18-M00011_ H_76953651</t>
  </si>
  <si>
    <t>27.05.2021 09:35:52</t>
  </si>
  <si>
    <t>27.05.2021 12:04:07</t>
  </si>
  <si>
    <t>SART TR-14 45-78-M00170_DIREK TIPI TRAFO HUCRESI H01_2088369</t>
  </si>
  <si>
    <t>27.05.2021 20:43:45</t>
  </si>
  <si>
    <t>27.05.2021 22:05:53</t>
  </si>
  <si>
    <t>DEĞİRMENDERE DM 35-22-M00085_ÇAMÖNÜ - ATAKÖY M09_50066612</t>
  </si>
  <si>
    <t>27.05.2021 17:01:35</t>
  </si>
  <si>
    <t>27.05.2021 18:32:36</t>
  </si>
  <si>
    <t>K-515 35-03-K00515_35-03-K00515_2348593</t>
  </si>
  <si>
    <t>27.05.2021 09:04:54</t>
  </si>
  <si>
    <t>27.05.2021 09:59:07</t>
  </si>
  <si>
    <t>OĞLANANASI TR-13 35-22-M00296_35-22-M00296_2350530</t>
  </si>
  <si>
    <t>27.05.2021 13:32:00</t>
  </si>
  <si>
    <t>27.05.2021 13:53:16</t>
  </si>
  <si>
    <t>27.05.2021 10:12:05</t>
  </si>
  <si>
    <t>27.05.2021 10:20:04</t>
  </si>
  <si>
    <t>TR-20 AYI BALIĞI 35-21-L00207_966497160_966497160</t>
  </si>
  <si>
    <t>27.05.2021 18:19:55</t>
  </si>
  <si>
    <t>27.05.2021 19:57:44</t>
  </si>
  <si>
    <t>M-382 35-02-M00382_DIREK TIPI TRAFO HUCRESI H01_2059091</t>
  </si>
  <si>
    <t>27.05.2021 10:28:00</t>
  </si>
  <si>
    <t>27.05.2021 15:05:00</t>
  </si>
  <si>
    <t>M-1254 35-01-M01254_911035133_911035133</t>
  </si>
  <si>
    <t>27.05.2021 13:30:51</t>
  </si>
  <si>
    <t>27.05.2021 16:02:35</t>
  </si>
  <si>
    <t>TR-47 35-16-L00047_953339178_953339178</t>
  </si>
  <si>
    <t>27.05.2021 22:58:43</t>
  </si>
  <si>
    <t>27.05.2021 23:56:27</t>
  </si>
  <si>
    <t>GÖKÇEN DM 1-2/7 35-29-L00063_35-29-L00063_2351738</t>
  </si>
  <si>
    <t>27.05.2021 17:43:54</t>
  </si>
  <si>
    <t>27.05.2021 17:59:05</t>
  </si>
  <si>
    <t>SANCAKLI BOZKÖY KÖK 45-71-M00087_İĞDECİK M01_61320839</t>
  </si>
  <si>
    <t>27.05.2021 05:52:00</t>
  </si>
  <si>
    <t>27.05.2021 07:15:06</t>
  </si>
  <si>
    <t>L-275 35-18-L00275_950444941_950444941</t>
  </si>
  <si>
    <t>27.05.2021 07:26:08</t>
  </si>
  <si>
    <t>27.05.2021 10:23:18</t>
  </si>
  <si>
    <t>K-1932 35-09-K01932_A_56379966_56379966</t>
  </si>
  <si>
    <t>27.05.2021 10:52:05</t>
  </si>
  <si>
    <t>27.05.2021 11:02:39</t>
  </si>
  <si>
    <t>GERÇEKLİ TR-3 35-15-L00651_950374672_950374672</t>
  </si>
  <si>
    <t>27.05.2021 09:13:36</t>
  </si>
  <si>
    <t>27.05.2021 18:50:49</t>
  </si>
  <si>
    <t>SULTAN DM 35-25-M00121_HatBaşıAyırıcı_53133743 M06_53133743</t>
  </si>
  <si>
    <t>27.05.2021 12:15:20</t>
  </si>
  <si>
    <t>27.05.2021 13:39:19</t>
  </si>
  <si>
    <t>27.05.2021 08:33:41</t>
  </si>
  <si>
    <t>27.05.2021 10:00:50</t>
  </si>
  <si>
    <t>ÇATALKAYA KÖYÜ TR-1 35-21-L00171_953367239_953367239</t>
  </si>
  <si>
    <t>27.05.2021 11:00:36</t>
  </si>
  <si>
    <t>27.05.2021 14:06:50</t>
  </si>
  <si>
    <t>L-284 İMAMOĞLU TRAFO 35-18-L00284_950459297_950459297</t>
  </si>
  <si>
    <t>27.05.2021 21:30:59</t>
  </si>
  <si>
    <t>28.05.2021 01:00:48</t>
  </si>
  <si>
    <t>TR-58 35-19-L00058_956700990_956700990</t>
  </si>
  <si>
    <t>27.05.2021 14:13:33</t>
  </si>
  <si>
    <t>27.05.2021 15:29:41</t>
  </si>
  <si>
    <t>ZEYTİNLİOVA TR-14 45-72-L00408_DAĞITIM TRAFOSU L06_66581936</t>
  </si>
  <si>
    <t>27.05.2021 21:43:20</t>
  </si>
  <si>
    <t>27.05.2021 22:49:12</t>
  </si>
  <si>
    <t>K-4660 35-01-K04660_912488210_912488210</t>
  </si>
  <si>
    <t>27.05.2021 19:06:58</t>
  </si>
  <si>
    <t>27.05.2021 20:35:55</t>
  </si>
  <si>
    <t>K-772 35-01-K00772_A_56355993_56355993</t>
  </si>
  <si>
    <t>27.05.2021 09:02:08</t>
  </si>
  <si>
    <t>27.05.2021 17:08:00</t>
  </si>
  <si>
    <t>TR-137 35-15-M00137_950358370_950358370</t>
  </si>
  <si>
    <t>27.05.2021 14:46:54</t>
  </si>
  <si>
    <t>27.05.2021 22:23:34</t>
  </si>
  <si>
    <t>OSMAN ÖLÇER GRB 35-20-L00210_955214851_955214851</t>
  </si>
  <si>
    <t>27.05.2021 19:22:08</t>
  </si>
  <si>
    <t>27.05.2021 21:57:30</t>
  </si>
  <si>
    <t>K-601 35-01-K00601_A_56359356_56359356</t>
  </si>
  <si>
    <t>27.05.2021 09:53:20</t>
  </si>
  <si>
    <t>27.05.2021 12:07:00</t>
  </si>
  <si>
    <t>PAYAMLI M-14 35-25-M00182_956641298_956641298</t>
  </si>
  <si>
    <t>27.05.2021 16:13:30</t>
  </si>
  <si>
    <t>27.05.2021 20:26:26</t>
  </si>
  <si>
    <t>27.05.2021 05:50:39</t>
  </si>
  <si>
    <t>27.05.2021 06:11:35</t>
  </si>
  <si>
    <t>KARABEL KÖK(VİŞNELİ KÖK) 35-26-M01207_VİŞNELİ M04_66051273</t>
  </si>
  <si>
    <t>27.05.2021 11:46:30</t>
  </si>
  <si>
    <t>27.05.2021 12:59:14</t>
  </si>
  <si>
    <t>AKKOYUNLU TR-4 35-29-L00128_DIREK TIPI TRAFO HUCRESI H01_2056062</t>
  </si>
  <si>
    <t>27.05.2021 15:10:10</t>
  </si>
  <si>
    <t>27.05.2021 19:58:40</t>
  </si>
  <si>
    <t>MUSTAFA YILMAZ SULAMA GRUBU 35-29-M00226_950345903_950345903</t>
  </si>
  <si>
    <t>27.05.2021 18:31:48</t>
  </si>
  <si>
    <t>27.05.2021 20:51:54</t>
  </si>
  <si>
    <t>FUNDACIK KÖK 45-75-M00068_HatBaşıAyırıcı_53135125 M03_53135125</t>
  </si>
  <si>
    <t>27.05.2021 11:13:59</t>
  </si>
  <si>
    <t>27.05.2021 12:22:15</t>
  </si>
  <si>
    <t>TR-55 KÖK 35-19-M00055_956690268_956690268</t>
  </si>
  <si>
    <t>27.05.2021 11:58:18</t>
  </si>
  <si>
    <t>27.05.2021 15:14:13</t>
  </si>
  <si>
    <t>ULUCAK DM-2/13 35-27-M00329_912545286_912545286</t>
  </si>
  <si>
    <t>27.05.2021 17:20:59</t>
  </si>
  <si>
    <t>27.05.2021 18:53:33</t>
  </si>
  <si>
    <t>M-581 (DM-4/3) 35-17-M00581_A A01_66142479</t>
  </si>
  <si>
    <t>27.05.2021 21:58:00</t>
  </si>
  <si>
    <t>27.05.2021 22:12:07</t>
  </si>
  <si>
    <t>M-1442 35-04-M01442_914534101_914534101</t>
  </si>
  <si>
    <t>27.05.2021 02:05:00</t>
  </si>
  <si>
    <t>27.05.2021 04:10:37</t>
  </si>
  <si>
    <t>K-1654 35-07-K01654_912413752_912413752</t>
  </si>
  <si>
    <t>27.05.2021 17:06:46</t>
  </si>
  <si>
    <t>K-1699 35-02-K01699_C_56376631_56376631</t>
  </si>
  <si>
    <t>27.05.2021 18:01:34</t>
  </si>
  <si>
    <t>27.05.2021 18:49:01</t>
  </si>
  <si>
    <t>27.05.2021 22:00:41</t>
  </si>
  <si>
    <t>27.05.2021 23:06:34</t>
  </si>
  <si>
    <t>DM-5/TR-8 (ESKİ TR-40) 35-26-M01360_956620700_956620700</t>
  </si>
  <si>
    <t>27.05.2021 11:35:15</t>
  </si>
  <si>
    <t>27.05.2021 17:00:54</t>
  </si>
  <si>
    <t>KIRKAĞAÇ TR-11/1 45-76-M00219_B C01_60885741</t>
  </si>
  <si>
    <t>27.05.2021 09:08:51</t>
  </si>
  <si>
    <t>27.05.2021 12:19:50</t>
  </si>
  <si>
    <t>KURFALLI TR-1 35-16-M00054_35-16-M00054_2363045</t>
  </si>
  <si>
    <t>27.05.2021 13:56:05</t>
  </si>
  <si>
    <t>27.05.2021 15:19:06</t>
  </si>
  <si>
    <t>L-177 35-18-L00177_950443337_950443337</t>
  </si>
  <si>
    <t>27.05.2021 18:54:07</t>
  </si>
  <si>
    <t>27.05.2021 21:55:47</t>
  </si>
  <si>
    <t>SOMA DM-4/TR10 45-82-M00010_945542302_945542302</t>
  </si>
  <si>
    <t>27.05.2021 12:14:48</t>
  </si>
  <si>
    <t>27.05.2021 13:16:56</t>
  </si>
  <si>
    <t>AYVATLAR 35-16-M00113_35-16-M00113_2349370</t>
  </si>
  <si>
    <t>27.05.2021 10:19:00</t>
  </si>
  <si>
    <t>27.05.2021 10:59:48</t>
  </si>
  <si>
    <t>EĞLENHOCA DM 35-21-M00013_KARABURUN-1 M05_72178832</t>
  </si>
  <si>
    <t>27.05.2021 10:45:52</t>
  </si>
  <si>
    <t>27.05.2021 12:19:05</t>
  </si>
  <si>
    <t>27.05.2021 20:31:54</t>
  </si>
  <si>
    <t>27.05.2021 21:10:33</t>
  </si>
  <si>
    <t>YENİ FOÇA TR-30 35-23-M00030_950420166_950420166</t>
  </si>
  <si>
    <t>27.05.2021 09:30:24</t>
  </si>
  <si>
    <t>27.05.2021 11:11:55</t>
  </si>
  <si>
    <t>PAYAMLI M-1 KÖK 35-25-M00175_KARAYOLLARI M08_72056661</t>
  </si>
  <si>
    <t>27.05.2021 11:26:40</t>
  </si>
  <si>
    <t>27.05.2021 11:47:12</t>
  </si>
  <si>
    <t>DENİZ KABUĞU SİTESİ TR 35-30-M00060_95000006555_95000006555</t>
  </si>
  <si>
    <t>27.05.2021 11:11:26</t>
  </si>
  <si>
    <t>27.05.2021 15:59:51</t>
  </si>
  <si>
    <t>DM-3/08(MESCİD SOKAK) 45-71-M00063_953210897_953210897</t>
  </si>
  <si>
    <t>27.05.2021 08:21:00</t>
  </si>
  <si>
    <t>27.05.2021 10:14:49</t>
  </si>
  <si>
    <t>M-1076 35-02-M01076_M-452 M02_2046128</t>
  </si>
  <si>
    <t>27.05.2021 00:43:13</t>
  </si>
  <si>
    <t>L-243 35-18-L00243_950459554_950459554</t>
  </si>
  <si>
    <t>27.05.2021 08:13:12</t>
  </si>
  <si>
    <t>27.05.2021 14:07:30</t>
  </si>
  <si>
    <t>TR-2/104-1 45-83-L00460_955151302_955151302</t>
  </si>
  <si>
    <t>27.05.2021 17:05:53</t>
  </si>
  <si>
    <t>27.05.2021 18:44:27</t>
  </si>
  <si>
    <t>M-1351 35-01-M01351_M-1506 M02_2048320</t>
  </si>
  <si>
    <t>27.05.2021 07:00:36</t>
  </si>
  <si>
    <t>27.05.2021 10:08:32</t>
  </si>
  <si>
    <t>L-210 35-18-L00210_950451416_950451416</t>
  </si>
  <si>
    <t>27.05.2021 16:19:03</t>
  </si>
  <si>
    <t>27.05.2021 18:13:03</t>
  </si>
  <si>
    <t>TR-104 45-78-L00104_953259335_953259335</t>
  </si>
  <si>
    <t>27.05.2021 15:05:46</t>
  </si>
  <si>
    <t>27.05.2021 16:08:35</t>
  </si>
  <si>
    <t>K-738 35-03-K00738_35-03-K00738_41922485</t>
  </si>
  <si>
    <t>27.05.2021 11:59:40</t>
  </si>
  <si>
    <t>27.05.2021 12:19:27</t>
  </si>
  <si>
    <t>27.05.2021 10:13:53</t>
  </si>
  <si>
    <t>27.05.2021 15:33:25</t>
  </si>
  <si>
    <t>TATAR DM 35-19-M00256_ALAÇATI-1 ÇIKIŞ M12_2053774</t>
  </si>
  <si>
    <t>27.05.2021 09:15:35</t>
  </si>
  <si>
    <t>HASAN VARLIK 35-26-M00535_DIREK TIPI TRAFO HUCRESI H01_2041795</t>
  </si>
  <si>
    <t>27.05.2021 18:46:31</t>
  </si>
  <si>
    <t>27.05.2021 19:18:30</t>
  </si>
  <si>
    <t>TR-82 35-16-L00082_953333389_953333389</t>
  </si>
  <si>
    <t>27.05.2021 09:50:38</t>
  </si>
  <si>
    <t>27.05.2021 11:55:24</t>
  </si>
  <si>
    <t>K-4260 35-07-K04260_A_56381444_56381444</t>
  </si>
  <si>
    <t>27.05.2021 17:08:19</t>
  </si>
  <si>
    <t>27.05.2021 21:09:37</t>
  </si>
  <si>
    <t>M-669 KÖK 35-17-M00669_YENİ KARAKÖY M05_72390611</t>
  </si>
  <si>
    <t>27.05.2021 10:16:14</t>
  </si>
  <si>
    <t>27.05.2021 10:45:10</t>
  </si>
  <si>
    <t>M-1563 35-02-M01563_95000161574_95000161574</t>
  </si>
  <si>
    <t>27.05.2021 15:45:25</t>
  </si>
  <si>
    <t>27.05.2021 17:24:27</t>
  </si>
  <si>
    <t>K-3278 35-01-K03278_910734849_910734849</t>
  </si>
  <si>
    <t>27.05.2021 20:39:03</t>
  </si>
  <si>
    <t>28.05.2021 05:59:27</t>
  </si>
  <si>
    <t>BÜYÜKBELEN TR-3 45-80-M00068_BÜYÜKBELEN TR-4 M02_72192514</t>
  </si>
  <si>
    <t>27.05.2021 12:02:10</t>
  </si>
  <si>
    <t>27.05.2021 13:19:03</t>
  </si>
  <si>
    <t>TR-147 35-19-L00147_956678566_956678566</t>
  </si>
  <si>
    <t>27.05.2021 10:17:07</t>
  </si>
  <si>
    <t>27.05.2021 13:02:42</t>
  </si>
  <si>
    <t>DM-2/14-A 35-29-M00094_950325465_950325465</t>
  </si>
  <si>
    <t>27.05.2021 08:13:00</t>
  </si>
  <si>
    <t>27.05.2021 10:36:18</t>
  </si>
  <si>
    <t>HÜDÜK TR-1 45-74-M00246_945582593_945582593</t>
  </si>
  <si>
    <t>27.05.2021 11:22:34</t>
  </si>
  <si>
    <t>27.05.2021 14:27:20</t>
  </si>
  <si>
    <t>K-3278 35-01-K03278_D D1_5861454</t>
  </si>
  <si>
    <t>27.05.2021 18:23:13</t>
  </si>
  <si>
    <t>27.05.2021 19:30:38</t>
  </si>
  <si>
    <t>ZEYTİNALAN İM 35-19-A00002_KEKLİKTEPE M10_2052153</t>
  </si>
  <si>
    <t>27.05.2021 17:12:18</t>
  </si>
  <si>
    <t>27.05.2021 17:39:15</t>
  </si>
  <si>
    <t>M-315 35-02-M00315_99618724_99618724</t>
  </si>
  <si>
    <t>27.05.2021 17:46:26</t>
  </si>
  <si>
    <t>27.05.2021 19:42:39</t>
  </si>
  <si>
    <t>27.05.2021 06:40:58</t>
  </si>
  <si>
    <t>27.05.2021 07:50:59</t>
  </si>
  <si>
    <t>TR-106 45-78-L00106_953259269_953259269</t>
  </si>
  <si>
    <t>27.05.2021 11:02:29</t>
  </si>
  <si>
    <t>27.05.2021 11:30:57</t>
  </si>
  <si>
    <t>M-1269 35-02-M01269_C_56365186_56365186</t>
  </si>
  <si>
    <t>27.05.2021 10:00:09</t>
  </si>
  <si>
    <t>27.05.2021 10:55:51</t>
  </si>
  <si>
    <t>AHMETBEYLER DM 35-16-M00154_YUKARIKIRIKLAR M05_72044317</t>
  </si>
  <si>
    <t>27.05.2021 14:58:40</t>
  </si>
  <si>
    <t>27.05.2021 15:02:00</t>
  </si>
  <si>
    <t>27.05.2021 05:51:07</t>
  </si>
  <si>
    <t>27.05.2021 06:57:00</t>
  </si>
  <si>
    <t>TİRKEŞ TR-3 45-80-M00124_956534227_956534227</t>
  </si>
  <si>
    <t>27.05.2021 11:37:00</t>
  </si>
  <si>
    <t>27.05.2021 13:04:51</t>
  </si>
  <si>
    <t>27.05.2021 14:41:27</t>
  </si>
  <si>
    <t>27.05.2021 16:38:19</t>
  </si>
  <si>
    <t>_911602576_911602576</t>
  </si>
  <si>
    <t>27.05.2021 21:21:19</t>
  </si>
  <si>
    <t>28.05.2021 03:51:26</t>
  </si>
  <si>
    <t>GÖLCÜK TR-3 35-15-L00318_A_56368936_56368936</t>
  </si>
  <si>
    <t>27.05.2021 15:48:36</t>
  </si>
  <si>
    <t>27.05.2021 18:15:36</t>
  </si>
  <si>
    <t>27.05.2021 12:14:01</t>
  </si>
  <si>
    <t>27.05.2021 13:25:37</t>
  </si>
  <si>
    <t>27.05.2021 17:06:44</t>
  </si>
  <si>
    <t>27.05.2021 19:17:53</t>
  </si>
  <si>
    <t>TR-96 35-16-L00096_953346781_953346781</t>
  </si>
  <si>
    <t>27.05.2021 09:20:28</t>
  </si>
  <si>
    <t>27.05.2021 10:59:23</t>
  </si>
  <si>
    <t>YENİKÖY DERE MAH. TR-4 35-31-L00470_B_72242721_72242721</t>
  </si>
  <si>
    <t>27.05.2021 20:13:34</t>
  </si>
  <si>
    <t>27.05.2021 22:47:11</t>
  </si>
  <si>
    <t>SALUR KÖK 45-75-M00062_OĞULDURUK M03_72037155</t>
  </si>
  <si>
    <t>27.05.2021 08:39:46</t>
  </si>
  <si>
    <t>27.05.2021 18:03:20</t>
  </si>
  <si>
    <t>SARNIÇ İM 35-08-A00005_SARNIÇ-2 K02_2049419</t>
  </si>
  <si>
    <t>27.05.2021 07:19:55</t>
  </si>
  <si>
    <t>27.05.2021 07:20:27</t>
  </si>
  <si>
    <t>TR-49 35-26-M00049_TR-50 M01_65984232</t>
  </si>
  <si>
    <t>27.05.2021 19:10:10</t>
  </si>
  <si>
    <t>27.05.2021 19:21:46</t>
  </si>
  <si>
    <t>K-3703 35-01-K03703_B B1_5849979</t>
  </si>
  <si>
    <t>27.05.2021 02:49:23</t>
  </si>
  <si>
    <t>27.05.2021 04:08:33</t>
  </si>
  <si>
    <t>27.05.2021 22:32:29</t>
  </si>
  <si>
    <t>27.05.2021 23:53:31</t>
  </si>
  <si>
    <t>TR-253 35-19-M00253_12197973_56394777_56394777</t>
  </si>
  <si>
    <t>27.05.2021 09:10:00</t>
  </si>
  <si>
    <t>27.05.2021 12:21:33</t>
  </si>
  <si>
    <t>K-1938 35-09-K01938_E_56381700_56381700</t>
  </si>
  <si>
    <t>27.05.2021 12:12:56</t>
  </si>
  <si>
    <t>27.05.2021 12:25:21</t>
  </si>
  <si>
    <t>27.05.2021 10:05:00</t>
  </si>
  <si>
    <t>27.05.2021 11:02:54</t>
  </si>
  <si>
    <t>KARAPINAR İM 45-78-A00002_HatBaşıAyırıcı_53140487 M02_53140487</t>
  </si>
  <si>
    <t>27.05.2021 15:50:00</t>
  </si>
  <si>
    <t>27.05.2021 17:33:28</t>
  </si>
  <si>
    <t>L-23 ESKİ POSTANE ÖNÜ 35-14-L00023_956639654_956639654</t>
  </si>
  <si>
    <t>27.05.2021 10:59:39</t>
  </si>
  <si>
    <t>27.05.2021 19:38:07</t>
  </si>
  <si>
    <t>ZEYTİNALAN İM 35-19-A00002_HatBaşıAyırıcı_53137413 M10_53137413</t>
  </si>
  <si>
    <t>27.05.2021 14:50:41</t>
  </si>
  <si>
    <t>27.05.2021 17:58:10</t>
  </si>
  <si>
    <t>TR-47 35-16-L00047_953339171_953339171</t>
  </si>
  <si>
    <t>27.05.2021 15:18:04</t>
  </si>
  <si>
    <t>27.05.2021 18:11:15</t>
  </si>
  <si>
    <t>GENCERLER TR-6 35-20-L00043_955215040_955215040</t>
  </si>
  <si>
    <t>27.05.2021 10:43:12</t>
  </si>
  <si>
    <t>27.05.2021 15:09:36</t>
  </si>
  <si>
    <t>SELENDİ TR-2 45-81-M00002_945634690_945634690</t>
  </si>
  <si>
    <t>27.05.2021 19:02:58</t>
  </si>
  <si>
    <t>27.05.2021 21:28:04</t>
  </si>
  <si>
    <t>UĞURLU KÖK 45-86-M00045_HatBaşıAyırıcı_53135394 M02_53135394</t>
  </si>
  <si>
    <t>27.05.2021 13:51:28</t>
  </si>
  <si>
    <t>27.05.2021 15:36:07</t>
  </si>
  <si>
    <t>NURİYE DM 45-80-M00090_NURİYE ŞEHİR M11_72194538</t>
  </si>
  <si>
    <t>27.05.2021 19:14:32</t>
  </si>
  <si>
    <t>27.05.2021 20:00:53</t>
  </si>
  <si>
    <t>27.05.2021 10:09:37</t>
  </si>
  <si>
    <t>27.05.2021 10:59:15</t>
  </si>
  <si>
    <t>27.05.2021 14:58:14</t>
  </si>
  <si>
    <t>27.05.2021 17:25:01</t>
  </si>
  <si>
    <t>KAVAKLIDERE TR-20 45-73-M00147_945658241_945658241</t>
  </si>
  <si>
    <t>27.05.2021 17:52:48</t>
  </si>
  <si>
    <t>27.05.2021 21:39:00</t>
  </si>
  <si>
    <t>27.05.2021 09:27:24</t>
  </si>
  <si>
    <t>27.05.2021 14:43:08</t>
  </si>
  <si>
    <t>SANCAKLI TR-6 35-22-M00155_95000486294_95000486294</t>
  </si>
  <si>
    <t>27.05.2021 11:12:34</t>
  </si>
  <si>
    <t>27.05.2021 15:03:36</t>
  </si>
  <si>
    <t>TR-84 35-19-L00084_956678178_956678178</t>
  </si>
  <si>
    <t>27.05.2021 18:28:03</t>
  </si>
  <si>
    <t>27.05.2021 23:52:48</t>
  </si>
  <si>
    <t>TR-79 DEREKENARI 35-19-L00079_956679067_956679067</t>
  </si>
  <si>
    <t>27.05.2021 11:34:06</t>
  </si>
  <si>
    <t>GERMİYAN İM 35-18-A00004_ILDIR-1 L02_2064606</t>
  </si>
  <si>
    <t>27.05.2021 08:15:04</t>
  </si>
  <si>
    <t>27.05.2021 08:27:18</t>
  </si>
  <si>
    <t>M-427 35-02-M00427_M-36 M03_2101947</t>
  </si>
  <si>
    <t>27.05.2021 14:35:38</t>
  </si>
  <si>
    <t>27.05.2021 15:34:32</t>
  </si>
  <si>
    <t>M-347 35-09-M00347_M-1391 M03_47620367</t>
  </si>
  <si>
    <t>27.05.2021 21:30:00</t>
  </si>
  <si>
    <t>27.05.2021 22:04:53</t>
  </si>
  <si>
    <t>ZEYTİNLİPARK DM (M-400) 35-17-M00400_M-500 M014_66434811</t>
  </si>
  <si>
    <t>27.05.2021 15:24:05</t>
  </si>
  <si>
    <t>GİRELLİ TR-2 45-73-M00766_B_56403636_56403636</t>
  </si>
  <si>
    <t>27.05.2021 20:33:34</t>
  </si>
  <si>
    <t>27.05.2021 22:47:43</t>
  </si>
  <si>
    <t>27.05.2021 00:29:38</t>
  </si>
  <si>
    <t>27.05.2021 00:30:23</t>
  </si>
  <si>
    <t>M-639 OLDURUK KÖK 35-03-M00639_HatBaşıAyırıcı_53137794 M02_53137794</t>
  </si>
  <si>
    <t>27.05.2021 19:10:58</t>
  </si>
  <si>
    <t>27.05.2021 20:42:18</t>
  </si>
  <si>
    <t>CABBAR DM 45-73-M00100_KÖYLER ÇIKIŞI M04_2057594</t>
  </si>
  <si>
    <t>27.05.2021 09:44:03</t>
  </si>
  <si>
    <t>27.05.2021 09:51:19</t>
  </si>
  <si>
    <t>RADAR KÖK 35-21-M00006_RADAR M02_72199828</t>
  </si>
  <si>
    <t>27.05.2021 16:18:00</t>
  </si>
  <si>
    <t>27.05.2021 18:00:02</t>
  </si>
  <si>
    <t>HACIBEKTAŞLI TR-2 45-78-M00693_49292004_56389634_56389634</t>
  </si>
  <si>
    <t>27.05.2021 13:35:26</t>
  </si>
  <si>
    <t>27.05.2021 15:54:51</t>
  </si>
  <si>
    <t>MEDAR DM 45-72-L00079_KÖYLER L03_66588723</t>
  </si>
  <si>
    <t>27.05.2021 05:55:04</t>
  </si>
  <si>
    <t>27.05.2021 07:36:29</t>
  </si>
  <si>
    <t>BALÇOVA İM 35-07-A00001_REAKTÖR M09_62686675</t>
  </si>
  <si>
    <t>27.05.2021 17:28:03</t>
  </si>
  <si>
    <t>27.05.2021 19:53:32</t>
  </si>
  <si>
    <t>TR-13 35-27-M00013_TR-17 M03_72169859</t>
  </si>
  <si>
    <t>27.05.2021 08:43:15</t>
  </si>
  <si>
    <t>27.05.2021 10:03:40</t>
  </si>
  <si>
    <t>IŞIKLAR KÖK 45-73-M00467_CABBAR FAKILI SULAMA M06_67094284</t>
  </si>
  <si>
    <t>27.05.2021 18:01:23</t>
  </si>
  <si>
    <t>27.05.2021 20:08:45</t>
  </si>
  <si>
    <t>MURADİYE DM-11/10 KÖK 45-71-M00782_YAVUZ DÖKÜM M07_50184783</t>
  </si>
  <si>
    <t>27.05.2021 11:04:46</t>
  </si>
  <si>
    <t>27.05.2021 11:46:44</t>
  </si>
  <si>
    <t>K-4806 35-01-K04806_910868662_910868662</t>
  </si>
  <si>
    <t>27.05.2021 12:22:26</t>
  </si>
  <si>
    <t>27.05.2021 14:04:41</t>
  </si>
  <si>
    <t>DAĞDERE DM 45-72-M00097_HatBaşıAyırıcı_53140280 M06_53140280</t>
  </si>
  <si>
    <t>27.05.2021 16:36:10</t>
  </si>
  <si>
    <t>27.05.2021 18:27:10</t>
  </si>
  <si>
    <t>MÜTEVELLİ KÖK 45-80-M00100_MÜTEVELLİ ŞEHİR-2(MÜTEVELLİ TR-5/TR-6/TR-7) M04_72196255</t>
  </si>
  <si>
    <t>27.05.2021 09:45:43</t>
  </si>
  <si>
    <t>27.05.2021 16:53:35</t>
  </si>
  <si>
    <t>K-141 35-03-K00141_35-03-K00141_41910332</t>
  </si>
  <si>
    <t>27.05.2021 10:36:57</t>
  </si>
  <si>
    <t>27.05.2021 11:19:00</t>
  </si>
  <si>
    <t>DM08/TR02 45-73-M00003_945669399_945669399</t>
  </si>
  <si>
    <t>27.05.2021 18:43:43</t>
  </si>
  <si>
    <t>27.05.2021 20:47:10</t>
  </si>
  <si>
    <t>KABAKUM TR-1 35-30-L00127_955302292_955302292</t>
  </si>
  <si>
    <t>27.05.2021 07:53:00</t>
  </si>
  <si>
    <t>27.05.2021 10:26:14</t>
  </si>
  <si>
    <t>K-1078 35-02-K01078_912527749_912527749</t>
  </si>
  <si>
    <t>27.05.2021 10:22:58</t>
  </si>
  <si>
    <t>27.05.2021 12:07:40</t>
  </si>
  <si>
    <t>KABAÇINAR TR-2 45-83-L00286_DIREK TIPI TRAFO HUCRESI H01_2106729</t>
  </si>
  <si>
    <t>28.05.2021 00:06:40</t>
  </si>
  <si>
    <t>28.05.2021 03:04:06</t>
  </si>
  <si>
    <t>DM-21/23 (ITIR SOKAK) 45-71-M00326_45-71-M00326_72102345</t>
  </si>
  <si>
    <t>28.05.2021 03:26:00</t>
  </si>
  <si>
    <t>28.05.2021 04:41:23</t>
  </si>
  <si>
    <t>M-21 HAMAM ALANI 35-14-M00021_M-211 M02_66099394</t>
  </si>
  <si>
    <t>28.05.2021 03:01:37</t>
  </si>
  <si>
    <t>28.05.2021 04:14:57</t>
  </si>
  <si>
    <t>28.05.2021 03:16:53</t>
  </si>
  <si>
    <t>28.05.2021 04:33:21</t>
  </si>
  <si>
    <t>ÖZBEY İM 35-26-A00005_TR-1 M06_2314086</t>
  </si>
  <si>
    <t>28.05.2021 04:32:25</t>
  </si>
  <si>
    <t>28.05.2021 05:23:59</t>
  </si>
  <si>
    <t>M-2760(YATIRIM REZERVE) 35-10-M02760_ M01_72853539</t>
  </si>
  <si>
    <t>28.05.2021 04:44:59</t>
  </si>
  <si>
    <t>28.05.2021 07:51:40</t>
  </si>
  <si>
    <t>ÖZBEY İM 35-26-A00005_CEZA EVİ L12_2314087</t>
  </si>
  <si>
    <t>28.05.2021 04:53:15</t>
  </si>
  <si>
    <t>28.05.2021 05:41:41</t>
  </si>
  <si>
    <t>28.05.2021 05:27:01</t>
  </si>
  <si>
    <t>28.05.2021 05:52:46</t>
  </si>
  <si>
    <t>ARSLANLAR TM 35-26-A00004_ÖZBEY M15_2305567</t>
  </si>
  <si>
    <t>28.05.2021 05:35:24</t>
  </si>
  <si>
    <t>28.05.2021 05:37:18</t>
  </si>
  <si>
    <t>ÇUKURKÖY KÖK 35-29-L00034_ÇUKURKÖY ENH L06_2087141</t>
  </si>
  <si>
    <t>28.05.2021 06:03:55</t>
  </si>
  <si>
    <t>28.05.2021 06:05:00</t>
  </si>
  <si>
    <t>KİPA DM 35-26-M00283_YAZIBAŞI-2 M02_66064139</t>
  </si>
  <si>
    <t>28.05.2021 06:04:01</t>
  </si>
  <si>
    <t>28.05.2021 06:49:22</t>
  </si>
  <si>
    <t>IŞIKLAR TR-1 45-73-M00789_DIREK TIPI TRAFO HUCRESI H01_2040154</t>
  </si>
  <si>
    <t>28.05.2021 06:09:36</t>
  </si>
  <si>
    <t>28.05.2021 07:47:00</t>
  </si>
  <si>
    <t>28.05.2021 06:11:19</t>
  </si>
  <si>
    <t>28.05.2021 06:55:11</t>
  </si>
  <si>
    <t>28.05.2021 06:09:30</t>
  </si>
  <si>
    <t>28.05.2021 06:54:48</t>
  </si>
  <si>
    <t>BEYOBA TR-12 45-72-M00414_TR-14 DEN GİRİŞ M02_2331713</t>
  </si>
  <si>
    <t>28.05.2021 06:30:27</t>
  </si>
  <si>
    <t>28.05.2021 07:01:21</t>
  </si>
  <si>
    <t>GÜNEŞLİ KÖK 45-75-M00056_HatBaşıAyırıcı_53135471 M01_53135471</t>
  </si>
  <si>
    <t>28.05.2021 06:41:37</t>
  </si>
  <si>
    <t>28.05.2021 07:57:22</t>
  </si>
  <si>
    <t>KARAKUYU KÖK 35-26-M00437_KÖYLER KORUCUK M06_66057101</t>
  </si>
  <si>
    <t>28.05.2021 06:30:55</t>
  </si>
  <si>
    <t>28.05.2021 07:05:47</t>
  </si>
  <si>
    <t>KUM TR-1 45-82-L00006_ H_59869837</t>
  </si>
  <si>
    <t>28.05.2021 06:41:41</t>
  </si>
  <si>
    <t>28.05.2021 09:17:53</t>
  </si>
  <si>
    <t>TİLKİKÖY TR-2 45-71-M01272_45-71-M01272_2374534</t>
  </si>
  <si>
    <t>28.05.2021 06:48:03</t>
  </si>
  <si>
    <t>28.05.2021 10:42:16</t>
  </si>
  <si>
    <t>28.05.2021 06:53:00</t>
  </si>
  <si>
    <t>28.05.2021 07:58:22</t>
  </si>
  <si>
    <t>EMİRHACILI TST TR-3 45-78-L00636_DIREK TIPI TRAFO HUCRESI H01_2125358</t>
  </si>
  <si>
    <t>28.05.2021 06:52:55</t>
  </si>
  <si>
    <t>28.05.2021 08:21:37</t>
  </si>
  <si>
    <t>BORLU TR-3 45-86-M00048_ÇAMLICA TR-9/ÇAMLICA TR-12 M04_72228502</t>
  </si>
  <si>
    <t>28.05.2021 07:02:00</t>
  </si>
  <si>
    <t>28.05.2021 08:37:36</t>
  </si>
  <si>
    <t>K-3196 35-03-K03196_910169760_910169760</t>
  </si>
  <si>
    <t>28.05.2021 07:07:55</t>
  </si>
  <si>
    <t>28.05.2021 11:30:08</t>
  </si>
  <si>
    <t>28.05.2021 07:08:45</t>
  </si>
  <si>
    <t>28.05.2021 08:06:37</t>
  </si>
  <si>
    <t>28.05.2021 07:18:35</t>
  </si>
  <si>
    <t>28.05.2021 07:38:29</t>
  </si>
  <si>
    <t>ÇIRPI İM 35-20-A00002_ARIKBAŞI L12_2307623</t>
  </si>
  <si>
    <t>28.05.2021 06:39:15</t>
  </si>
  <si>
    <t>28.05.2021 08:41:10</t>
  </si>
  <si>
    <t>28.05.2021 07:26:01</t>
  </si>
  <si>
    <t>28.05.2021 09:01:24</t>
  </si>
  <si>
    <t>TR-39 35-17-M00039_7196005_56393853_56393853</t>
  </si>
  <si>
    <t>28.05.2021 07:31:31</t>
  </si>
  <si>
    <t>28.05.2021 08:14:22</t>
  </si>
  <si>
    <t>28.05.2021 07:43:11</t>
  </si>
  <si>
    <t>28.05.2021 08:30:11</t>
  </si>
  <si>
    <t>28.05.2021 07:42:12</t>
  </si>
  <si>
    <t>28.05.2021 08:15:00</t>
  </si>
  <si>
    <t>28.05.2021 07:51:11</t>
  </si>
  <si>
    <t>28.05.2021 08:22:57</t>
  </si>
  <si>
    <t>ŞEHİT KEMAL KÖK 35-17-M00449_OMS METAL M02_66442991</t>
  </si>
  <si>
    <t>28.05.2021 07:49:33</t>
  </si>
  <si>
    <t>28.05.2021 09:19:59</t>
  </si>
  <si>
    <t>28.05.2021 07:47:56</t>
  </si>
  <si>
    <t>28.05.2021 08:47:08</t>
  </si>
  <si>
    <t>TR-248 AMERİKAN KÜLTÜR KOLEJİ 35-28-M00533_7697678_56359494_56359494</t>
  </si>
  <si>
    <t>28.05.2021 07:51:15</t>
  </si>
  <si>
    <t>28.05.2021 12:33:45</t>
  </si>
  <si>
    <t>K-1555 35-04-K01555_99534938_99534938</t>
  </si>
  <si>
    <t>28.05.2021 07:57:59</t>
  </si>
  <si>
    <t>28.05.2021 08:31:12</t>
  </si>
  <si>
    <t>YENİKÖY YÖRÜKLER MAH. TR-5 35-15-L00505_C_56406125_56406125</t>
  </si>
  <si>
    <t>28.05.2021 07:59:21</t>
  </si>
  <si>
    <t>28.05.2021 11:23:06</t>
  </si>
  <si>
    <t>PANCAR KÖK 35-26-M00891_PANCAR SANAYİ ÇIKIŞ M04_2302869</t>
  </si>
  <si>
    <t>28.05.2021 07:40:18</t>
  </si>
  <si>
    <t>28.05.2021 08:51:08</t>
  </si>
  <si>
    <t>28.05.2021 08:12:42</t>
  </si>
  <si>
    <t>28.05.2021 10:28:32</t>
  </si>
  <si>
    <t>K-3768 35-02-K03768_B_56363861_56363861</t>
  </si>
  <si>
    <t>28.05.2021 08:27:50</t>
  </si>
  <si>
    <t>28.05.2021 10:09:30</t>
  </si>
  <si>
    <t>RECEPLİ KÖYÜ TR-1 45-71-M01694_43105838_56388150_56388150</t>
  </si>
  <si>
    <t>28.05.2021 08:27:25</t>
  </si>
  <si>
    <t>28.05.2021 12:10:38</t>
  </si>
  <si>
    <t>K-1065 35-04-K01065_35-04-K01065_2359830</t>
  </si>
  <si>
    <t>28.05.2021 08:57:11</t>
  </si>
  <si>
    <t>28.05.2021 09:36:37</t>
  </si>
  <si>
    <t>M-878 35-02-M00878_A_56365149_56365149</t>
  </si>
  <si>
    <t>28.05.2021 09:02:49</t>
  </si>
  <si>
    <t>28.05.2021 17:44:47</t>
  </si>
  <si>
    <t>TR-49 45-78-L00049_49414507 TR49/a1_49409258</t>
  </si>
  <si>
    <t>28.05.2021 09:07:28</t>
  </si>
  <si>
    <t>28.05.2021 13:23:19</t>
  </si>
  <si>
    <t>L-401 ALTINYUNUS DM 35-18-L00401_L-245 39 KABİN L01_2326012</t>
  </si>
  <si>
    <t>28.05.2021 09:10:06</t>
  </si>
  <si>
    <t>28.05.2021 11:40:27</t>
  </si>
  <si>
    <t>PAŞAKÖY KÖK 45-80-M00052_HatBaşıAyırıcı_53136842 M010_53136842</t>
  </si>
  <si>
    <t>28.05.2021 09:10:29</t>
  </si>
  <si>
    <t>28.05.2021 17:43:28</t>
  </si>
  <si>
    <t>ALİ KALKIN GRUBU 35-26-L00113_DIREK TIPI TRAFO HUCRESI H01_2041224</t>
  </si>
  <si>
    <t>28.05.2021 09:09:00</t>
  </si>
  <si>
    <t>28.05.2021 10:48:20</t>
  </si>
  <si>
    <t>YELKİ TR-16 35-10-L00016_35-10-L00016_48439260</t>
  </si>
  <si>
    <t>28.05.2021 09:15:27</t>
  </si>
  <si>
    <t>28.05.2021 12:33:12</t>
  </si>
  <si>
    <t>K-4159 35-02-K04159_C_56362344_56362344</t>
  </si>
  <si>
    <t>28.05.2021 09:12:15</t>
  </si>
  <si>
    <t>28.05.2021 17:26:32</t>
  </si>
  <si>
    <t>28.05.2021 09:12:41</t>
  </si>
  <si>
    <t>28.05.2021 10:41:11</t>
  </si>
  <si>
    <t>SÜLEYMANLI KÖK 35-28-M00606_AYVACIK M11_66870994</t>
  </si>
  <si>
    <t>28.05.2021 09:17:09</t>
  </si>
  <si>
    <t>28.05.2021 11:35:11</t>
  </si>
  <si>
    <t>DM-1/TR-3 35-14-M00314_DAĞITIM TRAFO DM-1/TR-3 M03_2066309</t>
  </si>
  <si>
    <t>28.05.2021 09:19:43</t>
  </si>
  <si>
    <t>28.05.2021 11:55:22</t>
  </si>
  <si>
    <t>K-2338 35-03-K02338_A_56363967_56363967</t>
  </si>
  <si>
    <t>28.05.2021 09:22:07</t>
  </si>
  <si>
    <t>28.05.2021 14:16:52</t>
  </si>
  <si>
    <t>ULUCAK DM 35-27-M00792_ULUCAK ŞEHİR M04_2310310</t>
  </si>
  <si>
    <t>28.05.2021 09:22:42</t>
  </si>
  <si>
    <t>28.05.2021 11:41:02</t>
  </si>
  <si>
    <t>MÜTEVELLİ KÖK 45-80-M00100_MÜTEVELLİ ŞEHİR-2(MÜTEVELLİ TR-5/TR-6/TR-7) M04_72196215</t>
  </si>
  <si>
    <t>28.05.2021 08:56:41</t>
  </si>
  <si>
    <t>28.05.2021 15:49:53</t>
  </si>
  <si>
    <t>28.05.2021 09:25:41</t>
  </si>
  <si>
    <t>DM-16/09 45-71-M00611_953244670_953244670</t>
  </si>
  <si>
    <t>28.05.2021 09:20:56</t>
  </si>
  <si>
    <t>28.05.2021 10:31:00</t>
  </si>
  <si>
    <t>ULUKENT DM-3 35-28-M00003_DM-3/2 M04_2312187</t>
  </si>
  <si>
    <t>28.05.2021 09:23:25</t>
  </si>
  <si>
    <t>28.05.2021 10:57:28</t>
  </si>
  <si>
    <t>K-4159 35-02-K04159_D_56382224_56382224</t>
  </si>
  <si>
    <t>28.05.2021 09:31:13</t>
  </si>
  <si>
    <t>28.05.2021 17:23:23</t>
  </si>
  <si>
    <t>K-11 35-01-K00011_B_56381409_56381409</t>
  </si>
  <si>
    <t>28.05.2021 09:18:35</t>
  </si>
  <si>
    <t>28.05.2021 13:01:00</t>
  </si>
  <si>
    <t>KIRDAMLARI BOĞAZİÇİ TR-2 45-78-M00478_49233064_56394020_56394020</t>
  </si>
  <si>
    <t>29.05.2021 00:15:40</t>
  </si>
  <si>
    <t>29.05.2021 02:46:49</t>
  </si>
  <si>
    <t>29.05.2021 05:43:10</t>
  </si>
  <si>
    <t>29.05.2021 07:42:50</t>
  </si>
  <si>
    <t>29.05.2021 06:09:30</t>
  </si>
  <si>
    <t>29.05.2021 06:10:17</t>
  </si>
  <si>
    <t>ÇUKURALTI M-13 ÇAMLIK KÖK 35-25-M00059_ÇUKURALTI M-23 KÖK M02_72121066</t>
  </si>
  <si>
    <t>29.05.2021 06:25:47</t>
  </si>
  <si>
    <t>29.05.2021 07:40:03</t>
  </si>
  <si>
    <t>29.05.2021 06:26:20</t>
  </si>
  <si>
    <t>29.05.2021 06:50:06</t>
  </si>
  <si>
    <t>29.05.2021 06:34:58</t>
  </si>
  <si>
    <t>29.05.2021 08:32:25</t>
  </si>
  <si>
    <t>29.05.2021 06:56:07</t>
  </si>
  <si>
    <t>29.05.2021 07:08:47</t>
  </si>
  <si>
    <t>29.05.2021 07:06:12</t>
  </si>
  <si>
    <t>29.05.2021 09:05:02</t>
  </si>
  <si>
    <t>MORALILAR İM 45-72-A00002_PINARCIK L03_2097901</t>
  </si>
  <si>
    <t>29.05.2021 07:15:07</t>
  </si>
  <si>
    <t>29.05.2021 07:15:27</t>
  </si>
  <si>
    <t>29.05.2021 07:37:46</t>
  </si>
  <si>
    <t>29.05.2021 08:21:23</t>
  </si>
  <si>
    <t>29.05.2021 07:55:40</t>
  </si>
  <si>
    <t>29.05.2021 07:57:27</t>
  </si>
  <si>
    <t>DEMİRTAŞ KÖK 35-30-M00149_DELİKTAŞ M05_72078606</t>
  </si>
  <si>
    <t>29.05.2021 07:58:50</t>
  </si>
  <si>
    <t>29.05.2021 08:48:09</t>
  </si>
  <si>
    <t>29.05.2021 07:58:00</t>
  </si>
  <si>
    <t>29.05.2021 09:24:37</t>
  </si>
  <si>
    <t>GÜMÜLDÜR M-7 35-25-M00007_HatBaşıAyırıcı_53133780 M01_53133780</t>
  </si>
  <si>
    <t>29.05.2021 08:05:47</t>
  </si>
  <si>
    <t>29.05.2021 08:27:51</t>
  </si>
  <si>
    <t>KAPANCI KÖK 45-78-L00229_HatBaşıAyırıcı_53139665 L03_53139665</t>
  </si>
  <si>
    <t>29.05.2021 08:03:33</t>
  </si>
  <si>
    <t>29.05.2021 11:18:35</t>
  </si>
  <si>
    <t>L-221 35-18-L00221_950464304_950464304</t>
  </si>
  <si>
    <t>29.05.2021 07:12:03</t>
  </si>
  <si>
    <t>29.05.2021 09:06:30</t>
  </si>
  <si>
    <t>GÜLBAHÇE TR-6 35-19-L00166_956679907_956679907</t>
  </si>
  <si>
    <t>29.05.2021 08:40:43</t>
  </si>
  <si>
    <t>29.05.2021 11:13:08</t>
  </si>
  <si>
    <t>PAMUCAK KÖK 35-13-L00400_SELÇUK İM L10_2097131</t>
  </si>
  <si>
    <t>29.05.2021 08:58:07</t>
  </si>
  <si>
    <t>29.05.2021 08:59:17</t>
  </si>
  <si>
    <t>PAZARKÖY KÖK 45-78-L00700_PAZARKÖY TR-1 TR-2 L02_2327902</t>
  </si>
  <si>
    <t>29.05.2021 08:59:46</t>
  </si>
  <si>
    <t>29.05.2021 09:40:54</t>
  </si>
  <si>
    <t>GERENKÖY KÖK 35-23-M00156_BAĞARASI M04_72155605</t>
  </si>
  <si>
    <t>29.05.2021 09:00:14</t>
  </si>
  <si>
    <t>29.05.2021 15:46:03</t>
  </si>
  <si>
    <t>29.05.2021 09:01:27</t>
  </si>
  <si>
    <t>29.05.2021 17:12:36</t>
  </si>
  <si>
    <t>DM-09/12 (KÖMÜRCÜLER SİTESİ) 45-71-M00378_CEZAEVİ M03_66152436</t>
  </si>
  <si>
    <t>29.05.2021 09:02:44</t>
  </si>
  <si>
    <t>29.05.2021 10:11:35</t>
  </si>
  <si>
    <t>FATİH MAH. TR-4 45-86-M00203_A_56401528_56401528</t>
  </si>
  <si>
    <t>29.05.2021 09:03:50</t>
  </si>
  <si>
    <t>29.05.2021 10:47:37</t>
  </si>
  <si>
    <t>29.05.2021 09:08:20</t>
  </si>
  <si>
    <t>29.05.2021 17:37:34</t>
  </si>
  <si>
    <t>TR-2/12 (KİRLİOĞLU) 45-83-L00012_TR-2/18 L03_2085159</t>
  </si>
  <si>
    <t>29.05.2021 09:11:17</t>
  </si>
  <si>
    <t>29.05.2021 10:06:38</t>
  </si>
  <si>
    <t>SOMA TR-11 45-82-M00011_45-82-M00011_2369177</t>
  </si>
  <si>
    <t>29.05.2021 09:14:22</t>
  </si>
  <si>
    <t>29.05.2021 11:58:52</t>
  </si>
  <si>
    <t>YELKİ TR-1 DM-2/7  (M-2341) 35-10-M02341_C C1_49593824</t>
  </si>
  <si>
    <t>29.05.2021 09:12:40</t>
  </si>
  <si>
    <t>29.05.2021 10:20:00</t>
  </si>
  <si>
    <t>K-3654 GÜNEY DENİZ SAHA KOM. ÖZEL 35-01-K03654Ö_ K01_2067595</t>
  </si>
  <si>
    <t>29.05.2021 09:16:56</t>
  </si>
  <si>
    <t>29.05.2021 10:21:26</t>
  </si>
  <si>
    <t>K-4558 35-02-K04558_35-02-K04558_2372360</t>
  </si>
  <si>
    <t>29.05.2021 09:19:18</t>
  </si>
  <si>
    <t>29.05.2021 17:00:29</t>
  </si>
  <si>
    <t>K-1820 35-01-K01820_B_56369035_56369035</t>
  </si>
  <si>
    <t>29.05.2021 09:21:10</t>
  </si>
  <si>
    <t>29.05.2021 10:46:45</t>
  </si>
  <si>
    <t>ULUCAK DM-2/18 35-27-M00943_D_65513176_65513176</t>
  </si>
  <si>
    <t>29.05.2021 09:27:38</t>
  </si>
  <si>
    <t>29.05.2021 11:28:04</t>
  </si>
  <si>
    <t>TR-47 35-30-L00047_B_56402206_56402206</t>
  </si>
  <si>
    <t>29.05.2021 09:21:03</t>
  </si>
  <si>
    <t>29.05.2021 11:38:03</t>
  </si>
  <si>
    <t>M-1623 35-02-M01623_35-02-M01623_2357184</t>
  </si>
  <si>
    <t>29.05.2021 09:30:53</t>
  </si>
  <si>
    <t>29.05.2021 12:35:34</t>
  </si>
  <si>
    <t>TR-9 35-15-M00009_48908975_56378806_56378806</t>
  </si>
  <si>
    <t>29.05.2021 09:31:37</t>
  </si>
  <si>
    <t>29.05.2021 10:07:32</t>
  </si>
  <si>
    <t>K-2365 GEÇİT 35-02-K02365_K-3034 K01_72046616</t>
  </si>
  <si>
    <t>29.05.2021 09:25:57</t>
  </si>
  <si>
    <t>29.05.2021 11:19:11</t>
  </si>
  <si>
    <t>M-1624 35-02-M01624_35-02-M01624_2363946</t>
  </si>
  <si>
    <t>29.05.2021 09:36:00</t>
  </si>
  <si>
    <t>29.05.2021 12:42:03</t>
  </si>
  <si>
    <t>TR-13 BEYKÖY 35-32-L00013_D_56357304_56357304</t>
  </si>
  <si>
    <t>29.05.2021 09:41:00</t>
  </si>
  <si>
    <t>29.05.2021 12:59:57</t>
  </si>
  <si>
    <t>TR-99 35-15-L00099_950380988_950380988</t>
  </si>
  <si>
    <t>29.05.2021 09:45:00</t>
  </si>
  <si>
    <t>29.05.2021 23:08:11</t>
  </si>
  <si>
    <t>TR-83 35-15-M00083_950358512_950358512</t>
  </si>
  <si>
    <t>29.05.2021 09:47:00</t>
  </si>
  <si>
    <t>29.05.2021 21:38:38</t>
  </si>
  <si>
    <t>EBSO TM 35-09-A00001_BORNOVA-2 M07_2311195</t>
  </si>
  <si>
    <t>29.05.2021 09:52:37</t>
  </si>
  <si>
    <t>29.05.2021 11:40:00</t>
  </si>
  <si>
    <t>29.05.2021 09:55:46</t>
  </si>
  <si>
    <t>29.05.2021 10:00:55</t>
  </si>
  <si>
    <t>YENİOBA KÖK 35-29-M00125_YENİOBA M013_72191054</t>
  </si>
  <si>
    <t>29.05.2021 09:55:00</t>
  </si>
  <si>
    <t>29.05.2021 10:47:23</t>
  </si>
  <si>
    <t>BOĞAZİÇİ İM 35-01-A00001_SANAYİ K19_2043023</t>
  </si>
  <si>
    <t>29.05.2021 10:14:17</t>
  </si>
  <si>
    <t>29.05.2021 11:11:00</t>
  </si>
  <si>
    <t>AHMETLİ TR-13 MANDIRA 45-84-L00013_955178730_955178730</t>
  </si>
  <si>
    <t>29.05.2021 10:15:46</t>
  </si>
  <si>
    <t>29.05.2021 11:17:00</t>
  </si>
  <si>
    <t>ÇUKURALTI M-37 35-25-M00078_35-25-M00078_2376689</t>
  </si>
  <si>
    <t>29.05.2021 10:16:01</t>
  </si>
  <si>
    <t>29.05.2021 14:04:17</t>
  </si>
  <si>
    <t>KORDON KÖK 45-78-M00730_HatBaşıAyırıcı_53139398 M02_53139398</t>
  </si>
  <si>
    <t>29.05.2021 10:09:29</t>
  </si>
  <si>
    <t>29.05.2021 13:29:57</t>
  </si>
  <si>
    <t>EMİRALEM TR-18 KÖK 35-28-M00239_EMİRALEM TR-15 M04_66567534</t>
  </si>
  <si>
    <t>29.05.2021 09:28:27</t>
  </si>
  <si>
    <t>29.05.2021 17:29:00</t>
  </si>
  <si>
    <t>M-2907 35-02-M02907_910326376_910326376</t>
  </si>
  <si>
    <t>29.05.2021 10:17:26</t>
  </si>
  <si>
    <t>29.05.2021 12:46:18</t>
  </si>
  <si>
    <t>GÜRSU TARİŞ-TAT KÖK 45-73-M00148_ M06_2049874</t>
  </si>
  <si>
    <t>29.05.2021 10:11:33</t>
  </si>
  <si>
    <t>29.05.2021 12:03:33</t>
  </si>
  <si>
    <t>HAMİDİYE TR-2 45-72-L00565_DIREK TIPI TRAFO HUCRESI H01_2110191</t>
  </si>
  <si>
    <t>29.05.2021 09:35:52</t>
  </si>
  <si>
    <t>29.05.2021 12:32:24</t>
  </si>
  <si>
    <t>29.05.2021 10:17:07</t>
  </si>
  <si>
    <t>29.05.2021 12:20:02</t>
  </si>
  <si>
    <t>KAYAALTI TR-1 45-85-L00272_945470684_945470684</t>
  </si>
  <si>
    <t>29.05.2021 09:22:47</t>
  </si>
  <si>
    <t>29.05.2021 11:57:28</t>
  </si>
  <si>
    <t>TR-75 35-16-L00075_953354844_953354844</t>
  </si>
  <si>
    <t>29.05.2021 10:27:33</t>
  </si>
  <si>
    <t>29.05.2021 15:07:36</t>
  </si>
  <si>
    <t>M-1117 35-01-M01117_G_56354699_56354699</t>
  </si>
  <si>
    <t>29.05.2021 10:29:47</t>
  </si>
  <si>
    <t>29.05.2021 11:29:54</t>
  </si>
  <si>
    <t>29.05.2021 10:30:17</t>
  </si>
  <si>
    <t>29.05.2021 11:32:11</t>
  </si>
  <si>
    <t>TR-10 CEZAEVİ YOLU 35-26-M00010_956619012_956619012</t>
  </si>
  <si>
    <t>29.05.2021 10:21:39</t>
  </si>
  <si>
    <t>29.05.2021 13:41:54</t>
  </si>
  <si>
    <t>MURADİYE TR-2/B (23 NİSAN PARKI) 45-71-M01852_953207617_953207617</t>
  </si>
  <si>
    <t>29.05.2021 10:46:00</t>
  </si>
  <si>
    <t>29.05.2021 12:18:28</t>
  </si>
  <si>
    <t>K-3196 35-03-K03196_911985425_911985425</t>
  </si>
  <si>
    <t>29.05.2021 10:41:32</t>
  </si>
  <si>
    <t>29.05.2021 17:42:30</t>
  </si>
  <si>
    <t>DEMİRTAŞ TR-1 35-30-M00150_B_56359786_56359786</t>
  </si>
  <si>
    <t>29.05.2021 10:49:00</t>
  </si>
  <si>
    <t>29.05.2021 11:44:33</t>
  </si>
  <si>
    <t>29.05.2021 10:49:29</t>
  </si>
  <si>
    <t>29.05.2021 11:44:00</t>
  </si>
  <si>
    <t>L-11 PTT ÖNÜ 35-14-L00011_956643594_956643594</t>
  </si>
  <si>
    <t>29.05.2021 10:46:16</t>
  </si>
  <si>
    <t>29.05.2021 13:06:38</t>
  </si>
  <si>
    <t>KARABURUN TEPEBOZ KÖYÜ TR 35-21-L00056_953357450_953357450</t>
  </si>
  <si>
    <t>29.05.2021 10:58:29</t>
  </si>
  <si>
    <t>29.05.2021 12:56:17</t>
  </si>
  <si>
    <t>TR-15 ( M-715) 35-30-M00715_C_56367625_56367625</t>
  </si>
  <si>
    <t>29.05.2021 10:48:45</t>
  </si>
  <si>
    <t>29.05.2021 17:29:43</t>
  </si>
  <si>
    <t>29.05.2021 11:04:00</t>
  </si>
  <si>
    <t>29.05.2021 11:21:00</t>
  </si>
  <si>
    <t>29.05.2021 11:10:47</t>
  </si>
  <si>
    <t>29.05.2021 13:35:39</t>
  </si>
  <si>
    <t>K-2850 35-01-K02850_K-190 K02_42797737</t>
  </si>
  <si>
    <t>29.05.2021 11:23:16</t>
  </si>
  <si>
    <t>29.05.2021 12:52:47</t>
  </si>
  <si>
    <t>K-2755 35-04-K02755_35-04-K02755_2350739</t>
  </si>
  <si>
    <t>29.05.2021 11:17:50</t>
  </si>
  <si>
    <t>29.05.2021 12:05:10</t>
  </si>
  <si>
    <t>K-3646 35-01-K03646_35-01-K03646_2366382</t>
  </si>
  <si>
    <t>29.05.2021 10:55:30</t>
  </si>
  <si>
    <t>29.05.2021 12:19:35</t>
  </si>
  <si>
    <t>HALİTPAŞA DM 45-80-M00060_SARUHANLI DM-GERİLİM M05_72188658</t>
  </si>
  <si>
    <t>29.05.2021 11:21:47</t>
  </si>
  <si>
    <t>29.05.2021 11:23:10</t>
  </si>
  <si>
    <t>YELKİ TR-1 DM-2/7  (M-2341) 35-10-M02341_912640248_912640248</t>
  </si>
  <si>
    <t>29.05.2021 10:37:48</t>
  </si>
  <si>
    <t>29.05.2021 19:04:42</t>
  </si>
  <si>
    <t>CENKYERİ TR-7 45-82-M00255_B_56405230_56405230</t>
  </si>
  <si>
    <t>29.05.2021 11:26:40</t>
  </si>
  <si>
    <t>29.05.2021 14:16:19</t>
  </si>
  <si>
    <t>L-371 35-18-L00371_950438139_950438139</t>
  </si>
  <si>
    <t>29.05.2021 11:28:10</t>
  </si>
  <si>
    <t>29.05.2021 14:00:58</t>
  </si>
  <si>
    <t>BERGAMA İM-2 35-16-A00002_TR-147(TM-2/147) L10_2311757</t>
  </si>
  <si>
    <t>29.05.2021 11:40:33</t>
  </si>
  <si>
    <t>29.05.2021 14:27:18</t>
  </si>
  <si>
    <t>FİKRİ ORÇİN SULAMA GRUBU 35-29-M00213_A_56360684_56360684</t>
  </si>
  <si>
    <t>29.05.2021 11:19:14</t>
  </si>
  <si>
    <t>29.05.2021 13:19:49</t>
  </si>
  <si>
    <t>MORDOĞAN TR-26 35-21-L00209_953368626_953368626</t>
  </si>
  <si>
    <t>29.05.2021 11:42:51</t>
  </si>
  <si>
    <t>29.05.2021 14:29:49</t>
  </si>
  <si>
    <t>L-221 35-18-L00221_950451236_950451236</t>
  </si>
  <si>
    <t>29.05.2021 11:45:08</t>
  </si>
  <si>
    <t>29.05.2021 13:49:54</t>
  </si>
  <si>
    <t>TR-89 MAVİ PLAJ 35-19-L00089_956666497_956666497</t>
  </si>
  <si>
    <t>29.05.2021 11:52:08</t>
  </si>
  <si>
    <t>29.05.2021 17:27:24</t>
  </si>
  <si>
    <t>M-1117 35-01-M01117_R_56354780_56354780</t>
  </si>
  <si>
    <t>29.05.2021 11:30:27</t>
  </si>
  <si>
    <t>29.05.2021 12:44:21</t>
  </si>
  <si>
    <t>BOZDAĞ TR-7 35-15-L00290_D_56369340_56369340</t>
  </si>
  <si>
    <t>29.05.2021 11:47:28</t>
  </si>
  <si>
    <t>29.05.2021 14:18:48</t>
  </si>
  <si>
    <t>L-36 35-18-L00036_950438734_950438734</t>
  </si>
  <si>
    <t>29.05.2021 12:00:56</t>
  </si>
  <si>
    <t>29.05.2021 16:03:11</t>
  </si>
  <si>
    <t>ARAPBAŞI TR-3 35-20-M00033_12276292_56360819_56360819</t>
  </si>
  <si>
    <t>29.05.2021 11:58:07</t>
  </si>
  <si>
    <t>29.05.2021 13:42:35</t>
  </si>
  <si>
    <t>TR-58 (SERAY SÜT) 45-81-M00152_948511908_948511908</t>
  </si>
  <si>
    <t>29.05.2021 12:12:55</t>
  </si>
  <si>
    <t>29.05.2021 14:00:38</t>
  </si>
  <si>
    <t>KIZILOBA KIRKPINAR TR-2 35-20-L00436__72372718_72372718</t>
  </si>
  <si>
    <t>29.05.2021 12:12:07</t>
  </si>
  <si>
    <t>29.05.2021 16:26:48</t>
  </si>
  <si>
    <t>K-765 35-01-K00765_35-01-K00765_61213184</t>
  </si>
  <si>
    <t>29.05.2021 11:38:50</t>
  </si>
  <si>
    <t>29.05.2021 12:51:05</t>
  </si>
  <si>
    <t>K-3196 35-03-K03196__72374529_72374529</t>
  </si>
  <si>
    <t>29.05.2021 10:45:29</t>
  </si>
  <si>
    <t>29.05.2021 14:14:52</t>
  </si>
  <si>
    <t>SELÇİKLİ OVA MAH.TR-2 45-72-L00157_B_56392894_56392894</t>
  </si>
  <si>
    <t>29.05.2021 12:34:00</t>
  </si>
  <si>
    <t>29.05.2021 13:50:38</t>
  </si>
  <si>
    <t>DM-2/34 (MEVLANA YOLU) 45-71-M00532_A_60984765_60984765</t>
  </si>
  <si>
    <t>29.05.2021 12:34:23</t>
  </si>
  <si>
    <t>29.05.2021 16:23:32</t>
  </si>
  <si>
    <t>M-2547 35-09-M02547_97701261_97701261</t>
  </si>
  <si>
    <t>29.05.2021 12:23:25</t>
  </si>
  <si>
    <t>29.05.2021 13:09:54</t>
  </si>
  <si>
    <t>ÇAPAKLI KÖK 45-78-M01161_YAĞBASAN M07_78225834</t>
  </si>
  <si>
    <t>29.05.2021 11:01:00</t>
  </si>
  <si>
    <t>29.05.2021 11:58:00</t>
  </si>
  <si>
    <t>29.05.2021 12:36:17</t>
  </si>
  <si>
    <t>29.05.2021 13:41:51</t>
  </si>
  <si>
    <t>29.05.2021 12:43:26</t>
  </si>
  <si>
    <t>29.05.2021 13:43:30</t>
  </si>
  <si>
    <t>TR-51 35-22-M00051_955256399_955256399</t>
  </si>
  <si>
    <t>29.05.2021 12:39:59</t>
  </si>
  <si>
    <t>29.05.2021 14:09:42</t>
  </si>
  <si>
    <t>K-1820 35-01-K01820_D_56369037_56369037</t>
  </si>
  <si>
    <t>29.05.2021 09:00:00</t>
  </si>
  <si>
    <t>29.05.2021 12:52:33</t>
  </si>
  <si>
    <t>TR-326 35-19-L00349_956692208_956692208</t>
  </si>
  <si>
    <t>29.05.2021 12:51:53</t>
  </si>
  <si>
    <t>29.05.2021 13:54:56</t>
  </si>
  <si>
    <t>TR-87 MENTEŞ KAVŞAĞI 35-19-L00087_956666164_956666164</t>
  </si>
  <si>
    <t>29.05.2021 12:42:43</t>
  </si>
  <si>
    <t>29.05.2021 14:38:07</t>
  </si>
  <si>
    <t>NURİYE TR-6 45-80-M00121_956537283_956537283</t>
  </si>
  <si>
    <t>29.05.2021 12:59:00</t>
  </si>
  <si>
    <t>29.05.2021 14:18:58</t>
  </si>
  <si>
    <t>AHMETBEYLİ MAYDANOZ M-7 35-22-M00245_955254966_955254966</t>
  </si>
  <si>
    <t>29.05.2021 13:01:40</t>
  </si>
  <si>
    <t>29.05.2021 14:14:48</t>
  </si>
  <si>
    <t>M-1466 35-02-M01466_M-1556 NAK KARGO M01_76764762</t>
  </si>
  <si>
    <t>29.05.2021 13:06:02</t>
  </si>
  <si>
    <t>29.05.2021 13:47:24</t>
  </si>
  <si>
    <t>KÜÇÜKKALE YEŞİLKENT TR-2 35-29-L00268_950331799_950331799</t>
  </si>
  <si>
    <t>29.05.2021 13:08:30</t>
  </si>
  <si>
    <t>29.05.2021 15:17:57</t>
  </si>
  <si>
    <t>AYVACIK TR-1 35-28-M00256_A_65513385_65513385</t>
  </si>
  <si>
    <t>29.05.2021 13:07:15</t>
  </si>
  <si>
    <t>29.05.2021 15:01:51</t>
  </si>
  <si>
    <t>K-4630 35-02-K04630_910179908_910179908</t>
  </si>
  <si>
    <t>29.05.2021 13:04:18</t>
  </si>
  <si>
    <t>29.05.2021 16:21:00</t>
  </si>
  <si>
    <t>DOĞANCI TR-2 35-31-L00335_949719729_949719729</t>
  </si>
  <si>
    <t>29.05.2021 13:16:00</t>
  </si>
  <si>
    <t>29.05.2021 14:44:12</t>
  </si>
  <si>
    <t>29.05.2021 13:21:16</t>
  </si>
  <si>
    <t>29.05.2021 13:36:51</t>
  </si>
  <si>
    <t>L-12 BALLI KUYU 35-14-L00012_956639798_956639798</t>
  </si>
  <si>
    <t>29.05.2021 13:20:41</t>
  </si>
  <si>
    <t>29.05.2021 21:01:05</t>
  </si>
  <si>
    <t>MORALILAR TR-1 45-72-L00674_DIREK TIPI TRAFO HUCRESI H01_2047862</t>
  </si>
  <si>
    <t>29.05.2021 13:20:53</t>
  </si>
  <si>
    <t>29.05.2021 14:35:18</t>
  </si>
  <si>
    <t>KARABURUN TR-2 35-21-L00014_953367993_953367993</t>
  </si>
  <si>
    <t>29.05.2021 13:27:17</t>
  </si>
  <si>
    <t>29.05.2021 18:51:09</t>
  </si>
  <si>
    <t>BAĞYURDU TR-7 (DM-1/6) 35-27-L00248_913335160_913335160</t>
  </si>
  <si>
    <t>29.05.2021 13:35:06</t>
  </si>
  <si>
    <t>29.05.2021 15:16:35</t>
  </si>
  <si>
    <t>SARIKAYA MERKEZ TR-1 35-32-L00063_DIREK TIPI TRAFO HUCRESI H01_2039743</t>
  </si>
  <si>
    <t>29.05.2021 13:41:41</t>
  </si>
  <si>
    <t>29.05.2021 15:31:58</t>
  </si>
  <si>
    <t>K-4332 35-07-K04332_962687251_962687251</t>
  </si>
  <si>
    <t>29.05.2021 13:49:44</t>
  </si>
  <si>
    <t>29.05.2021 15:08:32</t>
  </si>
  <si>
    <t>YUSUFLU TR-1 35-20-L00227_955206387_955206387</t>
  </si>
  <si>
    <t>29.05.2021 14:00:07</t>
  </si>
  <si>
    <t>29.05.2021 15:16:44</t>
  </si>
  <si>
    <t>TAŞKÖPRÜ TR-1 45-75-M00114_DIREK TIPI TRAFO HUCRESI H01_2087764</t>
  </si>
  <si>
    <t>29.05.2021 13:50:53</t>
  </si>
  <si>
    <t>29.05.2021 15:49:50</t>
  </si>
  <si>
    <t>TR-1/44 45-72-M00044_45-72-M00044_2357432</t>
  </si>
  <si>
    <t>29.05.2021 14:03:49</t>
  </si>
  <si>
    <t>29.05.2021 15:07:19</t>
  </si>
  <si>
    <t>L-18 35-14-L00018_956661375_956661375</t>
  </si>
  <si>
    <t>29.05.2021 13:59:16</t>
  </si>
  <si>
    <t>29.05.2021 15:45:44</t>
  </si>
  <si>
    <t>M-13 35-02-M00013_A_56379005_56379005</t>
  </si>
  <si>
    <t>29.05.2021 12:59:16</t>
  </si>
  <si>
    <t>29.05.2021 15:28:37</t>
  </si>
  <si>
    <t>29.05.2021 14:08:46</t>
  </si>
  <si>
    <t>29.05.2021 16:55:37</t>
  </si>
  <si>
    <t>M-1014 35-03-M01014_A_56379076_56379076</t>
  </si>
  <si>
    <t>29.05.2021 14:06:59</t>
  </si>
  <si>
    <t>29.05.2021 14:58:33</t>
  </si>
  <si>
    <t>K-831 35-03-K00831_910831391_910831391</t>
  </si>
  <si>
    <t>29.05.2021 14:03:02</t>
  </si>
  <si>
    <t>29.05.2021 21:36:09</t>
  </si>
  <si>
    <t>DM-2 35-17-M00002_M-7 M20_2336080</t>
  </si>
  <si>
    <t>29.05.2021 14:13:47</t>
  </si>
  <si>
    <t>29.05.2021 14:32:19</t>
  </si>
  <si>
    <t>29.05.2021 14:15:52</t>
  </si>
  <si>
    <t>29.05.2021 16:02:02</t>
  </si>
  <si>
    <t>L-456 35-18-L00456_950465741_950465741</t>
  </si>
  <si>
    <t>29.05.2021 14:23:54</t>
  </si>
  <si>
    <t>29.05.2021 19:12:14</t>
  </si>
  <si>
    <t>VİŞNELİ TR-4 35-27-M01149_914389349_914389349</t>
  </si>
  <si>
    <t>29.05.2021 14:28:19</t>
  </si>
  <si>
    <t>29.05.2021 18:23:13</t>
  </si>
  <si>
    <t>OĞLANANASI TR-3 35-22-M00257_B_56353952_56353952</t>
  </si>
  <si>
    <t>29.05.2021 14:30:19</t>
  </si>
  <si>
    <t>29.05.2021 16:39:59</t>
  </si>
  <si>
    <t>ÇALTI TR-1 35-28-M00261_C_56375377_56375377</t>
  </si>
  <si>
    <t>29.05.2021 14:44:00</t>
  </si>
  <si>
    <t>29.05.2021 15:30:02</t>
  </si>
  <si>
    <t>ULUCAK DM-2/10 35-27-M00337_ULUCAK DM-2/3 M02_72171221</t>
  </si>
  <si>
    <t>29.05.2021 14:45:10</t>
  </si>
  <si>
    <t>29.05.2021 15:30:00</t>
  </si>
  <si>
    <t>GÖLMARMARA TR-17 45-85-L00017_C_56403561_56403561</t>
  </si>
  <si>
    <t>29.05.2021 14:48:08</t>
  </si>
  <si>
    <t>29.05.2021 16:18:07</t>
  </si>
  <si>
    <t>29.05.2021 14:46:41</t>
  </si>
  <si>
    <t>29.05.2021 15:25:31</t>
  </si>
  <si>
    <t>K-925 35-01-K00925_35-01-K00925_64231278</t>
  </si>
  <si>
    <t>29.05.2021 14:43:58</t>
  </si>
  <si>
    <t>29.05.2021 15:58:42</t>
  </si>
  <si>
    <t>VEZİRKÖPRÜ İM 35-03-A00002_FİDANLIK K17_2050518</t>
  </si>
  <si>
    <t>29.05.2021 15:08:11</t>
  </si>
  <si>
    <t>29.05.2021 16:58:00</t>
  </si>
  <si>
    <t>VEZİRKÖPRÜ İM 35-03-A00002_TR-2 34.5 M05_2050511</t>
  </si>
  <si>
    <t>29.05.2021 16:20:00</t>
  </si>
  <si>
    <t>TEPECİK KÖPRÜ DM 35-14-M00332_TEPECİK ÇIKIŞI (M-78) M04_49833812</t>
  </si>
  <si>
    <t>29.05.2021 15:09:45</t>
  </si>
  <si>
    <t>29.05.2021 15:54:46</t>
  </si>
  <si>
    <t>PAYAMLI M-30 35-25-M00166_956641757_956641757</t>
  </si>
  <si>
    <t>29.05.2021 14:58:05</t>
  </si>
  <si>
    <t>29.05.2021 17:26:51</t>
  </si>
  <si>
    <t>M-1871 35-01-M01871_910586234_910586234</t>
  </si>
  <si>
    <t>29.05.2021 15:14:30</t>
  </si>
  <si>
    <t>29.05.2021 16:54:14</t>
  </si>
  <si>
    <t>İĞDECİK TR-3 45-71-M00080_45-71-M00080_2368687</t>
  </si>
  <si>
    <t>29.05.2021 15:22:39</t>
  </si>
  <si>
    <t>29.05.2021 18:25:32</t>
  </si>
  <si>
    <t>MUSACALI TR-1 35-24-M00107_35-24-M00107_2358950</t>
  </si>
  <si>
    <t>29.05.2021 15:11:10</t>
  </si>
  <si>
    <t>29.05.2021 15:38:23</t>
  </si>
  <si>
    <t>TR-99 ZEYTİNALANI 35-19-L00099_956692070_956692070</t>
  </si>
  <si>
    <t>29.05.2021 15:22:38</t>
  </si>
  <si>
    <t>29.05.2021 16:48:46</t>
  </si>
  <si>
    <t>SOMA TR-29 45-82-M00029_945526310_945526310</t>
  </si>
  <si>
    <t>29.05.2021 15:23:11</t>
  </si>
  <si>
    <t>29.05.2021 18:18:09</t>
  </si>
  <si>
    <t>YAŞAR YILDIZLI SULAMA GRUBU 35-29-M00264_A_56374249_56374249</t>
  </si>
  <si>
    <t>29.05.2021 14:49:46</t>
  </si>
  <si>
    <t>29.05.2021 19:20:45</t>
  </si>
  <si>
    <t>TR-100 TARIMSAL SULAMA 45-80-M01100_45-80-M01100_2373346</t>
  </si>
  <si>
    <t>29.05.2021 15:28:18</t>
  </si>
  <si>
    <t>29.05.2021 16:58:16</t>
  </si>
  <si>
    <t>29.05.2021 15:29:02</t>
  </si>
  <si>
    <t>29.05.2021 18:13:11</t>
  </si>
  <si>
    <t>AHMETLİ TR-51 45-84-L00051_955178770_955178770</t>
  </si>
  <si>
    <t>29.05.2021 15:30:16</t>
  </si>
  <si>
    <t>29.05.2021 16:45:49</t>
  </si>
  <si>
    <t>ÇALTIDERE TR-5 35-17-M00235_9425163_56356453_56356453</t>
  </si>
  <si>
    <t>29.05.2021 15:33:00</t>
  </si>
  <si>
    <t>29.05.2021 17:16:29</t>
  </si>
  <si>
    <t>BAKIR YÖRÜKLER TR-2 35-32-L00054_946409252_946409252</t>
  </si>
  <si>
    <t>29.05.2021 15:32:13</t>
  </si>
  <si>
    <t>29.05.2021 17:17:07</t>
  </si>
  <si>
    <t>K-294 35-04-K00294_99250210_99250210</t>
  </si>
  <si>
    <t>29.05.2021 15:32:30</t>
  </si>
  <si>
    <t>29.05.2021 16:18:11</t>
  </si>
  <si>
    <t>M-1083 DERE MADENCİLİK 35-02-M01083Ö_ M01_2314272</t>
  </si>
  <si>
    <t>29.05.2021 15:41:00</t>
  </si>
  <si>
    <t>29.05.2021 16:19:48</t>
  </si>
  <si>
    <t>K-258 35-01-K00258_B_56376807_56376807</t>
  </si>
  <si>
    <t>29.05.2021 15:33:15</t>
  </si>
  <si>
    <t>29.05.2021 16:24:50</t>
  </si>
  <si>
    <t>ULUDERBENT TR-5 45-73-M00536_45-73-M00536_2353030</t>
  </si>
  <si>
    <t>29.05.2021 14:55:57</t>
  </si>
  <si>
    <t>29.05.2021 18:16:44</t>
  </si>
  <si>
    <t>MORDOĞAN TR-3 35-21-L00141_953356677_953356677</t>
  </si>
  <si>
    <t>29.05.2021 15:50:31</t>
  </si>
  <si>
    <t>29.05.2021 18:33:36</t>
  </si>
  <si>
    <t>29.05.2021 15:53:27</t>
  </si>
  <si>
    <t>29.05.2021 17:31:20</t>
  </si>
  <si>
    <t>29.05.2021 15:53:21</t>
  </si>
  <si>
    <t>29.05.2021 16:30:45</t>
  </si>
  <si>
    <t>TR-72A 45-77-L00462_945493640_945493640</t>
  </si>
  <si>
    <t>29.05.2021 16:00:09</t>
  </si>
  <si>
    <t>29.05.2021 20:28:57</t>
  </si>
  <si>
    <t>OĞULDURUK HASYURT TR-1 45-75-M00180_A_56390952_56390952</t>
  </si>
  <si>
    <t>29.05.2021 16:02:14</t>
  </si>
  <si>
    <t>29.05.2021 17:18:21</t>
  </si>
  <si>
    <t>TİRE TR-2 35-29-M00465_950336458_950336458</t>
  </si>
  <si>
    <t>29.05.2021 16:13:40</t>
  </si>
  <si>
    <t>29.05.2021 17:54:21</t>
  </si>
  <si>
    <t>K-831 35-03-K00831_D_56378526_56378526</t>
  </si>
  <si>
    <t>29.05.2021 14:21:24</t>
  </si>
  <si>
    <t>29.05.2021 16:41:45</t>
  </si>
  <si>
    <t>İNECİK TR-1 35-21-L00121_A_56373638_56373638</t>
  </si>
  <si>
    <t>29.05.2021 16:23:00</t>
  </si>
  <si>
    <t>29.05.2021 18:02:18</t>
  </si>
  <si>
    <t>TR-1/40 45-83-M00040_48104060_56388932_56388932</t>
  </si>
  <si>
    <t>29.05.2021 16:27:00</t>
  </si>
  <si>
    <t>29.05.2021 18:25:03</t>
  </si>
  <si>
    <t>TR-166 35-26-M00166_956613953_956613953</t>
  </si>
  <si>
    <t>29.05.2021 16:20:54</t>
  </si>
  <si>
    <t>29.05.2021 16:51:18</t>
  </si>
  <si>
    <t>M-1531 35-09-M01531_915161372_915161372</t>
  </si>
  <si>
    <t>29.05.2021 16:34:41</t>
  </si>
  <si>
    <t>29.05.2021 20:05:04</t>
  </si>
  <si>
    <t>TR-2/96 45-83-M00783_955153842_955153842</t>
  </si>
  <si>
    <t>29.05.2021 16:36:50</t>
  </si>
  <si>
    <t>29.05.2021 19:11:59</t>
  </si>
  <si>
    <t>YENİ HARMANDALI TR-2 45-71-M00892_45-71-M00892_2355983</t>
  </si>
  <si>
    <t>29.05.2021 16:43:12</t>
  </si>
  <si>
    <t>29.05.2021 21:46:30</t>
  </si>
  <si>
    <t>K-115 35-04-K00115_G G01b_5776870</t>
  </si>
  <si>
    <t>29.05.2021 16:47:17</t>
  </si>
  <si>
    <t>29.05.2021 17:31:45</t>
  </si>
  <si>
    <t>GÖRECE M-354 35-22-M00354_35-22-M00354_72143656</t>
  </si>
  <si>
    <t>29.05.2021 16:39:09</t>
  </si>
  <si>
    <t>29.05.2021 18:32:01</t>
  </si>
  <si>
    <t>29.05.2021 16:46:17</t>
  </si>
  <si>
    <t>29.05.2021 17:48:56</t>
  </si>
  <si>
    <t>K-3363 35-09-K03363_913365157_913365157</t>
  </si>
  <si>
    <t>29.05.2021 16:52:00</t>
  </si>
  <si>
    <t>29.05.2021 17:30:57</t>
  </si>
  <si>
    <t>GÖLCÜK TR-13 35-15-L00325_B B01_49773923</t>
  </si>
  <si>
    <t>29.05.2021 16:46:20</t>
  </si>
  <si>
    <t>29.05.2021 22:23:51</t>
  </si>
  <si>
    <t>29.05.2021 17:02:37</t>
  </si>
  <si>
    <t>29.05.2021 18:15:03</t>
  </si>
  <si>
    <t>M-612 (DM-4/22) 35-17-M00612_95000591109_95000591109</t>
  </si>
  <si>
    <t>29.05.2021 16:54:38</t>
  </si>
  <si>
    <t>29.05.2021 18:42:22</t>
  </si>
  <si>
    <t>TR-1-5-/15 35-20-L00058_35-20-L00058_2370580</t>
  </si>
  <si>
    <t>29.05.2021 17:02:55</t>
  </si>
  <si>
    <t>29.05.2021 18:31:36</t>
  </si>
  <si>
    <t>YUSUFLU TR-1 35-20-L00227_955214888_955214888</t>
  </si>
  <si>
    <t>29.05.2021 17:03:04</t>
  </si>
  <si>
    <t>29.05.2021 21:25:19</t>
  </si>
  <si>
    <t>L-280 35-18-L00280_950460442_950460442</t>
  </si>
  <si>
    <t>29.05.2021 17:12:00</t>
  </si>
  <si>
    <t>29.05.2021 20:35:21</t>
  </si>
  <si>
    <t>TR-15 ( M-715) 35-30-M00715_955297821_955297821</t>
  </si>
  <si>
    <t>29.05.2021 14:39:28</t>
  </si>
  <si>
    <t>29.05.2021 18:17:10</t>
  </si>
  <si>
    <t>29.05.2021 17:22:35</t>
  </si>
  <si>
    <t>29.05.2021 18:05:15</t>
  </si>
  <si>
    <t>TR-162 35-19-L00162_956692416_956692416</t>
  </si>
  <si>
    <t>29.05.2021 17:21:28</t>
  </si>
  <si>
    <t>29.05.2021 19:36:03</t>
  </si>
  <si>
    <t>TR-9 35-13-L00009_946420527_946420527</t>
  </si>
  <si>
    <t>29.05.2021 17:19:39</t>
  </si>
  <si>
    <t>29.05.2021 17:59:08</t>
  </si>
  <si>
    <t>TAYTAN OFİS KÖK 45-78-M00314_HatBaşıAyırıcı_53140325 M06_53140325</t>
  </si>
  <si>
    <t>29.05.2021 17:27:02</t>
  </si>
  <si>
    <t>29.05.2021 18:54:48</t>
  </si>
  <si>
    <t>TAŞLIYOL KÖK 35-27-M00495_TAŞLIYOL M03_72168857</t>
  </si>
  <si>
    <t>29.05.2021 17:23:33</t>
  </si>
  <si>
    <t>29.05.2021 19:10:37</t>
  </si>
  <si>
    <t>29.05.2021 17:20:23</t>
  </si>
  <si>
    <t>29.05.2021 18:54:42</t>
  </si>
  <si>
    <t>DM-2/2 45-71-M00147_953190855_953190855</t>
  </si>
  <si>
    <t>29.05.2021 17:30:31</t>
  </si>
  <si>
    <t>29.05.2021 18:38:07</t>
  </si>
  <si>
    <t>FOÇA TR-22 35-23-L00022_42133863_56398885_56398885</t>
  </si>
  <si>
    <t>29.05.2021 17:38:00</t>
  </si>
  <si>
    <t>29.05.2021 18:42:49</t>
  </si>
  <si>
    <t>L-283 35-18-L00283_950458930_950458930</t>
  </si>
  <si>
    <t>29.05.2021 17:36:59</t>
  </si>
  <si>
    <t>29.05.2021 19:53:31</t>
  </si>
  <si>
    <t>GAZİEMİR GIS TM 35-08-A00006_ESBAŞ-2 M01_2319333</t>
  </si>
  <si>
    <t>29.05.2021 17:39:48</t>
  </si>
  <si>
    <t>29.05.2021 17:54:14</t>
  </si>
  <si>
    <t>TR-157 35-19-M00157_956692024_956692024</t>
  </si>
  <si>
    <t>29.05.2021 17:46:48</t>
  </si>
  <si>
    <t>29.05.2021 18:56:56</t>
  </si>
  <si>
    <t>TR-2/104-1 45-83-L00460_E_56355373_56355373</t>
  </si>
  <si>
    <t>29.05.2021 17:42:43</t>
  </si>
  <si>
    <t>29.05.2021 20:04:54</t>
  </si>
  <si>
    <t>KILCANLAR OVALILAR TR-1 45-75-M00127_DIREK TIPI TRAFO HUCRESI H01_2088373</t>
  </si>
  <si>
    <t>29.05.2021 17:50:00</t>
  </si>
  <si>
    <t>29.05.2021 18:34:49</t>
  </si>
  <si>
    <t>GERELİ KÖYÜ KAVAKKUYU TR 9 35-15-M00226_A_56406986_56406986</t>
  </si>
  <si>
    <t>29.05.2021 17:44:00</t>
  </si>
  <si>
    <t>29.05.2021 21:51:04</t>
  </si>
  <si>
    <t>ÖZBEK TR-5 35-19-M00235_956664418_956664418</t>
  </si>
  <si>
    <t>29.05.2021 17:54:25</t>
  </si>
  <si>
    <t>29.05.2021 20:18:00</t>
  </si>
  <si>
    <t>29.05.2021 17:57:28</t>
  </si>
  <si>
    <t>29.05.2021 17:57:58</t>
  </si>
  <si>
    <t>M-984 35-03-M00984_D d2b_5793652</t>
  </si>
  <si>
    <t>29.05.2021 17:55:52</t>
  </si>
  <si>
    <t>29.05.2021 21:52:57</t>
  </si>
  <si>
    <t>AŞAĞIKIRIKLAR TR-1 35-16-M00057_953351547_953351547</t>
  </si>
  <si>
    <t>29.05.2021 17:51:59</t>
  </si>
  <si>
    <t>29.05.2021 19:56:19</t>
  </si>
  <si>
    <t>TEKELİ TR-2 35-22-M00232_C_56356067_56356067</t>
  </si>
  <si>
    <t>29.05.2021 17:44:48</t>
  </si>
  <si>
    <t>29.05.2021 19:40:52</t>
  </si>
  <si>
    <t>L-377 35-18-L00377_6424049 a3_5948918</t>
  </si>
  <si>
    <t>29.05.2021 18:03:52</t>
  </si>
  <si>
    <t>29.05.2021 21:58:30</t>
  </si>
  <si>
    <t>K-3129 35-01-K03129_A_56374906_56374906</t>
  </si>
  <si>
    <t>29.05.2021 17:44:07</t>
  </si>
  <si>
    <t>29.05.2021 18:39:45</t>
  </si>
  <si>
    <t>L-274 35-18-L00274_950445114_950445114</t>
  </si>
  <si>
    <t>29.05.2021 18:13:25</t>
  </si>
  <si>
    <t>29.05.2021 23:17:26</t>
  </si>
  <si>
    <t>ÖRNEKKÖY TR6 35-27-L00131_914607850_914607850</t>
  </si>
  <si>
    <t>29.05.2021 17:40:58</t>
  </si>
  <si>
    <t>29.05.2021 19:41:50</t>
  </si>
  <si>
    <t>TR-49 45-78-L00049_95000027046_95000027046</t>
  </si>
  <si>
    <t>29.05.2021 18:12:05</t>
  </si>
  <si>
    <t>29.05.2021 19:37:24</t>
  </si>
  <si>
    <t>TR-29 (M-729) 35-30-M00729_955300082_955300082</t>
  </si>
  <si>
    <t>29.05.2021 18:22:00</t>
  </si>
  <si>
    <t>29.05.2021 19:42:09</t>
  </si>
  <si>
    <t>29.05.2021 18:23:30</t>
  </si>
  <si>
    <t>30.05.2021 00:49:17</t>
  </si>
  <si>
    <t>K-4230 35-03-K04230_910682994_910682994</t>
  </si>
  <si>
    <t>29.05.2021 18:21:12</t>
  </si>
  <si>
    <t>29.05.2021 19:17:27</t>
  </si>
  <si>
    <t>K-925 35-01-K00925_K-2464 K01_64231277</t>
  </si>
  <si>
    <t>29.05.2021 18:38:00</t>
  </si>
  <si>
    <t>29.05.2021 19:33:18</t>
  </si>
  <si>
    <t>M-1248 35-01-M01248_35-01-M01248_64134811</t>
  </si>
  <si>
    <t>29.05.2021 18:04:08</t>
  </si>
  <si>
    <t>29.05.2021 20:03:22</t>
  </si>
  <si>
    <t>TAYTAN OFİS KÖK 45-78-M00314_DEMİRKÖPRÜ DM-2 ÇIKIŞI (DEMİRKÖPRÜ-2) M06_60669850</t>
  </si>
  <si>
    <t>29.05.2021 18:35:50</t>
  </si>
  <si>
    <t>29.05.2021 18:57:14</t>
  </si>
  <si>
    <t>ALİ ÖZŞAHİNLER TR-2 35-27-M01030__66123367_66123367</t>
  </si>
  <si>
    <t>29.05.2021 18:49:00</t>
  </si>
  <si>
    <t>29.05.2021 20:59:08</t>
  </si>
  <si>
    <t>TR-2 35-19-L00002_B_60983807_60983807</t>
  </si>
  <si>
    <t>29.05.2021 18:52:00</t>
  </si>
  <si>
    <t>29.05.2021 19:22:06</t>
  </si>
  <si>
    <t>AKGEDİK KÖK-2 45-71-M00163_UZUNBURUN M02_55994925</t>
  </si>
  <si>
    <t>29.05.2021 19:06:23</t>
  </si>
  <si>
    <t>29.05.2021 21:17:00</t>
  </si>
  <si>
    <t>TR-33 35-19-M00033_956667659_956667659</t>
  </si>
  <si>
    <t>29.05.2021 19:02:12</t>
  </si>
  <si>
    <t>29.05.2021 21:36:11</t>
  </si>
  <si>
    <t>DEĞİRMENDERE TR-4 35-22-M00195_955264109_955264109</t>
  </si>
  <si>
    <t>29.05.2021 19:11:16</t>
  </si>
  <si>
    <t>29.05.2021 20:20:00</t>
  </si>
  <si>
    <t>SAAT TAŞI GRB. 35-30-M00086_A_56366211_56366211</t>
  </si>
  <si>
    <t>29.05.2021 19:10:11</t>
  </si>
  <si>
    <t>29.05.2021 20:13:09</t>
  </si>
  <si>
    <t>TR-1/40 45-83-M00040_48104527_56401399_56401399</t>
  </si>
  <si>
    <t>29.05.2021 19:20:11</t>
  </si>
  <si>
    <t>29.05.2021 22:28:30</t>
  </si>
  <si>
    <t>29.05.2021 19:34:02</t>
  </si>
  <si>
    <t>29.05.2021 19:54:07</t>
  </si>
  <si>
    <t>SELENDİ TR-23 45-81-M00023_945626276_945626276</t>
  </si>
  <si>
    <t>29.05.2021 19:37:32</t>
  </si>
  <si>
    <t>29.05.2021 20:24:18</t>
  </si>
  <si>
    <t>MURADİYE TR-2/B (23 NİSAN PARKI) 45-71-M01852_953242987_953242987</t>
  </si>
  <si>
    <t>29.05.2021 19:57:25</t>
  </si>
  <si>
    <t>29.05.2021 23:26:02</t>
  </si>
  <si>
    <t>29.05.2021 20:06:26</t>
  </si>
  <si>
    <t>29.05.2021 20:19:00</t>
  </si>
  <si>
    <t>YUMUKLAR TR-1 45-86-M00233_45-86-M00233_2360009</t>
  </si>
  <si>
    <t>29.05.2021 20:18:57</t>
  </si>
  <si>
    <t>29.05.2021 21:48:04</t>
  </si>
  <si>
    <t>İBRAHİM DEMİRDEN TR-1 45-71-M00967_45-71-M00967_2357988</t>
  </si>
  <si>
    <t>29.05.2021 20:27:25</t>
  </si>
  <si>
    <t>29.05.2021 23:14:44</t>
  </si>
  <si>
    <t>MEHMET ALİ EKER SULAMA GRUBU 35-29-M00263_955215090_955215090</t>
  </si>
  <si>
    <t>29.05.2021 20:37:13</t>
  </si>
  <si>
    <t>29.05.2021 23:46:45</t>
  </si>
  <si>
    <t>OKLUİSA TR-1 45-81-M00230_B_56399126_56399126</t>
  </si>
  <si>
    <t>29.05.2021 20:45:05</t>
  </si>
  <si>
    <t>29.05.2021 21:11:28</t>
  </si>
  <si>
    <t>TURAN KÖYÜ TR-1 35-20-L00070_ H_49168575</t>
  </si>
  <si>
    <t>29.05.2021 20:45:36</t>
  </si>
  <si>
    <t>29.05.2021 21:59:08</t>
  </si>
  <si>
    <t>TR-115 35-16-L00115_DIREK TIPI TRAFO HUCRESI H01_2044906</t>
  </si>
  <si>
    <t>29.05.2021 20:57:21</t>
  </si>
  <si>
    <t>29.05.2021 21:55:08</t>
  </si>
  <si>
    <t>BALABANLI TR-3 35-15-L00969_C_56407023_56407023</t>
  </si>
  <si>
    <t>29.05.2021 21:00:44</t>
  </si>
  <si>
    <t>29.05.2021 23:59:47</t>
  </si>
  <si>
    <t>GÖMEÇLER YENİ MAH. TR 1 45-74-M00282_DIREK TIPI TRAFO HUCRESI H01_2054188</t>
  </si>
  <si>
    <t>29.05.2021 21:02:30</t>
  </si>
  <si>
    <t>29.05.2021 23:34:18</t>
  </si>
  <si>
    <t>TR-78 HULUSİ İZLEYEN GRB. 35-15-M00078_B_56371781_56371781</t>
  </si>
  <si>
    <t>29.05.2021 17:12:27</t>
  </si>
  <si>
    <t>29.05.2021 22:20:50</t>
  </si>
  <si>
    <t>TR-123 35-16-L00123_TR-124 L02_72037651</t>
  </si>
  <si>
    <t>29.05.2021 21:33:23</t>
  </si>
  <si>
    <t>29.05.2021 21:41:48</t>
  </si>
  <si>
    <t>ÜRKMEZ M-22 35-25-M00156_956644573_956644573</t>
  </si>
  <si>
    <t>29.05.2021 21:01:18</t>
  </si>
  <si>
    <t>29.05.2021 22:53:26</t>
  </si>
  <si>
    <t>GÖRDES TR-35 45-75-M00035_A a2_42660169</t>
  </si>
  <si>
    <t>29.05.2021 21:24:23</t>
  </si>
  <si>
    <t>29.05.2021 22:49:27</t>
  </si>
  <si>
    <t>29.05.2021 21:34:57</t>
  </si>
  <si>
    <t>30.05.2021 02:50:55</t>
  </si>
  <si>
    <t>TR-51 35-22-M00051_955285362_955285362</t>
  </si>
  <si>
    <t>29.05.2021 21:39:04</t>
  </si>
  <si>
    <t>29.05.2021 22:44:20</t>
  </si>
  <si>
    <t>K-833 35-04-K00833_N N4B_5835637</t>
  </si>
  <si>
    <t>29.05.2021 21:43:01</t>
  </si>
  <si>
    <t>29.05.2021 22:13:08</t>
  </si>
  <si>
    <t>L-191 35-18-L00191_950443111_950443111</t>
  </si>
  <si>
    <t>29.05.2021 22:02:20</t>
  </si>
  <si>
    <t>29.05.2021 23:55:48</t>
  </si>
  <si>
    <t>_48123170_56388597_56388597</t>
  </si>
  <si>
    <t>29.05.2021 22:24:11</t>
  </si>
  <si>
    <t>29.05.2021 23:32:55</t>
  </si>
  <si>
    <t>ÇINARLIKUYU TR-2 45-71-M02165_953193708_953193708</t>
  </si>
  <si>
    <t>29.05.2021 23:03:53</t>
  </si>
  <si>
    <t>30.05.2021 01:47:17</t>
  </si>
  <si>
    <t>L-274 35-18-L00274_950445142_950445142</t>
  </si>
  <si>
    <t>29.05.2021 23:22:57</t>
  </si>
  <si>
    <t>30.05.2021 01:44:54</t>
  </si>
  <si>
    <t>SEKİ KÖYÜ KÜSKÜT TR-6 35-15-L01043_C_56369628_56369628</t>
  </si>
  <si>
    <t>29.05.2021 20:48:09</t>
  </si>
  <si>
    <t>30.05.2021 01:24:09</t>
  </si>
  <si>
    <t>29.05.2021 23:45:16</t>
  </si>
  <si>
    <t>30.05.2021 00:50:06</t>
  </si>
  <si>
    <t>30.05.2021 00:35:19</t>
  </si>
  <si>
    <t>30.05.2021 00:42:56</t>
  </si>
  <si>
    <t>EĞRİGÖL TR-1 35-16-M00050_B_56397463_56397463</t>
  </si>
  <si>
    <t>30.05.2021 00:32:27</t>
  </si>
  <si>
    <t>30.05.2021 01:43:08</t>
  </si>
  <si>
    <t>30.05.2021 00:37:28</t>
  </si>
  <si>
    <t>30.05.2021 00:45:47</t>
  </si>
  <si>
    <t>ESKİOBA TR-1 35-29-L00144_A_56397361_56397361</t>
  </si>
  <si>
    <t>30.05.2021 04:31:39</t>
  </si>
  <si>
    <t>30.05.2021 06:08:44</t>
  </si>
  <si>
    <t>ÖZDERE ORTA MAHALLE DM (M-1) 35-25-M00120_ORTA MAHALLE M-46 M04_72127258</t>
  </si>
  <si>
    <t>30.05.2021 06:02:28</t>
  </si>
  <si>
    <t>30.05.2021 06:37:09</t>
  </si>
  <si>
    <t>30.05.2021 06:13:09</t>
  </si>
  <si>
    <t>30.05.2021 06:32:11</t>
  </si>
  <si>
    <t>SULTAN DM 35-25-M00121_ÖZDERE M-23 M10_72117238</t>
  </si>
  <si>
    <t>30.05.2021 06:25:28</t>
  </si>
  <si>
    <t>30.05.2021 07:00:22</t>
  </si>
  <si>
    <t>ASARLIK HAYVANAT BAHÇESİ GEÇİT 35-28-M00588_ASARLIK TR-10/TOKİ M02_66839852</t>
  </si>
  <si>
    <t>30.05.2021 06:33:31</t>
  </si>
  <si>
    <t>30.05.2021 06:34:01</t>
  </si>
  <si>
    <t>30.05.2021 06:40:42</t>
  </si>
  <si>
    <t>30.05.2021 07:15:21</t>
  </si>
  <si>
    <t>ZEYTİNDAĞ TR-3 35-16-M00005_953328647_953328647</t>
  </si>
  <si>
    <t>30.05.2021 06:55:49</t>
  </si>
  <si>
    <t>30.05.2021 09:33:40</t>
  </si>
  <si>
    <t>30.05.2021 07:13:39</t>
  </si>
  <si>
    <t>30.05.2021 07:15:30</t>
  </si>
  <si>
    <t>L-271 SANATKARLAR SİTESİ 35-18-L00271_950445260_950445260</t>
  </si>
  <si>
    <t>30.05.2021 07:11:51</t>
  </si>
  <si>
    <t>30.05.2021 09:37:11</t>
  </si>
  <si>
    <t>KAYAKÖY DM 35-15-L00866_İLKKURŞUN L05_72307163</t>
  </si>
  <si>
    <t>30.05.2021 07:16:56</t>
  </si>
  <si>
    <t>30.05.2021 08:58:47</t>
  </si>
  <si>
    <t>TR-2 DM (M-702) 35-30-M00702_TR-27 (M-727) M11_66045390</t>
  </si>
  <si>
    <t>30.05.2021 07:24:51</t>
  </si>
  <si>
    <t>30.05.2021 08:29:13</t>
  </si>
  <si>
    <t>KULA İM 45-77-A00001_ESKİ SELENDİ M07_2049428</t>
  </si>
  <si>
    <t>30.05.2021 07:27:53</t>
  </si>
  <si>
    <t>30.05.2021 07:45:34</t>
  </si>
  <si>
    <t>M-639 OLDURUK KÖK 35-03-M00639_M-1929 M04_42868424</t>
  </si>
  <si>
    <t>30.05.2021 07:23:00</t>
  </si>
  <si>
    <t>30.05.2021 07:40:00</t>
  </si>
  <si>
    <t>30.05.2021 06:55:51</t>
  </si>
  <si>
    <t>30.05.2021 09:29:10</t>
  </si>
  <si>
    <t>TR-43 35-19-M00043_C_56355072_56355072</t>
  </si>
  <si>
    <t>30.05.2021 07:54:25</t>
  </si>
  <si>
    <t>30.05.2021 09:10:33</t>
  </si>
  <si>
    <t>30.05.2021 08:04:46</t>
  </si>
  <si>
    <t>30.05.2021 09:13:38</t>
  </si>
  <si>
    <t>TR-6 35-30-L00006_Ayırıcı H01_2044018</t>
  </si>
  <si>
    <t>30.05.2021 07:59:29</t>
  </si>
  <si>
    <t>30.05.2021 10:05:14</t>
  </si>
  <si>
    <t>M-2595 BEŞYOL DM 35-02-M02595_SABUNCUBELİ TÜNELLERİ M03_50219667</t>
  </si>
  <si>
    <t>30.05.2021 08:16:00</t>
  </si>
  <si>
    <t>30.05.2021 08:50:52</t>
  </si>
  <si>
    <t>KAPAKLI İM 45-72-A00003_RAHMİYE (ESKİ BEYOBA) L06_2107700</t>
  </si>
  <si>
    <t>30.05.2021 08:22:52</t>
  </si>
  <si>
    <t>30.05.2021 14:21:13</t>
  </si>
  <si>
    <t>HACIRAHMANLI TR-8 45-80-M00085_HACIRAHMANLI TR-24 M02_72198117</t>
  </si>
  <si>
    <t>30.05.2021 08:32:48</t>
  </si>
  <si>
    <t>30.05.2021 09:21:55</t>
  </si>
  <si>
    <t>M-1735 35-02-M01735_M-1291 M05_2113302</t>
  </si>
  <si>
    <t>30.05.2021 08:54:58</t>
  </si>
  <si>
    <t>30.05.2021 10:11:51</t>
  </si>
  <si>
    <t>TR-147 35-15-M00147_TR-146 M03_66583688</t>
  </si>
  <si>
    <t>30.05.2021 09:01:58</t>
  </si>
  <si>
    <t>30.05.2021 11:38:03</t>
  </si>
  <si>
    <t>K-1293 35-04-K01293_B_56382264_56382264</t>
  </si>
  <si>
    <t>30.05.2021 08:42:42</t>
  </si>
  <si>
    <t>30.05.2021 11:18:36</t>
  </si>
  <si>
    <t>TR-17 45-78-L00017_TR-13 L01_2327726</t>
  </si>
  <si>
    <t>30.05.2021 09:07:41</t>
  </si>
  <si>
    <t>30.05.2021 11:02:30</t>
  </si>
  <si>
    <t>K-3997 35-08-K03997_B_56377378_56377378</t>
  </si>
  <si>
    <t>30.05.2021 09:01:57</t>
  </si>
  <si>
    <t>30.05.2021 11:34:17</t>
  </si>
  <si>
    <t>M-1856 YAKAKÖY TR-5 35-02-M01856_912568507_912568507</t>
  </si>
  <si>
    <t>30.05.2021 08:46:10</t>
  </si>
  <si>
    <t>30.05.2021 14:33:13</t>
  </si>
  <si>
    <t>BAĞCILAR TR-1 35-28-M00266_35-28-M00266_2374107</t>
  </si>
  <si>
    <t>30.05.2021 09:09:03</t>
  </si>
  <si>
    <t>30.05.2021 17:15:52</t>
  </si>
  <si>
    <t>30.05.2021 09:09:57</t>
  </si>
  <si>
    <t>30.05.2021 17:50:35</t>
  </si>
  <si>
    <t>TR-52 35-15-M00052_950350579_950350579</t>
  </si>
  <si>
    <t>30.05.2021 08:59:09</t>
  </si>
  <si>
    <t>30.05.2021 19:13:27</t>
  </si>
  <si>
    <t>TR-65 35-30-L00065_35-30-L00065_2368888</t>
  </si>
  <si>
    <t>30.05.2021 09:04:58</t>
  </si>
  <si>
    <t>30.05.2021 10:55:36</t>
  </si>
  <si>
    <t>M-1122 35-02-M01122_TRAFO M02_78146348</t>
  </si>
  <si>
    <t>30.05.2021 09:14:10</t>
  </si>
  <si>
    <t>30.05.2021 11:37:00</t>
  </si>
  <si>
    <t>KAYMAKÇI TR-11 35-15-M00248_950395896_950395896</t>
  </si>
  <si>
    <t>30.05.2021 09:06:11</t>
  </si>
  <si>
    <t>30.05.2021 10:12:31</t>
  </si>
  <si>
    <t>30.05.2021 09:08:41</t>
  </si>
  <si>
    <t>30.05.2021 12:58:15</t>
  </si>
  <si>
    <t>İBRAHİM SEZEN-2 SULAMA GRUBU 35-29-M00379_950409156_950409156</t>
  </si>
  <si>
    <t>30.05.2021 09:13:20</t>
  </si>
  <si>
    <t>30.05.2021 12:00:44</t>
  </si>
  <si>
    <t>ÜRKMEZ M-19 35-25-M00152_956644193_956644193</t>
  </si>
  <si>
    <t>30.05.2021 09:20:51</t>
  </si>
  <si>
    <t>30.05.2021 11:57:08</t>
  </si>
  <si>
    <t>K-405 35-02-K00405_B_56363139_56363139</t>
  </si>
  <si>
    <t>30.05.2021 09:25:00</t>
  </si>
  <si>
    <t>30.05.2021 10:35:39</t>
  </si>
  <si>
    <t>PAYAMLI M-27 (SAKIZAĞACI KÖK) 35-25-M00188_M-25/M-22/M-23/M-24/İZSU M03_72070683</t>
  </si>
  <si>
    <t>30.05.2021 09:22:09</t>
  </si>
  <si>
    <t>30.05.2021 10:21:55</t>
  </si>
  <si>
    <t>SOBRAN TR-2 45-73-M00953_C_56386719_56386719</t>
  </si>
  <si>
    <t>30.05.2021 09:23:29</t>
  </si>
  <si>
    <t>30.05.2021 10:07:54</t>
  </si>
  <si>
    <t>M-2036 35-10-M02036_A A01_49874583</t>
  </si>
  <si>
    <t>30.05.2021 09:20:49</t>
  </si>
  <si>
    <t>30.05.2021 13:17:07</t>
  </si>
  <si>
    <t>BEYDERE KÖK 45-71-M00128_ÜÇPINAR M03_50217152</t>
  </si>
  <si>
    <t>30.05.2021 09:34:18</t>
  </si>
  <si>
    <t>30.05.2021 12:58:00</t>
  </si>
  <si>
    <t>K-3183 35-02-K03183_99415406_99415406</t>
  </si>
  <si>
    <t>30.05.2021 09:35:00</t>
  </si>
  <si>
    <t>30.05.2021 11:42:45</t>
  </si>
  <si>
    <t>30.05.2021 09:59:00</t>
  </si>
  <si>
    <t>30.05.2021 10:06:35</t>
  </si>
  <si>
    <t>30.05.2021 10:07:08</t>
  </si>
  <si>
    <t>30.05.2021 14:04:00</t>
  </si>
  <si>
    <t>SOMA A SANTRALİ İM/DM 45-82-A00001_MADEN L16_2324962</t>
  </si>
  <si>
    <t>30.05.2021 09:53:28</t>
  </si>
  <si>
    <t>30.05.2021 18:29:26</t>
  </si>
  <si>
    <t>DM-1/52 45-71-M00325_DM-1/59 ÇIKIŞ M02_61063713</t>
  </si>
  <si>
    <t>30.05.2021 10:08:54</t>
  </si>
  <si>
    <t>30.05.2021 10:39:05</t>
  </si>
  <si>
    <t>HACIMUSA TR-1 45-80-M00128_956542108_956542108</t>
  </si>
  <si>
    <t>30.05.2021 10:11:00</t>
  </si>
  <si>
    <t>30.05.2021 11:33:47</t>
  </si>
  <si>
    <t>TR-83 35-15-M00083_950358510_950358510</t>
  </si>
  <si>
    <t>30.05.2021 10:12:00</t>
  </si>
  <si>
    <t>30.05.2021 15:42:37</t>
  </si>
  <si>
    <t>M-331 35-02-M00331_913059132_913059132</t>
  </si>
  <si>
    <t>30.05.2021 09:57:03</t>
  </si>
  <si>
    <t>30.05.2021 11:24:00</t>
  </si>
  <si>
    <t>KARAOĞLANLI TR-1 KÖK 45-71-M00091_ŞEHİR İÇİ ÇIKIŞ M02_61195438</t>
  </si>
  <si>
    <t>30.05.2021 10:13:36</t>
  </si>
  <si>
    <t>30.05.2021 10:43:51</t>
  </si>
  <si>
    <t>30.05.2021 10:18:18</t>
  </si>
  <si>
    <t>30.05.2021 12:47:25</t>
  </si>
  <si>
    <t>K-3537 35-01-K03537_910672538_910672538</t>
  </si>
  <si>
    <t>30.05.2021 10:18:03</t>
  </si>
  <si>
    <t>30.05.2021 11:19:42</t>
  </si>
  <si>
    <t>_965778079_965778079</t>
  </si>
  <si>
    <t>30.05.2021 10:23:19</t>
  </si>
  <si>
    <t>30.05.2021 11:42:07</t>
  </si>
  <si>
    <t>30.05.2021 10:30:24</t>
  </si>
  <si>
    <t>30.05.2021 10:39:51</t>
  </si>
  <si>
    <t>KÜÇÜKSÜMBÜLLER KÖYÜ TR-1 45-71-M01745_DIREK TIPI TRAFO HUCRESI H01_2095408</t>
  </si>
  <si>
    <t>30.05.2021 10:37:16</t>
  </si>
  <si>
    <t>30.05.2021 18:40:53</t>
  </si>
  <si>
    <t>L-97 35-18-L00097_A_56372507_56372507</t>
  </si>
  <si>
    <t>30.05.2021 10:40:47</t>
  </si>
  <si>
    <t>30.05.2021 12:56:56</t>
  </si>
  <si>
    <t>30.05.2021 10:40:15</t>
  </si>
  <si>
    <t>30.05.2021 11:10:09</t>
  </si>
  <si>
    <t>MALAZ TR-1 45-75-M00290_A_56398877_56398877</t>
  </si>
  <si>
    <t>30.05.2021 10:47:06</t>
  </si>
  <si>
    <t>30.05.2021 12:34:29</t>
  </si>
  <si>
    <t>KIRANÇİFTLİK TR-1 45-71-M01489_DIREK TIPI TRAFO HUCRESI H01_2089135</t>
  </si>
  <si>
    <t>30.05.2021 10:55:45</t>
  </si>
  <si>
    <t>30.05.2021 16:11:59</t>
  </si>
  <si>
    <t>30.05.2021 10:53:20</t>
  </si>
  <si>
    <t>30.05.2021 14:34:03</t>
  </si>
  <si>
    <t>BALLICA TR-3 45-72-L00549_956511976_956511976</t>
  </si>
  <si>
    <t>30.05.2021 10:59:59</t>
  </si>
  <si>
    <t>30.05.2021 12:47:35</t>
  </si>
  <si>
    <t>TR-134 35-16-L00134_953317616_953317616</t>
  </si>
  <si>
    <t>30.05.2021 11:12:51</t>
  </si>
  <si>
    <t>30.05.2021 17:02:02</t>
  </si>
  <si>
    <t>GÜZELYURT MAH. TR-1 45-74-M00232_B_56352044_56352044</t>
  </si>
  <si>
    <t>30.05.2021 11:18:23</t>
  </si>
  <si>
    <t>30.05.2021 13:12:48</t>
  </si>
  <si>
    <t>TR-75 35-19-L00075_956697664_956697664</t>
  </si>
  <si>
    <t>30.05.2021 11:34:28</t>
  </si>
  <si>
    <t>30.05.2021 12:38:37</t>
  </si>
  <si>
    <t>K-772 35-01-K00772_B_56355989_56355989</t>
  </si>
  <si>
    <t>30.05.2021 11:32:13</t>
  </si>
  <si>
    <t>30.05.2021 14:22:17</t>
  </si>
  <si>
    <t>30.05.2021 11:43:15</t>
  </si>
  <si>
    <t>30.05.2021 14:10:07</t>
  </si>
  <si>
    <t>30.05.2021 11:42:24</t>
  </si>
  <si>
    <t>30.05.2021 16:44:35</t>
  </si>
  <si>
    <t>ABALIOĞLU DM 45-83-M00136_BAĞYURDU-DOĞALGAZ-OZAN BLOK M09_72134517</t>
  </si>
  <si>
    <t>30.05.2021 11:57:01</t>
  </si>
  <si>
    <t>30.05.2021 13:02:58</t>
  </si>
  <si>
    <t>L-277 35-18-L00277_950445452_950445452</t>
  </si>
  <si>
    <t>30.05.2021 11:59:23</t>
  </si>
  <si>
    <t>30.05.2021 12:43:53</t>
  </si>
  <si>
    <t>M-3439(YATIRIM REZERVE) 35-03-M03439_A a11_5780412</t>
  </si>
  <si>
    <t>30.05.2021 11:57:31</t>
  </si>
  <si>
    <t>30.05.2021 12:39:28</t>
  </si>
  <si>
    <t>SÜLEYMANLI KÖK 35-28-M00606_EMİRALEM TR-18 M10_66870931</t>
  </si>
  <si>
    <t>30.05.2021 12:04:57</t>
  </si>
  <si>
    <t>30.05.2021 14:05:48</t>
  </si>
  <si>
    <t>ÜZÜMLÜ KAHVELER TR-1 35-15-L00477_950363552_950363552</t>
  </si>
  <si>
    <t>30.05.2021 12:05:40</t>
  </si>
  <si>
    <t>30.05.2021 18:16:50</t>
  </si>
  <si>
    <t>BOZALAN KÖK 35-28-M00092_BOZALAN M02_74492246</t>
  </si>
  <si>
    <t>30.05.2021 12:13:48</t>
  </si>
  <si>
    <t>30.05.2021 14:32:37</t>
  </si>
  <si>
    <t>TR-2/100 45-83-M00781_955152591_955152591</t>
  </si>
  <si>
    <t>30.05.2021 12:08:30</t>
  </si>
  <si>
    <t>30.05.2021 12:46:06</t>
  </si>
  <si>
    <t>ARAPBAŞI TR-3 35-20-M00033_10451450_56359853_56359853</t>
  </si>
  <si>
    <t>30.05.2021 12:16:14</t>
  </si>
  <si>
    <t>30.05.2021 14:20:59</t>
  </si>
  <si>
    <t>YENMİŞ KÖK 35-27-M00366_HatBaşıAyırıcı_53140815 M06_53140815</t>
  </si>
  <si>
    <t>30.05.2021 12:21:48</t>
  </si>
  <si>
    <t>30.05.2021 15:57:22</t>
  </si>
  <si>
    <t>30.05.2021 10:20:44</t>
  </si>
  <si>
    <t>30.05.2021 16:29:44</t>
  </si>
  <si>
    <t>30.05.2021 12:51:09</t>
  </si>
  <si>
    <t>30.05.2021 12:55:34</t>
  </si>
  <si>
    <t>ALAŞEHİR TR-77 BAKLACI KÖYÜ 45-73-M00077_945676545_945676545</t>
  </si>
  <si>
    <t>30.05.2021 12:53:58</t>
  </si>
  <si>
    <t>30.05.2021 14:38:42</t>
  </si>
  <si>
    <t>BAĞYURDU TR-3 (DM-2/1) 35-27-L00242_BAĞYURDU TR-7 (DM-1/6) L02_72157560</t>
  </si>
  <si>
    <t>30.05.2021 12:59:59</t>
  </si>
  <si>
    <t>30.05.2021 13:59:25</t>
  </si>
  <si>
    <t>SEZENER EMRAN SULAMA GRUBU 35-29-M00215_DIREK TIPI TRAFO HUCRESI H01_2099263</t>
  </si>
  <si>
    <t>30.05.2021 13:03:01</t>
  </si>
  <si>
    <t>30.05.2021 15:35:23</t>
  </si>
  <si>
    <t>TR-64 35-30-L00064_955318582_955318582</t>
  </si>
  <si>
    <t>30.05.2021 13:03:50</t>
  </si>
  <si>
    <t>30.05.2021 14:32:59</t>
  </si>
  <si>
    <t>30.05.2021 13:09:00</t>
  </si>
  <si>
    <t>30.05.2021 15:52:36</t>
  </si>
  <si>
    <t>DM-13/05 45-71-M00340_DM-13/06 M03_72092948</t>
  </si>
  <si>
    <t>30.05.2021 13:16:00</t>
  </si>
  <si>
    <t>30.05.2021 14:32:44</t>
  </si>
  <si>
    <t>30.05.2021 13:05:47</t>
  </si>
  <si>
    <t>30.05.2021 16:39:29</t>
  </si>
  <si>
    <t>M-1230 35-01-M01230_35-01-M01230_2353092</t>
  </si>
  <si>
    <t>30.05.2021 13:23:00</t>
  </si>
  <si>
    <t>30.05.2021 14:24:30</t>
  </si>
  <si>
    <t>KESKİNLER TR-1 45-78-L00286_45-78-L00286_2366611</t>
  </si>
  <si>
    <t>30.05.2021 13:13:34</t>
  </si>
  <si>
    <t>30.05.2021 15:14:52</t>
  </si>
  <si>
    <t>MURADİYE TR-5 (ESKİ MEZARLIK YANI) 45-71-M00204_A_56400302_56400302</t>
  </si>
  <si>
    <t>30.05.2021 13:39:12</t>
  </si>
  <si>
    <t>30.05.2021 15:10:51</t>
  </si>
  <si>
    <t>SAMURLU TR-1 35-17-M00318_950310828_950310828</t>
  </si>
  <si>
    <t>30.05.2021 13:37:26</t>
  </si>
  <si>
    <t>30.05.2021 14:29:07</t>
  </si>
  <si>
    <t>ÇALTIDERE TR-2 35-17-M00232_950305394_950305394</t>
  </si>
  <si>
    <t>30.05.2021 13:47:00</t>
  </si>
  <si>
    <t>30.05.2021 15:05:34</t>
  </si>
  <si>
    <t>MUSABEY TR-1 35-28-M00348_953387386_953387386</t>
  </si>
  <si>
    <t>30.05.2021 13:45:55</t>
  </si>
  <si>
    <t>30.05.2021 15:10:09</t>
  </si>
  <si>
    <t>KAVAKLIDERE TR-13 45-73-M01030_TR-12 GİRİŞ M02_2088262</t>
  </si>
  <si>
    <t>30.05.2021 13:54:19</t>
  </si>
  <si>
    <t>30.05.2021 14:28:53</t>
  </si>
  <si>
    <t>BAĞYURDU TR-4 (DM-2/3) 35-27-L00233_35-27-L00233_2368114</t>
  </si>
  <si>
    <t>30.05.2021 13:55:00</t>
  </si>
  <si>
    <t>30.05.2021 14:25:52</t>
  </si>
  <si>
    <t>30.05.2021 14:04:24</t>
  </si>
  <si>
    <t>30.05.2021 15:21:49</t>
  </si>
  <si>
    <t>TORBALI DM 35-26-M00001_35-26-M00001_2357818</t>
  </si>
  <si>
    <t>30.05.2021 14:09:00</t>
  </si>
  <si>
    <t>30.05.2021 14:42:52</t>
  </si>
  <si>
    <t>30.05.2021 14:14:57</t>
  </si>
  <si>
    <t>30.05.2021 15:27:57</t>
  </si>
  <si>
    <t>SAMURLU TR-1 35-17-M00318_10905923_56376063_56376063</t>
  </si>
  <si>
    <t>30.05.2021 14:20:00</t>
  </si>
  <si>
    <t>30.05.2021 14:34:29</t>
  </si>
  <si>
    <t>BALIKLIOVA TR-5 35-19-L00374_956700414_956700414</t>
  </si>
  <si>
    <t>30.05.2021 14:09:22</t>
  </si>
  <si>
    <t>30.05.2021 18:07:01</t>
  </si>
  <si>
    <t>M-834 35-03-M00834_960667205_960667205</t>
  </si>
  <si>
    <t>30.05.2021 14:10:29</t>
  </si>
  <si>
    <t>30.05.2021 19:01:45</t>
  </si>
  <si>
    <t>L-19 35-14-L00019_956662226_956662226</t>
  </si>
  <si>
    <t>30.05.2021 14:13:13</t>
  </si>
  <si>
    <t>30.05.2021 15:24:51</t>
  </si>
  <si>
    <t>DM-20/13 (ÇAPRA KABİN) 45-71-M00272_TR-90-91-92-93 M02_2306310</t>
  </si>
  <si>
    <t>30.05.2021 14:53:57</t>
  </si>
  <si>
    <t>30.05.2021 15:34:08</t>
  </si>
  <si>
    <t>DAZYURT TR-1 45-71-M01738_45-71-M01738_2371335</t>
  </si>
  <si>
    <t>30.05.2021 14:58:19</t>
  </si>
  <si>
    <t>30.05.2021 16:36:45</t>
  </si>
  <si>
    <t>KARADAĞ TR-2 45-73-M00284_DIREK TIPI TRAFO HUCRESI H01_2111106</t>
  </si>
  <si>
    <t>30.05.2021 14:51:04</t>
  </si>
  <si>
    <t>30.05.2021 16:31:17</t>
  </si>
  <si>
    <t>FAHRİ AYDIN SULAMA GRUBU 35-29-M00389_A_56398406_56398406</t>
  </si>
  <si>
    <t>30.05.2021 15:02:38</t>
  </si>
  <si>
    <t>30.05.2021 17:04:25</t>
  </si>
  <si>
    <t>MUAMMER SARISAÇ VE ARK. TR 35-24-M00048_955232576_955232576</t>
  </si>
  <si>
    <t>30.05.2021 15:02:28</t>
  </si>
  <si>
    <t>30.05.2021 17:46:46</t>
  </si>
  <si>
    <t>ÇANDARLI TR-19 35-30-M00019_DIREK TIPI TRAFO HUCRESI H01_2044966</t>
  </si>
  <si>
    <t>30.05.2021 15:10:00</t>
  </si>
  <si>
    <t>30.05.2021 16:35:23</t>
  </si>
  <si>
    <t>M-984 35-03-M00984_910275683_910275683</t>
  </si>
  <si>
    <t>30.05.2021 15:38:19</t>
  </si>
  <si>
    <t>30.05.2021 16:44:11</t>
  </si>
  <si>
    <t>30.05.2021 15:48:57</t>
  </si>
  <si>
    <t>30.05.2021 15:53:39</t>
  </si>
  <si>
    <t>30.05.2021 15:53:11</t>
  </si>
  <si>
    <t>30.05.2021 16:47:03</t>
  </si>
  <si>
    <t>30.05.2021 15:53:54</t>
  </si>
  <si>
    <t>30.05.2021 15:57:18</t>
  </si>
  <si>
    <t>30.05.2021 16:37:00</t>
  </si>
  <si>
    <t>30.05.2021 17:06:13</t>
  </si>
  <si>
    <t>AŞAĞIKIRIKLAR DM 35-16-M00448_AŞAĞIKIRIKLAR M06_2115970</t>
  </si>
  <si>
    <t>30.05.2021 16:52:05</t>
  </si>
  <si>
    <t>30.05.2021 17:05:12</t>
  </si>
  <si>
    <t>ÖZBEK TR-5 35-19-M00235_956668100_956668100</t>
  </si>
  <si>
    <t>30.05.2021 16:49:37</t>
  </si>
  <si>
    <t>30.05.2021 18:10:24</t>
  </si>
  <si>
    <t>30.05.2021 16:43:26</t>
  </si>
  <si>
    <t>30.05.2021 18:20:18</t>
  </si>
  <si>
    <t>K-3193 35-03-K03193_G g3b_5812818</t>
  </si>
  <si>
    <t>30.05.2021 16:52:11</t>
  </si>
  <si>
    <t>30.05.2021 19:07:23</t>
  </si>
  <si>
    <t>TOKMAKLI KÖK 45-86-M00047_BORLU TR-3 M06_72227763</t>
  </si>
  <si>
    <t>30.05.2021 17:08:01</t>
  </si>
  <si>
    <t>30.05.2021 17:29:35</t>
  </si>
  <si>
    <t>ALİBEYLİ DM 45-80-M00064__72410638_72410638</t>
  </si>
  <si>
    <t>30.05.2021 17:14:34</t>
  </si>
  <si>
    <t>30.05.2021 19:04:24</t>
  </si>
  <si>
    <t>K-3556 35-01-K03556_910436370_910436370</t>
  </si>
  <si>
    <t>30.05.2021 17:15:22</t>
  </si>
  <si>
    <t>30.05.2021 21:00:54</t>
  </si>
  <si>
    <t>K-764 35-01-K00764_C_56404265_56404265</t>
  </si>
  <si>
    <t>30.05.2021 17:28:49</t>
  </si>
  <si>
    <t>30.05.2021 18:30:10</t>
  </si>
  <si>
    <t>TR-92 35-15-L00092_950352830_950352830</t>
  </si>
  <si>
    <t>30.05.2021 17:31:59</t>
  </si>
  <si>
    <t>30.05.2021 19:02:14</t>
  </si>
  <si>
    <t>30.05.2021 17:52:22</t>
  </si>
  <si>
    <t>30.05.2021 18:15:43</t>
  </si>
  <si>
    <t>BOYABAĞ TR-1 35-21-L00113_953360624_953360624</t>
  </si>
  <si>
    <t>30.05.2021 18:24:58</t>
  </si>
  <si>
    <t>30.05.2021 19:03:59</t>
  </si>
  <si>
    <t>K-4307 35-09-K04307_B_56379880_56379880</t>
  </si>
  <si>
    <t>30.05.2021 18:31:57</t>
  </si>
  <si>
    <t>30.05.2021 20:14:43</t>
  </si>
  <si>
    <t>30.05.2021 18:32:53</t>
  </si>
  <si>
    <t>30.05.2021 19:27:00</t>
  </si>
  <si>
    <t>30.05.2021 18:32:12</t>
  </si>
  <si>
    <t>30.05.2021 20:18:46</t>
  </si>
  <si>
    <t>30.05.2021 18:55:15</t>
  </si>
  <si>
    <t>30.05.2021 19:51:13</t>
  </si>
  <si>
    <t>DM02/TR31 (ESKİ TR-33) 45-73-M00033_B_56403360_56403360</t>
  </si>
  <si>
    <t>30.05.2021 18:37:53</t>
  </si>
  <si>
    <t>30.05.2021 20:12:18</t>
  </si>
  <si>
    <t>ASSTAR KÖK 45-73-M00134_HatBaşıAyırıcı_53134980 M02_53134980</t>
  </si>
  <si>
    <t>30.05.2021 18:27:38</t>
  </si>
  <si>
    <t>30.05.2021 19:17:14</t>
  </si>
  <si>
    <t>MANİSA TM-1 45-71-A00001_NECATİBEY M10_2309463</t>
  </si>
  <si>
    <t>30.05.2021 19:05:59</t>
  </si>
  <si>
    <t>30.05.2021 19:31:58</t>
  </si>
  <si>
    <t>YILMAZ TR-29 45-78-M00189_45-78-M00189_2348521</t>
  </si>
  <si>
    <t>30.05.2021 17:31:17</t>
  </si>
  <si>
    <t>30.05.2021 19:54:53</t>
  </si>
  <si>
    <t>TOYGAR KÖK 45-73-M00166_HatBaşıAyırıcı_53135949 M01_53135949</t>
  </si>
  <si>
    <t>30.05.2021 16:48:43</t>
  </si>
  <si>
    <t>30.05.2021 20:54:03</t>
  </si>
  <si>
    <t>AKÖREN TR-19 KÖK 45-78-M00974_HatBaşıAyırıcı_53139511 M04_53139511</t>
  </si>
  <si>
    <t>30.05.2021 19:19:34</t>
  </si>
  <si>
    <t>30.05.2021 19:55:00</t>
  </si>
  <si>
    <t>K-3296 35-07-K03296_B_56376141_56376141</t>
  </si>
  <si>
    <t>30.05.2021 19:34:00</t>
  </si>
  <si>
    <t>30.05.2021 21:22:07</t>
  </si>
  <si>
    <t>M-1615 35-02-M01615_M-1133 M03_2060229</t>
  </si>
  <si>
    <t>30.05.2021 19:36:53</t>
  </si>
  <si>
    <t>30.05.2021 22:50:57</t>
  </si>
  <si>
    <t>IŞIKLAR KÖK 45-73-M00467_CABBAR FAKILI MERKEZ M07_67094225</t>
  </si>
  <si>
    <t>30.05.2021 19:46:59</t>
  </si>
  <si>
    <t>30.05.2021 20:50:23</t>
  </si>
  <si>
    <t>30.05.2021 19:10:53</t>
  </si>
  <si>
    <t>30.05.2021 20:45:42</t>
  </si>
  <si>
    <t>30.05.2021 19:35:45</t>
  </si>
  <si>
    <t>30.05.2021 21:30:38</t>
  </si>
  <si>
    <t>İĞDECİK KÖK 45-71-M00077_SULAMALAR M05_72234123</t>
  </si>
  <si>
    <t>30.05.2021 19:55:53</t>
  </si>
  <si>
    <t>30.05.2021 21:01:08</t>
  </si>
  <si>
    <t>KÜÇÜKBAHÇE KÖYÜ TR-1 35-21-L00085_953363686_953363686</t>
  </si>
  <si>
    <t>30.05.2021 19:57:17</t>
  </si>
  <si>
    <t>30.05.2021 21:51:50</t>
  </si>
  <si>
    <t>KARAYAĞCI HACILAR TR-1 45-71-M01550_44434935_56366223_56366223</t>
  </si>
  <si>
    <t>30.05.2021 19:57:03</t>
  </si>
  <si>
    <t>30.05.2021 23:27:59</t>
  </si>
  <si>
    <t>ÜRKMEZ M-3 35-25-M00139_956638504_956638504</t>
  </si>
  <si>
    <t>30.05.2021 19:58:56</t>
  </si>
  <si>
    <t>30.05.2021 21:47:34</t>
  </si>
  <si>
    <t>30.05.2021 20:08:11</t>
  </si>
  <si>
    <t>30.05.2021 20:44:07</t>
  </si>
  <si>
    <t>30.05.2021 20:09:37</t>
  </si>
  <si>
    <t>30.05.2021 21:37:44</t>
  </si>
  <si>
    <t>ULUCAK TM 35-28-A00002_HatBaşıAyırıcı_53133919 M13_53133919</t>
  </si>
  <si>
    <t>30.05.2021 20:18:27</t>
  </si>
  <si>
    <t>30.05.2021 21:46:46</t>
  </si>
  <si>
    <t>K-2012 35-01-K02012_B_56382739_56382739</t>
  </si>
  <si>
    <t>30.05.2021 20:22:15</t>
  </si>
  <si>
    <t>30.05.2021 20:52:21</t>
  </si>
  <si>
    <t>TR-30 35-19-M00030_956692066_956692066</t>
  </si>
  <si>
    <t>30.05.2021 20:25:32</t>
  </si>
  <si>
    <t>30.05.2021 21:30:02</t>
  </si>
  <si>
    <t>30.05.2021 20:25:27</t>
  </si>
  <si>
    <t>30.05.2021 22:49:00</t>
  </si>
  <si>
    <t>KARA KIZLAR TR-2 35-26-M00510_11135890_56358127_56358127</t>
  </si>
  <si>
    <t>30.05.2021 20:30:22</t>
  </si>
  <si>
    <t>30.05.2021 21:55:32</t>
  </si>
  <si>
    <t>30.05.2021 18:15:34</t>
  </si>
  <si>
    <t>30.05.2021 21:31:12</t>
  </si>
  <si>
    <t>KARAOĞLANLI TR-5 45-71-M00568_A_56392393_56392393</t>
  </si>
  <si>
    <t>30.05.2021 20:36:17</t>
  </si>
  <si>
    <t>31.05.2021 05:26:52</t>
  </si>
  <si>
    <t>HECİZ İSTASYON MAH. TR-1 45-82-L00005_A_56387279_56387279</t>
  </si>
  <si>
    <t>30.05.2021 21:19:18</t>
  </si>
  <si>
    <t>30.05.2021 23:16:07</t>
  </si>
  <si>
    <t>K-768 35-01-K00768_910548189_910548189</t>
  </si>
  <si>
    <t>30.05.2021 21:20:28</t>
  </si>
  <si>
    <t>30.05.2021 21:49:45</t>
  </si>
  <si>
    <t>K-3188 35-01-K03188_35-01-K03188_2359781</t>
  </si>
  <si>
    <t>30.05.2021 21:23:11</t>
  </si>
  <si>
    <t>30.05.2021 22:15:48</t>
  </si>
  <si>
    <t>30.05.2021 21:19:49</t>
  </si>
  <si>
    <t>30.05.2021 22:09:09</t>
  </si>
  <si>
    <t>M-50 DOĞANKENT SİTESİ 35-14-M00050_956645127_956645127</t>
  </si>
  <si>
    <t>30.05.2021 21:27:51</t>
  </si>
  <si>
    <t>31.05.2021 00:36:33</t>
  </si>
  <si>
    <t>DM-1/28 35-29-M00028_48367118_56362262_56362262</t>
  </si>
  <si>
    <t>30.05.2021 21:34:34</t>
  </si>
  <si>
    <t>30.05.2021 22:58:03</t>
  </si>
  <si>
    <t>M-739 35-03-M00739_ M04_2314039</t>
  </si>
  <si>
    <t>30.05.2021 21:49:39</t>
  </si>
  <si>
    <t>30.05.2021 22:09:05</t>
  </si>
  <si>
    <t>K-822 35-01-K00822_911046543_911046543</t>
  </si>
  <si>
    <t>30.05.2021 22:05:28</t>
  </si>
  <si>
    <t>31.05.2021 02:54:39</t>
  </si>
  <si>
    <t>OĞLANANASI TR-4 35-22-M00258_955294203_955294203</t>
  </si>
  <si>
    <t>30.05.2021 22:21:30</t>
  </si>
  <si>
    <t>31.05.2021 01:13:37</t>
  </si>
  <si>
    <t>KURUCUOVA TR-4 35-15-L00255_A_56369302_56369302</t>
  </si>
  <si>
    <t>30.05.2021 22:29:00</t>
  </si>
  <si>
    <t>31.05.2021 01:37:37</t>
  </si>
  <si>
    <t>SARISIĞIRLI TR-1 45-80-M00163_956535692_956535692</t>
  </si>
  <si>
    <t>30.05.2021 22:01:44</t>
  </si>
  <si>
    <t>31.05.2021 01:28:48</t>
  </si>
  <si>
    <t>30.05.2021 22:46:49</t>
  </si>
  <si>
    <t>31.05.2021 00:29:00</t>
  </si>
  <si>
    <t>ZEYTİNDAĞ TR-3 35-16-M00005_953328669_953328669</t>
  </si>
  <si>
    <t>30.05.2021 23:34:28</t>
  </si>
  <si>
    <t>31.05.2021 01:23:56</t>
  </si>
  <si>
    <t>BEYHARMAN TR-1 45-79-M00493_45-79-M00493_2356977</t>
  </si>
  <si>
    <t>30.05.2021 23:37:55</t>
  </si>
  <si>
    <t>31.05.2021 01:20:14</t>
  </si>
  <si>
    <t>K-4347 35-01-K04347_911422650_911422650</t>
  </si>
  <si>
    <t>31.05.2021 16:21:03</t>
  </si>
  <si>
    <t>31.05.2021 18:58:44</t>
  </si>
  <si>
    <t>EVRENOS TR-2 45-71-M01405_A_56385636_56385636</t>
  </si>
  <si>
    <t>31.05.2021 22:09:00</t>
  </si>
  <si>
    <t>31.05.2021 23:43:49</t>
  </si>
  <si>
    <t>31.05.2021 09:31:00</t>
  </si>
  <si>
    <t>31.05.2021 09:51:07</t>
  </si>
  <si>
    <t>TR-1/80-A 45-72-M00119_45-72-M00119_2351693</t>
  </si>
  <si>
    <t>31.05.2021 09:01:51</t>
  </si>
  <si>
    <t>31.05.2021 17:07:52</t>
  </si>
  <si>
    <t>TR-71 ÖZYURT 35-19-L00071_6332449_56355071_56355071</t>
  </si>
  <si>
    <t>31.05.2021 16:33:36</t>
  </si>
  <si>
    <t>31.05.2021 18:12:54</t>
  </si>
  <si>
    <t>KUMKUYUCAK KÖK 45-80-M00093_KUMKUYUCAK TR-1/TR-2/TR-3/TR-4 TARIMSAL SULAMA M02_72193244</t>
  </si>
  <si>
    <t>31.05.2021 12:16:50</t>
  </si>
  <si>
    <t>31.05.2021 12:55:42</t>
  </si>
  <si>
    <t>KARABURUN TR-110 35-21-L00110_966526450_966526450</t>
  </si>
  <si>
    <t>31.05.2021 14:45:07</t>
  </si>
  <si>
    <t>31.05.2021 15:47:31</t>
  </si>
  <si>
    <t>31.05.2021 18:00:18</t>
  </si>
  <si>
    <t>31.05.2021 19:07:51</t>
  </si>
  <si>
    <t>YENİFOÇA TR-21 35-23-M00021_950416965_950416965</t>
  </si>
  <si>
    <t>31.05.2021 13:23:08</t>
  </si>
  <si>
    <t>01.06.2021 17:38:17</t>
  </si>
  <si>
    <t>31.05.2021 09:44:08</t>
  </si>
  <si>
    <t>31.05.2021 10:44:05</t>
  </si>
  <si>
    <t>K-4283 GÖRECE 35-22-K04283_965594688_965594688</t>
  </si>
  <si>
    <t>31.05.2021 20:25:56</t>
  </si>
  <si>
    <t>31.05.2021 22:44:30</t>
  </si>
  <si>
    <t>DEREKÖY KÖK 45-77-L00290_YURTBAŞI L05_2334410</t>
  </si>
  <si>
    <t>31.05.2021 18:39:11</t>
  </si>
  <si>
    <t>31.05.2021 20:53:10</t>
  </si>
  <si>
    <t>ALİAĞA TR-43 DM 35-17-M00043_HatBaşıAyırıcı_72823532 M13_72823532</t>
  </si>
  <si>
    <t>31.05.2021 08:12:17</t>
  </si>
  <si>
    <t>31.05.2021 09:45:37</t>
  </si>
  <si>
    <t>TR-150 45-78-M00150_TR-172 M03_61206553</t>
  </si>
  <si>
    <t>31.05.2021 10:34:00</t>
  </si>
  <si>
    <t>31.05.2021 12:11:18</t>
  </si>
  <si>
    <t>ÜRKMEZ M-16 35-25-M00141_956638441_956638441</t>
  </si>
  <si>
    <t>31.05.2021 15:12:54</t>
  </si>
  <si>
    <t>31.05.2021 17:41:20</t>
  </si>
  <si>
    <t>M-1589 35-01-M01589_911907627_911907627</t>
  </si>
  <si>
    <t>31.05.2021 21:06:14</t>
  </si>
  <si>
    <t>01.06.2021 02:13:00</t>
  </si>
  <si>
    <t>KEMALPAŞA TM 35-27-A00002_Recloser M01_2332621</t>
  </si>
  <si>
    <t>31.05.2021 09:05:09</t>
  </si>
  <si>
    <t>31.05.2021 14:31:47</t>
  </si>
  <si>
    <t>GÜNEŞLİ KÖK 45-75-M00056_HatBaşıAyırıcı_53135113 M03_53135113</t>
  </si>
  <si>
    <t>31.05.2021 11:23:00</t>
  </si>
  <si>
    <t>31.05.2021 15:02:39</t>
  </si>
  <si>
    <t>KURUCUOVA TR-5 35-15-L00247_A_56361705_56361705</t>
  </si>
  <si>
    <t>31.05.2021 21:44:56</t>
  </si>
  <si>
    <t>31.05.2021 22:44:53</t>
  </si>
  <si>
    <t>YENİFOÇA TR-51 35-23-M00051_YENİFOÇA TR-54 M01_72156981</t>
  </si>
  <si>
    <t>31.05.2021 09:05:12</t>
  </si>
  <si>
    <t>31.05.2021 09:44:17</t>
  </si>
  <si>
    <t>PİYADELER KÖK 45-73-M00136_ÖRNEKKÖY M04_66674816</t>
  </si>
  <si>
    <t>31.05.2021 13:03:33</t>
  </si>
  <si>
    <t>31.05.2021 18:50:04</t>
  </si>
  <si>
    <t>TR-292 (İM-1/TR-2) 35-19-L00292_956663668_956663668</t>
  </si>
  <si>
    <t>31.05.2021 13:56:09</t>
  </si>
  <si>
    <t>31.05.2021 21:13:15</t>
  </si>
  <si>
    <t>KINIK TR-14 KÖK 35-24-L00014_A A01_5758945</t>
  </si>
  <si>
    <t>31.05.2021 10:12:00</t>
  </si>
  <si>
    <t>31.05.2021 12:16:03</t>
  </si>
  <si>
    <t>M-2530 35-07-M02530_C_56379381_56379381</t>
  </si>
  <si>
    <t>31.05.2021 16:05:00</t>
  </si>
  <si>
    <t>31.05.2021 16:37:42</t>
  </si>
  <si>
    <t>K-940 35-02-K00940_910632253_910632253</t>
  </si>
  <si>
    <t>31.05.2021 17:16:44</t>
  </si>
  <si>
    <t>31.05.2021 19:17:09</t>
  </si>
  <si>
    <t>K-544 35-01-K00544_911278008_911278008</t>
  </si>
  <si>
    <t>31.05.2021 10:26:06</t>
  </si>
  <si>
    <t>31.05.2021 14:53:08</t>
  </si>
  <si>
    <t>TR-65 MOBİL ÖNÜ 35-19-L00065_5857752_56377392_56377392</t>
  </si>
  <si>
    <t>31.05.2021 16:44:09</t>
  </si>
  <si>
    <t>31.05.2021 19:35:59</t>
  </si>
  <si>
    <t>SEYREK TR-7 KÖK 35-28-M00379_SEYREK TR-5 M06_2312934</t>
  </si>
  <si>
    <t>31.05.2021 12:59:33</t>
  </si>
  <si>
    <t>31.05.2021 14:28:14</t>
  </si>
  <si>
    <t>YUKARI ŞEHİT KEMAL TR 35-17-M00358_950314665_950314665</t>
  </si>
  <si>
    <t>31.05.2021 17:35:34</t>
  </si>
  <si>
    <t>31.05.2021 21:36:41</t>
  </si>
  <si>
    <t>DM-2/TR-28 35-22-M00062_955284368_955284368</t>
  </si>
  <si>
    <t>31.05.2021 11:01:41</t>
  </si>
  <si>
    <t>31.05.2021 13:31:45</t>
  </si>
  <si>
    <t>IŞIKLAR KÖK 45-73-M00467_IŞIKLAR-TEPEKÖY M01_67094288</t>
  </si>
  <si>
    <t>31.05.2021 18:34:40</t>
  </si>
  <si>
    <t>31.05.2021 19:20:54</t>
  </si>
  <si>
    <t>31.05.2021 05:15:28</t>
  </si>
  <si>
    <t>31.05.2021 06:11:27</t>
  </si>
  <si>
    <t>ULUCAK TM 35-28-A00002_ULUKENT-1 M01_2061765</t>
  </si>
  <si>
    <t>31.05.2021 12:32:40</t>
  </si>
  <si>
    <t>31.05.2021 13:19:51</t>
  </si>
  <si>
    <t>M-2659 35-04-M02659_35-04-M02659_66494392</t>
  </si>
  <si>
    <t>31.05.2021 10:16:37</t>
  </si>
  <si>
    <t>31.05.2021 11:07:43</t>
  </si>
  <si>
    <t>31.05.2021 09:45:02</t>
  </si>
  <si>
    <t>31.05.2021 11:14:30</t>
  </si>
  <si>
    <t>31.05.2021 17:50:02</t>
  </si>
  <si>
    <t>31.05.2021 18:42:13</t>
  </si>
  <si>
    <t>BEYLER KÖK 45-85-L00034_GÖLMARMARA İM L05_72102932</t>
  </si>
  <si>
    <t>31.05.2021 17:17:50</t>
  </si>
  <si>
    <t>31.05.2021 17:22:30</t>
  </si>
  <si>
    <t>DAĞDERE DM 45-72-M00097_GÖRDES M01_66536382</t>
  </si>
  <si>
    <t>31.05.2021 16:48:54</t>
  </si>
  <si>
    <t>31.05.2021 17:15:30</t>
  </si>
  <si>
    <t>31.05.2021 08:49:39</t>
  </si>
  <si>
    <t>31.05.2021 10:51:52</t>
  </si>
  <si>
    <t>31.05.2021 06:57:48</t>
  </si>
  <si>
    <t>31.05.2021 08:43:07</t>
  </si>
  <si>
    <t>31.05.2021 09:09:28</t>
  </si>
  <si>
    <t>31.05.2021 17:44:47</t>
  </si>
  <si>
    <t>İMBAT DM 35-17-M00260_İGSAŞ DM M13_2123276</t>
  </si>
  <si>
    <t>31.05.2021 12:02:50</t>
  </si>
  <si>
    <t>31.05.2021 13:21:57</t>
  </si>
  <si>
    <t>TR-172 35-15-M00416_95000555409_95000555409</t>
  </si>
  <si>
    <t>31.05.2021 13:49:26</t>
  </si>
  <si>
    <t>31.05.2021 21:36:15</t>
  </si>
  <si>
    <t>31.05.2021 07:29:30</t>
  </si>
  <si>
    <t>31.05.2021 10:58:13</t>
  </si>
  <si>
    <t>KÜÇÜKAVULCUK DM 35-15-L00727_BÜYÜKAVLUCUK L03_72098512</t>
  </si>
  <si>
    <t>31.05.2021 13:55:11</t>
  </si>
  <si>
    <t>31.05.2021 15:55:31</t>
  </si>
  <si>
    <t>K-1025 35-01-K01025_E_56378512_56378512</t>
  </si>
  <si>
    <t>31.05.2021 12:19:32</t>
  </si>
  <si>
    <t>31.05.2021 13:34:27</t>
  </si>
  <si>
    <t>SÜTÇÜLER TR-1 35-27-M00408_913472596_913472596</t>
  </si>
  <si>
    <t>31.05.2021 09:02:51</t>
  </si>
  <si>
    <t>31.05.2021 11:30:20</t>
  </si>
  <si>
    <t>31.05.2021 09:27:39</t>
  </si>
  <si>
    <t>31.05.2021 15:59:26</t>
  </si>
  <si>
    <t>L-400 35-18-L00400_950451029_950451029</t>
  </si>
  <si>
    <t>31.05.2021 19:44:29</t>
  </si>
  <si>
    <t>31.05.2021 22:45:12</t>
  </si>
  <si>
    <t>TR-32 35-13-L00032_946418239_946418239</t>
  </si>
  <si>
    <t>31.05.2021 18:55:34</t>
  </si>
  <si>
    <t>31.05.2021 19:34:19</t>
  </si>
  <si>
    <t>BOZDAĞ TR-8 35-15-L00287_A_56372997_56372997</t>
  </si>
  <si>
    <t>31.05.2021 08:38:00</t>
  </si>
  <si>
    <t>31.05.2021 12:00:03</t>
  </si>
  <si>
    <t>NAZARKÖY TR-1 35-27-L00069_912569575_912569575</t>
  </si>
  <si>
    <t>31.05.2021 11:33:27</t>
  </si>
  <si>
    <t>31.05.2021 14:57:58</t>
  </si>
  <si>
    <t>FOÇA TR-49 35-23-L00049_42134487_56398920_56398920</t>
  </si>
  <si>
    <t>31.05.2021 11:36:15</t>
  </si>
  <si>
    <t>31.05.2021 15:49:47</t>
  </si>
  <si>
    <t>TR-2/25 45-83-L00025_48136812_56386828_56386828</t>
  </si>
  <si>
    <t>31.05.2021 20:24:00</t>
  </si>
  <si>
    <t>31.05.2021 21:41:15</t>
  </si>
  <si>
    <t>KURŞUNLU KÖK 45-78-L00232_BAHÇECİK-KARAAĞAÇ L02_65890673</t>
  </si>
  <si>
    <t>31.05.2021 22:49:10</t>
  </si>
  <si>
    <t>31.05.2021 23:27:33</t>
  </si>
  <si>
    <t>TR-76 35-19-L00076_956663352_956663352</t>
  </si>
  <si>
    <t>31.05.2021 16:57:00</t>
  </si>
  <si>
    <t>31.05.2021 19:41:21</t>
  </si>
  <si>
    <t>MENDERES DM-2/TR-1 35-22-M00300_HatBaşıAyırıcı_53138860 M15_53138860</t>
  </si>
  <si>
    <t>31.05.2021 06:58:44</t>
  </si>
  <si>
    <t>31.05.2021 09:33:52</t>
  </si>
  <si>
    <t>L-191 35-18-L00191_950463885_950463885</t>
  </si>
  <si>
    <t>31.05.2021 09:41:32</t>
  </si>
  <si>
    <t>31.05.2021 13:32:28</t>
  </si>
  <si>
    <t>TİRE TR-2 35-29-M00465_950342425_950342425</t>
  </si>
  <si>
    <t>31.05.2021 07:33:11</t>
  </si>
  <si>
    <t>31.05.2021 08:40:47</t>
  </si>
  <si>
    <t>SÜLEYMANLI TR-6 45-72-L00303_A_56390513_56390513</t>
  </si>
  <si>
    <t>31.05.2021 11:01:54</t>
  </si>
  <si>
    <t>31.05.2021 12:13:33</t>
  </si>
  <si>
    <t>L-185 35-18-L00185_950443396_950443396</t>
  </si>
  <si>
    <t>31.05.2021 18:47:11</t>
  </si>
  <si>
    <t>31.05.2021 22:19:59</t>
  </si>
  <si>
    <t>K-4012 35-04-K04012_K-4583 K03_2065479</t>
  </si>
  <si>
    <t>31.05.2021 14:27:02</t>
  </si>
  <si>
    <t>31.05.2021 14:59:30</t>
  </si>
  <si>
    <t>K-550 35-01-K00550_911208951_911208951</t>
  </si>
  <si>
    <t>31.05.2021 18:19:39</t>
  </si>
  <si>
    <t>01.06.2021 00:18:49</t>
  </si>
  <si>
    <t>ŞEMİKLER TM 35-04-A00003_ŞEMİKLER-11 K41_2312129</t>
  </si>
  <si>
    <t>31.05.2021 13:43:46</t>
  </si>
  <si>
    <t>31.05.2021 14:27:30</t>
  </si>
  <si>
    <t>M-1404 35-01-M01404_911455224_911455224</t>
  </si>
  <si>
    <t>31.05.2021 12:15:56</t>
  </si>
  <si>
    <t>31.05.2021 14:03:09</t>
  </si>
  <si>
    <t>LÜTFİYE TR-1 45-80-M00131_45-80-M00131_2357249</t>
  </si>
  <si>
    <t>31.05.2021 11:42:14</t>
  </si>
  <si>
    <t>31.05.2021 12:41:01</t>
  </si>
  <si>
    <t>DAĞDERE DM 45-72-M00097_GÖRDES M01_2106584</t>
  </si>
  <si>
    <t>31.05.2021 15:30:34</t>
  </si>
  <si>
    <t>31.05.2021 15:34:44</t>
  </si>
  <si>
    <t>TR-161 35-26-M00161__65181592_65181592</t>
  </si>
  <si>
    <t>31.05.2021 08:51:47</t>
  </si>
  <si>
    <t>31.05.2021 11:20:52</t>
  </si>
  <si>
    <t>31.05.2021 01:10:58</t>
  </si>
  <si>
    <t>31.05.2021 01:58:23</t>
  </si>
  <si>
    <t>YUSUFLU TR-9 35-20-L00317_95000595016_95000595016</t>
  </si>
  <si>
    <t>31.05.2021 11:45:33</t>
  </si>
  <si>
    <t>31.05.2021 13:19:44</t>
  </si>
  <si>
    <t>K-2556 35-02-K02556_913464930_913464930</t>
  </si>
  <si>
    <t>31.05.2021 06:36:33</t>
  </si>
  <si>
    <t>31.05.2021 10:37:39</t>
  </si>
  <si>
    <t>31.05.2021 19:52:00</t>
  </si>
  <si>
    <t>31.05.2021 20:28:23</t>
  </si>
  <si>
    <t>31.05.2021 08:01:24</t>
  </si>
  <si>
    <t>31.05.2021 09:27:24</t>
  </si>
  <si>
    <t>M-2188 KARAAĞAÇ TR-1 35-03-M02188_910378894_910378894</t>
  </si>
  <si>
    <t>31.05.2021 15:39:36</t>
  </si>
  <si>
    <t>31.05.2021 18:57:49</t>
  </si>
  <si>
    <t>K-3969 35-04-K03969_912481399_912481399</t>
  </si>
  <si>
    <t>31.05.2021 12:10:26</t>
  </si>
  <si>
    <t>31.05.2021 14:00:24</t>
  </si>
  <si>
    <t>TİRE İM-DM-1 35-29-A00001_GÖKÇEN SULAMA M26_2059026</t>
  </si>
  <si>
    <t>31.05.2021 13:03:59</t>
  </si>
  <si>
    <t>31.05.2021 13:09:15</t>
  </si>
  <si>
    <t>KULA İM 45-77-A00001_TR-1 M04_2308469</t>
  </si>
  <si>
    <t>31.05.2021 10:03:05</t>
  </si>
  <si>
    <t>31.05.2021 12:05:54</t>
  </si>
  <si>
    <t>BAĞYURDU TR-7 (DM-1/6) 35-27-L00248_958198633_958198633</t>
  </si>
  <si>
    <t>31.05.2021 23:34:40</t>
  </si>
  <si>
    <t>01.06.2021 02:45:32</t>
  </si>
  <si>
    <t>K-3808 35-04-K03808_35-04-K03808_2352616</t>
  </si>
  <si>
    <t>31.05.2021 10:01:23</t>
  </si>
  <si>
    <t>31.05.2021 11:06:34</t>
  </si>
  <si>
    <t>GRUPKENT TR-3 (ÇAĞLAYAN SİTESİ) 35-30-M00646_955313637_955313637</t>
  </si>
  <si>
    <t>31.05.2021 15:55:18</t>
  </si>
  <si>
    <t>31.05.2021 23:21:16</t>
  </si>
  <si>
    <t>ŞİRİNYER MAH. TR-1 45-78-L00284_45-78-L00284_2359229</t>
  </si>
  <si>
    <t>31.05.2021 13:47:26</t>
  </si>
  <si>
    <t>31.05.2021 15:46:03</t>
  </si>
  <si>
    <t>FOÇA TR-42 35-23-L00042_950423119_950423119</t>
  </si>
  <si>
    <t>31.05.2021 10:46:56</t>
  </si>
  <si>
    <t>31.05.2021 19:21:57</t>
  </si>
  <si>
    <t>BAŞIBÜYÜK KÖK 45-77-L00158_HatBaşıAyırıcı_76564797 L03_76564797</t>
  </si>
  <si>
    <t>31.05.2021 16:39:44</t>
  </si>
  <si>
    <t>31.05.2021 18:18:45</t>
  </si>
  <si>
    <t>M-2118 35-03-M02118_D_60983030_60983030</t>
  </si>
  <si>
    <t>31.05.2021 10:23:39</t>
  </si>
  <si>
    <t>31.05.2021 10:58:03</t>
  </si>
  <si>
    <t>GÖKÇEAHMET TR-1 45-72-L00119_DIREK TIPI TRAFO HUCRESI H01_2127238</t>
  </si>
  <si>
    <t>31.05.2021 11:52:47</t>
  </si>
  <si>
    <t>31.05.2021 13:09:34</t>
  </si>
  <si>
    <t>BEYCE TR-1 45-82-L00002_DIREK TIPI TRAFO HUCRESI H01_2088568</t>
  </si>
  <si>
    <t>31.05.2021 16:24:02</t>
  </si>
  <si>
    <t>31.05.2021 18:31:01</t>
  </si>
  <si>
    <t>ESAT KÖYÜ TR-1 45-86-M00126_915917797_915917797</t>
  </si>
  <si>
    <t>31.05.2021 20:42:11</t>
  </si>
  <si>
    <t>31.05.2021 22:09:10</t>
  </si>
  <si>
    <t>SOBRAN TR-2 45-73-M00953_45-73-M00953_2353924</t>
  </si>
  <si>
    <t>31.05.2021 09:28:26</t>
  </si>
  <si>
    <t>31.05.2021 11:49:53</t>
  </si>
  <si>
    <t>GÖRDES DM 45-75-M00050_KAYACIK M06_2322177</t>
  </si>
  <si>
    <t>31.05.2021 17:28:26</t>
  </si>
  <si>
    <t>31.05.2021 18:08:32</t>
  </si>
  <si>
    <t>M-1289 35-02-M01289_910005112_910005112</t>
  </si>
  <si>
    <t>31.05.2021 12:02:03</t>
  </si>
  <si>
    <t>31.05.2021 20:36:15</t>
  </si>
  <si>
    <t>K-4832 35-01-K04832_911283576_911283576</t>
  </si>
  <si>
    <t>31.05.2021 17:51:08</t>
  </si>
  <si>
    <t>01.06.2021 01:39:44</t>
  </si>
  <si>
    <t>HALITLI TR-1 45-71-M01503_953189574_953189574</t>
  </si>
  <si>
    <t>31.05.2021 18:17:32</t>
  </si>
  <si>
    <t>31.05.2021 19:42:24</t>
  </si>
  <si>
    <t>TR-75 45-78-M00075_953260350_953260350</t>
  </si>
  <si>
    <t>31.05.2021 11:40:32</t>
  </si>
  <si>
    <t>31.05.2021 12:32:38</t>
  </si>
  <si>
    <t>31.05.2021 08:54:13</t>
  </si>
  <si>
    <t>31.05.2021 08:59:04</t>
  </si>
  <si>
    <t>K-4332 35-07-K04332_35-07-K04332_48272713</t>
  </si>
  <si>
    <t>31.05.2021 08:12:00</t>
  </si>
  <si>
    <t>31.05.2021 10:38:00</t>
  </si>
  <si>
    <t>ÇEPNİDERE TR-1 45-83-L00222_955162213_955162213</t>
  </si>
  <si>
    <t>31.05.2021 12:05:26</t>
  </si>
  <si>
    <t>31.05.2021 23:47:09</t>
  </si>
  <si>
    <t>CUMHURİYET KÖK 35-29-L00057_KAZANLI KÖK L05_2311614</t>
  </si>
  <si>
    <t>31.05.2021 19:28:31</t>
  </si>
  <si>
    <t>31.05.2021 21:51:30</t>
  </si>
  <si>
    <t>K-1953 35-09-K01953_912791398_912791398</t>
  </si>
  <si>
    <t>31.05.2021 07:07:03</t>
  </si>
  <si>
    <t>31.05.2021 08:13:13</t>
  </si>
  <si>
    <t>ULUCAK DM-2/15 35-27-M00334_957823138_957823138</t>
  </si>
  <si>
    <t>31.05.2021 13:51:34</t>
  </si>
  <si>
    <t>31.05.2021 15:35:16</t>
  </si>
  <si>
    <t>TR-3 45-78-L00003_953248969_953248969</t>
  </si>
  <si>
    <t>31.05.2021 08:47:51</t>
  </si>
  <si>
    <t>31.05.2021 11:59:20</t>
  </si>
  <si>
    <t>L-23 ESKİ POSTANE ÖNÜ 35-14-L00023_966754887_966754887</t>
  </si>
  <si>
    <t>31.05.2021 16:46:37</t>
  </si>
  <si>
    <t>31.05.2021 18:33:44</t>
  </si>
  <si>
    <t>31.05.2021 18:06:51</t>
  </si>
  <si>
    <t>31.05.2021 18:59:00</t>
  </si>
  <si>
    <t>SELENDİ TR-22 45-81-M00022_A_65514096_65514096</t>
  </si>
  <si>
    <t>31.05.2021 13:51:18</t>
  </si>
  <si>
    <t>31.05.2021 14:34:13</t>
  </si>
  <si>
    <t>K-240 35-01-K00240_911432408_911432408</t>
  </si>
  <si>
    <t>31.05.2021 10:27:20</t>
  </si>
  <si>
    <t>31.05.2021 17:48:25</t>
  </si>
  <si>
    <t>K-3001 35-02-K03001_B_56383762_56383762</t>
  </si>
  <si>
    <t>31.05.2021 13:17:04</t>
  </si>
  <si>
    <t>31.05.2021 14:59:50</t>
  </si>
  <si>
    <t>KARGIN KÖK 45-71-M00095_KARGIN BAKIR HAT TURGUTLU YÖNÜ M05_2076269</t>
  </si>
  <si>
    <t>31.05.2021 08:47:00</t>
  </si>
  <si>
    <t>31.05.2021 10:50:45</t>
  </si>
  <si>
    <t>TR-2/107 (İBRAHİMCİ KÖK) 45-83-L00107_48125221_56397061_56397061</t>
  </si>
  <si>
    <t>31.05.2021 23:45:00</t>
  </si>
  <si>
    <t>01.06.2021 00:42:16</t>
  </si>
  <si>
    <t>_957983454_957983454</t>
  </si>
  <si>
    <t>31.05.2021 14:57:55</t>
  </si>
  <si>
    <t>31.05.2021 16:56:05</t>
  </si>
  <si>
    <t>GÜNEŞLİ KÖK 45-75-M00056_HatBaşıAyırıcı_53134968 M03_53134968</t>
  </si>
  <si>
    <t>31.05.2021 09:29:59</t>
  </si>
  <si>
    <t>31.05.2021 21:08:19</t>
  </si>
  <si>
    <t>31.05.2021 23:08:02</t>
  </si>
  <si>
    <t>BİMEYKO TR-3 35-30-M00050_B_56352764_56352764</t>
  </si>
  <si>
    <t>31.05.2021 16:25:47</t>
  </si>
  <si>
    <t>31.05.2021 20:55:42</t>
  </si>
  <si>
    <t>DİKİLİ TR-20 35-30-M00620_955296147_955296147</t>
  </si>
  <si>
    <t>31.05.2021 10:15:00</t>
  </si>
  <si>
    <t>31.05.2021 15:53:25</t>
  </si>
  <si>
    <t>YENİ ŞAKRAN TR-19 35-17-M00216_950309440_950309440</t>
  </si>
  <si>
    <t>31.05.2021 17:15:00</t>
  </si>
  <si>
    <t>31.05.2021 21:30:51</t>
  </si>
  <si>
    <t>YEŞİLYURT DM 45-73-M00476_KÖYLER HATTI M04_2318331</t>
  </si>
  <si>
    <t>31.05.2021 09:08:33</t>
  </si>
  <si>
    <t>31.05.2021 12:53:19</t>
  </si>
  <si>
    <t>OĞLANANASI TR-9 35-22-M00262_D_56353775_56353775</t>
  </si>
  <si>
    <t>31.05.2021 15:56:03</t>
  </si>
  <si>
    <t>31.05.2021 17:11:36</t>
  </si>
  <si>
    <t>K-3871 35-04-K03871_913330060_913330060</t>
  </si>
  <si>
    <t>31.05.2021 19:10:14</t>
  </si>
  <si>
    <t>31.05.2021 21:29:13</t>
  </si>
  <si>
    <t>31.05.2021 19:29:49</t>
  </si>
  <si>
    <t>31.05.2021 21:47:02</t>
  </si>
  <si>
    <t>K-3011 35-01-K03011_911404698_911404698</t>
  </si>
  <si>
    <t>31.05.2021 18:09:10</t>
  </si>
  <si>
    <t>31.05.2021 20:23:15</t>
  </si>
  <si>
    <t>L-233 AKARCA KÖK 35-14-L00233_L-58 HAVACILAR SİTESİ L03_72202703</t>
  </si>
  <si>
    <t>31.05.2021 19:04:40</t>
  </si>
  <si>
    <t>31.05.2021 19:21:40</t>
  </si>
  <si>
    <t>K-4570 35-10-K04570_98086648_98086648</t>
  </si>
  <si>
    <t>31.05.2021 17:02:31</t>
  </si>
  <si>
    <t>31.05.2021 17:48:07</t>
  </si>
  <si>
    <t>DM-16/02 (BORU FABRİKASI KABİN) 45-71-M00267_TR-86-87-88 M03_66463746</t>
  </si>
  <si>
    <t>31.05.2021 14:58:41</t>
  </si>
  <si>
    <t>31.05.2021 16:06:03</t>
  </si>
  <si>
    <t>31.05.2021 08:13:44</t>
  </si>
  <si>
    <t>31.05.2021 08:59:59</t>
  </si>
  <si>
    <t>L-62 İSTUR 35-14-L00062_DIREK TIPI TRAFO HUCRESI H01_2099548</t>
  </si>
  <si>
    <t>31.05.2021 18:35:59</t>
  </si>
  <si>
    <t>31.05.2021 19:25:49</t>
  </si>
  <si>
    <t>KÜÇÜK EVRENOS TR-3 45-71-M01396_44424416_56385352_56385352</t>
  </si>
  <si>
    <t>31.05.2021 09:52:48</t>
  </si>
  <si>
    <t>31.05.2021 17:05:19</t>
  </si>
  <si>
    <t>İLYASLAR TR-2 45-76-M00096_A_56400387_56400387</t>
  </si>
  <si>
    <t>31.05.2021 22:18:26</t>
  </si>
  <si>
    <t>M-1063 35-03-M01063_913911479_913911479</t>
  </si>
  <si>
    <t>31.05.2021 09:22:14</t>
  </si>
  <si>
    <t>31.05.2021 13:59:53</t>
  </si>
  <si>
    <t>M-1116 35-02-M01116_910033307_910033307</t>
  </si>
  <si>
    <t>31.05.2021 12:03:47</t>
  </si>
  <si>
    <t>31.05.2021 17:19:31</t>
  </si>
  <si>
    <t>KURTULMUŞ KÖK 45-72-L00080_HatBaşıAyırıcı_53140338 L03_53140338</t>
  </si>
  <si>
    <t>31.05.2021 16:48:33</t>
  </si>
  <si>
    <t>31.05.2021 19:02:41</t>
  </si>
  <si>
    <t>31.05.2021 07:31:34</t>
  </si>
  <si>
    <t>31.05.2021 08:27:41</t>
  </si>
  <si>
    <t>YAĞCILAR TR-2 45-71-M01441_A_56400934_56400934</t>
  </si>
  <si>
    <t>31.05.2021 07:15:58</t>
  </si>
  <si>
    <t>31.05.2021 09:14:49</t>
  </si>
  <si>
    <t>DM-20/TR09-A 45-71-M02372_953244686_953244686</t>
  </si>
  <si>
    <t>31.05.2021 11:01:24</t>
  </si>
  <si>
    <t>31.05.2021 12:40:29</t>
  </si>
  <si>
    <t>M-3439(YATIRIM REZERVE) 35-03-M03439_910566372_910566372</t>
  </si>
  <si>
    <t>31.05.2021 18:09:38</t>
  </si>
  <si>
    <t>31.05.2021 22:20:50</t>
  </si>
  <si>
    <t>M-228 35-02-M00228_910092443_910092443</t>
  </si>
  <si>
    <t>31.05.2021 10:45:19</t>
  </si>
  <si>
    <t>31.05.2021 12:31:38</t>
  </si>
  <si>
    <t>BAHÇELİ TR-1 35-30-L00147_955323078_955323078</t>
  </si>
  <si>
    <t>31.05.2021 17:28:47</t>
  </si>
  <si>
    <t>01.06.2021 00:04:25</t>
  </si>
  <si>
    <t>DM-2/TR-28 35-22-M00062_955286942_955286942</t>
  </si>
  <si>
    <t>31.05.2021 15:04:55</t>
  </si>
  <si>
    <t>31.05.2021 15:51:50</t>
  </si>
  <si>
    <t>AKHİSAR İM 45-72-A00001_DM-8 ŞEHİR-2 L05_2308264</t>
  </si>
  <si>
    <t>31.05.2021 09:46:09</t>
  </si>
  <si>
    <t>31.05.2021 11:28:41</t>
  </si>
  <si>
    <t>31.05.2021 14:06:52</t>
  </si>
  <si>
    <t>31.05.2021 15:18:00</t>
  </si>
  <si>
    <t>AKHİSAR TM 45-72-A00006_GÖLMARMARA M01_2313121</t>
  </si>
  <si>
    <t>31.05.2021 15:31:40</t>
  </si>
  <si>
    <t>31.05.2021 16:12:53</t>
  </si>
  <si>
    <t>CAMBAZLI KÖK 45-84-M00005_MADEN KÖK M03_50241539</t>
  </si>
  <si>
    <t>31.05.2021 05:51:12</t>
  </si>
  <si>
    <t>31.05.2021 07:31:46</t>
  </si>
  <si>
    <t>K-4575 35-10-K04575_35-10-K04575_2354156</t>
  </si>
  <si>
    <t>31.05.2021 08:44:57</t>
  </si>
  <si>
    <t>31.05.2021 08:45:30</t>
  </si>
  <si>
    <t>BALIKLI KAYADİBİ TR-1 45-75-M00220_45-75-M00220_2362798</t>
  </si>
  <si>
    <t>31.05.2021 18:38:53</t>
  </si>
  <si>
    <t>31.05.2021 19:51:08</t>
  </si>
  <si>
    <t>TR-1/64 DM 45-72-M00064_TR/68-67-69 M19_66485028</t>
  </si>
  <si>
    <t>31.05.2021 13:34:24</t>
  </si>
  <si>
    <t>31.05.2021 15:16:29</t>
  </si>
  <si>
    <t>YENİFOÇA TR-43 35-23-M00043_950420811_950420811</t>
  </si>
  <si>
    <t>31.05.2021 17:38:59</t>
  </si>
  <si>
    <t>31.05.2021 22:01:52</t>
  </si>
  <si>
    <t>MURADİYE DM-5/10 45-71-M00775_DM-5/10C M03_2124686</t>
  </si>
  <si>
    <t>31.05.2021 07:49:29</t>
  </si>
  <si>
    <t>31.05.2021 08:52:04</t>
  </si>
  <si>
    <t>MENEMEN DM-4/15 35-28-M00813_B B01_65903309</t>
  </si>
  <si>
    <t>31.05.2021 19:46:30</t>
  </si>
  <si>
    <t>31.05.2021 20:45:46</t>
  </si>
  <si>
    <t>YUKARIBEY TR-1 35-16-M00120_953323785_953323785</t>
  </si>
  <si>
    <t>31.05.2021 17:49:04</t>
  </si>
  <si>
    <t>31.05.2021 21:14:47</t>
  </si>
  <si>
    <t>ÇUKURALTI M-26 35-25-M00074_955277934_955277934</t>
  </si>
  <si>
    <t>31.05.2021 21:21:14</t>
  </si>
  <si>
    <t>31.05.2021 22:29:27</t>
  </si>
  <si>
    <t>TR-2/4A 45-83-L00134_TR-2/4 L01_72118854</t>
  </si>
  <si>
    <t>31.05.2021 12:12:02</t>
  </si>
  <si>
    <t>31.05.2021 12:30:00</t>
  </si>
  <si>
    <t>TR-100 35-16-L00100_953320247_953320247</t>
  </si>
  <si>
    <t>31.05.2021 16:16:40</t>
  </si>
  <si>
    <t>31.05.2021 18:27:57</t>
  </si>
  <si>
    <t>KABAZLI TR-4 45-78-M00678_953291766_953291766</t>
  </si>
  <si>
    <t>31.05.2021 19:38:46</t>
  </si>
  <si>
    <t>31.05.2021 21:03:31</t>
  </si>
  <si>
    <t>K-550 35-01-K00550_911205729_911205729</t>
  </si>
  <si>
    <t>31.05.2021 15:28:13</t>
  </si>
  <si>
    <t>31.05.2021 21:45:08</t>
  </si>
  <si>
    <t>ESKİ FOÇA İM 35-23-A00001_ALÇUK-1 (ESKİ FOÇA-1) M08_2308653</t>
  </si>
  <si>
    <t>31.05.2021 12:24:00</t>
  </si>
  <si>
    <t>31.05.2021 12:48:00</t>
  </si>
  <si>
    <t>SELENDİ TR-8 45-81-M00008_E E04b_64573000</t>
  </si>
  <si>
    <t>31.05.2021 16:13:15</t>
  </si>
  <si>
    <t>31.05.2021 16:57:23</t>
  </si>
  <si>
    <t>M-1867 35-02-M01867_962717102_962717102</t>
  </si>
  <si>
    <t>31.05.2021 15:05:06</t>
  </si>
  <si>
    <t>31.05.2021 17:43:35</t>
  </si>
  <si>
    <t>ILIPINAR TR-1 35-23-M00081_DIREK TIPI TRAFO HUCRESI H01_2051290</t>
  </si>
  <si>
    <t>31.05.2021 13:12:03</t>
  </si>
  <si>
    <t>31.05.2021 15:43:02</t>
  </si>
  <si>
    <t>M-1116 35-02-M01116_C_56367864_56367864</t>
  </si>
  <si>
    <t>31.05.2021 14:19:44</t>
  </si>
  <si>
    <t>31.05.2021 17:22:46</t>
  </si>
  <si>
    <t>K-4012 35-04-K04012_912561499_912561499</t>
  </si>
  <si>
    <t>31.05.2021 11:41:24</t>
  </si>
  <si>
    <t>31.05.2021 12:29:59</t>
  </si>
  <si>
    <t>DM-3/TR-33 SEFERİHİSAR 35-14-L00299_956640524_956640524</t>
  </si>
  <si>
    <t>31.05.2021 08:28:04</t>
  </si>
  <si>
    <t>31.05.2021 09:58:34</t>
  </si>
  <si>
    <t>L-252 SİSSUS HASTANE 35-18-L00252_DAĞITIM TRAFO L-252 SİSUS HASTANE L03_72086621</t>
  </si>
  <si>
    <t>31.05.2021 10:43:44</t>
  </si>
  <si>
    <t>31.05.2021 13:45:18</t>
  </si>
  <si>
    <t>DM-5/TR-4 (ESKİ TR-36) 35-26-M01365_6189048 B02_57783021</t>
  </si>
  <si>
    <t>31.05.2021 17:16:05</t>
  </si>
  <si>
    <t>31.05.2021 18:01:52</t>
  </si>
  <si>
    <t>K-3321 35-09-K03321_912641411_912641411</t>
  </si>
  <si>
    <t>31.05.2021 10:14:48</t>
  </si>
  <si>
    <t>31.05.2021 11:19:24</t>
  </si>
  <si>
    <t>31.05.2021 18:34:50</t>
  </si>
  <si>
    <t>31.05.2021 18:40:20</t>
  </si>
  <si>
    <t>KARAKOCA TR-1 45-71-M00978_45-71-M00978_2355322</t>
  </si>
  <si>
    <t>31.05.2021 11:15:27</t>
  </si>
  <si>
    <t>31.05.2021 14:23:30</t>
  </si>
  <si>
    <t>OKÇULAR-2 35-16-M00108_47483648_56395419_56395419</t>
  </si>
  <si>
    <t>31.05.2021 07:57:11</t>
  </si>
  <si>
    <t>31.05.2021 10:22:48</t>
  </si>
  <si>
    <t>31.05.2021 09:41:24</t>
  </si>
  <si>
    <t>31.05.2021 21:04:24</t>
  </si>
  <si>
    <t>KUŞÇULAR TR-14 35-19-M00259_956678446_956678446</t>
  </si>
  <si>
    <t>31.05.2021 16:06:37</t>
  </si>
  <si>
    <t>31.05.2021 18:02:26</t>
  </si>
  <si>
    <t>31.05.2021 09:10:08</t>
  </si>
  <si>
    <t>31.05.2021 16:22:04</t>
  </si>
  <si>
    <t>L-12 DİNÇ OTEL 35-18-L00012_950461983_950461983</t>
  </si>
  <si>
    <t>31.05.2021 12:04:58</t>
  </si>
  <si>
    <t>31.05.2021 20:08:49</t>
  </si>
  <si>
    <t>TR-170 35-15-M00412_950356693_950356693</t>
  </si>
  <si>
    <t>31.05.2021 12:21:46</t>
  </si>
  <si>
    <t>31.05.2021 13:34:18</t>
  </si>
  <si>
    <t>PİRİNÇÇİ A. KALE GRB. TR-4 35-15-L01022_950404393_950404393</t>
  </si>
  <si>
    <t>31.05.2021 11:50:11</t>
  </si>
  <si>
    <t>31.05.2021 18:40:21</t>
  </si>
  <si>
    <t>31.05.2021 15:35:54</t>
  </si>
  <si>
    <t>31.05.2021 16:05:11</t>
  </si>
  <si>
    <t>K-3247 35-07-K03247_97598964_97598964</t>
  </si>
  <si>
    <t>31.05.2021 19:05:00</t>
  </si>
  <si>
    <t>31.05.2021 20:33:27</t>
  </si>
  <si>
    <t>SOMA KÖYLER DM-2 45-82-M00125_DM-2 FİDER-1 (SOMA-B) M04_2035739</t>
  </si>
  <si>
    <t>31.05.2021 12:52:50</t>
  </si>
  <si>
    <t>31.05.2021 13:26:47</t>
  </si>
  <si>
    <t>31.05.2021 10:20:05</t>
  </si>
  <si>
    <t>31.05.2021 12:35:20</t>
  </si>
  <si>
    <t>K-4201 35-02-K04201_910128211_910128211</t>
  </si>
  <si>
    <t>31.05.2021 15:15:51</t>
  </si>
  <si>
    <t>31.05.2021 21:00:30</t>
  </si>
  <si>
    <t>AHMETLİ İM 45-84-A00001_ŞEHİR-2 L15_2120376</t>
  </si>
  <si>
    <t>31.05.2021 08:45:58</t>
  </si>
  <si>
    <t>31.05.2021 10:31:12</t>
  </si>
  <si>
    <t>ZEAMET TR-1 35-27-M01047_ H_61266553</t>
  </si>
  <si>
    <t>31.05.2021 16:15:29</t>
  </si>
  <si>
    <t>31.05.2021 18:55:54</t>
  </si>
  <si>
    <t>L-12 BALLI KUYU 35-14-L00012_965655304_965655304</t>
  </si>
  <si>
    <t>31.05.2021 12:24:43</t>
  </si>
  <si>
    <t>31.05.2021 19:44:02</t>
  </si>
  <si>
    <t>AYASKENT TARIMSAL SULAMA TR-2 35-16-M00285_35-16-M00285_2376887</t>
  </si>
  <si>
    <t>31.05.2021 12:06:53</t>
  </si>
  <si>
    <t>31.05.2021 14:10:04</t>
  </si>
  <si>
    <t>DM-23/05 45-71-M00455_MANİSA BÜYÜKŞEHİR BELEDİYESİ YÜZME HAVUZU M04_72085891</t>
  </si>
  <si>
    <t>31.05.2021 13:02:39</t>
  </si>
  <si>
    <t>31.05.2021 13:49:35</t>
  </si>
  <si>
    <t>K-4832 35-01-K04832__72410842_72410842</t>
  </si>
  <si>
    <t>31.05.2021 15:46:23</t>
  </si>
  <si>
    <t>31.05.2021 17:20:57</t>
  </si>
  <si>
    <t>KONAKLI TR-2 35-15-L00918_48652852_56370689_56370689</t>
  </si>
  <si>
    <t>31.05.2021 17:59:47</t>
  </si>
  <si>
    <t>31.05.2021 19:20:25</t>
  </si>
  <si>
    <t>AKHİSAR İM 45-72-A00001_ESKİ ZEYTİN OVA L06_2058305</t>
  </si>
  <si>
    <t>31.05.2021 10:00:31</t>
  </si>
  <si>
    <t>31.05.2021 10:25:12</t>
  </si>
  <si>
    <t>M-36 GÖKÇE ÇİÇEK SİTESİ 35-18-M00036_35-18-M00036_2371030</t>
  </si>
  <si>
    <t>31.05.2021 11:04:50</t>
  </si>
  <si>
    <t>31.05.2021 15:54:31</t>
  </si>
  <si>
    <t>PAYAMLI M-24 35-25-M00191_95000488250_95000488250</t>
  </si>
  <si>
    <t>31.05.2021 14:59:09</t>
  </si>
  <si>
    <t>31.05.2021 17:58:30</t>
  </si>
  <si>
    <t>L-250 35-18-L00250_8633827_56368473_56368473</t>
  </si>
  <si>
    <t>31.05.2021 09:28:02</t>
  </si>
  <si>
    <t>31.05.2021 10:13:36</t>
  </si>
  <si>
    <t>31.05.2021 19:54:03</t>
  </si>
  <si>
    <t>31.05.2021 22:30:59</t>
  </si>
  <si>
    <t>L-23 ESKİ POSTANE ÖNÜ 35-14-L00023_956639649_956639649</t>
  </si>
  <si>
    <t>31.05.2021 12:14:52</t>
  </si>
  <si>
    <t>31.05.2021 18:44:16</t>
  </si>
  <si>
    <t>KOZBEYLİ TR-1 35-23-M00070_DIREK TIPI TRAFO HUCRESI H01_2048268</t>
  </si>
  <si>
    <t>31.05.2021 07:07:08</t>
  </si>
  <si>
    <t>31.05.2021 08:46:47</t>
  </si>
  <si>
    <t>BAYIRLI TR-1 35-15-L00740_A_56367638_56367638</t>
  </si>
  <si>
    <t>31.05.2021 19:10:03</t>
  </si>
  <si>
    <t>01.06.2021 00:19:13</t>
  </si>
  <si>
    <t>GÖZTEPE İM 35-01-A00004_HAVACILAR K28_2046479</t>
  </si>
  <si>
    <t>31.05.2021 11:27:26</t>
  </si>
  <si>
    <t>31.05.2021 12:44:00</t>
  </si>
  <si>
    <t>31.05.2021 10:02:00</t>
  </si>
  <si>
    <t>31.05.2021 10:40:16</t>
  </si>
  <si>
    <t>ARPALIK KÖK 45-83-M00137_ARPALIK KÖK-2 M08_2096497</t>
  </si>
  <si>
    <t>31.05.2021 09:42:33</t>
  </si>
  <si>
    <t>31.05.2021 17:38:30</t>
  </si>
  <si>
    <t>_43010920_43010920</t>
  </si>
  <si>
    <t>31.05.2021 12:58:44</t>
  </si>
  <si>
    <t>31.05.2021 19:35:19</t>
  </si>
  <si>
    <t>DM-2/12 45-72-M00610_956508824_956508824</t>
  </si>
  <si>
    <t>31.05.2021 16:59:49</t>
  </si>
  <si>
    <t>31.05.2021 19:22:23</t>
  </si>
  <si>
    <t>M-2373 35-02-M02373_99966261_99966261</t>
  </si>
  <si>
    <t>31.05.2021 14:08:11</t>
  </si>
  <si>
    <t>31.05.2021 20:39:54</t>
  </si>
  <si>
    <t>FOÇA TR-49 35-23-L00049_950422097_950422097</t>
  </si>
  <si>
    <t>31.05.2021 16:38:05</t>
  </si>
  <si>
    <t>31.05.2021 19:49:12</t>
  </si>
  <si>
    <t>NEVZAT KARAKAŞ SULAMA GRUBU 35-29-M00152_DIREK TIPI TRAFO HUCRESI H01_2063682</t>
  </si>
  <si>
    <t>31.05.2021 13:43:29</t>
  </si>
  <si>
    <t>31.05.2021 15:24:06</t>
  </si>
  <si>
    <t>M-1150 35-04-M01150_B_56378551_56378551</t>
  </si>
  <si>
    <t>31.05.2021 16:14:21</t>
  </si>
  <si>
    <t>31.05.2021 17:46:53</t>
  </si>
  <si>
    <t>TR-16 ( M-716) 35-30-M00716_955300307_955300307</t>
  </si>
  <si>
    <t>31.05.2021 12:21:50</t>
  </si>
  <si>
    <t>31.05.2021 13:51:56</t>
  </si>
  <si>
    <t>L-250 35-18-L00250_6721112_56368475_56368475</t>
  </si>
  <si>
    <t>31.05.2021 09:44:09</t>
  </si>
  <si>
    <t>31.05.2021 10:11:55</t>
  </si>
  <si>
    <t>TR-79 DEREKENARI 35-19-L00079_956679313_956679313</t>
  </si>
  <si>
    <t>31.05.2021 20:42:17</t>
  </si>
  <si>
    <t>31.05.2021 22:09:45</t>
  </si>
  <si>
    <t>31.05.2021 09:33:00</t>
  </si>
  <si>
    <t>31.05.2021 13:29:27</t>
  </si>
  <si>
    <t>SOMA TR-44/1 45-82-M00076_B_56391497_56391497</t>
  </si>
  <si>
    <t>31.05.2021 10:00:17</t>
  </si>
  <si>
    <t>31.05.2021 11:25:08</t>
  </si>
  <si>
    <t>YENİFOÇA TR-44 35-23-M00044_A_56388988_56388988</t>
  </si>
  <si>
    <t>31.05.2021 09:31:04</t>
  </si>
  <si>
    <t>31.05.2021 11:43:21</t>
  </si>
  <si>
    <t>K-138 GÖRECE 35-22-K00138_955292369_955292369</t>
  </si>
  <si>
    <t>31.05.2021 20:58:29</t>
  </si>
  <si>
    <t>31.05.2021 23:23:13</t>
  </si>
  <si>
    <t>31.05.2021 09:11:30</t>
  </si>
  <si>
    <t>31.05.2021 09:18:39</t>
  </si>
  <si>
    <t>31.05.2021 16:54:16</t>
  </si>
  <si>
    <t>31.05.2021 18:10:38</t>
  </si>
  <si>
    <t>31.05.2021 06:53:09</t>
  </si>
  <si>
    <t>31.05.2021 07:55:00</t>
  </si>
  <si>
    <t>KABAKOZ TR-1 45-75-M00286_DIREK TIPI TRAFO HUCRESI H01_2089048</t>
  </si>
  <si>
    <t>31.05.2021 19:22:04</t>
  </si>
  <si>
    <t>31.05.2021 22:01:25</t>
  </si>
  <si>
    <t>GERELİ TR-1 35-15-L00669_950385309_950385309</t>
  </si>
  <si>
    <t>31.05.2021 13:46:38</t>
  </si>
  <si>
    <t>31.05.2021 20:35:26</t>
  </si>
  <si>
    <t>ULUCAK DM-2/1 35-27-M00335_A_56366605_56366605</t>
  </si>
  <si>
    <t>31.05.2021 11:17:45</t>
  </si>
  <si>
    <t>31.05.2021 13:49:09</t>
  </si>
  <si>
    <t>MENEMEN DM-4 35-28-M00733_953372789_953372789</t>
  </si>
  <si>
    <t>31.05.2021 16:12:00</t>
  </si>
  <si>
    <t>31.05.2021 17:10:57</t>
  </si>
  <si>
    <t>K-138 GÖRECE 35-22-K00138_F_56370418_56370418</t>
  </si>
  <si>
    <t>31.05.2021 15:14:03</t>
  </si>
  <si>
    <t>31.05.2021 17:26:25</t>
  </si>
  <si>
    <t>L-64 35-18-L00064_950465968_950465968</t>
  </si>
  <si>
    <t>31.05.2021 15:08:39</t>
  </si>
  <si>
    <t>31.05.2021 18:32:03</t>
  </si>
  <si>
    <t>M-998 35-03-M00998_35-03-M00998_41946318</t>
  </si>
  <si>
    <t>31.05.2021 09:36:08</t>
  </si>
  <si>
    <t>31.05.2021 10:05:17</t>
  </si>
  <si>
    <t>YENİFOÇA TR-51 35-23-M00051_YENİFOÇA TR-45 M02_72157029</t>
  </si>
  <si>
    <t>31.05.2021 13:37:25</t>
  </si>
  <si>
    <t>31.05.2021 14:11:11</t>
  </si>
  <si>
    <t>31.05.2021 08:20:30</t>
  </si>
  <si>
    <t>31.05.2021 09:04:29</t>
  </si>
  <si>
    <t>L-263 TANSAŞ YANI 35-18-L00263_950464059_950464059</t>
  </si>
  <si>
    <t>31.05.2021 11:39:37</t>
  </si>
  <si>
    <t>31.05.2021 16:51:05</t>
  </si>
  <si>
    <t>TR-161 35-26-M00161_956621318_956621318</t>
  </si>
  <si>
    <t>31.05.2021 15:01:35</t>
  </si>
  <si>
    <t>31.05.2021 13:40:00</t>
  </si>
  <si>
    <t>31.05.2021 10:42:18</t>
  </si>
  <si>
    <t>31.05.2021 14:07:44</t>
  </si>
  <si>
    <t>KULA İM 45-77-A00001_SARAÇLAR L17_60817757</t>
  </si>
  <si>
    <t>31.05.2021 16:08:24</t>
  </si>
  <si>
    <t>31.05.2021 16:14:16</t>
  </si>
  <si>
    <t>31.05.2021 14:53:47</t>
  </si>
  <si>
    <t>L-140 35-18-L00140_942576041_942576041</t>
  </si>
  <si>
    <t>31.05.2021 09:37:15</t>
  </si>
  <si>
    <t>31.05.2021 15:31:10</t>
  </si>
  <si>
    <t>YENİFOÇA M-274 35-23-M00274_35-23-M00274_2362995</t>
  </si>
  <si>
    <t>31.05.2021 09:14:53</t>
  </si>
  <si>
    <t>31.05.2021 14:12:51</t>
  </si>
  <si>
    <t>31.05.2021 10:50:27</t>
  </si>
  <si>
    <t>31.05.2021 12:20:42</t>
  </si>
  <si>
    <t>HALITLI TR-1 45-71-M01503_A_56395544_56395544</t>
  </si>
  <si>
    <t>31.05.2021 12:00:34</t>
  </si>
  <si>
    <t>31.05.2021 15:11:25</t>
  </si>
  <si>
    <t>TARIMSAL SULAMA TR-49 45-85-L00150_45-85-L00150_2360405</t>
  </si>
  <si>
    <t>31.05.2021 19:43:15</t>
  </si>
  <si>
    <t>31.05.2021 12:26:29</t>
  </si>
  <si>
    <t>31.05.2021 12:55:17</t>
  </si>
  <si>
    <t>L-175 35-18-L00175_950437250_950437250</t>
  </si>
  <si>
    <t>31.05.2021 18:24:37</t>
  </si>
  <si>
    <t>31.05.2021 21:54:45</t>
  </si>
  <si>
    <t>K-696 35-02-K00696_913401736_913401736</t>
  </si>
  <si>
    <t>31.05.2021 08:19:54</t>
  </si>
  <si>
    <t>31.05.2021 09:18:18</t>
  </si>
  <si>
    <t>DM-21/06 (CAMİ) 45-71-M00356_B_60984446_60984446</t>
  </si>
  <si>
    <t>31.05.2021 20:23:00</t>
  </si>
  <si>
    <t>31.05.2021 21:36:08</t>
  </si>
  <si>
    <t>KABAKUM BANKACILAR TR-1 35-30-M00207_955314592_955314592</t>
  </si>
  <si>
    <t>31.05.2021 13:30:31</t>
  </si>
  <si>
    <t>01.06.2021 00:02:47</t>
  </si>
  <si>
    <t>GÜNEŞLİ KÖK 45-75-M00056_HatBaşıAyırıcı_53135068 M03_53135068</t>
  </si>
  <si>
    <t>31.05.2021 11:17:33</t>
  </si>
  <si>
    <t>31.05.2021 18:14:16</t>
  </si>
  <si>
    <t>TEKELİ TR-1 35-22-M00231_955254325_955254325</t>
  </si>
  <si>
    <t>31.05.2021 17:18:00</t>
  </si>
  <si>
    <t>31.05.2021 19:12:11</t>
  </si>
  <si>
    <t>ARMUTLU DM-02/TR-25 35-27-L00415_943072255_943072255</t>
  </si>
  <si>
    <t>31.05.2021 19:11:10</t>
  </si>
  <si>
    <t>31.05.2021 21:43:51</t>
  </si>
  <si>
    <t>AKSELENDİ İM 45-72-A00004_HatBaşıAyırıcı_53139758 L23_53139758</t>
  </si>
  <si>
    <t>31.05.2021 14:24:14</t>
  </si>
  <si>
    <t>ÇAYLI TR-11 35-15-L00196_A_56367904_56367904</t>
  </si>
  <si>
    <t>31.05.2021 07:54:42</t>
  </si>
  <si>
    <t>31.05.2021 09:24:27</t>
  </si>
  <si>
    <t>TR-34 35-30-L00034_955332836_955332836</t>
  </si>
  <si>
    <t>31.05.2021 16:46:50</t>
  </si>
  <si>
    <t>31.05.2021 22:43:02</t>
  </si>
  <si>
    <t>ŞİRVAN TARIMSAL SULAMA TR-1 45-83-M00488_45-83-M00488_2369647</t>
  </si>
  <si>
    <t>31.05.2021 09:13:57</t>
  </si>
  <si>
    <t>31.05.2021 10:39:33</t>
  </si>
  <si>
    <t>31.05.2021 20:30:17</t>
  </si>
  <si>
    <t>31.05.2021 22:30:24</t>
  </si>
  <si>
    <t>31.05.2021 20:11:53</t>
  </si>
  <si>
    <t>31.05.2021 23:10:44</t>
  </si>
  <si>
    <t>KUŞÇULAR TR-14 35-19-M00259_915058135_915058135</t>
  </si>
  <si>
    <t>31.05.2021 16:30:50</t>
  </si>
  <si>
    <t>31.05.2021 18:23:10</t>
  </si>
  <si>
    <t>31.05.2021 12:31:32</t>
  </si>
  <si>
    <t>31.05.2021 13:04:00</t>
  </si>
  <si>
    <t>L-309 35-18-L00309_950447301_950447301</t>
  </si>
  <si>
    <t>31.05.2021 19:44:30</t>
  </si>
  <si>
    <t>01.06.2021 00:05:49</t>
  </si>
  <si>
    <t>K-2883 35-03-K02883_910652844_910652844</t>
  </si>
  <si>
    <t>31.05.2021 13:55:00</t>
  </si>
  <si>
    <t>31.05.2021 17:30:11</t>
  </si>
  <si>
    <t>31.05.2021 15:06:36</t>
  </si>
  <si>
    <t>31.05.2021 15:51:17</t>
  </si>
  <si>
    <t>K-1715 35-02-K01715_A_56375188_56375188</t>
  </si>
  <si>
    <t>31.05.2021 13:41:22</t>
  </si>
  <si>
    <t>31.05.2021 14:52:51</t>
  </si>
  <si>
    <t>TİRE TR-2 35-29-M00465_950340368_950340368</t>
  </si>
  <si>
    <t>31.05.2021 08:44:53</t>
  </si>
  <si>
    <t>31.05.2021 10:15:33</t>
  </si>
  <si>
    <t>ULUCAK TM 35-28-A00002_ULUKENT-2 M17_2313763</t>
  </si>
  <si>
    <t>31.05.2021 12:33:14</t>
  </si>
  <si>
    <t>31.05.2021 12:41:06</t>
  </si>
  <si>
    <t>31.05.2021 14:23:37</t>
  </si>
  <si>
    <t>31.05.2021 15:56:13</t>
  </si>
  <si>
    <t>31.05.2021 00:59:13</t>
  </si>
  <si>
    <t>31.05.2021 01:15:55</t>
  </si>
  <si>
    <t>L-252 SİSSUS HASTANE 35-18-L00252_962548889_962548889</t>
  </si>
  <si>
    <t>31.05.2021 11:16:22</t>
  </si>
  <si>
    <t>31.05.2021 15:10:18</t>
  </si>
  <si>
    <t>KARAKEÇİLİ TAVŞANTAŞI TR-1 45-75-M00110_A_56387742_56387742</t>
  </si>
  <si>
    <t>31.05.2021 18:30:46</t>
  </si>
  <si>
    <t>31.05.2021 22:49:12</t>
  </si>
  <si>
    <t>ÇAMPINAR TARIMSAL SULAMA TR-4 45-83-M00361_45-83-M00361_2356442</t>
  </si>
  <si>
    <t>31.05.2021 19:49:21</t>
  </si>
  <si>
    <t>31.05.2021 20:57:38</t>
  </si>
  <si>
    <t>KEMİKLİDERE TR-1 45-80-M00134_956548726_956548726</t>
  </si>
  <si>
    <t>31.05.2021 14:08:45</t>
  </si>
  <si>
    <t>31.05.2021 15:57:51</t>
  </si>
  <si>
    <t>TR-34 35-27-M00034_K.DERELİ M03_72209033</t>
  </si>
  <si>
    <t>31.05.2021 07:47:38</t>
  </si>
  <si>
    <t>31.05.2021 09:20:46</t>
  </si>
  <si>
    <t>31.05.2021 11:07:09</t>
  </si>
  <si>
    <t>31.05.2021 12:18:49</t>
  </si>
  <si>
    <t>L-200 35-18-L00200_950466325_950466325</t>
  </si>
  <si>
    <t>31.05.2021 08:52:40</t>
  </si>
  <si>
    <t>31.05.2021 15:14:15</t>
  </si>
  <si>
    <t>CEVİZALAN TR-4 35-15-L00122_35-15-L00122_2365061</t>
  </si>
  <si>
    <t>31.05.2021 11:22:00</t>
  </si>
  <si>
    <t>31.05.2021 15:17:00</t>
  </si>
  <si>
    <t>TR-77 (M-777) 35-30-M00777_B b2_43010751</t>
  </si>
  <si>
    <t>31.05.2021 16:23:16</t>
  </si>
  <si>
    <t>31.05.2021 23:28:56</t>
  </si>
  <si>
    <t>TR-1/103 45-71-M00942_DM-1/59 M01_66501685</t>
  </si>
  <si>
    <t>31.05.2021 10:00:33</t>
  </si>
  <si>
    <t>31.05.2021 11:00:38</t>
  </si>
  <si>
    <t>K-463 35-01-K00463_B_56355144_56355144</t>
  </si>
  <si>
    <t>31.05.2021 23:03:19</t>
  </si>
  <si>
    <t>31.05.2021 23:48:14</t>
  </si>
  <si>
    <t>TR-2/76 45-83-M00774_955152534_955152534</t>
  </si>
  <si>
    <t>31.05.2021 16:40:00</t>
  </si>
  <si>
    <t>31.05.2021 18:08:45</t>
  </si>
  <si>
    <t>31.05.2021 14:28:02</t>
  </si>
  <si>
    <t>31.05.2021 15:31:19</t>
  </si>
  <si>
    <t>İLKKURŞUN YOL KENARI TR-2 35-15-L00490_35-15-L00490_2365936</t>
  </si>
  <si>
    <t>31.05.2021 09:37:45</t>
  </si>
  <si>
    <t>31.05.2021 12:36:19</t>
  </si>
  <si>
    <t>ARMUTLU TR-22 35-27-M00616_914692879_914692879</t>
  </si>
  <si>
    <t>31.05.2021 17:23:34</t>
  </si>
  <si>
    <t>31.05.2021 19:59:59</t>
  </si>
  <si>
    <t>MADEN KÖK 45-83-M00128_ÇİZGİLİ GES M06_47316732</t>
  </si>
  <si>
    <t>09.05.2021 09:31:17</t>
  </si>
  <si>
    <t>09.05.2021 09:57:17</t>
  </si>
  <si>
    <t>AHMETLİ DM 45-77-M00187_DM-1 GİRİŞ M02_41952851</t>
  </si>
  <si>
    <t>28.05.2021 10:24:15</t>
  </si>
  <si>
    <t>28.05.2021 11:43:38</t>
  </si>
  <si>
    <t>ULUCAK DM-1/8 35-27-M00339_98926182_98926182</t>
  </si>
  <si>
    <t>06.05.2021 10:32:00</t>
  </si>
  <si>
    <t>06.05.2021 18:28:53</t>
  </si>
  <si>
    <t>TR-27 35-27-M00027_965432364_965432364</t>
  </si>
  <si>
    <t>05.05.2021 10:54:57</t>
  </si>
  <si>
    <t>05.05.2021 18:58:14</t>
  </si>
  <si>
    <t>ŞEREMET GES ÖZEL TR 45-77-M00193Ö_ M03_55028178</t>
  </si>
  <si>
    <t>29.05.2021 10:01:32</t>
  </si>
  <si>
    <t>29.05.2021 14:53:34</t>
  </si>
  <si>
    <t>SELİM GES KÖK 35-23-M00319_SELİM GES DM M05_72307545</t>
  </si>
  <si>
    <t>24.05.2021 09:02:55</t>
  </si>
  <si>
    <t>24.05.2021 09:30:19</t>
  </si>
  <si>
    <t>İSMAİL UYSAL SULAMA GRUBU 35-29-L00677_950344457_950344457</t>
  </si>
  <si>
    <t>30.05.2021 11:42:38</t>
  </si>
  <si>
    <t>30.05.2021 12:58:58</t>
  </si>
  <si>
    <t>DM06/TR-01 45-73-M00053_95000457935_95000457935</t>
  </si>
  <si>
    <t>26.05.2021 18:06:52</t>
  </si>
  <si>
    <t>26.05.2021 20:13:09</t>
  </si>
  <si>
    <t>SAKARLI KÖK 45-76-M00046_GÖKÇUKUR GES-1 KÖK M06_72214988</t>
  </si>
  <si>
    <t>31.05.2021 12:31:53</t>
  </si>
  <si>
    <t>31.05.2021 15:47:17</t>
  </si>
  <si>
    <t>BAĞARASI TR-2 35-23-M00171_950416331_950416331</t>
  </si>
  <si>
    <t>31.05.2021 14:23:10</t>
  </si>
  <si>
    <t>31.05.2021 20:06:45</t>
  </si>
  <si>
    <t>KAYMAKÇI TR-12 35-15-M00249_950397304_950397304</t>
  </si>
  <si>
    <t>19.05.2021 13:08:17</t>
  </si>
  <si>
    <t>19.05.2021 19:18:05</t>
  </si>
  <si>
    <t>CAMBAZLI KÖK 45-84-M00005_CANBAZLI GES M02_50241538</t>
  </si>
  <si>
    <t>08.05.2021 11:33:37</t>
  </si>
  <si>
    <t>08.05.2021 12:17:34</t>
  </si>
  <si>
    <t>K-4827 35-02-K04827_99258419_99258419</t>
  </si>
  <si>
    <t>26.05.2021 12:47:00</t>
  </si>
  <si>
    <t>26.05.2021 14:18:03</t>
  </si>
  <si>
    <t>KİRAZ İM 35-31-A00001_ATERMİT M09_2095003</t>
  </si>
  <si>
    <t>30.05.2021 06:08:19</t>
  </si>
  <si>
    <t>30.05.2021 06:19:44</t>
  </si>
  <si>
    <t>ALÇUK TM 35-17-A00001_HatBaşıAyırıcı_53133521 M30_53133521</t>
  </si>
  <si>
    <t>13.05.2021 11:20:57</t>
  </si>
  <si>
    <t>13.05.2021 12:32:55</t>
  </si>
  <si>
    <t>M-423 35-02-M00423_910030964_910030964</t>
  </si>
  <si>
    <t>15.05.2021 11:32:40</t>
  </si>
  <si>
    <t>15.05.2021 13:08:10</t>
  </si>
  <si>
    <t>KULA İM 45-77-A00001_HatBaşıAyırıcı_66051820 M07_66051820</t>
  </si>
  <si>
    <t>15.05.2021 14:54:05</t>
  </si>
  <si>
    <t>15.05.2021 16:50:26</t>
  </si>
  <si>
    <t>TEOS-1 GES ÖZEL TR 35-14-M00343Ö_TRAFO M01_65963958</t>
  </si>
  <si>
    <t>08.05.2021 16:08:18</t>
  </si>
  <si>
    <t>08.05.2021 17:26:29</t>
  </si>
  <si>
    <t>KOLDERE KÖK 45-80-M00051_GES SANTRALİ M02_73403314</t>
  </si>
  <si>
    <t>04.05.2021 11:47:15</t>
  </si>
  <si>
    <t>04.05.2021 21:41:57</t>
  </si>
  <si>
    <t>İZZETTİN KÖK 45-83-M00132_ŞİRVAN M03_2327934</t>
  </si>
  <si>
    <t>28.05.2021 09:54:34</t>
  </si>
  <si>
    <t>28.05.2021 15:26:21</t>
  </si>
  <si>
    <t>MURADİYE DM 45-71-M00006_KENT ENERJİ M17_72258321</t>
  </si>
  <si>
    <t>12.05.2021 14:02:53</t>
  </si>
  <si>
    <t>12.05.2021 15:16:48</t>
  </si>
  <si>
    <t>YENİOBA KÖK 35-29-M00125_DONANIMLI YEDEK M08_72190958</t>
  </si>
  <si>
    <t>25.05.2021 20:16:19</t>
  </si>
  <si>
    <t>09.05.2021 15:31:00</t>
  </si>
  <si>
    <t>09.05.2021 17:13:36</t>
  </si>
  <si>
    <t>TR-113 35-16-L00113_953335788_953335788</t>
  </si>
  <si>
    <t>21.05.2021 13:47:59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</si>
</sst>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026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1815065</v>
      </c>
      <c r="B2">
        <v>1</v>
      </c>
      <c r="C2" t="s">
        <v>80</v>
      </c>
      <c r="D2" t="s">
        <v>103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9.613888888</v>
      </c>
      <c r="O2">
        <v>0</v>
      </c>
      <c r="P2">
        <v>5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6.3245308907641995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6.3245308907641995</v>
      </c>
    </row>
    <row r="3" spans="1:31" x14ac:dyDescent="0.25">
      <c r="A3">
        <v>1815066</v>
      </c>
      <c r="B3">
        <v>1</v>
      </c>
      <c r="C3" t="s">
        <v>81</v>
      </c>
      <c r="D3" t="s">
        <v>115</v>
      </c>
      <c r="E3" t="s">
        <v>140</v>
      </c>
      <c r="F3" t="s">
        <v>141</v>
      </c>
      <c r="G3" t="s">
        <v>142</v>
      </c>
      <c r="H3" t="s">
        <v>143</v>
      </c>
      <c r="I3" t="s">
        <v>135</v>
      </c>
      <c r="J3" t="s">
        <v>136</v>
      </c>
      <c r="K3" t="s">
        <v>137</v>
      </c>
      <c r="L3" t="s">
        <v>144</v>
      </c>
      <c r="M3" t="s">
        <v>145</v>
      </c>
      <c r="N3">
        <v>1.349722222</v>
      </c>
      <c r="O3">
        <v>0</v>
      </c>
      <c r="P3">
        <v>582</v>
      </c>
      <c r="Q3">
        <v>1</v>
      </c>
      <c r="R3">
        <v>5</v>
      </c>
      <c r="S3">
        <v>0</v>
      </c>
      <c r="T3">
        <v>49</v>
      </c>
      <c r="U3">
        <v>1</v>
      </c>
      <c r="V3">
        <v>0</v>
      </c>
      <c r="W3">
        <v>0</v>
      </c>
      <c r="X3">
        <v>67.330927716405782</v>
      </c>
      <c r="Y3">
        <v>0.7838981916077139</v>
      </c>
      <c r="Z3">
        <v>0.30081055647732841</v>
      </c>
      <c r="AA3">
        <v>0</v>
      </c>
      <c r="AB3">
        <v>3.9218281024053425</v>
      </c>
      <c r="AC3">
        <v>17.250248890708534</v>
      </c>
      <c r="AD3">
        <v>0</v>
      </c>
      <c r="AE3">
        <v>89.587713457604707</v>
      </c>
    </row>
    <row r="4" spans="1:31" x14ac:dyDescent="0.25">
      <c r="A4">
        <v>1815070</v>
      </c>
      <c r="B4">
        <v>1</v>
      </c>
      <c r="C4" t="s">
        <v>80</v>
      </c>
      <c r="D4" t="s">
        <v>82</v>
      </c>
      <c r="E4" t="s">
        <v>146</v>
      </c>
      <c r="F4" t="s">
        <v>147</v>
      </c>
      <c r="G4" t="s">
        <v>148</v>
      </c>
      <c r="H4" t="s">
        <v>143</v>
      </c>
      <c r="I4" t="s">
        <v>135</v>
      </c>
      <c r="J4" t="s">
        <v>3</v>
      </c>
      <c r="K4" t="s">
        <v>137</v>
      </c>
      <c r="L4" t="s">
        <v>149</v>
      </c>
      <c r="M4" t="s">
        <v>150</v>
      </c>
      <c r="N4">
        <v>1.1775</v>
      </c>
      <c r="O4">
        <v>0</v>
      </c>
      <c r="P4">
        <v>1</v>
      </c>
      <c r="Q4">
        <v>0</v>
      </c>
      <c r="R4">
        <v>0</v>
      </c>
      <c r="S4">
        <v>0</v>
      </c>
      <c r="T4">
        <v>487</v>
      </c>
      <c r="U4">
        <v>0</v>
      </c>
      <c r="V4">
        <v>0</v>
      </c>
      <c r="W4">
        <v>0</v>
      </c>
      <c r="X4">
        <v>2.7430648375E-4</v>
      </c>
      <c r="Y4">
        <v>0</v>
      </c>
      <c r="Z4">
        <v>0</v>
      </c>
      <c r="AA4">
        <v>0</v>
      </c>
      <c r="AB4">
        <v>144.77540572951798</v>
      </c>
      <c r="AC4">
        <v>0</v>
      </c>
      <c r="AD4">
        <v>0</v>
      </c>
      <c r="AE4">
        <v>144.77568003600175</v>
      </c>
    </row>
    <row r="5" spans="1:31" x14ac:dyDescent="0.25">
      <c r="A5">
        <v>1815071</v>
      </c>
      <c r="B5">
        <v>1</v>
      </c>
      <c r="C5" t="s">
        <v>80</v>
      </c>
      <c r="D5" t="s">
        <v>82</v>
      </c>
      <c r="E5" t="s">
        <v>146</v>
      </c>
      <c r="F5" t="s">
        <v>151</v>
      </c>
      <c r="G5" t="s">
        <v>148</v>
      </c>
      <c r="H5" t="s">
        <v>143</v>
      </c>
      <c r="I5" t="s">
        <v>135</v>
      </c>
      <c r="J5" t="s">
        <v>3</v>
      </c>
      <c r="K5" t="s">
        <v>137</v>
      </c>
      <c r="L5" t="s">
        <v>152</v>
      </c>
      <c r="M5" t="s">
        <v>153</v>
      </c>
      <c r="N5">
        <v>0.78555555499999996</v>
      </c>
      <c r="O5">
        <v>0</v>
      </c>
      <c r="P5">
        <v>1</v>
      </c>
      <c r="Q5">
        <v>0</v>
      </c>
      <c r="R5">
        <v>0</v>
      </c>
      <c r="S5">
        <v>0</v>
      </c>
      <c r="T5">
        <v>487</v>
      </c>
      <c r="U5">
        <v>0</v>
      </c>
      <c r="V5">
        <v>0</v>
      </c>
      <c r="W5">
        <v>0</v>
      </c>
      <c r="X5">
        <v>1.7037073068888888E-4</v>
      </c>
      <c r="Y5">
        <v>0</v>
      </c>
      <c r="Z5">
        <v>0</v>
      </c>
      <c r="AA5">
        <v>0</v>
      </c>
      <c r="AB5">
        <v>93.653013936482026</v>
      </c>
      <c r="AC5">
        <v>0</v>
      </c>
      <c r="AD5">
        <v>0</v>
      </c>
      <c r="AE5">
        <v>93.653184307212712</v>
      </c>
    </row>
    <row r="6" spans="1:31" x14ac:dyDescent="0.25">
      <c r="A6">
        <v>1815072</v>
      </c>
      <c r="B6">
        <v>1</v>
      </c>
      <c r="C6" t="s">
        <v>81</v>
      </c>
      <c r="D6" t="s">
        <v>118</v>
      </c>
      <c r="E6" t="s">
        <v>140</v>
      </c>
      <c r="F6" t="s">
        <v>154</v>
      </c>
      <c r="G6" t="s">
        <v>142</v>
      </c>
      <c r="H6" t="s">
        <v>143</v>
      </c>
      <c r="I6" t="s">
        <v>135</v>
      </c>
      <c r="J6" t="s">
        <v>136</v>
      </c>
      <c r="K6" t="s">
        <v>137</v>
      </c>
      <c r="L6" t="s">
        <v>155</v>
      </c>
      <c r="M6" t="s">
        <v>156</v>
      </c>
      <c r="N6">
        <v>1.311388888</v>
      </c>
      <c r="O6">
        <v>1</v>
      </c>
      <c r="P6">
        <v>287</v>
      </c>
      <c r="Q6">
        <v>44</v>
      </c>
      <c r="R6">
        <v>33</v>
      </c>
      <c r="S6">
        <v>9</v>
      </c>
      <c r="T6">
        <v>35</v>
      </c>
      <c r="U6">
        <v>0</v>
      </c>
      <c r="V6">
        <v>0</v>
      </c>
      <c r="W6">
        <v>0.66715614162969761</v>
      </c>
      <c r="X6">
        <v>36.053827635653384</v>
      </c>
      <c r="Y6">
        <v>275.62671223818052</v>
      </c>
      <c r="Z6">
        <v>14.921116475300293</v>
      </c>
      <c r="AA6">
        <v>46.576659706290158</v>
      </c>
      <c r="AB6">
        <v>19.477347389060181</v>
      </c>
      <c r="AC6">
        <v>0</v>
      </c>
      <c r="AD6">
        <v>0</v>
      </c>
      <c r="AE6">
        <v>393.32281958611424</v>
      </c>
    </row>
    <row r="7" spans="1:31" x14ac:dyDescent="0.25">
      <c r="A7">
        <v>1815073</v>
      </c>
      <c r="B7">
        <v>1</v>
      </c>
      <c r="C7" t="s">
        <v>80</v>
      </c>
      <c r="D7" t="s">
        <v>83</v>
      </c>
      <c r="E7" t="s">
        <v>146</v>
      </c>
      <c r="F7" t="s">
        <v>157</v>
      </c>
      <c r="G7" t="s">
        <v>158</v>
      </c>
      <c r="H7" t="s">
        <v>143</v>
      </c>
      <c r="I7" t="s">
        <v>135</v>
      </c>
      <c r="J7" t="s">
        <v>136</v>
      </c>
      <c r="K7" t="s">
        <v>159</v>
      </c>
      <c r="L7" t="s">
        <v>160</v>
      </c>
      <c r="M7" t="s">
        <v>161</v>
      </c>
      <c r="N7">
        <v>0.95499999999999996</v>
      </c>
      <c r="O7">
        <v>0</v>
      </c>
      <c r="P7">
        <v>148</v>
      </c>
      <c r="Q7">
        <v>0</v>
      </c>
      <c r="R7">
        <v>0</v>
      </c>
      <c r="S7">
        <v>0</v>
      </c>
      <c r="T7">
        <v>841</v>
      </c>
      <c r="U7">
        <v>0</v>
      </c>
      <c r="V7">
        <v>11</v>
      </c>
      <c r="W7">
        <v>0</v>
      </c>
      <c r="X7">
        <v>24.105262671710122</v>
      </c>
      <c r="Y7">
        <v>0</v>
      </c>
      <c r="Z7">
        <v>0</v>
      </c>
      <c r="AA7">
        <v>0</v>
      </c>
      <c r="AB7">
        <v>204.60905251647571</v>
      </c>
      <c r="AC7">
        <v>0</v>
      </c>
      <c r="AD7">
        <v>35.96270795390236</v>
      </c>
      <c r="AE7">
        <v>264.67702314208816</v>
      </c>
    </row>
    <row r="8" spans="1:31" x14ac:dyDescent="0.25">
      <c r="A8">
        <v>1815074</v>
      </c>
      <c r="B8">
        <v>1</v>
      </c>
      <c r="C8" t="s">
        <v>81</v>
      </c>
      <c r="D8" t="s">
        <v>112</v>
      </c>
      <c r="E8" t="s">
        <v>146</v>
      </c>
      <c r="F8" t="s">
        <v>162</v>
      </c>
      <c r="G8" t="s">
        <v>163</v>
      </c>
      <c r="H8" t="s">
        <v>143</v>
      </c>
      <c r="I8" t="s">
        <v>135</v>
      </c>
      <c r="J8" t="s">
        <v>136</v>
      </c>
      <c r="K8" t="s">
        <v>137</v>
      </c>
      <c r="L8" t="s">
        <v>164</v>
      </c>
      <c r="M8" t="s">
        <v>165</v>
      </c>
      <c r="N8">
        <v>0.26361111100000001</v>
      </c>
      <c r="O8">
        <v>0</v>
      </c>
      <c r="P8">
        <v>298</v>
      </c>
      <c r="Q8">
        <v>0</v>
      </c>
      <c r="R8">
        <v>0</v>
      </c>
      <c r="S8">
        <v>0</v>
      </c>
      <c r="T8">
        <v>68</v>
      </c>
      <c r="U8">
        <v>0</v>
      </c>
      <c r="V8">
        <v>0</v>
      </c>
      <c r="W8">
        <v>0</v>
      </c>
      <c r="X8">
        <v>9.0537648352237632</v>
      </c>
      <c r="Y8">
        <v>0</v>
      </c>
      <c r="Z8">
        <v>0</v>
      </c>
      <c r="AA8">
        <v>0</v>
      </c>
      <c r="AB8">
        <v>3.5254003334024082</v>
      </c>
      <c r="AC8">
        <v>0</v>
      </c>
      <c r="AD8">
        <v>0</v>
      </c>
      <c r="AE8">
        <v>12.579165168626172</v>
      </c>
    </row>
    <row r="9" spans="1:31" x14ac:dyDescent="0.25">
      <c r="A9">
        <v>1815076</v>
      </c>
      <c r="B9">
        <v>1</v>
      </c>
      <c r="C9" t="s">
        <v>80</v>
      </c>
      <c r="D9" t="s">
        <v>83</v>
      </c>
      <c r="E9" t="s">
        <v>146</v>
      </c>
      <c r="F9" t="s">
        <v>166</v>
      </c>
      <c r="G9" t="s">
        <v>158</v>
      </c>
      <c r="H9" t="s">
        <v>143</v>
      </c>
      <c r="I9" t="s">
        <v>135</v>
      </c>
      <c r="J9" t="s">
        <v>136</v>
      </c>
      <c r="K9" t="s">
        <v>159</v>
      </c>
      <c r="L9" t="s">
        <v>167</v>
      </c>
      <c r="M9" t="s">
        <v>168</v>
      </c>
      <c r="N9">
        <v>8.5748887999999995E-2</v>
      </c>
      <c r="O9">
        <v>1</v>
      </c>
      <c r="P9">
        <v>6296</v>
      </c>
      <c r="Q9">
        <v>0</v>
      </c>
      <c r="R9">
        <v>0</v>
      </c>
      <c r="S9">
        <v>35</v>
      </c>
      <c r="T9">
        <v>1845</v>
      </c>
      <c r="U9">
        <v>7</v>
      </c>
      <c r="V9">
        <v>23</v>
      </c>
      <c r="W9">
        <v>0.28177510284733831</v>
      </c>
      <c r="X9">
        <v>107.86151517243376</v>
      </c>
      <c r="Y9">
        <v>0</v>
      </c>
      <c r="Z9">
        <v>0</v>
      </c>
      <c r="AA9">
        <v>22.692427624948881</v>
      </c>
      <c r="AB9">
        <v>115.28284676540041</v>
      </c>
      <c r="AC9">
        <v>7.4969908318958094</v>
      </c>
      <c r="AD9">
        <v>10.964831826791031</v>
      </c>
      <c r="AE9">
        <v>264.58038732431726</v>
      </c>
    </row>
    <row r="10" spans="1:31" x14ac:dyDescent="0.25">
      <c r="A10">
        <v>1815078</v>
      </c>
      <c r="B10">
        <v>1</v>
      </c>
      <c r="C10" t="s">
        <v>80</v>
      </c>
      <c r="D10" t="s">
        <v>84</v>
      </c>
      <c r="E10" t="s">
        <v>146</v>
      </c>
      <c r="F10" t="s">
        <v>169</v>
      </c>
      <c r="G10" t="s">
        <v>170</v>
      </c>
      <c r="H10" t="s">
        <v>143</v>
      </c>
      <c r="I10" t="s">
        <v>135</v>
      </c>
      <c r="J10" t="s">
        <v>136</v>
      </c>
      <c r="K10" t="s">
        <v>137</v>
      </c>
      <c r="L10" t="s">
        <v>171</v>
      </c>
      <c r="M10" t="s">
        <v>172</v>
      </c>
      <c r="N10">
        <v>0.91416666599999996</v>
      </c>
      <c r="O10">
        <v>0</v>
      </c>
      <c r="P10">
        <v>13</v>
      </c>
      <c r="Q10">
        <v>0</v>
      </c>
      <c r="R10">
        <v>14</v>
      </c>
      <c r="S10">
        <v>0</v>
      </c>
      <c r="T10">
        <v>1</v>
      </c>
      <c r="U10">
        <v>0</v>
      </c>
      <c r="V10">
        <v>0</v>
      </c>
      <c r="W10">
        <v>0</v>
      </c>
      <c r="X10">
        <v>4.218791303272595</v>
      </c>
      <c r="Y10">
        <v>0</v>
      </c>
      <c r="Z10">
        <v>7.205693819685024</v>
      </c>
      <c r="AA10">
        <v>0</v>
      </c>
      <c r="AB10">
        <v>0.66039706447519997</v>
      </c>
      <c r="AC10">
        <v>0</v>
      </c>
      <c r="AD10">
        <v>0</v>
      </c>
      <c r="AE10">
        <v>12.08488218743282</v>
      </c>
    </row>
    <row r="11" spans="1:31" x14ac:dyDescent="0.25">
      <c r="A11">
        <v>1815079</v>
      </c>
      <c r="B11">
        <v>1</v>
      </c>
      <c r="C11" t="s">
        <v>80</v>
      </c>
      <c r="D11" t="s">
        <v>84</v>
      </c>
      <c r="E11" t="s">
        <v>146</v>
      </c>
      <c r="F11" t="s">
        <v>173</v>
      </c>
      <c r="G11" t="s">
        <v>158</v>
      </c>
      <c r="H11" t="s">
        <v>143</v>
      </c>
      <c r="I11" t="s">
        <v>135</v>
      </c>
      <c r="J11" t="s">
        <v>136</v>
      </c>
      <c r="K11" t="s">
        <v>137</v>
      </c>
      <c r="L11" t="s">
        <v>174</v>
      </c>
      <c r="M11" t="s">
        <v>175</v>
      </c>
      <c r="N11">
        <v>0.23138888799999999</v>
      </c>
      <c r="O11">
        <v>0</v>
      </c>
      <c r="P11">
        <v>461</v>
      </c>
      <c r="Q11">
        <v>0</v>
      </c>
      <c r="R11">
        <v>0</v>
      </c>
      <c r="S11">
        <v>26</v>
      </c>
      <c r="T11">
        <v>276</v>
      </c>
      <c r="U11">
        <v>6</v>
      </c>
      <c r="V11">
        <v>2</v>
      </c>
      <c r="W11">
        <v>0</v>
      </c>
      <c r="X11">
        <v>27.361240259183568</v>
      </c>
      <c r="Y11">
        <v>0</v>
      </c>
      <c r="Z11">
        <v>0</v>
      </c>
      <c r="AA11">
        <v>14.417268550575205</v>
      </c>
      <c r="AB11">
        <v>42.532869011999736</v>
      </c>
      <c r="AC11">
        <v>96.19175530210623</v>
      </c>
      <c r="AD11">
        <v>0.93362531539929172</v>
      </c>
      <c r="AE11">
        <v>181.43675843926405</v>
      </c>
    </row>
    <row r="12" spans="1:31" x14ac:dyDescent="0.25">
      <c r="A12">
        <v>1815081</v>
      </c>
      <c r="B12">
        <v>1</v>
      </c>
      <c r="C12" t="s">
        <v>80</v>
      </c>
      <c r="D12" t="s">
        <v>100</v>
      </c>
      <c r="E12" t="s">
        <v>176</v>
      </c>
      <c r="F12" t="s">
        <v>177</v>
      </c>
      <c r="G12" t="s">
        <v>142</v>
      </c>
      <c r="H12" t="s">
        <v>143</v>
      </c>
      <c r="I12" t="s">
        <v>135</v>
      </c>
      <c r="J12" t="s">
        <v>136</v>
      </c>
      <c r="K12" t="s">
        <v>137</v>
      </c>
      <c r="L12" t="s">
        <v>178</v>
      </c>
      <c r="M12" t="s">
        <v>179</v>
      </c>
      <c r="N12">
        <v>0.263333333</v>
      </c>
      <c r="O12">
        <v>0</v>
      </c>
      <c r="P12">
        <v>4066</v>
      </c>
      <c r="Q12">
        <v>2</v>
      </c>
      <c r="R12">
        <v>154</v>
      </c>
      <c r="S12">
        <v>9</v>
      </c>
      <c r="T12">
        <v>352</v>
      </c>
      <c r="U12">
        <v>4</v>
      </c>
      <c r="V12">
        <v>5</v>
      </c>
      <c r="W12">
        <v>0</v>
      </c>
      <c r="X12">
        <v>206.48946289307096</v>
      </c>
      <c r="Y12">
        <v>0.64469802197343995</v>
      </c>
      <c r="Z12">
        <v>17.933190516679396</v>
      </c>
      <c r="AA12">
        <v>23.285765475914292</v>
      </c>
      <c r="AB12">
        <v>43.679346724724873</v>
      </c>
      <c r="AC12">
        <v>6.0192580430371194</v>
      </c>
      <c r="AD12">
        <v>22.72004215302692</v>
      </c>
      <c r="AE12">
        <v>320.77176382842697</v>
      </c>
    </row>
    <row r="13" spans="1:31" x14ac:dyDescent="0.25">
      <c r="A13">
        <v>1815085</v>
      </c>
      <c r="B13">
        <v>1</v>
      </c>
      <c r="C13" t="s">
        <v>80</v>
      </c>
      <c r="D13" t="s">
        <v>87</v>
      </c>
      <c r="E13" t="s">
        <v>176</v>
      </c>
      <c r="F13" t="s">
        <v>180</v>
      </c>
      <c r="G13" t="s">
        <v>142</v>
      </c>
      <c r="H13" t="s">
        <v>143</v>
      </c>
      <c r="I13" t="s">
        <v>135</v>
      </c>
      <c r="J13" t="s">
        <v>136</v>
      </c>
      <c r="K13" t="s">
        <v>137</v>
      </c>
      <c r="L13" t="s">
        <v>181</v>
      </c>
      <c r="M13" t="s">
        <v>182</v>
      </c>
      <c r="N13">
        <v>0.67027777700000002</v>
      </c>
      <c r="O13">
        <v>0</v>
      </c>
      <c r="P13">
        <v>4159</v>
      </c>
      <c r="Q13">
        <v>0</v>
      </c>
      <c r="R13">
        <v>0</v>
      </c>
      <c r="S13">
        <v>0</v>
      </c>
      <c r="T13">
        <v>387</v>
      </c>
      <c r="U13">
        <v>0</v>
      </c>
      <c r="V13">
        <v>1</v>
      </c>
      <c r="W13">
        <v>0</v>
      </c>
      <c r="X13">
        <v>455.43006353826956</v>
      </c>
      <c r="Y13">
        <v>0</v>
      </c>
      <c r="Z13">
        <v>0</v>
      </c>
      <c r="AA13">
        <v>0</v>
      </c>
      <c r="AB13">
        <v>130.28034282461491</v>
      </c>
      <c r="AC13">
        <v>0</v>
      </c>
      <c r="AD13">
        <v>7.7469344716602135</v>
      </c>
      <c r="AE13">
        <v>593.45734083454465</v>
      </c>
    </row>
    <row r="14" spans="1:31" x14ac:dyDescent="0.25">
      <c r="A14">
        <v>1815087</v>
      </c>
      <c r="B14">
        <v>1</v>
      </c>
      <c r="C14" t="s">
        <v>80</v>
      </c>
      <c r="D14" t="s">
        <v>87</v>
      </c>
      <c r="E14" t="s">
        <v>146</v>
      </c>
      <c r="F14" t="s">
        <v>183</v>
      </c>
      <c r="G14" t="s">
        <v>142</v>
      </c>
      <c r="H14" t="s">
        <v>143</v>
      </c>
      <c r="I14" t="s">
        <v>135</v>
      </c>
      <c r="J14" t="s">
        <v>136</v>
      </c>
      <c r="K14" t="s">
        <v>137</v>
      </c>
      <c r="L14" t="s">
        <v>184</v>
      </c>
      <c r="M14" t="s">
        <v>185</v>
      </c>
      <c r="N14">
        <v>0.336388888</v>
      </c>
      <c r="O14">
        <v>0</v>
      </c>
      <c r="P14">
        <v>1141</v>
      </c>
      <c r="Q14">
        <v>0</v>
      </c>
      <c r="R14">
        <v>0</v>
      </c>
      <c r="S14">
        <v>0</v>
      </c>
      <c r="T14">
        <v>164</v>
      </c>
      <c r="U14">
        <v>0</v>
      </c>
      <c r="V14">
        <v>1</v>
      </c>
      <c r="W14">
        <v>0</v>
      </c>
      <c r="X14">
        <v>60.818184865985543</v>
      </c>
      <c r="Y14">
        <v>0</v>
      </c>
      <c r="Z14">
        <v>0</v>
      </c>
      <c r="AA14">
        <v>0</v>
      </c>
      <c r="AB14">
        <v>26.882527858881101</v>
      </c>
      <c r="AC14">
        <v>0</v>
      </c>
      <c r="AD14">
        <v>3.9057824568767878</v>
      </c>
      <c r="AE14">
        <v>91.606495181743441</v>
      </c>
    </row>
    <row r="15" spans="1:31" x14ac:dyDescent="0.25">
      <c r="A15">
        <v>1815088</v>
      </c>
      <c r="B15">
        <v>1</v>
      </c>
      <c r="C15" t="s">
        <v>80</v>
      </c>
      <c r="D15" t="s">
        <v>87</v>
      </c>
      <c r="E15" t="s">
        <v>146</v>
      </c>
      <c r="F15" t="s">
        <v>186</v>
      </c>
      <c r="G15" t="s">
        <v>187</v>
      </c>
      <c r="H15" t="s">
        <v>143</v>
      </c>
      <c r="I15" t="s">
        <v>135</v>
      </c>
      <c r="J15" t="s">
        <v>136</v>
      </c>
      <c r="K15" t="s">
        <v>137</v>
      </c>
      <c r="L15" t="s">
        <v>188</v>
      </c>
      <c r="M15" t="s">
        <v>189</v>
      </c>
      <c r="N15">
        <v>1.9752777770000001</v>
      </c>
      <c r="O15">
        <v>0</v>
      </c>
      <c r="P15">
        <v>487</v>
      </c>
      <c r="Q15">
        <v>0</v>
      </c>
      <c r="R15">
        <v>0</v>
      </c>
      <c r="S15">
        <v>0</v>
      </c>
      <c r="T15">
        <v>76</v>
      </c>
      <c r="U15">
        <v>0</v>
      </c>
      <c r="V15">
        <v>0</v>
      </c>
      <c r="W15">
        <v>0</v>
      </c>
      <c r="X15">
        <v>184.42631818096683</v>
      </c>
      <c r="Y15">
        <v>0</v>
      </c>
      <c r="Z15">
        <v>0</v>
      </c>
      <c r="AA15">
        <v>0</v>
      </c>
      <c r="AB15">
        <v>146.05080308628277</v>
      </c>
      <c r="AC15">
        <v>0</v>
      </c>
      <c r="AD15">
        <v>0</v>
      </c>
      <c r="AE15">
        <v>330.47712126724957</v>
      </c>
    </row>
    <row r="16" spans="1:31" x14ac:dyDescent="0.25">
      <c r="A16">
        <v>1815089</v>
      </c>
      <c r="B16">
        <v>1</v>
      </c>
      <c r="C16" t="s">
        <v>81</v>
      </c>
      <c r="D16" t="s">
        <v>113</v>
      </c>
      <c r="E16" t="s">
        <v>146</v>
      </c>
      <c r="F16" t="s">
        <v>190</v>
      </c>
      <c r="G16" t="s">
        <v>142</v>
      </c>
      <c r="H16" t="s">
        <v>143</v>
      </c>
      <c r="I16" t="s">
        <v>135</v>
      </c>
      <c r="J16" t="s">
        <v>136</v>
      </c>
      <c r="K16" t="s">
        <v>137</v>
      </c>
      <c r="L16" t="s">
        <v>191</v>
      </c>
      <c r="M16" t="s">
        <v>192</v>
      </c>
      <c r="N16">
        <v>1.415277777</v>
      </c>
      <c r="O16">
        <v>0</v>
      </c>
      <c r="P16">
        <v>20</v>
      </c>
      <c r="Q16">
        <v>0</v>
      </c>
      <c r="R16">
        <v>9</v>
      </c>
      <c r="S16">
        <v>2</v>
      </c>
      <c r="T16">
        <v>8</v>
      </c>
      <c r="U16">
        <v>1</v>
      </c>
      <c r="V16">
        <v>0</v>
      </c>
      <c r="W16">
        <v>0</v>
      </c>
      <c r="X16">
        <v>3.2565450277905721</v>
      </c>
      <c r="Y16">
        <v>0</v>
      </c>
      <c r="Z16">
        <v>0.90050674584919621</v>
      </c>
      <c r="AA16">
        <v>31.654726199784722</v>
      </c>
      <c r="AB16">
        <v>6.9541657596562123</v>
      </c>
      <c r="AC16">
        <v>148.82422863038192</v>
      </c>
      <c r="AD16">
        <v>0</v>
      </c>
      <c r="AE16">
        <v>191.59017236346261</v>
      </c>
    </row>
    <row r="17" spans="1:31" x14ac:dyDescent="0.25">
      <c r="A17">
        <v>1815090</v>
      </c>
      <c r="B17">
        <v>1</v>
      </c>
      <c r="C17" t="s">
        <v>80</v>
      </c>
      <c r="D17" t="s">
        <v>84</v>
      </c>
      <c r="E17" t="s">
        <v>193</v>
      </c>
      <c r="F17" t="s">
        <v>194</v>
      </c>
      <c r="G17" t="s">
        <v>195</v>
      </c>
      <c r="H17" t="s">
        <v>134</v>
      </c>
      <c r="I17" t="s">
        <v>135</v>
      </c>
      <c r="J17" t="s">
        <v>136</v>
      </c>
      <c r="K17" t="s">
        <v>137</v>
      </c>
      <c r="L17" t="s">
        <v>196</v>
      </c>
      <c r="M17" t="s">
        <v>197</v>
      </c>
      <c r="N17">
        <v>9.0666666659999997</v>
      </c>
      <c r="O17">
        <v>0</v>
      </c>
      <c r="P17">
        <v>89</v>
      </c>
      <c r="Q17">
        <v>0</v>
      </c>
      <c r="R17">
        <v>0</v>
      </c>
      <c r="S17">
        <v>0</v>
      </c>
      <c r="T17">
        <v>1</v>
      </c>
      <c r="U17">
        <v>0</v>
      </c>
      <c r="V17">
        <v>0</v>
      </c>
      <c r="W17">
        <v>0</v>
      </c>
      <c r="X17">
        <v>164.46034251490821</v>
      </c>
      <c r="Y17">
        <v>0</v>
      </c>
      <c r="Z17">
        <v>0</v>
      </c>
      <c r="AA17">
        <v>0</v>
      </c>
      <c r="AB17">
        <v>2.0451705698827669</v>
      </c>
      <c r="AC17">
        <v>0</v>
      </c>
      <c r="AD17">
        <v>0</v>
      </c>
      <c r="AE17">
        <v>166.50551308479098</v>
      </c>
    </row>
    <row r="18" spans="1:31" x14ac:dyDescent="0.25">
      <c r="A18">
        <v>1815091</v>
      </c>
      <c r="B18">
        <v>1</v>
      </c>
      <c r="C18" t="s">
        <v>81</v>
      </c>
      <c r="D18" t="s">
        <v>119</v>
      </c>
      <c r="E18" t="s">
        <v>140</v>
      </c>
      <c r="F18" t="s">
        <v>198</v>
      </c>
      <c r="G18" t="s">
        <v>142</v>
      </c>
      <c r="H18" t="s">
        <v>143</v>
      </c>
      <c r="I18" t="s">
        <v>199</v>
      </c>
      <c r="J18" t="s">
        <v>136</v>
      </c>
      <c r="K18" t="s">
        <v>137</v>
      </c>
      <c r="L18" t="s">
        <v>200</v>
      </c>
      <c r="M18" t="s">
        <v>201</v>
      </c>
      <c r="N18">
        <v>2.7777769999999999E-3</v>
      </c>
      <c r="O18">
        <v>0</v>
      </c>
      <c r="P18">
        <v>920</v>
      </c>
      <c r="Q18">
        <v>44</v>
      </c>
      <c r="R18">
        <v>110</v>
      </c>
      <c r="S18">
        <v>1</v>
      </c>
      <c r="T18">
        <v>64</v>
      </c>
      <c r="U18">
        <v>0</v>
      </c>
      <c r="V18">
        <v>0</v>
      </c>
      <c r="W18">
        <v>0</v>
      </c>
      <c r="X18">
        <v>0.34865053182096956</v>
      </c>
      <c r="Y18">
        <v>0.82953832888990831</v>
      </c>
      <c r="Z18">
        <v>0.68197383138874978</v>
      </c>
      <c r="AA18">
        <v>1.4252881380099999E-2</v>
      </c>
      <c r="AB18">
        <v>3.3471221126149996E-2</v>
      </c>
      <c r="AC18">
        <v>0</v>
      </c>
      <c r="AD18">
        <v>0</v>
      </c>
      <c r="AE18">
        <v>1.9078867946058777</v>
      </c>
    </row>
    <row r="19" spans="1:31" x14ac:dyDescent="0.25">
      <c r="A19">
        <v>1815092</v>
      </c>
      <c r="B19">
        <v>1</v>
      </c>
      <c r="C19" t="s">
        <v>80</v>
      </c>
      <c r="D19" t="s">
        <v>93</v>
      </c>
      <c r="E19" t="s">
        <v>176</v>
      </c>
      <c r="F19" t="s">
        <v>202</v>
      </c>
      <c r="G19" t="s">
        <v>142</v>
      </c>
      <c r="H19" t="s">
        <v>143</v>
      </c>
      <c r="I19" t="s">
        <v>135</v>
      </c>
      <c r="J19" t="s">
        <v>136</v>
      </c>
      <c r="K19" t="s">
        <v>137</v>
      </c>
      <c r="L19" t="s">
        <v>203</v>
      </c>
      <c r="M19" t="s">
        <v>204</v>
      </c>
      <c r="N19">
        <v>1.3733333329999999</v>
      </c>
      <c r="O19">
        <v>0</v>
      </c>
      <c r="P19">
        <v>310</v>
      </c>
      <c r="Q19">
        <v>16</v>
      </c>
      <c r="R19">
        <v>160</v>
      </c>
      <c r="S19">
        <v>2</v>
      </c>
      <c r="T19">
        <v>93</v>
      </c>
      <c r="U19">
        <v>0</v>
      </c>
      <c r="V19">
        <v>0</v>
      </c>
      <c r="W19">
        <v>0</v>
      </c>
      <c r="X19">
        <v>57.76169585734872</v>
      </c>
      <c r="Y19">
        <v>153.11387840165781</v>
      </c>
      <c r="Z19">
        <v>109.95026088535759</v>
      </c>
      <c r="AA19">
        <v>2.6104193807921332</v>
      </c>
      <c r="AB19">
        <v>76.005483840539938</v>
      </c>
      <c r="AC19">
        <v>0</v>
      </c>
      <c r="AD19">
        <v>0</v>
      </c>
      <c r="AE19">
        <v>399.44173836569621</v>
      </c>
    </row>
    <row r="20" spans="1:31" x14ac:dyDescent="0.25">
      <c r="A20">
        <v>1815093</v>
      </c>
      <c r="B20">
        <v>1</v>
      </c>
      <c r="C20" t="s">
        <v>81</v>
      </c>
      <c r="D20" t="s">
        <v>128</v>
      </c>
      <c r="E20" t="s">
        <v>140</v>
      </c>
      <c r="F20" t="s">
        <v>205</v>
      </c>
      <c r="G20" t="s">
        <v>142</v>
      </c>
      <c r="H20" t="s">
        <v>143</v>
      </c>
      <c r="I20" t="s">
        <v>135</v>
      </c>
      <c r="J20" t="s">
        <v>136</v>
      </c>
      <c r="K20" t="s">
        <v>137</v>
      </c>
      <c r="L20" t="s">
        <v>206</v>
      </c>
      <c r="M20" t="s">
        <v>207</v>
      </c>
      <c r="N20">
        <v>0.27222222200000001</v>
      </c>
      <c r="O20">
        <v>0</v>
      </c>
      <c r="P20">
        <v>0</v>
      </c>
      <c r="Q20">
        <v>0</v>
      </c>
      <c r="R20">
        <v>0</v>
      </c>
      <c r="S20">
        <v>1</v>
      </c>
      <c r="T20">
        <v>0</v>
      </c>
      <c r="U20">
        <v>4</v>
      </c>
      <c r="V20">
        <v>0</v>
      </c>
      <c r="W20">
        <v>0</v>
      </c>
      <c r="X20">
        <v>0</v>
      </c>
      <c r="Y20">
        <v>0</v>
      </c>
      <c r="Z20">
        <v>0</v>
      </c>
      <c r="AA20">
        <v>0.22966588521799994</v>
      </c>
      <c r="AB20">
        <v>0</v>
      </c>
      <c r="AC20">
        <v>41.012665239605447</v>
      </c>
      <c r="AD20">
        <v>0</v>
      </c>
      <c r="AE20">
        <v>41.242331124823444</v>
      </c>
    </row>
    <row r="21" spans="1:31" x14ac:dyDescent="0.25">
      <c r="A21">
        <v>1815094</v>
      </c>
      <c r="B21">
        <v>1</v>
      </c>
      <c r="C21" t="s">
        <v>80</v>
      </c>
      <c r="D21" t="s">
        <v>92</v>
      </c>
      <c r="E21" t="s">
        <v>131</v>
      </c>
      <c r="F21" t="s">
        <v>208</v>
      </c>
      <c r="G21" t="s">
        <v>209</v>
      </c>
      <c r="H21" t="s">
        <v>134</v>
      </c>
      <c r="I21" t="s">
        <v>135</v>
      </c>
      <c r="J21" t="s">
        <v>136</v>
      </c>
      <c r="K21" t="s">
        <v>137</v>
      </c>
      <c r="L21" t="s">
        <v>210</v>
      </c>
      <c r="M21" t="s">
        <v>211</v>
      </c>
      <c r="N21">
        <v>1.3105555550000001</v>
      </c>
      <c r="O21">
        <v>0</v>
      </c>
      <c r="P21">
        <v>0</v>
      </c>
      <c r="Q21">
        <v>0</v>
      </c>
      <c r="R21">
        <v>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0.41212541331420083</v>
      </c>
      <c r="AC21">
        <v>0</v>
      </c>
      <c r="AD21">
        <v>0</v>
      </c>
      <c r="AE21">
        <v>0.41212541331420083</v>
      </c>
    </row>
    <row r="22" spans="1:31" x14ac:dyDescent="0.25">
      <c r="A22">
        <v>1815095</v>
      </c>
      <c r="B22">
        <v>1</v>
      </c>
      <c r="C22" t="s">
        <v>81</v>
      </c>
      <c r="D22" t="s">
        <v>113</v>
      </c>
      <c r="E22" t="s">
        <v>140</v>
      </c>
      <c r="F22" t="s">
        <v>212</v>
      </c>
      <c r="G22" t="s">
        <v>142</v>
      </c>
      <c r="H22" t="s">
        <v>143</v>
      </c>
      <c r="I22" t="s">
        <v>199</v>
      </c>
      <c r="J22" t="s">
        <v>136</v>
      </c>
      <c r="K22" t="s">
        <v>137</v>
      </c>
      <c r="L22" t="s">
        <v>213</v>
      </c>
      <c r="M22" t="s">
        <v>214</v>
      </c>
      <c r="N22">
        <v>1.1111111E-2</v>
      </c>
      <c r="O22">
        <v>0</v>
      </c>
      <c r="P22">
        <v>508</v>
      </c>
      <c r="Q22">
        <v>2</v>
      </c>
      <c r="R22">
        <v>28</v>
      </c>
      <c r="S22">
        <v>0</v>
      </c>
      <c r="T22">
        <v>12</v>
      </c>
      <c r="U22">
        <v>0</v>
      </c>
      <c r="V22">
        <v>0</v>
      </c>
      <c r="W22">
        <v>0</v>
      </c>
      <c r="X22">
        <v>0.43263196148416661</v>
      </c>
      <c r="Y22">
        <v>1.6695829822222224E-3</v>
      </c>
      <c r="Z22">
        <v>0.14767201485749998</v>
      </c>
      <c r="AA22">
        <v>0</v>
      </c>
      <c r="AB22">
        <v>2.968702423713334E-2</v>
      </c>
      <c r="AC22">
        <v>0</v>
      </c>
      <c r="AD22">
        <v>0</v>
      </c>
      <c r="AE22">
        <v>0.61166058356102215</v>
      </c>
    </row>
    <row r="23" spans="1:31" x14ac:dyDescent="0.25">
      <c r="A23">
        <v>1815097</v>
      </c>
      <c r="B23">
        <v>1</v>
      </c>
      <c r="C23" t="s">
        <v>81</v>
      </c>
      <c r="D23" t="s">
        <v>113</v>
      </c>
      <c r="E23" t="s">
        <v>176</v>
      </c>
      <c r="F23" t="s">
        <v>215</v>
      </c>
      <c r="G23" t="s">
        <v>142</v>
      </c>
      <c r="H23" t="s">
        <v>143</v>
      </c>
      <c r="I23" t="s">
        <v>199</v>
      </c>
      <c r="J23" t="s">
        <v>136</v>
      </c>
      <c r="K23" t="s">
        <v>137</v>
      </c>
      <c r="L23" t="s">
        <v>216</v>
      </c>
      <c r="M23" t="s">
        <v>217</v>
      </c>
      <c r="N23">
        <v>1.1111111E-2</v>
      </c>
      <c r="O23">
        <v>0</v>
      </c>
      <c r="P23">
        <v>1224</v>
      </c>
      <c r="Q23">
        <v>2</v>
      </c>
      <c r="R23">
        <v>390</v>
      </c>
      <c r="S23">
        <v>2</v>
      </c>
      <c r="T23">
        <v>54</v>
      </c>
      <c r="U23">
        <v>0</v>
      </c>
      <c r="V23">
        <v>1</v>
      </c>
      <c r="W23">
        <v>0</v>
      </c>
      <c r="X23">
        <v>1.0467933315297213</v>
      </c>
      <c r="Y23">
        <v>0.22558165452188889</v>
      </c>
      <c r="Z23">
        <v>0.51117022426192182</v>
      </c>
      <c r="AA23">
        <v>2.8813293030499999E-2</v>
      </c>
      <c r="AB23">
        <v>0.13692872153826666</v>
      </c>
      <c r="AC23">
        <v>0</v>
      </c>
      <c r="AD23">
        <v>0</v>
      </c>
      <c r="AE23">
        <v>1.9492872248822988</v>
      </c>
    </row>
    <row r="24" spans="1:31" x14ac:dyDescent="0.25">
      <c r="A24">
        <v>1815098</v>
      </c>
      <c r="B24">
        <v>1</v>
      </c>
      <c r="C24" t="s">
        <v>80</v>
      </c>
      <c r="D24" t="s">
        <v>101</v>
      </c>
      <c r="E24" t="s">
        <v>146</v>
      </c>
      <c r="F24" t="s">
        <v>218</v>
      </c>
      <c r="G24" t="s">
        <v>170</v>
      </c>
      <c r="H24" t="s">
        <v>143</v>
      </c>
      <c r="I24" t="s">
        <v>135</v>
      </c>
      <c r="J24" t="s">
        <v>136</v>
      </c>
      <c r="K24" t="s">
        <v>137</v>
      </c>
      <c r="L24" t="s">
        <v>219</v>
      </c>
      <c r="M24" t="s">
        <v>220</v>
      </c>
      <c r="N24">
        <v>2.034444444</v>
      </c>
      <c r="O24">
        <v>0</v>
      </c>
      <c r="P24">
        <v>0</v>
      </c>
      <c r="Q24">
        <v>0</v>
      </c>
      <c r="R24">
        <v>0</v>
      </c>
      <c r="S2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394.60427542452476</v>
      </c>
      <c r="AB24">
        <v>0</v>
      </c>
      <c r="AC24">
        <v>0</v>
      </c>
      <c r="AD24">
        <v>0</v>
      </c>
      <c r="AE24">
        <v>394.60427542452476</v>
      </c>
    </row>
    <row r="25" spans="1:31" x14ac:dyDescent="0.25">
      <c r="A25">
        <v>1815099</v>
      </c>
      <c r="B25">
        <v>1</v>
      </c>
      <c r="C25" t="s">
        <v>81</v>
      </c>
      <c r="D25" t="s">
        <v>114</v>
      </c>
      <c r="E25" t="s">
        <v>176</v>
      </c>
      <c r="F25" t="s">
        <v>221</v>
      </c>
      <c r="G25" t="s">
        <v>142</v>
      </c>
      <c r="H25" t="s">
        <v>143</v>
      </c>
      <c r="I25" t="s">
        <v>135</v>
      </c>
      <c r="J25" t="s">
        <v>136</v>
      </c>
      <c r="K25" t="s">
        <v>137</v>
      </c>
      <c r="L25" t="s">
        <v>222</v>
      </c>
      <c r="M25" t="s">
        <v>223</v>
      </c>
      <c r="N25">
        <v>1.483055555</v>
      </c>
      <c r="O25">
        <v>0</v>
      </c>
      <c r="P25">
        <v>701</v>
      </c>
      <c r="Q25">
        <v>1</v>
      </c>
      <c r="R25">
        <v>17</v>
      </c>
      <c r="S25">
        <v>2</v>
      </c>
      <c r="T25">
        <v>70</v>
      </c>
      <c r="U25">
        <v>0</v>
      </c>
      <c r="V25">
        <v>0</v>
      </c>
      <c r="W25">
        <v>0</v>
      </c>
      <c r="X25">
        <v>84.874420978279801</v>
      </c>
      <c r="Y25">
        <v>0.60248778529059188</v>
      </c>
      <c r="Z25">
        <v>2.4021783791987343</v>
      </c>
      <c r="AA25">
        <v>8.6176236554175798</v>
      </c>
      <c r="AB25">
        <v>16.334009951508133</v>
      </c>
      <c r="AC25">
        <v>0</v>
      </c>
      <c r="AD25">
        <v>0</v>
      </c>
      <c r="AE25">
        <v>112.83072074969483</v>
      </c>
    </row>
    <row r="26" spans="1:31" x14ac:dyDescent="0.25">
      <c r="A26">
        <v>1815100</v>
      </c>
      <c r="B26">
        <v>1</v>
      </c>
      <c r="C26" t="s">
        <v>81</v>
      </c>
      <c r="D26" t="s">
        <v>128</v>
      </c>
      <c r="E26" t="s">
        <v>140</v>
      </c>
      <c r="F26" t="s">
        <v>224</v>
      </c>
      <c r="G26" t="s">
        <v>142</v>
      </c>
      <c r="H26" t="s">
        <v>143</v>
      </c>
      <c r="I26" t="s">
        <v>135</v>
      </c>
      <c r="J26" t="s">
        <v>136</v>
      </c>
      <c r="K26" t="s">
        <v>137</v>
      </c>
      <c r="L26" t="s">
        <v>225</v>
      </c>
      <c r="M26" t="s">
        <v>226</v>
      </c>
      <c r="N26">
        <v>7.0277777E-2</v>
      </c>
      <c r="O26">
        <v>1</v>
      </c>
      <c r="P26">
        <v>553</v>
      </c>
      <c r="Q26">
        <v>2</v>
      </c>
      <c r="R26">
        <v>3</v>
      </c>
      <c r="S26">
        <v>3</v>
      </c>
      <c r="T26">
        <v>38</v>
      </c>
      <c r="U26">
        <v>0</v>
      </c>
      <c r="V26">
        <v>0</v>
      </c>
      <c r="W26">
        <v>1.1991058126666666E-2</v>
      </c>
      <c r="X26">
        <v>2.9372370266274141</v>
      </c>
      <c r="Y26">
        <v>5.9856898812736661E-2</v>
      </c>
      <c r="Z26">
        <v>1.4373713760618053E-2</v>
      </c>
      <c r="AA26">
        <v>1.5554723467314164</v>
      </c>
      <c r="AB26">
        <v>1.017210083580955</v>
      </c>
      <c r="AC26">
        <v>0</v>
      </c>
      <c r="AD26">
        <v>0</v>
      </c>
      <c r="AE26">
        <v>5.5961411276398065</v>
      </c>
    </row>
    <row r="27" spans="1:31" x14ac:dyDescent="0.25">
      <c r="A27">
        <v>1815105</v>
      </c>
      <c r="B27">
        <v>1</v>
      </c>
      <c r="C27" t="s">
        <v>81</v>
      </c>
      <c r="D27" t="s">
        <v>119</v>
      </c>
      <c r="E27" t="s">
        <v>140</v>
      </c>
      <c r="F27" t="s">
        <v>227</v>
      </c>
      <c r="G27" t="s">
        <v>142</v>
      </c>
      <c r="H27" t="s">
        <v>143</v>
      </c>
      <c r="I27" t="s">
        <v>199</v>
      </c>
      <c r="J27" t="s">
        <v>136</v>
      </c>
      <c r="K27" t="s">
        <v>137</v>
      </c>
      <c r="L27" t="s">
        <v>228</v>
      </c>
      <c r="M27" t="s">
        <v>229</v>
      </c>
      <c r="N27">
        <v>8.0555550000000007E-3</v>
      </c>
      <c r="O27">
        <v>1</v>
      </c>
      <c r="P27">
        <v>422</v>
      </c>
      <c r="Q27">
        <v>46</v>
      </c>
      <c r="R27">
        <v>74</v>
      </c>
      <c r="S27">
        <v>1</v>
      </c>
      <c r="T27">
        <v>35</v>
      </c>
      <c r="U27">
        <v>0</v>
      </c>
      <c r="V27">
        <v>0</v>
      </c>
      <c r="W27">
        <v>1.6110893019833335E-3</v>
      </c>
      <c r="X27">
        <v>0.40798929969755526</v>
      </c>
      <c r="Y27">
        <v>0.46455729921147787</v>
      </c>
      <c r="Z27">
        <v>0.11722763188332555</v>
      </c>
      <c r="AA27">
        <v>4.1105276416944442E-3</v>
      </c>
      <c r="AB27">
        <v>0.26255494350197744</v>
      </c>
      <c r="AC27">
        <v>0</v>
      </c>
      <c r="AD27">
        <v>0</v>
      </c>
      <c r="AE27">
        <v>1.2580507912380139</v>
      </c>
    </row>
    <row r="28" spans="1:31" x14ac:dyDescent="0.25">
      <c r="A28">
        <v>1815109</v>
      </c>
      <c r="B28">
        <v>1</v>
      </c>
      <c r="C28" t="s">
        <v>81</v>
      </c>
      <c r="D28" t="s">
        <v>120</v>
      </c>
      <c r="E28" t="s">
        <v>131</v>
      </c>
      <c r="F28" t="s">
        <v>230</v>
      </c>
      <c r="G28" t="s">
        <v>231</v>
      </c>
      <c r="H28" t="s">
        <v>134</v>
      </c>
      <c r="I28" t="s">
        <v>135</v>
      </c>
      <c r="J28" t="s">
        <v>136</v>
      </c>
      <c r="K28" t="s">
        <v>137</v>
      </c>
      <c r="L28" t="s">
        <v>232</v>
      </c>
      <c r="M28" t="s">
        <v>233</v>
      </c>
      <c r="N28">
        <v>1.439166666</v>
      </c>
      <c r="O28">
        <v>0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0.25459263138768501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0.25459263138768501</v>
      </c>
    </row>
    <row r="29" spans="1:31" x14ac:dyDescent="0.25">
      <c r="A29">
        <v>1815112</v>
      </c>
      <c r="B29">
        <v>1</v>
      </c>
      <c r="C29" t="s">
        <v>80</v>
      </c>
      <c r="D29" t="s">
        <v>106</v>
      </c>
      <c r="E29" t="s">
        <v>193</v>
      </c>
      <c r="F29" t="s">
        <v>234</v>
      </c>
      <c r="G29" t="s">
        <v>235</v>
      </c>
      <c r="H29" t="s">
        <v>134</v>
      </c>
      <c r="I29" t="s">
        <v>135</v>
      </c>
      <c r="J29" t="s">
        <v>136</v>
      </c>
      <c r="K29" t="s">
        <v>137</v>
      </c>
      <c r="L29" t="s">
        <v>236</v>
      </c>
      <c r="M29" t="s">
        <v>237</v>
      </c>
      <c r="N29">
        <v>1.3247222219999999</v>
      </c>
      <c r="O29">
        <v>0</v>
      </c>
      <c r="P29">
        <v>0</v>
      </c>
      <c r="Q29">
        <v>0</v>
      </c>
      <c r="R29">
        <v>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5.019482176083133</v>
      </c>
      <c r="AA29">
        <v>0</v>
      </c>
      <c r="AB29">
        <v>0</v>
      </c>
      <c r="AC29">
        <v>0</v>
      </c>
      <c r="AD29">
        <v>0</v>
      </c>
      <c r="AE29">
        <v>5.019482176083133</v>
      </c>
    </row>
    <row r="30" spans="1:31" x14ac:dyDescent="0.25">
      <c r="A30">
        <v>1815113</v>
      </c>
      <c r="B30">
        <v>1</v>
      </c>
      <c r="C30" t="s">
        <v>80</v>
      </c>
      <c r="D30" t="s">
        <v>108</v>
      </c>
      <c r="E30" t="s">
        <v>131</v>
      </c>
      <c r="F30" t="s">
        <v>238</v>
      </c>
      <c r="G30" t="s">
        <v>231</v>
      </c>
      <c r="H30" t="s">
        <v>134</v>
      </c>
      <c r="I30" t="s">
        <v>135</v>
      </c>
      <c r="J30" t="s">
        <v>136</v>
      </c>
      <c r="K30" t="s">
        <v>137</v>
      </c>
      <c r="L30" t="s">
        <v>239</v>
      </c>
      <c r="M30" t="s">
        <v>240</v>
      </c>
      <c r="N30">
        <v>4.4280555550000003</v>
      </c>
      <c r="O30">
        <v>0</v>
      </c>
      <c r="P30">
        <v>0</v>
      </c>
      <c r="Q30">
        <v>0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1.7324282702444447E-4</v>
      </c>
      <c r="AA30">
        <v>0</v>
      </c>
      <c r="AB30">
        <v>0</v>
      </c>
      <c r="AC30">
        <v>0</v>
      </c>
      <c r="AD30">
        <v>0</v>
      </c>
      <c r="AE30">
        <v>1.7324282702444447E-4</v>
      </c>
    </row>
    <row r="31" spans="1:31" x14ac:dyDescent="0.25">
      <c r="A31">
        <v>1815117</v>
      </c>
      <c r="B31">
        <v>1</v>
      </c>
      <c r="C31" t="s">
        <v>80</v>
      </c>
      <c r="D31" t="s">
        <v>100</v>
      </c>
      <c r="E31" t="s">
        <v>176</v>
      </c>
      <c r="F31" t="s">
        <v>177</v>
      </c>
      <c r="G31" t="s">
        <v>142</v>
      </c>
      <c r="H31" t="s">
        <v>143</v>
      </c>
      <c r="I31" t="s">
        <v>135</v>
      </c>
      <c r="J31" t="s">
        <v>136</v>
      </c>
      <c r="K31" t="s">
        <v>137</v>
      </c>
      <c r="L31" t="s">
        <v>241</v>
      </c>
      <c r="M31" t="s">
        <v>242</v>
      </c>
      <c r="N31">
        <v>6.7500000000000004E-2</v>
      </c>
      <c r="O31">
        <v>0</v>
      </c>
      <c r="P31">
        <v>4066</v>
      </c>
      <c r="Q31">
        <v>2</v>
      </c>
      <c r="R31">
        <v>154</v>
      </c>
      <c r="S31">
        <v>9</v>
      </c>
      <c r="T31">
        <v>352</v>
      </c>
      <c r="U31">
        <v>4</v>
      </c>
      <c r="V31">
        <v>5</v>
      </c>
      <c r="W31">
        <v>0</v>
      </c>
      <c r="X31">
        <v>66.897769355931246</v>
      </c>
      <c r="Y31">
        <v>0.25336688048193667</v>
      </c>
      <c r="Z31">
        <v>7.3961672406957479</v>
      </c>
      <c r="AA31">
        <v>8.5052230658799406</v>
      </c>
      <c r="AB31">
        <v>18.336375825871237</v>
      </c>
      <c r="AC31">
        <v>3.0123736985867602</v>
      </c>
      <c r="AD31">
        <v>14.044039868938995</v>
      </c>
      <c r="AE31">
        <v>118.44531593638585</v>
      </c>
    </row>
    <row r="32" spans="1:31" x14ac:dyDescent="0.25">
      <c r="A32">
        <v>1815118</v>
      </c>
      <c r="B32">
        <v>1</v>
      </c>
      <c r="C32" t="s">
        <v>80</v>
      </c>
      <c r="D32" t="s">
        <v>100</v>
      </c>
      <c r="E32" t="s">
        <v>176</v>
      </c>
      <c r="F32" t="s">
        <v>243</v>
      </c>
      <c r="G32" t="s">
        <v>142</v>
      </c>
      <c r="H32" t="s">
        <v>143</v>
      </c>
      <c r="I32" t="s">
        <v>135</v>
      </c>
      <c r="J32" t="s">
        <v>136</v>
      </c>
      <c r="K32" t="s">
        <v>137</v>
      </c>
      <c r="L32" t="s">
        <v>244</v>
      </c>
      <c r="M32" t="s">
        <v>245</v>
      </c>
      <c r="N32">
        <v>9.8611111000000001E-2</v>
      </c>
      <c r="O32">
        <v>0</v>
      </c>
      <c r="P32">
        <v>1484</v>
      </c>
      <c r="Q32">
        <v>0</v>
      </c>
      <c r="R32">
        <v>0</v>
      </c>
      <c r="S32">
        <v>1</v>
      </c>
      <c r="T32">
        <v>194</v>
      </c>
      <c r="U32">
        <v>0</v>
      </c>
      <c r="V32">
        <v>1</v>
      </c>
      <c r="W32">
        <v>0</v>
      </c>
      <c r="X32">
        <v>29.735582406520429</v>
      </c>
      <c r="Y32">
        <v>0</v>
      </c>
      <c r="Z32">
        <v>0</v>
      </c>
      <c r="AA32">
        <v>1.9286664513624778</v>
      </c>
      <c r="AB32">
        <v>15.275107400220486</v>
      </c>
      <c r="AC32">
        <v>0</v>
      </c>
      <c r="AD32">
        <v>0.87798754119575007</v>
      </c>
      <c r="AE32">
        <v>47.817343799299145</v>
      </c>
    </row>
    <row r="33" spans="1:31" x14ac:dyDescent="0.25">
      <c r="A33">
        <v>1815119</v>
      </c>
      <c r="B33">
        <v>1</v>
      </c>
      <c r="C33" t="s">
        <v>80</v>
      </c>
      <c r="D33" t="s">
        <v>83</v>
      </c>
      <c r="E33" t="s">
        <v>193</v>
      </c>
      <c r="F33" t="s">
        <v>246</v>
      </c>
      <c r="G33" t="s">
        <v>247</v>
      </c>
      <c r="H33" t="s">
        <v>134</v>
      </c>
      <c r="I33" t="s">
        <v>135</v>
      </c>
      <c r="J33" t="s">
        <v>136</v>
      </c>
      <c r="K33" t="s">
        <v>137</v>
      </c>
      <c r="L33" t="s">
        <v>223</v>
      </c>
      <c r="M33" t="s">
        <v>248</v>
      </c>
      <c r="N33">
        <v>0.61444444399999998</v>
      </c>
      <c r="O33">
        <v>0</v>
      </c>
      <c r="P33">
        <v>61</v>
      </c>
      <c r="Q33">
        <v>0</v>
      </c>
      <c r="R33">
        <v>0</v>
      </c>
      <c r="S33">
        <v>0</v>
      </c>
      <c r="T33">
        <v>13</v>
      </c>
      <c r="U33">
        <v>0</v>
      </c>
      <c r="V33">
        <v>0</v>
      </c>
      <c r="W33">
        <v>0</v>
      </c>
      <c r="X33">
        <v>9.4244090263843194</v>
      </c>
      <c r="Y33">
        <v>0</v>
      </c>
      <c r="Z33">
        <v>0</v>
      </c>
      <c r="AA33">
        <v>0</v>
      </c>
      <c r="AB33">
        <v>5.796493102138859</v>
      </c>
      <c r="AC33">
        <v>0</v>
      </c>
      <c r="AD33">
        <v>0</v>
      </c>
      <c r="AE33">
        <v>15.220902128523178</v>
      </c>
    </row>
    <row r="34" spans="1:31" x14ac:dyDescent="0.25">
      <c r="A34">
        <v>1815120</v>
      </c>
      <c r="B34">
        <v>1</v>
      </c>
      <c r="C34" t="s">
        <v>80</v>
      </c>
      <c r="D34" t="s">
        <v>100</v>
      </c>
      <c r="E34" t="s">
        <v>176</v>
      </c>
      <c r="F34" t="s">
        <v>249</v>
      </c>
      <c r="G34" t="s">
        <v>142</v>
      </c>
      <c r="H34" t="s">
        <v>143</v>
      </c>
      <c r="I34" t="s">
        <v>135</v>
      </c>
      <c r="J34" t="s">
        <v>136</v>
      </c>
      <c r="K34" t="s">
        <v>137</v>
      </c>
      <c r="L34" t="s">
        <v>250</v>
      </c>
      <c r="M34" t="s">
        <v>251</v>
      </c>
      <c r="N34">
        <v>6.7777776999999997E-2</v>
      </c>
      <c r="O34">
        <v>0</v>
      </c>
      <c r="P34">
        <v>8010</v>
      </c>
      <c r="Q34">
        <v>0</v>
      </c>
      <c r="R34">
        <v>17</v>
      </c>
      <c r="S34">
        <v>2</v>
      </c>
      <c r="T34">
        <v>702</v>
      </c>
      <c r="U34">
        <v>3</v>
      </c>
      <c r="V34">
        <v>3</v>
      </c>
      <c r="W34">
        <v>0</v>
      </c>
      <c r="X34">
        <v>119.93515490296352</v>
      </c>
      <c r="Y34">
        <v>0</v>
      </c>
      <c r="Z34">
        <v>0.32725762509240092</v>
      </c>
      <c r="AA34">
        <v>0.3740521289382619</v>
      </c>
      <c r="AB34">
        <v>36.067114891941472</v>
      </c>
      <c r="AC34">
        <v>26.478328706243559</v>
      </c>
      <c r="AD34">
        <v>9.5756909121388354</v>
      </c>
      <c r="AE34">
        <v>192.75759916731803</v>
      </c>
    </row>
    <row r="35" spans="1:31" x14ac:dyDescent="0.25">
      <c r="A35">
        <v>1815123</v>
      </c>
      <c r="B35">
        <v>1</v>
      </c>
      <c r="C35" t="s">
        <v>81</v>
      </c>
      <c r="D35" t="s">
        <v>112</v>
      </c>
      <c r="E35" t="s">
        <v>131</v>
      </c>
      <c r="F35" t="s">
        <v>252</v>
      </c>
      <c r="G35" t="s">
        <v>231</v>
      </c>
      <c r="H35" t="s">
        <v>134</v>
      </c>
      <c r="I35" t="s">
        <v>135</v>
      </c>
      <c r="J35" t="s">
        <v>136</v>
      </c>
      <c r="K35" t="s">
        <v>137</v>
      </c>
      <c r="L35" t="s">
        <v>253</v>
      </c>
      <c r="M35" t="s">
        <v>254</v>
      </c>
      <c r="N35">
        <v>1.3847222219999999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0.15877168429716751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0.15877168429716751</v>
      </c>
    </row>
    <row r="36" spans="1:31" x14ac:dyDescent="0.25">
      <c r="A36">
        <v>1815125</v>
      </c>
      <c r="B36">
        <v>1</v>
      </c>
      <c r="C36" t="s">
        <v>80</v>
      </c>
      <c r="D36" t="s">
        <v>110</v>
      </c>
      <c r="E36" t="s">
        <v>193</v>
      </c>
      <c r="F36" t="s">
        <v>255</v>
      </c>
      <c r="G36" t="s">
        <v>256</v>
      </c>
      <c r="H36" t="s">
        <v>134</v>
      </c>
      <c r="I36" t="s">
        <v>135</v>
      </c>
      <c r="J36" t="s">
        <v>136</v>
      </c>
      <c r="K36" t="s">
        <v>159</v>
      </c>
      <c r="L36" t="s">
        <v>257</v>
      </c>
      <c r="M36" t="s">
        <v>258</v>
      </c>
      <c r="N36">
        <v>7.3054174999999999</v>
      </c>
      <c r="O36">
        <v>0</v>
      </c>
      <c r="P36">
        <v>59</v>
      </c>
      <c r="Q36">
        <v>0</v>
      </c>
      <c r="R36">
        <v>0</v>
      </c>
      <c r="S36">
        <v>0</v>
      </c>
      <c r="T36">
        <v>4</v>
      </c>
      <c r="U36">
        <v>0</v>
      </c>
      <c r="V36">
        <v>0</v>
      </c>
      <c r="W36">
        <v>0</v>
      </c>
      <c r="X36">
        <v>155.70629818684455</v>
      </c>
      <c r="Y36">
        <v>0</v>
      </c>
      <c r="Z36">
        <v>0</v>
      </c>
      <c r="AA36">
        <v>0</v>
      </c>
      <c r="AB36">
        <v>55.85844076463475</v>
      </c>
      <c r="AC36">
        <v>0</v>
      </c>
      <c r="AD36">
        <v>0</v>
      </c>
      <c r="AE36">
        <v>211.56473895147928</v>
      </c>
    </row>
    <row r="37" spans="1:31" x14ac:dyDescent="0.25">
      <c r="A37">
        <v>1815127</v>
      </c>
      <c r="B37">
        <v>1</v>
      </c>
      <c r="C37" t="s">
        <v>80</v>
      </c>
      <c r="D37" t="s">
        <v>110</v>
      </c>
      <c r="E37" t="s">
        <v>193</v>
      </c>
      <c r="F37" t="s">
        <v>259</v>
      </c>
      <c r="G37" t="s">
        <v>256</v>
      </c>
      <c r="H37" t="s">
        <v>134</v>
      </c>
      <c r="I37" t="s">
        <v>135</v>
      </c>
      <c r="J37" t="s">
        <v>136</v>
      </c>
      <c r="K37" t="s">
        <v>159</v>
      </c>
      <c r="L37" t="s">
        <v>260</v>
      </c>
      <c r="M37" t="s">
        <v>261</v>
      </c>
      <c r="N37">
        <v>7.2601333329999997</v>
      </c>
      <c r="O37">
        <v>0</v>
      </c>
      <c r="P37">
        <v>174</v>
      </c>
      <c r="Q37">
        <v>0</v>
      </c>
      <c r="R37">
        <v>0</v>
      </c>
      <c r="S37">
        <v>0</v>
      </c>
      <c r="T37">
        <v>3</v>
      </c>
      <c r="U37">
        <v>0</v>
      </c>
      <c r="V37">
        <v>0</v>
      </c>
      <c r="W37">
        <v>0</v>
      </c>
      <c r="X37">
        <v>417.82687433667923</v>
      </c>
      <c r="Y37">
        <v>0</v>
      </c>
      <c r="Z37">
        <v>0</v>
      </c>
      <c r="AA37">
        <v>0</v>
      </c>
      <c r="AB37">
        <v>0.20532476337883332</v>
      </c>
      <c r="AC37">
        <v>0</v>
      </c>
      <c r="AD37">
        <v>0</v>
      </c>
      <c r="AE37">
        <v>418.03219910005805</v>
      </c>
    </row>
    <row r="38" spans="1:31" x14ac:dyDescent="0.25">
      <c r="A38">
        <v>1815128</v>
      </c>
      <c r="B38">
        <v>1</v>
      </c>
      <c r="C38" t="s">
        <v>81</v>
      </c>
      <c r="D38" t="s">
        <v>118</v>
      </c>
      <c r="E38" t="s">
        <v>146</v>
      </c>
      <c r="F38" t="s">
        <v>262</v>
      </c>
      <c r="G38" t="s">
        <v>263</v>
      </c>
      <c r="H38" t="s">
        <v>143</v>
      </c>
      <c r="I38" t="s">
        <v>135</v>
      </c>
      <c r="J38" t="s">
        <v>136</v>
      </c>
      <c r="K38" t="s">
        <v>159</v>
      </c>
      <c r="L38" t="s">
        <v>264</v>
      </c>
      <c r="M38" t="s">
        <v>265</v>
      </c>
      <c r="N38">
        <v>8.4602777769999999</v>
      </c>
      <c r="O38">
        <v>2</v>
      </c>
      <c r="P38">
        <v>1306</v>
      </c>
      <c r="Q38">
        <v>141</v>
      </c>
      <c r="R38">
        <v>145</v>
      </c>
      <c r="S38">
        <v>12</v>
      </c>
      <c r="T38">
        <v>111</v>
      </c>
      <c r="U38">
        <v>1</v>
      </c>
      <c r="V38">
        <v>0</v>
      </c>
      <c r="W38">
        <v>3.5195134207404428</v>
      </c>
      <c r="X38">
        <v>1296.6688459742104</v>
      </c>
      <c r="Y38">
        <v>1832.1103659300504</v>
      </c>
      <c r="Z38">
        <v>469.00995963486821</v>
      </c>
      <c r="AA38">
        <v>673.34631625128509</v>
      </c>
      <c r="AB38">
        <v>251.67162452332423</v>
      </c>
      <c r="AC38">
        <v>10.159659908718634</v>
      </c>
      <c r="AD38">
        <v>0</v>
      </c>
      <c r="AE38">
        <v>4536.4862856431973</v>
      </c>
    </row>
    <row r="39" spans="1:31" x14ac:dyDescent="0.25">
      <c r="A39">
        <v>1815129</v>
      </c>
      <c r="B39">
        <v>1</v>
      </c>
      <c r="C39" t="s">
        <v>81</v>
      </c>
      <c r="D39" t="s">
        <v>113</v>
      </c>
      <c r="E39" t="s">
        <v>140</v>
      </c>
      <c r="F39" t="s">
        <v>266</v>
      </c>
      <c r="G39" t="s">
        <v>263</v>
      </c>
      <c r="H39" t="s">
        <v>143</v>
      </c>
      <c r="I39" t="s">
        <v>135</v>
      </c>
      <c r="J39" t="s">
        <v>136</v>
      </c>
      <c r="K39" t="s">
        <v>159</v>
      </c>
      <c r="L39" t="s">
        <v>267</v>
      </c>
      <c r="M39" t="s">
        <v>268</v>
      </c>
      <c r="N39">
        <v>3.82</v>
      </c>
      <c r="O39">
        <v>0</v>
      </c>
      <c r="P39">
        <v>668</v>
      </c>
      <c r="Q39">
        <v>0</v>
      </c>
      <c r="R39">
        <v>77</v>
      </c>
      <c r="S39">
        <v>0</v>
      </c>
      <c r="T39">
        <v>62</v>
      </c>
      <c r="U39">
        <v>0</v>
      </c>
      <c r="V39">
        <v>0</v>
      </c>
      <c r="W39">
        <v>0</v>
      </c>
      <c r="X39">
        <v>386.72002076873628</v>
      </c>
      <c r="Y39">
        <v>0</v>
      </c>
      <c r="Z39">
        <v>67.233850431977928</v>
      </c>
      <c r="AA39">
        <v>0</v>
      </c>
      <c r="AB39">
        <v>140.29415405063327</v>
      </c>
      <c r="AC39">
        <v>0</v>
      </c>
      <c r="AD39">
        <v>0</v>
      </c>
      <c r="AE39">
        <v>594.24802525134749</v>
      </c>
    </row>
    <row r="40" spans="1:31" x14ac:dyDescent="0.25">
      <c r="A40">
        <v>1815134</v>
      </c>
      <c r="B40">
        <v>1</v>
      </c>
      <c r="C40" t="s">
        <v>80</v>
      </c>
      <c r="D40" t="s">
        <v>93</v>
      </c>
      <c r="E40" t="s">
        <v>193</v>
      </c>
      <c r="F40" t="s">
        <v>269</v>
      </c>
      <c r="G40" t="s">
        <v>235</v>
      </c>
      <c r="H40" t="s">
        <v>134</v>
      </c>
      <c r="I40" t="s">
        <v>135</v>
      </c>
      <c r="J40" t="s">
        <v>136</v>
      </c>
      <c r="K40" t="s">
        <v>137</v>
      </c>
      <c r="L40" t="s">
        <v>270</v>
      </c>
      <c r="M40" t="s">
        <v>271</v>
      </c>
      <c r="N40">
        <v>3.6038888880000002</v>
      </c>
      <c r="O40">
        <v>0</v>
      </c>
      <c r="P40">
        <v>0</v>
      </c>
      <c r="Q40">
        <v>0</v>
      </c>
      <c r="R40">
        <v>6</v>
      </c>
      <c r="S40">
        <v>0</v>
      </c>
      <c r="T40">
        <v>1</v>
      </c>
      <c r="U40">
        <v>0</v>
      </c>
      <c r="V40">
        <v>0</v>
      </c>
      <c r="W40">
        <v>0</v>
      </c>
      <c r="X40">
        <v>0</v>
      </c>
      <c r="Y40">
        <v>0</v>
      </c>
      <c r="Z40">
        <v>1.5644485439988542</v>
      </c>
      <c r="AA40">
        <v>0</v>
      </c>
      <c r="AB40">
        <v>0.55537417728433003</v>
      </c>
      <c r="AC40">
        <v>0</v>
      </c>
      <c r="AD40">
        <v>0</v>
      </c>
      <c r="AE40">
        <v>2.1198227212831844</v>
      </c>
    </row>
    <row r="41" spans="1:31" x14ac:dyDescent="0.25">
      <c r="A41">
        <v>1815136</v>
      </c>
      <c r="B41">
        <v>1</v>
      </c>
      <c r="C41" t="s">
        <v>81</v>
      </c>
      <c r="D41" t="s">
        <v>114</v>
      </c>
      <c r="E41" t="s">
        <v>146</v>
      </c>
      <c r="F41" t="s">
        <v>272</v>
      </c>
      <c r="G41" t="s">
        <v>256</v>
      </c>
      <c r="H41" t="s">
        <v>143</v>
      </c>
      <c r="I41" t="s">
        <v>135</v>
      </c>
      <c r="J41" t="s">
        <v>136</v>
      </c>
      <c r="K41" t="s">
        <v>159</v>
      </c>
      <c r="L41" t="s">
        <v>273</v>
      </c>
      <c r="M41" t="s">
        <v>274</v>
      </c>
      <c r="N41">
        <v>7.7471786109999998</v>
      </c>
      <c r="O41">
        <v>0</v>
      </c>
      <c r="P41">
        <v>22</v>
      </c>
      <c r="Q41">
        <v>0</v>
      </c>
      <c r="R41">
        <v>2</v>
      </c>
      <c r="S41">
        <v>0</v>
      </c>
      <c r="T41">
        <v>1</v>
      </c>
      <c r="U41">
        <v>0</v>
      </c>
      <c r="V41">
        <v>0</v>
      </c>
      <c r="W41">
        <v>0</v>
      </c>
      <c r="X41">
        <v>26.184244332121921</v>
      </c>
      <c r="Y41">
        <v>0</v>
      </c>
      <c r="Z41">
        <v>17.857066415359466</v>
      </c>
      <c r="AA41">
        <v>0</v>
      </c>
      <c r="AB41">
        <v>4.5453334638814589</v>
      </c>
      <c r="AC41">
        <v>0</v>
      </c>
      <c r="AD41">
        <v>0</v>
      </c>
      <c r="AE41">
        <v>48.586644211362852</v>
      </c>
    </row>
    <row r="42" spans="1:31" x14ac:dyDescent="0.25">
      <c r="A42">
        <v>1815138</v>
      </c>
      <c r="B42">
        <v>1</v>
      </c>
      <c r="C42" t="s">
        <v>81</v>
      </c>
      <c r="D42" t="s">
        <v>118</v>
      </c>
      <c r="E42" t="s">
        <v>193</v>
      </c>
      <c r="F42" t="s">
        <v>275</v>
      </c>
      <c r="G42" t="s">
        <v>263</v>
      </c>
      <c r="H42" t="s">
        <v>134</v>
      </c>
      <c r="I42" t="s">
        <v>135</v>
      </c>
      <c r="J42" t="s">
        <v>136</v>
      </c>
      <c r="K42" t="s">
        <v>159</v>
      </c>
      <c r="L42" t="s">
        <v>276</v>
      </c>
      <c r="M42" t="s">
        <v>277</v>
      </c>
      <c r="N42">
        <v>3.0533786109999999</v>
      </c>
      <c r="O42">
        <v>0</v>
      </c>
      <c r="P42">
        <v>7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4.6655450817933994</v>
      </c>
      <c r="Y42">
        <v>0</v>
      </c>
      <c r="Z42">
        <v>0</v>
      </c>
      <c r="AA42">
        <v>0</v>
      </c>
      <c r="AB42">
        <v>2.7904239984028332E-2</v>
      </c>
      <c r="AC42">
        <v>0</v>
      </c>
      <c r="AD42">
        <v>0</v>
      </c>
      <c r="AE42">
        <v>4.693449321777428</v>
      </c>
    </row>
    <row r="43" spans="1:31" x14ac:dyDescent="0.25">
      <c r="A43">
        <v>1815139</v>
      </c>
      <c r="B43">
        <v>1</v>
      </c>
      <c r="C43" t="s">
        <v>80</v>
      </c>
      <c r="D43" t="s">
        <v>95</v>
      </c>
      <c r="E43" t="s">
        <v>193</v>
      </c>
      <c r="F43" t="s">
        <v>278</v>
      </c>
      <c r="G43" t="s">
        <v>279</v>
      </c>
      <c r="H43" t="s">
        <v>134</v>
      </c>
      <c r="I43" t="s">
        <v>135</v>
      </c>
      <c r="J43" t="s">
        <v>136</v>
      </c>
      <c r="K43" t="s">
        <v>137</v>
      </c>
      <c r="L43" t="s">
        <v>280</v>
      </c>
      <c r="M43" t="s">
        <v>281</v>
      </c>
      <c r="N43">
        <v>0.34250000000000003</v>
      </c>
      <c r="O43">
        <v>0</v>
      </c>
      <c r="P43">
        <v>82</v>
      </c>
      <c r="Q43">
        <v>0</v>
      </c>
      <c r="R43">
        <v>0</v>
      </c>
      <c r="S43">
        <v>0</v>
      </c>
      <c r="T43">
        <v>11</v>
      </c>
      <c r="U43">
        <v>0</v>
      </c>
      <c r="V43">
        <v>0</v>
      </c>
      <c r="W43">
        <v>0</v>
      </c>
      <c r="X43">
        <v>7.4707788561828981</v>
      </c>
      <c r="Y43">
        <v>0</v>
      </c>
      <c r="Z43">
        <v>0</v>
      </c>
      <c r="AA43">
        <v>0</v>
      </c>
      <c r="AB43">
        <v>4.9906333371385347</v>
      </c>
      <c r="AC43">
        <v>0</v>
      </c>
      <c r="AD43">
        <v>0</v>
      </c>
      <c r="AE43">
        <v>12.461412193321433</v>
      </c>
    </row>
    <row r="44" spans="1:31" x14ac:dyDescent="0.25">
      <c r="A44">
        <v>1815142</v>
      </c>
      <c r="B44">
        <v>1</v>
      </c>
      <c r="C44" t="s">
        <v>80</v>
      </c>
      <c r="D44" t="s">
        <v>104</v>
      </c>
      <c r="E44" t="s">
        <v>140</v>
      </c>
      <c r="F44" t="s">
        <v>282</v>
      </c>
      <c r="G44" t="s">
        <v>158</v>
      </c>
      <c r="H44" t="s">
        <v>143</v>
      </c>
      <c r="I44" t="s">
        <v>135</v>
      </c>
      <c r="J44" t="s">
        <v>136</v>
      </c>
      <c r="K44" t="s">
        <v>159</v>
      </c>
      <c r="L44" t="s">
        <v>283</v>
      </c>
      <c r="M44" t="s">
        <v>284</v>
      </c>
      <c r="N44">
        <v>7.0412776999999996E-2</v>
      </c>
      <c r="O44">
        <v>3</v>
      </c>
      <c r="P44">
        <v>115</v>
      </c>
      <c r="Q44">
        <v>18</v>
      </c>
      <c r="R44">
        <v>227</v>
      </c>
      <c r="S44">
        <v>9</v>
      </c>
      <c r="T44">
        <v>52</v>
      </c>
      <c r="U44">
        <v>4</v>
      </c>
      <c r="V44">
        <v>0</v>
      </c>
      <c r="W44">
        <v>1.5396846564659756</v>
      </c>
      <c r="X44">
        <v>2.0249553393208419</v>
      </c>
      <c r="Y44">
        <v>4.825094845230641</v>
      </c>
      <c r="Z44">
        <v>4.8697717084666277</v>
      </c>
      <c r="AA44">
        <v>3.3955027094261356</v>
      </c>
      <c r="AB44">
        <v>4.7035647043317512</v>
      </c>
      <c r="AC44">
        <v>41.98343117767444</v>
      </c>
      <c r="AD44">
        <v>0</v>
      </c>
      <c r="AE44">
        <v>63.342005140916413</v>
      </c>
    </row>
    <row r="45" spans="1:31" x14ac:dyDescent="0.25">
      <c r="A45">
        <v>1815144</v>
      </c>
      <c r="B45">
        <v>1</v>
      </c>
      <c r="C45" t="s">
        <v>80</v>
      </c>
      <c r="D45" t="s">
        <v>85</v>
      </c>
      <c r="E45" t="s">
        <v>193</v>
      </c>
      <c r="F45" t="s">
        <v>285</v>
      </c>
      <c r="G45" t="s">
        <v>256</v>
      </c>
      <c r="H45" t="s">
        <v>134</v>
      </c>
      <c r="I45" t="s">
        <v>135</v>
      </c>
      <c r="J45" t="s">
        <v>136</v>
      </c>
      <c r="K45" t="s">
        <v>159</v>
      </c>
      <c r="L45" t="s">
        <v>286</v>
      </c>
      <c r="M45" t="s">
        <v>287</v>
      </c>
      <c r="N45">
        <v>1.9313888880000001</v>
      </c>
      <c r="O45">
        <v>0</v>
      </c>
      <c r="P45">
        <v>180</v>
      </c>
      <c r="Q45">
        <v>0</v>
      </c>
      <c r="R45">
        <v>1</v>
      </c>
      <c r="S45">
        <v>0</v>
      </c>
      <c r="T45">
        <v>17</v>
      </c>
      <c r="U45">
        <v>0</v>
      </c>
      <c r="V45">
        <v>0</v>
      </c>
      <c r="W45">
        <v>0</v>
      </c>
      <c r="X45">
        <v>77.63374355900811</v>
      </c>
      <c r="Y45">
        <v>0</v>
      </c>
      <c r="Z45">
        <v>1.080620018221028E-2</v>
      </c>
      <c r="AA45">
        <v>0</v>
      </c>
      <c r="AB45">
        <v>50.791905308705886</v>
      </c>
      <c r="AC45">
        <v>0</v>
      </c>
      <c r="AD45">
        <v>0</v>
      </c>
      <c r="AE45">
        <v>128.43645506789622</v>
      </c>
    </row>
    <row r="46" spans="1:31" x14ac:dyDescent="0.25">
      <c r="A46">
        <v>1815146</v>
      </c>
      <c r="B46">
        <v>1</v>
      </c>
      <c r="C46" t="s">
        <v>80</v>
      </c>
      <c r="D46" t="s">
        <v>93</v>
      </c>
      <c r="E46" t="s">
        <v>176</v>
      </c>
      <c r="F46" t="s">
        <v>288</v>
      </c>
      <c r="G46" t="s">
        <v>263</v>
      </c>
      <c r="H46" t="s">
        <v>143</v>
      </c>
      <c r="I46" t="s">
        <v>135</v>
      </c>
      <c r="J46" t="s">
        <v>136</v>
      </c>
      <c r="K46" t="s">
        <v>159</v>
      </c>
      <c r="L46" t="s">
        <v>289</v>
      </c>
      <c r="M46" t="s">
        <v>290</v>
      </c>
      <c r="N46">
        <v>6.7825388880000004</v>
      </c>
      <c r="O46">
        <v>0</v>
      </c>
      <c r="P46">
        <v>4</v>
      </c>
      <c r="Q46">
        <v>2</v>
      </c>
      <c r="R46">
        <v>9</v>
      </c>
      <c r="S46">
        <v>1</v>
      </c>
      <c r="T46">
        <v>1</v>
      </c>
      <c r="U46">
        <v>0</v>
      </c>
      <c r="V46">
        <v>0</v>
      </c>
      <c r="W46">
        <v>0</v>
      </c>
      <c r="X46">
        <v>3.2352140191087448</v>
      </c>
      <c r="Y46">
        <v>4.5236571147579596</v>
      </c>
      <c r="Z46">
        <v>8.0941143892561858</v>
      </c>
      <c r="AA46">
        <v>8.3222191269646899</v>
      </c>
      <c r="AB46">
        <v>6.9979376947883337E-3</v>
      </c>
      <c r="AC46">
        <v>0</v>
      </c>
      <c r="AD46">
        <v>0</v>
      </c>
      <c r="AE46">
        <v>24.182202587782367</v>
      </c>
    </row>
    <row r="47" spans="1:31" x14ac:dyDescent="0.25">
      <c r="A47">
        <v>1815148</v>
      </c>
      <c r="B47">
        <v>1</v>
      </c>
      <c r="C47" t="s">
        <v>80</v>
      </c>
      <c r="D47" t="s">
        <v>104</v>
      </c>
      <c r="E47" t="s">
        <v>291</v>
      </c>
      <c r="F47" t="s">
        <v>292</v>
      </c>
      <c r="G47" t="s">
        <v>263</v>
      </c>
      <c r="H47" t="s">
        <v>134</v>
      </c>
      <c r="I47" t="s">
        <v>135</v>
      </c>
      <c r="J47" t="s">
        <v>136</v>
      </c>
      <c r="K47" t="s">
        <v>159</v>
      </c>
      <c r="L47" t="s">
        <v>293</v>
      </c>
      <c r="M47" t="s">
        <v>294</v>
      </c>
      <c r="N47">
        <v>5.3829711109999998</v>
      </c>
      <c r="O47">
        <v>0</v>
      </c>
      <c r="P47">
        <v>1</v>
      </c>
      <c r="Q47">
        <v>0</v>
      </c>
      <c r="R47">
        <v>5</v>
      </c>
      <c r="S47">
        <v>0</v>
      </c>
      <c r="T47">
        <v>0</v>
      </c>
      <c r="U47">
        <v>0</v>
      </c>
      <c r="V47">
        <v>0</v>
      </c>
      <c r="W47">
        <v>0</v>
      </c>
      <c r="X47">
        <v>0.63429883863556169</v>
      </c>
      <c r="Y47">
        <v>0</v>
      </c>
      <c r="Z47">
        <v>0.57282676268165</v>
      </c>
      <c r="AA47">
        <v>0</v>
      </c>
      <c r="AB47">
        <v>0</v>
      </c>
      <c r="AC47">
        <v>0</v>
      </c>
      <c r="AD47">
        <v>0</v>
      </c>
      <c r="AE47">
        <v>1.2071256013172116</v>
      </c>
    </row>
    <row r="48" spans="1:31" x14ac:dyDescent="0.25">
      <c r="A48">
        <v>1815151</v>
      </c>
      <c r="B48">
        <v>1</v>
      </c>
      <c r="C48" t="s">
        <v>81</v>
      </c>
      <c r="D48" t="s">
        <v>115</v>
      </c>
      <c r="E48" t="s">
        <v>193</v>
      </c>
      <c r="F48" t="s">
        <v>295</v>
      </c>
      <c r="G48" t="s">
        <v>148</v>
      </c>
      <c r="H48" t="s">
        <v>134</v>
      </c>
      <c r="I48" t="s">
        <v>135</v>
      </c>
      <c r="J48" t="s">
        <v>3</v>
      </c>
      <c r="K48" t="s">
        <v>137</v>
      </c>
      <c r="L48" t="s">
        <v>296</v>
      </c>
      <c r="M48" t="s">
        <v>297</v>
      </c>
      <c r="N48">
        <v>1.460555555</v>
      </c>
      <c r="O48">
        <v>0</v>
      </c>
      <c r="P48">
        <v>1</v>
      </c>
      <c r="Q48">
        <v>0</v>
      </c>
      <c r="R48">
        <v>2</v>
      </c>
      <c r="S48">
        <v>0</v>
      </c>
      <c r="T48">
        <v>0</v>
      </c>
      <c r="U48">
        <v>0</v>
      </c>
      <c r="V48">
        <v>0</v>
      </c>
      <c r="W48">
        <v>0</v>
      </c>
      <c r="X48">
        <v>1.4256314081641113E-2</v>
      </c>
      <c r="Y48">
        <v>0</v>
      </c>
      <c r="Z48">
        <v>0.68630444429781501</v>
      </c>
      <c r="AA48">
        <v>0</v>
      </c>
      <c r="AB48">
        <v>0</v>
      </c>
      <c r="AC48">
        <v>0</v>
      </c>
      <c r="AD48">
        <v>0</v>
      </c>
      <c r="AE48">
        <v>0.70056075837945608</v>
      </c>
    </row>
    <row r="49" spans="1:31" x14ac:dyDescent="0.25">
      <c r="A49">
        <v>1815153</v>
      </c>
      <c r="B49">
        <v>1</v>
      </c>
      <c r="C49" t="s">
        <v>80</v>
      </c>
      <c r="D49" t="s">
        <v>92</v>
      </c>
      <c r="E49" t="s">
        <v>193</v>
      </c>
      <c r="F49" t="s">
        <v>298</v>
      </c>
      <c r="G49" t="s">
        <v>299</v>
      </c>
      <c r="H49" t="s">
        <v>134</v>
      </c>
      <c r="I49" t="s">
        <v>135</v>
      </c>
      <c r="J49" t="s">
        <v>136</v>
      </c>
      <c r="K49" t="s">
        <v>137</v>
      </c>
      <c r="L49" t="s">
        <v>300</v>
      </c>
      <c r="M49" t="s">
        <v>301</v>
      </c>
      <c r="N49">
        <v>2.102222222</v>
      </c>
      <c r="O49">
        <v>0</v>
      </c>
      <c r="P49">
        <v>6</v>
      </c>
      <c r="Q49">
        <v>0</v>
      </c>
      <c r="R49">
        <v>5</v>
      </c>
      <c r="S49">
        <v>0</v>
      </c>
      <c r="T49">
        <v>1</v>
      </c>
      <c r="U49">
        <v>0</v>
      </c>
      <c r="V49">
        <v>0</v>
      </c>
      <c r="W49">
        <v>0</v>
      </c>
      <c r="X49">
        <v>3.5888351182779945</v>
      </c>
      <c r="Y49">
        <v>0</v>
      </c>
      <c r="Z49">
        <v>0.49954470818096741</v>
      </c>
      <c r="AA49">
        <v>0</v>
      </c>
      <c r="AB49">
        <v>2.7537465876758995</v>
      </c>
      <c r="AC49">
        <v>0</v>
      </c>
      <c r="AD49">
        <v>0</v>
      </c>
      <c r="AE49">
        <v>6.842126414134861</v>
      </c>
    </row>
    <row r="50" spans="1:31" x14ac:dyDescent="0.25">
      <c r="A50">
        <v>1815154</v>
      </c>
      <c r="B50">
        <v>1</v>
      </c>
      <c r="C50" t="s">
        <v>81</v>
      </c>
      <c r="D50" t="s">
        <v>123</v>
      </c>
      <c r="E50" t="s">
        <v>140</v>
      </c>
      <c r="F50" t="s">
        <v>302</v>
      </c>
      <c r="G50" t="s">
        <v>263</v>
      </c>
      <c r="H50" t="s">
        <v>143</v>
      </c>
      <c r="I50" t="s">
        <v>135</v>
      </c>
      <c r="J50" t="s">
        <v>136</v>
      </c>
      <c r="K50" t="s">
        <v>159</v>
      </c>
      <c r="L50" t="s">
        <v>303</v>
      </c>
      <c r="M50" t="s">
        <v>304</v>
      </c>
      <c r="N50">
        <v>4.2491666659999998</v>
      </c>
      <c r="O50">
        <v>0</v>
      </c>
      <c r="P50">
        <v>608</v>
      </c>
      <c r="Q50">
        <v>0</v>
      </c>
      <c r="R50">
        <v>18</v>
      </c>
      <c r="S50">
        <v>0</v>
      </c>
      <c r="T50">
        <v>110</v>
      </c>
      <c r="U50">
        <v>0</v>
      </c>
      <c r="V50">
        <v>0</v>
      </c>
      <c r="W50">
        <v>0</v>
      </c>
      <c r="X50">
        <v>453.64376654249071</v>
      </c>
      <c r="Y50">
        <v>0</v>
      </c>
      <c r="Z50">
        <v>14.156333803301244</v>
      </c>
      <c r="AA50">
        <v>0</v>
      </c>
      <c r="AB50">
        <v>216.1871576122528</v>
      </c>
      <c r="AC50">
        <v>0</v>
      </c>
      <c r="AD50">
        <v>0</v>
      </c>
      <c r="AE50">
        <v>683.98725795804478</v>
      </c>
    </row>
    <row r="51" spans="1:31" x14ac:dyDescent="0.25">
      <c r="A51">
        <v>1815158</v>
      </c>
      <c r="B51">
        <v>1</v>
      </c>
      <c r="C51" t="s">
        <v>80</v>
      </c>
      <c r="D51" t="s">
        <v>96</v>
      </c>
      <c r="E51" t="s">
        <v>131</v>
      </c>
      <c r="F51" t="s">
        <v>305</v>
      </c>
      <c r="G51" t="s">
        <v>133</v>
      </c>
      <c r="H51" t="s">
        <v>134</v>
      </c>
      <c r="I51" t="s">
        <v>135</v>
      </c>
      <c r="J51" t="s">
        <v>136</v>
      </c>
      <c r="K51" t="s">
        <v>137</v>
      </c>
      <c r="L51" t="s">
        <v>306</v>
      </c>
      <c r="M51" t="s">
        <v>307</v>
      </c>
      <c r="N51">
        <v>3.4136111109999998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3.2742791062953298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3.2742791062953298</v>
      </c>
    </row>
    <row r="52" spans="1:31" x14ac:dyDescent="0.25">
      <c r="A52">
        <v>1815160</v>
      </c>
      <c r="B52">
        <v>1</v>
      </c>
      <c r="C52" t="s">
        <v>80</v>
      </c>
      <c r="D52" t="s">
        <v>110</v>
      </c>
      <c r="E52" t="s">
        <v>291</v>
      </c>
      <c r="F52" t="s">
        <v>308</v>
      </c>
      <c r="G52" t="s">
        <v>247</v>
      </c>
      <c r="H52" t="s">
        <v>134</v>
      </c>
      <c r="I52" t="s">
        <v>135</v>
      </c>
      <c r="J52" t="s">
        <v>136</v>
      </c>
      <c r="K52" t="s">
        <v>137</v>
      </c>
      <c r="L52" t="s">
        <v>309</v>
      </c>
      <c r="M52" t="s">
        <v>310</v>
      </c>
      <c r="N52">
        <v>0.53805555500000002</v>
      </c>
      <c r="O52">
        <v>0</v>
      </c>
      <c r="P52">
        <v>401</v>
      </c>
      <c r="Q52">
        <v>0</v>
      </c>
      <c r="R52">
        <v>0</v>
      </c>
      <c r="S52">
        <v>0</v>
      </c>
      <c r="T52">
        <v>41</v>
      </c>
      <c r="U52">
        <v>0</v>
      </c>
      <c r="V52">
        <v>0</v>
      </c>
      <c r="W52">
        <v>0</v>
      </c>
      <c r="X52">
        <v>69.659826313262712</v>
      </c>
      <c r="Y52">
        <v>0</v>
      </c>
      <c r="Z52">
        <v>0</v>
      </c>
      <c r="AA52">
        <v>0</v>
      </c>
      <c r="AB52">
        <v>8.2029772980955684</v>
      </c>
      <c r="AC52">
        <v>0</v>
      </c>
      <c r="AD52">
        <v>0</v>
      </c>
      <c r="AE52">
        <v>77.862803611358288</v>
      </c>
    </row>
    <row r="53" spans="1:31" x14ac:dyDescent="0.25">
      <c r="A53">
        <v>1815164</v>
      </c>
      <c r="B53">
        <v>1</v>
      </c>
      <c r="C53" t="s">
        <v>81</v>
      </c>
      <c r="D53" t="s">
        <v>113</v>
      </c>
      <c r="E53" t="s">
        <v>176</v>
      </c>
      <c r="F53" t="s">
        <v>311</v>
      </c>
      <c r="G53" t="s">
        <v>142</v>
      </c>
      <c r="H53" t="s">
        <v>143</v>
      </c>
      <c r="I53" t="s">
        <v>135</v>
      </c>
      <c r="J53" t="s">
        <v>136</v>
      </c>
      <c r="K53" t="s">
        <v>137</v>
      </c>
      <c r="L53" t="s">
        <v>312</v>
      </c>
      <c r="M53" t="s">
        <v>313</v>
      </c>
      <c r="N53">
        <v>0.760833333</v>
      </c>
      <c r="O53">
        <v>0</v>
      </c>
      <c r="P53">
        <v>235</v>
      </c>
      <c r="Q53">
        <v>54</v>
      </c>
      <c r="R53">
        <v>156</v>
      </c>
      <c r="S53">
        <v>2</v>
      </c>
      <c r="T53">
        <v>13</v>
      </c>
      <c r="U53">
        <v>0</v>
      </c>
      <c r="V53">
        <v>0</v>
      </c>
      <c r="W53">
        <v>0</v>
      </c>
      <c r="X53">
        <v>42.47140933506725</v>
      </c>
      <c r="Y53">
        <v>43.211984179379769</v>
      </c>
      <c r="Z53">
        <v>96.363950062754284</v>
      </c>
      <c r="AA53">
        <v>8.4030368737277197</v>
      </c>
      <c r="AB53">
        <v>9.7618374208916538</v>
      </c>
      <c r="AC53">
        <v>0</v>
      </c>
      <c r="AD53">
        <v>0</v>
      </c>
      <c r="AE53">
        <v>200.21221787182068</v>
      </c>
    </row>
    <row r="54" spans="1:31" x14ac:dyDescent="0.25">
      <c r="A54">
        <v>1815165</v>
      </c>
      <c r="B54">
        <v>1</v>
      </c>
      <c r="C54" t="s">
        <v>80</v>
      </c>
      <c r="D54" t="s">
        <v>96</v>
      </c>
      <c r="E54" t="s">
        <v>131</v>
      </c>
      <c r="F54" t="s">
        <v>314</v>
      </c>
      <c r="G54" t="s">
        <v>231</v>
      </c>
      <c r="H54" t="s">
        <v>134</v>
      </c>
      <c r="I54" t="s">
        <v>135</v>
      </c>
      <c r="J54" t="s">
        <v>136</v>
      </c>
      <c r="K54" t="s">
        <v>137</v>
      </c>
      <c r="L54" t="s">
        <v>315</v>
      </c>
      <c r="M54" t="s">
        <v>316</v>
      </c>
      <c r="N54">
        <v>3.3141666660000002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5.0972921859206917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5.0972921859206917</v>
      </c>
    </row>
    <row r="55" spans="1:31" x14ac:dyDescent="0.25">
      <c r="A55">
        <v>1815167</v>
      </c>
      <c r="B55">
        <v>1</v>
      </c>
      <c r="C55" t="s">
        <v>80</v>
      </c>
      <c r="D55" t="s">
        <v>98</v>
      </c>
      <c r="E55" t="s">
        <v>176</v>
      </c>
      <c r="F55" t="s">
        <v>317</v>
      </c>
      <c r="G55" t="s">
        <v>263</v>
      </c>
      <c r="H55" t="s">
        <v>143</v>
      </c>
      <c r="I55" t="s">
        <v>135</v>
      </c>
      <c r="J55" t="s">
        <v>136</v>
      </c>
      <c r="K55" t="s">
        <v>159</v>
      </c>
      <c r="L55" t="s">
        <v>318</v>
      </c>
      <c r="M55" t="s">
        <v>319</v>
      </c>
      <c r="N55">
        <v>1.9691194439999999</v>
      </c>
      <c r="O55">
        <v>0</v>
      </c>
      <c r="P55">
        <v>0</v>
      </c>
      <c r="Q55">
        <v>9</v>
      </c>
      <c r="R55">
        <v>77</v>
      </c>
      <c r="S55">
        <v>3</v>
      </c>
      <c r="T55">
        <v>13</v>
      </c>
      <c r="U55">
        <v>1</v>
      </c>
      <c r="V55">
        <v>0</v>
      </c>
      <c r="W55">
        <v>0</v>
      </c>
      <c r="X55">
        <v>0</v>
      </c>
      <c r="Y55">
        <v>204.29868125938441</v>
      </c>
      <c r="Z55">
        <v>156.54337875716695</v>
      </c>
      <c r="AA55">
        <v>8.8684267941340789</v>
      </c>
      <c r="AB55">
        <v>33.03648776319487</v>
      </c>
      <c r="AC55">
        <v>97.516058363969563</v>
      </c>
      <c r="AD55">
        <v>0</v>
      </c>
      <c r="AE55">
        <v>500.26303293784986</v>
      </c>
    </row>
    <row r="56" spans="1:31" x14ac:dyDescent="0.25">
      <c r="A56">
        <v>1815168</v>
      </c>
      <c r="B56">
        <v>1</v>
      </c>
      <c r="C56" t="s">
        <v>80</v>
      </c>
      <c r="D56" t="s">
        <v>102</v>
      </c>
      <c r="E56" t="s">
        <v>193</v>
      </c>
      <c r="F56" t="s">
        <v>320</v>
      </c>
      <c r="G56" t="s">
        <v>235</v>
      </c>
      <c r="H56" t="s">
        <v>134</v>
      </c>
      <c r="I56" t="s">
        <v>135</v>
      </c>
      <c r="J56" t="s">
        <v>136</v>
      </c>
      <c r="K56" t="s">
        <v>137</v>
      </c>
      <c r="L56" t="s">
        <v>321</v>
      </c>
      <c r="M56" t="s">
        <v>322</v>
      </c>
      <c r="N56">
        <v>2.5325000000000002</v>
      </c>
      <c r="O56">
        <v>0</v>
      </c>
      <c r="P56">
        <v>1</v>
      </c>
      <c r="Q56">
        <v>0</v>
      </c>
      <c r="R56">
        <v>2</v>
      </c>
      <c r="S56">
        <v>0</v>
      </c>
      <c r="T56">
        <v>2</v>
      </c>
      <c r="U56">
        <v>0</v>
      </c>
      <c r="V56">
        <v>0</v>
      </c>
      <c r="W56">
        <v>0</v>
      </c>
      <c r="X56">
        <v>0</v>
      </c>
      <c r="Y56">
        <v>0</v>
      </c>
      <c r="Z56">
        <v>0.47358095883841994</v>
      </c>
      <c r="AA56">
        <v>0</v>
      </c>
      <c r="AB56">
        <v>0.211252562281525</v>
      </c>
      <c r="AC56">
        <v>0</v>
      </c>
      <c r="AD56">
        <v>0</v>
      </c>
      <c r="AE56">
        <v>0.684833521119945</v>
      </c>
    </row>
    <row r="57" spans="1:31" x14ac:dyDescent="0.25">
      <c r="A57">
        <v>1815169</v>
      </c>
      <c r="B57">
        <v>1</v>
      </c>
      <c r="C57" t="s">
        <v>80</v>
      </c>
      <c r="D57" t="s">
        <v>97</v>
      </c>
      <c r="E57" t="s">
        <v>140</v>
      </c>
      <c r="F57" t="s">
        <v>323</v>
      </c>
      <c r="G57" t="s">
        <v>142</v>
      </c>
      <c r="H57" t="s">
        <v>143</v>
      </c>
      <c r="I57" t="s">
        <v>135</v>
      </c>
      <c r="J57" t="s">
        <v>136</v>
      </c>
      <c r="K57" t="s">
        <v>137</v>
      </c>
      <c r="L57" t="s">
        <v>324</v>
      </c>
      <c r="M57" t="s">
        <v>325</v>
      </c>
      <c r="N57">
        <v>0.84333333300000002</v>
      </c>
      <c r="O57">
        <v>0</v>
      </c>
      <c r="P57">
        <v>0</v>
      </c>
      <c r="Q57">
        <v>0</v>
      </c>
      <c r="R57">
        <v>0</v>
      </c>
      <c r="S57">
        <v>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273.44877405114278</v>
      </c>
      <c r="AB57">
        <v>0</v>
      </c>
      <c r="AC57">
        <v>0</v>
      </c>
      <c r="AD57">
        <v>0</v>
      </c>
      <c r="AE57">
        <v>273.44877405114278</v>
      </c>
    </row>
    <row r="58" spans="1:31" x14ac:dyDescent="0.25">
      <c r="A58">
        <v>1815170</v>
      </c>
      <c r="B58">
        <v>1</v>
      </c>
      <c r="C58" t="s">
        <v>80</v>
      </c>
      <c r="D58" t="s">
        <v>84</v>
      </c>
      <c r="E58" t="s">
        <v>326</v>
      </c>
      <c r="F58" t="s">
        <v>327</v>
      </c>
      <c r="G58" t="s">
        <v>299</v>
      </c>
      <c r="H58" t="s">
        <v>134</v>
      </c>
      <c r="I58" t="s">
        <v>135</v>
      </c>
      <c r="J58" t="s">
        <v>136</v>
      </c>
      <c r="K58" t="s">
        <v>137</v>
      </c>
      <c r="L58" t="s">
        <v>328</v>
      </c>
      <c r="M58" t="s">
        <v>329</v>
      </c>
      <c r="N58">
        <v>6.3602777770000003</v>
      </c>
      <c r="O58">
        <v>0</v>
      </c>
      <c r="P58">
        <v>76</v>
      </c>
      <c r="Q58">
        <v>0</v>
      </c>
      <c r="R58">
        <v>0</v>
      </c>
      <c r="S58">
        <v>0</v>
      </c>
      <c r="T58">
        <v>29</v>
      </c>
      <c r="U58">
        <v>0</v>
      </c>
      <c r="V58">
        <v>0</v>
      </c>
      <c r="W58">
        <v>0</v>
      </c>
      <c r="X58">
        <v>113.71537162192951</v>
      </c>
      <c r="Y58">
        <v>0</v>
      </c>
      <c r="Z58">
        <v>0</v>
      </c>
      <c r="AA58">
        <v>0</v>
      </c>
      <c r="AB58">
        <v>201.79203236213442</v>
      </c>
      <c r="AC58">
        <v>0</v>
      </c>
      <c r="AD58">
        <v>0</v>
      </c>
      <c r="AE58">
        <v>315.5074039840639</v>
      </c>
    </row>
    <row r="59" spans="1:31" x14ac:dyDescent="0.25">
      <c r="A59">
        <v>1815173</v>
      </c>
      <c r="B59">
        <v>1</v>
      </c>
      <c r="C59" t="s">
        <v>80</v>
      </c>
      <c r="D59" t="s">
        <v>99</v>
      </c>
      <c r="E59" t="s">
        <v>193</v>
      </c>
      <c r="F59" t="s">
        <v>330</v>
      </c>
      <c r="G59" t="s">
        <v>263</v>
      </c>
      <c r="H59" t="s">
        <v>134</v>
      </c>
      <c r="I59" t="s">
        <v>135</v>
      </c>
      <c r="J59" t="s">
        <v>136</v>
      </c>
      <c r="K59" t="s">
        <v>159</v>
      </c>
      <c r="L59" t="s">
        <v>331</v>
      </c>
      <c r="M59" t="s">
        <v>332</v>
      </c>
      <c r="N59">
        <v>4.2802777770000002</v>
      </c>
      <c r="O59">
        <v>0</v>
      </c>
      <c r="P59">
        <v>15</v>
      </c>
      <c r="Q59">
        <v>0</v>
      </c>
      <c r="R59">
        <v>5</v>
      </c>
      <c r="S59">
        <v>0</v>
      </c>
      <c r="T59">
        <v>3</v>
      </c>
      <c r="U59">
        <v>0</v>
      </c>
      <c r="V59">
        <v>0</v>
      </c>
      <c r="W59">
        <v>0</v>
      </c>
      <c r="X59">
        <v>14.535071677796575</v>
      </c>
      <c r="Y59">
        <v>0</v>
      </c>
      <c r="Z59">
        <v>0.85166696007003639</v>
      </c>
      <c r="AA59">
        <v>0</v>
      </c>
      <c r="AB59">
        <v>117.40479765377312</v>
      </c>
      <c r="AC59">
        <v>0</v>
      </c>
      <c r="AD59">
        <v>0</v>
      </c>
      <c r="AE59">
        <v>132.79153629163972</v>
      </c>
    </row>
    <row r="60" spans="1:31" x14ac:dyDescent="0.25">
      <c r="A60">
        <v>1815174</v>
      </c>
      <c r="B60">
        <v>1</v>
      </c>
      <c r="C60" t="s">
        <v>80</v>
      </c>
      <c r="D60" t="s">
        <v>96</v>
      </c>
      <c r="E60" t="s">
        <v>131</v>
      </c>
      <c r="F60" t="s">
        <v>333</v>
      </c>
      <c r="G60" t="s">
        <v>133</v>
      </c>
      <c r="H60" t="s">
        <v>134</v>
      </c>
      <c r="I60" t="s">
        <v>135</v>
      </c>
      <c r="J60" t="s">
        <v>136</v>
      </c>
      <c r="K60" t="s">
        <v>137</v>
      </c>
      <c r="L60" t="s">
        <v>334</v>
      </c>
      <c r="M60" t="s">
        <v>335</v>
      </c>
      <c r="N60">
        <v>8.255833333</v>
      </c>
      <c r="O60">
        <v>0</v>
      </c>
      <c r="P60">
        <v>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19.764580614264041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19.764580614264041</v>
      </c>
    </row>
    <row r="61" spans="1:31" x14ac:dyDescent="0.25">
      <c r="A61">
        <v>1815176</v>
      </c>
      <c r="B61">
        <v>1</v>
      </c>
      <c r="C61" t="s">
        <v>80</v>
      </c>
      <c r="D61" t="s">
        <v>98</v>
      </c>
      <c r="E61" t="s">
        <v>176</v>
      </c>
      <c r="F61" t="s">
        <v>336</v>
      </c>
      <c r="G61" t="s">
        <v>263</v>
      </c>
      <c r="H61" t="s">
        <v>143</v>
      </c>
      <c r="I61" t="s">
        <v>135</v>
      </c>
      <c r="J61" t="s">
        <v>136</v>
      </c>
      <c r="K61" t="s">
        <v>159</v>
      </c>
      <c r="L61" t="s">
        <v>337</v>
      </c>
      <c r="M61" t="s">
        <v>338</v>
      </c>
      <c r="N61">
        <v>1.4121349999999999</v>
      </c>
      <c r="O61">
        <v>0</v>
      </c>
      <c r="P61">
        <v>358</v>
      </c>
      <c r="Q61">
        <v>0</v>
      </c>
      <c r="R61">
        <v>26</v>
      </c>
      <c r="S61">
        <v>0</v>
      </c>
      <c r="T61">
        <v>46</v>
      </c>
      <c r="U61">
        <v>0</v>
      </c>
      <c r="V61">
        <v>0</v>
      </c>
      <c r="W61">
        <v>0</v>
      </c>
      <c r="X61">
        <v>107.190486710431</v>
      </c>
      <c r="Y61">
        <v>0</v>
      </c>
      <c r="Z61">
        <v>44.918984585268035</v>
      </c>
      <c r="AA61">
        <v>0</v>
      </c>
      <c r="AB61">
        <v>71.947425465796528</v>
      </c>
      <c r="AC61">
        <v>0</v>
      </c>
      <c r="AD61">
        <v>0</v>
      </c>
      <c r="AE61">
        <v>224.05689676149558</v>
      </c>
    </row>
    <row r="62" spans="1:31" x14ac:dyDescent="0.25">
      <c r="A62">
        <v>1815179</v>
      </c>
      <c r="B62">
        <v>1</v>
      </c>
      <c r="C62" t="s">
        <v>80</v>
      </c>
      <c r="D62" t="s">
        <v>94</v>
      </c>
      <c r="E62" t="s">
        <v>339</v>
      </c>
      <c r="F62" t="s">
        <v>340</v>
      </c>
      <c r="G62" t="s">
        <v>263</v>
      </c>
      <c r="H62" t="s">
        <v>143</v>
      </c>
      <c r="I62" t="s">
        <v>135</v>
      </c>
      <c r="J62" t="s">
        <v>136</v>
      </c>
      <c r="K62" t="s">
        <v>159</v>
      </c>
      <c r="L62" t="s">
        <v>341</v>
      </c>
      <c r="M62" t="s">
        <v>342</v>
      </c>
      <c r="N62">
        <v>2.4671750000000001</v>
      </c>
      <c r="O62">
        <v>0</v>
      </c>
      <c r="P62">
        <v>911</v>
      </c>
      <c r="Q62">
        <v>81</v>
      </c>
      <c r="R62">
        <v>348</v>
      </c>
      <c r="S62">
        <v>19</v>
      </c>
      <c r="T62">
        <v>130</v>
      </c>
      <c r="U62">
        <v>9</v>
      </c>
      <c r="V62">
        <v>0</v>
      </c>
      <c r="W62">
        <v>0</v>
      </c>
      <c r="X62">
        <v>559.42076861824705</v>
      </c>
      <c r="Y62">
        <v>1086.5303396442484</v>
      </c>
      <c r="Z62">
        <v>331.61057600726599</v>
      </c>
      <c r="AA62">
        <v>1068.760925647221</v>
      </c>
      <c r="AB62">
        <v>197.54598717247831</v>
      </c>
      <c r="AC62">
        <v>1362.8374017872366</v>
      </c>
      <c r="AD62">
        <v>0</v>
      </c>
      <c r="AE62">
        <v>4606.7059988766978</v>
      </c>
    </row>
    <row r="63" spans="1:31" x14ac:dyDescent="0.25">
      <c r="A63">
        <v>1815181</v>
      </c>
      <c r="B63">
        <v>1</v>
      </c>
      <c r="C63" t="s">
        <v>81</v>
      </c>
      <c r="D63" t="s">
        <v>115</v>
      </c>
      <c r="E63" t="s">
        <v>193</v>
      </c>
      <c r="F63" t="s">
        <v>343</v>
      </c>
      <c r="G63" t="s">
        <v>235</v>
      </c>
      <c r="H63" t="s">
        <v>134</v>
      </c>
      <c r="I63" t="s">
        <v>135</v>
      </c>
      <c r="J63" t="s">
        <v>136</v>
      </c>
      <c r="K63" t="s">
        <v>137</v>
      </c>
      <c r="L63" t="s">
        <v>344</v>
      </c>
      <c r="M63" t="s">
        <v>345</v>
      </c>
      <c r="N63">
        <v>2.8161111110000001</v>
      </c>
      <c r="O63">
        <v>0</v>
      </c>
      <c r="P63">
        <v>31</v>
      </c>
      <c r="Q63">
        <v>0</v>
      </c>
      <c r="R63">
        <v>5</v>
      </c>
      <c r="S63">
        <v>0</v>
      </c>
      <c r="T63">
        <v>1</v>
      </c>
      <c r="U63">
        <v>0</v>
      </c>
      <c r="V63">
        <v>0</v>
      </c>
      <c r="W63">
        <v>0</v>
      </c>
      <c r="X63">
        <v>7.4324944524927803</v>
      </c>
      <c r="Y63">
        <v>0</v>
      </c>
      <c r="Z63">
        <v>11.3589026689029</v>
      </c>
      <c r="AA63">
        <v>0</v>
      </c>
      <c r="AB63">
        <v>3.5019981816800006E-3</v>
      </c>
      <c r="AC63">
        <v>0</v>
      </c>
      <c r="AD63">
        <v>0</v>
      </c>
      <c r="AE63">
        <v>18.794899119577359</v>
      </c>
    </row>
    <row r="64" spans="1:31" x14ac:dyDescent="0.25">
      <c r="A64">
        <v>1815192</v>
      </c>
      <c r="B64">
        <v>1</v>
      </c>
      <c r="C64" t="s">
        <v>80</v>
      </c>
      <c r="D64" t="s">
        <v>100</v>
      </c>
      <c r="E64" t="s">
        <v>131</v>
      </c>
      <c r="F64" t="s">
        <v>346</v>
      </c>
      <c r="G64" t="s">
        <v>133</v>
      </c>
      <c r="H64" t="s">
        <v>134</v>
      </c>
      <c r="I64" t="s">
        <v>135</v>
      </c>
      <c r="J64" t="s">
        <v>136</v>
      </c>
      <c r="K64" t="s">
        <v>137</v>
      </c>
      <c r="L64" t="s">
        <v>347</v>
      </c>
      <c r="M64" t="s">
        <v>348</v>
      </c>
      <c r="N64">
        <v>9.1786111110000004</v>
      </c>
      <c r="O64">
        <v>0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5.2319643350819351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5.2319643350819351</v>
      </c>
    </row>
    <row r="65" spans="1:31" x14ac:dyDescent="0.25">
      <c r="A65">
        <v>1815193</v>
      </c>
      <c r="B65">
        <v>1</v>
      </c>
      <c r="C65" t="s">
        <v>81</v>
      </c>
      <c r="D65" t="s">
        <v>119</v>
      </c>
      <c r="E65" t="s">
        <v>193</v>
      </c>
      <c r="F65" t="s">
        <v>349</v>
      </c>
      <c r="G65" t="s">
        <v>235</v>
      </c>
      <c r="H65" t="s">
        <v>134</v>
      </c>
      <c r="I65" t="s">
        <v>135</v>
      </c>
      <c r="J65" t="s">
        <v>136</v>
      </c>
      <c r="K65" t="s">
        <v>137</v>
      </c>
      <c r="L65" t="s">
        <v>350</v>
      </c>
      <c r="M65" t="s">
        <v>351</v>
      </c>
      <c r="N65">
        <v>2.0752777770000002</v>
      </c>
      <c r="O65">
        <v>0</v>
      </c>
      <c r="P65">
        <v>7</v>
      </c>
      <c r="Q65">
        <v>0</v>
      </c>
      <c r="R65">
        <v>3</v>
      </c>
      <c r="S65">
        <v>0</v>
      </c>
      <c r="T65">
        <v>0</v>
      </c>
      <c r="U65">
        <v>0</v>
      </c>
      <c r="V65">
        <v>0</v>
      </c>
      <c r="W65">
        <v>0</v>
      </c>
      <c r="X65">
        <v>1.6450187919315733</v>
      </c>
      <c r="Y65">
        <v>0</v>
      </c>
      <c r="Z65">
        <v>0.56723724466549574</v>
      </c>
      <c r="AA65">
        <v>0</v>
      </c>
      <c r="AB65">
        <v>0</v>
      </c>
      <c r="AC65">
        <v>0</v>
      </c>
      <c r="AD65">
        <v>0</v>
      </c>
      <c r="AE65">
        <v>2.2122560365970689</v>
      </c>
    </row>
    <row r="66" spans="1:31" x14ac:dyDescent="0.25">
      <c r="A66">
        <v>1815194</v>
      </c>
      <c r="B66">
        <v>1</v>
      </c>
      <c r="C66" t="s">
        <v>81</v>
      </c>
      <c r="D66" t="s">
        <v>127</v>
      </c>
      <c r="E66" t="s">
        <v>140</v>
      </c>
      <c r="F66" t="s">
        <v>352</v>
      </c>
      <c r="G66" t="s">
        <v>263</v>
      </c>
      <c r="H66" t="s">
        <v>143</v>
      </c>
      <c r="I66" t="s">
        <v>135</v>
      </c>
      <c r="J66" t="s">
        <v>136</v>
      </c>
      <c r="K66" t="s">
        <v>159</v>
      </c>
      <c r="L66" t="s">
        <v>353</v>
      </c>
      <c r="M66" t="s">
        <v>354</v>
      </c>
      <c r="N66">
        <v>0.274847222</v>
      </c>
      <c r="O66">
        <v>1</v>
      </c>
      <c r="P66">
        <v>516</v>
      </c>
      <c r="Q66">
        <v>34</v>
      </c>
      <c r="R66">
        <v>46</v>
      </c>
      <c r="S66">
        <v>4</v>
      </c>
      <c r="T66">
        <v>44</v>
      </c>
      <c r="U66">
        <v>0</v>
      </c>
      <c r="V66">
        <v>0</v>
      </c>
      <c r="W66">
        <v>7.7871632670150015E-2</v>
      </c>
      <c r="X66">
        <v>26.036620026596566</v>
      </c>
      <c r="Y66">
        <v>3.2818655722473498</v>
      </c>
      <c r="Z66">
        <v>15.946189859056604</v>
      </c>
      <c r="AA66">
        <v>6.2239663474296005</v>
      </c>
      <c r="AB66">
        <v>4.4999145972660015</v>
      </c>
      <c r="AC66">
        <v>0</v>
      </c>
      <c r="AD66">
        <v>0</v>
      </c>
      <c r="AE66">
        <v>56.06642803526627</v>
      </c>
    </row>
    <row r="67" spans="1:31" x14ac:dyDescent="0.25">
      <c r="A67">
        <v>1815197</v>
      </c>
      <c r="B67">
        <v>1</v>
      </c>
      <c r="C67" t="s">
        <v>80</v>
      </c>
      <c r="D67" t="s">
        <v>95</v>
      </c>
      <c r="E67" t="s">
        <v>193</v>
      </c>
      <c r="F67" t="s">
        <v>355</v>
      </c>
      <c r="G67" t="s">
        <v>279</v>
      </c>
      <c r="H67" t="s">
        <v>134</v>
      </c>
      <c r="I67" t="s">
        <v>135</v>
      </c>
      <c r="J67" t="s">
        <v>136</v>
      </c>
      <c r="K67" t="s">
        <v>137</v>
      </c>
      <c r="L67" t="s">
        <v>356</v>
      </c>
      <c r="M67" t="s">
        <v>357</v>
      </c>
      <c r="N67">
        <v>1.02</v>
      </c>
      <c r="O67">
        <v>0</v>
      </c>
      <c r="P67">
        <v>43</v>
      </c>
      <c r="Q67">
        <v>0</v>
      </c>
      <c r="R67">
        <v>1</v>
      </c>
      <c r="S67">
        <v>0</v>
      </c>
      <c r="T67">
        <v>1</v>
      </c>
      <c r="U67">
        <v>0</v>
      </c>
      <c r="V67">
        <v>0</v>
      </c>
      <c r="W67">
        <v>0</v>
      </c>
      <c r="X67">
        <v>5.2082019425567996</v>
      </c>
      <c r="Y67">
        <v>0</v>
      </c>
      <c r="Z67">
        <v>0.88382582623979999</v>
      </c>
      <c r="AA67">
        <v>0</v>
      </c>
      <c r="AB67">
        <v>1.1194759494000001E-4</v>
      </c>
      <c r="AC67">
        <v>0</v>
      </c>
      <c r="AD67">
        <v>0</v>
      </c>
      <c r="AE67">
        <v>6.0921397163915394</v>
      </c>
    </row>
    <row r="68" spans="1:31" x14ac:dyDescent="0.25">
      <c r="A68">
        <v>1815200</v>
      </c>
      <c r="B68">
        <v>1</v>
      </c>
      <c r="C68" t="s">
        <v>81</v>
      </c>
      <c r="D68" t="s">
        <v>120</v>
      </c>
      <c r="E68" t="s">
        <v>131</v>
      </c>
      <c r="F68" t="s">
        <v>358</v>
      </c>
      <c r="G68" t="s">
        <v>231</v>
      </c>
      <c r="H68" t="s">
        <v>134</v>
      </c>
      <c r="I68" t="s">
        <v>135</v>
      </c>
      <c r="J68" t="s">
        <v>136</v>
      </c>
      <c r="K68" t="s">
        <v>137</v>
      </c>
      <c r="L68" t="s">
        <v>359</v>
      </c>
      <c r="M68" t="s">
        <v>360</v>
      </c>
      <c r="N68">
        <v>1.6263888879999999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</row>
    <row r="69" spans="1:31" x14ac:dyDescent="0.25">
      <c r="A69">
        <v>1815201</v>
      </c>
      <c r="B69">
        <v>1</v>
      </c>
      <c r="C69" t="s">
        <v>80</v>
      </c>
      <c r="D69" t="s">
        <v>103</v>
      </c>
      <c r="E69" t="s">
        <v>131</v>
      </c>
      <c r="F69" t="s">
        <v>132</v>
      </c>
      <c r="G69" t="s">
        <v>133</v>
      </c>
      <c r="H69" t="s">
        <v>134</v>
      </c>
      <c r="I69" t="s">
        <v>135</v>
      </c>
      <c r="J69" t="s">
        <v>136</v>
      </c>
      <c r="K69" t="s">
        <v>137</v>
      </c>
      <c r="L69" t="s">
        <v>361</v>
      </c>
      <c r="M69" t="s">
        <v>362</v>
      </c>
      <c r="N69">
        <v>3.9344444439999999</v>
      </c>
      <c r="O69">
        <v>0</v>
      </c>
      <c r="P69">
        <v>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3.3897690841703869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3.3897690841703869</v>
      </c>
    </row>
    <row r="70" spans="1:31" x14ac:dyDescent="0.25">
      <c r="A70">
        <v>1815203</v>
      </c>
      <c r="B70">
        <v>1</v>
      </c>
      <c r="C70" t="s">
        <v>80</v>
      </c>
      <c r="D70" t="s">
        <v>86</v>
      </c>
      <c r="E70" t="s">
        <v>193</v>
      </c>
      <c r="F70" t="s">
        <v>363</v>
      </c>
      <c r="G70" t="s">
        <v>263</v>
      </c>
      <c r="H70" t="s">
        <v>134</v>
      </c>
      <c r="I70" t="s">
        <v>135</v>
      </c>
      <c r="J70" t="s">
        <v>136</v>
      </c>
      <c r="K70" t="s">
        <v>159</v>
      </c>
      <c r="L70" t="s">
        <v>364</v>
      </c>
      <c r="M70" t="s">
        <v>365</v>
      </c>
      <c r="N70">
        <v>3.6036786109999999</v>
      </c>
      <c r="O70">
        <v>0</v>
      </c>
      <c r="P70">
        <v>96</v>
      </c>
      <c r="Q70">
        <v>0</v>
      </c>
      <c r="R70">
        <v>0</v>
      </c>
      <c r="S70">
        <v>0</v>
      </c>
      <c r="T70">
        <v>6</v>
      </c>
      <c r="U70">
        <v>0</v>
      </c>
      <c r="V70">
        <v>0</v>
      </c>
      <c r="W70">
        <v>0</v>
      </c>
      <c r="X70">
        <v>85.276341529489429</v>
      </c>
      <c r="Y70">
        <v>0</v>
      </c>
      <c r="Z70">
        <v>0</v>
      </c>
      <c r="AA70">
        <v>0</v>
      </c>
      <c r="AB70">
        <v>9.3390273847145515</v>
      </c>
      <c r="AC70">
        <v>0</v>
      </c>
      <c r="AD70">
        <v>0</v>
      </c>
      <c r="AE70">
        <v>94.615368914203984</v>
      </c>
    </row>
    <row r="71" spans="1:31" x14ac:dyDescent="0.25">
      <c r="A71">
        <v>1815206</v>
      </c>
      <c r="B71">
        <v>1</v>
      </c>
      <c r="C71" t="s">
        <v>80</v>
      </c>
      <c r="D71" t="s">
        <v>87</v>
      </c>
      <c r="E71" t="s">
        <v>193</v>
      </c>
      <c r="F71" t="s">
        <v>366</v>
      </c>
      <c r="G71" t="s">
        <v>247</v>
      </c>
      <c r="H71" t="s">
        <v>134</v>
      </c>
      <c r="I71" t="s">
        <v>135</v>
      </c>
      <c r="J71" t="s">
        <v>136</v>
      </c>
      <c r="K71" t="s">
        <v>137</v>
      </c>
      <c r="L71" t="s">
        <v>367</v>
      </c>
      <c r="M71" t="s">
        <v>368</v>
      </c>
      <c r="N71">
        <v>1.090833333</v>
      </c>
      <c r="O71">
        <v>0</v>
      </c>
      <c r="P71">
        <v>89</v>
      </c>
      <c r="Q71">
        <v>0</v>
      </c>
      <c r="R71">
        <v>0</v>
      </c>
      <c r="S71">
        <v>0</v>
      </c>
      <c r="T71">
        <v>4</v>
      </c>
      <c r="U71">
        <v>0</v>
      </c>
      <c r="V71">
        <v>0</v>
      </c>
      <c r="W71">
        <v>0</v>
      </c>
      <c r="X71">
        <v>28.622694788413504</v>
      </c>
      <c r="Y71">
        <v>0</v>
      </c>
      <c r="Z71">
        <v>0</v>
      </c>
      <c r="AA71">
        <v>0</v>
      </c>
      <c r="AB71">
        <v>1.7053682227870466</v>
      </c>
      <c r="AC71">
        <v>0</v>
      </c>
      <c r="AD71">
        <v>0</v>
      </c>
      <c r="AE71">
        <v>30.328063011200552</v>
      </c>
    </row>
    <row r="72" spans="1:31" x14ac:dyDescent="0.25">
      <c r="A72">
        <v>1815207</v>
      </c>
      <c r="B72">
        <v>1</v>
      </c>
      <c r="C72" t="s">
        <v>80</v>
      </c>
      <c r="D72" t="s">
        <v>94</v>
      </c>
      <c r="E72" t="s">
        <v>140</v>
      </c>
      <c r="F72" t="s">
        <v>369</v>
      </c>
      <c r="G72" t="s">
        <v>142</v>
      </c>
      <c r="H72" t="s">
        <v>143</v>
      </c>
      <c r="I72" t="s">
        <v>135</v>
      </c>
      <c r="J72" t="s">
        <v>136</v>
      </c>
      <c r="K72" t="s">
        <v>137</v>
      </c>
      <c r="L72" t="s">
        <v>370</v>
      </c>
      <c r="M72" t="s">
        <v>371</v>
      </c>
      <c r="N72">
        <v>0.77722222200000002</v>
      </c>
      <c r="O72">
        <v>0</v>
      </c>
      <c r="P72">
        <v>750</v>
      </c>
      <c r="Q72">
        <v>0</v>
      </c>
      <c r="R72">
        <v>1</v>
      </c>
      <c r="S72">
        <v>9</v>
      </c>
      <c r="T72">
        <v>47</v>
      </c>
      <c r="U72">
        <v>1</v>
      </c>
      <c r="V72">
        <v>0</v>
      </c>
      <c r="W72">
        <v>0</v>
      </c>
      <c r="X72">
        <v>67.727248532800971</v>
      </c>
      <c r="Y72">
        <v>0</v>
      </c>
      <c r="Z72">
        <v>0</v>
      </c>
      <c r="AA72">
        <v>55.650335486109547</v>
      </c>
      <c r="AB72">
        <v>11.554962133882729</v>
      </c>
      <c r="AC72">
        <v>51.202654206043086</v>
      </c>
      <c r="AD72">
        <v>0</v>
      </c>
      <c r="AE72">
        <v>186.13520035883633</v>
      </c>
    </row>
    <row r="73" spans="1:31" x14ac:dyDescent="0.25">
      <c r="A73">
        <v>1815209</v>
      </c>
      <c r="B73">
        <v>1</v>
      </c>
      <c r="C73" t="s">
        <v>80</v>
      </c>
      <c r="D73" t="s">
        <v>93</v>
      </c>
      <c r="E73" t="s">
        <v>193</v>
      </c>
      <c r="F73" t="s">
        <v>372</v>
      </c>
      <c r="G73" t="s">
        <v>373</v>
      </c>
      <c r="H73" t="s">
        <v>134</v>
      </c>
      <c r="I73" t="s">
        <v>135</v>
      </c>
      <c r="J73" t="s">
        <v>136</v>
      </c>
      <c r="K73" t="s">
        <v>137</v>
      </c>
      <c r="L73" t="s">
        <v>374</v>
      </c>
      <c r="M73" t="s">
        <v>375</v>
      </c>
      <c r="N73">
        <v>4.5025000000000004</v>
      </c>
      <c r="O73">
        <v>0</v>
      </c>
      <c r="P73">
        <v>8</v>
      </c>
      <c r="Q73">
        <v>0</v>
      </c>
      <c r="R73">
        <v>1</v>
      </c>
      <c r="S73">
        <v>0</v>
      </c>
      <c r="T73">
        <v>3</v>
      </c>
      <c r="U73">
        <v>0</v>
      </c>
      <c r="V73">
        <v>0</v>
      </c>
      <c r="W73">
        <v>0</v>
      </c>
      <c r="X73">
        <v>6.7291678848077918</v>
      </c>
      <c r="Y73">
        <v>0</v>
      </c>
      <c r="Z73">
        <v>2.23150135124189</v>
      </c>
      <c r="AA73">
        <v>0</v>
      </c>
      <c r="AB73">
        <v>8.3055065313296641</v>
      </c>
      <c r="AC73">
        <v>0</v>
      </c>
      <c r="AD73">
        <v>0</v>
      </c>
      <c r="AE73">
        <v>17.266175767379345</v>
      </c>
    </row>
    <row r="74" spans="1:31" x14ac:dyDescent="0.25">
      <c r="A74">
        <v>1815211</v>
      </c>
      <c r="B74">
        <v>1</v>
      </c>
      <c r="C74" t="s">
        <v>81</v>
      </c>
      <c r="D74" t="s">
        <v>114</v>
      </c>
      <c r="E74" t="s">
        <v>146</v>
      </c>
      <c r="F74" t="s">
        <v>376</v>
      </c>
      <c r="G74" t="s">
        <v>170</v>
      </c>
      <c r="H74" t="s">
        <v>143</v>
      </c>
      <c r="I74" t="s">
        <v>135</v>
      </c>
      <c r="J74" t="s">
        <v>136</v>
      </c>
      <c r="K74" t="s">
        <v>137</v>
      </c>
      <c r="L74" t="s">
        <v>377</v>
      </c>
      <c r="M74" t="s">
        <v>319</v>
      </c>
      <c r="N74">
        <v>1.116944444</v>
      </c>
      <c r="O74">
        <v>0</v>
      </c>
      <c r="P74">
        <v>44</v>
      </c>
      <c r="Q74">
        <v>0</v>
      </c>
      <c r="R74">
        <v>7</v>
      </c>
      <c r="S74">
        <v>0</v>
      </c>
      <c r="T74">
        <v>6</v>
      </c>
      <c r="U74">
        <v>0</v>
      </c>
      <c r="V74">
        <v>0</v>
      </c>
      <c r="W74">
        <v>0</v>
      </c>
      <c r="X74">
        <v>4.8731589262257025</v>
      </c>
      <c r="Y74">
        <v>0</v>
      </c>
      <c r="Z74">
        <v>2.4095349350589997E-2</v>
      </c>
      <c r="AA74">
        <v>0</v>
      </c>
      <c r="AB74">
        <v>1.0772373216142994</v>
      </c>
      <c r="AC74">
        <v>0</v>
      </c>
      <c r="AD74">
        <v>0</v>
      </c>
      <c r="AE74">
        <v>5.9744915971905925</v>
      </c>
    </row>
    <row r="75" spans="1:31" x14ac:dyDescent="0.25">
      <c r="A75">
        <v>1815213</v>
      </c>
      <c r="B75">
        <v>1</v>
      </c>
      <c r="C75" t="s">
        <v>80</v>
      </c>
      <c r="D75" t="s">
        <v>85</v>
      </c>
      <c r="E75" t="s">
        <v>291</v>
      </c>
      <c r="F75" t="s">
        <v>378</v>
      </c>
      <c r="G75" t="s">
        <v>256</v>
      </c>
      <c r="H75" t="s">
        <v>134</v>
      </c>
      <c r="I75" t="s">
        <v>135</v>
      </c>
      <c r="J75" t="s">
        <v>136</v>
      </c>
      <c r="K75" t="s">
        <v>159</v>
      </c>
      <c r="L75" t="s">
        <v>379</v>
      </c>
      <c r="M75" t="s">
        <v>380</v>
      </c>
      <c r="N75">
        <v>0.37838972199999998</v>
      </c>
      <c r="O75">
        <v>0</v>
      </c>
      <c r="P75">
        <v>414</v>
      </c>
      <c r="Q75">
        <v>0</v>
      </c>
      <c r="R75">
        <v>1</v>
      </c>
      <c r="S75">
        <v>0</v>
      </c>
      <c r="T75">
        <v>50</v>
      </c>
      <c r="U75">
        <v>0</v>
      </c>
      <c r="V75">
        <v>0</v>
      </c>
      <c r="W75">
        <v>0</v>
      </c>
      <c r="X75">
        <v>38.278021405905619</v>
      </c>
      <c r="Y75">
        <v>0</v>
      </c>
      <c r="Z75">
        <v>2.16148982017E-3</v>
      </c>
      <c r="AA75">
        <v>0</v>
      </c>
      <c r="AB75">
        <v>39.336114331068892</v>
      </c>
      <c r="AC75">
        <v>0</v>
      </c>
      <c r="AD75">
        <v>0</v>
      </c>
      <c r="AE75">
        <v>77.616297226794671</v>
      </c>
    </row>
    <row r="76" spans="1:31" x14ac:dyDescent="0.25">
      <c r="A76">
        <v>1815215</v>
      </c>
      <c r="B76">
        <v>1</v>
      </c>
      <c r="C76" t="s">
        <v>80</v>
      </c>
      <c r="D76" t="s">
        <v>95</v>
      </c>
      <c r="E76" t="s">
        <v>146</v>
      </c>
      <c r="F76" t="s">
        <v>381</v>
      </c>
      <c r="G76" t="s">
        <v>170</v>
      </c>
      <c r="H76" t="s">
        <v>143</v>
      </c>
      <c r="I76" t="s">
        <v>135</v>
      </c>
      <c r="J76" t="s">
        <v>136</v>
      </c>
      <c r="K76" t="s">
        <v>137</v>
      </c>
      <c r="L76" t="s">
        <v>382</v>
      </c>
      <c r="M76" t="s">
        <v>383</v>
      </c>
      <c r="N76">
        <v>0.72138888800000001</v>
      </c>
      <c r="O76">
        <v>0</v>
      </c>
      <c r="P76">
        <v>625</v>
      </c>
      <c r="Q76">
        <v>0</v>
      </c>
      <c r="R76">
        <v>10</v>
      </c>
      <c r="S76">
        <v>4</v>
      </c>
      <c r="T76">
        <v>29</v>
      </c>
      <c r="U76">
        <v>1</v>
      </c>
      <c r="V76">
        <v>0</v>
      </c>
      <c r="W76">
        <v>0</v>
      </c>
      <c r="X76">
        <v>88.054237589227355</v>
      </c>
      <c r="Y76">
        <v>0</v>
      </c>
      <c r="Z76">
        <v>1.7619871301565224</v>
      </c>
      <c r="AA76">
        <v>61.582495729516992</v>
      </c>
      <c r="AB76">
        <v>7.2981942811225782</v>
      </c>
      <c r="AC76">
        <v>82.90473243682321</v>
      </c>
      <c r="AD76">
        <v>0</v>
      </c>
      <c r="AE76">
        <v>241.60164716684665</v>
      </c>
    </row>
    <row r="77" spans="1:31" x14ac:dyDescent="0.25">
      <c r="A77">
        <v>1815216</v>
      </c>
      <c r="B77">
        <v>1</v>
      </c>
      <c r="C77" t="s">
        <v>80</v>
      </c>
      <c r="D77" t="s">
        <v>83</v>
      </c>
      <c r="E77" t="s">
        <v>326</v>
      </c>
      <c r="F77" t="s">
        <v>384</v>
      </c>
      <c r="G77" t="s">
        <v>385</v>
      </c>
      <c r="H77" t="s">
        <v>134</v>
      </c>
      <c r="I77" t="s">
        <v>135</v>
      </c>
      <c r="J77" t="s">
        <v>136</v>
      </c>
      <c r="K77" t="s">
        <v>137</v>
      </c>
      <c r="L77" t="s">
        <v>386</v>
      </c>
      <c r="M77" t="s">
        <v>387</v>
      </c>
      <c r="N77">
        <v>2.0194444439999999</v>
      </c>
      <c r="O77">
        <v>0</v>
      </c>
      <c r="P77">
        <v>196</v>
      </c>
      <c r="Q77">
        <v>0</v>
      </c>
      <c r="R77">
        <v>0</v>
      </c>
      <c r="S77">
        <v>0</v>
      </c>
      <c r="T77">
        <v>15</v>
      </c>
      <c r="U77">
        <v>0</v>
      </c>
      <c r="V77">
        <v>0</v>
      </c>
      <c r="W77">
        <v>0</v>
      </c>
      <c r="X77">
        <v>117.05101125384114</v>
      </c>
      <c r="Y77">
        <v>0</v>
      </c>
      <c r="Z77">
        <v>0</v>
      </c>
      <c r="AA77">
        <v>0</v>
      </c>
      <c r="AB77">
        <v>50.905364107841422</v>
      </c>
      <c r="AC77">
        <v>0</v>
      </c>
      <c r="AD77">
        <v>0</v>
      </c>
      <c r="AE77">
        <v>167.95637536168255</v>
      </c>
    </row>
    <row r="78" spans="1:31" x14ac:dyDescent="0.25">
      <c r="A78">
        <v>1815220</v>
      </c>
      <c r="B78">
        <v>1</v>
      </c>
      <c r="C78" t="s">
        <v>80</v>
      </c>
      <c r="D78" t="s">
        <v>83</v>
      </c>
      <c r="E78" t="s">
        <v>193</v>
      </c>
      <c r="F78" t="s">
        <v>388</v>
      </c>
      <c r="G78" t="s">
        <v>235</v>
      </c>
      <c r="H78" t="s">
        <v>134</v>
      </c>
      <c r="I78" t="s">
        <v>135</v>
      </c>
      <c r="J78" t="s">
        <v>136</v>
      </c>
      <c r="K78" t="s">
        <v>137</v>
      </c>
      <c r="L78" t="s">
        <v>389</v>
      </c>
      <c r="M78" t="s">
        <v>390</v>
      </c>
      <c r="N78">
        <v>3.7636111109999999</v>
      </c>
      <c r="O78">
        <v>0</v>
      </c>
      <c r="P78">
        <v>33</v>
      </c>
      <c r="Q78">
        <v>0</v>
      </c>
      <c r="R78">
        <v>0</v>
      </c>
      <c r="S78">
        <v>0</v>
      </c>
      <c r="T78">
        <v>4</v>
      </c>
      <c r="U78">
        <v>0</v>
      </c>
      <c r="V78">
        <v>0</v>
      </c>
      <c r="W78">
        <v>0</v>
      </c>
      <c r="X78">
        <v>29.662752472732056</v>
      </c>
      <c r="Y78">
        <v>0</v>
      </c>
      <c r="Z78">
        <v>0</v>
      </c>
      <c r="AA78">
        <v>0</v>
      </c>
      <c r="AB78">
        <v>6.5876374979544705</v>
      </c>
      <c r="AC78">
        <v>0</v>
      </c>
      <c r="AD78">
        <v>0</v>
      </c>
      <c r="AE78">
        <v>36.250389970686527</v>
      </c>
    </row>
    <row r="79" spans="1:31" x14ac:dyDescent="0.25">
      <c r="A79">
        <v>1815221</v>
      </c>
      <c r="B79">
        <v>1</v>
      </c>
      <c r="C79" t="s">
        <v>81</v>
      </c>
      <c r="D79" t="s">
        <v>127</v>
      </c>
      <c r="E79" t="s">
        <v>326</v>
      </c>
      <c r="F79" t="s">
        <v>391</v>
      </c>
      <c r="G79" t="s">
        <v>279</v>
      </c>
      <c r="H79" t="s">
        <v>134</v>
      </c>
      <c r="I79" t="s">
        <v>135</v>
      </c>
      <c r="J79" t="s">
        <v>136</v>
      </c>
      <c r="K79" t="s">
        <v>137</v>
      </c>
      <c r="L79" t="s">
        <v>354</v>
      </c>
      <c r="M79" t="s">
        <v>392</v>
      </c>
      <c r="N79">
        <v>1.2894444439999999</v>
      </c>
      <c r="O79">
        <v>0</v>
      </c>
      <c r="P79">
        <v>35</v>
      </c>
      <c r="Q79">
        <v>0</v>
      </c>
      <c r="R79">
        <v>0</v>
      </c>
      <c r="S79">
        <v>0</v>
      </c>
      <c r="T79">
        <v>4</v>
      </c>
      <c r="U79">
        <v>0</v>
      </c>
      <c r="V79">
        <v>0</v>
      </c>
      <c r="W79">
        <v>0</v>
      </c>
      <c r="X79">
        <v>8.0045409263568263</v>
      </c>
      <c r="Y79">
        <v>0</v>
      </c>
      <c r="Z79">
        <v>0</v>
      </c>
      <c r="AA79">
        <v>0</v>
      </c>
      <c r="AB79">
        <v>1.0599551883473479</v>
      </c>
      <c r="AC79">
        <v>0</v>
      </c>
      <c r="AD79">
        <v>0</v>
      </c>
      <c r="AE79">
        <v>9.0644961147041734</v>
      </c>
    </row>
    <row r="80" spans="1:31" x14ac:dyDescent="0.25">
      <c r="A80">
        <v>1815226</v>
      </c>
      <c r="B80">
        <v>1</v>
      </c>
      <c r="C80" t="s">
        <v>80</v>
      </c>
      <c r="D80" t="s">
        <v>105</v>
      </c>
      <c r="E80" t="s">
        <v>131</v>
      </c>
      <c r="F80" t="s">
        <v>393</v>
      </c>
      <c r="G80" t="s">
        <v>231</v>
      </c>
      <c r="H80" t="s">
        <v>134</v>
      </c>
      <c r="I80" t="s">
        <v>135</v>
      </c>
      <c r="J80" t="s">
        <v>136</v>
      </c>
      <c r="K80" t="s">
        <v>137</v>
      </c>
      <c r="L80" t="s">
        <v>394</v>
      </c>
      <c r="M80" t="s">
        <v>395</v>
      </c>
      <c r="N80">
        <v>2.2522222219999999</v>
      </c>
      <c r="O80">
        <v>0</v>
      </c>
      <c r="P80">
        <v>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</row>
    <row r="81" spans="1:31" x14ac:dyDescent="0.25">
      <c r="A81">
        <v>1815231</v>
      </c>
      <c r="B81">
        <v>1</v>
      </c>
      <c r="C81" t="s">
        <v>80</v>
      </c>
      <c r="D81" t="s">
        <v>96</v>
      </c>
      <c r="E81" t="s">
        <v>131</v>
      </c>
      <c r="F81" t="s">
        <v>396</v>
      </c>
      <c r="G81" t="s">
        <v>231</v>
      </c>
      <c r="H81" t="s">
        <v>134</v>
      </c>
      <c r="I81" t="s">
        <v>135</v>
      </c>
      <c r="J81" t="s">
        <v>136</v>
      </c>
      <c r="K81" t="s">
        <v>137</v>
      </c>
      <c r="L81" t="s">
        <v>397</v>
      </c>
      <c r="M81" t="s">
        <v>398</v>
      </c>
      <c r="N81">
        <v>2.9411111110000001</v>
      </c>
      <c r="O81">
        <v>0</v>
      </c>
      <c r="P81">
        <v>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8.0039699319500002E-2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8.0039699319500002E-2</v>
      </c>
    </row>
    <row r="82" spans="1:31" x14ac:dyDescent="0.25">
      <c r="A82">
        <v>1815234</v>
      </c>
      <c r="B82">
        <v>1</v>
      </c>
      <c r="C82" t="s">
        <v>80</v>
      </c>
      <c r="D82" t="s">
        <v>106</v>
      </c>
      <c r="E82" t="s">
        <v>193</v>
      </c>
      <c r="F82" t="s">
        <v>399</v>
      </c>
      <c r="G82" t="s">
        <v>235</v>
      </c>
      <c r="H82" t="s">
        <v>134</v>
      </c>
      <c r="I82" t="s">
        <v>135</v>
      </c>
      <c r="J82" t="s">
        <v>136</v>
      </c>
      <c r="K82" t="s">
        <v>137</v>
      </c>
      <c r="L82" t="s">
        <v>400</v>
      </c>
      <c r="M82" t="s">
        <v>401</v>
      </c>
      <c r="N82">
        <v>4.2091666659999998</v>
      </c>
      <c r="O82">
        <v>0</v>
      </c>
      <c r="P82">
        <v>0</v>
      </c>
      <c r="Q82">
        <v>0</v>
      </c>
      <c r="R82">
        <v>5</v>
      </c>
      <c r="S82">
        <v>0</v>
      </c>
      <c r="T82">
        <v>2</v>
      </c>
      <c r="U82">
        <v>0</v>
      </c>
      <c r="V82">
        <v>0</v>
      </c>
      <c r="W82">
        <v>0</v>
      </c>
      <c r="X82">
        <v>0</v>
      </c>
      <c r="Y82">
        <v>0</v>
      </c>
      <c r="Z82">
        <v>1.6450560003144641</v>
      </c>
      <c r="AA82">
        <v>0</v>
      </c>
      <c r="AB82">
        <v>6.5346465353817171</v>
      </c>
      <c r="AC82">
        <v>0</v>
      </c>
      <c r="AD82">
        <v>0</v>
      </c>
      <c r="AE82">
        <v>8.1797025356961814</v>
      </c>
    </row>
    <row r="83" spans="1:31" x14ac:dyDescent="0.25">
      <c r="A83">
        <v>1815235</v>
      </c>
      <c r="B83">
        <v>1</v>
      </c>
      <c r="C83" t="s">
        <v>80</v>
      </c>
      <c r="D83" t="s">
        <v>105</v>
      </c>
      <c r="E83" t="s">
        <v>146</v>
      </c>
      <c r="F83" t="s">
        <v>402</v>
      </c>
      <c r="G83" t="s">
        <v>142</v>
      </c>
      <c r="H83" t="s">
        <v>143</v>
      </c>
      <c r="I83" t="s">
        <v>135</v>
      </c>
      <c r="J83" t="s">
        <v>136</v>
      </c>
      <c r="K83" t="s">
        <v>137</v>
      </c>
      <c r="L83" t="s">
        <v>403</v>
      </c>
      <c r="M83" t="s">
        <v>404</v>
      </c>
      <c r="N83">
        <v>0.35083333300000002</v>
      </c>
      <c r="O83">
        <v>1</v>
      </c>
      <c r="P83">
        <v>2222</v>
      </c>
      <c r="Q83">
        <v>2</v>
      </c>
      <c r="R83">
        <v>241</v>
      </c>
      <c r="S83">
        <v>22</v>
      </c>
      <c r="T83">
        <v>274</v>
      </c>
      <c r="U83">
        <v>5</v>
      </c>
      <c r="V83">
        <v>4</v>
      </c>
      <c r="W83">
        <v>0.43924591336166668</v>
      </c>
      <c r="X83">
        <v>180.86873931734971</v>
      </c>
      <c r="Y83">
        <v>0.75781940714327756</v>
      </c>
      <c r="Z83">
        <v>13.199041066236447</v>
      </c>
      <c r="AA83">
        <v>48.079291486261553</v>
      </c>
      <c r="AB83">
        <v>117.52690352970428</v>
      </c>
      <c r="AC83">
        <v>165.67862564992967</v>
      </c>
      <c r="AD83">
        <v>6.2260862960866499</v>
      </c>
      <c r="AE83">
        <v>532.77575266607334</v>
      </c>
    </row>
    <row r="84" spans="1:31" x14ac:dyDescent="0.25">
      <c r="A84">
        <v>1815236</v>
      </c>
      <c r="B84">
        <v>1</v>
      </c>
      <c r="C84" t="s">
        <v>80</v>
      </c>
      <c r="D84" t="s">
        <v>106</v>
      </c>
      <c r="E84" t="s">
        <v>193</v>
      </c>
      <c r="F84" t="s">
        <v>405</v>
      </c>
      <c r="G84" t="s">
        <v>235</v>
      </c>
      <c r="H84" t="s">
        <v>134</v>
      </c>
      <c r="I84" t="s">
        <v>135</v>
      </c>
      <c r="J84" t="s">
        <v>136</v>
      </c>
      <c r="K84" t="s">
        <v>137</v>
      </c>
      <c r="L84" t="s">
        <v>406</v>
      </c>
      <c r="M84" t="s">
        <v>407</v>
      </c>
      <c r="N84">
        <v>2.823611111</v>
      </c>
      <c r="O84">
        <v>0</v>
      </c>
      <c r="P84">
        <v>25</v>
      </c>
      <c r="Q84">
        <v>0</v>
      </c>
      <c r="R84">
        <v>3</v>
      </c>
      <c r="S84">
        <v>0</v>
      </c>
      <c r="T84">
        <v>3</v>
      </c>
      <c r="U84">
        <v>0</v>
      </c>
      <c r="V84">
        <v>0</v>
      </c>
      <c r="W84">
        <v>0</v>
      </c>
      <c r="X84">
        <v>7.5415202374098902</v>
      </c>
      <c r="Y84">
        <v>0</v>
      </c>
      <c r="Z84">
        <v>5.6507419573006006</v>
      </c>
      <c r="AA84">
        <v>0</v>
      </c>
      <c r="AB84">
        <v>4.642197322186413</v>
      </c>
      <c r="AC84">
        <v>0</v>
      </c>
      <c r="AD84">
        <v>0</v>
      </c>
      <c r="AE84">
        <v>17.834459516896903</v>
      </c>
    </row>
    <row r="85" spans="1:31" x14ac:dyDescent="0.25">
      <c r="A85">
        <v>1815238</v>
      </c>
      <c r="B85">
        <v>1</v>
      </c>
      <c r="C85" t="s">
        <v>80</v>
      </c>
      <c r="D85" t="s">
        <v>106</v>
      </c>
      <c r="E85" t="s">
        <v>193</v>
      </c>
      <c r="F85" t="s">
        <v>408</v>
      </c>
      <c r="G85" t="s">
        <v>235</v>
      </c>
      <c r="H85" t="s">
        <v>134</v>
      </c>
      <c r="I85" t="s">
        <v>135</v>
      </c>
      <c r="J85" t="s">
        <v>136</v>
      </c>
      <c r="K85" t="s">
        <v>137</v>
      </c>
      <c r="L85" t="s">
        <v>409</v>
      </c>
      <c r="M85" t="s">
        <v>410</v>
      </c>
      <c r="N85">
        <v>5.8230555549999998</v>
      </c>
      <c r="O85">
        <v>0</v>
      </c>
      <c r="P85">
        <v>93</v>
      </c>
      <c r="Q85">
        <v>0</v>
      </c>
      <c r="R85">
        <v>0</v>
      </c>
      <c r="S85">
        <v>0</v>
      </c>
      <c r="T85">
        <v>4</v>
      </c>
      <c r="U85">
        <v>0</v>
      </c>
      <c r="V85">
        <v>0</v>
      </c>
      <c r="W85">
        <v>0</v>
      </c>
      <c r="X85">
        <v>117.34188364319012</v>
      </c>
      <c r="Y85">
        <v>0</v>
      </c>
      <c r="Z85">
        <v>0</v>
      </c>
      <c r="AA85">
        <v>0</v>
      </c>
      <c r="AB85">
        <v>18.511673703385704</v>
      </c>
      <c r="AC85">
        <v>0</v>
      </c>
      <c r="AD85">
        <v>0</v>
      </c>
      <c r="AE85">
        <v>135.85355734657583</v>
      </c>
    </row>
    <row r="86" spans="1:31" x14ac:dyDescent="0.25">
      <c r="A86">
        <v>1815240</v>
      </c>
      <c r="B86">
        <v>1</v>
      </c>
      <c r="C86" t="s">
        <v>80</v>
      </c>
      <c r="D86" t="s">
        <v>98</v>
      </c>
      <c r="E86" t="s">
        <v>131</v>
      </c>
      <c r="F86" t="s">
        <v>411</v>
      </c>
      <c r="G86" t="s">
        <v>231</v>
      </c>
      <c r="H86" t="s">
        <v>134</v>
      </c>
      <c r="I86" t="s">
        <v>135</v>
      </c>
      <c r="J86" t="s">
        <v>136</v>
      </c>
      <c r="K86" t="s">
        <v>137</v>
      </c>
      <c r="L86" t="s">
        <v>412</v>
      </c>
      <c r="M86" t="s">
        <v>413</v>
      </c>
      <c r="N86">
        <v>3.378333333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0.3036515271077978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0.3036515271077978</v>
      </c>
    </row>
    <row r="87" spans="1:31" x14ac:dyDescent="0.25">
      <c r="A87">
        <v>1815245</v>
      </c>
      <c r="B87">
        <v>1</v>
      </c>
      <c r="C87" t="s">
        <v>80</v>
      </c>
      <c r="D87" t="s">
        <v>98</v>
      </c>
      <c r="E87" t="s">
        <v>193</v>
      </c>
      <c r="F87" t="s">
        <v>414</v>
      </c>
      <c r="G87" t="s">
        <v>235</v>
      </c>
      <c r="H87" t="s">
        <v>134</v>
      </c>
      <c r="I87" t="s">
        <v>135</v>
      </c>
      <c r="J87" t="s">
        <v>136</v>
      </c>
      <c r="K87" t="s">
        <v>137</v>
      </c>
      <c r="L87" t="s">
        <v>415</v>
      </c>
      <c r="M87" t="s">
        <v>416</v>
      </c>
      <c r="N87">
        <v>1.318333333</v>
      </c>
      <c r="O87">
        <v>0</v>
      </c>
      <c r="P87">
        <v>1</v>
      </c>
      <c r="Q87">
        <v>0</v>
      </c>
      <c r="R87">
        <v>3</v>
      </c>
      <c r="S87">
        <v>0</v>
      </c>
      <c r="T87">
        <v>24</v>
      </c>
      <c r="U87">
        <v>0</v>
      </c>
      <c r="V87">
        <v>0</v>
      </c>
      <c r="W87">
        <v>0</v>
      </c>
      <c r="X87">
        <v>6.0747048716666674E-4</v>
      </c>
      <c r="Y87">
        <v>0</v>
      </c>
      <c r="Z87">
        <v>2.1558311112218904</v>
      </c>
      <c r="AA87">
        <v>0</v>
      </c>
      <c r="AB87">
        <v>36.472777153698075</v>
      </c>
      <c r="AC87">
        <v>0</v>
      </c>
      <c r="AD87">
        <v>0</v>
      </c>
      <c r="AE87">
        <v>38.629215735407129</v>
      </c>
    </row>
    <row r="88" spans="1:31" x14ac:dyDescent="0.25">
      <c r="A88">
        <v>1815248</v>
      </c>
      <c r="B88">
        <v>1</v>
      </c>
      <c r="C88" t="s">
        <v>80</v>
      </c>
      <c r="D88" t="s">
        <v>87</v>
      </c>
      <c r="E88" t="s">
        <v>326</v>
      </c>
      <c r="F88" t="s">
        <v>417</v>
      </c>
      <c r="G88" t="s">
        <v>299</v>
      </c>
      <c r="H88" t="s">
        <v>134</v>
      </c>
      <c r="I88" t="s">
        <v>135</v>
      </c>
      <c r="J88" t="s">
        <v>136</v>
      </c>
      <c r="K88" t="s">
        <v>137</v>
      </c>
      <c r="L88" t="s">
        <v>418</v>
      </c>
      <c r="M88" t="s">
        <v>419</v>
      </c>
      <c r="N88">
        <v>2.4766666659999999</v>
      </c>
      <c r="O88">
        <v>0</v>
      </c>
      <c r="P88">
        <v>0</v>
      </c>
      <c r="Q88">
        <v>0</v>
      </c>
      <c r="R88">
        <v>0</v>
      </c>
      <c r="S88">
        <v>0</v>
      </c>
      <c r="T88">
        <v>22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155.29254192284134</v>
      </c>
      <c r="AC88">
        <v>0</v>
      </c>
      <c r="AD88">
        <v>0</v>
      </c>
      <c r="AE88">
        <v>155.29254192284134</v>
      </c>
    </row>
    <row r="89" spans="1:31" x14ac:dyDescent="0.25">
      <c r="A89">
        <v>1815250</v>
      </c>
      <c r="B89">
        <v>1</v>
      </c>
      <c r="C89" t="s">
        <v>81</v>
      </c>
      <c r="D89" t="s">
        <v>113</v>
      </c>
      <c r="E89" t="s">
        <v>176</v>
      </c>
      <c r="F89" t="s">
        <v>420</v>
      </c>
      <c r="G89" t="s">
        <v>142</v>
      </c>
      <c r="H89" t="s">
        <v>143</v>
      </c>
      <c r="I89" t="s">
        <v>135</v>
      </c>
      <c r="J89" t="s">
        <v>136</v>
      </c>
      <c r="K89" t="s">
        <v>137</v>
      </c>
      <c r="L89" t="s">
        <v>421</v>
      </c>
      <c r="M89" t="s">
        <v>422</v>
      </c>
      <c r="N89">
        <v>1.756388888</v>
      </c>
      <c r="O89">
        <v>0</v>
      </c>
      <c r="P89">
        <v>235</v>
      </c>
      <c r="Q89">
        <v>54</v>
      </c>
      <c r="R89">
        <v>156</v>
      </c>
      <c r="S89">
        <v>2</v>
      </c>
      <c r="T89">
        <v>13</v>
      </c>
      <c r="U89">
        <v>0</v>
      </c>
      <c r="V89">
        <v>0</v>
      </c>
      <c r="W89">
        <v>0</v>
      </c>
      <c r="X89">
        <v>99.242235454005012</v>
      </c>
      <c r="Y89">
        <v>100.99347918438255</v>
      </c>
      <c r="Z89">
        <v>225.62003094582369</v>
      </c>
      <c r="AA89">
        <v>19.757636923543245</v>
      </c>
      <c r="AB89">
        <v>23.752559086444915</v>
      </c>
      <c r="AC89">
        <v>0</v>
      </c>
      <c r="AD89">
        <v>0</v>
      </c>
      <c r="AE89">
        <v>469.36594159419946</v>
      </c>
    </row>
    <row r="90" spans="1:31" x14ac:dyDescent="0.25">
      <c r="A90">
        <v>1815253</v>
      </c>
      <c r="B90">
        <v>1</v>
      </c>
      <c r="C90" t="s">
        <v>80</v>
      </c>
      <c r="D90" t="s">
        <v>103</v>
      </c>
      <c r="E90" t="s">
        <v>291</v>
      </c>
      <c r="F90" t="s">
        <v>423</v>
      </c>
      <c r="G90" t="s">
        <v>424</v>
      </c>
      <c r="H90" t="s">
        <v>134</v>
      </c>
      <c r="I90" t="s">
        <v>135</v>
      </c>
      <c r="J90" t="s">
        <v>136</v>
      </c>
      <c r="K90" t="s">
        <v>137</v>
      </c>
      <c r="L90" t="s">
        <v>425</v>
      </c>
      <c r="M90" t="s">
        <v>426</v>
      </c>
      <c r="N90">
        <v>0.67555555499999997</v>
      </c>
      <c r="O90">
        <v>0</v>
      </c>
      <c r="P90">
        <v>210</v>
      </c>
      <c r="Q90">
        <v>0</v>
      </c>
      <c r="R90">
        <v>0</v>
      </c>
      <c r="S90">
        <v>0</v>
      </c>
      <c r="T90">
        <v>31</v>
      </c>
      <c r="U90">
        <v>0</v>
      </c>
      <c r="V90">
        <v>0</v>
      </c>
      <c r="W90">
        <v>0</v>
      </c>
      <c r="X90">
        <v>34.694057206672518</v>
      </c>
      <c r="Y90">
        <v>0</v>
      </c>
      <c r="Z90">
        <v>0</v>
      </c>
      <c r="AA90">
        <v>0</v>
      </c>
      <c r="AB90">
        <v>26.821396675876748</v>
      </c>
      <c r="AC90">
        <v>0</v>
      </c>
      <c r="AD90">
        <v>0</v>
      </c>
      <c r="AE90">
        <v>61.515453882549266</v>
      </c>
    </row>
    <row r="91" spans="1:31" x14ac:dyDescent="0.25">
      <c r="A91">
        <v>1815256</v>
      </c>
      <c r="B91">
        <v>1</v>
      </c>
      <c r="C91" t="s">
        <v>80</v>
      </c>
      <c r="D91" t="s">
        <v>95</v>
      </c>
      <c r="E91" t="s">
        <v>193</v>
      </c>
      <c r="F91" t="s">
        <v>427</v>
      </c>
      <c r="G91" t="s">
        <v>279</v>
      </c>
      <c r="H91" t="s">
        <v>134</v>
      </c>
      <c r="I91" t="s">
        <v>135</v>
      </c>
      <c r="J91" t="s">
        <v>136</v>
      </c>
      <c r="K91" t="s">
        <v>137</v>
      </c>
      <c r="L91" t="s">
        <v>428</v>
      </c>
      <c r="M91" t="s">
        <v>429</v>
      </c>
      <c r="N91">
        <v>1.1924999999999999</v>
      </c>
      <c r="O91">
        <v>0</v>
      </c>
      <c r="P91">
        <v>19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2.3417652738509913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2.3417652738509913</v>
      </c>
    </row>
    <row r="92" spans="1:31" x14ac:dyDescent="0.25">
      <c r="A92">
        <v>1815257</v>
      </c>
      <c r="B92">
        <v>1</v>
      </c>
      <c r="C92" t="s">
        <v>80</v>
      </c>
      <c r="D92" t="s">
        <v>84</v>
      </c>
      <c r="E92" t="s">
        <v>326</v>
      </c>
      <c r="F92" t="s">
        <v>430</v>
      </c>
      <c r="G92" t="s">
        <v>299</v>
      </c>
      <c r="H92" t="s">
        <v>134</v>
      </c>
      <c r="I92" t="s">
        <v>135</v>
      </c>
      <c r="J92" t="s">
        <v>136</v>
      </c>
      <c r="K92" t="s">
        <v>137</v>
      </c>
      <c r="L92" t="s">
        <v>431</v>
      </c>
      <c r="M92" t="s">
        <v>432</v>
      </c>
      <c r="N92">
        <v>2.7263888879999998</v>
      </c>
      <c r="O92">
        <v>0</v>
      </c>
      <c r="P92">
        <v>12</v>
      </c>
      <c r="Q92">
        <v>0</v>
      </c>
      <c r="R92">
        <v>0</v>
      </c>
      <c r="S92">
        <v>0</v>
      </c>
      <c r="T92">
        <v>2</v>
      </c>
      <c r="U92">
        <v>0</v>
      </c>
      <c r="V92">
        <v>0</v>
      </c>
      <c r="W92">
        <v>0</v>
      </c>
      <c r="X92">
        <v>8.6852523072275023</v>
      </c>
      <c r="Y92">
        <v>0</v>
      </c>
      <c r="Z92">
        <v>0</v>
      </c>
      <c r="AA92">
        <v>0</v>
      </c>
      <c r="AB92">
        <v>4.8230727487091176</v>
      </c>
      <c r="AC92">
        <v>0</v>
      </c>
      <c r="AD92">
        <v>0</v>
      </c>
      <c r="AE92">
        <v>13.50832505593662</v>
      </c>
    </row>
    <row r="93" spans="1:31" x14ac:dyDescent="0.25">
      <c r="A93">
        <v>1815260</v>
      </c>
      <c r="B93">
        <v>1</v>
      </c>
      <c r="C93" t="s">
        <v>80</v>
      </c>
      <c r="D93" t="s">
        <v>86</v>
      </c>
      <c r="E93" t="s">
        <v>131</v>
      </c>
      <c r="F93" t="s">
        <v>433</v>
      </c>
      <c r="G93" t="s">
        <v>231</v>
      </c>
      <c r="H93" t="s">
        <v>134</v>
      </c>
      <c r="I93" t="s">
        <v>135</v>
      </c>
      <c r="J93" t="s">
        <v>136</v>
      </c>
      <c r="K93" t="s">
        <v>137</v>
      </c>
      <c r="L93" t="s">
        <v>434</v>
      </c>
      <c r="M93" t="s">
        <v>435</v>
      </c>
      <c r="N93">
        <v>4.938055555</v>
      </c>
      <c r="O93">
        <v>0</v>
      </c>
      <c r="P93">
        <v>1</v>
      </c>
      <c r="Q93">
        <v>0</v>
      </c>
      <c r="R93">
        <v>0</v>
      </c>
      <c r="S93">
        <v>0</v>
      </c>
      <c r="T93">
        <v>1</v>
      </c>
      <c r="U93">
        <v>0</v>
      </c>
      <c r="V93">
        <v>0</v>
      </c>
      <c r="W93">
        <v>0</v>
      </c>
      <c r="X93">
        <v>1.3620586203517224E-2</v>
      </c>
      <c r="Y93">
        <v>0</v>
      </c>
      <c r="Z93">
        <v>0</v>
      </c>
      <c r="AA93">
        <v>0</v>
      </c>
      <c r="AB93">
        <v>6.8218248613905832</v>
      </c>
      <c r="AC93">
        <v>0</v>
      </c>
      <c r="AD93">
        <v>0</v>
      </c>
      <c r="AE93">
        <v>6.8354454475941004</v>
      </c>
    </row>
    <row r="94" spans="1:31" x14ac:dyDescent="0.25">
      <c r="A94">
        <v>1815261</v>
      </c>
      <c r="B94">
        <v>1</v>
      </c>
      <c r="C94" t="s">
        <v>81</v>
      </c>
      <c r="D94" t="s">
        <v>120</v>
      </c>
      <c r="E94" t="s">
        <v>193</v>
      </c>
      <c r="F94" t="s">
        <v>436</v>
      </c>
      <c r="G94" t="s">
        <v>235</v>
      </c>
      <c r="H94" t="s">
        <v>134</v>
      </c>
      <c r="I94" t="s">
        <v>135</v>
      </c>
      <c r="J94" t="s">
        <v>136</v>
      </c>
      <c r="K94" t="s">
        <v>137</v>
      </c>
      <c r="L94" t="s">
        <v>437</v>
      </c>
      <c r="M94" t="s">
        <v>438</v>
      </c>
      <c r="N94">
        <v>1.2241666659999999</v>
      </c>
      <c r="O94">
        <v>0</v>
      </c>
      <c r="P94">
        <v>165</v>
      </c>
      <c r="Q94">
        <v>0</v>
      </c>
      <c r="R94">
        <v>0</v>
      </c>
      <c r="S94">
        <v>0</v>
      </c>
      <c r="T94">
        <v>15</v>
      </c>
      <c r="U94">
        <v>0</v>
      </c>
      <c r="V94">
        <v>0</v>
      </c>
      <c r="W94">
        <v>0</v>
      </c>
      <c r="X94">
        <v>28.250334802232164</v>
      </c>
      <c r="Y94">
        <v>0</v>
      </c>
      <c r="Z94">
        <v>0</v>
      </c>
      <c r="AA94">
        <v>0</v>
      </c>
      <c r="AB94">
        <v>4.6433342901144661</v>
      </c>
      <c r="AC94">
        <v>0</v>
      </c>
      <c r="AD94">
        <v>0</v>
      </c>
      <c r="AE94">
        <v>32.893669092346627</v>
      </c>
    </row>
    <row r="95" spans="1:31" x14ac:dyDescent="0.25">
      <c r="A95">
        <v>1815266</v>
      </c>
      <c r="B95">
        <v>1</v>
      </c>
      <c r="C95" t="s">
        <v>80</v>
      </c>
      <c r="D95" t="s">
        <v>104</v>
      </c>
      <c r="E95" t="s">
        <v>131</v>
      </c>
      <c r="F95" t="s">
        <v>439</v>
      </c>
      <c r="G95" t="s">
        <v>231</v>
      </c>
      <c r="H95" t="s">
        <v>134</v>
      </c>
      <c r="I95" t="s">
        <v>135</v>
      </c>
      <c r="J95" t="s">
        <v>136</v>
      </c>
      <c r="K95" t="s">
        <v>137</v>
      </c>
      <c r="L95" t="s">
        <v>440</v>
      </c>
      <c r="M95" t="s">
        <v>441</v>
      </c>
      <c r="N95">
        <v>8.6727777770000003</v>
      </c>
      <c r="O95">
        <v>0</v>
      </c>
      <c r="P95">
        <v>1</v>
      </c>
      <c r="Q95">
        <v>0</v>
      </c>
      <c r="R95">
        <v>3</v>
      </c>
      <c r="S95">
        <v>0</v>
      </c>
      <c r="T95">
        <v>0</v>
      </c>
      <c r="U95">
        <v>0</v>
      </c>
      <c r="V95">
        <v>0</v>
      </c>
      <c r="W95">
        <v>0</v>
      </c>
      <c r="X95">
        <v>6.5569210010799992E-3</v>
      </c>
      <c r="Y95">
        <v>0</v>
      </c>
      <c r="Z95">
        <v>10.910215422397052</v>
      </c>
      <c r="AA95">
        <v>0</v>
      </c>
      <c r="AB95">
        <v>0</v>
      </c>
      <c r="AC95">
        <v>0</v>
      </c>
      <c r="AD95">
        <v>0</v>
      </c>
      <c r="AE95">
        <v>10.916772343398131</v>
      </c>
    </row>
    <row r="96" spans="1:31" x14ac:dyDescent="0.25">
      <c r="A96">
        <v>1815267</v>
      </c>
      <c r="B96">
        <v>1</v>
      </c>
      <c r="C96" t="s">
        <v>80</v>
      </c>
      <c r="D96" t="s">
        <v>84</v>
      </c>
      <c r="E96" t="s">
        <v>291</v>
      </c>
      <c r="F96" t="s">
        <v>442</v>
      </c>
      <c r="G96" t="s">
        <v>443</v>
      </c>
      <c r="H96" t="s">
        <v>134</v>
      </c>
      <c r="I96" t="s">
        <v>135</v>
      </c>
      <c r="J96" t="s">
        <v>136</v>
      </c>
      <c r="K96" t="s">
        <v>137</v>
      </c>
      <c r="L96" t="s">
        <v>444</v>
      </c>
      <c r="M96" t="s">
        <v>445</v>
      </c>
      <c r="N96">
        <v>1.8052777769999999</v>
      </c>
      <c r="O96">
        <v>0</v>
      </c>
      <c r="P96">
        <v>813</v>
      </c>
      <c r="Q96">
        <v>0</v>
      </c>
      <c r="R96">
        <v>0</v>
      </c>
      <c r="S96">
        <v>0</v>
      </c>
      <c r="T96">
        <v>85</v>
      </c>
      <c r="U96">
        <v>0</v>
      </c>
      <c r="V96">
        <v>0</v>
      </c>
      <c r="W96">
        <v>0</v>
      </c>
      <c r="X96">
        <v>327.22251305061923</v>
      </c>
      <c r="Y96">
        <v>0</v>
      </c>
      <c r="Z96">
        <v>0</v>
      </c>
      <c r="AA96">
        <v>0</v>
      </c>
      <c r="AB96">
        <v>56.192274029831943</v>
      </c>
      <c r="AC96">
        <v>0</v>
      </c>
      <c r="AD96">
        <v>0</v>
      </c>
      <c r="AE96">
        <v>383.41478708045116</v>
      </c>
    </row>
    <row r="97" spans="1:31" x14ac:dyDescent="0.25">
      <c r="A97">
        <v>1815268</v>
      </c>
      <c r="B97">
        <v>1</v>
      </c>
      <c r="C97" t="s">
        <v>81</v>
      </c>
      <c r="D97" t="s">
        <v>117</v>
      </c>
      <c r="E97" t="s">
        <v>193</v>
      </c>
      <c r="F97" t="s">
        <v>446</v>
      </c>
      <c r="G97" t="s">
        <v>447</v>
      </c>
      <c r="H97" t="s">
        <v>134</v>
      </c>
      <c r="I97" t="s">
        <v>135</v>
      </c>
      <c r="J97" t="s">
        <v>136</v>
      </c>
      <c r="K97" t="s">
        <v>137</v>
      </c>
      <c r="L97" t="s">
        <v>448</v>
      </c>
      <c r="M97" t="s">
        <v>449</v>
      </c>
      <c r="N97">
        <v>1.348333333</v>
      </c>
      <c r="O97">
        <v>0</v>
      </c>
      <c r="P97">
        <v>0</v>
      </c>
      <c r="Q97">
        <v>0</v>
      </c>
      <c r="R97">
        <v>0</v>
      </c>
      <c r="S97">
        <v>0</v>
      </c>
      <c r="T97">
        <v>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1.3808905667893552</v>
      </c>
      <c r="AC97">
        <v>0</v>
      </c>
      <c r="AD97">
        <v>0</v>
      </c>
      <c r="AE97">
        <v>1.3808905667893552</v>
      </c>
    </row>
    <row r="98" spans="1:31" x14ac:dyDescent="0.25">
      <c r="A98">
        <v>1815269</v>
      </c>
      <c r="B98">
        <v>1</v>
      </c>
      <c r="C98" t="s">
        <v>80</v>
      </c>
      <c r="D98" t="s">
        <v>104</v>
      </c>
      <c r="E98" t="s">
        <v>131</v>
      </c>
      <c r="F98" t="s">
        <v>450</v>
      </c>
      <c r="G98" t="s">
        <v>231</v>
      </c>
      <c r="H98" t="s">
        <v>134</v>
      </c>
      <c r="I98" t="s">
        <v>135</v>
      </c>
      <c r="J98" t="s">
        <v>136</v>
      </c>
      <c r="K98" t="s">
        <v>137</v>
      </c>
      <c r="L98" t="s">
        <v>451</v>
      </c>
      <c r="M98" t="s">
        <v>452</v>
      </c>
      <c r="N98">
        <v>2.480555555</v>
      </c>
      <c r="O98">
        <v>0</v>
      </c>
      <c r="P98">
        <v>1</v>
      </c>
      <c r="Q98">
        <v>0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6.4614973875483338E-3</v>
      </c>
      <c r="Y98">
        <v>0</v>
      </c>
      <c r="Z98">
        <v>0</v>
      </c>
      <c r="AA98">
        <v>0</v>
      </c>
      <c r="AB98">
        <v>0.94206076963267504</v>
      </c>
      <c r="AC98">
        <v>0</v>
      </c>
      <c r="AD98">
        <v>0</v>
      </c>
      <c r="AE98">
        <v>0.94852226702022335</v>
      </c>
    </row>
    <row r="99" spans="1:31" x14ac:dyDescent="0.25">
      <c r="A99">
        <v>1815271</v>
      </c>
      <c r="B99">
        <v>1</v>
      </c>
      <c r="C99" t="s">
        <v>80</v>
      </c>
      <c r="D99" t="s">
        <v>96</v>
      </c>
      <c r="E99" t="s">
        <v>131</v>
      </c>
      <c r="F99" t="s">
        <v>453</v>
      </c>
      <c r="G99" t="s">
        <v>133</v>
      </c>
      <c r="H99" t="s">
        <v>134</v>
      </c>
      <c r="I99" t="s">
        <v>135</v>
      </c>
      <c r="J99" t="s">
        <v>136</v>
      </c>
      <c r="K99" t="s">
        <v>137</v>
      </c>
      <c r="L99" t="s">
        <v>454</v>
      </c>
      <c r="M99" t="s">
        <v>455</v>
      </c>
      <c r="N99">
        <v>6.2583333330000004</v>
      </c>
      <c r="O99">
        <v>0</v>
      </c>
      <c r="P99">
        <v>1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16.248732965752083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16.248732965752083</v>
      </c>
    </row>
    <row r="100" spans="1:31" x14ac:dyDescent="0.25">
      <c r="A100">
        <v>1815273</v>
      </c>
      <c r="B100">
        <v>1</v>
      </c>
      <c r="C100" t="s">
        <v>80</v>
      </c>
      <c r="D100" t="s">
        <v>109</v>
      </c>
      <c r="E100" t="s">
        <v>193</v>
      </c>
      <c r="F100" t="s">
        <v>456</v>
      </c>
      <c r="G100" t="s">
        <v>235</v>
      </c>
      <c r="H100" t="s">
        <v>134</v>
      </c>
      <c r="I100" t="s">
        <v>135</v>
      </c>
      <c r="J100" t="s">
        <v>136</v>
      </c>
      <c r="K100" t="s">
        <v>137</v>
      </c>
      <c r="L100" t="s">
        <v>457</v>
      </c>
      <c r="M100" t="s">
        <v>458</v>
      </c>
      <c r="N100">
        <v>3.6244444439999999</v>
      </c>
      <c r="O100">
        <v>0</v>
      </c>
      <c r="P100">
        <v>16</v>
      </c>
      <c r="Q100">
        <v>0</v>
      </c>
      <c r="R100">
        <v>5</v>
      </c>
      <c r="S100">
        <v>0</v>
      </c>
      <c r="T100">
        <v>1</v>
      </c>
      <c r="U100">
        <v>0</v>
      </c>
      <c r="V100">
        <v>0</v>
      </c>
      <c r="W100">
        <v>0</v>
      </c>
      <c r="X100">
        <v>2.5615681859596391</v>
      </c>
      <c r="Y100">
        <v>0</v>
      </c>
      <c r="Z100">
        <v>1.0188925449103028</v>
      </c>
      <c r="AA100">
        <v>0</v>
      </c>
      <c r="AB100">
        <v>0</v>
      </c>
      <c r="AC100">
        <v>0</v>
      </c>
      <c r="AD100">
        <v>0</v>
      </c>
      <c r="AE100">
        <v>3.5804607308699419</v>
      </c>
    </row>
    <row r="101" spans="1:31" x14ac:dyDescent="0.25">
      <c r="A101">
        <v>1815274</v>
      </c>
      <c r="B101">
        <v>1</v>
      </c>
      <c r="C101" t="s">
        <v>80</v>
      </c>
      <c r="D101" t="s">
        <v>103</v>
      </c>
      <c r="E101" t="s">
        <v>193</v>
      </c>
      <c r="F101" t="s">
        <v>459</v>
      </c>
      <c r="G101" t="s">
        <v>148</v>
      </c>
      <c r="H101" t="s">
        <v>134</v>
      </c>
      <c r="I101" t="s">
        <v>135</v>
      </c>
      <c r="J101" t="s">
        <v>3</v>
      </c>
      <c r="K101" t="s">
        <v>137</v>
      </c>
      <c r="L101" t="s">
        <v>460</v>
      </c>
      <c r="M101" t="s">
        <v>461</v>
      </c>
      <c r="N101">
        <v>4.3966666659999998</v>
      </c>
      <c r="O101">
        <v>0</v>
      </c>
      <c r="P101">
        <v>63</v>
      </c>
      <c r="Q101">
        <v>0</v>
      </c>
      <c r="R101">
        <v>5</v>
      </c>
      <c r="S101">
        <v>0</v>
      </c>
      <c r="T101">
        <v>13</v>
      </c>
      <c r="U101">
        <v>0</v>
      </c>
      <c r="V101">
        <v>0</v>
      </c>
      <c r="W101">
        <v>0</v>
      </c>
      <c r="X101">
        <v>63.974665586577437</v>
      </c>
      <c r="Y101">
        <v>0</v>
      </c>
      <c r="Z101">
        <v>28.812077683845668</v>
      </c>
      <c r="AA101">
        <v>0</v>
      </c>
      <c r="AB101">
        <v>93.652060274214037</v>
      </c>
      <c r="AC101">
        <v>0</v>
      </c>
      <c r="AD101">
        <v>0</v>
      </c>
      <c r="AE101">
        <v>186.43880354463715</v>
      </c>
    </row>
    <row r="102" spans="1:31" x14ac:dyDescent="0.25">
      <c r="A102">
        <v>1815278</v>
      </c>
      <c r="B102">
        <v>1</v>
      </c>
      <c r="C102" t="s">
        <v>80</v>
      </c>
      <c r="D102" t="s">
        <v>93</v>
      </c>
      <c r="E102" t="s">
        <v>131</v>
      </c>
      <c r="F102" t="s">
        <v>462</v>
      </c>
      <c r="G102" t="s">
        <v>231</v>
      </c>
      <c r="H102" t="s">
        <v>134</v>
      </c>
      <c r="I102" t="s">
        <v>135</v>
      </c>
      <c r="J102" t="s">
        <v>136</v>
      </c>
      <c r="K102" t="s">
        <v>137</v>
      </c>
      <c r="L102" t="s">
        <v>463</v>
      </c>
      <c r="M102" t="s">
        <v>464</v>
      </c>
      <c r="N102">
        <v>5.98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8.1093984642806678</v>
      </c>
      <c r="AC102">
        <v>0</v>
      </c>
      <c r="AD102">
        <v>0</v>
      </c>
      <c r="AE102">
        <v>8.1093984642806678</v>
      </c>
    </row>
    <row r="103" spans="1:31" x14ac:dyDescent="0.25">
      <c r="A103">
        <v>1815279</v>
      </c>
      <c r="B103">
        <v>1</v>
      </c>
      <c r="C103" t="s">
        <v>80</v>
      </c>
      <c r="D103" t="s">
        <v>103</v>
      </c>
      <c r="E103" t="s">
        <v>146</v>
      </c>
      <c r="F103" t="s">
        <v>465</v>
      </c>
      <c r="G103" t="s">
        <v>170</v>
      </c>
      <c r="H103" t="s">
        <v>143</v>
      </c>
      <c r="I103" t="s">
        <v>135</v>
      </c>
      <c r="J103" t="s">
        <v>136</v>
      </c>
      <c r="K103" t="s">
        <v>137</v>
      </c>
      <c r="L103" t="s">
        <v>466</v>
      </c>
      <c r="M103" t="s">
        <v>467</v>
      </c>
      <c r="N103">
        <v>1.383888888</v>
      </c>
      <c r="O103">
        <v>0</v>
      </c>
      <c r="P103">
        <v>0</v>
      </c>
      <c r="Q103">
        <v>0</v>
      </c>
      <c r="R103">
        <v>11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8.5553232683055391</v>
      </c>
      <c r="AA103">
        <v>0</v>
      </c>
      <c r="AB103">
        <v>0</v>
      </c>
      <c r="AC103">
        <v>0</v>
      </c>
      <c r="AD103">
        <v>0</v>
      </c>
      <c r="AE103">
        <v>8.5553232683055391</v>
      </c>
    </row>
    <row r="104" spans="1:31" x14ac:dyDescent="0.25">
      <c r="A104">
        <v>1815281</v>
      </c>
      <c r="B104">
        <v>1</v>
      </c>
      <c r="C104" t="s">
        <v>81</v>
      </c>
      <c r="D104" t="s">
        <v>112</v>
      </c>
      <c r="E104" t="s">
        <v>291</v>
      </c>
      <c r="F104" t="s">
        <v>468</v>
      </c>
      <c r="G104" t="s">
        <v>424</v>
      </c>
      <c r="H104" t="s">
        <v>134</v>
      </c>
      <c r="I104" t="s">
        <v>135</v>
      </c>
      <c r="J104" t="s">
        <v>136</v>
      </c>
      <c r="K104" t="s">
        <v>137</v>
      </c>
      <c r="L104" t="s">
        <v>469</v>
      </c>
      <c r="M104" t="s">
        <v>470</v>
      </c>
      <c r="N104">
        <v>1.5449999999999999</v>
      </c>
      <c r="O104">
        <v>0</v>
      </c>
      <c r="P104">
        <v>39</v>
      </c>
      <c r="Q104">
        <v>0</v>
      </c>
      <c r="R104">
        <v>1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5.20431709348785</v>
      </c>
      <c r="Y104">
        <v>0</v>
      </c>
      <c r="Z104">
        <v>1.3415561045489972</v>
      </c>
      <c r="AA104">
        <v>0</v>
      </c>
      <c r="AB104">
        <v>0.16795348317620667</v>
      </c>
      <c r="AC104">
        <v>0</v>
      </c>
      <c r="AD104">
        <v>0</v>
      </c>
      <c r="AE104">
        <v>6.713826681213054</v>
      </c>
    </row>
    <row r="105" spans="1:31" x14ac:dyDescent="0.25">
      <c r="A105">
        <v>1815282</v>
      </c>
      <c r="B105">
        <v>1</v>
      </c>
      <c r="C105" t="s">
        <v>80</v>
      </c>
      <c r="D105" t="s">
        <v>105</v>
      </c>
      <c r="E105" t="s">
        <v>131</v>
      </c>
      <c r="F105" t="s">
        <v>471</v>
      </c>
      <c r="G105" t="s">
        <v>209</v>
      </c>
      <c r="H105" t="s">
        <v>134</v>
      </c>
      <c r="I105" t="s">
        <v>135</v>
      </c>
      <c r="J105" t="s">
        <v>136</v>
      </c>
      <c r="K105" t="s">
        <v>137</v>
      </c>
      <c r="L105" t="s">
        <v>472</v>
      </c>
      <c r="M105" t="s">
        <v>473</v>
      </c>
      <c r="N105">
        <v>1.971944444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0.13698340853353916</v>
      </c>
      <c r="AC105">
        <v>0</v>
      </c>
      <c r="AD105">
        <v>0</v>
      </c>
      <c r="AE105">
        <v>0.13698340853353916</v>
      </c>
    </row>
    <row r="106" spans="1:31" x14ac:dyDescent="0.25">
      <c r="A106">
        <v>1815284</v>
      </c>
      <c r="B106">
        <v>1</v>
      </c>
      <c r="C106" t="s">
        <v>81</v>
      </c>
      <c r="D106" t="s">
        <v>118</v>
      </c>
      <c r="E106" t="s">
        <v>193</v>
      </c>
      <c r="F106" t="s">
        <v>474</v>
      </c>
      <c r="G106" t="s">
        <v>475</v>
      </c>
      <c r="H106" t="s">
        <v>134</v>
      </c>
      <c r="I106" t="s">
        <v>135</v>
      </c>
      <c r="J106" t="s">
        <v>136</v>
      </c>
      <c r="K106" t="s">
        <v>137</v>
      </c>
      <c r="L106" t="s">
        <v>476</v>
      </c>
      <c r="M106" t="s">
        <v>477</v>
      </c>
      <c r="N106">
        <v>2.207777777</v>
      </c>
      <c r="O106">
        <v>0</v>
      </c>
      <c r="P106">
        <v>33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12.385243039848126</v>
      </c>
      <c r="Y106">
        <v>0</v>
      </c>
      <c r="Z106">
        <v>0</v>
      </c>
      <c r="AA106">
        <v>0</v>
      </c>
      <c r="AB106">
        <v>0.23494754754666666</v>
      </c>
      <c r="AC106">
        <v>0</v>
      </c>
      <c r="AD106">
        <v>0</v>
      </c>
      <c r="AE106">
        <v>12.620190587394791</v>
      </c>
    </row>
    <row r="107" spans="1:31" x14ac:dyDescent="0.25">
      <c r="A107">
        <v>1815286</v>
      </c>
      <c r="B107">
        <v>1</v>
      </c>
      <c r="C107" t="s">
        <v>80</v>
      </c>
      <c r="D107" t="s">
        <v>87</v>
      </c>
      <c r="E107" t="s">
        <v>131</v>
      </c>
      <c r="F107" t="s">
        <v>478</v>
      </c>
      <c r="G107" t="s">
        <v>231</v>
      </c>
      <c r="H107" t="s">
        <v>134</v>
      </c>
      <c r="I107" t="s">
        <v>135</v>
      </c>
      <c r="J107" t="s">
        <v>136</v>
      </c>
      <c r="K107" t="s">
        <v>137</v>
      </c>
      <c r="L107" t="s">
        <v>479</v>
      </c>
      <c r="M107" t="s">
        <v>480</v>
      </c>
      <c r="N107">
        <v>8.0180555550000001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3.5247770589733336E-2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3.5247770589733336E-2</v>
      </c>
    </row>
    <row r="108" spans="1:31" x14ac:dyDescent="0.25">
      <c r="A108">
        <v>1815288</v>
      </c>
      <c r="B108">
        <v>1</v>
      </c>
      <c r="C108" t="s">
        <v>81</v>
      </c>
      <c r="D108" t="s">
        <v>128</v>
      </c>
      <c r="E108" t="s">
        <v>140</v>
      </c>
      <c r="F108" t="s">
        <v>205</v>
      </c>
      <c r="G108" t="s">
        <v>142</v>
      </c>
      <c r="H108" t="s">
        <v>143</v>
      </c>
      <c r="I108" t="s">
        <v>135</v>
      </c>
      <c r="J108" t="s">
        <v>136</v>
      </c>
      <c r="K108" t="s">
        <v>137</v>
      </c>
      <c r="L108" t="s">
        <v>481</v>
      </c>
      <c r="M108" t="s">
        <v>482</v>
      </c>
      <c r="N108">
        <v>0.15</v>
      </c>
      <c r="O108">
        <v>0</v>
      </c>
      <c r="P108">
        <v>0</v>
      </c>
      <c r="Q108">
        <v>0</v>
      </c>
      <c r="R108">
        <v>0</v>
      </c>
      <c r="S108">
        <v>1</v>
      </c>
      <c r="T108">
        <v>0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0.18260044778699999</v>
      </c>
      <c r="AB108">
        <v>0</v>
      </c>
      <c r="AC108">
        <v>34.677235070207111</v>
      </c>
      <c r="AD108">
        <v>0</v>
      </c>
      <c r="AE108">
        <v>34.859835517994114</v>
      </c>
    </row>
    <row r="109" spans="1:31" x14ac:dyDescent="0.25">
      <c r="A109">
        <v>1815294</v>
      </c>
      <c r="B109">
        <v>1</v>
      </c>
      <c r="C109" t="s">
        <v>81</v>
      </c>
      <c r="D109" t="s">
        <v>123</v>
      </c>
      <c r="E109" t="s">
        <v>176</v>
      </c>
      <c r="F109" t="s">
        <v>483</v>
      </c>
      <c r="G109" t="s">
        <v>142</v>
      </c>
      <c r="H109" t="s">
        <v>143</v>
      </c>
      <c r="I109" t="s">
        <v>135</v>
      </c>
      <c r="J109" t="s">
        <v>136</v>
      </c>
      <c r="K109" t="s">
        <v>137</v>
      </c>
      <c r="L109" t="s">
        <v>484</v>
      </c>
      <c r="M109" t="s">
        <v>485</v>
      </c>
      <c r="N109">
        <v>4.3816666660000001</v>
      </c>
      <c r="O109">
        <v>1</v>
      </c>
      <c r="P109">
        <v>1</v>
      </c>
      <c r="Q109">
        <v>62</v>
      </c>
      <c r="R109">
        <v>62</v>
      </c>
      <c r="S109">
        <v>9</v>
      </c>
      <c r="T109">
        <v>7</v>
      </c>
      <c r="U109">
        <v>0</v>
      </c>
      <c r="V109">
        <v>0</v>
      </c>
      <c r="W109">
        <v>0.84839204513452005</v>
      </c>
      <c r="X109">
        <v>0.44871591340136507</v>
      </c>
      <c r="Y109">
        <v>175.36918226966773</v>
      </c>
      <c r="Z109">
        <v>126.60798224354686</v>
      </c>
      <c r="AA109">
        <v>166.01387360290789</v>
      </c>
      <c r="AB109">
        <v>43.891105422120503</v>
      </c>
      <c r="AC109">
        <v>0</v>
      </c>
      <c r="AD109">
        <v>0</v>
      </c>
      <c r="AE109">
        <v>513.17925149677887</v>
      </c>
    </row>
    <row r="110" spans="1:31" x14ac:dyDescent="0.25">
      <c r="A110">
        <v>1815297</v>
      </c>
      <c r="B110">
        <v>1</v>
      </c>
      <c r="C110" t="s">
        <v>81</v>
      </c>
      <c r="D110" t="s">
        <v>115</v>
      </c>
      <c r="E110" t="s">
        <v>193</v>
      </c>
      <c r="F110" t="s">
        <v>486</v>
      </c>
      <c r="G110" t="s">
        <v>235</v>
      </c>
      <c r="H110" t="s">
        <v>134</v>
      </c>
      <c r="I110" t="s">
        <v>135</v>
      </c>
      <c r="J110" t="s">
        <v>136</v>
      </c>
      <c r="K110" t="s">
        <v>137</v>
      </c>
      <c r="L110" t="s">
        <v>487</v>
      </c>
      <c r="M110" t="s">
        <v>488</v>
      </c>
      <c r="N110">
        <v>2.0952777770000002</v>
      </c>
      <c r="O110">
        <v>0</v>
      </c>
      <c r="P110">
        <v>24</v>
      </c>
      <c r="Q110">
        <v>0</v>
      </c>
      <c r="R110">
        <v>2</v>
      </c>
      <c r="S110">
        <v>0</v>
      </c>
      <c r="T110">
        <v>7</v>
      </c>
      <c r="U110">
        <v>0</v>
      </c>
      <c r="V110">
        <v>0</v>
      </c>
      <c r="W110">
        <v>0</v>
      </c>
      <c r="X110">
        <v>7.8736920870324765</v>
      </c>
      <c r="Y110">
        <v>0</v>
      </c>
      <c r="Z110">
        <v>3.6855552477944452E-3</v>
      </c>
      <c r="AA110">
        <v>0</v>
      </c>
      <c r="AB110">
        <v>5.3098519106532436</v>
      </c>
      <c r="AC110">
        <v>0</v>
      </c>
      <c r="AD110">
        <v>0</v>
      </c>
      <c r="AE110">
        <v>13.187229552933514</v>
      </c>
    </row>
    <row r="111" spans="1:31" x14ac:dyDescent="0.25">
      <c r="A111">
        <v>1815298</v>
      </c>
      <c r="B111">
        <v>1</v>
      </c>
      <c r="C111" t="s">
        <v>81</v>
      </c>
      <c r="D111" t="s">
        <v>128</v>
      </c>
      <c r="E111" t="s">
        <v>176</v>
      </c>
      <c r="F111" t="s">
        <v>489</v>
      </c>
      <c r="G111" t="s">
        <v>142</v>
      </c>
      <c r="H111" t="s">
        <v>143</v>
      </c>
      <c r="I111" t="s">
        <v>135</v>
      </c>
      <c r="J111" t="s">
        <v>136</v>
      </c>
      <c r="K111" t="s">
        <v>137</v>
      </c>
      <c r="L111" t="s">
        <v>490</v>
      </c>
      <c r="M111" t="s">
        <v>491</v>
      </c>
      <c r="N111">
        <v>1.0097222219999999</v>
      </c>
      <c r="O111">
        <v>0</v>
      </c>
      <c r="P111">
        <v>0</v>
      </c>
      <c r="Q111">
        <v>0</v>
      </c>
      <c r="R111">
        <v>0</v>
      </c>
      <c r="S111">
        <v>3</v>
      </c>
      <c r="T111">
        <v>0</v>
      </c>
      <c r="U111">
        <v>5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6.3486163071035202</v>
      </c>
      <c r="AB111">
        <v>0</v>
      </c>
      <c r="AC111">
        <v>41.866638979099712</v>
      </c>
      <c r="AD111">
        <v>0</v>
      </c>
      <c r="AE111">
        <v>48.215255286203231</v>
      </c>
    </row>
    <row r="112" spans="1:31" x14ac:dyDescent="0.25">
      <c r="A112">
        <v>1815299</v>
      </c>
      <c r="B112">
        <v>1</v>
      </c>
      <c r="C112" t="s">
        <v>81</v>
      </c>
      <c r="D112" t="s">
        <v>115</v>
      </c>
      <c r="E112" t="s">
        <v>193</v>
      </c>
      <c r="F112" t="s">
        <v>492</v>
      </c>
      <c r="G112" t="s">
        <v>235</v>
      </c>
      <c r="H112" t="s">
        <v>134</v>
      </c>
      <c r="I112" t="s">
        <v>135</v>
      </c>
      <c r="J112" t="s">
        <v>136</v>
      </c>
      <c r="K112" t="s">
        <v>137</v>
      </c>
      <c r="L112" t="s">
        <v>493</v>
      </c>
      <c r="M112" t="s">
        <v>494</v>
      </c>
      <c r="N112">
        <v>2.625277777</v>
      </c>
      <c r="O112">
        <v>0</v>
      </c>
      <c r="P112">
        <v>6</v>
      </c>
      <c r="Q112">
        <v>0</v>
      </c>
      <c r="R112">
        <v>10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0.27592638016322385</v>
      </c>
      <c r="Y112">
        <v>0</v>
      </c>
      <c r="Z112">
        <v>2.4768269819488973</v>
      </c>
      <c r="AA112">
        <v>0</v>
      </c>
      <c r="AB112">
        <v>0</v>
      </c>
      <c r="AC112">
        <v>0</v>
      </c>
      <c r="AD112">
        <v>0</v>
      </c>
      <c r="AE112">
        <v>2.752753362112121</v>
      </c>
    </row>
    <row r="113" spans="1:31" x14ac:dyDescent="0.25">
      <c r="A113">
        <v>1815300</v>
      </c>
      <c r="B113">
        <v>1</v>
      </c>
      <c r="C113" t="s">
        <v>81</v>
      </c>
      <c r="D113" t="s">
        <v>120</v>
      </c>
      <c r="E113" t="s">
        <v>193</v>
      </c>
      <c r="F113" t="s">
        <v>495</v>
      </c>
      <c r="G113" t="s">
        <v>385</v>
      </c>
      <c r="H113" t="s">
        <v>134</v>
      </c>
      <c r="I113" t="s">
        <v>135</v>
      </c>
      <c r="J113" t="s">
        <v>136</v>
      </c>
      <c r="K113" t="s">
        <v>137</v>
      </c>
      <c r="L113" t="s">
        <v>496</v>
      </c>
      <c r="M113" t="s">
        <v>497</v>
      </c>
      <c r="N113">
        <v>4.6124999999999998</v>
      </c>
      <c r="O113">
        <v>0</v>
      </c>
      <c r="P113">
        <v>47</v>
      </c>
      <c r="Q113">
        <v>0</v>
      </c>
      <c r="R113">
        <v>1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46.477968995531057</v>
      </c>
      <c r="Y113">
        <v>0</v>
      </c>
      <c r="Z113">
        <v>0.13664212230131667</v>
      </c>
      <c r="AA113">
        <v>0</v>
      </c>
      <c r="AB113">
        <v>6.7384415708041656E-3</v>
      </c>
      <c r="AC113">
        <v>0</v>
      </c>
      <c r="AD113">
        <v>0</v>
      </c>
      <c r="AE113">
        <v>46.621349559403178</v>
      </c>
    </row>
    <row r="114" spans="1:31" x14ac:dyDescent="0.25">
      <c r="A114">
        <v>1815303</v>
      </c>
      <c r="B114">
        <v>1</v>
      </c>
      <c r="C114" t="s">
        <v>81</v>
      </c>
      <c r="D114" t="s">
        <v>128</v>
      </c>
      <c r="E114" t="s">
        <v>131</v>
      </c>
      <c r="F114" t="s">
        <v>498</v>
      </c>
      <c r="G114" t="s">
        <v>231</v>
      </c>
      <c r="H114" t="s">
        <v>134</v>
      </c>
      <c r="I114" t="s">
        <v>135</v>
      </c>
      <c r="J114" t="s">
        <v>136</v>
      </c>
      <c r="K114" t="s">
        <v>137</v>
      </c>
      <c r="L114" t="s">
        <v>437</v>
      </c>
      <c r="M114" t="s">
        <v>499</v>
      </c>
      <c r="N114">
        <v>3.1994444440000001</v>
      </c>
      <c r="O114">
        <v>0</v>
      </c>
      <c r="P114">
        <v>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0.39342426997770169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0.39342426997770169</v>
      </c>
    </row>
    <row r="115" spans="1:31" x14ac:dyDescent="0.25">
      <c r="A115">
        <v>1815305</v>
      </c>
      <c r="B115">
        <v>1</v>
      </c>
      <c r="C115" t="s">
        <v>81</v>
      </c>
      <c r="D115" t="s">
        <v>128</v>
      </c>
      <c r="E115" t="s">
        <v>131</v>
      </c>
      <c r="F115" t="s">
        <v>500</v>
      </c>
      <c r="G115" t="s">
        <v>231</v>
      </c>
      <c r="H115" t="s">
        <v>134</v>
      </c>
      <c r="I115" t="s">
        <v>135</v>
      </c>
      <c r="J115" t="s">
        <v>136</v>
      </c>
      <c r="K115" t="s">
        <v>137</v>
      </c>
      <c r="L115" t="s">
        <v>501</v>
      </c>
      <c r="M115" t="s">
        <v>502</v>
      </c>
      <c r="N115">
        <v>4.2155555549999999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1.8264090214858215</v>
      </c>
      <c r="AC115">
        <v>0</v>
      </c>
      <c r="AD115">
        <v>0</v>
      </c>
      <c r="AE115">
        <v>1.8264090214858215</v>
      </c>
    </row>
    <row r="116" spans="1:31" x14ac:dyDescent="0.25">
      <c r="A116">
        <v>1815306</v>
      </c>
      <c r="B116">
        <v>1</v>
      </c>
      <c r="C116" t="s">
        <v>80</v>
      </c>
      <c r="D116" t="s">
        <v>108</v>
      </c>
      <c r="E116" t="s">
        <v>131</v>
      </c>
      <c r="F116" t="s">
        <v>503</v>
      </c>
      <c r="G116" t="s">
        <v>231</v>
      </c>
      <c r="H116" t="s">
        <v>134</v>
      </c>
      <c r="I116" t="s">
        <v>135</v>
      </c>
      <c r="J116" t="s">
        <v>136</v>
      </c>
      <c r="K116" t="s">
        <v>137</v>
      </c>
      <c r="L116" t="s">
        <v>504</v>
      </c>
      <c r="M116" t="s">
        <v>505</v>
      </c>
      <c r="N116">
        <v>3.628333333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0.33919326289800006</v>
      </c>
      <c r="AC116">
        <v>0</v>
      </c>
      <c r="AD116">
        <v>0</v>
      </c>
      <c r="AE116">
        <v>0.33919326289800006</v>
      </c>
    </row>
    <row r="117" spans="1:31" x14ac:dyDescent="0.25">
      <c r="A117">
        <v>1815313</v>
      </c>
      <c r="B117">
        <v>1</v>
      </c>
      <c r="C117" t="s">
        <v>81</v>
      </c>
      <c r="D117" t="s">
        <v>118</v>
      </c>
      <c r="E117" t="s">
        <v>291</v>
      </c>
      <c r="F117" t="s">
        <v>506</v>
      </c>
      <c r="G117" t="s">
        <v>263</v>
      </c>
      <c r="H117" t="s">
        <v>134</v>
      </c>
      <c r="I117" t="s">
        <v>135</v>
      </c>
      <c r="J117" t="s">
        <v>136</v>
      </c>
      <c r="K117" t="s">
        <v>159</v>
      </c>
      <c r="L117" t="s">
        <v>507</v>
      </c>
      <c r="M117" t="s">
        <v>508</v>
      </c>
      <c r="N117">
        <v>2.2576738879999998</v>
      </c>
      <c r="O117">
        <v>0</v>
      </c>
      <c r="P117">
        <v>299</v>
      </c>
      <c r="Q117">
        <v>0</v>
      </c>
      <c r="R117">
        <v>4</v>
      </c>
      <c r="S117">
        <v>0</v>
      </c>
      <c r="T117">
        <v>20</v>
      </c>
      <c r="U117">
        <v>0</v>
      </c>
      <c r="V117">
        <v>0</v>
      </c>
      <c r="W117">
        <v>0</v>
      </c>
      <c r="X117">
        <v>102.43765535040757</v>
      </c>
      <c r="Y117">
        <v>0</v>
      </c>
      <c r="Z117">
        <v>0.13065494770655278</v>
      </c>
      <c r="AA117">
        <v>0</v>
      </c>
      <c r="AB117">
        <v>11.675126415897134</v>
      </c>
      <c r="AC117">
        <v>0</v>
      </c>
      <c r="AD117">
        <v>0</v>
      </c>
      <c r="AE117">
        <v>114.24343671401125</v>
      </c>
    </row>
    <row r="118" spans="1:31" x14ac:dyDescent="0.25">
      <c r="A118">
        <v>1815315</v>
      </c>
      <c r="B118">
        <v>1</v>
      </c>
      <c r="C118" t="s">
        <v>80</v>
      </c>
      <c r="D118" t="s">
        <v>100</v>
      </c>
      <c r="E118" t="s">
        <v>131</v>
      </c>
      <c r="F118" t="s">
        <v>509</v>
      </c>
      <c r="G118" t="s">
        <v>231</v>
      </c>
      <c r="H118" t="s">
        <v>134</v>
      </c>
      <c r="I118" t="s">
        <v>135</v>
      </c>
      <c r="J118" t="s">
        <v>136</v>
      </c>
      <c r="K118" t="s">
        <v>137</v>
      </c>
      <c r="L118" t="s">
        <v>510</v>
      </c>
      <c r="M118" t="s">
        <v>511</v>
      </c>
      <c r="N118">
        <v>1.6850000000000001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1.1219156017850334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1.1219156017850334</v>
      </c>
    </row>
    <row r="119" spans="1:31" x14ac:dyDescent="0.25">
      <c r="A119">
        <v>1815316</v>
      </c>
      <c r="B119">
        <v>1</v>
      </c>
      <c r="C119" t="s">
        <v>80</v>
      </c>
      <c r="D119" t="s">
        <v>103</v>
      </c>
      <c r="E119" t="s">
        <v>176</v>
      </c>
      <c r="F119" t="s">
        <v>512</v>
      </c>
      <c r="G119" t="s">
        <v>158</v>
      </c>
      <c r="H119" t="s">
        <v>143</v>
      </c>
      <c r="I119" t="s">
        <v>135</v>
      </c>
      <c r="J119" t="s">
        <v>136</v>
      </c>
      <c r="K119" t="s">
        <v>137</v>
      </c>
      <c r="L119" t="s">
        <v>513</v>
      </c>
      <c r="M119" t="s">
        <v>514</v>
      </c>
      <c r="N119">
        <v>0.46444444400000001</v>
      </c>
      <c r="O119">
        <v>1</v>
      </c>
      <c r="P119">
        <v>270</v>
      </c>
      <c r="Q119">
        <v>15</v>
      </c>
      <c r="R119">
        <v>98</v>
      </c>
      <c r="S119">
        <v>5</v>
      </c>
      <c r="T119">
        <v>34</v>
      </c>
      <c r="U119">
        <v>3</v>
      </c>
      <c r="V119">
        <v>0</v>
      </c>
      <c r="W119">
        <v>0.83321346973880883</v>
      </c>
      <c r="X119">
        <v>26.039421388633034</v>
      </c>
      <c r="Y119">
        <v>145.43400407686332</v>
      </c>
      <c r="Z119">
        <v>31.26340098158175</v>
      </c>
      <c r="AA119">
        <v>222.12843300168379</v>
      </c>
      <c r="AB119">
        <v>10.201662659853501</v>
      </c>
      <c r="AC119">
        <v>5.0346144557590442</v>
      </c>
      <c r="AD119">
        <v>0</v>
      </c>
      <c r="AE119">
        <v>440.93475003411322</v>
      </c>
    </row>
    <row r="120" spans="1:31" x14ac:dyDescent="0.25">
      <c r="A120">
        <v>1815319</v>
      </c>
      <c r="B120">
        <v>1</v>
      </c>
      <c r="C120" t="s">
        <v>80</v>
      </c>
      <c r="D120" t="s">
        <v>97</v>
      </c>
      <c r="E120" t="s">
        <v>131</v>
      </c>
      <c r="F120" t="s">
        <v>515</v>
      </c>
      <c r="G120" t="s">
        <v>231</v>
      </c>
      <c r="H120" t="s">
        <v>134</v>
      </c>
      <c r="I120" t="s">
        <v>135</v>
      </c>
      <c r="J120" t="s">
        <v>136</v>
      </c>
      <c r="K120" t="s">
        <v>137</v>
      </c>
      <c r="L120" t="s">
        <v>516</v>
      </c>
      <c r="M120" t="s">
        <v>517</v>
      </c>
      <c r="N120">
        <v>2.2149999999999999</v>
      </c>
      <c r="O120">
        <v>0</v>
      </c>
      <c r="P120">
        <v>12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2.3126493156255385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2.3126493156255385</v>
      </c>
    </row>
    <row r="121" spans="1:31" x14ac:dyDescent="0.25">
      <c r="A121">
        <v>1815320</v>
      </c>
      <c r="B121">
        <v>1</v>
      </c>
      <c r="C121" t="s">
        <v>80</v>
      </c>
      <c r="D121" t="s">
        <v>110</v>
      </c>
      <c r="E121" t="s">
        <v>291</v>
      </c>
      <c r="F121" t="s">
        <v>518</v>
      </c>
      <c r="G121" t="s">
        <v>256</v>
      </c>
      <c r="H121" t="s">
        <v>134</v>
      </c>
      <c r="I121" t="s">
        <v>135</v>
      </c>
      <c r="J121" t="s">
        <v>136</v>
      </c>
      <c r="K121" t="s">
        <v>159</v>
      </c>
      <c r="L121" t="s">
        <v>519</v>
      </c>
      <c r="M121" t="s">
        <v>520</v>
      </c>
      <c r="N121">
        <v>1.4741666659999999</v>
      </c>
      <c r="O121">
        <v>0</v>
      </c>
      <c r="P121">
        <v>376</v>
      </c>
      <c r="Q121">
        <v>0</v>
      </c>
      <c r="R121">
        <v>0</v>
      </c>
      <c r="S121">
        <v>0</v>
      </c>
      <c r="T121">
        <v>17</v>
      </c>
      <c r="U121">
        <v>0</v>
      </c>
      <c r="V121">
        <v>0</v>
      </c>
      <c r="W121">
        <v>0</v>
      </c>
      <c r="X121">
        <v>161.79944505552641</v>
      </c>
      <c r="Y121">
        <v>0</v>
      </c>
      <c r="Z121">
        <v>0</v>
      </c>
      <c r="AA121">
        <v>0</v>
      </c>
      <c r="AB121">
        <v>45.962619497718876</v>
      </c>
      <c r="AC121">
        <v>0</v>
      </c>
      <c r="AD121">
        <v>0</v>
      </c>
      <c r="AE121">
        <v>207.7620645532453</v>
      </c>
    </row>
    <row r="122" spans="1:31" x14ac:dyDescent="0.25">
      <c r="A122">
        <v>1815322</v>
      </c>
      <c r="B122">
        <v>1</v>
      </c>
      <c r="C122" t="s">
        <v>80</v>
      </c>
      <c r="D122" t="s">
        <v>99</v>
      </c>
      <c r="E122" t="s">
        <v>131</v>
      </c>
      <c r="F122" t="s">
        <v>521</v>
      </c>
      <c r="G122" t="s">
        <v>231</v>
      </c>
      <c r="H122" t="s">
        <v>134</v>
      </c>
      <c r="I122" t="s">
        <v>135</v>
      </c>
      <c r="J122" t="s">
        <v>136</v>
      </c>
      <c r="K122" t="s">
        <v>137</v>
      </c>
      <c r="L122" t="s">
        <v>522</v>
      </c>
      <c r="M122" t="s">
        <v>523</v>
      </c>
      <c r="N122">
        <v>7.761666666</v>
      </c>
      <c r="O122">
        <v>0</v>
      </c>
      <c r="P122">
        <v>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0.32252126375353501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0.32252126375353501</v>
      </c>
    </row>
    <row r="123" spans="1:31" x14ac:dyDescent="0.25">
      <c r="A123">
        <v>1815326</v>
      </c>
      <c r="B123">
        <v>1</v>
      </c>
      <c r="C123" t="s">
        <v>80</v>
      </c>
      <c r="D123" t="s">
        <v>84</v>
      </c>
      <c r="E123" t="s">
        <v>193</v>
      </c>
      <c r="F123" t="s">
        <v>524</v>
      </c>
      <c r="G123" t="s">
        <v>235</v>
      </c>
      <c r="H123" t="s">
        <v>134</v>
      </c>
      <c r="I123" t="s">
        <v>135</v>
      </c>
      <c r="J123" t="s">
        <v>136</v>
      </c>
      <c r="K123" t="s">
        <v>137</v>
      </c>
      <c r="L123" t="s">
        <v>525</v>
      </c>
      <c r="M123" t="s">
        <v>526</v>
      </c>
      <c r="N123">
        <v>1.4058333329999999</v>
      </c>
      <c r="O123">
        <v>0</v>
      </c>
      <c r="P123">
        <v>269</v>
      </c>
      <c r="Q123">
        <v>0</v>
      </c>
      <c r="R123">
        <v>0</v>
      </c>
      <c r="S123">
        <v>0</v>
      </c>
      <c r="T123">
        <v>13</v>
      </c>
      <c r="U123">
        <v>0</v>
      </c>
      <c r="V123">
        <v>0</v>
      </c>
      <c r="W123">
        <v>0</v>
      </c>
      <c r="X123">
        <v>88.614765454077443</v>
      </c>
      <c r="Y123">
        <v>0</v>
      </c>
      <c r="Z123">
        <v>0</v>
      </c>
      <c r="AA123">
        <v>0</v>
      </c>
      <c r="AB123">
        <v>8.8153737625506654</v>
      </c>
      <c r="AC123">
        <v>0</v>
      </c>
      <c r="AD123">
        <v>0</v>
      </c>
      <c r="AE123">
        <v>97.430139216628106</v>
      </c>
    </row>
    <row r="124" spans="1:31" x14ac:dyDescent="0.25">
      <c r="A124">
        <v>1815332</v>
      </c>
      <c r="B124">
        <v>1</v>
      </c>
      <c r="C124" t="s">
        <v>80</v>
      </c>
      <c r="D124" t="s">
        <v>93</v>
      </c>
      <c r="E124" t="s">
        <v>131</v>
      </c>
      <c r="F124" t="s">
        <v>527</v>
      </c>
      <c r="G124" t="s">
        <v>231</v>
      </c>
      <c r="H124" t="s">
        <v>134</v>
      </c>
      <c r="I124" t="s">
        <v>135</v>
      </c>
      <c r="J124" t="s">
        <v>136</v>
      </c>
      <c r="K124" t="s">
        <v>137</v>
      </c>
      <c r="L124" t="s">
        <v>528</v>
      </c>
      <c r="M124" t="s">
        <v>529</v>
      </c>
      <c r="N124">
        <v>2.4111111109999999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0.23777339119416002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0.23777339119416002</v>
      </c>
    </row>
    <row r="125" spans="1:31" x14ac:dyDescent="0.25">
      <c r="A125">
        <v>1815337</v>
      </c>
      <c r="B125">
        <v>1</v>
      </c>
      <c r="C125" t="s">
        <v>80</v>
      </c>
      <c r="D125" t="s">
        <v>97</v>
      </c>
      <c r="E125" t="s">
        <v>131</v>
      </c>
      <c r="F125" t="s">
        <v>530</v>
      </c>
      <c r="G125" t="s">
        <v>231</v>
      </c>
      <c r="H125" t="s">
        <v>134</v>
      </c>
      <c r="I125" t="s">
        <v>135</v>
      </c>
      <c r="J125" t="s">
        <v>136</v>
      </c>
      <c r="K125" t="s">
        <v>137</v>
      </c>
      <c r="L125" t="s">
        <v>531</v>
      </c>
      <c r="M125" t="s">
        <v>532</v>
      </c>
      <c r="N125">
        <v>1.6397222220000001</v>
      </c>
      <c r="O125">
        <v>0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0.55731867583896533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0.55731867583896533</v>
      </c>
    </row>
    <row r="126" spans="1:31" x14ac:dyDescent="0.25">
      <c r="A126">
        <v>1815339</v>
      </c>
      <c r="B126">
        <v>1</v>
      </c>
      <c r="C126" t="s">
        <v>81</v>
      </c>
      <c r="D126" t="s">
        <v>127</v>
      </c>
      <c r="E126" t="s">
        <v>193</v>
      </c>
      <c r="F126" t="s">
        <v>533</v>
      </c>
      <c r="G126" t="s">
        <v>235</v>
      </c>
      <c r="H126" t="s">
        <v>134</v>
      </c>
      <c r="I126" t="s">
        <v>135</v>
      </c>
      <c r="J126" t="s">
        <v>136</v>
      </c>
      <c r="K126" t="s">
        <v>137</v>
      </c>
      <c r="L126" t="s">
        <v>534</v>
      </c>
      <c r="M126" t="s">
        <v>535</v>
      </c>
      <c r="N126">
        <v>2.0375000000000001</v>
      </c>
      <c r="O126">
        <v>0</v>
      </c>
      <c r="P126">
        <v>45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15.251058348367875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15.251058348367875</v>
      </c>
    </row>
    <row r="127" spans="1:31" x14ac:dyDescent="0.25">
      <c r="A127">
        <v>1815340</v>
      </c>
      <c r="B127">
        <v>1</v>
      </c>
      <c r="C127" t="s">
        <v>80</v>
      </c>
      <c r="D127" t="s">
        <v>108</v>
      </c>
      <c r="E127" t="s">
        <v>193</v>
      </c>
      <c r="F127" t="s">
        <v>536</v>
      </c>
      <c r="G127" t="s">
        <v>235</v>
      </c>
      <c r="H127" t="s">
        <v>134</v>
      </c>
      <c r="I127" t="s">
        <v>135</v>
      </c>
      <c r="J127" t="s">
        <v>136</v>
      </c>
      <c r="K127" t="s">
        <v>137</v>
      </c>
      <c r="L127" t="s">
        <v>537</v>
      </c>
      <c r="M127" t="s">
        <v>538</v>
      </c>
      <c r="N127">
        <v>6.4572222220000004</v>
      </c>
      <c r="O127">
        <v>0</v>
      </c>
      <c r="P127">
        <v>15</v>
      </c>
      <c r="Q127">
        <v>0</v>
      </c>
      <c r="R127">
        <v>8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13.177456462909985</v>
      </c>
      <c r="Y127">
        <v>0</v>
      </c>
      <c r="Z127">
        <v>1.2457712794869558</v>
      </c>
      <c r="AA127">
        <v>0</v>
      </c>
      <c r="AB127">
        <v>0</v>
      </c>
      <c r="AC127">
        <v>0</v>
      </c>
      <c r="AD127">
        <v>0</v>
      </c>
      <c r="AE127">
        <v>14.423227742396941</v>
      </c>
    </row>
    <row r="128" spans="1:31" x14ac:dyDescent="0.25">
      <c r="A128">
        <v>1815353</v>
      </c>
      <c r="B128">
        <v>1</v>
      </c>
      <c r="C128" t="s">
        <v>80</v>
      </c>
      <c r="D128" t="s">
        <v>99</v>
      </c>
      <c r="E128" t="s">
        <v>193</v>
      </c>
      <c r="F128" t="s">
        <v>330</v>
      </c>
      <c r="G128" t="s">
        <v>263</v>
      </c>
      <c r="H128" t="s">
        <v>134</v>
      </c>
      <c r="I128" t="s">
        <v>135</v>
      </c>
      <c r="J128" t="s">
        <v>136</v>
      </c>
      <c r="K128" t="s">
        <v>159</v>
      </c>
      <c r="L128" t="s">
        <v>539</v>
      </c>
      <c r="M128" t="s">
        <v>540</v>
      </c>
      <c r="N128">
        <v>2.9752777770000001</v>
      </c>
      <c r="O128">
        <v>0</v>
      </c>
      <c r="P128">
        <v>15</v>
      </c>
      <c r="Q128">
        <v>0</v>
      </c>
      <c r="R128">
        <v>5</v>
      </c>
      <c r="S128">
        <v>0</v>
      </c>
      <c r="T128">
        <v>3</v>
      </c>
      <c r="U128">
        <v>0</v>
      </c>
      <c r="V128">
        <v>0</v>
      </c>
      <c r="W128">
        <v>0</v>
      </c>
      <c r="X128">
        <v>9.9192197722510365</v>
      </c>
      <c r="Y128">
        <v>0</v>
      </c>
      <c r="Z128">
        <v>0.65847615558574235</v>
      </c>
      <c r="AA128">
        <v>0</v>
      </c>
      <c r="AB128">
        <v>82.318584685059236</v>
      </c>
      <c r="AC128">
        <v>0</v>
      </c>
      <c r="AD128">
        <v>0</v>
      </c>
      <c r="AE128">
        <v>92.896280612896021</v>
      </c>
    </row>
    <row r="129" spans="1:31" x14ac:dyDescent="0.25">
      <c r="A129">
        <v>1815356</v>
      </c>
      <c r="B129">
        <v>1</v>
      </c>
      <c r="C129" t="s">
        <v>81</v>
      </c>
      <c r="D129" t="s">
        <v>123</v>
      </c>
      <c r="E129" t="s">
        <v>193</v>
      </c>
      <c r="F129" t="s">
        <v>541</v>
      </c>
      <c r="G129" t="s">
        <v>235</v>
      </c>
      <c r="H129" t="s">
        <v>134</v>
      </c>
      <c r="I129" t="s">
        <v>135</v>
      </c>
      <c r="J129" t="s">
        <v>136</v>
      </c>
      <c r="K129" t="s">
        <v>137</v>
      </c>
      <c r="L129" t="s">
        <v>542</v>
      </c>
      <c r="M129" t="s">
        <v>543</v>
      </c>
      <c r="N129">
        <v>1.054166666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21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4.7451013017195134</v>
      </c>
      <c r="AC129">
        <v>0</v>
      </c>
      <c r="AD129">
        <v>0</v>
      </c>
      <c r="AE129">
        <v>4.7451013017195134</v>
      </c>
    </row>
    <row r="130" spans="1:31" x14ac:dyDescent="0.25">
      <c r="A130">
        <v>1815359</v>
      </c>
      <c r="B130">
        <v>1</v>
      </c>
      <c r="C130" t="s">
        <v>81</v>
      </c>
      <c r="D130" t="s">
        <v>118</v>
      </c>
      <c r="E130" t="s">
        <v>131</v>
      </c>
      <c r="F130" t="s">
        <v>544</v>
      </c>
      <c r="G130" t="s">
        <v>231</v>
      </c>
      <c r="H130" t="s">
        <v>134</v>
      </c>
      <c r="I130" t="s">
        <v>135</v>
      </c>
      <c r="J130" t="s">
        <v>136</v>
      </c>
      <c r="K130" t="s">
        <v>137</v>
      </c>
      <c r="L130" t="s">
        <v>545</v>
      </c>
      <c r="M130" t="s">
        <v>546</v>
      </c>
      <c r="N130">
        <v>1.720277777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7.6475747745872236E-2</v>
      </c>
      <c r="AA130">
        <v>0</v>
      </c>
      <c r="AB130">
        <v>0</v>
      </c>
      <c r="AC130">
        <v>0</v>
      </c>
      <c r="AD130">
        <v>0</v>
      </c>
      <c r="AE130">
        <v>7.6475747745872236E-2</v>
      </c>
    </row>
    <row r="131" spans="1:31" x14ac:dyDescent="0.25">
      <c r="A131">
        <v>1815364</v>
      </c>
      <c r="B131">
        <v>1</v>
      </c>
      <c r="C131" t="s">
        <v>80</v>
      </c>
      <c r="D131" t="s">
        <v>100</v>
      </c>
      <c r="E131" t="s">
        <v>131</v>
      </c>
      <c r="F131" t="s">
        <v>547</v>
      </c>
      <c r="G131" t="s">
        <v>133</v>
      </c>
      <c r="H131" t="s">
        <v>134</v>
      </c>
      <c r="I131" t="s">
        <v>135</v>
      </c>
      <c r="J131" t="s">
        <v>136</v>
      </c>
      <c r="K131" t="s">
        <v>137</v>
      </c>
      <c r="L131" t="s">
        <v>548</v>
      </c>
      <c r="M131" t="s">
        <v>549</v>
      </c>
      <c r="N131">
        <v>4.8363888880000001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4.2821721897924998E-2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4.2821721897924998E-2</v>
      </c>
    </row>
    <row r="132" spans="1:31" x14ac:dyDescent="0.25">
      <c r="A132">
        <v>1815365</v>
      </c>
      <c r="B132">
        <v>1</v>
      </c>
      <c r="C132" t="s">
        <v>80</v>
      </c>
      <c r="D132" t="s">
        <v>96</v>
      </c>
      <c r="E132" t="s">
        <v>131</v>
      </c>
      <c r="F132" t="s">
        <v>550</v>
      </c>
      <c r="G132" t="s">
        <v>133</v>
      </c>
      <c r="H132" t="s">
        <v>134</v>
      </c>
      <c r="I132" t="s">
        <v>135</v>
      </c>
      <c r="J132" t="s">
        <v>136</v>
      </c>
      <c r="K132" t="s">
        <v>137</v>
      </c>
      <c r="L132" t="s">
        <v>551</v>
      </c>
      <c r="M132" t="s">
        <v>552</v>
      </c>
      <c r="N132">
        <v>3.2044444439999999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3.4757095016176551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3.4757095016176551</v>
      </c>
    </row>
    <row r="133" spans="1:31" x14ac:dyDescent="0.25">
      <c r="A133">
        <v>1815366</v>
      </c>
      <c r="B133">
        <v>1</v>
      </c>
      <c r="C133" t="s">
        <v>80</v>
      </c>
      <c r="D133" t="s">
        <v>94</v>
      </c>
      <c r="E133" t="s">
        <v>193</v>
      </c>
      <c r="F133" t="s">
        <v>553</v>
      </c>
      <c r="G133" t="s">
        <v>148</v>
      </c>
      <c r="H133" t="s">
        <v>134</v>
      </c>
      <c r="I133" t="s">
        <v>135</v>
      </c>
      <c r="J133" t="s">
        <v>3</v>
      </c>
      <c r="K133" t="s">
        <v>137</v>
      </c>
      <c r="L133" t="s">
        <v>554</v>
      </c>
      <c r="M133" t="s">
        <v>555</v>
      </c>
      <c r="N133">
        <v>4.3963888879999997</v>
      </c>
      <c r="O133">
        <v>0</v>
      </c>
      <c r="P133">
        <v>12</v>
      </c>
      <c r="Q133">
        <v>0</v>
      </c>
      <c r="R133">
        <v>0</v>
      </c>
      <c r="S133">
        <v>0</v>
      </c>
      <c r="T133">
        <v>5</v>
      </c>
      <c r="U133">
        <v>0</v>
      </c>
      <c r="V133">
        <v>0</v>
      </c>
      <c r="W133">
        <v>0</v>
      </c>
      <c r="X133">
        <v>9.0352353800368945</v>
      </c>
      <c r="Y133">
        <v>0</v>
      </c>
      <c r="Z133">
        <v>0</v>
      </c>
      <c r="AA133">
        <v>0</v>
      </c>
      <c r="AB133">
        <v>7.0971993340347419</v>
      </c>
      <c r="AC133">
        <v>0</v>
      </c>
      <c r="AD133">
        <v>0</v>
      </c>
      <c r="AE133">
        <v>16.132434714071636</v>
      </c>
    </row>
    <row r="134" spans="1:31" x14ac:dyDescent="0.25">
      <c r="A134">
        <v>1815371</v>
      </c>
      <c r="B134">
        <v>1</v>
      </c>
      <c r="C134" t="s">
        <v>80</v>
      </c>
      <c r="D134" t="s">
        <v>88</v>
      </c>
      <c r="E134" t="s">
        <v>131</v>
      </c>
      <c r="F134" t="s">
        <v>556</v>
      </c>
      <c r="G134" t="s">
        <v>231</v>
      </c>
      <c r="H134" t="s">
        <v>134</v>
      </c>
      <c r="I134" t="s">
        <v>135</v>
      </c>
      <c r="J134" t="s">
        <v>136</v>
      </c>
      <c r="K134" t="s">
        <v>137</v>
      </c>
      <c r="L134" t="s">
        <v>557</v>
      </c>
      <c r="M134" t="s">
        <v>558</v>
      </c>
      <c r="N134">
        <v>5.1063888879999997</v>
      </c>
      <c r="O134">
        <v>0</v>
      </c>
      <c r="P134">
        <v>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5.6978106195768463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5.6978106195768463</v>
      </c>
    </row>
    <row r="135" spans="1:31" x14ac:dyDescent="0.25">
      <c r="A135">
        <v>1815372</v>
      </c>
      <c r="B135">
        <v>1</v>
      </c>
      <c r="C135" t="s">
        <v>80</v>
      </c>
      <c r="D135" t="s">
        <v>83</v>
      </c>
      <c r="E135" t="s">
        <v>131</v>
      </c>
      <c r="F135" t="s">
        <v>559</v>
      </c>
      <c r="G135" t="s">
        <v>148</v>
      </c>
      <c r="H135" t="s">
        <v>134</v>
      </c>
      <c r="I135" t="s">
        <v>135</v>
      </c>
      <c r="J135" t="s">
        <v>136</v>
      </c>
      <c r="K135" t="s">
        <v>137</v>
      </c>
      <c r="L135" t="s">
        <v>560</v>
      </c>
      <c r="M135" t="s">
        <v>561</v>
      </c>
      <c r="N135">
        <v>1.8291666660000001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2</v>
      </c>
      <c r="U135">
        <v>0</v>
      </c>
      <c r="V135">
        <v>0</v>
      </c>
      <c r="W135">
        <v>0</v>
      </c>
      <c r="X135">
        <v>0.30746503009815995</v>
      </c>
      <c r="Y135">
        <v>0</v>
      </c>
      <c r="Z135">
        <v>0</v>
      </c>
      <c r="AA135">
        <v>0</v>
      </c>
      <c r="AB135">
        <v>0.128787412207505</v>
      </c>
      <c r="AC135">
        <v>0</v>
      </c>
      <c r="AD135">
        <v>0</v>
      </c>
      <c r="AE135">
        <v>0.43625244230566496</v>
      </c>
    </row>
    <row r="136" spans="1:31" x14ac:dyDescent="0.25">
      <c r="A136">
        <v>1815378</v>
      </c>
      <c r="B136">
        <v>1</v>
      </c>
      <c r="C136" t="s">
        <v>81</v>
      </c>
      <c r="D136" t="s">
        <v>123</v>
      </c>
      <c r="E136" t="s">
        <v>176</v>
      </c>
      <c r="F136" t="s">
        <v>562</v>
      </c>
      <c r="G136" t="s">
        <v>142</v>
      </c>
      <c r="H136" t="s">
        <v>143</v>
      </c>
      <c r="I136" t="s">
        <v>135</v>
      </c>
      <c r="J136" t="s">
        <v>136</v>
      </c>
      <c r="K136" t="s">
        <v>137</v>
      </c>
      <c r="L136" t="s">
        <v>563</v>
      </c>
      <c r="M136" t="s">
        <v>564</v>
      </c>
      <c r="N136">
        <v>0.321111111</v>
      </c>
      <c r="O136">
        <v>1</v>
      </c>
      <c r="P136">
        <v>1</v>
      </c>
      <c r="Q136">
        <v>62</v>
      </c>
      <c r="R136">
        <v>62</v>
      </c>
      <c r="S136">
        <v>9</v>
      </c>
      <c r="T136">
        <v>7</v>
      </c>
      <c r="U136">
        <v>0</v>
      </c>
      <c r="V136">
        <v>0</v>
      </c>
      <c r="W136">
        <v>6.102209498383112E-2</v>
      </c>
      <c r="X136">
        <v>3.2274683909834449E-2</v>
      </c>
      <c r="Y136">
        <v>13.114883491509804</v>
      </c>
      <c r="Z136">
        <v>9.5906554348455408</v>
      </c>
      <c r="AA136">
        <v>12.58289882947428</v>
      </c>
      <c r="AB136">
        <v>3.346887472307154</v>
      </c>
      <c r="AC136">
        <v>0</v>
      </c>
      <c r="AD136">
        <v>0</v>
      </c>
      <c r="AE136">
        <v>38.728622007030445</v>
      </c>
    </row>
    <row r="137" spans="1:31" x14ac:dyDescent="0.25">
      <c r="A137">
        <v>1815381</v>
      </c>
      <c r="B137">
        <v>1</v>
      </c>
      <c r="C137" t="s">
        <v>80</v>
      </c>
      <c r="D137" t="s">
        <v>88</v>
      </c>
      <c r="E137" t="s">
        <v>131</v>
      </c>
      <c r="F137" t="s">
        <v>565</v>
      </c>
      <c r="G137" t="s">
        <v>235</v>
      </c>
      <c r="H137" t="s">
        <v>134</v>
      </c>
      <c r="I137" t="s">
        <v>135</v>
      </c>
      <c r="J137" t="s">
        <v>136</v>
      </c>
      <c r="K137" t="s">
        <v>137</v>
      </c>
      <c r="L137" t="s">
        <v>566</v>
      </c>
      <c r="M137" t="s">
        <v>567</v>
      </c>
      <c r="N137">
        <v>4.6505555550000004</v>
      </c>
      <c r="O137">
        <v>0</v>
      </c>
      <c r="P137">
        <v>13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12.495073568223491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12.495073568223491</v>
      </c>
    </row>
    <row r="138" spans="1:31" x14ac:dyDescent="0.25">
      <c r="A138">
        <v>1815383</v>
      </c>
      <c r="B138">
        <v>1</v>
      </c>
      <c r="C138" t="s">
        <v>80</v>
      </c>
      <c r="D138" t="s">
        <v>107</v>
      </c>
      <c r="E138" t="s">
        <v>131</v>
      </c>
      <c r="F138" t="s">
        <v>568</v>
      </c>
      <c r="G138" t="s">
        <v>133</v>
      </c>
      <c r="H138" t="s">
        <v>134</v>
      </c>
      <c r="I138" t="s">
        <v>135</v>
      </c>
      <c r="J138" t="s">
        <v>136</v>
      </c>
      <c r="K138" t="s">
        <v>137</v>
      </c>
      <c r="L138" t="s">
        <v>569</v>
      </c>
      <c r="M138" t="s">
        <v>570</v>
      </c>
      <c r="N138">
        <v>3.2497222219999999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0.5853047169722867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0.5853047169722867</v>
      </c>
    </row>
    <row r="139" spans="1:31" x14ac:dyDescent="0.25">
      <c r="A139">
        <v>1815384</v>
      </c>
      <c r="B139">
        <v>1</v>
      </c>
      <c r="C139" t="s">
        <v>81</v>
      </c>
      <c r="D139" t="s">
        <v>118</v>
      </c>
      <c r="E139" t="s">
        <v>193</v>
      </c>
      <c r="F139" t="s">
        <v>571</v>
      </c>
      <c r="G139" t="s">
        <v>475</v>
      </c>
      <c r="H139" t="s">
        <v>134</v>
      </c>
      <c r="I139" t="s">
        <v>135</v>
      </c>
      <c r="J139" t="s">
        <v>136</v>
      </c>
      <c r="K139" t="s">
        <v>137</v>
      </c>
      <c r="L139" t="s">
        <v>572</v>
      </c>
      <c r="M139" t="s">
        <v>573</v>
      </c>
      <c r="N139">
        <v>0.40500000000000003</v>
      </c>
      <c r="O139">
        <v>0</v>
      </c>
      <c r="P139">
        <v>161</v>
      </c>
      <c r="Q139">
        <v>0</v>
      </c>
      <c r="R139">
        <v>0</v>
      </c>
      <c r="S139">
        <v>0</v>
      </c>
      <c r="T139">
        <v>2</v>
      </c>
      <c r="U139">
        <v>0</v>
      </c>
      <c r="V139">
        <v>0</v>
      </c>
      <c r="W139">
        <v>0</v>
      </c>
      <c r="X139">
        <v>12.764577297020079</v>
      </c>
      <c r="Y139">
        <v>0</v>
      </c>
      <c r="Z139">
        <v>0</v>
      </c>
      <c r="AA139">
        <v>0</v>
      </c>
      <c r="AB139">
        <v>0.42618797429557503</v>
      </c>
      <c r="AC139">
        <v>0</v>
      </c>
      <c r="AD139">
        <v>0</v>
      </c>
      <c r="AE139">
        <v>13.190765271315653</v>
      </c>
    </row>
    <row r="140" spans="1:31" x14ac:dyDescent="0.25">
      <c r="A140">
        <v>1815387</v>
      </c>
      <c r="B140">
        <v>1</v>
      </c>
      <c r="C140" t="s">
        <v>80</v>
      </c>
      <c r="D140" t="s">
        <v>103</v>
      </c>
      <c r="E140" t="s">
        <v>140</v>
      </c>
      <c r="F140" t="s">
        <v>574</v>
      </c>
      <c r="G140" t="s">
        <v>142</v>
      </c>
      <c r="H140" t="s">
        <v>143</v>
      </c>
      <c r="I140" t="s">
        <v>135</v>
      </c>
      <c r="J140" t="s">
        <v>136</v>
      </c>
      <c r="K140" t="s">
        <v>137</v>
      </c>
      <c r="L140" t="s">
        <v>575</v>
      </c>
      <c r="M140" t="s">
        <v>576</v>
      </c>
      <c r="N140">
        <v>0.41194444400000002</v>
      </c>
      <c r="O140">
        <v>17</v>
      </c>
      <c r="P140">
        <v>2348</v>
      </c>
      <c r="Q140">
        <v>30</v>
      </c>
      <c r="R140">
        <v>175</v>
      </c>
      <c r="S140">
        <v>53</v>
      </c>
      <c r="T140">
        <v>415</v>
      </c>
      <c r="U140">
        <v>5</v>
      </c>
      <c r="V140">
        <v>1</v>
      </c>
      <c r="W140">
        <v>4.5637531616919729</v>
      </c>
      <c r="X140">
        <v>175.29500350056489</v>
      </c>
      <c r="Y140">
        <v>53.27075493217766</v>
      </c>
      <c r="Z140">
        <v>22.243680011669785</v>
      </c>
      <c r="AA140">
        <v>114.46197464841708</v>
      </c>
      <c r="AB140">
        <v>83.618573524240816</v>
      </c>
      <c r="AC140">
        <v>160.37858967959338</v>
      </c>
      <c r="AD140">
        <v>3.4937918050085122</v>
      </c>
      <c r="AE140">
        <v>617.32612126336403</v>
      </c>
    </row>
    <row r="141" spans="1:31" x14ac:dyDescent="0.25">
      <c r="A141">
        <v>1815388</v>
      </c>
      <c r="B141">
        <v>1</v>
      </c>
      <c r="C141" t="s">
        <v>80</v>
      </c>
      <c r="D141" t="s">
        <v>103</v>
      </c>
      <c r="E141" t="s">
        <v>131</v>
      </c>
      <c r="F141" t="s">
        <v>577</v>
      </c>
      <c r="G141" t="s">
        <v>133</v>
      </c>
      <c r="H141" t="s">
        <v>134</v>
      </c>
      <c r="I141" t="s">
        <v>135</v>
      </c>
      <c r="J141" t="s">
        <v>136</v>
      </c>
      <c r="K141" t="s">
        <v>137</v>
      </c>
      <c r="L141" t="s">
        <v>578</v>
      </c>
      <c r="M141" t="s">
        <v>579</v>
      </c>
      <c r="N141">
        <v>3.3116666659999998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0.79278165076372287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0.79278165076372287</v>
      </c>
    </row>
    <row r="142" spans="1:31" x14ac:dyDescent="0.25">
      <c r="A142">
        <v>1815389</v>
      </c>
      <c r="B142">
        <v>1</v>
      </c>
      <c r="C142" t="s">
        <v>80</v>
      </c>
      <c r="D142" t="s">
        <v>93</v>
      </c>
      <c r="E142" t="s">
        <v>131</v>
      </c>
      <c r="F142" t="s">
        <v>580</v>
      </c>
      <c r="G142" t="s">
        <v>231</v>
      </c>
      <c r="H142" t="s">
        <v>134</v>
      </c>
      <c r="I142" t="s">
        <v>135</v>
      </c>
      <c r="J142" t="s">
        <v>136</v>
      </c>
      <c r="K142" t="s">
        <v>137</v>
      </c>
      <c r="L142" t="s">
        <v>581</v>
      </c>
      <c r="M142" t="s">
        <v>582</v>
      </c>
      <c r="N142">
        <v>2.6902777769999999</v>
      </c>
      <c r="O142">
        <v>0</v>
      </c>
      <c r="P142">
        <v>2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1.0672346362063503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1.0672346362063503</v>
      </c>
    </row>
    <row r="143" spans="1:31" x14ac:dyDescent="0.25">
      <c r="A143">
        <v>1815395</v>
      </c>
      <c r="B143">
        <v>1</v>
      </c>
      <c r="C143" t="s">
        <v>81</v>
      </c>
      <c r="D143" t="s">
        <v>122</v>
      </c>
      <c r="E143" t="s">
        <v>176</v>
      </c>
      <c r="F143" t="s">
        <v>583</v>
      </c>
      <c r="G143" t="s">
        <v>142</v>
      </c>
      <c r="H143" t="s">
        <v>143</v>
      </c>
      <c r="I143" t="s">
        <v>135</v>
      </c>
      <c r="J143" t="s">
        <v>136</v>
      </c>
      <c r="K143" t="s">
        <v>137</v>
      </c>
      <c r="L143" t="s">
        <v>584</v>
      </c>
      <c r="M143" t="s">
        <v>585</v>
      </c>
      <c r="N143">
        <v>0.58222222199999996</v>
      </c>
      <c r="O143">
        <v>0</v>
      </c>
      <c r="P143">
        <v>3740</v>
      </c>
      <c r="Q143">
        <v>0</v>
      </c>
      <c r="R143">
        <v>0</v>
      </c>
      <c r="S143">
        <v>2</v>
      </c>
      <c r="T143">
        <v>712</v>
      </c>
      <c r="U143">
        <v>0</v>
      </c>
      <c r="V143">
        <v>0</v>
      </c>
      <c r="W143">
        <v>0</v>
      </c>
      <c r="X143">
        <v>447.99551990333981</v>
      </c>
      <c r="Y143">
        <v>0</v>
      </c>
      <c r="Z143">
        <v>0</v>
      </c>
      <c r="AA143">
        <v>5.9895651343459546</v>
      </c>
      <c r="AB143">
        <v>177.1598841788078</v>
      </c>
      <c r="AC143">
        <v>0</v>
      </c>
      <c r="AD143">
        <v>0</v>
      </c>
      <c r="AE143">
        <v>631.14496921649356</v>
      </c>
    </row>
    <row r="144" spans="1:31" x14ac:dyDescent="0.25">
      <c r="A144">
        <v>1815405</v>
      </c>
      <c r="B144">
        <v>1</v>
      </c>
      <c r="C144" t="s">
        <v>81</v>
      </c>
      <c r="D144" t="s">
        <v>123</v>
      </c>
      <c r="E144" t="s">
        <v>131</v>
      </c>
      <c r="F144" t="s">
        <v>586</v>
      </c>
      <c r="G144" t="s">
        <v>231</v>
      </c>
      <c r="H144" t="s">
        <v>134</v>
      </c>
      <c r="I144" t="s">
        <v>135</v>
      </c>
      <c r="J144" t="s">
        <v>136</v>
      </c>
      <c r="K144" t="s">
        <v>137</v>
      </c>
      <c r="L144" t="s">
        <v>587</v>
      </c>
      <c r="M144" t="s">
        <v>588</v>
      </c>
      <c r="N144">
        <v>1.8052777769999999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0.36903872403645116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0.36903872403645116</v>
      </c>
    </row>
    <row r="145" spans="1:31" x14ac:dyDescent="0.25">
      <c r="A145">
        <v>1815407</v>
      </c>
      <c r="B145">
        <v>1</v>
      </c>
      <c r="C145" t="s">
        <v>80</v>
      </c>
      <c r="D145" t="s">
        <v>110</v>
      </c>
      <c r="E145" t="s">
        <v>193</v>
      </c>
      <c r="F145" t="s">
        <v>589</v>
      </c>
      <c r="G145" t="s">
        <v>148</v>
      </c>
      <c r="H145" t="s">
        <v>134</v>
      </c>
      <c r="I145" t="s">
        <v>135</v>
      </c>
      <c r="J145" t="s">
        <v>3</v>
      </c>
      <c r="K145" t="s">
        <v>137</v>
      </c>
      <c r="L145" t="s">
        <v>590</v>
      </c>
      <c r="M145" t="s">
        <v>591</v>
      </c>
      <c r="N145">
        <v>3.6011111109999998</v>
      </c>
      <c r="O145">
        <v>0</v>
      </c>
      <c r="P145">
        <v>60</v>
      </c>
      <c r="Q145">
        <v>0</v>
      </c>
      <c r="R145">
        <v>0</v>
      </c>
      <c r="S145">
        <v>0</v>
      </c>
      <c r="T145">
        <v>8</v>
      </c>
      <c r="U145">
        <v>0</v>
      </c>
      <c r="V145">
        <v>0</v>
      </c>
      <c r="W145">
        <v>0</v>
      </c>
      <c r="X145">
        <v>61.330972536945822</v>
      </c>
      <c r="Y145">
        <v>0</v>
      </c>
      <c r="Z145">
        <v>0</v>
      </c>
      <c r="AA145">
        <v>0</v>
      </c>
      <c r="AB145">
        <v>28.785478955422082</v>
      </c>
      <c r="AC145">
        <v>0</v>
      </c>
      <c r="AD145">
        <v>0</v>
      </c>
      <c r="AE145">
        <v>90.116451492367901</v>
      </c>
    </row>
    <row r="146" spans="1:31" x14ac:dyDescent="0.25">
      <c r="A146">
        <v>1815408</v>
      </c>
      <c r="B146">
        <v>1</v>
      </c>
      <c r="C146" t="s">
        <v>80</v>
      </c>
      <c r="D146" t="s">
        <v>101</v>
      </c>
      <c r="E146" t="s">
        <v>146</v>
      </c>
      <c r="F146" t="s">
        <v>592</v>
      </c>
      <c r="G146" t="s">
        <v>593</v>
      </c>
      <c r="H146" t="s">
        <v>143</v>
      </c>
      <c r="I146" t="s">
        <v>135</v>
      </c>
      <c r="J146" t="s">
        <v>136</v>
      </c>
      <c r="K146" t="s">
        <v>137</v>
      </c>
      <c r="L146" t="s">
        <v>594</v>
      </c>
      <c r="M146" t="s">
        <v>595</v>
      </c>
      <c r="N146">
        <v>3.429166666</v>
      </c>
      <c r="O146">
        <v>4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5.553366519104312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5.553366519104312</v>
      </c>
    </row>
    <row r="147" spans="1:31" x14ac:dyDescent="0.25">
      <c r="A147">
        <v>1815409</v>
      </c>
      <c r="B147">
        <v>1</v>
      </c>
      <c r="C147" t="s">
        <v>81</v>
      </c>
      <c r="D147" t="s">
        <v>117</v>
      </c>
      <c r="E147" t="s">
        <v>131</v>
      </c>
      <c r="F147" t="s">
        <v>596</v>
      </c>
      <c r="G147" t="s">
        <v>209</v>
      </c>
      <c r="H147" t="s">
        <v>134</v>
      </c>
      <c r="I147" t="s">
        <v>135</v>
      </c>
      <c r="J147" t="s">
        <v>136</v>
      </c>
      <c r="K147" t="s">
        <v>137</v>
      </c>
      <c r="L147" t="s">
        <v>597</v>
      </c>
      <c r="M147" t="s">
        <v>598</v>
      </c>
      <c r="N147">
        <v>0.98750000000000004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1</v>
      </c>
      <c r="U147">
        <v>0</v>
      </c>
      <c r="V147">
        <v>1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0.29394303979264835</v>
      </c>
      <c r="AC147">
        <v>0</v>
      </c>
      <c r="AD147">
        <v>2.5022627412691666E-3</v>
      </c>
      <c r="AE147">
        <v>0.29644530253391754</v>
      </c>
    </row>
    <row r="148" spans="1:31" x14ac:dyDescent="0.25">
      <c r="A148">
        <v>1815410</v>
      </c>
      <c r="B148">
        <v>1</v>
      </c>
      <c r="C148" t="s">
        <v>80</v>
      </c>
      <c r="D148" t="s">
        <v>107</v>
      </c>
      <c r="E148" t="s">
        <v>131</v>
      </c>
      <c r="F148" t="s">
        <v>599</v>
      </c>
      <c r="G148" t="s">
        <v>231</v>
      </c>
      <c r="H148" t="s">
        <v>134</v>
      </c>
      <c r="I148" t="s">
        <v>135</v>
      </c>
      <c r="J148" t="s">
        <v>136</v>
      </c>
      <c r="K148" t="s">
        <v>137</v>
      </c>
      <c r="L148" t="s">
        <v>600</v>
      </c>
      <c r="M148" t="s">
        <v>601</v>
      </c>
      <c r="N148">
        <v>4.2111111110000001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5.8857468731944446E-3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5.8857468731944446E-3</v>
      </c>
    </row>
    <row r="149" spans="1:31" x14ac:dyDescent="0.25">
      <c r="A149">
        <v>1815417</v>
      </c>
      <c r="B149">
        <v>1</v>
      </c>
      <c r="C149" t="s">
        <v>81</v>
      </c>
      <c r="D149" t="s">
        <v>123</v>
      </c>
      <c r="E149" t="s">
        <v>131</v>
      </c>
      <c r="F149" t="s">
        <v>602</v>
      </c>
      <c r="G149" t="s">
        <v>231</v>
      </c>
      <c r="H149" t="s">
        <v>134</v>
      </c>
      <c r="I149" t="s">
        <v>135</v>
      </c>
      <c r="J149" t="s">
        <v>136</v>
      </c>
      <c r="K149" t="s">
        <v>137</v>
      </c>
      <c r="L149" t="s">
        <v>603</v>
      </c>
      <c r="M149" t="s">
        <v>604</v>
      </c>
      <c r="N149">
        <v>2.3925000000000001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0.55198542699809261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0.55198542699809261</v>
      </c>
    </row>
    <row r="150" spans="1:31" x14ac:dyDescent="0.25">
      <c r="A150">
        <v>1815418</v>
      </c>
      <c r="B150">
        <v>1</v>
      </c>
      <c r="C150" t="s">
        <v>80</v>
      </c>
      <c r="D150" t="s">
        <v>108</v>
      </c>
      <c r="E150" t="s">
        <v>291</v>
      </c>
      <c r="F150" t="s">
        <v>605</v>
      </c>
      <c r="G150" t="s">
        <v>424</v>
      </c>
      <c r="H150" t="s">
        <v>134</v>
      </c>
      <c r="I150" t="s">
        <v>135</v>
      </c>
      <c r="J150" t="s">
        <v>136</v>
      </c>
      <c r="K150" t="s">
        <v>137</v>
      </c>
      <c r="L150" t="s">
        <v>606</v>
      </c>
      <c r="M150" t="s">
        <v>607</v>
      </c>
      <c r="N150">
        <v>3.2108333330000001</v>
      </c>
      <c r="O150">
        <v>0</v>
      </c>
      <c r="P150">
        <v>65</v>
      </c>
      <c r="Q150">
        <v>0</v>
      </c>
      <c r="R150">
        <v>11</v>
      </c>
      <c r="S150">
        <v>0</v>
      </c>
      <c r="T150">
        <v>7</v>
      </c>
      <c r="U150">
        <v>0</v>
      </c>
      <c r="V150">
        <v>0</v>
      </c>
      <c r="W150">
        <v>0</v>
      </c>
      <c r="X150">
        <v>30.856366085191016</v>
      </c>
      <c r="Y150">
        <v>0</v>
      </c>
      <c r="Z150">
        <v>2.8765123741182501</v>
      </c>
      <c r="AA150">
        <v>0</v>
      </c>
      <c r="AB150">
        <v>5.5998810954058884</v>
      </c>
      <c r="AC150">
        <v>0</v>
      </c>
      <c r="AD150">
        <v>0</v>
      </c>
      <c r="AE150">
        <v>39.33275955471516</v>
      </c>
    </row>
    <row r="151" spans="1:31" x14ac:dyDescent="0.25">
      <c r="A151">
        <v>1815419</v>
      </c>
      <c r="B151">
        <v>1</v>
      </c>
      <c r="C151" t="s">
        <v>81</v>
      </c>
      <c r="D151" t="s">
        <v>120</v>
      </c>
      <c r="E151" t="s">
        <v>131</v>
      </c>
      <c r="F151" t="s">
        <v>608</v>
      </c>
      <c r="G151" t="s">
        <v>231</v>
      </c>
      <c r="H151" t="s">
        <v>134</v>
      </c>
      <c r="I151" t="s">
        <v>135</v>
      </c>
      <c r="J151" t="s">
        <v>136</v>
      </c>
      <c r="K151" t="s">
        <v>137</v>
      </c>
      <c r="L151" t="s">
        <v>609</v>
      </c>
      <c r="M151" t="s">
        <v>610</v>
      </c>
      <c r="N151">
        <v>1.3166666659999999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1.0450745997555833</v>
      </c>
      <c r="AC151">
        <v>0</v>
      </c>
      <c r="AD151">
        <v>0</v>
      </c>
      <c r="AE151">
        <v>1.0450745997555833</v>
      </c>
    </row>
    <row r="152" spans="1:31" x14ac:dyDescent="0.25">
      <c r="A152">
        <v>1815422</v>
      </c>
      <c r="B152">
        <v>1</v>
      </c>
      <c r="C152" t="s">
        <v>80</v>
      </c>
      <c r="D152" t="s">
        <v>97</v>
      </c>
      <c r="E152" t="s">
        <v>146</v>
      </c>
      <c r="F152" t="s">
        <v>611</v>
      </c>
      <c r="G152" t="s">
        <v>612</v>
      </c>
      <c r="H152" t="s">
        <v>143</v>
      </c>
      <c r="I152" t="s">
        <v>135</v>
      </c>
      <c r="J152" t="s">
        <v>136</v>
      </c>
      <c r="K152" t="s">
        <v>137</v>
      </c>
      <c r="L152" t="s">
        <v>613</v>
      </c>
      <c r="M152" t="s">
        <v>614</v>
      </c>
      <c r="N152">
        <v>1.654722222</v>
      </c>
      <c r="O152">
        <v>7</v>
      </c>
      <c r="P152">
        <v>528</v>
      </c>
      <c r="Q152">
        <v>12</v>
      </c>
      <c r="R152">
        <v>344</v>
      </c>
      <c r="S152">
        <v>17</v>
      </c>
      <c r="T152">
        <v>153</v>
      </c>
      <c r="U152">
        <v>2</v>
      </c>
      <c r="V152">
        <v>0</v>
      </c>
      <c r="W152">
        <v>109.03691651377112</v>
      </c>
      <c r="X152">
        <v>376.80359576446341</v>
      </c>
      <c r="Y152">
        <v>113.67355752755435</v>
      </c>
      <c r="Z152">
        <v>274.44252955752745</v>
      </c>
      <c r="AA152">
        <v>176.53551963247671</v>
      </c>
      <c r="AB152">
        <v>293.47548336022436</v>
      </c>
      <c r="AC152">
        <v>64.432817097972418</v>
      </c>
      <c r="AD152">
        <v>0</v>
      </c>
      <c r="AE152">
        <v>1408.40041945399</v>
      </c>
    </row>
    <row r="153" spans="1:31" x14ac:dyDescent="0.25">
      <c r="A153">
        <v>1815424</v>
      </c>
      <c r="B153">
        <v>1</v>
      </c>
      <c r="C153" t="s">
        <v>81</v>
      </c>
      <c r="D153" t="s">
        <v>122</v>
      </c>
      <c r="E153" t="s">
        <v>176</v>
      </c>
      <c r="F153" t="s">
        <v>615</v>
      </c>
      <c r="G153" t="s">
        <v>142</v>
      </c>
      <c r="H153" t="s">
        <v>143</v>
      </c>
      <c r="I153" t="s">
        <v>135</v>
      </c>
      <c r="J153" t="s">
        <v>136</v>
      </c>
      <c r="K153" t="s">
        <v>137</v>
      </c>
      <c r="L153" t="s">
        <v>616</v>
      </c>
      <c r="M153" t="s">
        <v>617</v>
      </c>
      <c r="N153">
        <v>0.37138888799999997</v>
      </c>
      <c r="O153">
        <v>23</v>
      </c>
      <c r="P153">
        <v>1591</v>
      </c>
      <c r="Q153">
        <v>241</v>
      </c>
      <c r="R153">
        <v>38</v>
      </c>
      <c r="S153">
        <v>39</v>
      </c>
      <c r="T153">
        <v>151</v>
      </c>
      <c r="U153">
        <v>3</v>
      </c>
      <c r="V153">
        <v>2</v>
      </c>
      <c r="W153">
        <v>2.3161707078485425</v>
      </c>
      <c r="X153">
        <v>98.262481469341552</v>
      </c>
      <c r="Y153">
        <v>49.799086214701227</v>
      </c>
      <c r="Z153">
        <v>4.3440770262239594</v>
      </c>
      <c r="AA153">
        <v>129.71755526296658</v>
      </c>
      <c r="AB153">
        <v>17.178270283520426</v>
      </c>
      <c r="AC153">
        <v>63.373888543430361</v>
      </c>
      <c r="AD153">
        <v>1.226384496046395</v>
      </c>
      <c r="AE153">
        <v>366.21791400407909</v>
      </c>
    </row>
    <row r="154" spans="1:31" x14ac:dyDescent="0.25">
      <c r="A154">
        <v>1815429</v>
      </c>
      <c r="B154">
        <v>1</v>
      </c>
      <c r="C154" t="s">
        <v>80</v>
      </c>
      <c r="D154" t="s">
        <v>88</v>
      </c>
      <c r="E154" t="s">
        <v>131</v>
      </c>
      <c r="F154" t="s">
        <v>618</v>
      </c>
      <c r="G154" t="s">
        <v>231</v>
      </c>
      <c r="H154" t="s">
        <v>134</v>
      </c>
      <c r="I154" t="s">
        <v>135</v>
      </c>
      <c r="J154" t="s">
        <v>136</v>
      </c>
      <c r="K154" t="s">
        <v>137</v>
      </c>
      <c r="L154" t="s">
        <v>619</v>
      </c>
      <c r="M154" t="s">
        <v>620</v>
      </c>
      <c r="N154">
        <v>3.5525000000000002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2.1620411460176117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2.1620411460176117</v>
      </c>
    </row>
    <row r="155" spans="1:31" x14ac:dyDescent="0.25">
      <c r="A155">
        <v>1815430</v>
      </c>
      <c r="B155">
        <v>1</v>
      </c>
      <c r="C155" t="s">
        <v>80</v>
      </c>
      <c r="D155" t="s">
        <v>92</v>
      </c>
      <c r="E155" t="s">
        <v>131</v>
      </c>
      <c r="F155" t="s">
        <v>621</v>
      </c>
      <c r="G155" t="s">
        <v>231</v>
      </c>
      <c r="H155" t="s">
        <v>134</v>
      </c>
      <c r="I155" t="s">
        <v>135</v>
      </c>
      <c r="J155" t="s">
        <v>136</v>
      </c>
      <c r="K155" t="s">
        <v>137</v>
      </c>
      <c r="L155" t="s">
        <v>622</v>
      </c>
      <c r="M155" t="s">
        <v>623</v>
      </c>
      <c r="N155">
        <v>0.38500000000000001</v>
      </c>
      <c r="O155">
        <v>0</v>
      </c>
      <c r="P155">
        <v>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</row>
    <row r="156" spans="1:31" x14ac:dyDescent="0.25">
      <c r="A156">
        <v>1815435</v>
      </c>
      <c r="B156">
        <v>1</v>
      </c>
      <c r="C156" t="s">
        <v>80</v>
      </c>
      <c r="D156" t="s">
        <v>83</v>
      </c>
      <c r="E156" t="s">
        <v>193</v>
      </c>
      <c r="F156" t="s">
        <v>624</v>
      </c>
      <c r="G156" t="s">
        <v>279</v>
      </c>
      <c r="H156" t="s">
        <v>134</v>
      </c>
      <c r="I156" t="s">
        <v>135</v>
      </c>
      <c r="J156" t="s">
        <v>136</v>
      </c>
      <c r="K156" t="s">
        <v>137</v>
      </c>
      <c r="L156" t="s">
        <v>625</v>
      </c>
      <c r="M156" t="s">
        <v>626</v>
      </c>
      <c r="N156">
        <v>0.47555555500000002</v>
      </c>
      <c r="O156">
        <v>0</v>
      </c>
      <c r="P156">
        <v>80</v>
      </c>
      <c r="Q156">
        <v>0</v>
      </c>
      <c r="R156">
        <v>0</v>
      </c>
      <c r="S156">
        <v>0</v>
      </c>
      <c r="T156">
        <v>10</v>
      </c>
      <c r="U156">
        <v>0</v>
      </c>
      <c r="V156">
        <v>0</v>
      </c>
      <c r="W156">
        <v>0</v>
      </c>
      <c r="X156">
        <v>9.4095930925637958</v>
      </c>
      <c r="Y156">
        <v>0</v>
      </c>
      <c r="Z156">
        <v>0</v>
      </c>
      <c r="AA156">
        <v>0</v>
      </c>
      <c r="AB156">
        <v>13.03161604162379</v>
      </c>
      <c r="AC156">
        <v>0</v>
      </c>
      <c r="AD156">
        <v>0</v>
      </c>
      <c r="AE156">
        <v>22.441209134187588</v>
      </c>
    </row>
    <row r="157" spans="1:31" x14ac:dyDescent="0.25">
      <c r="A157">
        <v>1815436</v>
      </c>
      <c r="B157">
        <v>1</v>
      </c>
      <c r="C157" t="s">
        <v>81</v>
      </c>
      <c r="D157" t="s">
        <v>116</v>
      </c>
      <c r="E157" t="s">
        <v>176</v>
      </c>
      <c r="F157" t="s">
        <v>627</v>
      </c>
      <c r="G157" t="s">
        <v>158</v>
      </c>
      <c r="H157" t="s">
        <v>143</v>
      </c>
      <c r="I157" t="s">
        <v>199</v>
      </c>
      <c r="J157" t="s">
        <v>136</v>
      </c>
      <c r="K157" t="s">
        <v>137</v>
      </c>
      <c r="L157" t="s">
        <v>628</v>
      </c>
      <c r="M157" t="s">
        <v>629</v>
      </c>
      <c r="N157">
        <v>1.2777777000000001E-2</v>
      </c>
      <c r="O157">
        <v>11</v>
      </c>
      <c r="P157">
        <v>15886</v>
      </c>
      <c r="Q157">
        <v>694</v>
      </c>
      <c r="R157">
        <v>665</v>
      </c>
      <c r="S157">
        <v>54</v>
      </c>
      <c r="T157">
        <v>2157</v>
      </c>
      <c r="U157">
        <v>6</v>
      </c>
      <c r="V157">
        <v>2</v>
      </c>
      <c r="W157">
        <v>2.1200723627551116E-2</v>
      </c>
      <c r="X157">
        <v>33.713648577028856</v>
      </c>
      <c r="Y157">
        <v>2.649662608864126</v>
      </c>
      <c r="Z157">
        <v>0.86753592250631162</v>
      </c>
      <c r="AA157">
        <v>4.9341372227347478</v>
      </c>
      <c r="AB157">
        <v>11.256706045686942</v>
      </c>
      <c r="AC157">
        <v>1.2152241942901907</v>
      </c>
      <c r="AD157">
        <v>0.10309115517208334</v>
      </c>
      <c r="AE157">
        <v>54.761206449910809</v>
      </c>
    </row>
    <row r="158" spans="1:31" x14ac:dyDescent="0.25">
      <c r="A158">
        <v>1815437</v>
      </c>
      <c r="B158">
        <v>1</v>
      </c>
      <c r="C158" t="s">
        <v>80</v>
      </c>
      <c r="D158" t="s">
        <v>96</v>
      </c>
      <c r="E158" t="s">
        <v>131</v>
      </c>
      <c r="F158" t="s">
        <v>630</v>
      </c>
      <c r="G158" t="s">
        <v>231</v>
      </c>
      <c r="H158" t="s">
        <v>134</v>
      </c>
      <c r="I158" t="s">
        <v>135</v>
      </c>
      <c r="J158" t="s">
        <v>136</v>
      </c>
      <c r="K158" t="s">
        <v>137</v>
      </c>
      <c r="L158" t="s">
        <v>631</v>
      </c>
      <c r="M158" t="s">
        <v>632</v>
      </c>
      <c r="N158">
        <v>3.6666666659999998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11.37584881810484</v>
      </c>
      <c r="AC158">
        <v>0</v>
      </c>
      <c r="AD158">
        <v>0</v>
      </c>
      <c r="AE158">
        <v>11.37584881810484</v>
      </c>
    </row>
    <row r="159" spans="1:31" x14ac:dyDescent="0.25">
      <c r="A159">
        <v>1815438</v>
      </c>
      <c r="B159">
        <v>1</v>
      </c>
      <c r="C159" t="s">
        <v>80</v>
      </c>
      <c r="D159" t="s">
        <v>86</v>
      </c>
      <c r="E159" t="s">
        <v>193</v>
      </c>
      <c r="F159" t="s">
        <v>633</v>
      </c>
      <c r="G159" t="s">
        <v>148</v>
      </c>
      <c r="H159" t="s">
        <v>134</v>
      </c>
      <c r="I159" t="s">
        <v>135</v>
      </c>
      <c r="J159" t="s">
        <v>136</v>
      </c>
      <c r="K159" t="s">
        <v>137</v>
      </c>
      <c r="L159" t="s">
        <v>634</v>
      </c>
      <c r="M159" t="s">
        <v>635</v>
      </c>
      <c r="N159">
        <v>1.934722222</v>
      </c>
      <c r="O159">
        <v>0</v>
      </c>
      <c r="P159">
        <v>79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46.928967841448198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46.928967841448198</v>
      </c>
    </row>
    <row r="160" spans="1:31" x14ac:dyDescent="0.25">
      <c r="A160">
        <v>1815439</v>
      </c>
      <c r="B160">
        <v>1</v>
      </c>
      <c r="C160" t="s">
        <v>80</v>
      </c>
      <c r="D160" t="s">
        <v>94</v>
      </c>
      <c r="E160" t="s">
        <v>131</v>
      </c>
      <c r="F160" t="s">
        <v>636</v>
      </c>
      <c r="G160" t="s">
        <v>231</v>
      </c>
      <c r="H160" t="s">
        <v>134</v>
      </c>
      <c r="I160" t="s">
        <v>135</v>
      </c>
      <c r="J160" t="s">
        <v>136</v>
      </c>
      <c r="K160" t="s">
        <v>137</v>
      </c>
      <c r="L160" t="s">
        <v>637</v>
      </c>
      <c r="M160" t="s">
        <v>638</v>
      </c>
      <c r="N160">
        <v>1.4388888879999999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0.4549363426095645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0.4549363426095645</v>
      </c>
    </row>
    <row r="161" spans="1:31" x14ac:dyDescent="0.25">
      <c r="A161">
        <v>1815440</v>
      </c>
      <c r="B161">
        <v>1</v>
      </c>
      <c r="C161" t="s">
        <v>80</v>
      </c>
      <c r="D161" t="s">
        <v>92</v>
      </c>
      <c r="E161" t="s">
        <v>131</v>
      </c>
      <c r="F161" t="s">
        <v>639</v>
      </c>
      <c r="G161" t="s">
        <v>209</v>
      </c>
      <c r="H161" t="s">
        <v>134</v>
      </c>
      <c r="I161" t="s">
        <v>135</v>
      </c>
      <c r="J161" t="s">
        <v>136</v>
      </c>
      <c r="K161" t="s">
        <v>137</v>
      </c>
      <c r="L161" t="s">
        <v>640</v>
      </c>
      <c r="M161" t="s">
        <v>641</v>
      </c>
      <c r="N161">
        <v>0.72333333300000002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8.2542630173569997E-2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8.2542630173569997E-2</v>
      </c>
    </row>
    <row r="162" spans="1:31" x14ac:dyDescent="0.25">
      <c r="A162">
        <v>1815441</v>
      </c>
      <c r="B162">
        <v>1</v>
      </c>
      <c r="C162" t="s">
        <v>80</v>
      </c>
      <c r="D162" t="s">
        <v>96</v>
      </c>
      <c r="E162" t="s">
        <v>131</v>
      </c>
      <c r="F162" t="s">
        <v>642</v>
      </c>
      <c r="G162" t="s">
        <v>133</v>
      </c>
      <c r="H162" t="s">
        <v>134</v>
      </c>
      <c r="I162" t="s">
        <v>135</v>
      </c>
      <c r="J162" t="s">
        <v>136</v>
      </c>
      <c r="K162" t="s">
        <v>137</v>
      </c>
      <c r="L162" t="s">
        <v>643</v>
      </c>
      <c r="M162" t="s">
        <v>644</v>
      </c>
      <c r="N162">
        <v>2.7641666659999999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6.7197732426785839E-2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6.7197732426785839E-2</v>
      </c>
    </row>
    <row r="163" spans="1:31" x14ac:dyDescent="0.25">
      <c r="A163">
        <v>1815443</v>
      </c>
      <c r="B163">
        <v>1</v>
      </c>
      <c r="C163" t="s">
        <v>81</v>
      </c>
      <c r="D163" t="s">
        <v>122</v>
      </c>
      <c r="E163" t="s">
        <v>176</v>
      </c>
      <c r="F163" t="s">
        <v>645</v>
      </c>
      <c r="G163" t="s">
        <v>148</v>
      </c>
      <c r="H163" t="s">
        <v>143</v>
      </c>
      <c r="I163" t="s">
        <v>135</v>
      </c>
      <c r="J163" t="s">
        <v>3</v>
      </c>
      <c r="K163" t="s">
        <v>137</v>
      </c>
      <c r="L163" t="s">
        <v>646</v>
      </c>
      <c r="M163" t="s">
        <v>647</v>
      </c>
      <c r="N163">
        <v>8.6852777769999996</v>
      </c>
      <c r="O163">
        <v>0</v>
      </c>
      <c r="P163">
        <v>123</v>
      </c>
      <c r="Q163">
        <v>0</v>
      </c>
      <c r="R163">
        <v>0</v>
      </c>
      <c r="S163">
        <v>5</v>
      </c>
      <c r="T163">
        <v>12</v>
      </c>
      <c r="U163">
        <v>3</v>
      </c>
      <c r="V163">
        <v>0</v>
      </c>
      <c r="W163">
        <v>0</v>
      </c>
      <c r="X163">
        <v>156.02986580890439</v>
      </c>
      <c r="Y163">
        <v>0</v>
      </c>
      <c r="Z163">
        <v>0</v>
      </c>
      <c r="AA163">
        <v>78.41187642099213</v>
      </c>
      <c r="AB163">
        <v>39.217171610264316</v>
      </c>
      <c r="AC163">
        <v>1785.7646532424842</v>
      </c>
      <c r="AD163">
        <v>0</v>
      </c>
      <c r="AE163">
        <v>2059.4235670826451</v>
      </c>
    </row>
    <row r="164" spans="1:31" x14ac:dyDescent="0.25">
      <c r="A164">
        <v>1815444</v>
      </c>
      <c r="B164">
        <v>1</v>
      </c>
      <c r="C164" t="s">
        <v>80</v>
      </c>
      <c r="D164" t="s">
        <v>82</v>
      </c>
      <c r="E164" t="s">
        <v>176</v>
      </c>
      <c r="F164" t="s">
        <v>648</v>
      </c>
      <c r="G164" t="s">
        <v>148</v>
      </c>
      <c r="H164" t="s">
        <v>143</v>
      </c>
      <c r="I164" t="s">
        <v>135</v>
      </c>
      <c r="J164" t="s">
        <v>136</v>
      </c>
      <c r="K164" t="s">
        <v>137</v>
      </c>
      <c r="L164" t="s">
        <v>649</v>
      </c>
      <c r="M164" t="s">
        <v>650</v>
      </c>
      <c r="N164">
        <v>1.3286111110000001</v>
      </c>
      <c r="O164">
        <v>0</v>
      </c>
      <c r="P164">
        <v>2552</v>
      </c>
      <c r="Q164">
        <v>0</v>
      </c>
      <c r="R164">
        <v>0</v>
      </c>
      <c r="S164">
        <v>1</v>
      </c>
      <c r="T164">
        <v>235</v>
      </c>
      <c r="U164">
        <v>1</v>
      </c>
      <c r="V164">
        <v>0</v>
      </c>
      <c r="W164">
        <v>0</v>
      </c>
      <c r="X164">
        <v>830.93233359868429</v>
      </c>
      <c r="Y164">
        <v>0</v>
      </c>
      <c r="Z164">
        <v>0</v>
      </c>
      <c r="AA164">
        <v>12.700531167191238</v>
      </c>
      <c r="AB164">
        <v>163.31397756997683</v>
      </c>
      <c r="AC164">
        <v>60.571033635276827</v>
      </c>
      <c r="AD164">
        <v>0</v>
      </c>
      <c r="AE164">
        <v>1067.5178759711291</v>
      </c>
    </row>
    <row r="165" spans="1:31" x14ac:dyDescent="0.25">
      <c r="A165">
        <v>1815447</v>
      </c>
      <c r="B165">
        <v>1</v>
      </c>
      <c r="C165" t="s">
        <v>81</v>
      </c>
      <c r="D165" t="s">
        <v>123</v>
      </c>
      <c r="E165" t="s">
        <v>131</v>
      </c>
      <c r="F165" t="s">
        <v>651</v>
      </c>
      <c r="G165" t="s">
        <v>231</v>
      </c>
      <c r="H165" t="s">
        <v>134</v>
      </c>
      <c r="I165" t="s">
        <v>135</v>
      </c>
      <c r="J165" t="s">
        <v>136</v>
      </c>
      <c r="K165" t="s">
        <v>137</v>
      </c>
      <c r="L165" t="s">
        <v>652</v>
      </c>
      <c r="M165" t="s">
        <v>653</v>
      </c>
      <c r="N165">
        <v>2.3975</v>
      </c>
      <c r="O165">
        <v>0</v>
      </c>
      <c r="P165">
        <v>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8.1172255156250006E-4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8.1172255156250006E-4</v>
      </c>
    </row>
    <row r="166" spans="1:31" x14ac:dyDescent="0.25">
      <c r="A166">
        <v>1815448</v>
      </c>
      <c r="B166">
        <v>1</v>
      </c>
      <c r="C166" t="s">
        <v>81</v>
      </c>
      <c r="D166" t="s">
        <v>115</v>
      </c>
      <c r="E166" t="s">
        <v>193</v>
      </c>
      <c r="F166" t="s">
        <v>654</v>
      </c>
      <c r="G166" t="s">
        <v>235</v>
      </c>
      <c r="H166" t="s">
        <v>134</v>
      </c>
      <c r="I166" t="s">
        <v>135</v>
      </c>
      <c r="J166" t="s">
        <v>136</v>
      </c>
      <c r="K166" t="s">
        <v>137</v>
      </c>
      <c r="L166" t="s">
        <v>655</v>
      </c>
      <c r="M166" t="s">
        <v>656</v>
      </c>
      <c r="N166">
        <v>1.372777777</v>
      </c>
      <c r="O166">
        <v>0</v>
      </c>
      <c r="P166">
        <v>11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1.047753442938016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1.047753442938016</v>
      </c>
    </row>
    <row r="167" spans="1:31" x14ac:dyDescent="0.25">
      <c r="A167">
        <v>1815449</v>
      </c>
      <c r="B167">
        <v>1</v>
      </c>
      <c r="C167" t="s">
        <v>80</v>
      </c>
      <c r="D167" t="s">
        <v>101</v>
      </c>
      <c r="E167" t="s">
        <v>140</v>
      </c>
      <c r="F167" t="s">
        <v>657</v>
      </c>
      <c r="G167" t="s">
        <v>142</v>
      </c>
      <c r="H167" t="s">
        <v>143</v>
      </c>
      <c r="I167" t="s">
        <v>135</v>
      </c>
      <c r="J167" t="s">
        <v>136</v>
      </c>
      <c r="K167" t="s">
        <v>137</v>
      </c>
      <c r="L167" t="s">
        <v>658</v>
      </c>
      <c r="M167" t="s">
        <v>659</v>
      </c>
      <c r="N167">
        <v>2.1838888879999998</v>
      </c>
      <c r="O167">
        <v>8</v>
      </c>
      <c r="P167">
        <v>0</v>
      </c>
      <c r="Q167">
        <v>9</v>
      </c>
      <c r="R167">
        <v>0</v>
      </c>
      <c r="S167">
        <v>6</v>
      </c>
      <c r="T167">
        <v>1</v>
      </c>
      <c r="U167">
        <v>0</v>
      </c>
      <c r="V167">
        <v>0</v>
      </c>
      <c r="W167">
        <v>5.7177618899013023</v>
      </c>
      <c r="X167">
        <v>0</v>
      </c>
      <c r="Y167">
        <v>268.59560470326858</v>
      </c>
      <c r="Z167">
        <v>0</v>
      </c>
      <c r="AA167">
        <v>552.37395935005168</v>
      </c>
      <c r="AB167">
        <v>2.6373132930251</v>
      </c>
      <c r="AC167">
        <v>0</v>
      </c>
      <c r="AD167">
        <v>0</v>
      </c>
      <c r="AE167">
        <v>829.32463923624664</v>
      </c>
    </row>
    <row r="168" spans="1:31" x14ac:dyDescent="0.25">
      <c r="A168">
        <v>1815451</v>
      </c>
      <c r="B168">
        <v>1</v>
      </c>
      <c r="C168" t="s">
        <v>81</v>
      </c>
      <c r="D168" t="s">
        <v>113</v>
      </c>
      <c r="E168" t="s">
        <v>140</v>
      </c>
      <c r="F168" t="s">
        <v>660</v>
      </c>
      <c r="G168" t="s">
        <v>142</v>
      </c>
      <c r="H168" t="s">
        <v>143</v>
      </c>
      <c r="I168" t="s">
        <v>199</v>
      </c>
      <c r="J168" t="s">
        <v>136</v>
      </c>
      <c r="K168" t="s">
        <v>137</v>
      </c>
      <c r="L168" t="s">
        <v>661</v>
      </c>
      <c r="M168" t="s">
        <v>662</v>
      </c>
      <c r="N168">
        <v>2.2222222E-2</v>
      </c>
      <c r="O168">
        <v>0</v>
      </c>
      <c r="P168">
        <v>206</v>
      </c>
      <c r="Q168">
        <v>89</v>
      </c>
      <c r="R168">
        <v>174</v>
      </c>
      <c r="S168">
        <v>4</v>
      </c>
      <c r="T168">
        <v>9</v>
      </c>
      <c r="U168">
        <v>0</v>
      </c>
      <c r="V168">
        <v>0</v>
      </c>
      <c r="W168">
        <v>0</v>
      </c>
      <c r="X168">
        <v>0.71406551904508875</v>
      </c>
      <c r="Y168">
        <v>2.3950736781849562</v>
      </c>
      <c r="Z168">
        <v>3.2742884661049985</v>
      </c>
      <c r="AA168">
        <v>0.26621242468033335</v>
      </c>
      <c r="AB168">
        <v>0.26226924177113337</v>
      </c>
      <c r="AC168">
        <v>0</v>
      </c>
      <c r="AD168">
        <v>0</v>
      </c>
      <c r="AE168">
        <v>6.9119093297865097</v>
      </c>
    </row>
    <row r="169" spans="1:31" x14ac:dyDescent="0.25">
      <c r="A169">
        <v>1815456</v>
      </c>
      <c r="B169">
        <v>1</v>
      </c>
      <c r="C169" t="s">
        <v>80</v>
      </c>
      <c r="D169" t="s">
        <v>97</v>
      </c>
      <c r="E169" t="s">
        <v>131</v>
      </c>
      <c r="F169" t="s">
        <v>663</v>
      </c>
      <c r="G169" t="s">
        <v>133</v>
      </c>
      <c r="H169" t="s">
        <v>134</v>
      </c>
      <c r="I169" t="s">
        <v>135</v>
      </c>
      <c r="J169" t="s">
        <v>136</v>
      </c>
      <c r="K169" t="s">
        <v>137</v>
      </c>
      <c r="L169" t="s">
        <v>664</v>
      </c>
      <c r="M169" t="s">
        <v>665</v>
      </c>
      <c r="N169">
        <v>1.656666666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0.29944692333541001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0.29944692333541001</v>
      </c>
    </row>
    <row r="170" spans="1:31" x14ac:dyDescent="0.25">
      <c r="A170">
        <v>1815458</v>
      </c>
      <c r="B170">
        <v>1</v>
      </c>
      <c r="C170" t="s">
        <v>80</v>
      </c>
      <c r="D170" t="s">
        <v>85</v>
      </c>
      <c r="E170" t="s">
        <v>131</v>
      </c>
      <c r="F170" t="s">
        <v>666</v>
      </c>
      <c r="G170" t="s">
        <v>231</v>
      </c>
      <c r="H170" t="s">
        <v>134</v>
      </c>
      <c r="I170" t="s">
        <v>135</v>
      </c>
      <c r="J170" t="s">
        <v>136</v>
      </c>
      <c r="K170" t="s">
        <v>137</v>
      </c>
      <c r="L170" t="s">
        <v>667</v>
      </c>
      <c r="M170" t="s">
        <v>668</v>
      </c>
      <c r="N170">
        <v>2.7769444440000002</v>
      </c>
      <c r="O170">
        <v>0</v>
      </c>
      <c r="P170">
        <v>16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11.833983677711617</v>
      </c>
      <c r="Y170">
        <v>0</v>
      </c>
      <c r="Z170">
        <v>0</v>
      </c>
      <c r="AA170">
        <v>0</v>
      </c>
      <c r="AB170">
        <v>17.338231672641573</v>
      </c>
      <c r="AC170">
        <v>0</v>
      </c>
      <c r="AD170">
        <v>0</v>
      </c>
      <c r="AE170">
        <v>29.172215350353191</v>
      </c>
    </row>
    <row r="171" spans="1:31" x14ac:dyDescent="0.25">
      <c r="A171">
        <v>1815459</v>
      </c>
      <c r="B171">
        <v>1</v>
      </c>
      <c r="C171" t="s">
        <v>80</v>
      </c>
      <c r="D171" t="s">
        <v>108</v>
      </c>
      <c r="E171" t="s">
        <v>131</v>
      </c>
      <c r="F171" t="s">
        <v>669</v>
      </c>
      <c r="G171" t="s">
        <v>231</v>
      </c>
      <c r="H171" t="s">
        <v>134</v>
      </c>
      <c r="I171" t="s">
        <v>135</v>
      </c>
      <c r="J171" t="s">
        <v>136</v>
      </c>
      <c r="K171" t="s">
        <v>137</v>
      </c>
      <c r="L171" t="s">
        <v>670</v>
      </c>
      <c r="M171" t="s">
        <v>671</v>
      </c>
      <c r="N171">
        <v>2.3844444440000001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0.33587148044257775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0.33587148044257775</v>
      </c>
    </row>
    <row r="172" spans="1:31" x14ac:dyDescent="0.25">
      <c r="A172">
        <v>1815460</v>
      </c>
      <c r="B172">
        <v>1</v>
      </c>
      <c r="C172" t="s">
        <v>80</v>
      </c>
      <c r="D172" t="s">
        <v>102</v>
      </c>
      <c r="E172" t="s">
        <v>193</v>
      </c>
      <c r="F172" t="s">
        <v>672</v>
      </c>
      <c r="G172" t="s">
        <v>235</v>
      </c>
      <c r="H172" t="s">
        <v>134</v>
      </c>
      <c r="I172" t="s">
        <v>135</v>
      </c>
      <c r="J172" t="s">
        <v>136</v>
      </c>
      <c r="K172" t="s">
        <v>137</v>
      </c>
      <c r="L172" t="s">
        <v>673</v>
      </c>
      <c r="M172" t="s">
        <v>674</v>
      </c>
      <c r="N172">
        <v>0.71388888800000005</v>
      </c>
      <c r="O172">
        <v>0</v>
      </c>
      <c r="P172">
        <v>73</v>
      </c>
      <c r="Q172">
        <v>0</v>
      </c>
      <c r="R172">
        <v>2</v>
      </c>
      <c r="S172">
        <v>0</v>
      </c>
      <c r="T172">
        <v>5</v>
      </c>
      <c r="U172">
        <v>0</v>
      </c>
      <c r="V172">
        <v>0</v>
      </c>
      <c r="W172">
        <v>0</v>
      </c>
      <c r="X172">
        <v>12.365816654961035</v>
      </c>
      <c r="Y172">
        <v>0</v>
      </c>
      <c r="Z172">
        <v>0.32461423296834663</v>
      </c>
      <c r="AA172">
        <v>0</v>
      </c>
      <c r="AB172">
        <v>1.1695129606110235</v>
      </c>
      <c r="AC172">
        <v>0</v>
      </c>
      <c r="AD172">
        <v>0</v>
      </c>
      <c r="AE172">
        <v>13.859943848540405</v>
      </c>
    </row>
    <row r="173" spans="1:31" x14ac:dyDescent="0.25">
      <c r="A173">
        <v>1815463</v>
      </c>
      <c r="B173">
        <v>1</v>
      </c>
      <c r="C173" t="s">
        <v>81</v>
      </c>
      <c r="D173" t="s">
        <v>119</v>
      </c>
      <c r="E173" t="s">
        <v>131</v>
      </c>
      <c r="F173" t="s">
        <v>675</v>
      </c>
      <c r="G173" t="s">
        <v>231</v>
      </c>
      <c r="H173" t="s">
        <v>134</v>
      </c>
      <c r="I173" t="s">
        <v>135</v>
      </c>
      <c r="J173" t="s">
        <v>136</v>
      </c>
      <c r="K173" t="s">
        <v>137</v>
      </c>
      <c r="L173" t="s">
        <v>676</v>
      </c>
      <c r="M173" t="s">
        <v>677</v>
      </c>
      <c r="N173">
        <v>0.98250000000000004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0.21836234687268752</v>
      </c>
      <c r="AC173">
        <v>0</v>
      </c>
      <c r="AD173">
        <v>0</v>
      </c>
      <c r="AE173">
        <v>0.21836234687268752</v>
      </c>
    </row>
    <row r="174" spans="1:31" x14ac:dyDescent="0.25">
      <c r="A174">
        <v>1815469</v>
      </c>
      <c r="B174">
        <v>1</v>
      </c>
      <c r="C174" t="s">
        <v>80</v>
      </c>
      <c r="D174" t="s">
        <v>110</v>
      </c>
      <c r="E174" t="s">
        <v>131</v>
      </c>
      <c r="F174" t="s">
        <v>678</v>
      </c>
      <c r="G174" t="s">
        <v>133</v>
      </c>
      <c r="H174" t="s">
        <v>134</v>
      </c>
      <c r="I174" t="s">
        <v>135</v>
      </c>
      <c r="J174" t="s">
        <v>136</v>
      </c>
      <c r="K174" t="s">
        <v>137</v>
      </c>
      <c r="L174" t="s">
        <v>679</v>
      </c>
      <c r="M174" t="s">
        <v>680</v>
      </c>
      <c r="N174">
        <v>1.6888888879999999</v>
      </c>
      <c r="O174">
        <v>0</v>
      </c>
      <c r="P174">
        <v>3</v>
      </c>
      <c r="Q174">
        <v>0</v>
      </c>
      <c r="R174">
        <v>0</v>
      </c>
      <c r="S174">
        <v>0</v>
      </c>
      <c r="T174">
        <v>1</v>
      </c>
      <c r="U174">
        <v>0</v>
      </c>
      <c r="V174">
        <v>0</v>
      </c>
      <c r="W174">
        <v>0</v>
      </c>
      <c r="X174">
        <v>0.81370782054586388</v>
      </c>
      <c r="Y174">
        <v>0</v>
      </c>
      <c r="Z174">
        <v>0</v>
      </c>
      <c r="AA174">
        <v>0</v>
      </c>
      <c r="AB174">
        <v>0.25374633711234307</v>
      </c>
      <c r="AC174">
        <v>0</v>
      </c>
      <c r="AD174">
        <v>0</v>
      </c>
      <c r="AE174">
        <v>1.0674541576582071</v>
      </c>
    </row>
    <row r="175" spans="1:31" x14ac:dyDescent="0.25">
      <c r="A175">
        <v>1815470</v>
      </c>
      <c r="B175">
        <v>1</v>
      </c>
      <c r="C175" t="s">
        <v>80</v>
      </c>
      <c r="D175" t="s">
        <v>89</v>
      </c>
      <c r="E175" t="s">
        <v>131</v>
      </c>
      <c r="F175" t="s">
        <v>681</v>
      </c>
      <c r="G175" t="s">
        <v>231</v>
      </c>
      <c r="H175" t="s">
        <v>134</v>
      </c>
      <c r="I175" t="s">
        <v>135</v>
      </c>
      <c r="J175" t="s">
        <v>136</v>
      </c>
      <c r="K175" t="s">
        <v>137</v>
      </c>
      <c r="L175" t="s">
        <v>682</v>
      </c>
      <c r="M175" t="s">
        <v>683</v>
      </c>
      <c r="N175">
        <v>0.33555555500000001</v>
      </c>
      <c r="O175">
        <v>0</v>
      </c>
      <c r="P175">
        <v>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1.287427674296989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1.287427674296989</v>
      </c>
    </row>
    <row r="176" spans="1:31" x14ac:dyDescent="0.25">
      <c r="A176">
        <v>1815474</v>
      </c>
      <c r="B176">
        <v>1</v>
      </c>
      <c r="C176" t="s">
        <v>81</v>
      </c>
      <c r="D176" t="s">
        <v>114</v>
      </c>
      <c r="E176" t="s">
        <v>131</v>
      </c>
      <c r="F176" t="s">
        <v>684</v>
      </c>
      <c r="G176" t="s">
        <v>231</v>
      </c>
      <c r="H176" t="s">
        <v>134</v>
      </c>
      <c r="I176" t="s">
        <v>135</v>
      </c>
      <c r="J176" t="s">
        <v>136</v>
      </c>
      <c r="K176" t="s">
        <v>137</v>
      </c>
      <c r="L176" t="s">
        <v>685</v>
      </c>
      <c r="M176" t="s">
        <v>686</v>
      </c>
      <c r="N176">
        <v>1.372777777</v>
      </c>
      <c r="O176">
        <v>0</v>
      </c>
      <c r="P176">
        <v>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0.14389934878547583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0.14389934878547583</v>
      </c>
    </row>
    <row r="177" spans="1:31" x14ac:dyDescent="0.25">
      <c r="A177">
        <v>1815475</v>
      </c>
      <c r="B177">
        <v>1</v>
      </c>
      <c r="C177" t="s">
        <v>80</v>
      </c>
      <c r="D177" t="s">
        <v>110</v>
      </c>
      <c r="E177" t="s">
        <v>193</v>
      </c>
      <c r="F177" t="s">
        <v>687</v>
      </c>
      <c r="G177" t="s">
        <v>279</v>
      </c>
      <c r="H177" t="s">
        <v>134</v>
      </c>
      <c r="I177" t="s">
        <v>135</v>
      </c>
      <c r="J177" t="s">
        <v>136</v>
      </c>
      <c r="K177" t="s">
        <v>137</v>
      </c>
      <c r="L177" t="s">
        <v>688</v>
      </c>
      <c r="M177" t="s">
        <v>689</v>
      </c>
      <c r="N177">
        <v>0.53722222200000003</v>
      </c>
      <c r="O177">
        <v>0</v>
      </c>
      <c r="P177">
        <v>53</v>
      </c>
      <c r="Q177">
        <v>0</v>
      </c>
      <c r="R177">
        <v>0</v>
      </c>
      <c r="S177">
        <v>0</v>
      </c>
      <c r="T177">
        <v>7</v>
      </c>
      <c r="U177">
        <v>0</v>
      </c>
      <c r="V177">
        <v>0</v>
      </c>
      <c r="W177">
        <v>0</v>
      </c>
      <c r="X177">
        <v>8.8710969193935103</v>
      </c>
      <c r="Y177">
        <v>0</v>
      </c>
      <c r="Z177">
        <v>0</v>
      </c>
      <c r="AA177">
        <v>0</v>
      </c>
      <c r="AB177">
        <v>6.6481342656735869</v>
      </c>
      <c r="AC177">
        <v>0</v>
      </c>
      <c r="AD177">
        <v>0</v>
      </c>
      <c r="AE177">
        <v>15.519231185067097</v>
      </c>
    </row>
    <row r="178" spans="1:31" x14ac:dyDescent="0.25">
      <c r="A178">
        <v>1815478</v>
      </c>
      <c r="B178">
        <v>1</v>
      </c>
      <c r="C178" t="s">
        <v>80</v>
      </c>
      <c r="D178" t="s">
        <v>98</v>
      </c>
      <c r="E178" t="s">
        <v>291</v>
      </c>
      <c r="F178" t="s">
        <v>690</v>
      </c>
      <c r="G178" t="s">
        <v>373</v>
      </c>
      <c r="H178" t="s">
        <v>134</v>
      </c>
      <c r="I178" t="s">
        <v>135</v>
      </c>
      <c r="J178" t="s">
        <v>136</v>
      </c>
      <c r="K178" t="s">
        <v>137</v>
      </c>
      <c r="L178" t="s">
        <v>691</v>
      </c>
      <c r="M178" t="s">
        <v>692</v>
      </c>
      <c r="N178">
        <v>0.332777777</v>
      </c>
      <c r="O178">
        <v>0</v>
      </c>
      <c r="P178">
        <v>103</v>
      </c>
      <c r="Q178">
        <v>0</v>
      </c>
      <c r="R178">
        <v>0</v>
      </c>
      <c r="S178">
        <v>0</v>
      </c>
      <c r="T178">
        <v>4</v>
      </c>
      <c r="U178">
        <v>0</v>
      </c>
      <c r="V178">
        <v>0</v>
      </c>
      <c r="W178">
        <v>0</v>
      </c>
      <c r="X178">
        <v>8.7962260457927162</v>
      </c>
      <c r="Y178">
        <v>0</v>
      </c>
      <c r="Z178">
        <v>0</v>
      </c>
      <c r="AA178">
        <v>0</v>
      </c>
      <c r="AB178">
        <v>1.5250683863587089</v>
      </c>
      <c r="AC178">
        <v>0</v>
      </c>
      <c r="AD178">
        <v>0</v>
      </c>
      <c r="AE178">
        <v>10.321294432151426</v>
      </c>
    </row>
    <row r="179" spans="1:31" x14ac:dyDescent="0.25">
      <c r="A179">
        <v>1815483</v>
      </c>
      <c r="B179">
        <v>1</v>
      </c>
      <c r="C179" t="s">
        <v>80</v>
      </c>
      <c r="D179" t="s">
        <v>94</v>
      </c>
      <c r="E179" t="s">
        <v>131</v>
      </c>
      <c r="F179" t="s">
        <v>693</v>
      </c>
      <c r="G179" t="s">
        <v>231</v>
      </c>
      <c r="H179" t="s">
        <v>134</v>
      </c>
      <c r="I179" t="s">
        <v>135</v>
      </c>
      <c r="J179" t="s">
        <v>136</v>
      </c>
      <c r="K179" t="s">
        <v>137</v>
      </c>
      <c r="L179" t="s">
        <v>694</v>
      </c>
      <c r="M179" t="s">
        <v>695</v>
      </c>
      <c r="N179">
        <v>1.8977777769999999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1.004142409375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1.004142409375</v>
      </c>
    </row>
    <row r="180" spans="1:31" x14ac:dyDescent="0.25">
      <c r="A180">
        <v>1815484</v>
      </c>
      <c r="B180">
        <v>1</v>
      </c>
      <c r="C180" t="s">
        <v>80</v>
      </c>
      <c r="D180" t="s">
        <v>106</v>
      </c>
      <c r="E180" t="s">
        <v>291</v>
      </c>
      <c r="F180" t="s">
        <v>696</v>
      </c>
      <c r="G180" t="s">
        <v>279</v>
      </c>
      <c r="H180" t="s">
        <v>134</v>
      </c>
      <c r="I180" t="s">
        <v>135</v>
      </c>
      <c r="J180" t="s">
        <v>136</v>
      </c>
      <c r="K180" t="s">
        <v>137</v>
      </c>
      <c r="L180" t="s">
        <v>697</v>
      </c>
      <c r="M180" t="s">
        <v>698</v>
      </c>
      <c r="N180">
        <v>0.52277777700000005</v>
      </c>
      <c r="O180">
        <v>0</v>
      </c>
      <c r="P180">
        <v>15</v>
      </c>
      <c r="Q180">
        <v>0</v>
      </c>
      <c r="R180">
        <v>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1.7076493742350862</v>
      </c>
      <c r="Y180">
        <v>0</v>
      </c>
      <c r="Z180">
        <v>0.22893979742251502</v>
      </c>
      <c r="AA180">
        <v>0</v>
      </c>
      <c r="AB180">
        <v>0</v>
      </c>
      <c r="AC180">
        <v>0</v>
      </c>
      <c r="AD180">
        <v>0</v>
      </c>
      <c r="AE180">
        <v>1.9365891716576011</v>
      </c>
    </row>
    <row r="181" spans="1:31" x14ac:dyDescent="0.25">
      <c r="A181">
        <v>1815485</v>
      </c>
      <c r="B181">
        <v>1</v>
      </c>
      <c r="C181" t="s">
        <v>80</v>
      </c>
      <c r="D181" t="s">
        <v>100</v>
      </c>
      <c r="E181" t="s">
        <v>146</v>
      </c>
      <c r="F181" t="s">
        <v>699</v>
      </c>
      <c r="G181" t="s">
        <v>142</v>
      </c>
      <c r="H181" t="s">
        <v>143</v>
      </c>
      <c r="I181" t="s">
        <v>199</v>
      </c>
      <c r="J181" t="s">
        <v>136</v>
      </c>
      <c r="K181" t="s">
        <v>137</v>
      </c>
      <c r="L181" t="s">
        <v>700</v>
      </c>
      <c r="M181" t="s">
        <v>701</v>
      </c>
      <c r="N181">
        <v>8.3333330000000001E-3</v>
      </c>
      <c r="O181">
        <v>0</v>
      </c>
      <c r="P181">
        <v>2199</v>
      </c>
      <c r="Q181">
        <v>2</v>
      </c>
      <c r="R181">
        <v>33</v>
      </c>
      <c r="S181">
        <v>9</v>
      </c>
      <c r="T181">
        <v>230</v>
      </c>
      <c r="U181">
        <v>4</v>
      </c>
      <c r="V181">
        <v>5</v>
      </c>
      <c r="W181">
        <v>0</v>
      </c>
      <c r="X181">
        <v>4.8608052801852999</v>
      </c>
      <c r="Y181">
        <v>3.1284182288599999E-2</v>
      </c>
      <c r="Z181">
        <v>0.15708768655198332</v>
      </c>
      <c r="AA181">
        <v>0.98541375135478337</v>
      </c>
      <c r="AB181">
        <v>1.5000131564693746</v>
      </c>
      <c r="AC181">
        <v>0.25796547469799169</v>
      </c>
      <c r="AD181">
        <v>1.1560989629418668</v>
      </c>
      <c r="AE181">
        <v>8.9486684944898975</v>
      </c>
    </row>
    <row r="182" spans="1:31" x14ac:dyDescent="0.25">
      <c r="A182">
        <v>1815487</v>
      </c>
      <c r="B182">
        <v>1</v>
      </c>
      <c r="C182" t="s">
        <v>81</v>
      </c>
      <c r="D182" t="s">
        <v>123</v>
      </c>
      <c r="E182" t="s">
        <v>193</v>
      </c>
      <c r="F182" t="s">
        <v>702</v>
      </c>
      <c r="G182" t="s">
        <v>235</v>
      </c>
      <c r="H182" t="s">
        <v>134</v>
      </c>
      <c r="I182" t="s">
        <v>135</v>
      </c>
      <c r="J182" t="s">
        <v>136</v>
      </c>
      <c r="K182" t="s">
        <v>137</v>
      </c>
      <c r="L182" t="s">
        <v>703</v>
      </c>
      <c r="M182" t="s">
        <v>704</v>
      </c>
      <c r="N182">
        <v>1.0961111109999999</v>
      </c>
      <c r="O182">
        <v>0</v>
      </c>
      <c r="P182">
        <v>362</v>
      </c>
      <c r="Q182">
        <v>0</v>
      </c>
      <c r="R182">
        <v>0</v>
      </c>
      <c r="S182">
        <v>0</v>
      </c>
      <c r="T182">
        <v>13</v>
      </c>
      <c r="U182">
        <v>0</v>
      </c>
      <c r="V182">
        <v>0</v>
      </c>
      <c r="W182">
        <v>0</v>
      </c>
      <c r="X182">
        <v>73.535385455363354</v>
      </c>
      <c r="Y182">
        <v>0</v>
      </c>
      <c r="Z182">
        <v>0</v>
      </c>
      <c r="AA182">
        <v>0</v>
      </c>
      <c r="AB182">
        <v>7.2091154430660938</v>
      </c>
      <c r="AC182">
        <v>0</v>
      </c>
      <c r="AD182">
        <v>0</v>
      </c>
      <c r="AE182">
        <v>80.74450089842945</v>
      </c>
    </row>
    <row r="183" spans="1:31" x14ac:dyDescent="0.25">
      <c r="A183">
        <v>1815488</v>
      </c>
      <c r="B183">
        <v>1</v>
      </c>
      <c r="C183" t="s">
        <v>80</v>
      </c>
      <c r="D183" t="s">
        <v>88</v>
      </c>
      <c r="E183" t="s">
        <v>146</v>
      </c>
      <c r="F183" t="s">
        <v>705</v>
      </c>
      <c r="G183" t="s">
        <v>706</v>
      </c>
      <c r="H183" t="s">
        <v>143</v>
      </c>
      <c r="I183" t="s">
        <v>135</v>
      </c>
      <c r="J183" t="s">
        <v>136</v>
      </c>
      <c r="K183" t="s">
        <v>137</v>
      </c>
      <c r="L183" t="s">
        <v>707</v>
      </c>
      <c r="M183" t="s">
        <v>708</v>
      </c>
      <c r="N183">
        <v>0.69305555500000005</v>
      </c>
      <c r="O183">
        <v>0</v>
      </c>
      <c r="P183">
        <v>32</v>
      </c>
      <c r="Q183">
        <v>0</v>
      </c>
      <c r="R183">
        <v>0</v>
      </c>
      <c r="S183">
        <v>0</v>
      </c>
      <c r="T183">
        <v>2</v>
      </c>
      <c r="U183">
        <v>0</v>
      </c>
      <c r="V183">
        <v>0</v>
      </c>
      <c r="W183">
        <v>0</v>
      </c>
      <c r="X183">
        <v>6.9900426922988004</v>
      </c>
      <c r="Y183">
        <v>0</v>
      </c>
      <c r="Z183">
        <v>0</v>
      </c>
      <c r="AA183">
        <v>0</v>
      </c>
      <c r="AB183">
        <v>0.49385649767840284</v>
      </c>
      <c r="AC183">
        <v>0</v>
      </c>
      <c r="AD183">
        <v>0</v>
      </c>
      <c r="AE183">
        <v>7.4838991899772029</v>
      </c>
    </row>
    <row r="184" spans="1:31" x14ac:dyDescent="0.25">
      <c r="A184">
        <v>1815489</v>
      </c>
      <c r="B184">
        <v>1</v>
      </c>
      <c r="C184" t="s">
        <v>81</v>
      </c>
      <c r="D184" t="s">
        <v>123</v>
      </c>
      <c r="E184" t="s">
        <v>131</v>
      </c>
      <c r="F184" t="s">
        <v>709</v>
      </c>
      <c r="G184" t="s">
        <v>231</v>
      </c>
      <c r="H184" t="s">
        <v>134</v>
      </c>
      <c r="I184" t="s">
        <v>135</v>
      </c>
      <c r="J184" t="s">
        <v>136</v>
      </c>
      <c r="K184" t="s">
        <v>137</v>
      </c>
      <c r="L184" t="s">
        <v>710</v>
      </c>
      <c r="M184" t="s">
        <v>711</v>
      </c>
      <c r="N184">
        <v>3.6755555549999999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</row>
    <row r="185" spans="1:31" x14ac:dyDescent="0.25">
      <c r="A185">
        <v>1815490</v>
      </c>
      <c r="B185">
        <v>1</v>
      </c>
      <c r="C185" t="s">
        <v>81</v>
      </c>
      <c r="D185" t="s">
        <v>113</v>
      </c>
      <c r="E185" t="s">
        <v>193</v>
      </c>
      <c r="F185" t="s">
        <v>712</v>
      </c>
      <c r="G185" t="s">
        <v>235</v>
      </c>
      <c r="H185" t="s">
        <v>134</v>
      </c>
      <c r="I185" t="s">
        <v>135</v>
      </c>
      <c r="J185" t="s">
        <v>136</v>
      </c>
      <c r="K185" t="s">
        <v>137</v>
      </c>
      <c r="L185" t="s">
        <v>713</v>
      </c>
      <c r="M185" t="s">
        <v>714</v>
      </c>
      <c r="N185">
        <v>1.7183333329999999</v>
      </c>
      <c r="O185">
        <v>0</v>
      </c>
      <c r="P185">
        <v>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0.621452765983179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0.621452765983179</v>
      </c>
    </row>
    <row r="186" spans="1:31" x14ac:dyDescent="0.25">
      <c r="A186">
        <v>1815495</v>
      </c>
      <c r="B186">
        <v>1</v>
      </c>
      <c r="C186" t="s">
        <v>81</v>
      </c>
      <c r="D186" t="s">
        <v>122</v>
      </c>
      <c r="E186" t="s">
        <v>193</v>
      </c>
      <c r="F186" t="s">
        <v>715</v>
      </c>
      <c r="G186" t="s">
        <v>235</v>
      </c>
      <c r="H186" t="s">
        <v>134</v>
      </c>
      <c r="I186" t="s">
        <v>135</v>
      </c>
      <c r="J186" t="s">
        <v>136</v>
      </c>
      <c r="K186" t="s">
        <v>137</v>
      </c>
      <c r="L186" t="s">
        <v>716</v>
      </c>
      <c r="M186" t="s">
        <v>717</v>
      </c>
      <c r="N186">
        <v>0.74194444400000004</v>
      </c>
      <c r="O186">
        <v>0</v>
      </c>
      <c r="P186">
        <v>156</v>
      </c>
      <c r="Q186">
        <v>0</v>
      </c>
      <c r="R186">
        <v>2</v>
      </c>
      <c r="S186">
        <v>0</v>
      </c>
      <c r="T186">
        <v>6</v>
      </c>
      <c r="U186">
        <v>0</v>
      </c>
      <c r="V186">
        <v>0</v>
      </c>
      <c r="W186">
        <v>0</v>
      </c>
      <c r="X186">
        <v>24.323759073062082</v>
      </c>
      <c r="Y186">
        <v>0</v>
      </c>
      <c r="Z186">
        <v>0.31830100480060664</v>
      </c>
      <c r="AA186">
        <v>0</v>
      </c>
      <c r="AB186">
        <v>3.106762968162768</v>
      </c>
      <c r="AC186">
        <v>0</v>
      </c>
      <c r="AD186">
        <v>0</v>
      </c>
      <c r="AE186">
        <v>27.748823046025457</v>
      </c>
    </row>
    <row r="187" spans="1:31" x14ac:dyDescent="0.25">
      <c r="A187">
        <v>1815496</v>
      </c>
      <c r="B187">
        <v>1</v>
      </c>
      <c r="C187" t="s">
        <v>81</v>
      </c>
      <c r="D187" t="s">
        <v>128</v>
      </c>
      <c r="E187" t="s">
        <v>193</v>
      </c>
      <c r="F187" t="s">
        <v>718</v>
      </c>
      <c r="G187" t="s">
        <v>373</v>
      </c>
      <c r="H187" t="s">
        <v>134</v>
      </c>
      <c r="I187" t="s">
        <v>135</v>
      </c>
      <c r="J187" t="s">
        <v>136</v>
      </c>
      <c r="K187" t="s">
        <v>137</v>
      </c>
      <c r="L187" t="s">
        <v>719</v>
      </c>
      <c r="M187" t="s">
        <v>720</v>
      </c>
      <c r="N187">
        <v>1.9827777769999999</v>
      </c>
      <c r="O187">
        <v>0</v>
      </c>
      <c r="P187">
        <v>99</v>
      </c>
      <c r="Q187">
        <v>0</v>
      </c>
      <c r="R187">
        <v>0</v>
      </c>
      <c r="S187">
        <v>0</v>
      </c>
      <c r="T187">
        <v>27</v>
      </c>
      <c r="U187">
        <v>0</v>
      </c>
      <c r="V187">
        <v>0</v>
      </c>
      <c r="W187">
        <v>0</v>
      </c>
      <c r="X187">
        <v>41.305964234812464</v>
      </c>
      <c r="Y187">
        <v>0</v>
      </c>
      <c r="Z187">
        <v>0</v>
      </c>
      <c r="AA187">
        <v>0</v>
      </c>
      <c r="AB187">
        <v>26.849040148514607</v>
      </c>
      <c r="AC187">
        <v>0</v>
      </c>
      <c r="AD187">
        <v>0</v>
      </c>
      <c r="AE187">
        <v>68.155004383327068</v>
      </c>
    </row>
    <row r="188" spans="1:31" x14ac:dyDescent="0.25">
      <c r="A188">
        <v>1815500</v>
      </c>
      <c r="B188">
        <v>1</v>
      </c>
      <c r="C188" t="s">
        <v>80</v>
      </c>
      <c r="D188" t="s">
        <v>82</v>
      </c>
      <c r="E188" t="s">
        <v>193</v>
      </c>
      <c r="F188" t="s">
        <v>721</v>
      </c>
      <c r="G188" t="s">
        <v>722</v>
      </c>
      <c r="H188" t="s">
        <v>134</v>
      </c>
      <c r="I188" t="s">
        <v>135</v>
      </c>
      <c r="J188" t="s">
        <v>136</v>
      </c>
      <c r="K188" t="s">
        <v>137</v>
      </c>
      <c r="L188" t="s">
        <v>723</v>
      </c>
      <c r="M188" t="s">
        <v>724</v>
      </c>
      <c r="N188">
        <v>3.8266666659999999</v>
      </c>
      <c r="O188">
        <v>0</v>
      </c>
      <c r="P188">
        <v>4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1.1146252741470692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1.1146252741470692</v>
      </c>
    </row>
    <row r="189" spans="1:31" x14ac:dyDescent="0.25">
      <c r="A189">
        <v>1815502</v>
      </c>
      <c r="B189">
        <v>1</v>
      </c>
      <c r="C189" t="s">
        <v>81</v>
      </c>
      <c r="D189" t="s">
        <v>118</v>
      </c>
      <c r="E189" t="s">
        <v>193</v>
      </c>
      <c r="F189" t="s">
        <v>725</v>
      </c>
      <c r="G189" t="s">
        <v>726</v>
      </c>
      <c r="H189" t="s">
        <v>134</v>
      </c>
      <c r="I189" t="s">
        <v>135</v>
      </c>
      <c r="J189" t="s">
        <v>136</v>
      </c>
      <c r="K189" t="s">
        <v>137</v>
      </c>
      <c r="L189" t="s">
        <v>727</v>
      </c>
      <c r="M189" t="s">
        <v>728</v>
      </c>
      <c r="N189">
        <v>1.754444444</v>
      </c>
      <c r="O189">
        <v>0</v>
      </c>
      <c r="P189">
        <v>62</v>
      </c>
      <c r="Q189">
        <v>0</v>
      </c>
      <c r="R189">
        <v>8</v>
      </c>
      <c r="S189">
        <v>0</v>
      </c>
      <c r="T189">
        <v>9</v>
      </c>
      <c r="U189">
        <v>0</v>
      </c>
      <c r="V189">
        <v>0</v>
      </c>
      <c r="W189">
        <v>0</v>
      </c>
      <c r="X189">
        <v>19.21726634153837</v>
      </c>
      <c r="Y189">
        <v>0</v>
      </c>
      <c r="Z189">
        <v>1.2142052125881559</v>
      </c>
      <c r="AA189">
        <v>0</v>
      </c>
      <c r="AB189">
        <v>3.3604026066281114</v>
      </c>
      <c r="AC189">
        <v>0</v>
      </c>
      <c r="AD189">
        <v>0</v>
      </c>
      <c r="AE189">
        <v>23.791874160754634</v>
      </c>
    </row>
    <row r="190" spans="1:31" x14ac:dyDescent="0.25">
      <c r="A190">
        <v>1815503</v>
      </c>
      <c r="B190">
        <v>1</v>
      </c>
      <c r="C190" t="s">
        <v>80</v>
      </c>
      <c r="D190" t="s">
        <v>89</v>
      </c>
      <c r="E190" t="s">
        <v>146</v>
      </c>
      <c r="F190" t="s">
        <v>729</v>
      </c>
      <c r="G190" t="s">
        <v>142</v>
      </c>
      <c r="H190" t="s">
        <v>143</v>
      </c>
      <c r="I190" t="s">
        <v>135</v>
      </c>
      <c r="J190" t="s">
        <v>136</v>
      </c>
      <c r="K190" t="s">
        <v>137</v>
      </c>
      <c r="L190" t="s">
        <v>730</v>
      </c>
      <c r="M190" t="s">
        <v>731</v>
      </c>
      <c r="N190">
        <v>0.87</v>
      </c>
      <c r="O190">
        <v>0</v>
      </c>
      <c r="P190">
        <v>5</v>
      </c>
      <c r="Q190">
        <v>0</v>
      </c>
      <c r="R190">
        <v>4</v>
      </c>
      <c r="S190">
        <v>4</v>
      </c>
      <c r="T190">
        <v>1</v>
      </c>
      <c r="U190">
        <v>0</v>
      </c>
      <c r="V190">
        <v>0</v>
      </c>
      <c r="W190">
        <v>0</v>
      </c>
      <c r="X190">
        <v>8.9508832250310562</v>
      </c>
      <c r="Y190">
        <v>0</v>
      </c>
      <c r="Z190">
        <v>1.1629431687621976</v>
      </c>
      <c r="AA190">
        <v>46.871280963174954</v>
      </c>
      <c r="AB190">
        <v>3.790647369937334E-2</v>
      </c>
      <c r="AC190">
        <v>0</v>
      </c>
      <c r="AD190">
        <v>0</v>
      </c>
      <c r="AE190">
        <v>57.02301383066758</v>
      </c>
    </row>
    <row r="191" spans="1:31" x14ac:dyDescent="0.25">
      <c r="A191">
        <v>1815505</v>
      </c>
      <c r="B191">
        <v>1</v>
      </c>
      <c r="C191" t="s">
        <v>80</v>
      </c>
      <c r="D191" t="s">
        <v>88</v>
      </c>
      <c r="E191" t="s">
        <v>131</v>
      </c>
      <c r="F191" t="s">
        <v>565</v>
      </c>
      <c r="G191" t="s">
        <v>235</v>
      </c>
      <c r="H191" t="s">
        <v>134</v>
      </c>
      <c r="I191" t="s">
        <v>135</v>
      </c>
      <c r="J191" t="s">
        <v>136</v>
      </c>
      <c r="K191" t="s">
        <v>137</v>
      </c>
      <c r="L191" t="s">
        <v>732</v>
      </c>
      <c r="M191" t="s">
        <v>733</v>
      </c>
      <c r="N191">
        <v>1.5452777769999999</v>
      </c>
      <c r="O191">
        <v>0</v>
      </c>
      <c r="P191">
        <v>13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5.071340242073469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5.071340242073469</v>
      </c>
    </row>
    <row r="192" spans="1:31" x14ac:dyDescent="0.25">
      <c r="A192">
        <v>1815507</v>
      </c>
      <c r="B192">
        <v>1</v>
      </c>
      <c r="C192" t="s">
        <v>80</v>
      </c>
      <c r="D192" t="s">
        <v>107</v>
      </c>
      <c r="E192" t="s">
        <v>193</v>
      </c>
      <c r="F192" t="s">
        <v>734</v>
      </c>
      <c r="G192" t="s">
        <v>148</v>
      </c>
      <c r="H192" t="s">
        <v>134</v>
      </c>
      <c r="I192" t="s">
        <v>135</v>
      </c>
      <c r="J192" t="s">
        <v>136</v>
      </c>
      <c r="K192" t="s">
        <v>137</v>
      </c>
      <c r="L192" t="s">
        <v>735</v>
      </c>
      <c r="M192" t="s">
        <v>736</v>
      </c>
      <c r="N192">
        <v>0.74666666599999998</v>
      </c>
      <c r="O192">
        <v>0</v>
      </c>
      <c r="P192">
        <v>71</v>
      </c>
      <c r="Q192">
        <v>0</v>
      </c>
      <c r="R192">
        <v>0</v>
      </c>
      <c r="S192">
        <v>0</v>
      </c>
      <c r="T192">
        <v>1</v>
      </c>
      <c r="U192">
        <v>0</v>
      </c>
      <c r="V192">
        <v>0</v>
      </c>
      <c r="W192">
        <v>0</v>
      </c>
      <c r="X192">
        <v>8.8498431555633754</v>
      </c>
      <c r="Y192">
        <v>0</v>
      </c>
      <c r="Z192">
        <v>0</v>
      </c>
      <c r="AA192">
        <v>0</v>
      </c>
      <c r="AB192">
        <v>2.3657174110360817</v>
      </c>
      <c r="AC192">
        <v>0</v>
      </c>
      <c r="AD192">
        <v>0</v>
      </c>
      <c r="AE192">
        <v>11.215560566599457</v>
      </c>
    </row>
    <row r="193" spans="1:31" x14ac:dyDescent="0.25">
      <c r="A193">
        <v>1815509</v>
      </c>
      <c r="B193">
        <v>1</v>
      </c>
      <c r="C193" t="s">
        <v>80</v>
      </c>
      <c r="D193" t="s">
        <v>107</v>
      </c>
      <c r="E193" t="s">
        <v>131</v>
      </c>
      <c r="F193" t="s">
        <v>737</v>
      </c>
      <c r="G193" t="s">
        <v>133</v>
      </c>
      <c r="H193" t="s">
        <v>134</v>
      </c>
      <c r="I193" t="s">
        <v>135</v>
      </c>
      <c r="J193" t="s">
        <v>136</v>
      </c>
      <c r="K193" t="s">
        <v>137</v>
      </c>
      <c r="L193" t="s">
        <v>738</v>
      </c>
      <c r="M193" t="s">
        <v>739</v>
      </c>
      <c r="N193">
        <v>1.277222222</v>
      </c>
      <c r="O193">
        <v>0</v>
      </c>
      <c r="P193">
        <v>2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6.155648418363166E-2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6.155648418363166E-2</v>
      </c>
    </row>
    <row r="194" spans="1:31" x14ac:dyDescent="0.25">
      <c r="A194">
        <v>1815511</v>
      </c>
      <c r="B194">
        <v>1</v>
      </c>
      <c r="C194" t="s">
        <v>81</v>
      </c>
      <c r="D194" t="s">
        <v>128</v>
      </c>
      <c r="E194" t="s">
        <v>131</v>
      </c>
      <c r="F194" t="s">
        <v>740</v>
      </c>
      <c r="G194" t="s">
        <v>231</v>
      </c>
      <c r="H194" t="s">
        <v>134</v>
      </c>
      <c r="I194" t="s">
        <v>135</v>
      </c>
      <c r="J194" t="s">
        <v>136</v>
      </c>
      <c r="K194" t="s">
        <v>137</v>
      </c>
      <c r="L194" t="s">
        <v>741</v>
      </c>
      <c r="M194" t="s">
        <v>742</v>
      </c>
      <c r="N194">
        <v>1.8986111109999999</v>
      </c>
      <c r="O194">
        <v>0</v>
      </c>
      <c r="P194">
        <v>38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24.602320470992481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24.602320470992481</v>
      </c>
    </row>
    <row r="195" spans="1:31" x14ac:dyDescent="0.25">
      <c r="A195">
        <v>1815515</v>
      </c>
      <c r="B195">
        <v>1</v>
      </c>
      <c r="C195" t="s">
        <v>81</v>
      </c>
      <c r="D195" t="s">
        <v>123</v>
      </c>
      <c r="E195" t="s">
        <v>146</v>
      </c>
      <c r="F195" t="s">
        <v>743</v>
      </c>
      <c r="G195" t="s">
        <v>142</v>
      </c>
      <c r="H195" t="s">
        <v>143</v>
      </c>
      <c r="I195" t="s">
        <v>135</v>
      </c>
      <c r="J195" t="s">
        <v>136</v>
      </c>
      <c r="K195" t="s">
        <v>137</v>
      </c>
      <c r="L195" t="s">
        <v>744</v>
      </c>
      <c r="M195" t="s">
        <v>745</v>
      </c>
      <c r="N195">
        <v>0.58861111099999996</v>
      </c>
      <c r="O195">
        <v>5</v>
      </c>
      <c r="P195">
        <v>7</v>
      </c>
      <c r="Q195">
        <v>178</v>
      </c>
      <c r="R195">
        <v>129</v>
      </c>
      <c r="S195">
        <v>28</v>
      </c>
      <c r="T195">
        <v>14</v>
      </c>
      <c r="U195">
        <v>0</v>
      </c>
      <c r="V195">
        <v>0</v>
      </c>
      <c r="W195">
        <v>0.8022502724442917</v>
      </c>
      <c r="X195">
        <v>3.2667693956411581</v>
      </c>
      <c r="Y195">
        <v>38.996360517112713</v>
      </c>
      <c r="Z195">
        <v>33.605521637051027</v>
      </c>
      <c r="AA195">
        <v>11.37615989323262</v>
      </c>
      <c r="AB195">
        <v>2.8784251403547469</v>
      </c>
      <c r="AC195">
        <v>0</v>
      </c>
      <c r="AD195">
        <v>0</v>
      </c>
      <c r="AE195">
        <v>90.925486855836567</v>
      </c>
    </row>
    <row r="196" spans="1:31" x14ac:dyDescent="0.25">
      <c r="A196">
        <v>1815516</v>
      </c>
      <c r="B196">
        <v>1</v>
      </c>
      <c r="C196" t="s">
        <v>80</v>
      </c>
      <c r="D196" t="s">
        <v>92</v>
      </c>
      <c r="E196" t="s">
        <v>131</v>
      </c>
      <c r="F196" t="s">
        <v>746</v>
      </c>
      <c r="G196" t="s">
        <v>209</v>
      </c>
      <c r="H196" t="s">
        <v>134</v>
      </c>
      <c r="I196" t="s">
        <v>135</v>
      </c>
      <c r="J196" t="s">
        <v>136</v>
      </c>
      <c r="K196" t="s">
        <v>137</v>
      </c>
      <c r="L196" t="s">
        <v>747</v>
      </c>
      <c r="M196" t="s">
        <v>748</v>
      </c>
      <c r="N196">
        <v>2.2952777769999999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0.19360924057192974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0.19360924057192974</v>
      </c>
    </row>
    <row r="197" spans="1:31" x14ac:dyDescent="0.25">
      <c r="A197">
        <v>1815519</v>
      </c>
      <c r="B197">
        <v>1</v>
      </c>
      <c r="C197" t="s">
        <v>80</v>
      </c>
      <c r="D197" t="s">
        <v>103</v>
      </c>
      <c r="E197" t="s">
        <v>131</v>
      </c>
      <c r="F197" t="s">
        <v>749</v>
      </c>
      <c r="G197" t="s">
        <v>133</v>
      </c>
      <c r="H197" t="s">
        <v>134</v>
      </c>
      <c r="I197" t="s">
        <v>135</v>
      </c>
      <c r="J197" t="s">
        <v>136</v>
      </c>
      <c r="K197" t="s">
        <v>137</v>
      </c>
      <c r="L197" t="s">
        <v>750</v>
      </c>
      <c r="M197" t="s">
        <v>751</v>
      </c>
      <c r="N197">
        <v>4.1900000000000004</v>
      </c>
      <c r="O197">
        <v>0</v>
      </c>
      <c r="P197">
        <v>7</v>
      </c>
      <c r="Q197">
        <v>0</v>
      </c>
      <c r="R197">
        <v>0</v>
      </c>
      <c r="S197">
        <v>0</v>
      </c>
      <c r="T197">
        <v>2</v>
      </c>
      <c r="U197">
        <v>0</v>
      </c>
      <c r="V197">
        <v>0</v>
      </c>
      <c r="W197">
        <v>0</v>
      </c>
      <c r="X197">
        <v>6.4862398133624826</v>
      </c>
      <c r="Y197">
        <v>0</v>
      </c>
      <c r="Z197">
        <v>0</v>
      </c>
      <c r="AA197">
        <v>0</v>
      </c>
      <c r="AB197">
        <v>1.1497351725853202</v>
      </c>
      <c r="AC197">
        <v>0</v>
      </c>
      <c r="AD197">
        <v>0</v>
      </c>
      <c r="AE197">
        <v>7.6359749859478026</v>
      </c>
    </row>
    <row r="198" spans="1:31" x14ac:dyDescent="0.25">
      <c r="A198">
        <v>1815522</v>
      </c>
      <c r="B198">
        <v>1</v>
      </c>
      <c r="C198" t="s">
        <v>80</v>
      </c>
      <c r="D198" t="s">
        <v>99</v>
      </c>
      <c r="E198" t="s">
        <v>131</v>
      </c>
      <c r="F198" t="s">
        <v>752</v>
      </c>
      <c r="G198" t="s">
        <v>231</v>
      </c>
      <c r="H198" t="s">
        <v>134</v>
      </c>
      <c r="I198" t="s">
        <v>135</v>
      </c>
      <c r="J198" t="s">
        <v>136</v>
      </c>
      <c r="K198" t="s">
        <v>137</v>
      </c>
      <c r="L198" t="s">
        <v>753</v>
      </c>
      <c r="M198" t="s">
        <v>754</v>
      </c>
      <c r="N198">
        <v>3.500277777</v>
      </c>
      <c r="O198">
        <v>0</v>
      </c>
      <c r="P198">
        <v>2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0.33612109286896552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0.33612109286896552</v>
      </c>
    </row>
    <row r="199" spans="1:31" x14ac:dyDescent="0.25">
      <c r="A199">
        <v>1815523</v>
      </c>
      <c r="B199">
        <v>1</v>
      </c>
      <c r="C199" t="s">
        <v>80</v>
      </c>
      <c r="D199" t="s">
        <v>97</v>
      </c>
      <c r="E199" t="s">
        <v>131</v>
      </c>
      <c r="F199" t="s">
        <v>755</v>
      </c>
      <c r="G199" t="s">
        <v>133</v>
      </c>
      <c r="H199" t="s">
        <v>134</v>
      </c>
      <c r="I199" t="s">
        <v>135</v>
      </c>
      <c r="J199" t="s">
        <v>136</v>
      </c>
      <c r="K199" t="s">
        <v>137</v>
      </c>
      <c r="L199" t="s">
        <v>756</v>
      </c>
      <c r="M199" t="s">
        <v>757</v>
      </c>
      <c r="N199">
        <v>1.2777777770000001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0.36799804089601662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0.36799804089601662</v>
      </c>
    </row>
    <row r="200" spans="1:31" x14ac:dyDescent="0.25">
      <c r="A200">
        <v>1815526</v>
      </c>
      <c r="B200">
        <v>1</v>
      </c>
      <c r="C200" t="s">
        <v>81</v>
      </c>
      <c r="D200" t="s">
        <v>118</v>
      </c>
      <c r="E200" t="s">
        <v>131</v>
      </c>
      <c r="F200" t="s">
        <v>758</v>
      </c>
      <c r="G200" t="s">
        <v>231</v>
      </c>
      <c r="H200" t="s">
        <v>134</v>
      </c>
      <c r="I200" t="s">
        <v>135</v>
      </c>
      <c r="J200" t="s">
        <v>136</v>
      </c>
      <c r="K200" t="s">
        <v>137</v>
      </c>
      <c r="L200" t="s">
        <v>759</v>
      </c>
      <c r="M200" t="s">
        <v>760</v>
      </c>
      <c r="N200">
        <v>0.73499999999999999</v>
      </c>
      <c r="O200">
        <v>0</v>
      </c>
      <c r="P200">
        <v>13</v>
      </c>
      <c r="Q200">
        <v>0</v>
      </c>
      <c r="R200">
        <v>0</v>
      </c>
      <c r="S200">
        <v>0</v>
      </c>
      <c r="T200">
        <v>2</v>
      </c>
      <c r="U200">
        <v>0</v>
      </c>
      <c r="V200">
        <v>0</v>
      </c>
      <c r="W200">
        <v>0</v>
      </c>
      <c r="X200">
        <v>2.7481518258207007</v>
      </c>
      <c r="Y200">
        <v>0</v>
      </c>
      <c r="Z200">
        <v>0</v>
      </c>
      <c r="AA200">
        <v>0</v>
      </c>
      <c r="AB200">
        <v>1.5629639943843998</v>
      </c>
      <c r="AC200">
        <v>0</v>
      </c>
      <c r="AD200">
        <v>0</v>
      </c>
      <c r="AE200">
        <v>4.3111158202051003</v>
      </c>
    </row>
    <row r="201" spans="1:31" x14ac:dyDescent="0.25">
      <c r="A201">
        <v>1815530</v>
      </c>
      <c r="B201">
        <v>1</v>
      </c>
      <c r="C201" t="s">
        <v>80</v>
      </c>
      <c r="D201" t="s">
        <v>93</v>
      </c>
      <c r="E201" t="s">
        <v>193</v>
      </c>
      <c r="F201" t="s">
        <v>761</v>
      </c>
      <c r="G201" t="s">
        <v>235</v>
      </c>
      <c r="H201" t="s">
        <v>134</v>
      </c>
      <c r="I201" t="s">
        <v>135</v>
      </c>
      <c r="J201" t="s">
        <v>136</v>
      </c>
      <c r="K201" t="s">
        <v>137</v>
      </c>
      <c r="L201" t="s">
        <v>762</v>
      </c>
      <c r="M201" t="s">
        <v>763</v>
      </c>
      <c r="N201">
        <v>1.0988888880000001</v>
      </c>
      <c r="O201">
        <v>0</v>
      </c>
      <c r="P201">
        <v>31</v>
      </c>
      <c r="Q201">
        <v>0</v>
      </c>
      <c r="R201">
        <v>0</v>
      </c>
      <c r="S201">
        <v>0</v>
      </c>
      <c r="T201">
        <v>2</v>
      </c>
      <c r="U201">
        <v>0</v>
      </c>
      <c r="V201">
        <v>0</v>
      </c>
      <c r="W201">
        <v>0</v>
      </c>
      <c r="X201">
        <v>6.6262989925311002</v>
      </c>
      <c r="Y201">
        <v>0</v>
      </c>
      <c r="Z201">
        <v>0</v>
      </c>
      <c r="AA201">
        <v>0</v>
      </c>
      <c r="AB201">
        <v>6.4712060928537776E-2</v>
      </c>
      <c r="AC201">
        <v>0</v>
      </c>
      <c r="AD201">
        <v>0</v>
      </c>
      <c r="AE201">
        <v>6.6910110534596381</v>
      </c>
    </row>
    <row r="202" spans="1:31" x14ac:dyDescent="0.25">
      <c r="A202">
        <v>1815532</v>
      </c>
      <c r="B202">
        <v>1</v>
      </c>
      <c r="C202" t="s">
        <v>80</v>
      </c>
      <c r="D202" t="s">
        <v>99</v>
      </c>
      <c r="E202" t="s">
        <v>131</v>
      </c>
      <c r="F202" t="s">
        <v>764</v>
      </c>
      <c r="G202" t="s">
        <v>231</v>
      </c>
      <c r="H202" t="s">
        <v>134</v>
      </c>
      <c r="I202" t="s">
        <v>135</v>
      </c>
      <c r="J202" t="s">
        <v>136</v>
      </c>
      <c r="K202" t="s">
        <v>137</v>
      </c>
      <c r="L202" t="s">
        <v>753</v>
      </c>
      <c r="M202" t="s">
        <v>765</v>
      </c>
      <c r="N202">
        <v>4.6438888880000002</v>
      </c>
      <c r="O202">
        <v>0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11.119329624742999</v>
      </c>
      <c r="AA202">
        <v>0</v>
      </c>
      <c r="AB202">
        <v>0</v>
      </c>
      <c r="AC202">
        <v>0</v>
      </c>
      <c r="AD202">
        <v>0</v>
      </c>
      <c r="AE202">
        <v>11.119329624742999</v>
      </c>
    </row>
    <row r="203" spans="1:31" x14ac:dyDescent="0.25">
      <c r="A203">
        <v>1815534</v>
      </c>
      <c r="B203">
        <v>1</v>
      </c>
      <c r="C203" t="s">
        <v>81</v>
      </c>
      <c r="D203" t="s">
        <v>113</v>
      </c>
      <c r="E203" t="s">
        <v>291</v>
      </c>
      <c r="F203" t="s">
        <v>766</v>
      </c>
      <c r="G203" t="s">
        <v>424</v>
      </c>
      <c r="H203" t="s">
        <v>134</v>
      </c>
      <c r="I203" t="s">
        <v>135</v>
      </c>
      <c r="J203" t="s">
        <v>136</v>
      </c>
      <c r="K203" t="s">
        <v>137</v>
      </c>
      <c r="L203" t="s">
        <v>767</v>
      </c>
      <c r="M203" t="s">
        <v>768</v>
      </c>
      <c r="N203">
        <v>2.0833333330000001</v>
      </c>
      <c r="O203">
        <v>0</v>
      </c>
      <c r="P203">
        <v>0</v>
      </c>
      <c r="Q203">
        <v>0</v>
      </c>
      <c r="R203">
        <v>8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12.877954590514515</v>
      </c>
      <c r="AA203">
        <v>0</v>
      </c>
      <c r="AB203">
        <v>0</v>
      </c>
      <c r="AC203">
        <v>0</v>
      </c>
      <c r="AD203">
        <v>0</v>
      </c>
      <c r="AE203">
        <v>12.877954590514515</v>
      </c>
    </row>
    <row r="204" spans="1:31" x14ac:dyDescent="0.25">
      <c r="A204">
        <v>1815535</v>
      </c>
      <c r="B204">
        <v>1</v>
      </c>
      <c r="C204" t="s">
        <v>81</v>
      </c>
      <c r="D204" t="s">
        <v>121</v>
      </c>
      <c r="E204" t="s">
        <v>176</v>
      </c>
      <c r="F204" t="s">
        <v>769</v>
      </c>
      <c r="G204" t="s">
        <v>142</v>
      </c>
      <c r="H204" t="s">
        <v>143</v>
      </c>
      <c r="I204" t="s">
        <v>199</v>
      </c>
      <c r="J204" t="s">
        <v>136</v>
      </c>
      <c r="K204" t="s">
        <v>137</v>
      </c>
      <c r="L204" t="s">
        <v>770</v>
      </c>
      <c r="M204" t="s">
        <v>771</v>
      </c>
      <c r="N204">
        <v>2.7777769999999999E-3</v>
      </c>
      <c r="O204">
        <v>0</v>
      </c>
      <c r="P204">
        <v>281</v>
      </c>
      <c r="Q204">
        <v>0</v>
      </c>
      <c r="R204">
        <v>121</v>
      </c>
      <c r="S204">
        <v>3</v>
      </c>
      <c r="T204">
        <v>17</v>
      </c>
      <c r="U204">
        <v>0</v>
      </c>
      <c r="V204">
        <v>0</v>
      </c>
      <c r="W204">
        <v>0</v>
      </c>
      <c r="X204">
        <v>0.12855121897426117</v>
      </c>
      <c r="Y204">
        <v>0</v>
      </c>
      <c r="Z204">
        <v>5.5257032548108341E-2</v>
      </c>
      <c r="AA204">
        <v>8.6925413266749994E-3</v>
      </c>
      <c r="AB204">
        <v>4.2227065704236115E-2</v>
      </c>
      <c r="AC204">
        <v>0</v>
      </c>
      <c r="AD204">
        <v>0</v>
      </c>
      <c r="AE204">
        <v>0.23472785855328063</v>
      </c>
    </row>
    <row r="205" spans="1:31" x14ac:dyDescent="0.25">
      <c r="A205">
        <v>1815538</v>
      </c>
      <c r="B205">
        <v>1</v>
      </c>
      <c r="C205" t="s">
        <v>80</v>
      </c>
      <c r="D205" t="s">
        <v>93</v>
      </c>
      <c r="E205" t="s">
        <v>193</v>
      </c>
      <c r="F205" t="s">
        <v>772</v>
      </c>
      <c r="G205" t="s">
        <v>773</v>
      </c>
      <c r="H205" t="s">
        <v>134</v>
      </c>
      <c r="I205" t="s">
        <v>135</v>
      </c>
      <c r="J205" t="s">
        <v>136</v>
      </c>
      <c r="K205" t="s">
        <v>137</v>
      </c>
      <c r="L205" t="s">
        <v>774</v>
      </c>
      <c r="M205" t="s">
        <v>775</v>
      </c>
      <c r="N205">
        <v>3.7261111109999998</v>
      </c>
      <c r="O205">
        <v>0</v>
      </c>
      <c r="P205">
        <v>17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17.952699978453012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17.952699978453012</v>
      </c>
    </row>
    <row r="206" spans="1:31" x14ac:dyDescent="0.25">
      <c r="A206">
        <v>1815539</v>
      </c>
      <c r="B206">
        <v>1</v>
      </c>
      <c r="C206" t="s">
        <v>81</v>
      </c>
      <c r="D206" t="s">
        <v>127</v>
      </c>
      <c r="E206" t="s">
        <v>193</v>
      </c>
      <c r="F206" t="s">
        <v>776</v>
      </c>
      <c r="G206" t="s">
        <v>373</v>
      </c>
      <c r="H206" t="s">
        <v>134</v>
      </c>
      <c r="I206" t="s">
        <v>135</v>
      </c>
      <c r="J206" t="s">
        <v>136</v>
      </c>
      <c r="K206" t="s">
        <v>137</v>
      </c>
      <c r="L206" t="s">
        <v>777</v>
      </c>
      <c r="M206" t="s">
        <v>778</v>
      </c>
      <c r="N206">
        <v>3.0049999999999999</v>
      </c>
      <c r="O206">
        <v>0</v>
      </c>
      <c r="P206">
        <v>25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19.094181564943295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19.094181564943295</v>
      </c>
    </row>
    <row r="207" spans="1:31" x14ac:dyDescent="0.25">
      <c r="A207">
        <v>1815545</v>
      </c>
      <c r="B207">
        <v>1</v>
      </c>
      <c r="C207" t="s">
        <v>80</v>
      </c>
      <c r="D207" t="s">
        <v>89</v>
      </c>
      <c r="E207" t="s">
        <v>131</v>
      </c>
      <c r="F207" t="s">
        <v>779</v>
      </c>
      <c r="G207" t="s">
        <v>209</v>
      </c>
      <c r="H207" t="s">
        <v>134</v>
      </c>
      <c r="I207" t="s">
        <v>135</v>
      </c>
      <c r="J207" t="s">
        <v>136</v>
      </c>
      <c r="K207" t="s">
        <v>137</v>
      </c>
      <c r="L207" t="s">
        <v>780</v>
      </c>
      <c r="M207" t="s">
        <v>781</v>
      </c>
      <c r="N207">
        <v>1.374166666</v>
      </c>
      <c r="O207">
        <v>0</v>
      </c>
      <c r="P207">
        <v>8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15.171339253269938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15.171339253269938</v>
      </c>
    </row>
    <row r="208" spans="1:31" x14ac:dyDescent="0.25">
      <c r="A208">
        <v>1815547</v>
      </c>
      <c r="B208">
        <v>1</v>
      </c>
      <c r="C208" t="s">
        <v>81</v>
      </c>
      <c r="D208" t="s">
        <v>115</v>
      </c>
      <c r="E208" t="s">
        <v>193</v>
      </c>
      <c r="F208" t="s">
        <v>782</v>
      </c>
      <c r="G208" t="s">
        <v>235</v>
      </c>
      <c r="H208" t="s">
        <v>134</v>
      </c>
      <c r="I208" t="s">
        <v>135</v>
      </c>
      <c r="J208" t="s">
        <v>136</v>
      </c>
      <c r="K208" t="s">
        <v>137</v>
      </c>
      <c r="L208" t="s">
        <v>783</v>
      </c>
      <c r="M208" t="s">
        <v>784</v>
      </c>
      <c r="N208">
        <v>1.171944444</v>
      </c>
      <c r="O208">
        <v>0</v>
      </c>
      <c r="P208">
        <v>6</v>
      </c>
      <c r="Q208">
        <v>0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0.13615955187073334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0.13615955187073334</v>
      </c>
    </row>
    <row r="209" spans="1:31" x14ac:dyDescent="0.25">
      <c r="A209">
        <v>1815549</v>
      </c>
      <c r="B209">
        <v>1</v>
      </c>
      <c r="C209" t="s">
        <v>81</v>
      </c>
      <c r="D209" t="s">
        <v>128</v>
      </c>
      <c r="E209" t="s">
        <v>131</v>
      </c>
      <c r="F209" t="s">
        <v>785</v>
      </c>
      <c r="G209" t="s">
        <v>231</v>
      </c>
      <c r="H209" t="s">
        <v>134</v>
      </c>
      <c r="I209" t="s">
        <v>135</v>
      </c>
      <c r="J209" t="s">
        <v>136</v>
      </c>
      <c r="K209" t="s">
        <v>137</v>
      </c>
      <c r="L209" t="s">
        <v>786</v>
      </c>
      <c r="M209" t="s">
        <v>787</v>
      </c>
      <c r="N209">
        <v>0.93055555499999998</v>
      </c>
      <c r="O209">
        <v>0</v>
      </c>
      <c r="P209">
        <v>7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1.9586976845866109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1.9586976845866109</v>
      </c>
    </row>
    <row r="210" spans="1:31" x14ac:dyDescent="0.25">
      <c r="A210">
        <v>1815552</v>
      </c>
      <c r="B210">
        <v>1</v>
      </c>
      <c r="C210" t="s">
        <v>81</v>
      </c>
      <c r="D210" t="s">
        <v>128</v>
      </c>
      <c r="E210" t="s">
        <v>193</v>
      </c>
      <c r="F210" t="s">
        <v>718</v>
      </c>
      <c r="G210" t="s">
        <v>235</v>
      </c>
      <c r="H210" t="s">
        <v>134</v>
      </c>
      <c r="I210" t="s">
        <v>135</v>
      </c>
      <c r="J210" t="s">
        <v>136</v>
      </c>
      <c r="K210" t="s">
        <v>137</v>
      </c>
      <c r="L210" t="s">
        <v>788</v>
      </c>
      <c r="M210" t="s">
        <v>789</v>
      </c>
      <c r="N210">
        <v>2.3822222219999998</v>
      </c>
      <c r="O210">
        <v>0</v>
      </c>
      <c r="P210">
        <v>99</v>
      </c>
      <c r="Q210">
        <v>0</v>
      </c>
      <c r="R210">
        <v>0</v>
      </c>
      <c r="S210">
        <v>0</v>
      </c>
      <c r="T210">
        <v>27</v>
      </c>
      <c r="U210">
        <v>0</v>
      </c>
      <c r="V210">
        <v>0</v>
      </c>
      <c r="W210">
        <v>0</v>
      </c>
      <c r="X210">
        <v>53.242964622756617</v>
      </c>
      <c r="Y210">
        <v>0</v>
      </c>
      <c r="Z210">
        <v>0</v>
      </c>
      <c r="AA210">
        <v>0</v>
      </c>
      <c r="AB210">
        <v>27.624258348507134</v>
      </c>
      <c r="AC210">
        <v>0</v>
      </c>
      <c r="AD210">
        <v>0</v>
      </c>
      <c r="AE210">
        <v>80.867222971263743</v>
      </c>
    </row>
    <row r="211" spans="1:31" x14ac:dyDescent="0.25">
      <c r="A211">
        <v>1815554</v>
      </c>
      <c r="B211">
        <v>1</v>
      </c>
      <c r="C211" t="s">
        <v>81</v>
      </c>
      <c r="D211" t="s">
        <v>122</v>
      </c>
      <c r="E211" t="s">
        <v>146</v>
      </c>
      <c r="F211" t="s">
        <v>790</v>
      </c>
      <c r="G211" t="s">
        <v>142</v>
      </c>
      <c r="H211" t="s">
        <v>143</v>
      </c>
      <c r="I211" t="s">
        <v>135</v>
      </c>
      <c r="J211" t="s">
        <v>136</v>
      </c>
      <c r="K211" t="s">
        <v>137</v>
      </c>
      <c r="L211" t="s">
        <v>791</v>
      </c>
      <c r="M211" t="s">
        <v>792</v>
      </c>
      <c r="N211">
        <v>0.67694444399999998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2.8601308591835823</v>
      </c>
      <c r="AC211">
        <v>0</v>
      </c>
      <c r="AD211">
        <v>0</v>
      </c>
      <c r="AE211">
        <v>2.8601308591835823</v>
      </c>
    </row>
    <row r="212" spans="1:31" x14ac:dyDescent="0.25">
      <c r="A212">
        <v>1815556</v>
      </c>
      <c r="B212">
        <v>1</v>
      </c>
      <c r="C212" t="s">
        <v>81</v>
      </c>
      <c r="D212" t="s">
        <v>112</v>
      </c>
      <c r="E212" t="s">
        <v>193</v>
      </c>
      <c r="F212" t="s">
        <v>793</v>
      </c>
      <c r="G212" t="s">
        <v>235</v>
      </c>
      <c r="H212" t="s">
        <v>134</v>
      </c>
      <c r="I212" t="s">
        <v>135</v>
      </c>
      <c r="J212" t="s">
        <v>136</v>
      </c>
      <c r="K212" t="s">
        <v>137</v>
      </c>
      <c r="L212" t="s">
        <v>794</v>
      </c>
      <c r="M212" t="s">
        <v>795</v>
      </c>
      <c r="N212">
        <v>2.6033333330000001</v>
      </c>
      <c r="O212">
        <v>0</v>
      </c>
      <c r="P212">
        <v>6</v>
      </c>
      <c r="Q212">
        <v>0</v>
      </c>
      <c r="R212">
        <v>1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0.26659502198045781</v>
      </c>
      <c r="Y212">
        <v>0</v>
      </c>
      <c r="Z212">
        <v>1.4725011536753334E-2</v>
      </c>
      <c r="AA212">
        <v>0</v>
      </c>
      <c r="AB212">
        <v>0</v>
      </c>
      <c r="AC212">
        <v>0</v>
      </c>
      <c r="AD212">
        <v>0</v>
      </c>
      <c r="AE212">
        <v>0.28132003351721113</v>
      </c>
    </row>
    <row r="213" spans="1:31" x14ac:dyDescent="0.25">
      <c r="A213">
        <v>1815557</v>
      </c>
      <c r="B213">
        <v>1</v>
      </c>
      <c r="C213" t="s">
        <v>81</v>
      </c>
      <c r="D213" t="s">
        <v>121</v>
      </c>
      <c r="E213" t="s">
        <v>146</v>
      </c>
      <c r="F213" t="s">
        <v>796</v>
      </c>
      <c r="G213" t="s">
        <v>170</v>
      </c>
      <c r="H213" t="s">
        <v>143</v>
      </c>
      <c r="I213" t="s">
        <v>135</v>
      </c>
      <c r="J213" t="s">
        <v>136</v>
      </c>
      <c r="K213" t="s">
        <v>137</v>
      </c>
      <c r="L213" t="s">
        <v>797</v>
      </c>
      <c r="M213" t="s">
        <v>798</v>
      </c>
      <c r="N213">
        <v>0.74583333299999999</v>
      </c>
      <c r="O213">
        <v>0</v>
      </c>
      <c r="P213">
        <v>24</v>
      </c>
      <c r="Q213">
        <v>0</v>
      </c>
      <c r="R213">
        <v>9</v>
      </c>
      <c r="S213">
        <v>0</v>
      </c>
      <c r="T213">
        <v>3</v>
      </c>
      <c r="U213">
        <v>0</v>
      </c>
      <c r="V213">
        <v>0</v>
      </c>
      <c r="W213">
        <v>0</v>
      </c>
      <c r="X213">
        <v>2.9538856618099838</v>
      </c>
      <c r="Y213">
        <v>0</v>
      </c>
      <c r="Z213">
        <v>0.15937660233436332</v>
      </c>
      <c r="AA213">
        <v>0</v>
      </c>
      <c r="AB213">
        <v>5.2595255506214542</v>
      </c>
      <c r="AC213">
        <v>0</v>
      </c>
      <c r="AD213">
        <v>0</v>
      </c>
      <c r="AE213">
        <v>8.3727878147658004</v>
      </c>
    </row>
    <row r="214" spans="1:31" x14ac:dyDescent="0.25">
      <c r="A214">
        <v>1815560</v>
      </c>
      <c r="B214">
        <v>1</v>
      </c>
      <c r="C214" t="s">
        <v>81</v>
      </c>
      <c r="D214" t="s">
        <v>123</v>
      </c>
      <c r="E214" t="s">
        <v>146</v>
      </c>
      <c r="F214" t="s">
        <v>743</v>
      </c>
      <c r="G214" t="s">
        <v>142</v>
      </c>
      <c r="H214" t="s">
        <v>143</v>
      </c>
      <c r="I214" t="s">
        <v>135</v>
      </c>
      <c r="J214" t="s">
        <v>136</v>
      </c>
      <c r="K214" t="s">
        <v>137</v>
      </c>
      <c r="L214" t="s">
        <v>799</v>
      </c>
      <c r="M214" t="s">
        <v>800</v>
      </c>
      <c r="N214">
        <v>2.7905555550000001</v>
      </c>
      <c r="O214">
        <v>5</v>
      </c>
      <c r="P214">
        <v>7</v>
      </c>
      <c r="Q214">
        <v>178</v>
      </c>
      <c r="R214">
        <v>129</v>
      </c>
      <c r="S214">
        <v>28</v>
      </c>
      <c r="T214">
        <v>14</v>
      </c>
      <c r="U214">
        <v>0</v>
      </c>
      <c r="V214">
        <v>0</v>
      </c>
      <c r="W214">
        <v>4.1824114131532566</v>
      </c>
      <c r="X214">
        <v>17.030812046770734</v>
      </c>
      <c r="Y214">
        <v>162.74895615807404</v>
      </c>
      <c r="Z214">
        <v>137.82156635923897</v>
      </c>
      <c r="AA214">
        <v>51.873603795128659</v>
      </c>
      <c r="AB214">
        <v>12.069760930085625</v>
      </c>
      <c r="AC214">
        <v>0</v>
      </c>
      <c r="AD214">
        <v>0</v>
      </c>
      <c r="AE214">
        <v>385.72711070245128</v>
      </c>
    </row>
    <row r="215" spans="1:31" x14ac:dyDescent="0.25">
      <c r="A215">
        <v>1815561</v>
      </c>
      <c r="B215">
        <v>1</v>
      </c>
      <c r="C215" t="s">
        <v>80</v>
      </c>
      <c r="D215" t="s">
        <v>96</v>
      </c>
      <c r="E215" t="s">
        <v>131</v>
      </c>
      <c r="F215" t="s">
        <v>801</v>
      </c>
      <c r="G215" t="s">
        <v>133</v>
      </c>
      <c r="H215" t="s">
        <v>134</v>
      </c>
      <c r="I215" t="s">
        <v>135</v>
      </c>
      <c r="J215" t="s">
        <v>136</v>
      </c>
      <c r="K215" t="s">
        <v>137</v>
      </c>
      <c r="L215" t="s">
        <v>802</v>
      </c>
      <c r="M215" t="s">
        <v>803</v>
      </c>
      <c r="N215">
        <v>1.257222222</v>
      </c>
      <c r="O215">
        <v>0</v>
      </c>
      <c r="P215">
        <v>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4.6220832958652779E-2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4.6220832958652779E-2</v>
      </c>
    </row>
    <row r="216" spans="1:31" x14ac:dyDescent="0.25">
      <c r="A216">
        <v>1815562</v>
      </c>
      <c r="B216">
        <v>1</v>
      </c>
      <c r="C216" t="s">
        <v>80</v>
      </c>
      <c r="D216" t="s">
        <v>107</v>
      </c>
      <c r="E216" t="s">
        <v>131</v>
      </c>
      <c r="F216" t="s">
        <v>804</v>
      </c>
      <c r="G216" t="s">
        <v>209</v>
      </c>
      <c r="H216" t="s">
        <v>134</v>
      </c>
      <c r="I216" t="s">
        <v>135</v>
      </c>
      <c r="J216" t="s">
        <v>136</v>
      </c>
      <c r="K216" t="s">
        <v>137</v>
      </c>
      <c r="L216" t="s">
        <v>805</v>
      </c>
      <c r="M216" t="s">
        <v>806</v>
      </c>
      <c r="N216">
        <v>1.8433333329999999</v>
      </c>
      <c r="O216">
        <v>0</v>
      </c>
      <c r="P216">
        <v>2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0.72643221089938681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0.72643221089938681</v>
      </c>
    </row>
    <row r="217" spans="1:31" x14ac:dyDescent="0.25">
      <c r="A217">
        <v>1815564</v>
      </c>
      <c r="B217">
        <v>1</v>
      </c>
      <c r="C217" t="s">
        <v>81</v>
      </c>
      <c r="D217" t="s">
        <v>113</v>
      </c>
      <c r="E217" t="s">
        <v>291</v>
      </c>
      <c r="F217" t="s">
        <v>807</v>
      </c>
      <c r="G217" t="s">
        <v>424</v>
      </c>
      <c r="H217" t="s">
        <v>134</v>
      </c>
      <c r="I217" t="s">
        <v>135</v>
      </c>
      <c r="J217" t="s">
        <v>136</v>
      </c>
      <c r="K217" t="s">
        <v>137</v>
      </c>
      <c r="L217" t="s">
        <v>808</v>
      </c>
      <c r="M217" t="s">
        <v>809</v>
      </c>
      <c r="N217">
        <v>1.818888888</v>
      </c>
      <c r="O217">
        <v>0</v>
      </c>
      <c r="P217">
        <v>0</v>
      </c>
      <c r="Q217">
        <v>0</v>
      </c>
      <c r="R217">
        <v>15</v>
      </c>
      <c r="S217">
        <v>0</v>
      </c>
      <c r="T217">
        <v>2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6.0823244371789453</v>
      </c>
      <c r="AA217">
        <v>0</v>
      </c>
      <c r="AB217">
        <v>3.2921396019668663</v>
      </c>
      <c r="AC217">
        <v>0</v>
      </c>
      <c r="AD217">
        <v>0</v>
      </c>
      <c r="AE217">
        <v>9.3744640391458116</v>
      </c>
    </row>
    <row r="218" spans="1:31" x14ac:dyDescent="0.25">
      <c r="A218">
        <v>1815567</v>
      </c>
      <c r="B218">
        <v>1</v>
      </c>
      <c r="C218" t="s">
        <v>80</v>
      </c>
      <c r="D218" t="s">
        <v>86</v>
      </c>
      <c r="E218" t="s">
        <v>193</v>
      </c>
      <c r="F218" t="s">
        <v>810</v>
      </c>
      <c r="G218" t="s">
        <v>148</v>
      </c>
      <c r="H218" t="s">
        <v>134</v>
      </c>
      <c r="I218" t="s">
        <v>135</v>
      </c>
      <c r="J218" t="s">
        <v>136</v>
      </c>
      <c r="K218" t="s">
        <v>137</v>
      </c>
      <c r="L218" t="s">
        <v>811</v>
      </c>
      <c r="M218" t="s">
        <v>812</v>
      </c>
      <c r="N218">
        <v>3.9422222219999998</v>
      </c>
      <c r="O218">
        <v>0</v>
      </c>
      <c r="P218">
        <v>12</v>
      </c>
      <c r="Q218">
        <v>0</v>
      </c>
      <c r="R218">
        <v>0</v>
      </c>
      <c r="S218">
        <v>0</v>
      </c>
      <c r="T218">
        <v>11</v>
      </c>
      <c r="U218">
        <v>0</v>
      </c>
      <c r="V218">
        <v>0</v>
      </c>
      <c r="W218">
        <v>0</v>
      </c>
      <c r="X218">
        <v>11.366512447666025</v>
      </c>
      <c r="Y218">
        <v>0</v>
      </c>
      <c r="Z218">
        <v>0</v>
      </c>
      <c r="AA218">
        <v>0</v>
      </c>
      <c r="AB218">
        <v>58.034584869703721</v>
      </c>
      <c r="AC218">
        <v>0</v>
      </c>
      <c r="AD218">
        <v>0</v>
      </c>
      <c r="AE218">
        <v>69.401097317369747</v>
      </c>
    </row>
    <row r="219" spans="1:31" x14ac:dyDescent="0.25">
      <c r="A219">
        <v>1815568</v>
      </c>
      <c r="B219">
        <v>1</v>
      </c>
      <c r="C219" t="s">
        <v>80</v>
      </c>
      <c r="D219" t="s">
        <v>100</v>
      </c>
      <c r="E219" t="s">
        <v>131</v>
      </c>
      <c r="F219" t="s">
        <v>813</v>
      </c>
      <c r="G219" t="s">
        <v>231</v>
      </c>
      <c r="H219" t="s">
        <v>134</v>
      </c>
      <c r="I219" t="s">
        <v>135</v>
      </c>
      <c r="J219" t="s">
        <v>136</v>
      </c>
      <c r="K219" t="s">
        <v>137</v>
      </c>
      <c r="L219" t="s">
        <v>814</v>
      </c>
      <c r="M219" t="s">
        <v>815</v>
      </c>
      <c r="N219">
        <v>0.90555555499999996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0.55625990439392503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0.55625990439392503</v>
      </c>
    </row>
    <row r="220" spans="1:31" x14ac:dyDescent="0.25">
      <c r="A220">
        <v>1815569</v>
      </c>
      <c r="B220">
        <v>1</v>
      </c>
      <c r="C220" t="s">
        <v>81</v>
      </c>
      <c r="D220" t="s">
        <v>112</v>
      </c>
      <c r="E220" t="s">
        <v>193</v>
      </c>
      <c r="F220" t="s">
        <v>816</v>
      </c>
      <c r="G220" t="s">
        <v>235</v>
      </c>
      <c r="H220" t="s">
        <v>134</v>
      </c>
      <c r="I220" t="s">
        <v>135</v>
      </c>
      <c r="J220" t="s">
        <v>136</v>
      </c>
      <c r="K220" t="s">
        <v>137</v>
      </c>
      <c r="L220" t="s">
        <v>817</v>
      </c>
      <c r="M220" t="s">
        <v>818</v>
      </c>
      <c r="N220">
        <v>2.591388888</v>
      </c>
      <c r="O220">
        <v>0</v>
      </c>
      <c r="P220">
        <v>9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1.6391164504888169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1.6391164504888169</v>
      </c>
    </row>
    <row r="221" spans="1:31" x14ac:dyDescent="0.25">
      <c r="A221">
        <v>1815570</v>
      </c>
      <c r="B221">
        <v>1</v>
      </c>
      <c r="C221" t="s">
        <v>80</v>
      </c>
      <c r="D221" t="s">
        <v>93</v>
      </c>
      <c r="E221" t="s">
        <v>193</v>
      </c>
      <c r="F221" t="s">
        <v>819</v>
      </c>
      <c r="G221" t="s">
        <v>235</v>
      </c>
      <c r="H221" t="s">
        <v>134</v>
      </c>
      <c r="I221" t="s">
        <v>135</v>
      </c>
      <c r="J221" t="s">
        <v>136</v>
      </c>
      <c r="K221" t="s">
        <v>137</v>
      </c>
      <c r="L221" t="s">
        <v>820</v>
      </c>
      <c r="M221" t="s">
        <v>821</v>
      </c>
      <c r="N221">
        <v>1.7475000000000001</v>
      </c>
      <c r="O221">
        <v>0</v>
      </c>
      <c r="P221">
        <v>0</v>
      </c>
      <c r="Q221">
        <v>0</v>
      </c>
      <c r="R221">
        <v>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5.9987687728055006</v>
      </c>
      <c r="AA221">
        <v>0</v>
      </c>
      <c r="AB221">
        <v>0</v>
      </c>
      <c r="AC221">
        <v>0</v>
      </c>
      <c r="AD221">
        <v>0</v>
      </c>
      <c r="AE221">
        <v>5.9987687728055006</v>
      </c>
    </row>
    <row r="222" spans="1:31" x14ac:dyDescent="0.25">
      <c r="A222">
        <v>1815571</v>
      </c>
      <c r="B222">
        <v>1</v>
      </c>
      <c r="C222" t="s">
        <v>81</v>
      </c>
      <c r="D222" t="s">
        <v>117</v>
      </c>
      <c r="E222" t="s">
        <v>193</v>
      </c>
      <c r="F222" t="s">
        <v>822</v>
      </c>
      <c r="G222" t="s">
        <v>447</v>
      </c>
      <c r="H222" t="s">
        <v>134</v>
      </c>
      <c r="I222" t="s">
        <v>135</v>
      </c>
      <c r="J222" t="s">
        <v>136</v>
      </c>
      <c r="K222" t="s">
        <v>137</v>
      </c>
      <c r="L222" t="s">
        <v>823</v>
      </c>
      <c r="M222" t="s">
        <v>824</v>
      </c>
      <c r="N222">
        <v>1.1105555549999999</v>
      </c>
      <c r="O222">
        <v>0</v>
      </c>
      <c r="P222">
        <v>122</v>
      </c>
      <c r="Q222">
        <v>0</v>
      </c>
      <c r="R222">
        <v>0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16.942964882056344</v>
      </c>
      <c r="Y222">
        <v>0</v>
      </c>
      <c r="Z222">
        <v>0</v>
      </c>
      <c r="AA222">
        <v>0</v>
      </c>
      <c r="AB222">
        <v>0.27293875598224393</v>
      </c>
      <c r="AC222">
        <v>0</v>
      </c>
      <c r="AD222">
        <v>0</v>
      </c>
      <c r="AE222">
        <v>17.21590363803859</v>
      </c>
    </row>
    <row r="223" spans="1:31" x14ac:dyDescent="0.25">
      <c r="A223">
        <v>1815572</v>
      </c>
      <c r="B223">
        <v>1</v>
      </c>
      <c r="C223" t="s">
        <v>81</v>
      </c>
      <c r="D223" t="s">
        <v>114</v>
      </c>
      <c r="E223" t="s">
        <v>291</v>
      </c>
      <c r="F223" t="s">
        <v>825</v>
      </c>
      <c r="G223" t="s">
        <v>826</v>
      </c>
      <c r="H223" t="s">
        <v>134</v>
      </c>
      <c r="I223" t="s">
        <v>135</v>
      </c>
      <c r="J223" t="s">
        <v>136</v>
      </c>
      <c r="K223" t="s">
        <v>137</v>
      </c>
      <c r="L223" t="s">
        <v>827</v>
      </c>
      <c r="M223" t="s">
        <v>828</v>
      </c>
      <c r="N223">
        <v>0.67388888800000002</v>
      </c>
      <c r="O223">
        <v>0</v>
      </c>
      <c r="P223">
        <v>282</v>
      </c>
      <c r="Q223">
        <v>0</v>
      </c>
      <c r="R223">
        <v>0</v>
      </c>
      <c r="S223">
        <v>0</v>
      </c>
      <c r="T223">
        <v>12</v>
      </c>
      <c r="U223">
        <v>0</v>
      </c>
      <c r="V223">
        <v>0</v>
      </c>
      <c r="W223">
        <v>0</v>
      </c>
      <c r="X223">
        <v>49.984764179635746</v>
      </c>
      <c r="Y223">
        <v>0</v>
      </c>
      <c r="Z223">
        <v>0</v>
      </c>
      <c r="AA223">
        <v>0</v>
      </c>
      <c r="AB223">
        <v>0.30438534381613502</v>
      </c>
      <c r="AC223">
        <v>0</v>
      </c>
      <c r="AD223">
        <v>0</v>
      </c>
      <c r="AE223">
        <v>50.289149523451883</v>
      </c>
    </row>
    <row r="224" spans="1:31" x14ac:dyDescent="0.25">
      <c r="A224">
        <v>1815576</v>
      </c>
      <c r="B224">
        <v>1</v>
      </c>
      <c r="C224" t="s">
        <v>80</v>
      </c>
      <c r="D224" t="s">
        <v>98</v>
      </c>
      <c r="E224" t="s">
        <v>131</v>
      </c>
      <c r="F224" t="s">
        <v>829</v>
      </c>
      <c r="G224" t="s">
        <v>231</v>
      </c>
      <c r="H224" t="s">
        <v>134</v>
      </c>
      <c r="I224" t="s">
        <v>135</v>
      </c>
      <c r="J224" t="s">
        <v>136</v>
      </c>
      <c r="K224" t="s">
        <v>137</v>
      </c>
      <c r="L224" t="s">
        <v>830</v>
      </c>
      <c r="M224" t="s">
        <v>831</v>
      </c>
      <c r="N224">
        <v>0.79861111100000004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0.15587037743951393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0.15587037743951393</v>
      </c>
    </row>
    <row r="225" spans="1:31" x14ac:dyDescent="0.25">
      <c r="A225">
        <v>1815579</v>
      </c>
      <c r="B225">
        <v>1</v>
      </c>
      <c r="C225" t="s">
        <v>81</v>
      </c>
      <c r="D225" t="s">
        <v>123</v>
      </c>
      <c r="E225" t="s">
        <v>131</v>
      </c>
      <c r="F225" t="s">
        <v>832</v>
      </c>
      <c r="G225" t="s">
        <v>231</v>
      </c>
      <c r="H225" t="s">
        <v>134</v>
      </c>
      <c r="I225" t="s">
        <v>135</v>
      </c>
      <c r="J225" t="s">
        <v>136</v>
      </c>
      <c r="K225" t="s">
        <v>137</v>
      </c>
      <c r="L225" t="s">
        <v>833</v>
      </c>
      <c r="M225" t="s">
        <v>834</v>
      </c>
      <c r="N225">
        <v>4.1427777770000001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3.3391007192636948E-2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3.3391007192636948E-2</v>
      </c>
    </row>
    <row r="226" spans="1:31" x14ac:dyDescent="0.25">
      <c r="A226">
        <v>1815584</v>
      </c>
      <c r="B226">
        <v>1</v>
      </c>
      <c r="C226" t="s">
        <v>80</v>
      </c>
      <c r="D226" t="s">
        <v>106</v>
      </c>
      <c r="E226" t="s">
        <v>140</v>
      </c>
      <c r="F226" t="s">
        <v>835</v>
      </c>
      <c r="G226" t="s">
        <v>142</v>
      </c>
      <c r="H226" t="s">
        <v>143</v>
      </c>
      <c r="I226" t="s">
        <v>135</v>
      </c>
      <c r="J226" t="s">
        <v>136</v>
      </c>
      <c r="K226" t="s">
        <v>137</v>
      </c>
      <c r="L226" t="s">
        <v>836</v>
      </c>
      <c r="M226" t="s">
        <v>837</v>
      </c>
      <c r="N226">
        <v>0.55777777699999997</v>
      </c>
      <c r="O226">
        <v>0</v>
      </c>
      <c r="P226">
        <v>326</v>
      </c>
      <c r="Q226">
        <v>0</v>
      </c>
      <c r="R226">
        <v>24</v>
      </c>
      <c r="S226">
        <v>3</v>
      </c>
      <c r="T226">
        <v>58</v>
      </c>
      <c r="U226">
        <v>0</v>
      </c>
      <c r="V226">
        <v>0</v>
      </c>
      <c r="W226">
        <v>0</v>
      </c>
      <c r="X226">
        <v>32.374852517982269</v>
      </c>
      <c r="Y226">
        <v>0</v>
      </c>
      <c r="Z226">
        <v>4.7919664332674659</v>
      </c>
      <c r="AA226">
        <v>4.9276045937567812</v>
      </c>
      <c r="AB226">
        <v>9.069966074795488</v>
      </c>
      <c r="AC226">
        <v>0</v>
      </c>
      <c r="AD226">
        <v>0</v>
      </c>
      <c r="AE226">
        <v>51.164389619802009</v>
      </c>
    </row>
    <row r="227" spans="1:31" x14ac:dyDescent="0.25">
      <c r="A227">
        <v>1815585</v>
      </c>
      <c r="B227">
        <v>1</v>
      </c>
      <c r="C227" t="s">
        <v>80</v>
      </c>
      <c r="D227" t="s">
        <v>83</v>
      </c>
      <c r="E227" t="s">
        <v>326</v>
      </c>
      <c r="F227" t="s">
        <v>838</v>
      </c>
      <c r="G227" t="s">
        <v>299</v>
      </c>
      <c r="H227" t="s">
        <v>134</v>
      </c>
      <c r="I227" t="s">
        <v>135</v>
      </c>
      <c r="J227" t="s">
        <v>136</v>
      </c>
      <c r="K227" t="s">
        <v>137</v>
      </c>
      <c r="L227" t="s">
        <v>839</v>
      </c>
      <c r="M227" t="s">
        <v>840</v>
      </c>
      <c r="N227">
        <v>1.113888888</v>
      </c>
      <c r="O227">
        <v>0</v>
      </c>
      <c r="P227">
        <v>56</v>
      </c>
      <c r="Q227">
        <v>0</v>
      </c>
      <c r="R227">
        <v>0</v>
      </c>
      <c r="S227">
        <v>0</v>
      </c>
      <c r="T227">
        <v>17</v>
      </c>
      <c r="U227">
        <v>0</v>
      </c>
      <c r="V227">
        <v>0</v>
      </c>
      <c r="W227">
        <v>0</v>
      </c>
      <c r="X227">
        <v>19.195473421332828</v>
      </c>
      <c r="Y227">
        <v>0</v>
      </c>
      <c r="Z227">
        <v>0</v>
      </c>
      <c r="AA227">
        <v>0</v>
      </c>
      <c r="AB227">
        <v>3.9008947625899082</v>
      </c>
      <c r="AC227">
        <v>0</v>
      </c>
      <c r="AD227">
        <v>0</v>
      </c>
      <c r="AE227">
        <v>23.096368183922735</v>
      </c>
    </row>
    <row r="228" spans="1:31" x14ac:dyDescent="0.25">
      <c r="A228">
        <v>1815586</v>
      </c>
      <c r="B228">
        <v>1</v>
      </c>
      <c r="C228" t="s">
        <v>80</v>
      </c>
      <c r="D228" t="s">
        <v>90</v>
      </c>
      <c r="E228" t="s">
        <v>131</v>
      </c>
      <c r="F228" t="s">
        <v>841</v>
      </c>
      <c r="G228" t="s">
        <v>209</v>
      </c>
      <c r="H228" t="s">
        <v>134</v>
      </c>
      <c r="I228" t="s">
        <v>135</v>
      </c>
      <c r="J228" t="s">
        <v>136</v>
      </c>
      <c r="K228" t="s">
        <v>137</v>
      </c>
      <c r="L228" t="s">
        <v>842</v>
      </c>
      <c r="M228" t="s">
        <v>843</v>
      </c>
      <c r="N228">
        <v>0.85694444400000003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0.27027015691281109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0.27027015691281109</v>
      </c>
    </row>
    <row r="229" spans="1:31" x14ac:dyDescent="0.25">
      <c r="A229">
        <v>1818027</v>
      </c>
      <c r="B229">
        <v>1</v>
      </c>
      <c r="C229" t="s">
        <v>80</v>
      </c>
      <c r="D229" t="s">
        <v>93</v>
      </c>
      <c r="E229" t="s">
        <v>176</v>
      </c>
      <c r="F229" t="s">
        <v>844</v>
      </c>
      <c r="G229" t="s">
        <v>158</v>
      </c>
      <c r="H229" t="s">
        <v>143</v>
      </c>
      <c r="I229" t="s">
        <v>135</v>
      </c>
      <c r="J229" t="s">
        <v>136</v>
      </c>
      <c r="K229" t="s">
        <v>159</v>
      </c>
      <c r="L229" t="s">
        <v>845</v>
      </c>
      <c r="M229" t="s">
        <v>846</v>
      </c>
      <c r="N229">
        <v>0.12504611099999999</v>
      </c>
      <c r="O229">
        <v>1</v>
      </c>
      <c r="P229">
        <v>2184</v>
      </c>
      <c r="Q229">
        <v>141</v>
      </c>
      <c r="R229">
        <v>427</v>
      </c>
      <c r="S229">
        <v>28</v>
      </c>
      <c r="T229">
        <v>388</v>
      </c>
      <c r="U229">
        <v>1</v>
      </c>
      <c r="V229">
        <v>1</v>
      </c>
      <c r="W229">
        <v>0.12723198752458334</v>
      </c>
      <c r="X229">
        <v>51.622220338441387</v>
      </c>
      <c r="Y229">
        <v>65.532939781160309</v>
      </c>
      <c r="Z229">
        <v>43.907715215713687</v>
      </c>
      <c r="AA229">
        <v>8.529627287177151</v>
      </c>
      <c r="AB229">
        <v>29.184844382972134</v>
      </c>
      <c r="AC229">
        <v>65.371747274773938</v>
      </c>
      <c r="AD229">
        <v>1.7316993502663127</v>
      </c>
      <c r="AE229">
        <v>266.00802561802948</v>
      </c>
    </row>
    <row r="230" spans="1:31" x14ac:dyDescent="0.25">
      <c r="A230">
        <v>1818030</v>
      </c>
      <c r="B230">
        <v>1</v>
      </c>
      <c r="C230" t="s">
        <v>81</v>
      </c>
      <c r="D230" t="s">
        <v>127</v>
      </c>
      <c r="E230" t="s">
        <v>146</v>
      </c>
      <c r="F230" t="s">
        <v>847</v>
      </c>
      <c r="G230" t="s">
        <v>706</v>
      </c>
      <c r="H230" t="s">
        <v>143</v>
      </c>
      <c r="I230" t="s">
        <v>135</v>
      </c>
      <c r="J230" t="s">
        <v>136</v>
      </c>
      <c r="K230" t="s">
        <v>137</v>
      </c>
      <c r="L230" t="s">
        <v>848</v>
      </c>
      <c r="M230" t="s">
        <v>849</v>
      </c>
      <c r="N230">
        <v>3.443888888</v>
      </c>
      <c r="O230">
        <v>0</v>
      </c>
      <c r="P230">
        <v>85</v>
      </c>
      <c r="Q230">
        <v>0</v>
      </c>
      <c r="R230">
        <v>5</v>
      </c>
      <c r="S230">
        <v>0</v>
      </c>
      <c r="T230">
        <v>13</v>
      </c>
      <c r="U230">
        <v>0</v>
      </c>
      <c r="V230">
        <v>0</v>
      </c>
      <c r="W230">
        <v>0</v>
      </c>
      <c r="X230">
        <v>42.801880886234059</v>
      </c>
      <c r="Y230">
        <v>0</v>
      </c>
      <c r="Z230">
        <v>4.0159962042610831</v>
      </c>
      <c r="AA230">
        <v>0</v>
      </c>
      <c r="AB230">
        <v>16.363768506159811</v>
      </c>
      <c r="AC230">
        <v>0</v>
      </c>
      <c r="AD230">
        <v>0</v>
      </c>
      <c r="AE230">
        <v>63.18164559665496</v>
      </c>
    </row>
    <row r="231" spans="1:31" x14ac:dyDescent="0.25">
      <c r="A231">
        <v>1818031</v>
      </c>
      <c r="B231">
        <v>1</v>
      </c>
      <c r="C231" t="s">
        <v>81</v>
      </c>
      <c r="D231" t="s">
        <v>112</v>
      </c>
      <c r="E231" t="s">
        <v>193</v>
      </c>
      <c r="F231" t="s">
        <v>850</v>
      </c>
      <c r="G231" t="s">
        <v>279</v>
      </c>
      <c r="H231" t="s">
        <v>134</v>
      </c>
      <c r="I231" t="s">
        <v>135</v>
      </c>
      <c r="J231" t="s">
        <v>136</v>
      </c>
      <c r="K231" t="s">
        <v>137</v>
      </c>
      <c r="L231" t="s">
        <v>851</v>
      </c>
      <c r="M231" t="s">
        <v>852</v>
      </c>
      <c r="N231">
        <v>1.903611111</v>
      </c>
      <c r="O231">
        <v>0</v>
      </c>
      <c r="P231">
        <v>215</v>
      </c>
      <c r="Q231">
        <v>0</v>
      </c>
      <c r="R231">
        <v>0</v>
      </c>
      <c r="S231">
        <v>0</v>
      </c>
      <c r="T231">
        <v>9</v>
      </c>
      <c r="U231">
        <v>0</v>
      </c>
      <c r="V231">
        <v>0</v>
      </c>
      <c r="W231">
        <v>0</v>
      </c>
      <c r="X231">
        <v>66.251332648948818</v>
      </c>
      <c r="Y231">
        <v>0</v>
      </c>
      <c r="Z231">
        <v>0</v>
      </c>
      <c r="AA231">
        <v>0</v>
      </c>
      <c r="AB231">
        <v>2.0073558996485454</v>
      </c>
      <c r="AC231">
        <v>0</v>
      </c>
      <c r="AD231">
        <v>0</v>
      </c>
      <c r="AE231">
        <v>68.258688548597362</v>
      </c>
    </row>
    <row r="232" spans="1:31" x14ac:dyDescent="0.25">
      <c r="A232">
        <v>1818035</v>
      </c>
      <c r="B232">
        <v>1</v>
      </c>
      <c r="C232" t="s">
        <v>80</v>
      </c>
      <c r="D232" t="s">
        <v>106</v>
      </c>
      <c r="E232" t="s">
        <v>291</v>
      </c>
      <c r="F232" t="s">
        <v>853</v>
      </c>
      <c r="G232" t="s">
        <v>854</v>
      </c>
      <c r="H232" t="s">
        <v>134</v>
      </c>
      <c r="I232" t="s">
        <v>135</v>
      </c>
      <c r="J232" t="s">
        <v>136</v>
      </c>
      <c r="K232" t="s">
        <v>137</v>
      </c>
      <c r="L232" t="s">
        <v>855</v>
      </c>
      <c r="M232" t="s">
        <v>856</v>
      </c>
      <c r="N232">
        <v>0.55611111099999999</v>
      </c>
      <c r="O232">
        <v>0</v>
      </c>
      <c r="P232">
        <v>379</v>
      </c>
      <c r="Q232">
        <v>0</v>
      </c>
      <c r="R232">
        <v>0</v>
      </c>
      <c r="S232">
        <v>0</v>
      </c>
      <c r="T232">
        <v>27</v>
      </c>
      <c r="U232">
        <v>0</v>
      </c>
      <c r="V232">
        <v>0</v>
      </c>
      <c r="W232">
        <v>0</v>
      </c>
      <c r="X232">
        <v>32.461334693120691</v>
      </c>
      <c r="Y232">
        <v>0</v>
      </c>
      <c r="Z232">
        <v>0</v>
      </c>
      <c r="AA232">
        <v>0</v>
      </c>
      <c r="AB232">
        <v>4.853290528166081</v>
      </c>
      <c r="AC232">
        <v>0</v>
      </c>
      <c r="AD232">
        <v>0</v>
      </c>
      <c r="AE232">
        <v>37.314625221286775</v>
      </c>
    </row>
    <row r="233" spans="1:31" x14ac:dyDescent="0.25">
      <c r="A233">
        <v>1818039</v>
      </c>
      <c r="B233">
        <v>1</v>
      </c>
      <c r="C233" t="s">
        <v>81</v>
      </c>
      <c r="D233" t="s">
        <v>113</v>
      </c>
      <c r="E233" t="s">
        <v>140</v>
      </c>
      <c r="F233" t="s">
        <v>212</v>
      </c>
      <c r="G233" t="s">
        <v>142</v>
      </c>
      <c r="H233" t="s">
        <v>143</v>
      </c>
      <c r="I233" t="s">
        <v>199</v>
      </c>
      <c r="J233" t="s">
        <v>136</v>
      </c>
      <c r="K233" t="s">
        <v>137</v>
      </c>
      <c r="L233" t="s">
        <v>857</v>
      </c>
      <c r="M233" t="s">
        <v>858</v>
      </c>
      <c r="N233">
        <v>2.0833332999999999E-2</v>
      </c>
      <c r="O233">
        <v>0</v>
      </c>
      <c r="P233">
        <v>508</v>
      </c>
      <c r="Q233">
        <v>2</v>
      </c>
      <c r="R233">
        <v>28</v>
      </c>
      <c r="S233">
        <v>0</v>
      </c>
      <c r="T233">
        <v>12</v>
      </c>
      <c r="U233">
        <v>0</v>
      </c>
      <c r="V233">
        <v>0</v>
      </c>
      <c r="W233">
        <v>0</v>
      </c>
      <c r="X233">
        <v>0.85532543299424901</v>
      </c>
      <c r="Y233">
        <v>2.6127711503333333E-3</v>
      </c>
      <c r="Z233">
        <v>0.21886365638024999</v>
      </c>
      <c r="AA233">
        <v>0</v>
      </c>
      <c r="AB233">
        <v>5.6096015146312503E-2</v>
      </c>
      <c r="AC233">
        <v>0</v>
      </c>
      <c r="AD233">
        <v>0</v>
      </c>
      <c r="AE233">
        <v>1.132897875671145</v>
      </c>
    </row>
    <row r="234" spans="1:31" x14ac:dyDescent="0.25">
      <c r="A234">
        <v>1818040</v>
      </c>
      <c r="B234">
        <v>1</v>
      </c>
      <c r="C234" t="s">
        <v>80</v>
      </c>
      <c r="D234" t="s">
        <v>93</v>
      </c>
      <c r="E234" t="s">
        <v>131</v>
      </c>
      <c r="F234" t="s">
        <v>859</v>
      </c>
      <c r="G234" t="s">
        <v>231</v>
      </c>
      <c r="H234" t="s">
        <v>134</v>
      </c>
      <c r="I234" t="s">
        <v>135</v>
      </c>
      <c r="J234" t="s">
        <v>136</v>
      </c>
      <c r="K234" t="s">
        <v>137</v>
      </c>
      <c r="L234" t="s">
        <v>860</v>
      </c>
      <c r="M234" t="s">
        <v>861</v>
      </c>
      <c r="N234">
        <v>1.207222222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0.85190170704510004</v>
      </c>
      <c r="AC234">
        <v>0</v>
      </c>
      <c r="AD234">
        <v>0</v>
      </c>
      <c r="AE234">
        <v>0.85190170704510004</v>
      </c>
    </row>
    <row r="235" spans="1:31" x14ac:dyDescent="0.25">
      <c r="A235">
        <v>1818053</v>
      </c>
      <c r="B235">
        <v>1</v>
      </c>
      <c r="C235" t="s">
        <v>81</v>
      </c>
      <c r="D235" t="s">
        <v>113</v>
      </c>
      <c r="E235" t="s">
        <v>176</v>
      </c>
      <c r="F235" t="s">
        <v>215</v>
      </c>
      <c r="G235" t="s">
        <v>142</v>
      </c>
      <c r="H235" t="s">
        <v>143</v>
      </c>
      <c r="I235" t="s">
        <v>199</v>
      </c>
      <c r="J235" t="s">
        <v>136</v>
      </c>
      <c r="K235" t="s">
        <v>137</v>
      </c>
      <c r="L235" t="s">
        <v>862</v>
      </c>
      <c r="M235" t="s">
        <v>863</v>
      </c>
      <c r="N235">
        <v>8.3333330000000001E-3</v>
      </c>
      <c r="O235">
        <v>0</v>
      </c>
      <c r="P235">
        <v>1224</v>
      </c>
      <c r="Q235">
        <v>2</v>
      </c>
      <c r="R235">
        <v>390</v>
      </c>
      <c r="S235">
        <v>2</v>
      </c>
      <c r="T235">
        <v>54</v>
      </c>
      <c r="U235">
        <v>0</v>
      </c>
      <c r="V235">
        <v>1</v>
      </c>
      <c r="W235">
        <v>0</v>
      </c>
      <c r="X235">
        <v>0.7406532841286172</v>
      </c>
      <c r="Y235">
        <v>0.14015843959054164</v>
      </c>
      <c r="Z235">
        <v>0.28823652177414988</v>
      </c>
      <c r="AA235">
        <v>2.2737770242433335E-2</v>
      </c>
      <c r="AB235">
        <v>8.8231015748458291E-2</v>
      </c>
      <c r="AC235">
        <v>0</v>
      </c>
      <c r="AD235">
        <v>0</v>
      </c>
      <c r="AE235">
        <v>1.2800170314842003</v>
      </c>
    </row>
    <row r="236" spans="1:31" x14ac:dyDescent="0.25">
      <c r="A236">
        <v>1818054</v>
      </c>
      <c r="B236">
        <v>1</v>
      </c>
      <c r="C236" t="s">
        <v>80</v>
      </c>
      <c r="D236" t="s">
        <v>105</v>
      </c>
      <c r="E236" t="s">
        <v>176</v>
      </c>
      <c r="F236" t="s">
        <v>864</v>
      </c>
      <c r="G236" t="s">
        <v>142</v>
      </c>
      <c r="H236" t="s">
        <v>143</v>
      </c>
      <c r="I236" t="s">
        <v>135</v>
      </c>
      <c r="J236" t="s">
        <v>136</v>
      </c>
      <c r="K236" t="s">
        <v>137</v>
      </c>
      <c r="L236" t="s">
        <v>865</v>
      </c>
      <c r="M236" t="s">
        <v>866</v>
      </c>
      <c r="N236">
        <v>0.86583333299999998</v>
      </c>
      <c r="O236">
        <v>0</v>
      </c>
      <c r="P236">
        <v>1290</v>
      </c>
      <c r="Q236">
        <v>0</v>
      </c>
      <c r="R236">
        <v>0</v>
      </c>
      <c r="S236">
        <v>0</v>
      </c>
      <c r="T236">
        <v>46</v>
      </c>
      <c r="U236">
        <v>0</v>
      </c>
      <c r="V236">
        <v>0</v>
      </c>
      <c r="W236">
        <v>0</v>
      </c>
      <c r="X236">
        <v>193.23791721438343</v>
      </c>
      <c r="Y236">
        <v>0</v>
      </c>
      <c r="Z236">
        <v>0</v>
      </c>
      <c r="AA236">
        <v>0</v>
      </c>
      <c r="AB236">
        <v>38.909589791414071</v>
      </c>
      <c r="AC236">
        <v>0</v>
      </c>
      <c r="AD236">
        <v>0</v>
      </c>
      <c r="AE236">
        <v>232.14750700579751</v>
      </c>
    </row>
    <row r="237" spans="1:31" x14ac:dyDescent="0.25">
      <c r="A237">
        <v>1818057</v>
      </c>
      <c r="B237">
        <v>1</v>
      </c>
      <c r="C237" t="s">
        <v>81</v>
      </c>
      <c r="D237" t="s">
        <v>127</v>
      </c>
      <c r="E237" t="s">
        <v>131</v>
      </c>
      <c r="F237" t="s">
        <v>867</v>
      </c>
      <c r="G237" t="s">
        <v>231</v>
      </c>
      <c r="H237" t="s">
        <v>134</v>
      </c>
      <c r="I237" t="s">
        <v>135</v>
      </c>
      <c r="J237" t="s">
        <v>136</v>
      </c>
      <c r="K237" t="s">
        <v>137</v>
      </c>
      <c r="L237" t="s">
        <v>868</v>
      </c>
      <c r="M237" t="s">
        <v>869</v>
      </c>
      <c r="N237">
        <v>1.2552777770000001</v>
      </c>
      <c r="O237">
        <v>0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0.19103688153814249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0.19103688153814249</v>
      </c>
    </row>
    <row r="238" spans="1:31" x14ac:dyDescent="0.25">
      <c r="A238">
        <v>1818058</v>
      </c>
      <c r="B238">
        <v>1</v>
      </c>
      <c r="C238" t="s">
        <v>81</v>
      </c>
      <c r="D238" t="s">
        <v>112</v>
      </c>
      <c r="E238" t="s">
        <v>176</v>
      </c>
      <c r="F238" t="s">
        <v>870</v>
      </c>
      <c r="G238" t="s">
        <v>142</v>
      </c>
      <c r="H238" t="s">
        <v>143</v>
      </c>
      <c r="I238" t="s">
        <v>135</v>
      </c>
      <c r="J238" t="s">
        <v>136</v>
      </c>
      <c r="K238" t="s">
        <v>137</v>
      </c>
      <c r="L238" t="s">
        <v>871</v>
      </c>
      <c r="M238" t="s">
        <v>872</v>
      </c>
      <c r="N238">
        <v>0.627222222</v>
      </c>
      <c r="O238">
        <v>0</v>
      </c>
      <c r="P238">
        <v>416</v>
      </c>
      <c r="Q238">
        <v>0</v>
      </c>
      <c r="R238">
        <v>41</v>
      </c>
      <c r="S238">
        <v>5</v>
      </c>
      <c r="T238">
        <v>54</v>
      </c>
      <c r="U238">
        <v>2</v>
      </c>
      <c r="V238">
        <v>1</v>
      </c>
      <c r="W238">
        <v>0</v>
      </c>
      <c r="X238">
        <v>53.421094911034267</v>
      </c>
      <c r="Y238">
        <v>0</v>
      </c>
      <c r="Z238">
        <v>4.5691430026742701</v>
      </c>
      <c r="AA238">
        <v>4.3047516331153473</v>
      </c>
      <c r="AB238">
        <v>7.484117568355785</v>
      </c>
      <c r="AC238">
        <v>5.3840078716417663</v>
      </c>
      <c r="AD238">
        <v>0.72894468276399005</v>
      </c>
      <c r="AE238">
        <v>75.892059669585436</v>
      </c>
    </row>
    <row r="239" spans="1:31" x14ac:dyDescent="0.25">
      <c r="A239">
        <v>1818064</v>
      </c>
      <c r="B239">
        <v>1</v>
      </c>
      <c r="C239" t="s">
        <v>80</v>
      </c>
      <c r="D239" t="s">
        <v>91</v>
      </c>
      <c r="E239" t="s">
        <v>176</v>
      </c>
      <c r="F239" t="s">
        <v>873</v>
      </c>
      <c r="G239" t="s">
        <v>142</v>
      </c>
      <c r="H239" t="s">
        <v>143</v>
      </c>
      <c r="I239" t="s">
        <v>135</v>
      </c>
      <c r="J239" t="s">
        <v>136</v>
      </c>
      <c r="K239" t="s">
        <v>137</v>
      </c>
      <c r="L239" t="s">
        <v>874</v>
      </c>
      <c r="M239" t="s">
        <v>875</v>
      </c>
      <c r="N239">
        <v>1.0575000000000001</v>
      </c>
      <c r="O239">
        <v>0</v>
      </c>
      <c r="P239">
        <v>717</v>
      </c>
      <c r="Q239">
        <v>0</v>
      </c>
      <c r="R239">
        <v>4</v>
      </c>
      <c r="S239">
        <v>0</v>
      </c>
      <c r="T239">
        <v>153</v>
      </c>
      <c r="U239">
        <v>0</v>
      </c>
      <c r="V239">
        <v>1</v>
      </c>
      <c r="W239">
        <v>0</v>
      </c>
      <c r="X239">
        <v>99.424695464323506</v>
      </c>
      <c r="Y239">
        <v>0</v>
      </c>
      <c r="Z239">
        <v>1.8390554223425974</v>
      </c>
      <c r="AA239">
        <v>0</v>
      </c>
      <c r="AB239">
        <v>72.967364606502528</v>
      </c>
      <c r="AC239">
        <v>0</v>
      </c>
      <c r="AD239">
        <v>75.768263067863344</v>
      </c>
      <c r="AE239">
        <v>249.99937856103196</v>
      </c>
    </row>
    <row r="240" spans="1:31" x14ac:dyDescent="0.25">
      <c r="A240">
        <v>1818065</v>
      </c>
      <c r="B240">
        <v>1</v>
      </c>
      <c r="C240" t="s">
        <v>80</v>
      </c>
      <c r="D240" t="s">
        <v>95</v>
      </c>
      <c r="E240" t="s">
        <v>176</v>
      </c>
      <c r="F240" t="s">
        <v>876</v>
      </c>
      <c r="G240" t="s">
        <v>142</v>
      </c>
      <c r="H240" t="s">
        <v>143</v>
      </c>
      <c r="I240" t="s">
        <v>135</v>
      </c>
      <c r="J240" t="s">
        <v>136</v>
      </c>
      <c r="K240" t="s">
        <v>137</v>
      </c>
      <c r="L240" t="s">
        <v>877</v>
      </c>
      <c r="M240" t="s">
        <v>878</v>
      </c>
      <c r="N240">
        <v>0.49583333299999999</v>
      </c>
      <c r="O240">
        <v>3</v>
      </c>
      <c r="P240">
        <v>644</v>
      </c>
      <c r="Q240">
        <v>23</v>
      </c>
      <c r="R240">
        <v>7</v>
      </c>
      <c r="S240">
        <v>29</v>
      </c>
      <c r="T240">
        <v>33</v>
      </c>
      <c r="U240">
        <v>0</v>
      </c>
      <c r="V240">
        <v>0</v>
      </c>
      <c r="W240">
        <v>1.3284514282426454</v>
      </c>
      <c r="X240">
        <v>49.987256874093653</v>
      </c>
      <c r="Y240">
        <v>34.861154561959708</v>
      </c>
      <c r="Z240">
        <v>0.84417854911198686</v>
      </c>
      <c r="AA240">
        <v>169.13417859703759</v>
      </c>
      <c r="AB240">
        <v>4.2410646327351094</v>
      </c>
      <c r="AC240">
        <v>0</v>
      </c>
      <c r="AD240">
        <v>0</v>
      </c>
      <c r="AE240">
        <v>260.39628464318071</v>
      </c>
    </row>
    <row r="241" spans="1:31" x14ac:dyDescent="0.25">
      <c r="A241">
        <v>1818066</v>
      </c>
      <c r="B241">
        <v>1</v>
      </c>
      <c r="C241" t="s">
        <v>80</v>
      </c>
      <c r="D241" t="s">
        <v>93</v>
      </c>
      <c r="E241" t="s">
        <v>339</v>
      </c>
      <c r="F241" t="s">
        <v>879</v>
      </c>
      <c r="G241" t="s">
        <v>142</v>
      </c>
      <c r="H241" t="s">
        <v>143</v>
      </c>
      <c r="I241" t="s">
        <v>135</v>
      </c>
      <c r="J241" t="s">
        <v>136</v>
      </c>
      <c r="K241" t="s">
        <v>137</v>
      </c>
      <c r="L241" t="s">
        <v>880</v>
      </c>
      <c r="M241" t="s">
        <v>881</v>
      </c>
      <c r="N241">
        <v>0.48111111099999998</v>
      </c>
      <c r="O241">
        <v>5</v>
      </c>
      <c r="P241">
        <v>3567</v>
      </c>
      <c r="Q241">
        <v>142</v>
      </c>
      <c r="R241">
        <v>726</v>
      </c>
      <c r="S241">
        <v>34</v>
      </c>
      <c r="T241">
        <v>869</v>
      </c>
      <c r="U241">
        <v>6</v>
      </c>
      <c r="V241">
        <v>2</v>
      </c>
      <c r="W241">
        <v>6.7426956601174926</v>
      </c>
      <c r="X241">
        <v>244.85325802181643</v>
      </c>
      <c r="Y241">
        <v>227.09748571764186</v>
      </c>
      <c r="Z241">
        <v>263.17016952169388</v>
      </c>
      <c r="AA241">
        <v>85.80259656434032</v>
      </c>
      <c r="AB241">
        <v>204.38047081710152</v>
      </c>
      <c r="AC241">
        <v>228.28592008759051</v>
      </c>
      <c r="AD241">
        <v>1.1117821050782932</v>
      </c>
      <c r="AE241">
        <v>1261.4443784953803</v>
      </c>
    </row>
    <row r="242" spans="1:31" x14ac:dyDescent="0.25">
      <c r="A242">
        <v>1818070</v>
      </c>
      <c r="B242">
        <v>1</v>
      </c>
      <c r="C242" t="s">
        <v>80</v>
      </c>
      <c r="D242" t="s">
        <v>92</v>
      </c>
      <c r="E242" t="s">
        <v>146</v>
      </c>
      <c r="F242" t="s">
        <v>882</v>
      </c>
      <c r="G242" t="s">
        <v>142</v>
      </c>
      <c r="H242" t="s">
        <v>143</v>
      </c>
      <c r="I242" t="s">
        <v>135</v>
      </c>
      <c r="J242" t="s">
        <v>136</v>
      </c>
      <c r="K242" t="s">
        <v>137</v>
      </c>
      <c r="L242" t="s">
        <v>883</v>
      </c>
      <c r="M242" t="s">
        <v>884</v>
      </c>
      <c r="N242">
        <v>1.396111111</v>
      </c>
      <c r="O242">
        <v>0</v>
      </c>
      <c r="P242">
        <v>234</v>
      </c>
      <c r="Q242">
        <v>1</v>
      </c>
      <c r="R242">
        <v>0</v>
      </c>
      <c r="S242">
        <v>3</v>
      </c>
      <c r="T242">
        <v>5</v>
      </c>
      <c r="U242">
        <v>0</v>
      </c>
      <c r="V242">
        <v>0</v>
      </c>
      <c r="W242">
        <v>0</v>
      </c>
      <c r="X242">
        <v>75.853428691125401</v>
      </c>
      <c r="Y242">
        <v>1.4683789360519044</v>
      </c>
      <c r="Z242">
        <v>0</v>
      </c>
      <c r="AA242">
        <v>109.84977124364937</v>
      </c>
      <c r="AB242">
        <v>8.6839938888915338</v>
      </c>
      <c r="AC242">
        <v>0</v>
      </c>
      <c r="AD242">
        <v>0</v>
      </c>
      <c r="AE242">
        <v>195.85557275971823</v>
      </c>
    </row>
    <row r="243" spans="1:31" x14ac:dyDescent="0.25">
      <c r="A243">
        <v>1818071</v>
      </c>
      <c r="B243">
        <v>1</v>
      </c>
      <c r="C243" t="s">
        <v>80</v>
      </c>
      <c r="D243" t="s">
        <v>87</v>
      </c>
      <c r="E243" t="s">
        <v>176</v>
      </c>
      <c r="F243" t="s">
        <v>885</v>
      </c>
      <c r="G243" t="s">
        <v>142</v>
      </c>
      <c r="H243" t="s">
        <v>143</v>
      </c>
      <c r="I243" t="s">
        <v>199</v>
      </c>
      <c r="J243" t="s">
        <v>136</v>
      </c>
      <c r="K243" t="s">
        <v>137</v>
      </c>
      <c r="L243" t="s">
        <v>886</v>
      </c>
      <c r="M243" t="s">
        <v>887</v>
      </c>
      <c r="N243">
        <v>3.7499999999999999E-2</v>
      </c>
      <c r="O243">
        <v>0</v>
      </c>
      <c r="P243">
        <v>518</v>
      </c>
      <c r="Q243">
        <v>0</v>
      </c>
      <c r="R243">
        <v>0</v>
      </c>
      <c r="S243">
        <v>7</v>
      </c>
      <c r="T243">
        <v>76</v>
      </c>
      <c r="U243">
        <v>2</v>
      </c>
      <c r="V243">
        <v>5</v>
      </c>
      <c r="W243">
        <v>0</v>
      </c>
      <c r="X243">
        <v>4.1384371629180388</v>
      </c>
      <c r="Y243">
        <v>0</v>
      </c>
      <c r="Z243">
        <v>0</v>
      </c>
      <c r="AA243">
        <v>1.2772633006282501</v>
      </c>
      <c r="AB243">
        <v>6.705409400198624</v>
      </c>
      <c r="AC243">
        <v>2.7103599822389999</v>
      </c>
      <c r="AD243">
        <v>0.8441395369252499</v>
      </c>
      <c r="AE243">
        <v>15.675609382909162</v>
      </c>
    </row>
    <row r="244" spans="1:31" x14ac:dyDescent="0.25">
      <c r="A244">
        <v>1818072</v>
      </c>
      <c r="B244">
        <v>1</v>
      </c>
      <c r="C244" t="s">
        <v>80</v>
      </c>
      <c r="D244" t="s">
        <v>87</v>
      </c>
      <c r="E244" t="s">
        <v>176</v>
      </c>
      <c r="F244" t="s">
        <v>888</v>
      </c>
      <c r="G244" t="s">
        <v>142</v>
      </c>
      <c r="H244" t="s">
        <v>143</v>
      </c>
      <c r="I244" t="s">
        <v>199</v>
      </c>
      <c r="J244" t="s">
        <v>136</v>
      </c>
      <c r="K244" t="s">
        <v>137</v>
      </c>
      <c r="L244" t="s">
        <v>886</v>
      </c>
      <c r="M244" t="s">
        <v>889</v>
      </c>
      <c r="N244">
        <v>1.8333333E-2</v>
      </c>
      <c r="O244">
        <v>0</v>
      </c>
      <c r="P244">
        <v>952</v>
      </c>
      <c r="Q244">
        <v>0</v>
      </c>
      <c r="R244">
        <v>0</v>
      </c>
      <c r="S244">
        <v>2</v>
      </c>
      <c r="T244">
        <v>89</v>
      </c>
      <c r="U244">
        <v>0</v>
      </c>
      <c r="V244">
        <v>7</v>
      </c>
      <c r="W244">
        <v>0</v>
      </c>
      <c r="X244">
        <v>3.3153444213986214</v>
      </c>
      <c r="Y244">
        <v>0</v>
      </c>
      <c r="Z244">
        <v>0</v>
      </c>
      <c r="AA244">
        <v>7.8908177618673331E-2</v>
      </c>
      <c r="AB244">
        <v>1.8946078350675477</v>
      </c>
      <c r="AC244">
        <v>0</v>
      </c>
      <c r="AD244">
        <v>2.0788754227731419</v>
      </c>
      <c r="AE244">
        <v>7.3677358568579843</v>
      </c>
    </row>
    <row r="245" spans="1:31" x14ac:dyDescent="0.25">
      <c r="A245">
        <v>1818074</v>
      </c>
      <c r="B245">
        <v>1</v>
      </c>
      <c r="C245" t="s">
        <v>80</v>
      </c>
      <c r="D245" t="s">
        <v>87</v>
      </c>
      <c r="E245" t="s">
        <v>176</v>
      </c>
      <c r="F245" t="s">
        <v>890</v>
      </c>
      <c r="G245" t="s">
        <v>142</v>
      </c>
      <c r="H245" t="s">
        <v>143</v>
      </c>
      <c r="I245" t="s">
        <v>135</v>
      </c>
      <c r="J245" t="s">
        <v>136</v>
      </c>
      <c r="K245" t="s">
        <v>137</v>
      </c>
      <c r="L245" t="s">
        <v>891</v>
      </c>
      <c r="M245" t="s">
        <v>892</v>
      </c>
      <c r="N245">
        <v>0.145277777</v>
      </c>
      <c r="O245">
        <v>0</v>
      </c>
      <c r="P245">
        <v>1989</v>
      </c>
      <c r="Q245">
        <v>0</v>
      </c>
      <c r="R245">
        <v>1</v>
      </c>
      <c r="S245">
        <v>4</v>
      </c>
      <c r="T245">
        <v>74</v>
      </c>
      <c r="U245">
        <v>0</v>
      </c>
      <c r="V245">
        <v>0</v>
      </c>
      <c r="W245">
        <v>0</v>
      </c>
      <c r="X245">
        <v>53.42208254091944</v>
      </c>
      <c r="Y245">
        <v>0</v>
      </c>
      <c r="Z245">
        <v>8.5471468759877774E-3</v>
      </c>
      <c r="AA245">
        <v>3.1995606093166344</v>
      </c>
      <c r="AB245">
        <v>8.5234371225854968</v>
      </c>
      <c r="AC245">
        <v>0</v>
      </c>
      <c r="AD245">
        <v>0</v>
      </c>
      <c r="AE245">
        <v>65.153627419697557</v>
      </c>
    </row>
    <row r="246" spans="1:31" x14ac:dyDescent="0.25">
      <c r="A246">
        <v>1818078</v>
      </c>
      <c r="B246">
        <v>1</v>
      </c>
      <c r="C246" t="s">
        <v>80</v>
      </c>
      <c r="D246" t="s">
        <v>106</v>
      </c>
      <c r="E246" t="s">
        <v>176</v>
      </c>
      <c r="F246" t="s">
        <v>893</v>
      </c>
      <c r="G246" t="s">
        <v>142</v>
      </c>
      <c r="H246" t="s">
        <v>143</v>
      </c>
      <c r="I246" t="s">
        <v>135</v>
      </c>
      <c r="J246" t="s">
        <v>136</v>
      </c>
      <c r="K246" t="s">
        <v>137</v>
      </c>
      <c r="L246" t="s">
        <v>894</v>
      </c>
      <c r="M246" t="s">
        <v>895</v>
      </c>
      <c r="N246">
        <v>0.468888888</v>
      </c>
      <c r="O246">
        <v>2</v>
      </c>
      <c r="P246">
        <v>755</v>
      </c>
      <c r="Q246">
        <v>129</v>
      </c>
      <c r="R246">
        <v>236</v>
      </c>
      <c r="S246">
        <v>15</v>
      </c>
      <c r="T246">
        <v>164</v>
      </c>
      <c r="U246">
        <v>0</v>
      </c>
      <c r="V246">
        <v>0</v>
      </c>
      <c r="W246">
        <v>0.19713158797961333</v>
      </c>
      <c r="X246">
        <v>59.778256634950999</v>
      </c>
      <c r="Y246">
        <v>128.59942718607849</v>
      </c>
      <c r="Z246">
        <v>74.824995206974634</v>
      </c>
      <c r="AA246">
        <v>31.425625014175722</v>
      </c>
      <c r="AB246">
        <v>29.277250890747847</v>
      </c>
      <c r="AC246">
        <v>0</v>
      </c>
      <c r="AD246">
        <v>0</v>
      </c>
      <c r="AE246">
        <v>324.10268652090724</v>
      </c>
    </row>
    <row r="247" spans="1:31" x14ac:dyDescent="0.25">
      <c r="A247">
        <v>1818079</v>
      </c>
      <c r="B247">
        <v>1</v>
      </c>
      <c r="C247" t="s">
        <v>80</v>
      </c>
      <c r="D247" t="s">
        <v>103</v>
      </c>
      <c r="E247" t="s">
        <v>131</v>
      </c>
      <c r="F247" t="s">
        <v>896</v>
      </c>
      <c r="G247" t="s">
        <v>231</v>
      </c>
      <c r="H247" t="s">
        <v>134</v>
      </c>
      <c r="I247" t="s">
        <v>135</v>
      </c>
      <c r="J247" t="s">
        <v>136</v>
      </c>
      <c r="K247" t="s">
        <v>137</v>
      </c>
      <c r="L247" t="s">
        <v>897</v>
      </c>
      <c r="M247" t="s">
        <v>898</v>
      </c>
      <c r="N247">
        <v>2.4616666660000002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2.4815877882630337</v>
      </c>
      <c r="AC247">
        <v>0</v>
      </c>
      <c r="AD247">
        <v>0</v>
      </c>
      <c r="AE247">
        <v>2.4815877882630337</v>
      </c>
    </row>
    <row r="248" spans="1:31" x14ac:dyDescent="0.25">
      <c r="A248">
        <v>1818080</v>
      </c>
      <c r="B248">
        <v>1</v>
      </c>
      <c r="C248" t="s">
        <v>80</v>
      </c>
      <c r="D248" t="s">
        <v>98</v>
      </c>
      <c r="E248" t="s">
        <v>146</v>
      </c>
      <c r="F248" t="s">
        <v>899</v>
      </c>
      <c r="G248" t="s">
        <v>170</v>
      </c>
      <c r="H248" t="s">
        <v>143</v>
      </c>
      <c r="I248" t="s">
        <v>135</v>
      </c>
      <c r="J248" t="s">
        <v>136</v>
      </c>
      <c r="K248" t="s">
        <v>137</v>
      </c>
      <c r="L248" t="s">
        <v>900</v>
      </c>
      <c r="M248" t="s">
        <v>901</v>
      </c>
      <c r="N248">
        <v>3.9836111110000001</v>
      </c>
      <c r="O248">
        <v>0</v>
      </c>
      <c r="P248">
        <v>0</v>
      </c>
      <c r="Q248">
        <v>0</v>
      </c>
      <c r="R248">
        <v>13</v>
      </c>
      <c r="S248">
        <v>0</v>
      </c>
      <c r="T248">
        <v>4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4.3024062563960888</v>
      </c>
      <c r="AA248">
        <v>0</v>
      </c>
      <c r="AB248">
        <v>30.383986374797583</v>
      </c>
      <c r="AC248">
        <v>0</v>
      </c>
      <c r="AD248">
        <v>0</v>
      </c>
      <c r="AE248">
        <v>34.686392631193669</v>
      </c>
    </row>
    <row r="249" spans="1:31" x14ac:dyDescent="0.25">
      <c r="A249">
        <v>1818082</v>
      </c>
      <c r="B249">
        <v>1</v>
      </c>
      <c r="C249" t="s">
        <v>81</v>
      </c>
      <c r="D249" t="s">
        <v>128</v>
      </c>
      <c r="E249" t="s">
        <v>176</v>
      </c>
      <c r="F249" t="s">
        <v>902</v>
      </c>
      <c r="G249" t="s">
        <v>142</v>
      </c>
      <c r="H249" t="s">
        <v>143</v>
      </c>
      <c r="I249" t="s">
        <v>135</v>
      </c>
      <c r="J249" t="s">
        <v>136</v>
      </c>
      <c r="K249" t="s">
        <v>137</v>
      </c>
      <c r="L249" t="s">
        <v>903</v>
      </c>
      <c r="M249" t="s">
        <v>904</v>
      </c>
      <c r="N249">
        <v>8.4722222E-2</v>
      </c>
      <c r="O249">
        <v>0</v>
      </c>
      <c r="P249">
        <v>507</v>
      </c>
      <c r="Q249">
        <v>1</v>
      </c>
      <c r="R249">
        <v>63</v>
      </c>
      <c r="S249">
        <v>3</v>
      </c>
      <c r="T249">
        <v>106</v>
      </c>
      <c r="U249">
        <v>1</v>
      </c>
      <c r="V249">
        <v>0</v>
      </c>
      <c r="W249">
        <v>0</v>
      </c>
      <c r="X249">
        <v>5.8350104712742334</v>
      </c>
      <c r="Y249">
        <v>1.5361581395391473</v>
      </c>
      <c r="Z249">
        <v>0.91825019088241078</v>
      </c>
      <c r="AA249">
        <v>0.50331381173247502</v>
      </c>
      <c r="AB249">
        <v>2.3125638281620526</v>
      </c>
      <c r="AC249">
        <v>1.7509553981414443</v>
      </c>
      <c r="AD249">
        <v>0</v>
      </c>
      <c r="AE249">
        <v>12.856251839731764</v>
      </c>
    </row>
    <row r="250" spans="1:31" x14ac:dyDescent="0.25">
      <c r="A250">
        <v>1818083</v>
      </c>
      <c r="B250">
        <v>1</v>
      </c>
      <c r="C250" t="s">
        <v>81</v>
      </c>
      <c r="D250" t="s">
        <v>123</v>
      </c>
      <c r="E250" t="s">
        <v>146</v>
      </c>
      <c r="F250" t="s">
        <v>905</v>
      </c>
      <c r="G250" t="s">
        <v>142</v>
      </c>
      <c r="H250" t="s">
        <v>143</v>
      </c>
      <c r="I250" t="s">
        <v>135</v>
      </c>
      <c r="J250" t="s">
        <v>136</v>
      </c>
      <c r="K250" t="s">
        <v>137</v>
      </c>
      <c r="L250" t="s">
        <v>906</v>
      </c>
      <c r="M250" t="s">
        <v>907</v>
      </c>
      <c r="N250">
        <v>0.505833333</v>
      </c>
      <c r="O250">
        <v>0</v>
      </c>
      <c r="P250">
        <v>2148</v>
      </c>
      <c r="Q250">
        <v>0</v>
      </c>
      <c r="R250">
        <v>3</v>
      </c>
      <c r="S250">
        <v>1</v>
      </c>
      <c r="T250">
        <v>342</v>
      </c>
      <c r="U250">
        <v>0</v>
      </c>
      <c r="V250">
        <v>22</v>
      </c>
      <c r="W250">
        <v>0</v>
      </c>
      <c r="X250">
        <v>509.51654863835995</v>
      </c>
      <c r="Y250">
        <v>0</v>
      </c>
      <c r="Z250">
        <v>0.49935776981830415</v>
      </c>
      <c r="AA250">
        <v>2.7269959162902699</v>
      </c>
      <c r="AB250">
        <v>204.74888758209093</v>
      </c>
      <c r="AC250">
        <v>0</v>
      </c>
      <c r="AD250">
        <v>204.23575930358652</v>
      </c>
      <c r="AE250">
        <v>921.72754921014598</v>
      </c>
    </row>
    <row r="251" spans="1:31" x14ac:dyDescent="0.25">
      <c r="A251">
        <v>1818087</v>
      </c>
      <c r="B251">
        <v>1</v>
      </c>
      <c r="C251" t="s">
        <v>81</v>
      </c>
      <c r="D251" t="s">
        <v>120</v>
      </c>
      <c r="E251" t="s">
        <v>140</v>
      </c>
      <c r="F251" t="s">
        <v>908</v>
      </c>
      <c r="G251" t="s">
        <v>142</v>
      </c>
      <c r="H251" t="s">
        <v>143</v>
      </c>
      <c r="I251" t="s">
        <v>135</v>
      </c>
      <c r="J251" t="s">
        <v>136</v>
      </c>
      <c r="K251" t="s">
        <v>137</v>
      </c>
      <c r="L251" t="s">
        <v>909</v>
      </c>
      <c r="M251" t="s">
        <v>910</v>
      </c>
      <c r="N251">
        <v>1.3672222220000001</v>
      </c>
      <c r="O251">
        <v>0</v>
      </c>
      <c r="P251">
        <v>0</v>
      </c>
      <c r="Q251">
        <v>44</v>
      </c>
      <c r="R251">
        <v>0</v>
      </c>
      <c r="S251">
        <v>2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41.358479634437671</v>
      </c>
      <c r="Z251">
        <v>0</v>
      </c>
      <c r="AA251">
        <v>0.40828954931765005</v>
      </c>
      <c r="AB251">
        <v>0</v>
      </c>
      <c r="AC251">
        <v>0</v>
      </c>
      <c r="AD251">
        <v>0</v>
      </c>
      <c r="AE251">
        <v>41.766769183755322</v>
      </c>
    </row>
    <row r="252" spans="1:31" x14ac:dyDescent="0.25">
      <c r="A252">
        <v>1818088</v>
      </c>
      <c r="B252">
        <v>1</v>
      </c>
      <c r="C252" t="s">
        <v>80</v>
      </c>
      <c r="D252" t="s">
        <v>103</v>
      </c>
      <c r="E252" t="s">
        <v>140</v>
      </c>
      <c r="F252" t="s">
        <v>911</v>
      </c>
      <c r="G252" t="s">
        <v>142</v>
      </c>
      <c r="H252" t="s">
        <v>143</v>
      </c>
      <c r="I252" t="s">
        <v>135</v>
      </c>
      <c r="J252" t="s">
        <v>136</v>
      </c>
      <c r="K252" t="s">
        <v>137</v>
      </c>
      <c r="L252" t="s">
        <v>912</v>
      </c>
      <c r="M252" t="s">
        <v>913</v>
      </c>
      <c r="N252">
        <v>0.29055555500000002</v>
      </c>
      <c r="O252">
        <v>14</v>
      </c>
      <c r="P252">
        <v>314</v>
      </c>
      <c r="Q252">
        <v>17</v>
      </c>
      <c r="R252">
        <v>41</v>
      </c>
      <c r="S252">
        <v>8</v>
      </c>
      <c r="T252">
        <v>47</v>
      </c>
      <c r="U252">
        <v>0</v>
      </c>
      <c r="V252">
        <v>0</v>
      </c>
      <c r="W252">
        <v>2.4592405826093802</v>
      </c>
      <c r="X252">
        <v>18.156271125335568</v>
      </c>
      <c r="Y252">
        <v>25.307210902486275</v>
      </c>
      <c r="Z252">
        <v>2.2377688006047558</v>
      </c>
      <c r="AA252">
        <v>8.0466062248778876</v>
      </c>
      <c r="AB252">
        <v>6.0636493979956807</v>
      </c>
      <c r="AC252">
        <v>0</v>
      </c>
      <c r="AD252">
        <v>0</v>
      </c>
      <c r="AE252">
        <v>62.270747033909551</v>
      </c>
    </row>
    <row r="253" spans="1:31" x14ac:dyDescent="0.25">
      <c r="A253">
        <v>1818089</v>
      </c>
      <c r="B253">
        <v>1</v>
      </c>
      <c r="C253" t="s">
        <v>80</v>
      </c>
      <c r="D253" t="s">
        <v>90</v>
      </c>
      <c r="E253" t="s">
        <v>131</v>
      </c>
      <c r="F253" t="s">
        <v>914</v>
      </c>
      <c r="G253" t="s">
        <v>133</v>
      </c>
      <c r="H253" t="s">
        <v>134</v>
      </c>
      <c r="I253" t="s">
        <v>135</v>
      </c>
      <c r="J253" t="s">
        <v>136</v>
      </c>
      <c r="K253" t="s">
        <v>137</v>
      </c>
      <c r="L253" t="s">
        <v>915</v>
      </c>
      <c r="M253" t="s">
        <v>916</v>
      </c>
      <c r="N253">
        <v>10.035833332999999</v>
      </c>
      <c r="O253">
        <v>0</v>
      </c>
      <c r="P253">
        <v>9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16.14315724274055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16.14315724274055</v>
      </c>
    </row>
    <row r="254" spans="1:31" x14ac:dyDescent="0.25">
      <c r="A254">
        <v>1818090</v>
      </c>
      <c r="B254">
        <v>1</v>
      </c>
      <c r="C254" t="s">
        <v>80</v>
      </c>
      <c r="D254" t="s">
        <v>82</v>
      </c>
      <c r="E254" t="s">
        <v>131</v>
      </c>
      <c r="F254" t="s">
        <v>917</v>
      </c>
      <c r="G254" t="s">
        <v>133</v>
      </c>
      <c r="H254" t="s">
        <v>134</v>
      </c>
      <c r="I254" t="s">
        <v>135</v>
      </c>
      <c r="J254" t="s">
        <v>136</v>
      </c>
      <c r="K254" t="s">
        <v>137</v>
      </c>
      <c r="L254" t="s">
        <v>918</v>
      </c>
      <c r="M254" t="s">
        <v>919</v>
      </c>
      <c r="N254">
        <v>1.746111111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70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20.926963528273177</v>
      </c>
      <c r="AC254">
        <v>0</v>
      </c>
      <c r="AD254">
        <v>0</v>
      </c>
      <c r="AE254">
        <v>20.926963528273177</v>
      </c>
    </row>
    <row r="255" spans="1:31" x14ac:dyDescent="0.25">
      <c r="A255">
        <v>1818091</v>
      </c>
      <c r="B255">
        <v>1</v>
      </c>
      <c r="C255" t="s">
        <v>81</v>
      </c>
      <c r="D255" t="s">
        <v>123</v>
      </c>
      <c r="E255" t="s">
        <v>131</v>
      </c>
      <c r="F255" t="s">
        <v>920</v>
      </c>
      <c r="G255" t="s">
        <v>231</v>
      </c>
      <c r="H255" t="s">
        <v>134</v>
      </c>
      <c r="I255" t="s">
        <v>135</v>
      </c>
      <c r="J255" t="s">
        <v>136</v>
      </c>
      <c r="K255" t="s">
        <v>137</v>
      </c>
      <c r="L255" t="s">
        <v>921</v>
      </c>
      <c r="M255" t="s">
        <v>922</v>
      </c>
      <c r="N255">
        <v>2.253055555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1.5556325152865001E-2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1.5556325152865001E-2</v>
      </c>
    </row>
    <row r="256" spans="1:31" x14ac:dyDescent="0.25">
      <c r="A256">
        <v>1818092</v>
      </c>
      <c r="B256">
        <v>1</v>
      </c>
      <c r="C256" t="s">
        <v>80</v>
      </c>
      <c r="D256" t="s">
        <v>100</v>
      </c>
      <c r="E256" t="s">
        <v>140</v>
      </c>
      <c r="F256" t="s">
        <v>923</v>
      </c>
      <c r="G256" t="s">
        <v>142</v>
      </c>
      <c r="H256" t="s">
        <v>143</v>
      </c>
      <c r="I256" t="s">
        <v>135</v>
      </c>
      <c r="J256" t="s">
        <v>136</v>
      </c>
      <c r="K256" t="s">
        <v>137</v>
      </c>
      <c r="L256" t="s">
        <v>924</v>
      </c>
      <c r="M256" t="s">
        <v>925</v>
      </c>
      <c r="N256">
        <v>1.2763888880000001</v>
      </c>
      <c r="O256">
        <v>1</v>
      </c>
      <c r="P256">
        <v>0</v>
      </c>
      <c r="Q256">
        <v>73</v>
      </c>
      <c r="R256">
        <v>18</v>
      </c>
      <c r="S256">
        <v>2</v>
      </c>
      <c r="T256">
        <v>0</v>
      </c>
      <c r="U256">
        <v>0</v>
      </c>
      <c r="V256">
        <v>0</v>
      </c>
      <c r="W256">
        <v>0.49373944090297217</v>
      </c>
      <c r="X256">
        <v>0</v>
      </c>
      <c r="Y256">
        <v>774.36349421419038</v>
      </c>
      <c r="Z256">
        <v>17.016913148455156</v>
      </c>
      <c r="AA256">
        <v>5.8304565741804879</v>
      </c>
      <c r="AB256">
        <v>0</v>
      </c>
      <c r="AC256">
        <v>0</v>
      </c>
      <c r="AD256">
        <v>0</v>
      </c>
      <c r="AE256">
        <v>797.70460337772909</v>
      </c>
    </row>
    <row r="257" spans="1:31" x14ac:dyDescent="0.25">
      <c r="A257">
        <v>1818094</v>
      </c>
      <c r="B257">
        <v>1</v>
      </c>
      <c r="C257" t="s">
        <v>80</v>
      </c>
      <c r="D257" t="s">
        <v>85</v>
      </c>
      <c r="E257" t="s">
        <v>131</v>
      </c>
      <c r="F257" t="s">
        <v>926</v>
      </c>
      <c r="G257" t="s">
        <v>209</v>
      </c>
      <c r="H257" t="s">
        <v>134</v>
      </c>
      <c r="I257" t="s">
        <v>135</v>
      </c>
      <c r="J257" t="s">
        <v>136</v>
      </c>
      <c r="K257" t="s">
        <v>137</v>
      </c>
      <c r="L257" t="s">
        <v>927</v>
      </c>
      <c r="M257" t="s">
        <v>928</v>
      </c>
      <c r="N257">
        <v>1.4666666660000001</v>
      </c>
      <c r="O257">
        <v>0</v>
      </c>
      <c r="P257">
        <v>9</v>
      </c>
      <c r="Q257">
        <v>0</v>
      </c>
      <c r="R257">
        <v>0</v>
      </c>
      <c r="S257">
        <v>0</v>
      </c>
      <c r="T257">
        <v>2</v>
      </c>
      <c r="U257">
        <v>0</v>
      </c>
      <c r="V257">
        <v>1</v>
      </c>
      <c r="W257">
        <v>0</v>
      </c>
      <c r="X257">
        <v>3.1409485090838669</v>
      </c>
      <c r="Y257">
        <v>0</v>
      </c>
      <c r="Z257">
        <v>0</v>
      </c>
      <c r="AA257">
        <v>0</v>
      </c>
      <c r="AB257">
        <v>4.5091358831113997</v>
      </c>
      <c r="AC257">
        <v>0</v>
      </c>
      <c r="AD257">
        <v>9.7577124970183231</v>
      </c>
      <c r="AE257">
        <v>17.407796889213589</v>
      </c>
    </row>
    <row r="258" spans="1:31" x14ac:dyDescent="0.25">
      <c r="A258">
        <v>1818095</v>
      </c>
      <c r="B258">
        <v>1</v>
      </c>
      <c r="C258" t="s">
        <v>80</v>
      </c>
      <c r="D258" t="s">
        <v>85</v>
      </c>
      <c r="E258" t="s">
        <v>326</v>
      </c>
      <c r="F258" t="s">
        <v>929</v>
      </c>
      <c r="G258" t="s">
        <v>930</v>
      </c>
      <c r="H258" t="s">
        <v>134</v>
      </c>
      <c r="I258" t="s">
        <v>135</v>
      </c>
      <c r="J258" t="s">
        <v>136</v>
      </c>
      <c r="K258" t="s">
        <v>137</v>
      </c>
      <c r="L258" t="s">
        <v>931</v>
      </c>
      <c r="M258" t="s">
        <v>932</v>
      </c>
      <c r="N258">
        <v>3.4494444440000001</v>
      </c>
      <c r="O258">
        <v>0</v>
      </c>
      <c r="P258">
        <v>125</v>
      </c>
      <c r="Q258">
        <v>0</v>
      </c>
      <c r="R258">
        <v>0</v>
      </c>
      <c r="S258">
        <v>0</v>
      </c>
      <c r="T258">
        <v>16</v>
      </c>
      <c r="U258">
        <v>0</v>
      </c>
      <c r="V258">
        <v>0</v>
      </c>
      <c r="W258">
        <v>0</v>
      </c>
      <c r="X258">
        <v>90.770576845727376</v>
      </c>
      <c r="Y258">
        <v>0</v>
      </c>
      <c r="Z258">
        <v>0</v>
      </c>
      <c r="AA258">
        <v>0</v>
      </c>
      <c r="AB258">
        <v>60.651867304455649</v>
      </c>
      <c r="AC258">
        <v>0</v>
      </c>
      <c r="AD258">
        <v>0</v>
      </c>
      <c r="AE258">
        <v>151.42244415018303</v>
      </c>
    </row>
    <row r="259" spans="1:31" x14ac:dyDescent="0.25">
      <c r="A259">
        <v>1818097</v>
      </c>
      <c r="B259">
        <v>1</v>
      </c>
      <c r="C259" t="s">
        <v>80</v>
      </c>
      <c r="D259" t="s">
        <v>95</v>
      </c>
      <c r="E259" t="s">
        <v>140</v>
      </c>
      <c r="F259" t="s">
        <v>933</v>
      </c>
      <c r="G259" t="s">
        <v>142</v>
      </c>
      <c r="H259" t="s">
        <v>143</v>
      </c>
      <c r="I259" t="s">
        <v>135</v>
      </c>
      <c r="J259" t="s">
        <v>136</v>
      </c>
      <c r="K259" t="s">
        <v>137</v>
      </c>
      <c r="L259" t="s">
        <v>934</v>
      </c>
      <c r="M259" t="s">
        <v>935</v>
      </c>
      <c r="N259">
        <v>0.35583333299999997</v>
      </c>
      <c r="O259">
        <v>1</v>
      </c>
      <c r="P259">
        <v>436</v>
      </c>
      <c r="Q259">
        <v>0</v>
      </c>
      <c r="R259">
        <v>1</v>
      </c>
      <c r="S259">
        <v>16</v>
      </c>
      <c r="T259">
        <v>33</v>
      </c>
      <c r="U259">
        <v>3</v>
      </c>
      <c r="V259">
        <v>0</v>
      </c>
      <c r="W259">
        <v>6.9079163008216676E-2</v>
      </c>
      <c r="X259">
        <v>24.208741942941174</v>
      </c>
      <c r="Y259">
        <v>0</v>
      </c>
      <c r="Z259">
        <v>9.7089841858275013E-3</v>
      </c>
      <c r="AA259">
        <v>21.084133916669636</v>
      </c>
      <c r="AB259">
        <v>11.13516672324155</v>
      </c>
      <c r="AC259">
        <v>75.881309737026953</v>
      </c>
      <c r="AD259">
        <v>0</v>
      </c>
      <c r="AE259">
        <v>132.38814046707336</v>
      </c>
    </row>
    <row r="260" spans="1:31" x14ac:dyDescent="0.25">
      <c r="A260">
        <v>1818098</v>
      </c>
      <c r="B260">
        <v>1</v>
      </c>
      <c r="C260" t="s">
        <v>80</v>
      </c>
      <c r="D260" t="s">
        <v>106</v>
      </c>
      <c r="E260" t="s">
        <v>291</v>
      </c>
      <c r="F260" t="s">
        <v>936</v>
      </c>
      <c r="G260" t="s">
        <v>937</v>
      </c>
      <c r="H260" t="s">
        <v>134</v>
      </c>
      <c r="I260" t="s">
        <v>135</v>
      </c>
      <c r="J260" t="s">
        <v>136</v>
      </c>
      <c r="K260" t="s">
        <v>137</v>
      </c>
      <c r="L260" t="s">
        <v>938</v>
      </c>
      <c r="M260" t="s">
        <v>939</v>
      </c>
      <c r="N260">
        <v>2.2847222220000001</v>
      </c>
      <c r="O260">
        <v>0</v>
      </c>
      <c r="P260">
        <v>0</v>
      </c>
      <c r="Q260">
        <v>0</v>
      </c>
      <c r="R260">
        <v>14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16.905409709854197</v>
      </c>
      <c r="AA260">
        <v>0</v>
      </c>
      <c r="AB260">
        <v>0</v>
      </c>
      <c r="AC260">
        <v>0</v>
      </c>
      <c r="AD260">
        <v>0</v>
      </c>
      <c r="AE260">
        <v>16.905409709854197</v>
      </c>
    </row>
    <row r="261" spans="1:31" x14ac:dyDescent="0.25">
      <c r="A261">
        <v>1818103</v>
      </c>
      <c r="B261">
        <v>1</v>
      </c>
      <c r="C261" t="s">
        <v>81</v>
      </c>
      <c r="D261" t="s">
        <v>128</v>
      </c>
      <c r="E261" t="s">
        <v>291</v>
      </c>
      <c r="F261" t="s">
        <v>940</v>
      </c>
      <c r="G261" t="s">
        <v>424</v>
      </c>
      <c r="H261" t="s">
        <v>134</v>
      </c>
      <c r="I261" t="s">
        <v>135</v>
      </c>
      <c r="J261" t="s">
        <v>136</v>
      </c>
      <c r="K261" t="s">
        <v>137</v>
      </c>
      <c r="L261" t="s">
        <v>941</v>
      </c>
      <c r="M261" t="s">
        <v>942</v>
      </c>
      <c r="N261">
        <v>4.2441666659999999</v>
      </c>
      <c r="O261">
        <v>0</v>
      </c>
      <c r="P261">
        <v>53</v>
      </c>
      <c r="Q261">
        <v>0</v>
      </c>
      <c r="R261">
        <v>1</v>
      </c>
      <c r="S261">
        <v>0</v>
      </c>
      <c r="T261">
        <v>8</v>
      </c>
      <c r="U261">
        <v>0</v>
      </c>
      <c r="V261">
        <v>0</v>
      </c>
      <c r="W261">
        <v>0</v>
      </c>
      <c r="X261">
        <v>40.501737392997605</v>
      </c>
      <c r="Y261">
        <v>0</v>
      </c>
      <c r="Z261">
        <v>3.5222236891216583</v>
      </c>
      <c r="AA261">
        <v>0</v>
      </c>
      <c r="AB261">
        <v>17.872044662085155</v>
      </c>
      <c r="AC261">
        <v>0</v>
      </c>
      <c r="AD261">
        <v>0</v>
      </c>
      <c r="AE261">
        <v>61.896005744204416</v>
      </c>
    </row>
    <row r="262" spans="1:31" x14ac:dyDescent="0.25">
      <c r="A262">
        <v>1818105</v>
      </c>
      <c r="B262">
        <v>1</v>
      </c>
      <c r="C262" t="s">
        <v>80</v>
      </c>
      <c r="D262" t="s">
        <v>103</v>
      </c>
      <c r="E262" t="s">
        <v>131</v>
      </c>
      <c r="F262" t="s">
        <v>943</v>
      </c>
      <c r="G262" t="s">
        <v>133</v>
      </c>
      <c r="H262" t="s">
        <v>134</v>
      </c>
      <c r="I262" t="s">
        <v>135</v>
      </c>
      <c r="J262" t="s">
        <v>136</v>
      </c>
      <c r="K262" t="s">
        <v>137</v>
      </c>
      <c r="L262" t="s">
        <v>944</v>
      </c>
      <c r="M262" t="s">
        <v>945</v>
      </c>
      <c r="N262">
        <v>4.5905555549999999</v>
      </c>
      <c r="O262">
        <v>0</v>
      </c>
      <c r="P262">
        <v>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5.0604248990670984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5.0604248990670984</v>
      </c>
    </row>
    <row r="263" spans="1:31" x14ac:dyDescent="0.25">
      <c r="A263">
        <v>1818106</v>
      </c>
      <c r="B263">
        <v>1</v>
      </c>
      <c r="C263" t="s">
        <v>80</v>
      </c>
      <c r="D263" t="s">
        <v>94</v>
      </c>
      <c r="E263" t="s">
        <v>291</v>
      </c>
      <c r="F263" t="s">
        <v>946</v>
      </c>
      <c r="G263" t="s">
        <v>937</v>
      </c>
      <c r="H263" t="s">
        <v>134</v>
      </c>
      <c r="I263" t="s">
        <v>135</v>
      </c>
      <c r="J263" t="s">
        <v>136</v>
      </c>
      <c r="K263" t="s">
        <v>137</v>
      </c>
      <c r="L263" t="s">
        <v>944</v>
      </c>
      <c r="M263" t="s">
        <v>947</v>
      </c>
      <c r="N263">
        <v>1.9794444440000001</v>
      </c>
      <c r="O263">
        <v>0</v>
      </c>
      <c r="P263">
        <v>0</v>
      </c>
      <c r="Q263">
        <v>0</v>
      </c>
      <c r="R263">
        <v>11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13.889894246534723</v>
      </c>
      <c r="AA263">
        <v>0</v>
      </c>
      <c r="AB263">
        <v>0</v>
      </c>
      <c r="AC263">
        <v>0</v>
      </c>
      <c r="AD263">
        <v>0</v>
      </c>
      <c r="AE263">
        <v>13.889894246534723</v>
      </c>
    </row>
    <row r="264" spans="1:31" x14ac:dyDescent="0.25">
      <c r="A264">
        <v>1818107</v>
      </c>
      <c r="B264">
        <v>1</v>
      </c>
      <c r="C264" t="s">
        <v>81</v>
      </c>
      <c r="D264" t="s">
        <v>120</v>
      </c>
      <c r="E264" t="s">
        <v>131</v>
      </c>
      <c r="F264" t="s">
        <v>948</v>
      </c>
      <c r="G264" t="s">
        <v>231</v>
      </c>
      <c r="H264" t="s">
        <v>134</v>
      </c>
      <c r="I264" t="s">
        <v>135</v>
      </c>
      <c r="J264" t="s">
        <v>136</v>
      </c>
      <c r="K264" t="s">
        <v>137</v>
      </c>
      <c r="L264" t="s">
        <v>949</v>
      </c>
      <c r="M264" t="s">
        <v>950</v>
      </c>
      <c r="N264">
        <v>1.4055555550000001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0.25265073038869224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0.25265073038869224</v>
      </c>
    </row>
    <row r="265" spans="1:31" x14ac:dyDescent="0.25">
      <c r="A265">
        <v>1818109</v>
      </c>
      <c r="B265">
        <v>1</v>
      </c>
      <c r="C265" t="s">
        <v>81</v>
      </c>
      <c r="D265" t="s">
        <v>118</v>
      </c>
      <c r="E265" t="s">
        <v>131</v>
      </c>
      <c r="F265" t="s">
        <v>951</v>
      </c>
      <c r="G265" t="s">
        <v>231</v>
      </c>
      <c r="H265" t="s">
        <v>134</v>
      </c>
      <c r="I265" t="s">
        <v>135</v>
      </c>
      <c r="J265" t="s">
        <v>136</v>
      </c>
      <c r="K265" t="s">
        <v>137</v>
      </c>
      <c r="L265" t="s">
        <v>952</v>
      </c>
      <c r="M265" t="s">
        <v>953</v>
      </c>
      <c r="N265">
        <v>2.1030555550000001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1.0768130315950001E-2</v>
      </c>
      <c r="AC265">
        <v>0</v>
      </c>
      <c r="AD265">
        <v>0</v>
      </c>
      <c r="AE265">
        <v>1.0768130315950001E-2</v>
      </c>
    </row>
    <row r="266" spans="1:31" x14ac:dyDescent="0.25">
      <c r="A266">
        <v>1818110</v>
      </c>
      <c r="B266">
        <v>1</v>
      </c>
      <c r="C266" t="s">
        <v>80</v>
      </c>
      <c r="D266" t="s">
        <v>84</v>
      </c>
      <c r="E266" t="s">
        <v>291</v>
      </c>
      <c r="F266" t="s">
        <v>954</v>
      </c>
      <c r="G266" t="s">
        <v>373</v>
      </c>
      <c r="H266" t="s">
        <v>134</v>
      </c>
      <c r="I266" t="s">
        <v>135</v>
      </c>
      <c r="J266" t="s">
        <v>136</v>
      </c>
      <c r="K266" t="s">
        <v>137</v>
      </c>
      <c r="L266" t="s">
        <v>955</v>
      </c>
      <c r="M266" t="s">
        <v>956</v>
      </c>
      <c r="N266">
        <v>0.66055555499999996</v>
      </c>
      <c r="O266">
        <v>0</v>
      </c>
      <c r="P266">
        <v>882</v>
      </c>
      <c r="Q266">
        <v>0</v>
      </c>
      <c r="R266">
        <v>0</v>
      </c>
      <c r="S266">
        <v>0</v>
      </c>
      <c r="T266">
        <v>22</v>
      </c>
      <c r="U266">
        <v>0</v>
      </c>
      <c r="V266">
        <v>0</v>
      </c>
      <c r="W266">
        <v>0</v>
      </c>
      <c r="X266">
        <v>122.43098753760879</v>
      </c>
      <c r="Y266">
        <v>0</v>
      </c>
      <c r="Z266">
        <v>0</v>
      </c>
      <c r="AA266">
        <v>0</v>
      </c>
      <c r="AB266">
        <v>4.5958641012588188</v>
      </c>
      <c r="AC266">
        <v>0</v>
      </c>
      <c r="AD266">
        <v>0</v>
      </c>
      <c r="AE266">
        <v>127.02685163886761</v>
      </c>
    </row>
    <row r="267" spans="1:31" x14ac:dyDescent="0.25">
      <c r="A267">
        <v>1818112</v>
      </c>
      <c r="B267">
        <v>1</v>
      </c>
      <c r="C267" t="s">
        <v>81</v>
      </c>
      <c r="D267" t="s">
        <v>123</v>
      </c>
      <c r="E267" t="s">
        <v>140</v>
      </c>
      <c r="F267" t="s">
        <v>957</v>
      </c>
      <c r="G267" t="s">
        <v>142</v>
      </c>
      <c r="H267" t="s">
        <v>143</v>
      </c>
      <c r="I267" t="s">
        <v>135</v>
      </c>
      <c r="J267" t="s">
        <v>136</v>
      </c>
      <c r="K267" t="s">
        <v>137</v>
      </c>
      <c r="L267" t="s">
        <v>958</v>
      </c>
      <c r="M267" t="s">
        <v>959</v>
      </c>
      <c r="N267">
        <v>7.1013888879999998</v>
      </c>
      <c r="O267">
        <v>0</v>
      </c>
      <c r="P267">
        <v>7</v>
      </c>
      <c r="Q267">
        <v>0</v>
      </c>
      <c r="R267">
        <v>90</v>
      </c>
      <c r="S267">
        <v>0</v>
      </c>
      <c r="T267">
        <v>9</v>
      </c>
      <c r="U267">
        <v>0</v>
      </c>
      <c r="V267">
        <v>0</v>
      </c>
      <c r="W267">
        <v>0</v>
      </c>
      <c r="X267">
        <v>11.903291873811323</v>
      </c>
      <c r="Y267">
        <v>0</v>
      </c>
      <c r="Z267">
        <v>478.01848324808907</v>
      </c>
      <c r="AA267">
        <v>0</v>
      </c>
      <c r="AB267">
        <v>61.02420920466281</v>
      </c>
      <c r="AC267">
        <v>0</v>
      </c>
      <c r="AD267">
        <v>0</v>
      </c>
      <c r="AE267">
        <v>550.94598432656323</v>
      </c>
    </row>
    <row r="268" spans="1:31" x14ac:dyDescent="0.25">
      <c r="A268">
        <v>1818113</v>
      </c>
      <c r="B268">
        <v>1</v>
      </c>
      <c r="C268" t="s">
        <v>80</v>
      </c>
      <c r="D268" t="s">
        <v>84</v>
      </c>
      <c r="E268" t="s">
        <v>291</v>
      </c>
      <c r="F268" t="s">
        <v>960</v>
      </c>
      <c r="G268" t="s">
        <v>256</v>
      </c>
      <c r="H268" t="s">
        <v>134</v>
      </c>
      <c r="I268" t="s">
        <v>135</v>
      </c>
      <c r="J268" t="s">
        <v>136</v>
      </c>
      <c r="K268" t="s">
        <v>159</v>
      </c>
      <c r="L268" t="s">
        <v>961</v>
      </c>
      <c r="M268" t="s">
        <v>962</v>
      </c>
      <c r="N268">
        <v>1.8694480550000001</v>
      </c>
      <c r="O268">
        <v>0</v>
      </c>
      <c r="P268">
        <v>229</v>
      </c>
      <c r="Q268">
        <v>0</v>
      </c>
      <c r="R268">
        <v>0</v>
      </c>
      <c r="S268">
        <v>0</v>
      </c>
      <c r="T268">
        <v>15</v>
      </c>
      <c r="U268">
        <v>0</v>
      </c>
      <c r="V268">
        <v>0</v>
      </c>
      <c r="W268">
        <v>0</v>
      </c>
      <c r="X268">
        <v>105.2780818761552</v>
      </c>
      <c r="Y268">
        <v>0</v>
      </c>
      <c r="Z268">
        <v>0</v>
      </c>
      <c r="AA268">
        <v>0</v>
      </c>
      <c r="AB268">
        <v>18.671623176721958</v>
      </c>
      <c r="AC268">
        <v>0</v>
      </c>
      <c r="AD268">
        <v>0</v>
      </c>
      <c r="AE268">
        <v>123.94970505287716</v>
      </c>
    </row>
    <row r="269" spans="1:31" x14ac:dyDescent="0.25">
      <c r="A269">
        <v>1818114</v>
      </c>
      <c r="B269">
        <v>1</v>
      </c>
      <c r="C269" t="s">
        <v>80</v>
      </c>
      <c r="D269" t="s">
        <v>96</v>
      </c>
      <c r="E269" t="s">
        <v>131</v>
      </c>
      <c r="F269" t="s">
        <v>963</v>
      </c>
      <c r="G269" t="s">
        <v>133</v>
      </c>
      <c r="H269" t="s">
        <v>134</v>
      </c>
      <c r="I269" t="s">
        <v>135</v>
      </c>
      <c r="J269" t="s">
        <v>136</v>
      </c>
      <c r="K269" t="s">
        <v>137</v>
      </c>
      <c r="L269" t="s">
        <v>964</v>
      </c>
      <c r="M269" t="s">
        <v>965</v>
      </c>
      <c r="N269">
        <v>0.704166666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7.0707288283199998E-2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7.0707288283199998E-2</v>
      </c>
    </row>
    <row r="270" spans="1:31" x14ac:dyDescent="0.25">
      <c r="A270">
        <v>1818117</v>
      </c>
      <c r="B270">
        <v>1</v>
      </c>
      <c r="C270" t="s">
        <v>81</v>
      </c>
      <c r="D270" t="s">
        <v>127</v>
      </c>
      <c r="E270" t="s">
        <v>193</v>
      </c>
      <c r="F270" t="s">
        <v>966</v>
      </c>
      <c r="G270" t="s">
        <v>373</v>
      </c>
      <c r="H270" t="s">
        <v>134</v>
      </c>
      <c r="I270" t="s">
        <v>135</v>
      </c>
      <c r="J270" t="s">
        <v>136</v>
      </c>
      <c r="K270" t="s">
        <v>137</v>
      </c>
      <c r="L270" t="s">
        <v>967</v>
      </c>
      <c r="M270" t="s">
        <v>968</v>
      </c>
      <c r="N270">
        <v>2.1702777769999999</v>
      </c>
      <c r="O270">
        <v>0</v>
      </c>
      <c r="P270">
        <v>23</v>
      </c>
      <c r="Q270">
        <v>0</v>
      </c>
      <c r="R270">
        <v>8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7.4148592586689981</v>
      </c>
      <c r="Y270">
        <v>0</v>
      </c>
      <c r="Z270">
        <v>6.8728356690265873</v>
      </c>
      <c r="AA270">
        <v>0</v>
      </c>
      <c r="AB270">
        <v>0</v>
      </c>
      <c r="AC270">
        <v>0</v>
      </c>
      <c r="AD270">
        <v>0</v>
      </c>
      <c r="AE270">
        <v>14.287694927695586</v>
      </c>
    </row>
    <row r="271" spans="1:31" x14ac:dyDescent="0.25">
      <c r="A271">
        <v>1818121</v>
      </c>
      <c r="B271">
        <v>1</v>
      </c>
      <c r="C271" t="s">
        <v>80</v>
      </c>
      <c r="D271" t="s">
        <v>94</v>
      </c>
      <c r="E271" t="s">
        <v>176</v>
      </c>
      <c r="F271" t="s">
        <v>969</v>
      </c>
      <c r="G271" t="s">
        <v>142</v>
      </c>
      <c r="H271" t="s">
        <v>143</v>
      </c>
      <c r="I271" t="s">
        <v>135</v>
      </c>
      <c r="J271" t="s">
        <v>136</v>
      </c>
      <c r="K271" t="s">
        <v>137</v>
      </c>
      <c r="L271" t="s">
        <v>970</v>
      </c>
      <c r="M271" t="s">
        <v>971</v>
      </c>
      <c r="N271">
        <v>6.9722222E-2</v>
      </c>
      <c r="O271">
        <v>0</v>
      </c>
      <c r="P271">
        <v>0</v>
      </c>
      <c r="Q271">
        <v>1</v>
      </c>
      <c r="R271">
        <v>91</v>
      </c>
      <c r="S271">
        <v>0</v>
      </c>
      <c r="T271">
        <v>2</v>
      </c>
      <c r="U271">
        <v>0</v>
      </c>
      <c r="V271">
        <v>0</v>
      </c>
      <c r="W271">
        <v>0</v>
      </c>
      <c r="X271">
        <v>0</v>
      </c>
      <c r="Y271">
        <v>0.16634868906865002</v>
      </c>
      <c r="Z271">
        <v>4.8479233601007383</v>
      </c>
      <c r="AA271">
        <v>0</v>
      </c>
      <c r="AB271">
        <v>8.1837620442416673E-2</v>
      </c>
      <c r="AC271">
        <v>0</v>
      </c>
      <c r="AD271">
        <v>0</v>
      </c>
      <c r="AE271">
        <v>5.0961096696118053</v>
      </c>
    </row>
    <row r="272" spans="1:31" x14ac:dyDescent="0.25">
      <c r="A272">
        <v>1818123</v>
      </c>
      <c r="B272">
        <v>1</v>
      </c>
      <c r="C272" t="s">
        <v>81</v>
      </c>
      <c r="D272" t="s">
        <v>119</v>
      </c>
      <c r="E272" t="s">
        <v>140</v>
      </c>
      <c r="F272" t="s">
        <v>972</v>
      </c>
      <c r="G272" t="s">
        <v>158</v>
      </c>
      <c r="H272" t="s">
        <v>143</v>
      </c>
      <c r="I272" t="s">
        <v>135</v>
      </c>
      <c r="J272" t="s">
        <v>136</v>
      </c>
      <c r="K272" t="s">
        <v>159</v>
      </c>
      <c r="L272" t="s">
        <v>973</v>
      </c>
      <c r="M272" t="s">
        <v>974</v>
      </c>
      <c r="N272">
        <v>0.42499999999999999</v>
      </c>
      <c r="O272">
        <v>0</v>
      </c>
      <c r="P272">
        <v>897</v>
      </c>
      <c r="Q272">
        <v>55</v>
      </c>
      <c r="R272">
        <v>55</v>
      </c>
      <c r="S272">
        <v>1</v>
      </c>
      <c r="T272">
        <v>60</v>
      </c>
      <c r="U272">
        <v>0</v>
      </c>
      <c r="V272">
        <v>0</v>
      </c>
      <c r="W272">
        <v>0</v>
      </c>
      <c r="X272">
        <v>57.893825071892032</v>
      </c>
      <c r="Y272">
        <v>86.194497540699203</v>
      </c>
      <c r="Z272">
        <v>25.477694130362956</v>
      </c>
      <c r="AA272">
        <v>3.7248866429082002</v>
      </c>
      <c r="AB272">
        <v>5.605397260117126</v>
      </c>
      <c r="AC272">
        <v>0</v>
      </c>
      <c r="AD272">
        <v>0</v>
      </c>
      <c r="AE272">
        <v>178.89630064597949</v>
      </c>
    </row>
    <row r="273" spans="1:31" x14ac:dyDescent="0.25">
      <c r="A273">
        <v>1818124</v>
      </c>
      <c r="B273">
        <v>1</v>
      </c>
      <c r="C273" t="s">
        <v>81</v>
      </c>
      <c r="D273" t="s">
        <v>119</v>
      </c>
      <c r="E273" t="s">
        <v>176</v>
      </c>
      <c r="F273" t="s">
        <v>975</v>
      </c>
      <c r="G273" t="s">
        <v>263</v>
      </c>
      <c r="H273" t="s">
        <v>143</v>
      </c>
      <c r="I273" t="s">
        <v>135</v>
      </c>
      <c r="J273" t="s">
        <v>136</v>
      </c>
      <c r="K273" t="s">
        <v>159</v>
      </c>
      <c r="L273" t="s">
        <v>976</v>
      </c>
      <c r="M273" t="s">
        <v>977</v>
      </c>
      <c r="N273">
        <v>6.3324999999999996</v>
      </c>
      <c r="O273">
        <v>0</v>
      </c>
      <c r="P273">
        <v>1490</v>
      </c>
      <c r="Q273">
        <v>80</v>
      </c>
      <c r="R273">
        <v>182</v>
      </c>
      <c r="S273">
        <v>1</v>
      </c>
      <c r="T273">
        <v>99</v>
      </c>
      <c r="U273">
        <v>0</v>
      </c>
      <c r="V273">
        <v>0</v>
      </c>
      <c r="W273">
        <v>0</v>
      </c>
      <c r="X273">
        <v>1570.4534288488248</v>
      </c>
      <c r="Y273">
        <v>2011.4328582270434</v>
      </c>
      <c r="Z273">
        <v>1392.4274939920319</v>
      </c>
      <c r="AA273">
        <v>58.847934176846209</v>
      </c>
      <c r="AB273">
        <v>145.04418035124181</v>
      </c>
      <c r="AC273">
        <v>0</v>
      </c>
      <c r="AD273">
        <v>0</v>
      </c>
      <c r="AE273">
        <v>5178.2058955959883</v>
      </c>
    </row>
    <row r="274" spans="1:31" x14ac:dyDescent="0.25">
      <c r="A274">
        <v>1818127</v>
      </c>
      <c r="B274">
        <v>1</v>
      </c>
      <c r="C274" t="s">
        <v>81</v>
      </c>
      <c r="D274" t="s">
        <v>118</v>
      </c>
      <c r="E274" t="s">
        <v>146</v>
      </c>
      <c r="F274" t="s">
        <v>978</v>
      </c>
      <c r="G274" t="s">
        <v>256</v>
      </c>
      <c r="H274" t="s">
        <v>143</v>
      </c>
      <c r="I274" t="s">
        <v>135</v>
      </c>
      <c r="J274" t="s">
        <v>136</v>
      </c>
      <c r="K274" t="s">
        <v>159</v>
      </c>
      <c r="L274" t="s">
        <v>979</v>
      </c>
      <c r="M274" t="s">
        <v>980</v>
      </c>
      <c r="N274">
        <v>9.0525905550000001</v>
      </c>
      <c r="O274">
        <v>0</v>
      </c>
      <c r="P274">
        <v>90</v>
      </c>
      <c r="Q274">
        <v>0</v>
      </c>
      <c r="R274">
        <v>17</v>
      </c>
      <c r="S274">
        <v>0</v>
      </c>
      <c r="T274">
        <v>13</v>
      </c>
      <c r="U274">
        <v>0</v>
      </c>
      <c r="V274">
        <v>0</v>
      </c>
      <c r="W274">
        <v>0</v>
      </c>
      <c r="X274">
        <v>120.11690800075593</v>
      </c>
      <c r="Y274">
        <v>0</v>
      </c>
      <c r="Z274">
        <v>14.690321042910966</v>
      </c>
      <c r="AA274">
        <v>0</v>
      </c>
      <c r="AB274">
        <v>23.272673845519456</v>
      </c>
      <c r="AC274">
        <v>0</v>
      </c>
      <c r="AD274">
        <v>0</v>
      </c>
      <c r="AE274">
        <v>158.07990288918634</v>
      </c>
    </row>
    <row r="275" spans="1:31" x14ac:dyDescent="0.25">
      <c r="A275">
        <v>1818130</v>
      </c>
      <c r="B275">
        <v>1</v>
      </c>
      <c r="C275" t="s">
        <v>80</v>
      </c>
      <c r="D275" t="s">
        <v>95</v>
      </c>
      <c r="E275" t="s">
        <v>193</v>
      </c>
      <c r="F275" t="s">
        <v>981</v>
      </c>
      <c r="G275" t="s">
        <v>385</v>
      </c>
      <c r="H275" t="s">
        <v>134</v>
      </c>
      <c r="I275" t="s">
        <v>135</v>
      </c>
      <c r="J275" t="s">
        <v>136</v>
      </c>
      <c r="K275" t="s">
        <v>137</v>
      </c>
      <c r="L275" t="s">
        <v>982</v>
      </c>
      <c r="M275" t="s">
        <v>983</v>
      </c>
      <c r="N275">
        <v>1.0525</v>
      </c>
      <c r="O275">
        <v>0</v>
      </c>
      <c r="P275">
        <v>49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13.151841656511191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13.151841656511191</v>
      </c>
    </row>
    <row r="276" spans="1:31" x14ac:dyDescent="0.25">
      <c r="A276">
        <v>1818131</v>
      </c>
      <c r="B276">
        <v>1</v>
      </c>
      <c r="C276" t="s">
        <v>80</v>
      </c>
      <c r="D276" t="s">
        <v>100</v>
      </c>
      <c r="E276" t="s">
        <v>176</v>
      </c>
      <c r="F276" t="s">
        <v>984</v>
      </c>
      <c r="G276" t="s">
        <v>142</v>
      </c>
      <c r="H276" t="s">
        <v>143</v>
      </c>
      <c r="I276" t="s">
        <v>135</v>
      </c>
      <c r="J276" t="s">
        <v>136</v>
      </c>
      <c r="K276" t="s">
        <v>137</v>
      </c>
      <c r="L276" t="s">
        <v>985</v>
      </c>
      <c r="M276" t="s">
        <v>986</v>
      </c>
      <c r="N276">
        <v>0.37111111099999999</v>
      </c>
      <c r="O276">
        <v>0</v>
      </c>
      <c r="P276">
        <v>8006</v>
      </c>
      <c r="Q276">
        <v>0</v>
      </c>
      <c r="R276">
        <v>17</v>
      </c>
      <c r="S276">
        <v>2</v>
      </c>
      <c r="T276">
        <v>702</v>
      </c>
      <c r="U276">
        <v>3</v>
      </c>
      <c r="V276">
        <v>3</v>
      </c>
      <c r="W276">
        <v>0</v>
      </c>
      <c r="X276">
        <v>636.79732208116343</v>
      </c>
      <c r="Y276">
        <v>0</v>
      </c>
      <c r="Z276">
        <v>1.7595213990865775</v>
      </c>
      <c r="AA276">
        <v>1.9997671343433914</v>
      </c>
      <c r="AB276">
        <v>191.69240336860423</v>
      </c>
      <c r="AC276">
        <v>146.81650931182668</v>
      </c>
      <c r="AD276">
        <v>53.002624398337801</v>
      </c>
      <c r="AE276">
        <v>1032.0681476933621</v>
      </c>
    </row>
    <row r="277" spans="1:31" x14ac:dyDescent="0.25">
      <c r="A277">
        <v>1818132</v>
      </c>
      <c r="B277">
        <v>1</v>
      </c>
      <c r="C277" t="s">
        <v>80</v>
      </c>
      <c r="D277" t="s">
        <v>100</v>
      </c>
      <c r="E277" t="s">
        <v>176</v>
      </c>
      <c r="F277" t="s">
        <v>987</v>
      </c>
      <c r="G277" t="s">
        <v>256</v>
      </c>
      <c r="H277" t="s">
        <v>143</v>
      </c>
      <c r="I277" t="s">
        <v>135</v>
      </c>
      <c r="J277" t="s">
        <v>136</v>
      </c>
      <c r="K277" t="s">
        <v>159</v>
      </c>
      <c r="L277" t="s">
        <v>988</v>
      </c>
      <c r="M277" t="s">
        <v>989</v>
      </c>
      <c r="N277">
        <v>8.4450000000000003</v>
      </c>
      <c r="O277">
        <v>4</v>
      </c>
      <c r="P277">
        <v>316</v>
      </c>
      <c r="Q277">
        <v>3</v>
      </c>
      <c r="R277">
        <v>59</v>
      </c>
      <c r="S277">
        <v>14</v>
      </c>
      <c r="T277">
        <v>79</v>
      </c>
      <c r="U277">
        <v>5</v>
      </c>
      <c r="V277">
        <v>0</v>
      </c>
      <c r="W277">
        <v>20.544919262016492</v>
      </c>
      <c r="X277">
        <v>1035.7925789453461</v>
      </c>
      <c r="Y277">
        <v>37.479880708895124</v>
      </c>
      <c r="Z277">
        <v>360.05302037048307</v>
      </c>
      <c r="AA277">
        <v>788.32653923609325</v>
      </c>
      <c r="AB277">
        <v>502.06222623040935</v>
      </c>
      <c r="AC277">
        <v>2974.9382969160779</v>
      </c>
      <c r="AD277">
        <v>0</v>
      </c>
      <c r="AE277">
        <v>5719.1974616693215</v>
      </c>
    </row>
    <row r="278" spans="1:31" x14ac:dyDescent="0.25">
      <c r="A278">
        <v>1818133</v>
      </c>
      <c r="B278">
        <v>1</v>
      </c>
      <c r="C278" t="s">
        <v>80</v>
      </c>
      <c r="D278" t="s">
        <v>89</v>
      </c>
      <c r="E278" t="s">
        <v>131</v>
      </c>
      <c r="F278" t="s">
        <v>990</v>
      </c>
      <c r="G278" t="s">
        <v>148</v>
      </c>
      <c r="H278" t="s">
        <v>134</v>
      </c>
      <c r="I278" t="s">
        <v>135</v>
      </c>
      <c r="J278" t="s">
        <v>3</v>
      </c>
      <c r="K278" t="s">
        <v>137</v>
      </c>
      <c r="L278" t="s">
        <v>991</v>
      </c>
      <c r="M278" t="s">
        <v>992</v>
      </c>
      <c r="N278">
        <v>3.0294444440000001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1.9778832589278668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1.9778832589278668</v>
      </c>
    </row>
    <row r="279" spans="1:31" x14ac:dyDescent="0.25">
      <c r="A279">
        <v>1818134</v>
      </c>
      <c r="B279">
        <v>1</v>
      </c>
      <c r="C279" t="s">
        <v>80</v>
      </c>
      <c r="D279" t="s">
        <v>105</v>
      </c>
      <c r="E279" t="s">
        <v>131</v>
      </c>
      <c r="F279" t="s">
        <v>993</v>
      </c>
      <c r="G279" t="s">
        <v>231</v>
      </c>
      <c r="H279" t="s">
        <v>134</v>
      </c>
      <c r="I279" t="s">
        <v>135</v>
      </c>
      <c r="J279" t="s">
        <v>136</v>
      </c>
      <c r="K279" t="s">
        <v>137</v>
      </c>
      <c r="L279" t="s">
        <v>994</v>
      </c>
      <c r="M279" t="s">
        <v>995</v>
      </c>
      <c r="N279">
        <v>5.8097222220000004</v>
      </c>
      <c r="O279">
        <v>0</v>
      </c>
      <c r="P279">
        <v>3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4.0426375095413158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4.0426375095413158</v>
      </c>
    </row>
    <row r="280" spans="1:31" x14ac:dyDescent="0.25">
      <c r="A280">
        <v>1818135</v>
      </c>
      <c r="B280">
        <v>1</v>
      </c>
      <c r="C280" t="s">
        <v>81</v>
      </c>
      <c r="D280" t="s">
        <v>112</v>
      </c>
      <c r="E280" t="s">
        <v>131</v>
      </c>
      <c r="F280" t="s">
        <v>996</v>
      </c>
      <c r="G280" t="s">
        <v>231</v>
      </c>
      <c r="H280" t="s">
        <v>134</v>
      </c>
      <c r="I280" t="s">
        <v>135</v>
      </c>
      <c r="J280" t="s">
        <v>136</v>
      </c>
      <c r="K280" t="s">
        <v>137</v>
      </c>
      <c r="L280" t="s">
        <v>997</v>
      </c>
      <c r="M280" t="s">
        <v>998</v>
      </c>
      <c r="N280">
        <v>4.898055555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3.378690777066667E-4</v>
      </c>
      <c r="AC280">
        <v>0</v>
      </c>
      <c r="AD280">
        <v>0</v>
      </c>
      <c r="AE280">
        <v>3.378690777066667E-4</v>
      </c>
    </row>
    <row r="281" spans="1:31" x14ac:dyDescent="0.25">
      <c r="A281">
        <v>1818138</v>
      </c>
      <c r="B281">
        <v>1</v>
      </c>
      <c r="C281" t="s">
        <v>80</v>
      </c>
      <c r="D281" t="s">
        <v>104</v>
      </c>
      <c r="E281" t="s">
        <v>146</v>
      </c>
      <c r="F281" t="s">
        <v>999</v>
      </c>
      <c r="G281" t="s">
        <v>158</v>
      </c>
      <c r="H281" t="s">
        <v>143</v>
      </c>
      <c r="I281" t="s">
        <v>135</v>
      </c>
      <c r="J281" t="s">
        <v>136</v>
      </c>
      <c r="K281" t="s">
        <v>159</v>
      </c>
      <c r="L281" t="s">
        <v>1000</v>
      </c>
      <c r="M281" t="s">
        <v>1001</v>
      </c>
      <c r="N281">
        <v>7.4854444000000006E-2</v>
      </c>
      <c r="O281">
        <v>0</v>
      </c>
      <c r="P281">
        <v>0</v>
      </c>
      <c r="Q281">
        <v>0</v>
      </c>
      <c r="R281">
        <v>2</v>
      </c>
      <c r="S281">
        <v>4</v>
      </c>
      <c r="T281">
        <v>0</v>
      </c>
      <c r="U281">
        <v>1</v>
      </c>
      <c r="V281">
        <v>0</v>
      </c>
      <c r="W281">
        <v>0</v>
      </c>
      <c r="X281">
        <v>0</v>
      </c>
      <c r="Y281">
        <v>0</v>
      </c>
      <c r="Z281">
        <v>1.063251881025E-2</v>
      </c>
      <c r="AA281">
        <v>1.1221759197363002</v>
      </c>
      <c r="AB281">
        <v>0</v>
      </c>
      <c r="AC281">
        <v>1.8363300242225251</v>
      </c>
      <c r="AD281">
        <v>0</v>
      </c>
      <c r="AE281">
        <v>2.9691384627690756</v>
      </c>
    </row>
    <row r="282" spans="1:31" x14ac:dyDescent="0.25">
      <c r="A282">
        <v>1818141</v>
      </c>
      <c r="B282">
        <v>1</v>
      </c>
      <c r="C282" t="s">
        <v>80</v>
      </c>
      <c r="D282" t="s">
        <v>96</v>
      </c>
      <c r="E282" t="s">
        <v>131</v>
      </c>
      <c r="F282" t="s">
        <v>1002</v>
      </c>
      <c r="G282" t="s">
        <v>133</v>
      </c>
      <c r="H282" t="s">
        <v>134</v>
      </c>
      <c r="I282" t="s">
        <v>135</v>
      </c>
      <c r="J282" t="s">
        <v>136</v>
      </c>
      <c r="K282" t="s">
        <v>137</v>
      </c>
      <c r="L282" t="s">
        <v>1003</v>
      </c>
      <c r="M282" t="s">
        <v>1004</v>
      </c>
      <c r="N282">
        <v>0.69722222199999995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2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0.67808911381392789</v>
      </c>
      <c r="AC282">
        <v>0</v>
      </c>
      <c r="AD282">
        <v>0</v>
      </c>
      <c r="AE282">
        <v>0.67808911381392789</v>
      </c>
    </row>
    <row r="283" spans="1:31" x14ac:dyDescent="0.25">
      <c r="A283">
        <v>1818142</v>
      </c>
      <c r="B283">
        <v>1</v>
      </c>
      <c r="C283" t="s">
        <v>80</v>
      </c>
      <c r="D283" t="s">
        <v>94</v>
      </c>
      <c r="E283" t="s">
        <v>131</v>
      </c>
      <c r="F283" t="s">
        <v>1005</v>
      </c>
      <c r="G283" t="s">
        <v>231</v>
      </c>
      <c r="H283" t="s">
        <v>134</v>
      </c>
      <c r="I283" t="s">
        <v>135</v>
      </c>
      <c r="J283" t="s">
        <v>136</v>
      </c>
      <c r="K283" t="s">
        <v>137</v>
      </c>
      <c r="L283" t="s">
        <v>1006</v>
      </c>
      <c r="M283" t="s">
        <v>1007</v>
      </c>
      <c r="N283">
        <v>3.1297222219999998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2.0220926253408334E-3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2.0220926253408334E-3</v>
      </c>
    </row>
    <row r="284" spans="1:31" x14ac:dyDescent="0.25">
      <c r="A284">
        <v>1818143</v>
      </c>
      <c r="B284">
        <v>1</v>
      </c>
      <c r="C284" t="s">
        <v>80</v>
      </c>
      <c r="D284" t="s">
        <v>84</v>
      </c>
      <c r="E284" t="s">
        <v>291</v>
      </c>
      <c r="F284" t="s">
        <v>954</v>
      </c>
      <c r="G284" t="s">
        <v>263</v>
      </c>
      <c r="H284" t="s">
        <v>134</v>
      </c>
      <c r="I284" t="s">
        <v>135</v>
      </c>
      <c r="J284" t="s">
        <v>136</v>
      </c>
      <c r="K284" t="s">
        <v>159</v>
      </c>
      <c r="L284" t="s">
        <v>1008</v>
      </c>
      <c r="M284" t="s">
        <v>1009</v>
      </c>
      <c r="N284">
        <v>4.6158388879999999</v>
      </c>
      <c r="O284">
        <v>0</v>
      </c>
      <c r="P284">
        <v>882</v>
      </c>
      <c r="Q284">
        <v>0</v>
      </c>
      <c r="R284">
        <v>0</v>
      </c>
      <c r="S284">
        <v>0</v>
      </c>
      <c r="T284">
        <v>22</v>
      </c>
      <c r="U284">
        <v>0</v>
      </c>
      <c r="V284">
        <v>0</v>
      </c>
      <c r="W284">
        <v>0</v>
      </c>
      <c r="X284">
        <v>929.16616198236716</v>
      </c>
      <c r="Y284">
        <v>0</v>
      </c>
      <c r="Z284">
        <v>0</v>
      </c>
      <c r="AA284">
        <v>0</v>
      </c>
      <c r="AB284">
        <v>36.131204210904833</v>
      </c>
      <c r="AC284">
        <v>0</v>
      </c>
      <c r="AD284">
        <v>0</v>
      </c>
      <c r="AE284">
        <v>965.29736619327196</v>
      </c>
    </row>
    <row r="285" spans="1:31" x14ac:dyDescent="0.25">
      <c r="A285">
        <v>1818144</v>
      </c>
      <c r="B285">
        <v>1</v>
      </c>
      <c r="C285" t="s">
        <v>80</v>
      </c>
      <c r="D285" t="s">
        <v>83</v>
      </c>
      <c r="E285" t="s">
        <v>131</v>
      </c>
      <c r="F285" t="s">
        <v>1010</v>
      </c>
      <c r="G285" t="s">
        <v>231</v>
      </c>
      <c r="H285" t="s">
        <v>134</v>
      </c>
      <c r="I285" t="s">
        <v>135</v>
      </c>
      <c r="J285" t="s">
        <v>136</v>
      </c>
      <c r="K285" t="s">
        <v>137</v>
      </c>
      <c r="L285" t="s">
        <v>1011</v>
      </c>
      <c r="M285" t="s">
        <v>1012</v>
      </c>
      <c r="N285">
        <v>1.5238888880000001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1.1088805826223307</v>
      </c>
      <c r="AC285">
        <v>0</v>
      </c>
      <c r="AD285">
        <v>0</v>
      </c>
      <c r="AE285">
        <v>1.1088805826223307</v>
      </c>
    </row>
    <row r="286" spans="1:31" x14ac:dyDescent="0.25">
      <c r="A286">
        <v>1818145</v>
      </c>
      <c r="B286">
        <v>1</v>
      </c>
      <c r="C286" t="s">
        <v>80</v>
      </c>
      <c r="D286" t="s">
        <v>104</v>
      </c>
      <c r="E286" t="s">
        <v>146</v>
      </c>
      <c r="F286" t="s">
        <v>999</v>
      </c>
      <c r="G286" t="s">
        <v>263</v>
      </c>
      <c r="H286" t="s">
        <v>143</v>
      </c>
      <c r="I286" t="s">
        <v>135</v>
      </c>
      <c r="J286" t="s">
        <v>136</v>
      </c>
      <c r="K286" t="s">
        <v>159</v>
      </c>
      <c r="L286" t="s">
        <v>1013</v>
      </c>
      <c r="M286" t="s">
        <v>1014</v>
      </c>
      <c r="N286">
        <v>4.0279397220000002</v>
      </c>
      <c r="O286">
        <v>0</v>
      </c>
      <c r="P286">
        <v>0</v>
      </c>
      <c r="Q286">
        <v>0</v>
      </c>
      <c r="R286">
        <v>2</v>
      </c>
      <c r="S286">
        <v>4</v>
      </c>
      <c r="T286">
        <v>0</v>
      </c>
      <c r="U286">
        <v>1</v>
      </c>
      <c r="V286">
        <v>0</v>
      </c>
      <c r="W286">
        <v>0</v>
      </c>
      <c r="X286">
        <v>0</v>
      </c>
      <c r="Y286">
        <v>0</v>
      </c>
      <c r="Z286">
        <v>0.58072711756805961</v>
      </c>
      <c r="AA286">
        <v>63.408483151621049</v>
      </c>
      <c r="AB286">
        <v>0</v>
      </c>
      <c r="AC286">
        <v>94.693473742172827</v>
      </c>
      <c r="AD286">
        <v>0</v>
      </c>
      <c r="AE286">
        <v>158.68268401136194</v>
      </c>
    </row>
    <row r="287" spans="1:31" x14ac:dyDescent="0.25">
      <c r="A287">
        <v>1818148</v>
      </c>
      <c r="B287">
        <v>1</v>
      </c>
      <c r="C287" t="s">
        <v>80</v>
      </c>
      <c r="D287" t="s">
        <v>95</v>
      </c>
      <c r="E287" t="s">
        <v>140</v>
      </c>
      <c r="F287" t="s">
        <v>1015</v>
      </c>
      <c r="G287" t="s">
        <v>256</v>
      </c>
      <c r="H287" t="s">
        <v>143</v>
      </c>
      <c r="I287" t="s">
        <v>135</v>
      </c>
      <c r="J287" t="s">
        <v>136</v>
      </c>
      <c r="K287" t="s">
        <v>159</v>
      </c>
      <c r="L287" t="s">
        <v>1016</v>
      </c>
      <c r="M287" t="s">
        <v>1017</v>
      </c>
      <c r="N287">
        <v>4.8766666660000002</v>
      </c>
      <c r="O287">
        <v>0</v>
      </c>
      <c r="P287">
        <v>1084</v>
      </c>
      <c r="Q287">
        <v>0</v>
      </c>
      <c r="R287">
        <v>8</v>
      </c>
      <c r="S287">
        <v>0</v>
      </c>
      <c r="T287">
        <v>57</v>
      </c>
      <c r="U287">
        <v>0</v>
      </c>
      <c r="V287">
        <v>0</v>
      </c>
      <c r="W287">
        <v>0</v>
      </c>
      <c r="X287">
        <v>1120.9614992485906</v>
      </c>
      <c r="Y287">
        <v>0</v>
      </c>
      <c r="Z287">
        <v>10.671809181602528</v>
      </c>
      <c r="AA287">
        <v>0</v>
      </c>
      <c r="AB287">
        <v>206.10711186691233</v>
      </c>
      <c r="AC287">
        <v>0</v>
      </c>
      <c r="AD287">
        <v>0</v>
      </c>
      <c r="AE287">
        <v>1337.7404202971056</v>
      </c>
    </row>
    <row r="288" spans="1:31" x14ac:dyDescent="0.25">
      <c r="A288">
        <v>1818149</v>
      </c>
      <c r="B288">
        <v>1</v>
      </c>
      <c r="C288" t="s">
        <v>81</v>
      </c>
      <c r="D288" t="s">
        <v>115</v>
      </c>
      <c r="E288" t="s">
        <v>146</v>
      </c>
      <c r="F288" t="s">
        <v>1018</v>
      </c>
      <c r="G288" t="s">
        <v>170</v>
      </c>
      <c r="H288" t="s">
        <v>143</v>
      </c>
      <c r="I288" t="s">
        <v>135</v>
      </c>
      <c r="J288" t="s">
        <v>136</v>
      </c>
      <c r="K288" t="s">
        <v>137</v>
      </c>
      <c r="L288" t="s">
        <v>1019</v>
      </c>
      <c r="M288" t="s">
        <v>1020</v>
      </c>
      <c r="N288">
        <v>2.6949999999999998</v>
      </c>
      <c r="O288">
        <v>0</v>
      </c>
      <c r="P288">
        <v>56</v>
      </c>
      <c r="Q288">
        <v>0</v>
      </c>
      <c r="R288">
        <v>3</v>
      </c>
      <c r="S288">
        <v>0</v>
      </c>
      <c r="T288">
        <v>7</v>
      </c>
      <c r="U288">
        <v>0</v>
      </c>
      <c r="V288">
        <v>0</v>
      </c>
      <c r="W288">
        <v>0</v>
      </c>
      <c r="X288">
        <v>18.320231054620006</v>
      </c>
      <c r="Y288">
        <v>0</v>
      </c>
      <c r="Z288">
        <v>0.19227517656911666</v>
      </c>
      <c r="AA288">
        <v>0</v>
      </c>
      <c r="AB288">
        <v>2.1704679514675123</v>
      </c>
      <c r="AC288">
        <v>0</v>
      </c>
      <c r="AD288">
        <v>0</v>
      </c>
      <c r="AE288">
        <v>20.682974182656633</v>
      </c>
    </row>
    <row r="289" spans="1:31" x14ac:dyDescent="0.25">
      <c r="A289">
        <v>1818150</v>
      </c>
      <c r="B289">
        <v>1</v>
      </c>
      <c r="C289" t="s">
        <v>81</v>
      </c>
      <c r="D289" t="s">
        <v>124</v>
      </c>
      <c r="E289" t="s">
        <v>131</v>
      </c>
      <c r="F289" t="s">
        <v>1021</v>
      </c>
      <c r="G289" t="s">
        <v>231</v>
      </c>
      <c r="H289" t="s">
        <v>134</v>
      </c>
      <c r="I289" t="s">
        <v>135</v>
      </c>
      <c r="J289" t="s">
        <v>136</v>
      </c>
      <c r="K289" t="s">
        <v>137</v>
      </c>
      <c r="L289" t="s">
        <v>1022</v>
      </c>
      <c r="M289" t="s">
        <v>1023</v>
      </c>
      <c r="N289">
        <v>0.52083333300000001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0.10570049087400002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0.10570049087400002</v>
      </c>
    </row>
    <row r="290" spans="1:31" x14ac:dyDescent="0.25">
      <c r="A290">
        <v>1818152</v>
      </c>
      <c r="B290">
        <v>1</v>
      </c>
      <c r="C290" t="s">
        <v>80</v>
      </c>
      <c r="D290" t="s">
        <v>110</v>
      </c>
      <c r="E290" t="s">
        <v>193</v>
      </c>
      <c r="F290" t="s">
        <v>1024</v>
      </c>
      <c r="G290" t="s">
        <v>263</v>
      </c>
      <c r="H290" t="s">
        <v>134</v>
      </c>
      <c r="I290" t="s">
        <v>135</v>
      </c>
      <c r="J290" t="s">
        <v>136</v>
      </c>
      <c r="K290" t="s">
        <v>159</v>
      </c>
      <c r="L290" t="s">
        <v>1025</v>
      </c>
      <c r="M290" t="s">
        <v>1026</v>
      </c>
      <c r="N290">
        <v>0.48345555499999998</v>
      </c>
      <c r="O290">
        <v>0</v>
      </c>
      <c r="P290">
        <v>18</v>
      </c>
      <c r="Q290">
        <v>0</v>
      </c>
      <c r="R290">
        <v>0</v>
      </c>
      <c r="S290">
        <v>0</v>
      </c>
      <c r="T290">
        <v>4</v>
      </c>
      <c r="U290">
        <v>0</v>
      </c>
      <c r="V290">
        <v>0</v>
      </c>
      <c r="W290">
        <v>0</v>
      </c>
      <c r="X290">
        <v>2.28600310221535</v>
      </c>
      <c r="Y290">
        <v>0</v>
      </c>
      <c r="Z290">
        <v>0</v>
      </c>
      <c r="AA290">
        <v>0</v>
      </c>
      <c r="AB290">
        <v>0.76655763255815901</v>
      </c>
      <c r="AC290">
        <v>0</v>
      </c>
      <c r="AD290">
        <v>0</v>
      </c>
      <c r="AE290">
        <v>3.0525607347735089</v>
      </c>
    </row>
    <row r="291" spans="1:31" x14ac:dyDescent="0.25">
      <c r="A291">
        <v>1818154</v>
      </c>
      <c r="B291">
        <v>1</v>
      </c>
      <c r="C291" t="s">
        <v>80</v>
      </c>
      <c r="D291" t="s">
        <v>93</v>
      </c>
      <c r="E291" t="s">
        <v>176</v>
      </c>
      <c r="F291" t="s">
        <v>1027</v>
      </c>
      <c r="G291" t="s">
        <v>142</v>
      </c>
      <c r="H291" t="s">
        <v>143</v>
      </c>
      <c r="I291" t="s">
        <v>135</v>
      </c>
      <c r="J291" t="s">
        <v>136</v>
      </c>
      <c r="K291" t="s">
        <v>137</v>
      </c>
      <c r="L291" t="s">
        <v>1028</v>
      </c>
      <c r="M291" t="s">
        <v>1029</v>
      </c>
      <c r="N291">
        <v>0.33222222200000001</v>
      </c>
      <c r="O291">
        <v>0</v>
      </c>
      <c r="P291">
        <v>1598</v>
      </c>
      <c r="Q291">
        <v>35</v>
      </c>
      <c r="R291">
        <v>151</v>
      </c>
      <c r="S291">
        <v>11</v>
      </c>
      <c r="T291">
        <v>215</v>
      </c>
      <c r="U291">
        <v>1</v>
      </c>
      <c r="V291">
        <v>1</v>
      </c>
      <c r="W291">
        <v>0</v>
      </c>
      <c r="X291">
        <v>97.619415760770821</v>
      </c>
      <c r="Y291">
        <v>56.084127986138867</v>
      </c>
      <c r="Z291">
        <v>46.210349146240226</v>
      </c>
      <c r="AA291">
        <v>15.602536615159782</v>
      </c>
      <c r="AB291">
        <v>64.041966746072561</v>
      </c>
      <c r="AC291">
        <v>191.45747548180046</v>
      </c>
      <c r="AD291">
        <v>11.463323906651688</v>
      </c>
      <c r="AE291">
        <v>482.47919564283438</v>
      </c>
    </row>
    <row r="292" spans="1:31" x14ac:dyDescent="0.25">
      <c r="A292">
        <v>1818159</v>
      </c>
      <c r="B292">
        <v>1</v>
      </c>
      <c r="C292" t="s">
        <v>80</v>
      </c>
      <c r="D292" t="s">
        <v>104</v>
      </c>
      <c r="E292" t="s">
        <v>146</v>
      </c>
      <c r="F292" t="s">
        <v>1030</v>
      </c>
      <c r="G292" t="s">
        <v>443</v>
      </c>
      <c r="H292" t="s">
        <v>143</v>
      </c>
      <c r="I292" t="s">
        <v>135</v>
      </c>
      <c r="J292" t="s">
        <v>136</v>
      </c>
      <c r="K292" t="s">
        <v>137</v>
      </c>
      <c r="L292" t="s">
        <v>1031</v>
      </c>
      <c r="M292" t="s">
        <v>1032</v>
      </c>
      <c r="N292">
        <v>1.997222222</v>
      </c>
      <c r="O292">
        <v>0</v>
      </c>
      <c r="P292">
        <v>12</v>
      </c>
      <c r="Q292">
        <v>0</v>
      </c>
      <c r="R292">
        <v>2</v>
      </c>
      <c r="S292">
        <v>0</v>
      </c>
      <c r="T292">
        <v>5</v>
      </c>
      <c r="U292">
        <v>0</v>
      </c>
      <c r="V292">
        <v>0</v>
      </c>
      <c r="W292">
        <v>0</v>
      </c>
      <c r="X292">
        <v>12.19328995066167</v>
      </c>
      <c r="Y292">
        <v>0</v>
      </c>
      <c r="Z292">
        <v>0.35690234414013</v>
      </c>
      <c r="AA292">
        <v>0</v>
      </c>
      <c r="AB292">
        <v>5.2213850965480439</v>
      </c>
      <c r="AC292">
        <v>0</v>
      </c>
      <c r="AD292">
        <v>0</v>
      </c>
      <c r="AE292">
        <v>17.771577391349844</v>
      </c>
    </row>
    <row r="293" spans="1:31" x14ac:dyDescent="0.25">
      <c r="A293">
        <v>1818160</v>
      </c>
      <c r="B293">
        <v>1</v>
      </c>
      <c r="C293" t="s">
        <v>80</v>
      </c>
      <c r="D293" t="s">
        <v>110</v>
      </c>
      <c r="E293" t="s">
        <v>193</v>
      </c>
      <c r="F293" t="s">
        <v>1033</v>
      </c>
      <c r="G293" t="s">
        <v>263</v>
      </c>
      <c r="H293" t="s">
        <v>134</v>
      </c>
      <c r="I293" t="s">
        <v>135</v>
      </c>
      <c r="J293" t="s">
        <v>136</v>
      </c>
      <c r="K293" t="s">
        <v>159</v>
      </c>
      <c r="L293" t="s">
        <v>1034</v>
      </c>
      <c r="M293" t="s">
        <v>1035</v>
      </c>
      <c r="N293">
        <v>0.36568055500000002</v>
      </c>
      <c r="O293">
        <v>0</v>
      </c>
      <c r="P293">
        <v>137</v>
      </c>
      <c r="Q293">
        <v>0</v>
      </c>
      <c r="R293">
        <v>0</v>
      </c>
      <c r="S293">
        <v>0</v>
      </c>
      <c r="T293">
        <v>9</v>
      </c>
      <c r="U293">
        <v>0</v>
      </c>
      <c r="V293">
        <v>0</v>
      </c>
      <c r="W293">
        <v>0</v>
      </c>
      <c r="X293">
        <v>13.265416366271404</v>
      </c>
      <c r="Y293">
        <v>0</v>
      </c>
      <c r="Z293">
        <v>0</v>
      </c>
      <c r="AA293">
        <v>0</v>
      </c>
      <c r="AB293">
        <v>0.85588716263377518</v>
      </c>
      <c r="AC293">
        <v>0</v>
      </c>
      <c r="AD293">
        <v>0</v>
      </c>
      <c r="AE293">
        <v>14.12130352890518</v>
      </c>
    </row>
    <row r="294" spans="1:31" x14ac:dyDescent="0.25">
      <c r="A294">
        <v>1818163</v>
      </c>
      <c r="B294">
        <v>1</v>
      </c>
      <c r="C294" t="s">
        <v>80</v>
      </c>
      <c r="D294" t="s">
        <v>110</v>
      </c>
      <c r="E294" t="s">
        <v>193</v>
      </c>
      <c r="F294" t="s">
        <v>1036</v>
      </c>
      <c r="G294" t="s">
        <v>263</v>
      </c>
      <c r="H294" t="s">
        <v>134</v>
      </c>
      <c r="I294" t="s">
        <v>135</v>
      </c>
      <c r="J294" t="s">
        <v>136</v>
      </c>
      <c r="K294" t="s">
        <v>159</v>
      </c>
      <c r="L294" t="s">
        <v>1037</v>
      </c>
      <c r="M294" t="s">
        <v>1038</v>
      </c>
      <c r="N294">
        <v>0.34803777699999999</v>
      </c>
      <c r="O294">
        <v>0</v>
      </c>
      <c r="P294">
        <v>125</v>
      </c>
      <c r="Q294">
        <v>0</v>
      </c>
      <c r="R294">
        <v>0</v>
      </c>
      <c r="S294">
        <v>0</v>
      </c>
      <c r="T294">
        <v>10</v>
      </c>
      <c r="U294">
        <v>0</v>
      </c>
      <c r="V294">
        <v>0</v>
      </c>
      <c r="W294">
        <v>0</v>
      </c>
      <c r="X294">
        <v>11.213416815667177</v>
      </c>
      <c r="Y294">
        <v>0</v>
      </c>
      <c r="Z294">
        <v>0</v>
      </c>
      <c r="AA294">
        <v>0</v>
      </c>
      <c r="AB294">
        <v>0.48228507623280059</v>
      </c>
      <c r="AC294">
        <v>0</v>
      </c>
      <c r="AD294">
        <v>0</v>
      </c>
      <c r="AE294">
        <v>11.695701891899978</v>
      </c>
    </row>
    <row r="295" spans="1:31" x14ac:dyDescent="0.25">
      <c r="A295">
        <v>1818164</v>
      </c>
      <c r="B295">
        <v>1</v>
      </c>
      <c r="C295" t="s">
        <v>80</v>
      </c>
      <c r="D295" t="s">
        <v>96</v>
      </c>
      <c r="E295" t="s">
        <v>131</v>
      </c>
      <c r="F295" t="s">
        <v>1039</v>
      </c>
      <c r="G295" t="s">
        <v>133</v>
      </c>
      <c r="H295" t="s">
        <v>134</v>
      </c>
      <c r="I295" t="s">
        <v>135</v>
      </c>
      <c r="J295" t="s">
        <v>136</v>
      </c>
      <c r="K295" t="s">
        <v>137</v>
      </c>
      <c r="L295" t="s">
        <v>1040</v>
      </c>
      <c r="M295" t="s">
        <v>1041</v>
      </c>
      <c r="N295">
        <v>1.7269444439999999</v>
      </c>
      <c r="O295">
        <v>0</v>
      </c>
      <c r="P295">
        <v>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0.68880478131859335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0.68880478131859335</v>
      </c>
    </row>
    <row r="296" spans="1:31" x14ac:dyDescent="0.25">
      <c r="A296">
        <v>1818166</v>
      </c>
      <c r="B296">
        <v>1</v>
      </c>
      <c r="C296" t="s">
        <v>81</v>
      </c>
      <c r="D296" t="s">
        <v>122</v>
      </c>
      <c r="E296" t="s">
        <v>193</v>
      </c>
      <c r="F296" t="s">
        <v>1042</v>
      </c>
      <c r="G296" t="s">
        <v>256</v>
      </c>
      <c r="H296" t="s">
        <v>134</v>
      </c>
      <c r="I296" t="s">
        <v>135</v>
      </c>
      <c r="J296" t="s">
        <v>136</v>
      </c>
      <c r="K296" t="s">
        <v>159</v>
      </c>
      <c r="L296" t="s">
        <v>1043</v>
      </c>
      <c r="M296" t="s">
        <v>1044</v>
      </c>
      <c r="N296">
        <v>7.7338888880000001</v>
      </c>
      <c r="O296">
        <v>0</v>
      </c>
      <c r="P296">
        <v>78</v>
      </c>
      <c r="Q296">
        <v>0</v>
      </c>
      <c r="R296">
        <v>5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114.81536575605776</v>
      </c>
      <c r="Y296">
        <v>0</v>
      </c>
      <c r="Z296">
        <v>9.041050699562696</v>
      </c>
      <c r="AA296">
        <v>0</v>
      </c>
      <c r="AB296">
        <v>4.4248805493780005E-2</v>
      </c>
      <c r="AC296">
        <v>0</v>
      </c>
      <c r="AD296">
        <v>0</v>
      </c>
      <c r="AE296">
        <v>123.90066526111424</v>
      </c>
    </row>
    <row r="297" spans="1:31" x14ac:dyDescent="0.25">
      <c r="A297">
        <v>1818168</v>
      </c>
      <c r="B297">
        <v>1</v>
      </c>
      <c r="C297" t="s">
        <v>81</v>
      </c>
      <c r="D297" t="s">
        <v>118</v>
      </c>
      <c r="E297" t="s">
        <v>146</v>
      </c>
      <c r="F297" t="s">
        <v>1045</v>
      </c>
      <c r="G297" t="s">
        <v>170</v>
      </c>
      <c r="H297" t="s">
        <v>143</v>
      </c>
      <c r="I297" t="s">
        <v>135</v>
      </c>
      <c r="J297" t="s">
        <v>136</v>
      </c>
      <c r="K297" t="s">
        <v>137</v>
      </c>
      <c r="L297" t="s">
        <v>1046</v>
      </c>
      <c r="M297" t="s">
        <v>1047</v>
      </c>
      <c r="N297">
        <v>3.2377777769999998</v>
      </c>
      <c r="O297">
        <v>0</v>
      </c>
      <c r="P297">
        <v>0</v>
      </c>
      <c r="Q297">
        <v>0</v>
      </c>
      <c r="R297">
        <v>8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13.37929524183464</v>
      </c>
      <c r="AA297">
        <v>0</v>
      </c>
      <c r="AB297">
        <v>0</v>
      </c>
      <c r="AC297">
        <v>0</v>
      </c>
      <c r="AD297">
        <v>0</v>
      </c>
      <c r="AE297">
        <v>13.37929524183464</v>
      </c>
    </row>
    <row r="298" spans="1:31" x14ac:dyDescent="0.25">
      <c r="A298">
        <v>1818169</v>
      </c>
      <c r="B298">
        <v>1</v>
      </c>
      <c r="C298" t="s">
        <v>80</v>
      </c>
      <c r="D298" t="s">
        <v>99</v>
      </c>
      <c r="E298" t="s">
        <v>131</v>
      </c>
      <c r="F298" t="s">
        <v>1048</v>
      </c>
      <c r="G298" t="s">
        <v>279</v>
      </c>
      <c r="H298" t="s">
        <v>134</v>
      </c>
      <c r="I298" t="s">
        <v>135</v>
      </c>
      <c r="J298" t="s">
        <v>136</v>
      </c>
      <c r="K298" t="s">
        <v>137</v>
      </c>
      <c r="L298" t="s">
        <v>1049</v>
      </c>
      <c r="M298" t="s">
        <v>1050</v>
      </c>
      <c r="N298">
        <v>2.4102777770000001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0.21497807658186446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0.21497807658186446</v>
      </c>
    </row>
    <row r="299" spans="1:31" x14ac:dyDescent="0.25">
      <c r="A299">
        <v>1818170</v>
      </c>
      <c r="B299">
        <v>1</v>
      </c>
      <c r="C299" t="s">
        <v>80</v>
      </c>
      <c r="D299" t="s">
        <v>95</v>
      </c>
      <c r="E299" t="s">
        <v>140</v>
      </c>
      <c r="F299" t="s">
        <v>1051</v>
      </c>
      <c r="G299" t="s">
        <v>170</v>
      </c>
      <c r="H299" t="s">
        <v>143</v>
      </c>
      <c r="I299" t="s">
        <v>135</v>
      </c>
      <c r="J299" t="s">
        <v>136</v>
      </c>
      <c r="K299" t="s">
        <v>137</v>
      </c>
      <c r="L299" t="s">
        <v>1052</v>
      </c>
      <c r="M299" t="s">
        <v>1053</v>
      </c>
      <c r="N299">
        <v>1.0619444440000001</v>
      </c>
      <c r="O299">
        <v>0</v>
      </c>
      <c r="P299">
        <v>0</v>
      </c>
      <c r="Q299">
        <v>0</v>
      </c>
      <c r="R299">
        <v>0</v>
      </c>
      <c r="S299">
        <v>3</v>
      </c>
      <c r="T299">
        <v>0</v>
      </c>
      <c r="U299">
        <v>1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27.371856611848489</v>
      </c>
      <c r="AB299">
        <v>0</v>
      </c>
      <c r="AC299">
        <v>172.44212160443018</v>
      </c>
      <c r="AD299">
        <v>0</v>
      </c>
      <c r="AE299">
        <v>199.81397821627868</v>
      </c>
    </row>
    <row r="300" spans="1:31" x14ac:dyDescent="0.25">
      <c r="A300">
        <v>1818171</v>
      </c>
      <c r="B300">
        <v>1</v>
      </c>
      <c r="C300" t="s">
        <v>80</v>
      </c>
      <c r="D300" t="s">
        <v>96</v>
      </c>
      <c r="E300" t="s">
        <v>131</v>
      </c>
      <c r="F300" t="s">
        <v>1054</v>
      </c>
      <c r="G300" t="s">
        <v>133</v>
      </c>
      <c r="H300" t="s">
        <v>134</v>
      </c>
      <c r="I300" t="s">
        <v>135</v>
      </c>
      <c r="J300" t="s">
        <v>136</v>
      </c>
      <c r="K300" t="s">
        <v>137</v>
      </c>
      <c r="L300" t="s">
        <v>1055</v>
      </c>
      <c r="M300" t="s">
        <v>1056</v>
      </c>
      <c r="N300">
        <v>2.7891666659999999</v>
      </c>
      <c r="O300">
        <v>0</v>
      </c>
      <c r="P300">
        <v>6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4.424142183280189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4.424142183280189</v>
      </c>
    </row>
    <row r="301" spans="1:31" x14ac:dyDescent="0.25">
      <c r="A301">
        <v>1818174</v>
      </c>
      <c r="B301">
        <v>1</v>
      </c>
      <c r="C301" t="s">
        <v>80</v>
      </c>
      <c r="D301" t="s">
        <v>100</v>
      </c>
      <c r="E301" t="s">
        <v>131</v>
      </c>
      <c r="F301" t="s">
        <v>1057</v>
      </c>
      <c r="G301" t="s">
        <v>231</v>
      </c>
      <c r="H301" t="s">
        <v>134</v>
      </c>
      <c r="I301" t="s">
        <v>135</v>
      </c>
      <c r="J301" t="s">
        <v>136</v>
      </c>
      <c r="K301" t="s">
        <v>137</v>
      </c>
      <c r="L301" t="s">
        <v>1058</v>
      </c>
      <c r="M301" t="s">
        <v>1059</v>
      </c>
      <c r="N301">
        <v>1.180833333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0.38044093337992946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0.38044093337992946</v>
      </c>
    </row>
    <row r="302" spans="1:31" x14ac:dyDescent="0.25">
      <c r="A302">
        <v>1818175</v>
      </c>
      <c r="B302">
        <v>1</v>
      </c>
      <c r="C302" t="s">
        <v>81</v>
      </c>
      <c r="D302" t="s">
        <v>121</v>
      </c>
      <c r="E302" t="s">
        <v>146</v>
      </c>
      <c r="F302" t="s">
        <v>1060</v>
      </c>
      <c r="G302" t="s">
        <v>256</v>
      </c>
      <c r="H302" t="s">
        <v>143</v>
      </c>
      <c r="I302" t="s">
        <v>135</v>
      </c>
      <c r="J302" t="s">
        <v>136</v>
      </c>
      <c r="K302" t="s">
        <v>159</v>
      </c>
      <c r="L302" t="s">
        <v>1061</v>
      </c>
      <c r="M302" t="s">
        <v>1062</v>
      </c>
      <c r="N302">
        <v>1.540097222</v>
      </c>
      <c r="O302">
        <v>0</v>
      </c>
      <c r="P302">
        <v>33</v>
      </c>
      <c r="Q302">
        <v>0</v>
      </c>
      <c r="R302">
        <v>4</v>
      </c>
      <c r="S302">
        <v>0</v>
      </c>
      <c r="T302">
        <v>4</v>
      </c>
      <c r="U302">
        <v>0</v>
      </c>
      <c r="V302">
        <v>0</v>
      </c>
      <c r="W302">
        <v>0</v>
      </c>
      <c r="X302">
        <v>6.1861593973242783</v>
      </c>
      <c r="Y302">
        <v>0</v>
      </c>
      <c r="Z302">
        <v>1.5167458876418751</v>
      </c>
      <c r="AA302">
        <v>0</v>
      </c>
      <c r="AB302">
        <v>9.3829948141435207</v>
      </c>
      <c r="AC302">
        <v>0</v>
      </c>
      <c r="AD302">
        <v>0</v>
      </c>
      <c r="AE302">
        <v>17.085900099109672</v>
      </c>
    </row>
    <row r="303" spans="1:31" x14ac:dyDescent="0.25">
      <c r="A303">
        <v>1818177</v>
      </c>
      <c r="B303">
        <v>1</v>
      </c>
      <c r="C303" t="s">
        <v>80</v>
      </c>
      <c r="D303" t="s">
        <v>83</v>
      </c>
      <c r="E303" t="s">
        <v>131</v>
      </c>
      <c r="F303" t="s">
        <v>1063</v>
      </c>
      <c r="G303" t="s">
        <v>231</v>
      </c>
      <c r="H303" t="s">
        <v>134</v>
      </c>
      <c r="I303" t="s">
        <v>135</v>
      </c>
      <c r="J303" t="s">
        <v>136</v>
      </c>
      <c r="K303" t="s">
        <v>137</v>
      </c>
      <c r="L303" t="s">
        <v>1064</v>
      </c>
      <c r="M303" t="s">
        <v>1065</v>
      </c>
      <c r="N303">
        <v>4.6994444440000001</v>
      </c>
      <c r="O303">
        <v>0</v>
      </c>
      <c r="P303">
        <v>3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1.9616844089526972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1.9616844089526972</v>
      </c>
    </row>
    <row r="304" spans="1:31" x14ac:dyDescent="0.25">
      <c r="A304">
        <v>1818178</v>
      </c>
      <c r="B304">
        <v>1</v>
      </c>
      <c r="C304" t="s">
        <v>81</v>
      </c>
      <c r="D304" t="s">
        <v>120</v>
      </c>
      <c r="E304" t="s">
        <v>140</v>
      </c>
      <c r="F304" t="s">
        <v>1066</v>
      </c>
      <c r="G304" t="s">
        <v>263</v>
      </c>
      <c r="H304" t="s">
        <v>143</v>
      </c>
      <c r="I304" t="s">
        <v>135</v>
      </c>
      <c r="J304" t="s">
        <v>136</v>
      </c>
      <c r="K304" t="s">
        <v>159</v>
      </c>
      <c r="L304" t="s">
        <v>1067</v>
      </c>
      <c r="M304" t="s">
        <v>1068</v>
      </c>
      <c r="N304">
        <v>3.4616294440000002</v>
      </c>
      <c r="O304">
        <v>0</v>
      </c>
      <c r="P304">
        <v>473</v>
      </c>
      <c r="Q304">
        <v>23</v>
      </c>
      <c r="R304">
        <v>38</v>
      </c>
      <c r="S304">
        <v>3</v>
      </c>
      <c r="T304">
        <v>24</v>
      </c>
      <c r="U304">
        <v>0</v>
      </c>
      <c r="V304">
        <v>0</v>
      </c>
      <c r="W304">
        <v>0</v>
      </c>
      <c r="X304">
        <v>347.78440300125794</v>
      </c>
      <c r="Y304">
        <v>44.520976847502077</v>
      </c>
      <c r="Z304">
        <v>53.162817295569326</v>
      </c>
      <c r="AA304">
        <v>138.74099122074688</v>
      </c>
      <c r="AB304">
        <v>24.275194645044664</v>
      </c>
      <c r="AC304">
        <v>0</v>
      </c>
      <c r="AD304">
        <v>0</v>
      </c>
      <c r="AE304">
        <v>608.48438301012084</v>
      </c>
    </row>
    <row r="305" spans="1:31" x14ac:dyDescent="0.25">
      <c r="A305">
        <v>1818180</v>
      </c>
      <c r="B305">
        <v>1</v>
      </c>
      <c r="C305" t="s">
        <v>80</v>
      </c>
      <c r="D305" t="s">
        <v>94</v>
      </c>
      <c r="E305" t="s">
        <v>291</v>
      </c>
      <c r="F305" t="s">
        <v>1069</v>
      </c>
      <c r="G305" t="s">
        <v>263</v>
      </c>
      <c r="H305" t="s">
        <v>134</v>
      </c>
      <c r="I305" t="s">
        <v>135</v>
      </c>
      <c r="J305" t="s">
        <v>136</v>
      </c>
      <c r="K305" t="s">
        <v>159</v>
      </c>
      <c r="L305" t="s">
        <v>1070</v>
      </c>
      <c r="M305" t="s">
        <v>1071</v>
      </c>
      <c r="N305">
        <v>8.3413175000000006</v>
      </c>
      <c r="O305">
        <v>0</v>
      </c>
      <c r="P305">
        <v>42</v>
      </c>
      <c r="Q305">
        <v>0</v>
      </c>
      <c r="R305">
        <v>18</v>
      </c>
      <c r="S305">
        <v>0</v>
      </c>
      <c r="T305">
        <v>4</v>
      </c>
      <c r="U305">
        <v>0</v>
      </c>
      <c r="V305">
        <v>0</v>
      </c>
      <c r="W305">
        <v>0</v>
      </c>
      <c r="X305">
        <v>57.296599623459308</v>
      </c>
      <c r="Y305">
        <v>0</v>
      </c>
      <c r="Z305">
        <v>23.069801027705143</v>
      </c>
      <c r="AA305">
        <v>0</v>
      </c>
      <c r="AB305">
        <v>16.580937884358676</v>
      </c>
      <c r="AC305">
        <v>0</v>
      </c>
      <c r="AD305">
        <v>0</v>
      </c>
      <c r="AE305">
        <v>96.94733853552313</v>
      </c>
    </row>
    <row r="306" spans="1:31" x14ac:dyDescent="0.25">
      <c r="A306">
        <v>1818181</v>
      </c>
      <c r="B306">
        <v>1</v>
      </c>
      <c r="C306" t="s">
        <v>80</v>
      </c>
      <c r="D306" t="s">
        <v>83</v>
      </c>
      <c r="E306" t="s">
        <v>131</v>
      </c>
      <c r="F306" t="s">
        <v>1072</v>
      </c>
      <c r="G306" t="s">
        <v>231</v>
      </c>
      <c r="H306" t="s">
        <v>134</v>
      </c>
      <c r="I306" t="s">
        <v>135</v>
      </c>
      <c r="J306" t="s">
        <v>136</v>
      </c>
      <c r="K306" t="s">
        <v>137</v>
      </c>
      <c r="L306" t="s">
        <v>1073</v>
      </c>
      <c r="M306" t="s">
        <v>1074</v>
      </c>
      <c r="N306">
        <v>2.4597222219999999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0.34152081434022119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0.34152081434022119</v>
      </c>
    </row>
    <row r="307" spans="1:31" x14ac:dyDescent="0.25">
      <c r="A307">
        <v>1818182</v>
      </c>
      <c r="B307">
        <v>1</v>
      </c>
      <c r="C307" t="s">
        <v>80</v>
      </c>
      <c r="D307" t="s">
        <v>106</v>
      </c>
      <c r="E307" t="s">
        <v>291</v>
      </c>
      <c r="F307" t="s">
        <v>1075</v>
      </c>
      <c r="G307" t="s">
        <v>424</v>
      </c>
      <c r="H307" t="s">
        <v>134</v>
      </c>
      <c r="I307" t="s">
        <v>135</v>
      </c>
      <c r="J307" t="s">
        <v>136</v>
      </c>
      <c r="K307" t="s">
        <v>137</v>
      </c>
      <c r="L307" t="s">
        <v>1076</v>
      </c>
      <c r="M307" t="s">
        <v>1077</v>
      </c>
      <c r="N307">
        <v>2.3916666659999999</v>
      </c>
      <c r="O307">
        <v>0</v>
      </c>
      <c r="P307">
        <v>1</v>
      </c>
      <c r="Q307">
        <v>0</v>
      </c>
      <c r="R307">
        <v>17</v>
      </c>
      <c r="S307">
        <v>0</v>
      </c>
      <c r="T307">
        <v>1</v>
      </c>
      <c r="U307">
        <v>0</v>
      </c>
      <c r="V307">
        <v>0</v>
      </c>
      <c r="W307">
        <v>0</v>
      </c>
      <c r="X307">
        <v>9.0567777192508331E-2</v>
      </c>
      <c r="Y307">
        <v>0</v>
      </c>
      <c r="Z307">
        <v>33.416678217432256</v>
      </c>
      <c r="AA307">
        <v>0</v>
      </c>
      <c r="AB307">
        <v>1.7850682776537501E-2</v>
      </c>
      <c r="AC307">
        <v>0</v>
      </c>
      <c r="AD307">
        <v>0</v>
      </c>
      <c r="AE307">
        <v>33.525096677401308</v>
      </c>
    </row>
    <row r="308" spans="1:31" x14ac:dyDescent="0.25">
      <c r="A308">
        <v>1818183</v>
      </c>
      <c r="B308">
        <v>1</v>
      </c>
      <c r="C308" t="s">
        <v>80</v>
      </c>
      <c r="D308" t="s">
        <v>93</v>
      </c>
      <c r="E308" t="s">
        <v>339</v>
      </c>
      <c r="F308" t="s">
        <v>1078</v>
      </c>
      <c r="G308" t="s">
        <v>263</v>
      </c>
      <c r="H308" t="s">
        <v>143</v>
      </c>
      <c r="I308" t="s">
        <v>135</v>
      </c>
      <c r="J308" t="s">
        <v>136</v>
      </c>
      <c r="K308" t="s">
        <v>159</v>
      </c>
      <c r="L308" t="s">
        <v>1079</v>
      </c>
      <c r="M308" t="s">
        <v>1080</v>
      </c>
      <c r="N308">
        <v>0.86928055500000001</v>
      </c>
      <c r="O308">
        <v>1</v>
      </c>
      <c r="P308">
        <v>7</v>
      </c>
      <c r="Q308">
        <v>12</v>
      </c>
      <c r="R308">
        <v>15</v>
      </c>
      <c r="S308">
        <v>7</v>
      </c>
      <c r="T308">
        <v>17</v>
      </c>
      <c r="U308">
        <v>1</v>
      </c>
      <c r="V308">
        <v>0</v>
      </c>
      <c r="W308">
        <v>1.6051917517900003E-2</v>
      </c>
      <c r="X308">
        <v>5.409177218419452</v>
      </c>
      <c r="Y308">
        <v>75.476700634613053</v>
      </c>
      <c r="Z308">
        <v>25.695724265622562</v>
      </c>
      <c r="AA308">
        <v>20.92619168443423</v>
      </c>
      <c r="AB308">
        <v>15.287357510055287</v>
      </c>
      <c r="AC308">
        <v>21.784521272122518</v>
      </c>
      <c r="AD308">
        <v>0</v>
      </c>
      <c r="AE308">
        <v>164.595724502785</v>
      </c>
    </row>
    <row r="309" spans="1:31" x14ac:dyDescent="0.25">
      <c r="A309">
        <v>1818185</v>
      </c>
      <c r="B309">
        <v>1</v>
      </c>
      <c r="C309" t="s">
        <v>80</v>
      </c>
      <c r="D309" t="s">
        <v>100</v>
      </c>
      <c r="E309" t="s">
        <v>176</v>
      </c>
      <c r="F309" t="s">
        <v>1081</v>
      </c>
      <c r="G309" t="s">
        <v>142</v>
      </c>
      <c r="H309" t="s">
        <v>143</v>
      </c>
      <c r="I309" t="s">
        <v>135</v>
      </c>
      <c r="J309" t="s">
        <v>136</v>
      </c>
      <c r="K309" t="s">
        <v>137</v>
      </c>
      <c r="L309" t="s">
        <v>1082</v>
      </c>
      <c r="M309" t="s">
        <v>1083</v>
      </c>
      <c r="N309">
        <v>0.87749999999999995</v>
      </c>
      <c r="O309">
        <v>0</v>
      </c>
      <c r="P309">
        <v>0</v>
      </c>
      <c r="Q309">
        <v>14</v>
      </c>
      <c r="R309">
        <v>9</v>
      </c>
      <c r="S309">
        <v>0</v>
      </c>
      <c r="T309">
        <v>1</v>
      </c>
      <c r="U309">
        <v>0</v>
      </c>
      <c r="V309">
        <v>0</v>
      </c>
      <c r="W309">
        <v>0</v>
      </c>
      <c r="X309">
        <v>0</v>
      </c>
      <c r="Y309">
        <v>103.30633665066766</v>
      </c>
      <c r="Z309">
        <v>6.0189486759471267</v>
      </c>
      <c r="AA309">
        <v>0</v>
      </c>
      <c r="AB309">
        <v>7.5598805987228346E-2</v>
      </c>
      <c r="AC309">
        <v>0</v>
      </c>
      <c r="AD309">
        <v>0</v>
      </c>
      <c r="AE309">
        <v>109.40088413260202</v>
      </c>
    </row>
    <row r="310" spans="1:31" x14ac:dyDescent="0.25">
      <c r="A310">
        <v>1818187</v>
      </c>
      <c r="B310">
        <v>1</v>
      </c>
      <c r="C310" t="s">
        <v>80</v>
      </c>
      <c r="D310" t="s">
        <v>99</v>
      </c>
      <c r="E310" t="s">
        <v>131</v>
      </c>
      <c r="F310" t="s">
        <v>1084</v>
      </c>
      <c r="G310" t="s">
        <v>133</v>
      </c>
      <c r="H310" t="s">
        <v>134</v>
      </c>
      <c r="I310" t="s">
        <v>135</v>
      </c>
      <c r="J310" t="s">
        <v>136</v>
      </c>
      <c r="K310" t="s">
        <v>137</v>
      </c>
      <c r="L310" t="s">
        <v>1085</v>
      </c>
      <c r="M310" t="s">
        <v>1086</v>
      </c>
      <c r="N310">
        <v>5.6388888880000003</v>
      </c>
      <c r="O310">
        <v>0</v>
      </c>
      <c r="P310">
        <v>2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2.6274707534022506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2.6274707534022506</v>
      </c>
    </row>
    <row r="311" spans="1:31" x14ac:dyDescent="0.25">
      <c r="A311">
        <v>1818189</v>
      </c>
      <c r="B311">
        <v>1</v>
      </c>
      <c r="C311" t="s">
        <v>80</v>
      </c>
      <c r="D311" t="s">
        <v>105</v>
      </c>
      <c r="E311" t="s">
        <v>131</v>
      </c>
      <c r="F311" t="s">
        <v>1087</v>
      </c>
      <c r="G311" t="s">
        <v>209</v>
      </c>
      <c r="H311" t="s">
        <v>134</v>
      </c>
      <c r="I311" t="s">
        <v>135</v>
      </c>
      <c r="J311" t="s">
        <v>136</v>
      </c>
      <c r="K311" t="s">
        <v>137</v>
      </c>
      <c r="L311" t="s">
        <v>1088</v>
      </c>
      <c r="M311" t="s">
        <v>1089</v>
      </c>
      <c r="N311">
        <v>0.93166666600000003</v>
      </c>
      <c r="O311">
        <v>0</v>
      </c>
      <c r="P311">
        <v>4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0.65125110216735838</v>
      </c>
      <c r="Y311">
        <v>0</v>
      </c>
      <c r="Z311">
        <v>0</v>
      </c>
      <c r="AA311">
        <v>0</v>
      </c>
      <c r="AB311">
        <v>1.4617099132753</v>
      </c>
      <c r="AC311">
        <v>0</v>
      </c>
      <c r="AD311">
        <v>0</v>
      </c>
      <c r="AE311">
        <v>2.1129610154426581</v>
      </c>
    </row>
    <row r="312" spans="1:31" x14ac:dyDescent="0.25">
      <c r="A312">
        <v>1818191</v>
      </c>
      <c r="B312">
        <v>1</v>
      </c>
      <c r="C312" t="s">
        <v>81</v>
      </c>
      <c r="D312" t="s">
        <v>123</v>
      </c>
      <c r="E312" t="s">
        <v>140</v>
      </c>
      <c r="F312" t="s">
        <v>1090</v>
      </c>
      <c r="G312" t="s">
        <v>263</v>
      </c>
      <c r="H312" t="s">
        <v>143</v>
      </c>
      <c r="I312" t="s">
        <v>135</v>
      </c>
      <c r="J312" t="s">
        <v>136</v>
      </c>
      <c r="K312" t="s">
        <v>159</v>
      </c>
      <c r="L312" t="s">
        <v>1091</v>
      </c>
      <c r="M312" t="s">
        <v>1092</v>
      </c>
      <c r="N312">
        <v>2.4075000000000002</v>
      </c>
      <c r="O312">
        <v>0</v>
      </c>
      <c r="P312">
        <v>334</v>
      </c>
      <c r="Q312">
        <v>120</v>
      </c>
      <c r="R312">
        <v>45</v>
      </c>
      <c r="S312">
        <v>9</v>
      </c>
      <c r="T312">
        <v>27</v>
      </c>
      <c r="U312">
        <v>0</v>
      </c>
      <c r="V312">
        <v>0</v>
      </c>
      <c r="W312">
        <v>0</v>
      </c>
      <c r="X312">
        <v>117.92110564453861</v>
      </c>
      <c r="Y312">
        <v>256.02523324750837</v>
      </c>
      <c r="Z312">
        <v>81.520753195056329</v>
      </c>
      <c r="AA312">
        <v>16.152937666601357</v>
      </c>
      <c r="AB312">
        <v>34.402309698660673</v>
      </c>
      <c r="AC312">
        <v>0</v>
      </c>
      <c r="AD312">
        <v>0</v>
      </c>
      <c r="AE312">
        <v>506.02233945236537</v>
      </c>
    </row>
    <row r="313" spans="1:31" x14ac:dyDescent="0.25">
      <c r="A313">
        <v>1818192</v>
      </c>
      <c r="B313">
        <v>1</v>
      </c>
      <c r="C313" t="s">
        <v>81</v>
      </c>
      <c r="D313" t="s">
        <v>123</v>
      </c>
      <c r="E313" t="s">
        <v>193</v>
      </c>
      <c r="F313" t="s">
        <v>1093</v>
      </c>
      <c r="G313" t="s">
        <v>148</v>
      </c>
      <c r="H313" t="s">
        <v>134</v>
      </c>
      <c r="I313" t="s">
        <v>135</v>
      </c>
      <c r="J313" t="s">
        <v>136</v>
      </c>
      <c r="K313" t="s">
        <v>137</v>
      </c>
      <c r="L313" t="s">
        <v>1094</v>
      </c>
      <c r="M313" t="s">
        <v>1095</v>
      </c>
      <c r="N313">
        <v>1.9680555550000001</v>
      </c>
      <c r="O313">
        <v>0</v>
      </c>
      <c r="P313">
        <v>71</v>
      </c>
      <c r="Q313">
        <v>0</v>
      </c>
      <c r="R313">
        <v>0</v>
      </c>
      <c r="S313">
        <v>0</v>
      </c>
      <c r="T313">
        <v>3</v>
      </c>
      <c r="U313">
        <v>0</v>
      </c>
      <c r="V313">
        <v>0</v>
      </c>
      <c r="W313">
        <v>0</v>
      </c>
      <c r="X313">
        <v>31.039452364797171</v>
      </c>
      <c r="Y313">
        <v>0</v>
      </c>
      <c r="Z313">
        <v>0</v>
      </c>
      <c r="AA313">
        <v>0</v>
      </c>
      <c r="AB313">
        <v>5.4714903094356941</v>
      </c>
      <c r="AC313">
        <v>0</v>
      </c>
      <c r="AD313">
        <v>0</v>
      </c>
      <c r="AE313">
        <v>36.510942674232865</v>
      </c>
    </row>
    <row r="314" spans="1:31" x14ac:dyDescent="0.25">
      <c r="A314">
        <v>1818195</v>
      </c>
      <c r="B314">
        <v>1</v>
      </c>
      <c r="C314" t="s">
        <v>80</v>
      </c>
      <c r="D314" t="s">
        <v>99</v>
      </c>
      <c r="E314" t="s">
        <v>131</v>
      </c>
      <c r="F314" t="s">
        <v>1096</v>
      </c>
      <c r="G314" t="s">
        <v>231</v>
      </c>
      <c r="H314" t="s">
        <v>134</v>
      </c>
      <c r="I314" t="s">
        <v>135</v>
      </c>
      <c r="J314" t="s">
        <v>136</v>
      </c>
      <c r="K314" t="s">
        <v>137</v>
      </c>
      <c r="L314" t="s">
        <v>1097</v>
      </c>
      <c r="M314" t="s">
        <v>1098</v>
      </c>
      <c r="N314">
        <v>3.4477777770000002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5.6664108051576664E-2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5.6664108051576664E-2</v>
      </c>
    </row>
    <row r="315" spans="1:31" x14ac:dyDescent="0.25">
      <c r="A315">
        <v>1818198</v>
      </c>
      <c r="B315">
        <v>1</v>
      </c>
      <c r="C315" t="s">
        <v>81</v>
      </c>
      <c r="D315" t="s">
        <v>127</v>
      </c>
      <c r="E315" t="s">
        <v>176</v>
      </c>
      <c r="F315" t="s">
        <v>1099</v>
      </c>
      <c r="G315" t="s">
        <v>263</v>
      </c>
      <c r="H315" t="s">
        <v>143</v>
      </c>
      <c r="I315" t="s">
        <v>135</v>
      </c>
      <c r="J315" t="s">
        <v>136</v>
      </c>
      <c r="K315" t="s">
        <v>159</v>
      </c>
      <c r="L315" t="s">
        <v>1100</v>
      </c>
      <c r="M315" t="s">
        <v>1101</v>
      </c>
      <c r="N315">
        <v>1.264444444</v>
      </c>
      <c r="O315">
        <v>0</v>
      </c>
      <c r="P315">
        <v>6591</v>
      </c>
      <c r="Q315">
        <v>0</v>
      </c>
      <c r="R315">
        <v>0</v>
      </c>
      <c r="S315">
        <v>1</v>
      </c>
      <c r="T315">
        <v>338</v>
      </c>
      <c r="U315">
        <v>0</v>
      </c>
      <c r="V315">
        <v>1</v>
      </c>
      <c r="W315">
        <v>0</v>
      </c>
      <c r="X315">
        <v>1849.6101723787672</v>
      </c>
      <c r="Y315">
        <v>0</v>
      </c>
      <c r="Z315">
        <v>0</v>
      </c>
      <c r="AA315">
        <v>141.86951154539051</v>
      </c>
      <c r="AB315">
        <v>570.7045050388939</v>
      </c>
      <c r="AC315">
        <v>0</v>
      </c>
      <c r="AD315">
        <v>46.339163447732261</v>
      </c>
      <c r="AE315">
        <v>2608.5233524107834</v>
      </c>
    </row>
    <row r="316" spans="1:31" x14ac:dyDescent="0.25">
      <c r="A316">
        <v>1818199</v>
      </c>
      <c r="B316">
        <v>1</v>
      </c>
      <c r="C316" t="s">
        <v>80</v>
      </c>
      <c r="D316" t="s">
        <v>100</v>
      </c>
      <c r="E316" t="s">
        <v>131</v>
      </c>
      <c r="F316" t="s">
        <v>1102</v>
      </c>
      <c r="G316" t="s">
        <v>209</v>
      </c>
      <c r="H316" t="s">
        <v>134</v>
      </c>
      <c r="I316" t="s">
        <v>135</v>
      </c>
      <c r="J316" t="s">
        <v>136</v>
      </c>
      <c r="K316" t="s">
        <v>137</v>
      </c>
      <c r="L316" t="s">
        <v>1103</v>
      </c>
      <c r="M316" t="s">
        <v>1104</v>
      </c>
      <c r="N316">
        <v>5.1391666660000004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6.551519016675412</v>
      </c>
      <c r="AC316">
        <v>0</v>
      </c>
      <c r="AD316">
        <v>0</v>
      </c>
      <c r="AE316">
        <v>6.551519016675412</v>
      </c>
    </row>
    <row r="317" spans="1:31" x14ac:dyDescent="0.25">
      <c r="A317">
        <v>1818201</v>
      </c>
      <c r="B317">
        <v>1</v>
      </c>
      <c r="C317" t="s">
        <v>80</v>
      </c>
      <c r="D317" t="s">
        <v>94</v>
      </c>
      <c r="E317" t="s">
        <v>131</v>
      </c>
      <c r="F317" t="s">
        <v>1105</v>
      </c>
      <c r="G317" t="s">
        <v>231</v>
      </c>
      <c r="H317" t="s">
        <v>134</v>
      </c>
      <c r="I317" t="s">
        <v>135</v>
      </c>
      <c r="J317" t="s">
        <v>136</v>
      </c>
      <c r="K317" t="s">
        <v>137</v>
      </c>
      <c r="L317" t="s">
        <v>1106</v>
      </c>
      <c r="M317" t="s">
        <v>1107</v>
      </c>
      <c r="N317">
        <v>2.4286111109999999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0.44865551547426086</v>
      </c>
      <c r="AC317">
        <v>0</v>
      </c>
      <c r="AD317">
        <v>0</v>
      </c>
      <c r="AE317">
        <v>0.44865551547426086</v>
      </c>
    </row>
    <row r="318" spans="1:31" x14ac:dyDescent="0.25">
      <c r="A318">
        <v>1818203</v>
      </c>
      <c r="B318">
        <v>1</v>
      </c>
      <c r="C318" t="s">
        <v>80</v>
      </c>
      <c r="D318" t="s">
        <v>108</v>
      </c>
      <c r="E318" t="s">
        <v>140</v>
      </c>
      <c r="F318" t="s">
        <v>1108</v>
      </c>
      <c r="G318" t="s">
        <v>142</v>
      </c>
      <c r="H318" t="s">
        <v>143</v>
      </c>
      <c r="I318" t="s">
        <v>199</v>
      </c>
      <c r="J318" t="s">
        <v>136</v>
      </c>
      <c r="K318" t="s">
        <v>137</v>
      </c>
      <c r="L318" t="s">
        <v>1109</v>
      </c>
      <c r="M318" t="s">
        <v>1110</v>
      </c>
      <c r="N318">
        <v>8.3333330000000001E-3</v>
      </c>
      <c r="O318">
        <v>0</v>
      </c>
      <c r="P318">
        <v>446</v>
      </c>
      <c r="Q318">
        <v>0</v>
      </c>
      <c r="R318">
        <v>49</v>
      </c>
      <c r="S318">
        <v>1</v>
      </c>
      <c r="T318">
        <v>47</v>
      </c>
      <c r="U318">
        <v>0</v>
      </c>
      <c r="V318">
        <v>0</v>
      </c>
      <c r="W318">
        <v>0</v>
      </c>
      <c r="X318">
        <v>0.46085703098503339</v>
      </c>
      <c r="Y318">
        <v>0</v>
      </c>
      <c r="Z318">
        <v>3.2532240229216677E-2</v>
      </c>
      <c r="AA318">
        <v>6.2997768428333323E-2</v>
      </c>
      <c r="AB318">
        <v>0.16212851785284169</v>
      </c>
      <c r="AC318">
        <v>0</v>
      </c>
      <c r="AD318">
        <v>0</v>
      </c>
      <c r="AE318">
        <v>0.71851555749542506</v>
      </c>
    </row>
    <row r="319" spans="1:31" x14ac:dyDescent="0.25">
      <c r="A319">
        <v>1818205</v>
      </c>
      <c r="B319">
        <v>1</v>
      </c>
      <c r="C319" t="s">
        <v>80</v>
      </c>
      <c r="D319" t="s">
        <v>94</v>
      </c>
      <c r="E319" t="s">
        <v>131</v>
      </c>
      <c r="F319" t="s">
        <v>1111</v>
      </c>
      <c r="G319" t="s">
        <v>231</v>
      </c>
      <c r="H319" t="s">
        <v>134</v>
      </c>
      <c r="I319" t="s">
        <v>135</v>
      </c>
      <c r="J319" t="s">
        <v>136</v>
      </c>
      <c r="K319" t="s">
        <v>137</v>
      </c>
      <c r="L319" t="s">
        <v>1112</v>
      </c>
      <c r="M319" t="s">
        <v>1113</v>
      </c>
      <c r="N319">
        <v>3.3161111110000001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1.0315707329951067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1.0315707329951067</v>
      </c>
    </row>
    <row r="320" spans="1:31" x14ac:dyDescent="0.25">
      <c r="A320">
        <v>1818206</v>
      </c>
      <c r="B320">
        <v>1</v>
      </c>
      <c r="C320" t="s">
        <v>80</v>
      </c>
      <c r="D320" t="s">
        <v>99</v>
      </c>
      <c r="E320" t="s">
        <v>131</v>
      </c>
      <c r="F320" t="s">
        <v>1114</v>
      </c>
      <c r="G320" t="s">
        <v>148</v>
      </c>
      <c r="H320" t="s">
        <v>134</v>
      </c>
      <c r="I320" t="s">
        <v>135</v>
      </c>
      <c r="J320" t="s">
        <v>136</v>
      </c>
      <c r="K320" t="s">
        <v>137</v>
      </c>
      <c r="L320" t="s">
        <v>1115</v>
      </c>
      <c r="M320" t="s">
        <v>1116</v>
      </c>
      <c r="N320">
        <v>10.349444444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1.6981126957515873</v>
      </c>
      <c r="AC320">
        <v>0</v>
      </c>
      <c r="AD320">
        <v>0</v>
      </c>
      <c r="AE320">
        <v>1.6981126957515873</v>
      </c>
    </row>
    <row r="321" spans="1:31" x14ac:dyDescent="0.25">
      <c r="A321">
        <v>1818207</v>
      </c>
      <c r="B321">
        <v>1</v>
      </c>
      <c r="C321" t="s">
        <v>81</v>
      </c>
      <c r="D321" t="s">
        <v>113</v>
      </c>
      <c r="E321" t="s">
        <v>131</v>
      </c>
      <c r="F321" t="s">
        <v>1117</v>
      </c>
      <c r="G321" t="s">
        <v>231</v>
      </c>
      <c r="H321" t="s">
        <v>134</v>
      </c>
      <c r="I321" t="s">
        <v>135</v>
      </c>
      <c r="J321" t="s">
        <v>136</v>
      </c>
      <c r="K321" t="s">
        <v>137</v>
      </c>
      <c r="L321" t="s">
        <v>1118</v>
      </c>
      <c r="M321" t="s">
        <v>1119</v>
      </c>
      <c r="N321">
        <v>1.385555555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7.4701472213745845E-2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7.4701472213745845E-2</v>
      </c>
    </row>
    <row r="322" spans="1:31" x14ac:dyDescent="0.25">
      <c r="A322">
        <v>1818209</v>
      </c>
      <c r="B322">
        <v>1</v>
      </c>
      <c r="C322" t="s">
        <v>81</v>
      </c>
      <c r="D322" t="s">
        <v>112</v>
      </c>
      <c r="E322" t="s">
        <v>131</v>
      </c>
      <c r="F322" t="s">
        <v>1120</v>
      </c>
      <c r="G322" t="s">
        <v>209</v>
      </c>
      <c r="H322" t="s">
        <v>134</v>
      </c>
      <c r="I322" t="s">
        <v>135</v>
      </c>
      <c r="J322" t="s">
        <v>136</v>
      </c>
      <c r="K322" t="s">
        <v>137</v>
      </c>
      <c r="L322" t="s">
        <v>1121</v>
      </c>
      <c r="M322" t="s">
        <v>1122</v>
      </c>
      <c r="N322">
        <v>2.4402777769999999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0.38295428491191663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0.38295428491191663</v>
      </c>
    </row>
    <row r="323" spans="1:31" x14ac:dyDescent="0.25">
      <c r="A323">
        <v>1818211</v>
      </c>
      <c r="B323">
        <v>1</v>
      </c>
      <c r="C323" t="s">
        <v>80</v>
      </c>
      <c r="D323" t="s">
        <v>94</v>
      </c>
      <c r="E323" t="s">
        <v>131</v>
      </c>
      <c r="F323" t="s">
        <v>1123</v>
      </c>
      <c r="G323" t="s">
        <v>148</v>
      </c>
      <c r="H323" t="s">
        <v>134</v>
      </c>
      <c r="I323" t="s">
        <v>135</v>
      </c>
      <c r="J323" t="s">
        <v>3</v>
      </c>
      <c r="K323" t="s">
        <v>137</v>
      </c>
      <c r="L323" t="s">
        <v>1124</v>
      </c>
      <c r="M323" t="s">
        <v>1125</v>
      </c>
      <c r="N323">
        <v>5.1738888879999996</v>
      </c>
      <c r="O323">
        <v>0</v>
      </c>
      <c r="P323">
        <v>9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13.266233829073267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13.266233829073267</v>
      </c>
    </row>
    <row r="324" spans="1:31" x14ac:dyDescent="0.25">
      <c r="A324">
        <v>1818212</v>
      </c>
      <c r="B324">
        <v>1</v>
      </c>
      <c r="C324" t="s">
        <v>81</v>
      </c>
      <c r="D324" t="s">
        <v>123</v>
      </c>
      <c r="E324" t="s">
        <v>131</v>
      </c>
      <c r="F324" t="s">
        <v>1126</v>
      </c>
      <c r="G324" t="s">
        <v>231</v>
      </c>
      <c r="H324" t="s">
        <v>134</v>
      </c>
      <c r="I324" t="s">
        <v>135</v>
      </c>
      <c r="J324" t="s">
        <v>136</v>
      </c>
      <c r="K324" t="s">
        <v>137</v>
      </c>
      <c r="L324" t="s">
        <v>1127</v>
      </c>
      <c r="M324" t="s">
        <v>1128</v>
      </c>
      <c r="N324">
        <v>3.7911111110000002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0.57223193488609514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0.57223193488609514</v>
      </c>
    </row>
    <row r="325" spans="1:31" x14ac:dyDescent="0.25">
      <c r="A325">
        <v>1818217</v>
      </c>
      <c r="B325">
        <v>1</v>
      </c>
      <c r="C325" t="s">
        <v>81</v>
      </c>
      <c r="D325" t="s">
        <v>128</v>
      </c>
      <c r="E325" t="s">
        <v>146</v>
      </c>
      <c r="F325" t="s">
        <v>1129</v>
      </c>
      <c r="G325" t="s">
        <v>142</v>
      </c>
      <c r="H325" t="s">
        <v>143</v>
      </c>
      <c r="I325" t="s">
        <v>135</v>
      </c>
      <c r="J325" t="s">
        <v>136</v>
      </c>
      <c r="K325" t="s">
        <v>137</v>
      </c>
      <c r="L325" t="s">
        <v>1130</v>
      </c>
      <c r="M325" t="s">
        <v>1131</v>
      </c>
      <c r="N325">
        <v>3.7894444439999999</v>
      </c>
      <c r="O325">
        <v>0</v>
      </c>
      <c r="P325">
        <v>15</v>
      </c>
      <c r="Q325">
        <v>0</v>
      </c>
      <c r="R325">
        <v>19</v>
      </c>
      <c r="S325">
        <v>8</v>
      </c>
      <c r="T325">
        <v>4</v>
      </c>
      <c r="U325">
        <v>2</v>
      </c>
      <c r="V325">
        <v>0</v>
      </c>
      <c r="W325">
        <v>0</v>
      </c>
      <c r="X325">
        <v>15.00718663603676</v>
      </c>
      <c r="Y325">
        <v>0</v>
      </c>
      <c r="Z325">
        <v>22.855574368220545</v>
      </c>
      <c r="AA325">
        <v>1796.9710190311407</v>
      </c>
      <c r="AB325">
        <v>47.95001024262195</v>
      </c>
      <c r="AC325">
        <v>336.56127888146744</v>
      </c>
      <c r="AD325">
        <v>0</v>
      </c>
      <c r="AE325">
        <v>2219.3450691594876</v>
      </c>
    </row>
    <row r="326" spans="1:31" x14ac:dyDescent="0.25">
      <c r="A326">
        <v>1818220</v>
      </c>
      <c r="B326">
        <v>1</v>
      </c>
      <c r="C326" t="s">
        <v>80</v>
      </c>
      <c r="D326" t="s">
        <v>83</v>
      </c>
      <c r="E326" t="s">
        <v>131</v>
      </c>
      <c r="F326" t="s">
        <v>1132</v>
      </c>
      <c r="G326" t="s">
        <v>231</v>
      </c>
      <c r="H326" t="s">
        <v>134</v>
      </c>
      <c r="I326" t="s">
        <v>135</v>
      </c>
      <c r="J326" t="s">
        <v>136</v>
      </c>
      <c r="K326" t="s">
        <v>137</v>
      </c>
      <c r="L326" t="s">
        <v>1133</v>
      </c>
      <c r="M326" t="s">
        <v>1134</v>
      </c>
      <c r="N326">
        <v>0.96944444399999996</v>
      </c>
      <c r="O326">
        <v>0</v>
      </c>
      <c r="P326">
        <v>3</v>
      </c>
      <c r="Q326">
        <v>0</v>
      </c>
      <c r="R326">
        <v>0</v>
      </c>
      <c r="S326">
        <v>0</v>
      </c>
      <c r="T326">
        <v>1</v>
      </c>
      <c r="U326">
        <v>0</v>
      </c>
      <c r="V326">
        <v>0</v>
      </c>
      <c r="W326">
        <v>0</v>
      </c>
      <c r="X326">
        <v>0.5826466720868001</v>
      </c>
      <c r="Y326">
        <v>0</v>
      </c>
      <c r="Z326">
        <v>0</v>
      </c>
      <c r="AA326">
        <v>0</v>
      </c>
      <c r="AB326">
        <v>0.12517492075699724</v>
      </c>
      <c r="AC326">
        <v>0</v>
      </c>
      <c r="AD326">
        <v>0</v>
      </c>
      <c r="AE326">
        <v>0.70782159284379731</v>
      </c>
    </row>
    <row r="327" spans="1:31" x14ac:dyDescent="0.25">
      <c r="A327">
        <v>1818221</v>
      </c>
      <c r="B327">
        <v>1</v>
      </c>
      <c r="C327" t="s">
        <v>80</v>
      </c>
      <c r="D327" t="s">
        <v>107</v>
      </c>
      <c r="E327" t="s">
        <v>131</v>
      </c>
      <c r="F327" t="s">
        <v>1135</v>
      </c>
      <c r="G327" t="s">
        <v>148</v>
      </c>
      <c r="H327" t="s">
        <v>134</v>
      </c>
      <c r="I327" t="s">
        <v>135</v>
      </c>
      <c r="J327" t="s">
        <v>136</v>
      </c>
      <c r="K327" t="s">
        <v>137</v>
      </c>
      <c r="L327" t="s">
        <v>1136</v>
      </c>
      <c r="M327" t="s">
        <v>1137</v>
      </c>
      <c r="N327">
        <v>1.1955555550000001</v>
      </c>
      <c r="O327">
        <v>0</v>
      </c>
      <c r="P327">
        <v>4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0.29641791709095672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0.29641791709095672</v>
      </c>
    </row>
    <row r="328" spans="1:31" x14ac:dyDescent="0.25">
      <c r="A328">
        <v>1818223</v>
      </c>
      <c r="B328">
        <v>1</v>
      </c>
      <c r="C328" t="s">
        <v>80</v>
      </c>
      <c r="D328" t="s">
        <v>103</v>
      </c>
      <c r="E328" t="s">
        <v>291</v>
      </c>
      <c r="F328" t="s">
        <v>1138</v>
      </c>
      <c r="G328" t="s">
        <v>373</v>
      </c>
      <c r="H328" t="s">
        <v>134</v>
      </c>
      <c r="I328" t="s">
        <v>135</v>
      </c>
      <c r="J328" t="s">
        <v>136</v>
      </c>
      <c r="K328" t="s">
        <v>137</v>
      </c>
      <c r="L328" t="s">
        <v>1139</v>
      </c>
      <c r="M328" t="s">
        <v>1140</v>
      </c>
      <c r="N328">
        <v>0.29472222199999998</v>
      </c>
      <c r="O328">
        <v>0</v>
      </c>
      <c r="P328">
        <v>165</v>
      </c>
      <c r="Q328">
        <v>0</v>
      </c>
      <c r="R328">
        <v>5</v>
      </c>
      <c r="S328">
        <v>0</v>
      </c>
      <c r="T328">
        <v>11</v>
      </c>
      <c r="U328">
        <v>0</v>
      </c>
      <c r="V328">
        <v>0</v>
      </c>
      <c r="W328">
        <v>0</v>
      </c>
      <c r="X328">
        <v>12.820096848156394</v>
      </c>
      <c r="Y328">
        <v>0</v>
      </c>
      <c r="Z328">
        <v>0.58808363306646261</v>
      </c>
      <c r="AA328">
        <v>0</v>
      </c>
      <c r="AB328">
        <v>9.6073878854197279</v>
      </c>
      <c r="AC328">
        <v>0</v>
      </c>
      <c r="AD328">
        <v>0</v>
      </c>
      <c r="AE328">
        <v>23.015568366642583</v>
      </c>
    </row>
    <row r="329" spans="1:31" x14ac:dyDescent="0.25">
      <c r="A329">
        <v>1818227</v>
      </c>
      <c r="B329">
        <v>1</v>
      </c>
      <c r="C329" t="s">
        <v>80</v>
      </c>
      <c r="D329" t="s">
        <v>100</v>
      </c>
      <c r="E329" t="s">
        <v>176</v>
      </c>
      <c r="F329" t="s">
        <v>1141</v>
      </c>
      <c r="G329" t="s">
        <v>148</v>
      </c>
      <c r="H329" t="s">
        <v>143</v>
      </c>
      <c r="I329" t="s">
        <v>135</v>
      </c>
      <c r="J329" t="s">
        <v>136</v>
      </c>
      <c r="K329" t="s">
        <v>137</v>
      </c>
      <c r="L329" t="s">
        <v>1142</v>
      </c>
      <c r="M329" t="s">
        <v>1143</v>
      </c>
      <c r="N329">
        <v>3.2094444439999998</v>
      </c>
      <c r="O329">
        <v>0</v>
      </c>
      <c r="P329">
        <v>77</v>
      </c>
      <c r="Q329">
        <v>3</v>
      </c>
      <c r="R329">
        <v>20</v>
      </c>
      <c r="S329">
        <v>9</v>
      </c>
      <c r="T329">
        <v>158</v>
      </c>
      <c r="U329">
        <v>2</v>
      </c>
      <c r="V329">
        <v>0</v>
      </c>
      <c r="W329">
        <v>0</v>
      </c>
      <c r="X329">
        <v>120.87252255583709</v>
      </c>
      <c r="Y329">
        <v>29.17717059863125</v>
      </c>
      <c r="Z329">
        <v>23.870173478645334</v>
      </c>
      <c r="AA329">
        <v>681.91649164053763</v>
      </c>
      <c r="AB329">
        <v>2008.3033441236878</v>
      </c>
      <c r="AC329">
        <v>322.58145599166733</v>
      </c>
      <c r="AD329">
        <v>0</v>
      </c>
      <c r="AE329">
        <v>3186.7211583890066</v>
      </c>
    </row>
    <row r="330" spans="1:31" x14ac:dyDescent="0.25">
      <c r="A330">
        <v>1818228</v>
      </c>
      <c r="B330">
        <v>1</v>
      </c>
      <c r="C330" t="s">
        <v>80</v>
      </c>
      <c r="D330" t="s">
        <v>96</v>
      </c>
      <c r="E330" t="s">
        <v>131</v>
      </c>
      <c r="F330" t="s">
        <v>1144</v>
      </c>
      <c r="G330" t="s">
        <v>148</v>
      </c>
      <c r="H330" t="s">
        <v>134</v>
      </c>
      <c r="I330" t="s">
        <v>135</v>
      </c>
      <c r="J330" t="s">
        <v>136</v>
      </c>
      <c r="K330" t="s">
        <v>137</v>
      </c>
      <c r="L330" t="s">
        <v>1145</v>
      </c>
      <c r="M330" t="s">
        <v>1146</v>
      </c>
      <c r="N330">
        <v>7.9872222219999998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0.25158959207676557</v>
      </c>
      <c r="AC330">
        <v>0</v>
      </c>
      <c r="AD330">
        <v>0</v>
      </c>
      <c r="AE330">
        <v>0.25158959207676557</v>
      </c>
    </row>
    <row r="331" spans="1:31" x14ac:dyDescent="0.25">
      <c r="A331">
        <v>1818230</v>
      </c>
      <c r="B331">
        <v>1</v>
      </c>
      <c r="C331" t="s">
        <v>80</v>
      </c>
      <c r="D331" t="s">
        <v>94</v>
      </c>
      <c r="E331" t="s">
        <v>193</v>
      </c>
      <c r="F331" t="s">
        <v>1147</v>
      </c>
      <c r="G331" t="s">
        <v>235</v>
      </c>
      <c r="H331" t="s">
        <v>134</v>
      </c>
      <c r="I331" t="s">
        <v>135</v>
      </c>
      <c r="J331" t="s">
        <v>136</v>
      </c>
      <c r="K331" t="s">
        <v>137</v>
      </c>
      <c r="L331" t="s">
        <v>1148</v>
      </c>
      <c r="M331" t="s">
        <v>1149</v>
      </c>
      <c r="N331">
        <v>3.883888888</v>
      </c>
      <c r="O331">
        <v>0</v>
      </c>
      <c r="P331">
        <v>181</v>
      </c>
      <c r="Q331">
        <v>0</v>
      </c>
      <c r="R331">
        <v>0</v>
      </c>
      <c r="S331">
        <v>0</v>
      </c>
      <c r="T331">
        <v>5</v>
      </c>
      <c r="U331">
        <v>0</v>
      </c>
      <c r="V331">
        <v>0</v>
      </c>
      <c r="W331">
        <v>0</v>
      </c>
      <c r="X331">
        <v>176.89665338703435</v>
      </c>
      <c r="Y331">
        <v>0</v>
      </c>
      <c r="Z331">
        <v>0</v>
      </c>
      <c r="AA331">
        <v>0</v>
      </c>
      <c r="AB331">
        <v>1.4488538550997498</v>
      </c>
      <c r="AC331">
        <v>0</v>
      </c>
      <c r="AD331">
        <v>0</v>
      </c>
      <c r="AE331">
        <v>178.34550724213409</v>
      </c>
    </row>
    <row r="332" spans="1:31" x14ac:dyDescent="0.25">
      <c r="A332">
        <v>1818232</v>
      </c>
      <c r="B332">
        <v>1</v>
      </c>
      <c r="C332" t="s">
        <v>80</v>
      </c>
      <c r="D332" t="s">
        <v>106</v>
      </c>
      <c r="E332" t="s">
        <v>131</v>
      </c>
      <c r="F332" t="s">
        <v>1150</v>
      </c>
      <c r="G332" t="s">
        <v>133</v>
      </c>
      <c r="H332" t="s">
        <v>134</v>
      </c>
      <c r="I332" t="s">
        <v>135</v>
      </c>
      <c r="J332" t="s">
        <v>136</v>
      </c>
      <c r="K332" t="s">
        <v>137</v>
      </c>
      <c r="L332" t="s">
        <v>1151</v>
      </c>
      <c r="M332" t="s">
        <v>1152</v>
      </c>
      <c r="N332">
        <v>2.5694444440000002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2</v>
      </c>
      <c r="U332">
        <v>0</v>
      </c>
      <c r="V332">
        <v>0</v>
      </c>
      <c r="W332">
        <v>0</v>
      </c>
      <c r="X332">
        <v>0.44023534317388335</v>
      </c>
      <c r="Y332">
        <v>0</v>
      </c>
      <c r="Z332">
        <v>0</v>
      </c>
      <c r="AA332">
        <v>0</v>
      </c>
      <c r="AB332">
        <v>1.0402291263849834</v>
      </c>
      <c r="AC332">
        <v>0</v>
      </c>
      <c r="AD332">
        <v>0</v>
      </c>
      <c r="AE332">
        <v>1.4804644695588669</v>
      </c>
    </row>
    <row r="333" spans="1:31" x14ac:dyDescent="0.25">
      <c r="A333">
        <v>1818234</v>
      </c>
      <c r="B333">
        <v>1</v>
      </c>
      <c r="C333" t="s">
        <v>80</v>
      </c>
      <c r="D333" t="s">
        <v>108</v>
      </c>
      <c r="E333" t="s">
        <v>193</v>
      </c>
      <c r="F333" t="s">
        <v>1153</v>
      </c>
      <c r="G333" t="s">
        <v>373</v>
      </c>
      <c r="H333" t="s">
        <v>134</v>
      </c>
      <c r="I333" t="s">
        <v>135</v>
      </c>
      <c r="J333" t="s">
        <v>136</v>
      </c>
      <c r="K333" t="s">
        <v>137</v>
      </c>
      <c r="L333" t="s">
        <v>1154</v>
      </c>
      <c r="M333" t="s">
        <v>1155</v>
      </c>
      <c r="N333">
        <v>2.105</v>
      </c>
      <c r="O333">
        <v>0</v>
      </c>
      <c r="P333">
        <v>37</v>
      </c>
      <c r="Q333">
        <v>0</v>
      </c>
      <c r="R333">
        <v>5</v>
      </c>
      <c r="S333">
        <v>0</v>
      </c>
      <c r="T333">
        <v>2</v>
      </c>
      <c r="U333">
        <v>0</v>
      </c>
      <c r="V333">
        <v>0</v>
      </c>
      <c r="W333">
        <v>0</v>
      </c>
      <c r="X333">
        <v>9.6100267230057312</v>
      </c>
      <c r="Y333">
        <v>0</v>
      </c>
      <c r="Z333">
        <v>0.87792180478698512</v>
      </c>
      <c r="AA333">
        <v>0</v>
      </c>
      <c r="AB333">
        <v>5.4530963797803995</v>
      </c>
      <c r="AC333">
        <v>0</v>
      </c>
      <c r="AD333">
        <v>0</v>
      </c>
      <c r="AE333">
        <v>15.941044907573115</v>
      </c>
    </row>
    <row r="334" spans="1:31" x14ac:dyDescent="0.25">
      <c r="A334">
        <v>1818235</v>
      </c>
      <c r="B334">
        <v>1</v>
      </c>
      <c r="C334" t="s">
        <v>81</v>
      </c>
      <c r="D334" t="s">
        <v>118</v>
      </c>
      <c r="E334" t="s">
        <v>326</v>
      </c>
      <c r="F334" t="s">
        <v>1156</v>
      </c>
      <c r="G334" t="s">
        <v>299</v>
      </c>
      <c r="H334" t="s">
        <v>134</v>
      </c>
      <c r="I334" t="s">
        <v>135</v>
      </c>
      <c r="J334" t="s">
        <v>136</v>
      </c>
      <c r="K334" t="s">
        <v>137</v>
      </c>
      <c r="L334" t="s">
        <v>1157</v>
      </c>
      <c r="M334" t="s">
        <v>1158</v>
      </c>
      <c r="N334">
        <v>0.81694444399999999</v>
      </c>
      <c r="O334">
        <v>0</v>
      </c>
      <c r="P334">
        <v>21</v>
      </c>
      <c r="Q334">
        <v>0</v>
      </c>
      <c r="R334">
        <v>0</v>
      </c>
      <c r="S334">
        <v>0</v>
      </c>
      <c r="T334">
        <v>5</v>
      </c>
      <c r="U334">
        <v>0</v>
      </c>
      <c r="V334">
        <v>0</v>
      </c>
      <c r="W334">
        <v>0</v>
      </c>
      <c r="X334">
        <v>3.6791667266802772</v>
      </c>
      <c r="Y334">
        <v>0</v>
      </c>
      <c r="Z334">
        <v>0</v>
      </c>
      <c r="AA334">
        <v>0</v>
      </c>
      <c r="AB334">
        <v>3.5174167068669755</v>
      </c>
      <c r="AC334">
        <v>0</v>
      </c>
      <c r="AD334">
        <v>0</v>
      </c>
      <c r="AE334">
        <v>7.1965834335472527</v>
      </c>
    </row>
    <row r="335" spans="1:31" x14ac:dyDescent="0.25">
      <c r="A335">
        <v>1818237</v>
      </c>
      <c r="B335">
        <v>1</v>
      </c>
      <c r="C335" t="s">
        <v>80</v>
      </c>
      <c r="D335" t="s">
        <v>103</v>
      </c>
      <c r="E335" t="s">
        <v>193</v>
      </c>
      <c r="F335" t="s">
        <v>1159</v>
      </c>
      <c r="G335" t="s">
        <v>148</v>
      </c>
      <c r="H335" t="s">
        <v>134</v>
      </c>
      <c r="I335" t="s">
        <v>135</v>
      </c>
      <c r="J335" t="s">
        <v>136</v>
      </c>
      <c r="K335" t="s">
        <v>137</v>
      </c>
      <c r="L335" t="s">
        <v>1160</v>
      </c>
      <c r="M335" t="s">
        <v>1161</v>
      </c>
      <c r="N335">
        <v>2.1333333329999999</v>
      </c>
      <c r="O335">
        <v>0</v>
      </c>
      <c r="P335">
        <v>73</v>
      </c>
      <c r="Q335">
        <v>0</v>
      </c>
      <c r="R335">
        <v>0</v>
      </c>
      <c r="S335">
        <v>0</v>
      </c>
      <c r="T335">
        <v>2</v>
      </c>
      <c r="U335">
        <v>0</v>
      </c>
      <c r="V335">
        <v>0</v>
      </c>
      <c r="W335">
        <v>0</v>
      </c>
      <c r="X335">
        <v>33.839197739775813</v>
      </c>
      <c r="Y335">
        <v>0</v>
      </c>
      <c r="Z335">
        <v>0</v>
      </c>
      <c r="AA335">
        <v>0</v>
      </c>
      <c r="AB335">
        <v>3.1072175013291807</v>
      </c>
      <c r="AC335">
        <v>0</v>
      </c>
      <c r="AD335">
        <v>0</v>
      </c>
      <c r="AE335">
        <v>36.946415241104994</v>
      </c>
    </row>
    <row r="336" spans="1:31" x14ac:dyDescent="0.25">
      <c r="A336">
        <v>1818240</v>
      </c>
      <c r="B336">
        <v>1</v>
      </c>
      <c r="C336" t="s">
        <v>81</v>
      </c>
      <c r="D336" t="s">
        <v>118</v>
      </c>
      <c r="E336" t="s">
        <v>131</v>
      </c>
      <c r="F336" t="s">
        <v>1162</v>
      </c>
      <c r="G336" t="s">
        <v>231</v>
      </c>
      <c r="H336" t="s">
        <v>134</v>
      </c>
      <c r="I336" t="s">
        <v>135</v>
      </c>
      <c r="J336" t="s">
        <v>136</v>
      </c>
      <c r="K336" t="s">
        <v>137</v>
      </c>
      <c r="L336" t="s">
        <v>1163</v>
      </c>
      <c r="M336" t="s">
        <v>1164</v>
      </c>
      <c r="N336">
        <v>2.3283333329999998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0.78318540488122412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0.78318540488122412</v>
      </c>
    </row>
    <row r="337" spans="1:31" x14ac:dyDescent="0.25">
      <c r="A337">
        <v>1818241</v>
      </c>
      <c r="B337">
        <v>1</v>
      </c>
      <c r="C337" t="s">
        <v>80</v>
      </c>
      <c r="D337" t="s">
        <v>84</v>
      </c>
      <c r="E337" t="s">
        <v>131</v>
      </c>
      <c r="F337" t="s">
        <v>1165</v>
      </c>
      <c r="G337" t="s">
        <v>231</v>
      </c>
      <c r="H337" t="s">
        <v>134</v>
      </c>
      <c r="I337" t="s">
        <v>135</v>
      </c>
      <c r="J337" t="s">
        <v>136</v>
      </c>
      <c r="K337" t="s">
        <v>137</v>
      </c>
      <c r="L337" t="s">
        <v>1166</v>
      </c>
      <c r="M337" t="s">
        <v>1167</v>
      </c>
      <c r="N337">
        <v>1.2241666659999999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</row>
    <row r="338" spans="1:31" x14ac:dyDescent="0.25">
      <c r="A338">
        <v>1818243</v>
      </c>
      <c r="B338">
        <v>1</v>
      </c>
      <c r="C338" t="s">
        <v>80</v>
      </c>
      <c r="D338" t="s">
        <v>92</v>
      </c>
      <c r="E338" t="s">
        <v>131</v>
      </c>
      <c r="F338" t="s">
        <v>1168</v>
      </c>
      <c r="G338" t="s">
        <v>209</v>
      </c>
      <c r="H338" t="s">
        <v>134</v>
      </c>
      <c r="I338" t="s">
        <v>135</v>
      </c>
      <c r="J338" t="s">
        <v>136</v>
      </c>
      <c r="K338" t="s">
        <v>137</v>
      </c>
      <c r="L338" t="s">
        <v>1169</v>
      </c>
      <c r="M338" t="s">
        <v>1170</v>
      </c>
      <c r="N338">
        <v>2.0388888879999998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0.26279792512918887</v>
      </c>
      <c r="AC338">
        <v>0</v>
      </c>
      <c r="AD338">
        <v>0</v>
      </c>
      <c r="AE338">
        <v>0.26279792512918887</v>
      </c>
    </row>
    <row r="339" spans="1:31" x14ac:dyDescent="0.25">
      <c r="A339">
        <v>1818247</v>
      </c>
      <c r="B339">
        <v>1</v>
      </c>
      <c r="C339" t="s">
        <v>81</v>
      </c>
      <c r="D339" t="s">
        <v>114</v>
      </c>
      <c r="E339" t="s">
        <v>140</v>
      </c>
      <c r="F339" t="s">
        <v>1171</v>
      </c>
      <c r="G339" t="s">
        <v>142</v>
      </c>
      <c r="H339" t="s">
        <v>143</v>
      </c>
      <c r="I339" t="s">
        <v>135</v>
      </c>
      <c r="J339" t="s">
        <v>136</v>
      </c>
      <c r="K339" t="s">
        <v>137</v>
      </c>
      <c r="L339" t="s">
        <v>1151</v>
      </c>
      <c r="M339" t="s">
        <v>1172</v>
      </c>
      <c r="N339">
        <v>4.4686111110000004</v>
      </c>
      <c r="O339">
        <v>0</v>
      </c>
      <c r="P339">
        <v>605</v>
      </c>
      <c r="Q339">
        <v>0</v>
      </c>
      <c r="R339">
        <v>32</v>
      </c>
      <c r="S339">
        <v>1</v>
      </c>
      <c r="T339">
        <v>46</v>
      </c>
      <c r="U339">
        <v>0</v>
      </c>
      <c r="V339">
        <v>0</v>
      </c>
      <c r="W339">
        <v>0</v>
      </c>
      <c r="X339">
        <v>223.88716770948736</v>
      </c>
      <c r="Y339">
        <v>0</v>
      </c>
      <c r="Z339">
        <v>12.502282982863537</v>
      </c>
      <c r="AA339">
        <v>5.4324321954717494</v>
      </c>
      <c r="AB339">
        <v>36.849531609722426</v>
      </c>
      <c r="AC339">
        <v>0</v>
      </c>
      <c r="AD339">
        <v>0</v>
      </c>
      <c r="AE339">
        <v>278.67141449754507</v>
      </c>
    </row>
    <row r="340" spans="1:31" x14ac:dyDescent="0.25">
      <c r="A340">
        <v>1818250</v>
      </c>
      <c r="B340">
        <v>1</v>
      </c>
      <c r="C340" t="s">
        <v>81</v>
      </c>
      <c r="D340" t="s">
        <v>112</v>
      </c>
      <c r="E340" t="s">
        <v>193</v>
      </c>
      <c r="F340" t="s">
        <v>1173</v>
      </c>
      <c r="G340" t="s">
        <v>726</v>
      </c>
      <c r="H340" t="s">
        <v>134</v>
      </c>
      <c r="I340" t="s">
        <v>135</v>
      </c>
      <c r="J340" t="s">
        <v>136</v>
      </c>
      <c r="K340" t="s">
        <v>137</v>
      </c>
      <c r="L340" t="s">
        <v>1174</v>
      </c>
      <c r="M340" t="s">
        <v>1175</v>
      </c>
      <c r="N340">
        <v>5.8405555549999999</v>
      </c>
      <c r="O340">
        <v>0</v>
      </c>
      <c r="P340">
        <v>14</v>
      </c>
      <c r="Q340">
        <v>0</v>
      </c>
      <c r="R340">
        <v>2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2.6092648621184011</v>
      </c>
      <c r="Y340">
        <v>0</v>
      </c>
      <c r="Z340">
        <v>4.9683524094685003E-2</v>
      </c>
      <c r="AA340">
        <v>0</v>
      </c>
      <c r="AB340">
        <v>0</v>
      </c>
      <c r="AC340">
        <v>0</v>
      </c>
      <c r="AD340">
        <v>0</v>
      </c>
      <c r="AE340">
        <v>2.658948386213086</v>
      </c>
    </row>
    <row r="341" spans="1:31" x14ac:dyDescent="0.25">
      <c r="A341">
        <v>1818262</v>
      </c>
      <c r="B341">
        <v>1</v>
      </c>
      <c r="C341" t="s">
        <v>80</v>
      </c>
      <c r="D341" t="s">
        <v>93</v>
      </c>
      <c r="E341" t="s">
        <v>131</v>
      </c>
      <c r="F341" t="s">
        <v>1176</v>
      </c>
      <c r="G341" t="s">
        <v>231</v>
      </c>
      <c r="H341" t="s">
        <v>134</v>
      </c>
      <c r="I341" t="s">
        <v>135</v>
      </c>
      <c r="J341" t="s">
        <v>136</v>
      </c>
      <c r="K341" t="s">
        <v>137</v>
      </c>
      <c r="L341" t="s">
        <v>1177</v>
      </c>
      <c r="M341" t="s">
        <v>1178</v>
      </c>
      <c r="N341">
        <v>3.8386111110000001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4.3243070704925002E-2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4.3243070704925002E-2</v>
      </c>
    </row>
    <row r="342" spans="1:31" x14ac:dyDescent="0.25">
      <c r="A342">
        <v>1818263</v>
      </c>
      <c r="B342">
        <v>1</v>
      </c>
      <c r="C342" t="s">
        <v>81</v>
      </c>
      <c r="D342" t="s">
        <v>127</v>
      </c>
      <c r="E342" t="s">
        <v>339</v>
      </c>
      <c r="F342" t="s">
        <v>1179</v>
      </c>
      <c r="G342" t="s">
        <v>263</v>
      </c>
      <c r="H342" t="s">
        <v>143</v>
      </c>
      <c r="I342" t="s">
        <v>135</v>
      </c>
      <c r="J342" t="s">
        <v>136</v>
      </c>
      <c r="K342" t="s">
        <v>159</v>
      </c>
      <c r="L342" t="s">
        <v>1180</v>
      </c>
      <c r="M342" t="s">
        <v>1181</v>
      </c>
      <c r="N342">
        <v>0.51638888800000005</v>
      </c>
      <c r="O342">
        <v>0</v>
      </c>
      <c r="P342">
        <v>25063</v>
      </c>
      <c r="Q342">
        <v>0</v>
      </c>
      <c r="R342">
        <v>31</v>
      </c>
      <c r="S342">
        <v>17</v>
      </c>
      <c r="T342">
        <v>3262</v>
      </c>
      <c r="U342">
        <v>5</v>
      </c>
      <c r="V342">
        <v>7</v>
      </c>
      <c r="W342">
        <v>0</v>
      </c>
      <c r="X342">
        <v>2601.6948852115365</v>
      </c>
      <c r="Y342">
        <v>0</v>
      </c>
      <c r="Z342">
        <v>4.3224014048431894</v>
      </c>
      <c r="AA342">
        <v>159.82414764155408</v>
      </c>
      <c r="AB342">
        <v>1258.3658054045657</v>
      </c>
      <c r="AC342">
        <v>51.169690358522296</v>
      </c>
      <c r="AD342">
        <v>102.52952390257224</v>
      </c>
      <c r="AE342">
        <v>4177.9064539235942</v>
      </c>
    </row>
    <row r="343" spans="1:31" x14ac:dyDescent="0.25">
      <c r="A343">
        <v>1818266</v>
      </c>
      <c r="B343">
        <v>1</v>
      </c>
      <c r="C343" t="s">
        <v>81</v>
      </c>
      <c r="D343" t="s">
        <v>115</v>
      </c>
      <c r="E343" t="s">
        <v>326</v>
      </c>
      <c r="F343" t="s">
        <v>1182</v>
      </c>
      <c r="G343" t="s">
        <v>209</v>
      </c>
      <c r="H343" t="s">
        <v>134</v>
      </c>
      <c r="I343" t="s">
        <v>135</v>
      </c>
      <c r="J343" t="s">
        <v>136</v>
      </c>
      <c r="K343" t="s">
        <v>137</v>
      </c>
      <c r="L343" t="s">
        <v>1183</v>
      </c>
      <c r="M343" t="s">
        <v>1184</v>
      </c>
      <c r="N343">
        <v>2.4163888880000002</v>
      </c>
      <c r="O343">
        <v>0</v>
      </c>
      <c r="P343">
        <v>2</v>
      </c>
      <c r="Q343">
        <v>0</v>
      </c>
      <c r="R343">
        <v>0</v>
      </c>
      <c r="S343">
        <v>0</v>
      </c>
      <c r="T343">
        <v>4</v>
      </c>
      <c r="U343">
        <v>0</v>
      </c>
      <c r="V343">
        <v>0</v>
      </c>
      <c r="W343">
        <v>0</v>
      </c>
      <c r="X343">
        <v>0.63392259476344448</v>
      </c>
      <c r="Y343">
        <v>0</v>
      </c>
      <c r="Z343">
        <v>0</v>
      </c>
      <c r="AA343">
        <v>0</v>
      </c>
      <c r="AB343">
        <v>1.4436763955138483</v>
      </c>
      <c r="AC343">
        <v>0</v>
      </c>
      <c r="AD343">
        <v>0</v>
      </c>
      <c r="AE343">
        <v>2.0775989902772927</v>
      </c>
    </row>
    <row r="344" spans="1:31" x14ac:dyDescent="0.25">
      <c r="A344">
        <v>1818267</v>
      </c>
      <c r="B344">
        <v>1</v>
      </c>
      <c r="C344" t="s">
        <v>81</v>
      </c>
      <c r="D344" t="s">
        <v>112</v>
      </c>
      <c r="E344" t="s">
        <v>193</v>
      </c>
      <c r="F344" t="s">
        <v>1185</v>
      </c>
      <c r="G344" t="s">
        <v>385</v>
      </c>
      <c r="H344" t="s">
        <v>134</v>
      </c>
      <c r="I344" t="s">
        <v>135</v>
      </c>
      <c r="J344" t="s">
        <v>136</v>
      </c>
      <c r="K344" t="s">
        <v>137</v>
      </c>
      <c r="L344" t="s">
        <v>1186</v>
      </c>
      <c r="M344" t="s">
        <v>1187</v>
      </c>
      <c r="N344">
        <v>3.2822222220000001</v>
      </c>
      <c r="O344">
        <v>0</v>
      </c>
      <c r="P344">
        <v>106</v>
      </c>
      <c r="Q344">
        <v>0</v>
      </c>
      <c r="R344">
        <v>1</v>
      </c>
      <c r="S344">
        <v>0</v>
      </c>
      <c r="T344">
        <v>4</v>
      </c>
      <c r="U344">
        <v>0</v>
      </c>
      <c r="V344">
        <v>0</v>
      </c>
      <c r="W344">
        <v>0</v>
      </c>
      <c r="X344">
        <v>76.913206426191877</v>
      </c>
      <c r="Y344">
        <v>0</v>
      </c>
      <c r="Z344">
        <v>4.6980976086426665E-2</v>
      </c>
      <c r="AA344">
        <v>0</v>
      </c>
      <c r="AB344">
        <v>4.5142430030600105</v>
      </c>
      <c r="AC344">
        <v>0</v>
      </c>
      <c r="AD344">
        <v>0</v>
      </c>
      <c r="AE344">
        <v>81.474430405338325</v>
      </c>
    </row>
    <row r="345" spans="1:31" x14ac:dyDescent="0.25">
      <c r="A345">
        <v>1818269</v>
      </c>
      <c r="B345">
        <v>1</v>
      </c>
      <c r="C345" t="s">
        <v>81</v>
      </c>
      <c r="D345" t="s">
        <v>121</v>
      </c>
      <c r="E345" t="s">
        <v>176</v>
      </c>
      <c r="F345" t="s">
        <v>1188</v>
      </c>
      <c r="G345" t="s">
        <v>142</v>
      </c>
      <c r="H345" t="s">
        <v>143</v>
      </c>
      <c r="I345" t="s">
        <v>199</v>
      </c>
      <c r="J345" t="s">
        <v>136</v>
      </c>
      <c r="K345" t="s">
        <v>137</v>
      </c>
      <c r="L345" t="s">
        <v>1189</v>
      </c>
      <c r="M345" t="s">
        <v>1190</v>
      </c>
      <c r="N345">
        <v>3.4444443999999998E-2</v>
      </c>
      <c r="O345">
        <v>0</v>
      </c>
      <c r="P345">
        <v>1056</v>
      </c>
      <c r="Q345">
        <v>0</v>
      </c>
      <c r="R345">
        <v>42</v>
      </c>
      <c r="S345">
        <v>2</v>
      </c>
      <c r="T345">
        <v>47</v>
      </c>
      <c r="U345">
        <v>0</v>
      </c>
      <c r="V345">
        <v>0</v>
      </c>
      <c r="W345">
        <v>0</v>
      </c>
      <c r="X345">
        <v>4.1761514963261552</v>
      </c>
      <c r="Y345">
        <v>0</v>
      </c>
      <c r="Z345">
        <v>4.9199529932078899E-2</v>
      </c>
      <c r="AA345">
        <v>0.23379138743933336</v>
      </c>
      <c r="AB345">
        <v>0.66228674903711693</v>
      </c>
      <c r="AC345">
        <v>0</v>
      </c>
      <c r="AD345">
        <v>0</v>
      </c>
      <c r="AE345">
        <v>5.1214291627346844</v>
      </c>
    </row>
    <row r="346" spans="1:31" x14ac:dyDescent="0.25">
      <c r="A346">
        <v>1818270</v>
      </c>
      <c r="B346">
        <v>1</v>
      </c>
      <c r="C346" t="s">
        <v>80</v>
      </c>
      <c r="D346" t="s">
        <v>93</v>
      </c>
      <c r="E346" t="s">
        <v>193</v>
      </c>
      <c r="F346" t="s">
        <v>1191</v>
      </c>
      <c r="G346" t="s">
        <v>373</v>
      </c>
      <c r="H346" t="s">
        <v>134</v>
      </c>
      <c r="I346" t="s">
        <v>135</v>
      </c>
      <c r="J346" t="s">
        <v>136</v>
      </c>
      <c r="K346" t="s">
        <v>137</v>
      </c>
      <c r="L346" t="s">
        <v>1192</v>
      </c>
      <c r="M346" t="s">
        <v>1193</v>
      </c>
      <c r="N346">
        <v>5.5558333329999998</v>
      </c>
      <c r="O346">
        <v>0</v>
      </c>
      <c r="P346">
        <v>1</v>
      </c>
      <c r="Q346">
        <v>0</v>
      </c>
      <c r="R346">
        <v>8</v>
      </c>
      <c r="S346">
        <v>0</v>
      </c>
      <c r="T346">
        <v>3</v>
      </c>
      <c r="U346">
        <v>0</v>
      </c>
      <c r="V346">
        <v>0</v>
      </c>
      <c r="W346">
        <v>0</v>
      </c>
      <c r="X346">
        <v>1.280391350596189</v>
      </c>
      <c r="Y346">
        <v>0</v>
      </c>
      <c r="Z346">
        <v>80.500663202625873</v>
      </c>
      <c r="AA346">
        <v>0</v>
      </c>
      <c r="AB346">
        <v>38.878142834333246</v>
      </c>
      <c r="AC346">
        <v>0</v>
      </c>
      <c r="AD346">
        <v>0</v>
      </c>
      <c r="AE346">
        <v>120.65919738755531</v>
      </c>
    </row>
    <row r="347" spans="1:31" x14ac:dyDescent="0.25">
      <c r="A347">
        <v>1818272</v>
      </c>
      <c r="B347">
        <v>1</v>
      </c>
      <c r="C347" t="s">
        <v>80</v>
      </c>
      <c r="D347" t="s">
        <v>99</v>
      </c>
      <c r="E347" t="s">
        <v>131</v>
      </c>
      <c r="F347" t="s">
        <v>1194</v>
      </c>
      <c r="G347" t="s">
        <v>231</v>
      </c>
      <c r="H347" t="s">
        <v>134</v>
      </c>
      <c r="I347" t="s">
        <v>135</v>
      </c>
      <c r="J347" t="s">
        <v>136</v>
      </c>
      <c r="K347" t="s">
        <v>137</v>
      </c>
      <c r="L347" t="s">
        <v>1195</v>
      </c>
      <c r="M347" t="s">
        <v>1196</v>
      </c>
      <c r="N347">
        <v>7.4275000000000002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0.74447369519248008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0.74447369519248008</v>
      </c>
    </row>
    <row r="348" spans="1:31" x14ac:dyDescent="0.25">
      <c r="A348">
        <v>1818277</v>
      </c>
      <c r="B348">
        <v>1</v>
      </c>
      <c r="C348" t="s">
        <v>80</v>
      </c>
      <c r="D348" t="s">
        <v>92</v>
      </c>
      <c r="E348" t="s">
        <v>131</v>
      </c>
      <c r="F348" t="s">
        <v>1197</v>
      </c>
      <c r="G348" t="s">
        <v>231</v>
      </c>
      <c r="H348" t="s">
        <v>134</v>
      </c>
      <c r="I348" t="s">
        <v>135</v>
      </c>
      <c r="J348" t="s">
        <v>136</v>
      </c>
      <c r="K348" t="s">
        <v>137</v>
      </c>
      <c r="L348" t="s">
        <v>1198</v>
      </c>
      <c r="M348" t="s">
        <v>1199</v>
      </c>
      <c r="N348">
        <v>3.289722222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0.11372829864327778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0.11372829864327778</v>
      </c>
    </row>
    <row r="349" spans="1:31" x14ac:dyDescent="0.25">
      <c r="A349">
        <v>1818284</v>
      </c>
      <c r="B349">
        <v>1</v>
      </c>
      <c r="C349" t="s">
        <v>80</v>
      </c>
      <c r="D349" t="s">
        <v>96</v>
      </c>
      <c r="E349" t="s">
        <v>131</v>
      </c>
      <c r="F349" t="s">
        <v>1200</v>
      </c>
      <c r="G349" t="s">
        <v>133</v>
      </c>
      <c r="H349" t="s">
        <v>134</v>
      </c>
      <c r="I349" t="s">
        <v>135</v>
      </c>
      <c r="J349" t="s">
        <v>136</v>
      </c>
      <c r="K349" t="s">
        <v>137</v>
      </c>
      <c r="L349" t="s">
        <v>1201</v>
      </c>
      <c r="M349" t="s">
        <v>1202</v>
      </c>
      <c r="N349">
        <v>7.898055555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</row>
    <row r="350" spans="1:31" x14ac:dyDescent="0.25">
      <c r="A350">
        <v>1818286</v>
      </c>
      <c r="B350">
        <v>1</v>
      </c>
      <c r="C350" t="s">
        <v>80</v>
      </c>
      <c r="D350" t="s">
        <v>91</v>
      </c>
      <c r="E350" t="s">
        <v>131</v>
      </c>
      <c r="F350" t="s">
        <v>1203</v>
      </c>
      <c r="G350" t="s">
        <v>231</v>
      </c>
      <c r="H350" t="s">
        <v>134</v>
      </c>
      <c r="I350" t="s">
        <v>135</v>
      </c>
      <c r="J350" t="s">
        <v>136</v>
      </c>
      <c r="K350" t="s">
        <v>137</v>
      </c>
      <c r="L350" t="s">
        <v>1204</v>
      </c>
      <c r="M350" t="s">
        <v>1205</v>
      </c>
      <c r="N350">
        <v>0.955555555</v>
      </c>
      <c r="O350">
        <v>0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0.13702008970418333</v>
      </c>
      <c r="AA350">
        <v>0</v>
      </c>
      <c r="AB350">
        <v>0</v>
      </c>
      <c r="AC350">
        <v>0</v>
      </c>
      <c r="AD350">
        <v>0</v>
      </c>
      <c r="AE350">
        <v>0.13702008970418333</v>
      </c>
    </row>
    <row r="351" spans="1:31" x14ac:dyDescent="0.25">
      <c r="A351">
        <v>1818288</v>
      </c>
      <c r="B351">
        <v>1</v>
      </c>
      <c r="C351" t="s">
        <v>80</v>
      </c>
      <c r="D351" t="s">
        <v>93</v>
      </c>
      <c r="E351" t="s">
        <v>193</v>
      </c>
      <c r="F351" t="s">
        <v>1206</v>
      </c>
      <c r="G351" t="s">
        <v>235</v>
      </c>
      <c r="H351" t="s">
        <v>134</v>
      </c>
      <c r="I351" t="s">
        <v>135</v>
      </c>
      <c r="J351" t="s">
        <v>136</v>
      </c>
      <c r="K351" t="s">
        <v>137</v>
      </c>
      <c r="L351" t="s">
        <v>1207</v>
      </c>
      <c r="M351" t="s">
        <v>1208</v>
      </c>
      <c r="N351">
        <v>2.2063888880000002</v>
      </c>
      <c r="O351">
        <v>0</v>
      </c>
      <c r="P351">
        <v>1</v>
      </c>
      <c r="Q351">
        <v>0</v>
      </c>
      <c r="R351">
        <v>7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1.3972604117342224</v>
      </c>
      <c r="Y351">
        <v>0</v>
      </c>
      <c r="Z351">
        <v>7.1942637772595388</v>
      </c>
      <c r="AA351">
        <v>0</v>
      </c>
      <c r="AB351">
        <v>1.1166964116294305</v>
      </c>
      <c r="AC351">
        <v>0</v>
      </c>
      <c r="AD351">
        <v>0</v>
      </c>
      <c r="AE351">
        <v>9.708220600623191</v>
      </c>
    </row>
    <row r="352" spans="1:31" x14ac:dyDescent="0.25">
      <c r="A352">
        <v>1818290</v>
      </c>
      <c r="B352">
        <v>1</v>
      </c>
      <c r="C352" t="s">
        <v>81</v>
      </c>
      <c r="D352" t="s">
        <v>121</v>
      </c>
      <c r="E352" t="s">
        <v>193</v>
      </c>
      <c r="F352" t="s">
        <v>1209</v>
      </c>
      <c r="G352" t="s">
        <v>235</v>
      </c>
      <c r="H352" t="s">
        <v>134</v>
      </c>
      <c r="I352" t="s">
        <v>135</v>
      </c>
      <c r="J352" t="s">
        <v>136</v>
      </c>
      <c r="K352" t="s">
        <v>137</v>
      </c>
      <c r="L352" t="s">
        <v>1210</v>
      </c>
      <c r="M352" t="s">
        <v>1211</v>
      </c>
      <c r="N352">
        <v>1.349722222</v>
      </c>
      <c r="O352">
        <v>0</v>
      </c>
      <c r="P352">
        <v>64</v>
      </c>
      <c r="Q352">
        <v>0</v>
      </c>
      <c r="R352">
        <v>6</v>
      </c>
      <c r="S352">
        <v>0</v>
      </c>
      <c r="T352">
        <v>6</v>
      </c>
      <c r="U352">
        <v>0</v>
      </c>
      <c r="V352">
        <v>0</v>
      </c>
      <c r="W352">
        <v>0</v>
      </c>
      <c r="X352">
        <v>11.851095562446295</v>
      </c>
      <c r="Y352">
        <v>0</v>
      </c>
      <c r="Z352">
        <v>1.4147824695461133</v>
      </c>
      <c r="AA352">
        <v>0</v>
      </c>
      <c r="AB352">
        <v>2.0882218844668148</v>
      </c>
      <c r="AC352">
        <v>0</v>
      </c>
      <c r="AD352">
        <v>0</v>
      </c>
      <c r="AE352">
        <v>15.354099916459223</v>
      </c>
    </row>
    <row r="353" spans="1:31" x14ac:dyDescent="0.25">
      <c r="A353">
        <v>1818294</v>
      </c>
      <c r="B353">
        <v>1</v>
      </c>
      <c r="C353" t="s">
        <v>80</v>
      </c>
      <c r="D353" t="s">
        <v>110</v>
      </c>
      <c r="E353" t="s">
        <v>193</v>
      </c>
      <c r="F353" t="s">
        <v>1212</v>
      </c>
      <c r="G353" t="s">
        <v>263</v>
      </c>
      <c r="H353" t="s">
        <v>134</v>
      </c>
      <c r="I353" t="s">
        <v>135</v>
      </c>
      <c r="J353" t="s">
        <v>136</v>
      </c>
      <c r="K353" t="s">
        <v>159</v>
      </c>
      <c r="L353" t="s">
        <v>1213</v>
      </c>
      <c r="M353" t="s">
        <v>1214</v>
      </c>
      <c r="N353">
        <v>0.49777777699999998</v>
      </c>
      <c r="O353">
        <v>0</v>
      </c>
      <c r="P353">
        <v>65</v>
      </c>
      <c r="Q353">
        <v>0</v>
      </c>
      <c r="R353">
        <v>0</v>
      </c>
      <c r="S353">
        <v>0</v>
      </c>
      <c r="T353">
        <v>2</v>
      </c>
      <c r="U353">
        <v>0</v>
      </c>
      <c r="V353">
        <v>0</v>
      </c>
      <c r="W353">
        <v>0</v>
      </c>
      <c r="X353">
        <v>9.0179709593642681</v>
      </c>
      <c r="Y353">
        <v>0</v>
      </c>
      <c r="Z353">
        <v>0</v>
      </c>
      <c r="AA353">
        <v>0</v>
      </c>
      <c r="AB353">
        <v>0.34621138591424006</v>
      </c>
      <c r="AC353">
        <v>0</v>
      </c>
      <c r="AD353">
        <v>0</v>
      </c>
      <c r="AE353">
        <v>9.3641823452785076</v>
      </c>
    </row>
    <row r="354" spans="1:31" x14ac:dyDescent="0.25">
      <c r="A354">
        <v>1818296</v>
      </c>
      <c r="B354">
        <v>1</v>
      </c>
      <c r="C354" t="s">
        <v>81</v>
      </c>
      <c r="D354" t="s">
        <v>118</v>
      </c>
      <c r="E354" t="s">
        <v>146</v>
      </c>
      <c r="F354" t="s">
        <v>1215</v>
      </c>
      <c r="G354" t="s">
        <v>170</v>
      </c>
      <c r="H354" t="s">
        <v>143</v>
      </c>
      <c r="I354" t="s">
        <v>135</v>
      </c>
      <c r="J354" t="s">
        <v>136</v>
      </c>
      <c r="K354" t="s">
        <v>137</v>
      </c>
      <c r="L354" t="s">
        <v>1216</v>
      </c>
      <c r="M354" t="s">
        <v>1217</v>
      </c>
      <c r="N354">
        <v>1.737777777</v>
      </c>
      <c r="O354">
        <v>0</v>
      </c>
      <c r="P354">
        <v>0</v>
      </c>
      <c r="Q354">
        <v>3</v>
      </c>
      <c r="R354">
        <v>13</v>
      </c>
      <c r="S354">
        <v>0</v>
      </c>
      <c r="T354">
        <v>1</v>
      </c>
      <c r="U354">
        <v>0</v>
      </c>
      <c r="V354">
        <v>0</v>
      </c>
      <c r="W354">
        <v>0</v>
      </c>
      <c r="X354">
        <v>0</v>
      </c>
      <c r="Y354">
        <v>49.618598425774096</v>
      </c>
      <c r="Z354">
        <v>6.0785966470448116</v>
      </c>
      <c r="AA354">
        <v>0</v>
      </c>
      <c r="AB354">
        <v>4.5889159492499998E-2</v>
      </c>
      <c r="AC354">
        <v>0</v>
      </c>
      <c r="AD354">
        <v>0</v>
      </c>
      <c r="AE354">
        <v>55.743084232311411</v>
      </c>
    </row>
    <row r="355" spans="1:31" x14ac:dyDescent="0.25">
      <c r="A355">
        <v>1818299</v>
      </c>
      <c r="B355">
        <v>1</v>
      </c>
      <c r="C355" t="s">
        <v>80</v>
      </c>
      <c r="D355" t="s">
        <v>84</v>
      </c>
      <c r="E355" t="s">
        <v>131</v>
      </c>
      <c r="F355" t="s">
        <v>1218</v>
      </c>
      <c r="G355" t="s">
        <v>231</v>
      </c>
      <c r="H355" t="s">
        <v>134</v>
      </c>
      <c r="I355" t="s">
        <v>135</v>
      </c>
      <c r="J355" t="s">
        <v>136</v>
      </c>
      <c r="K355" t="s">
        <v>137</v>
      </c>
      <c r="L355" t="s">
        <v>1219</v>
      </c>
      <c r="M355" t="s">
        <v>1220</v>
      </c>
      <c r="N355">
        <v>1.4775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0.51614003400003006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0.51614003400003006</v>
      </c>
    </row>
    <row r="356" spans="1:31" x14ac:dyDescent="0.25">
      <c r="A356">
        <v>1818301</v>
      </c>
      <c r="B356">
        <v>1</v>
      </c>
      <c r="C356" t="s">
        <v>80</v>
      </c>
      <c r="D356" t="s">
        <v>99</v>
      </c>
      <c r="E356" t="s">
        <v>193</v>
      </c>
      <c r="F356" t="s">
        <v>1221</v>
      </c>
      <c r="G356" t="s">
        <v>373</v>
      </c>
      <c r="H356" t="s">
        <v>134</v>
      </c>
      <c r="I356" t="s">
        <v>135</v>
      </c>
      <c r="J356" t="s">
        <v>136</v>
      </c>
      <c r="K356" t="s">
        <v>137</v>
      </c>
      <c r="L356" t="s">
        <v>1222</v>
      </c>
      <c r="M356" t="s">
        <v>1223</v>
      </c>
      <c r="N356">
        <v>2.7483333330000002</v>
      </c>
      <c r="O356">
        <v>0</v>
      </c>
      <c r="P356">
        <v>10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5.8822399865616237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5.8822399865616237</v>
      </c>
    </row>
    <row r="357" spans="1:31" x14ac:dyDescent="0.25">
      <c r="A357">
        <v>1818303</v>
      </c>
      <c r="B357">
        <v>1</v>
      </c>
      <c r="C357" t="s">
        <v>80</v>
      </c>
      <c r="D357" t="s">
        <v>97</v>
      </c>
      <c r="E357" t="s">
        <v>131</v>
      </c>
      <c r="F357" t="s">
        <v>1224</v>
      </c>
      <c r="G357" t="s">
        <v>148</v>
      </c>
      <c r="H357" t="s">
        <v>134</v>
      </c>
      <c r="I357" t="s">
        <v>135</v>
      </c>
      <c r="J357" t="s">
        <v>136</v>
      </c>
      <c r="K357" t="s">
        <v>137</v>
      </c>
      <c r="L357" t="s">
        <v>1225</v>
      </c>
      <c r="M357" t="s">
        <v>1226</v>
      </c>
      <c r="N357">
        <v>7.7280555550000001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2.2349870065461763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2.2349870065461763</v>
      </c>
    </row>
    <row r="358" spans="1:31" x14ac:dyDescent="0.25">
      <c r="A358">
        <v>1818304</v>
      </c>
      <c r="B358">
        <v>1</v>
      </c>
      <c r="C358" t="s">
        <v>80</v>
      </c>
      <c r="D358" t="s">
        <v>110</v>
      </c>
      <c r="E358" t="s">
        <v>193</v>
      </c>
      <c r="F358" t="s">
        <v>1227</v>
      </c>
      <c r="G358" t="s">
        <v>263</v>
      </c>
      <c r="H358" t="s">
        <v>134</v>
      </c>
      <c r="I358" t="s">
        <v>135</v>
      </c>
      <c r="J358" t="s">
        <v>136</v>
      </c>
      <c r="K358" t="s">
        <v>159</v>
      </c>
      <c r="L358" t="s">
        <v>1228</v>
      </c>
      <c r="M358" t="s">
        <v>1229</v>
      </c>
      <c r="N358">
        <v>0.88907027699999996</v>
      </c>
      <c r="O358">
        <v>0</v>
      </c>
      <c r="P358">
        <v>46</v>
      </c>
      <c r="Q358">
        <v>0</v>
      </c>
      <c r="R358">
        <v>0</v>
      </c>
      <c r="S358">
        <v>0</v>
      </c>
      <c r="T358">
        <v>5</v>
      </c>
      <c r="U358">
        <v>0</v>
      </c>
      <c r="V358">
        <v>0</v>
      </c>
      <c r="W358">
        <v>0</v>
      </c>
      <c r="X358">
        <v>12.214876717433189</v>
      </c>
      <c r="Y358">
        <v>0</v>
      </c>
      <c r="Z358">
        <v>0</v>
      </c>
      <c r="AA358">
        <v>0</v>
      </c>
      <c r="AB358">
        <v>2.6264731335567624</v>
      </c>
      <c r="AC358">
        <v>0</v>
      </c>
      <c r="AD358">
        <v>0</v>
      </c>
      <c r="AE358">
        <v>14.841349850989952</v>
      </c>
    </row>
    <row r="359" spans="1:31" x14ac:dyDescent="0.25">
      <c r="A359">
        <v>1818305</v>
      </c>
      <c r="B359">
        <v>1</v>
      </c>
      <c r="C359" t="s">
        <v>81</v>
      </c>
      <c r="D359" t="s">
        <v>127</v>
      </c>
      <c r="E359" t="s">
        <v>131</v>
      </c>
      <c r="F359" t="s">
        <v>1230</v>
      </c>
      <c r="G359" t="s">
        <v>133</v>
      </c>
      <c r="H359" t="s">
        <v>134</v>
      </c>
      <c r="I359" t="s">
        <v>135</v>
      </c>
      <c r="J359" t="s">
        <v>136</v>
      </c>
      <c r="K359" t="s">
        <v>137</v>
      </c>
      <c r="L359" t="s">
        <v>1231</v>
      </c>
      <c r="M359" t="s">
        <v>1232</v>
      </c>
      <c r="N359">
        <v>1.7761111110000001</v>
      </c>
      <c r="O359">
        <v>0</v>
      </c>
      <c r="P359">
        <v>4</v>
      </c>
      <c r="Q359">
        <v>0</v>
      </c>
      <c r="R359">
        <v>0</v>
      </c>
      <c r="S359">
        <v>0</v>
      </c>
      <c r="T359">
        <v>1</v>
      </c>
      <c r="U359">
        <v>0</v>
      </c>
      <c r="V359">
        <v>0</v>
      </c>
      <c r="W359">
        <v>0</v>
      </c>
      <c r="X359">
        <v>0.78358025305677004</v>
      </c>
      <c r="Y359">
        <v>0</v>
      </c>
      <c r="Z359">
        <v>0</v>
      </c>
      <c r="AA359">
        <v>0</v>
      </c>
      <c r="AB359">
        <v>1.3719799958490366</v>
      </c>
      <c r="AC359">
        <v>0</v>
      </c>
      <c r="AD359">
        <v>0</v>
      </c>
      <c r="AE359">
        <v>2.1555602489058066</v>
      </c>
    </row>
    <row r="360" spans="1:31" x14ac:dyDescent="0.25">
      <c r="A360">
        <v>1818307</v>
      </c>
      <c r="B360">
        <v>1</v>
      </c>
      <c r="C360" t="s">
        <v>80</v>
      </c>
      <c r="D360" t="s">
        <v>86</v>
      </c>
      <c r="E360" t="s">
        <v>131</v>
      </c>
      <c r="F360" t="s">
        <v>1233</v>
      </c>
      <c r="G360" t="s">
        <v>148</v>
      </c>
      <c r="H360" t="s">
        <v>134</v>
      </c>
      <c r="I360" t="s">
        <v>135</v>
      </c>
      <c r="J360" t="s">
        <v>3</v>
      </c>
      <c r="K360" t="s">
        <v>137</v>
      </c>
      <c r="L360" t="s">
        <v>1234</v>
      </c>
      <c r="M360" t="s">
        <v>1235</v>
      </c>
      <c r="N360">
        <v>3.4394444439999998</v>
      </c>
      <c r="O360">
        <v>0</v>
      </c>
      <c r="P360">
        <v>2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0.99664586558483559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0.99664586558483559</v>
      </c>
    </row>
    <row r="361" spans="1:31" x14ac:dyDescent="0.25">
      <c r="A361">
        <v>1818310</v>
      </c>
      <c r="B361">
        <v>1</v>
      </c>
      <c r="C361" t="s">
        <v>81</v>
      </c>
      <c r="D361" t="s">
        <v>121</v>
      </c>
      <c r="E361" t="s">
        <v>140</v>
      </c>
      <c r="F361" t="s">
        <v>1236</v>
      </c>
      <c r="G361" t="s">
        <v>256</v>
      </c>
      <c r="H361" t="s">
        <v>143</v>
      </c>
      <c r="I361" t="s">
        <v>135</v>
      </c>
      <c r="J361" t="s">
        <v>136</v>
      </c>
      <c r="K361" t="s">
        <v>159</v>
      </c>
      <c r="L361" t="s">
        <v>1237</v>
      </c>
      <c r="M361" t="s">
        <v>1238</v>
      </c>
      <c r="N361">
        <v>1.3254083329999999</v>
      </c>
      <c r="O361">
        <v>0</v>
      </c>
      <c r="P361">
        <v>259</v>
      </c>
      <c r="Q361">
        <v>1</v>
      </c>
      <c r="R361">
        <v>26</v>
      </c>
      <c r="S361">
        <v>6</v>
      </c>
      <c r="T361">
        <v>11</v>
      </c>
      <c r="U361">
        <v>0</v>
      </c>
      <c r="V361">
        <v>0</v>
      </c>
      <c r="W361">
        <v>0</v>
      </c>
      <c r="X361">
        <v>48.497848763461697</v>
      </c>
      <c r="Y361">
        <v>0.73574266396464005</v>
      </c>
      <c r="Z361">
        <v>3.6308974184864136</v>
      </c>
      <c r="AA361">
        <v>58.877027893377104</v>
      </c>
      <c r="AB361">
        <v>13.135996281666316</v>
      </c>
      <c r="AC361">
        <v>0</v>
      </c>
      <c r="AD361">
        <v>0</v>
      </c>
      <c r="AE361">
        <v>124.87751302095617</v>
      </c>
    </row>
    <row r="362" spans="1:31" x14ac:dyDescent="0.25">
      <c r="A362">
        <v>1818311</v>
      </c>
      <c r="B362">
        <v>1</v>
      </c>
      <c r="C362" t="s">
        <v>80</v>
      </c>
      <c r="D362" t="s">
        <v>87</v>
      </c>
      <c r="E362" t="s">
        <v>146</v>
      </c>
      <c r="F362" t="s">
        <v>1239</v>
      </c>
      <c r="G362" t="s">
        <v>142</v>
      </c>
      <c r="H362" t="s">
        <v>143</v>
      </c>
      <c r="I362" t="s">
        <v>135</v>
      </c>
      <c r="J362" t="s">
        <v>136</v>
      </c>
      <c r="K362" t="s">
        <v>137</v>
      </c>
      <c r="L362" t="s">
        <v>1240</v>
      </c>
      <c r="M362" t="s">
        <v>1241</v>
      </c>
      <c r="N362">
        <v>1.4922222220000001</v>
      </c>
      <c r="O362">
        <v>1</v>
      </c>
      <c r="P362">
        <v>0</v>
      </c>
      <c r="Q362">
        <v>0</v>
      </c>
      <c r="R362">
        <v>0</v>
      </c>
      <c r="S362">
        <v>13</v>
      </c>
      <c r="T362">
        <v>1</v>
      </c>
      <c r="U362">
        <v>1</v>
      </c>
      <c r="V362">
        <v>0</v>
      </c>
      <c r="W362">
        <v>0.78319724276868663</v>
      </c>
      <c r="X362">
        <v>0</v>
      </c>
      <c r="Y362">
        <v>0</v>
      </c>
      <c r="Z362">
        <v>0</v>
      </c>
      <c r="AA362">
        <v>287.49127616398562</v>
      </c>
      <c r="AB362">
        <v>0</v>
      </c>
      <c r="AC362">
        <v>28.580397090440002</v>
      </c>
      <c r="AD362">
        <v>0</v>
      </c>
      <c r="AE362">
        <v>316.85487049719427</v>
      </c>
    </row>
    <row r="363" spans="1:31" x14ac:dyDescent="0.25">
      <c r="A363">
        <v>1818312</v>
      </c>
      <c r="B363">
        <v>1</v>
      </c>
      <c r="C363" t="s">
        <v>80</v>
      </c>
      <c r="D363" t="s">
        <v>107</v>
      </c>
      <c r="E363" t="s">
        <v>131</v>
      </c>
      <c r="F363" t="s">
        <v>1242</v>
      </c>
      <c r="G363" t="s">
        <v>231</v>
      </c>
      <c r="H363" t="s">
        <v>134</v>
      </c>
      <c r="I363" t="s">
        <v>135</v>
      </c>
      <c r="J363" t="s">
        <v>136</v>
      </c>
      <c r="K363" t="s">
        <v>137</v>
      </c>
      <c r="L363" t="s">
        <v>1243</v>
      </c>
      <c r="M363" t="s">
        <v>1244</v>
      </c>
      <c r="N363">
        <v>2.2713888880000002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8.4001404940000013E-5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8.4001404940000013E-5</v>
      </c>
    </row>
    <row r="364" spans="1:31" x14ac:dyDescent="0.25">
      <c r="A364">
        <v>1818314</v>
      </c>
      <c r="B364">
        <v>1</v>
      </c>
      <c r="C364" t="s">
        <v>80</v>
      </c>
      <c r="D364" t="s">
        <v>94</v>
      </c>
      <c r="E364" t="s">
        <v>131</v>
      </c>
      <c r="F364" t="s">
        <v>1245</v>
      </c>
      <c r="G364" t="s">
        <v>231</v>
      </c>
      <c r="H364" t="s">
        <v>134</v>
      </c>
      <c r="I364" t="s">
        <v>135</v>
      </c>
      <c r="J364" t="s">
        <v>136</v>
      </c>
      <c r="K364" t="s">
        <v>137</v>
      </c>
      <c r="L364" t="s">
        <v>1246</v>
      </c>
      <c r="M364" t="s">
        <v>1247</v>
      </c>
      <c r="N364">
        <v>9.8872222220000001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0.63033939391767058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0.63033939391767058</v>
      </c>
    </row>
    <row r="365" spans="1:31" x14ac:dyDescent="0.25">
      <c r="A365">
        <v>1818318</v>
      </c>
      <c r="B365">
        <v>1</v>
      </c>
      <c r="C365" t="s">
        <v>80</v>
      </c>
      <c r="D365" t="s">
        <v>98</v>
      </c>
      <c r="E365" t="s">
        <v>131</v>
      </c>
      <c r="F365" t="s">
        <v>1248</v>
      </c>
      <c r="G365" t="s">
        <v>231</v>
      </c>
      <c r="H365" t="s">
        <v>134</v>
      </c>
      <c r="I365" t="s">
        <v>135</v>
      </c>
      <c r="J365" t="s">
        <v>136</v>
      </c>
      <c r="K365" t="s">
        <v>137</v>
      </c>
      <c r="L365" t="s">
        <v>1249</v>
      </c>
      <c r="M365" t="s">
        <v>1250</v>
      </c>
      <c r="N365">
        <v>3.7341666660000001</v>
      </c>
      <c r="O365">
        <v>0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0.32063058255645005</v>
      </c>
      <c r="AA365">
        <v>0</v>
      </c>
      <c r="AB365">
        <v>0</v>
      </c>
      <c r="AC365">
        <v>0</v>
      </c>
      <c r="AD365">
        <v>0</v>
      </c>
      <c r="AE365">
        <v>0.32063058255645005</v>
      </c>
    </row>
    <row r="366" spans="1:31" x14ac:dyDescent="0.25">
      <c r="A366">
        <v>1818320</v>
      </c>
      <c r="B366">
        <v>1</v>
      </c>
      <c r="C366" t="s">
        <v>80</v>
      </c>
      <c r="D366" t="s">
        <v>104</v>
      </c>
      <c r="E366" t="s">
        <v>176</v>
      </c>
      <c r="F366" t="s">
        <v>1251</v>
      </c>
      <c r="G366" t="s">
        <v>142</v>
      </c>
      <c r="H366" t="s">
        <v>143</v>
      </c>
      <c r="I366" t="s">
        <v>135</v>
      </c>
      <c r="J366" t="s">
        <v>136</v>
      </c>
      <c r="K366" t="s">
        <v>137</v>
      </c>
      <c r="L366" t="s">
        <v>1252</v>
      </c>
      <c r="M366" t="s">
        <v>1253</v>
      </c>
      <c r="N366">
        <v>0.961388888</v>
      </c>
      <c r="O366">
        <v>7</v>
      </c>
      <c r="P366">
        <v>86</v>
      </c>
      <c r="Q366">
        <v>44</v>
      </c>
      <c r="R366">
        <v>83</v>
      </c>
      <c r="S366">
        <v>17</v>
      </c>
      <c r="T366">
        <v>21</v>
      </c>
      <c r="U366">
        <v>0</v>
      </c>
      <c r="V366">
        <v>0</v>
      </c>
      <c r="W366">
        <v>2.8173938913008825</v>
      </c>
      <c r="X366">
        <v>13.423854547843765</v>
      </c>
      <c r="Y366">
        <v>142.66625073398396</v>
      </c>
      <c r="Z366">
        <v>90.739094353800112</v>
      </c>
      <c r="AA366">
        <v>141.38440970331354</v>
      </c>
      <c r="AB366">
        <v>12.220679040145583</v>
      </c>
      <c r="AC366">
        <v>0</v>
      </c>
      <c r="AD366">
        <v>0</v>
      </c>
      <c r="AE366">
        <v>403.25168227038785</v>
      </c>
    </row>
    <row r="367" spans="1:31" x14ac:dyDescent="0.25">
      <c r="A367">
        <v>1818327</v>
      </c>
      <c r="B367">
        <v>1</v>
      </c>
      <c r="C367" t="s">
        <v>80</v>
      </c>
      <c r="D367" t="s">
        <v>100</v>
      </c>
      <c r="E367" t="s">
        <v>131</v>
      </c>
      <c r="F367" t="s">
        <v>1254</v>
      </c>
      <c r="G367" t="s">
        <v>231</v>
      </c>
      <c r="H367" t="s">
        <v>134</v>
      </c>
      <c r="I367" t="s">
        <v>135</v>
      </c>
      <c r="J367" t="s">
        <v>136</v>
      </c>
      <c r="K367" t="s">
        <v>137</v>
      </c>
      <c r="L367" t="s">
        <v>1255</v>
      </c>
      <c r="M367" t="s">
        <v>1256</v>
      </c>
      <c r="N367">
        <v>4.6897222220000003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1.0707299789781002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1.0707299789781002</v>
      </c>
    </row>
    <row r="368" spans="1:31" x14ac:dyDescent="0.25">
      <c r="A368">
        <v>1818334</v>
      </c>
      <c r="B368">
        <v>1</v>
      </c>
      <c r="C368" t="s">
        <v>81</v>
      </c>
      <c r="D368" t="s">
        <v>122</v>
      </c>
      <c r="E368" t="s">
        <v>176</v>
      </c>
      <c r="F368" t="s">
        <v>1257</v>
      </c>
      <c r="G368" t="s">
        <v>142</v>
      </c>
      <c r="H368" t="s">
        <v>143</v>
      </c>
      <c r="I368" t="s">
        <v>135</v>
      </c>
      <c r="J368" t="s">
        <v>136</v>
      </c>
      <c r="K368" t="s">
        <v>137</v>
      </c>
      <c r="L368" t="s">
        <v>1258</v>
      </c>
      <c r="M368" t="s">
        <v>1259</v>
      </c>
      <c r="N368">
        <v>0.26361111100000001</v>
      </c>
      <c r="O368">
        <v>0</v>
      </c>
      <c r="P368">
        <v>3800</v>
      </c>
      <c r="Q368">
        <v>0</v>
      </c>
      <c r="R368">
        <v>1</v>
      </c>
      <c r="S368">
        <v>0</v>
      </c>
      <c r="T368">
        <v>244</v>
      </c>
      <c r="U368">
        <v>0</v>
      </c>
      <c r="V368">
        <v>0</v>
      </c>
      <c r="W368">
        <v>0</v>
      </c>
      <c r="X368">
        <v>201.05093244636367</v>
      </c>
      <c r="Y368">
        <v>0</v>
      </c>
      <c r="Z368">
        <v>7.2230457704925005E-3</v>
      </c>
      <c r="AA368">
        <v>0</v>
      </c>
      <c r="AB368">
        <v>40.898103728470517</v>
      </c>
      <c r="AC368">
        <v>0</v>
      </c>
      <c r="AD368">
        <v>0</v>
      </c>
      <c r="AE368">
        <v>241.95625922060469</v>
      </c>
    </row>
    <row r="369" spans="1:31" x14ac:dyDescent="0.25">
      <c r="A369">
        <v>1818335</v>
      </c>
      <c r="B369">
        <v>1</v>
      </c>
      <c r="C369" t="s">
        <v>81</v>
      </c>
      <c r="D369" t="s">
        <v>120</v>
      </c>
      <c r="E369" t="s">
        <v>131</v>
      </c>
      <c r="F369" t="s">
        <v>1260</v>
      </c>
      <c r="G369" t="s">
        <v>231</v>
      </c>
      <c r="H369" t="s">
        <v>134</v>
      </c>
      <c r="I369" t="s">
        <v>135</v>
      </c>
      <c r="J369" t="s">
        <v>136</v>
      </c>
      <c r="K369" t="s">
        <v>137</v>
      </c>
      <c r="L369" t="s">
        <v>1261</v>
      </c>
      <c r="M369" t="s">
        <v>1262</v>
      </c>
      <c r="N369">
        <v>1.123611111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0.45446453608972504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0.45446453608972504</v>
      </c>
    </row>
    <row r="370" spans="1:31" x14ac:dyDescent="0.25">
      <c r="A370">
        <v>1818337</v>
      </c>
      <c r="B370">
        <v>1</v>
      </c>
      <c r="C370" t="s">
        <v>80</v>
      </c>
      <c r="D370" t="s">
        <v>97</v>
      </c>
      <c r="E370" t="s">
        <v>131</v>
      </c>
      <c r="F370" t="s">
        <v>1263</v>
      </c>
      <c r="G370" t="s">
        <v>231</v>
      </c>
      <c r="H370" t="s">
        <v>134</v>
      </c>
      <c r="I370" t="s">
        <v>135</v>
      </c>
      <c r="J370" t="s">
        <v>136</v>
      </c>
      <c r="K370" t="s">
        <v>137</v>
      </c>
      <c r="L370" t="s">
        <v>1264</v>
      </c>
      <c r="M370" t="s">
        <v>1265</v>
      </c>
      <c r="N370">
        <v>6.0191666660000003</v>
      </c>
      <c r="O370">
        <v>0</v>
      </c>
      <c r="P370">
        <v>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2.418393792162242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2.418393792162242</v>
      </c>
    </row>
    <row r="371" spans="1:31" x14ac:dyDescent="0.25">
      <c r="A371">
        <v>1818341</v>
      </c>
      <c r="B371">
        <v>1</v>
      </c>
      <c r="C371" t="s">
        <v>80</v>
      </c>
      <c r="D371" t="s">
        <v>103</v>
      </c>
      <c r="E371" t="s">
        <v>176</v>
      </c>
      <c r="F371" t="s">
        <v>1266</v>
      </c>
      <c r="G371" t="s">
        <v>142</v>
      </c>
      <c r="H371" t="s">
        <v>143</v>
      </c>
      <c r="I371" t="s">
        <v>135</v>
      </c>
      <c r="J371" t="s">
        <v>136</v>
      </c>
      <c r="K371" t="s">
        <v>137</v>
      </c>
      <c r="L371" t="s">
        <v>1267</v>
      </c>
      <c r="M371" t="s">
        <v>1268</v>
      </c>
      <c r="N371">
        <v>0.42444444399999998</v>
      </c>
      <c r="O371">
        <v>4</v>
      </c>
      <c r="P371">
        <v>362</v>
      </c>
      <c r="Q371">
        <v>57</v>
      </c>
      <c r="R371">
        <v>67</v>
      </c>
      <c r="S371">
        <v>12</v>
      </c>
      <c r="T371">
        <v>42</v>
      </c>
      <c r="U371">
        <v>0</v>
      </c>
      <c r="V371">
        <v>0</v>
      </c>
      <c r="W371">
        <v>0.67899179185849334</v>
      </c>
      <c r="X371">
        <v>31.796083806674087</v>
      </c>
      <c r="Y371">
        <v>62.227663255982932</v>
      </c>
      <c r="Z371">
        <v>39.148779144364049</v>
      </c>
      <c r="AA371">
        <v>25.669796300294959</v>
      </c>
      <c r="AB371">
        <v>37.664063677340138</v>
      </c>
      <c r="AC371">
        <v>0</v>
      </c>
      <c r="AD371">
        <v>0</v>
      </c>
      <c r="AE371">
        <v>197.18537797651464</v>
      </c>
    </row>
    <row r="372" spans="1:31" x14ac:dyDescent="0.25">
      <c r="A372">
        <v>1818343</v>
      </c>
      <c r="B372">
        <v>1</v>
      </c>
      <c r="C372" t="s">
        <v>80</v>
      </c>
      <c r="D372" t="s">
        <v>97</v>
      </c>
      <c r="E372" t="s">
        <v>131</v>
      </c>
      <c r="F372" t="s">
        <v>1269</v>
      </c>
      <c r="G372" t="s">
        <v>148</v>
      </c>
      <c r="H372" t="s">
        <v>134</v>
      </c>
      <c r="I372" t="s">
        <v>135</v>
      </c>
      <c r="J372" t="s">
        <v>136</v>
      </c>
      <c r="K372" t="s">
        <v>137</v>
      </c>
      <c r="L372" t="s">
        <v>1270</v>
      </c>
      <c r="M372" t="s">
        <v>1271</v>
      </c>
      <c r="N372">
        <v>7.0444444439999998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1.3809944075687668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1.3809944075687668</v>
      </c>
    </row>
    <row r="373" spans="1:31" x14ac:dyDescent="0.25">
      <c r="A373">
        <v>1818345</v>
      </c>
      <c r="B373">
        <v>1</v>
      </c>
      <c r="C373" t="s">
        <v>80</v>
      </c>
      <c r="D373" t="s">
        <v>96</v>
      </c>
      <c r="E373" t="s">
        <v>193</v>
      </c>
      <c r="F373" t="s">
        <v>1272</v>
      </c>
      <c r="G373" t="s">
        <v>475</v>
      </c>
      <c r="H373" t="s">
        <v>134</v>
      </c>
      <c r="I373" t="s">
        <v>135</v>
      </c>
      <c r="J373" t="s">
        <v>136</v>
      </c>
      <c r="K373" t="s">
        <v>137</v>
      </c>
      <c r="L373" t="s">
        <v>1273</v>
      </c>
      <c r="M373" t="s">
        <v>1274</v>
      </c>
      <c r="N373">
        <v>1.7761111110000001</v>
      </c>
      <c r="O373">
        <v>0</v>
      </c>
      <c r="P373">
        <v>3</v>
      </c>
      <c r="Q373">
        <v>0</v>
      </c>
      <c r="R373">
        <v>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0.33095717497596722</v>
      </c>
      <c r="Y373">
        <v>0</v>
      </c>
      <c r="Z373">
        <v>6.8189260261713223</v>
      </c>
      <c r="AA373">
        <v>0</v>
      </c>
      <c r="AB373">
        <v>0</v>
      </c>
      <c r="AC373">
        <v>0</v>
      </c>
      <c r="AD373">
        <v>0</v>
      </c>
      <c r="AE373">
        <v>7.1498832011472899</v>
      </c>
    </row>
    <row r="374" spans="1:31" x14ac:dyDescent="0.25">
      <c r="A374">
        <v>1818346</v>
      </c>
      <c r="B374">
        <v>1</v>
      </c>
      <c r="C374" t="s">
        <v>81</v>
      </c>
      <c r="D374" t="s">
        <v>122</v>
      </c>
      <c r="E374" t="s">
        <v>176</v>
      </c>
      <c r="F374" t="s">
        <v>583</v>
      </c>
      <c r="G374" t="s">
        <v>142</v>
      </c>
      <c r="H374" t="s">
        <v>143</v>
      </c>
      <c r="I374" t="s">
        <v>135</v>
      </c>
      <c r="J374" t="s">
        <v>136</v>
      </c>
      <c r="K374" t="s">
        <v>137</v>
      </c>
      <c r="L374" t="s">
        <v>1128</v>
      </c>
      <c r="M374" t="s">
        <v>1275</v>
      </c>
      <c r="N374">
        <v>0.51888888799999999</v>
      </c>
      <c r="O374">
        <v>0</v>
      </c>
      <c r="P374">
        <v>3740</v>
      </c>
      <c r="Q374">
        <v>0</v>
      </c>
      <c r="R374">
        <v>0</v>
      </c>
      <c r="S374">
        <v>2</v>
      </c>
      <c r="T374">
        <v>712</v>
      </c>
      <c r="U374">
        <v>0</v>
      </c>
      <c r="V374">
        <v>0</v>
      </c>
      <c r="W374">
        <v>0</v>
      </c>
      <c r="X374">
        <v>384.58376060092553</v>
      </c>
      <c r="Y374">
        <v>0</v>
      </c>
      <c r="Z374">
        <v>0</v>
      </c>
      <c r="AA374">
        <v>5.2373784063051732</v>
      </c>
      <c r="AB374">
        <v>151.60975901419263</v>
      </c>
      <c r="AC374">
        <v>0</v>
      </c>
      <c r="AD374">
        <v>0</v>
      </c>
      <c r="AE374">
        <v>541.43089802142333</v>
      </c>
    </row>
    <row r="375" spans="1:31" x14ac:dyDescent="0.25">
      <c r="A375">
        <v>1818348</v>
      </c>
      <c r="B375">
        <v>1</v>
      </c>
      <c r="C375" t="s">
        <v>81</v>
      </c>
      <c r="D375" t="s">
        <v>127</v>
      </c>
      <c r="E375" t="s">
        <v>176</v>
      </c>
      <c r="F375" t="s">
        <v>1276</v>
      </c>
      <c r="G375" t="s">
        <v>263</v>
      </c>
      <c r="H375" t="s">
        <v>143</v>
      </c>
      <c r="I375" t="s">
        <v>135</v>
      </c>
      <c r="J375" t="s">
        <v>136</v>
      </c>
      <c r="K375" t="s">
        <v>159</v>
      </c>
      <c r="L375" t="s">
        <v>1056</v>
      </c>
      <c r="M375" t="s">
        <v>1170</v>
      </c>
      <c r="N375">
        <v>0.88333333300000005</v>
      </c>
      <c r="O375">
        <v>1</v>
      </c>
      <c r="P375">
        <v>16506</v>
      </c>
      <c r="Q375">
        <v>5</v>
      </c>
      <c r="R375">
        <v>68</v>
      </c>
      <c r="S375">
        <v>12</v>
      </c>
      <c r="T375">
        <v>764</v>
      </c>
      <c r="U375">
        <v>1</v>
      </c>
      <c r="V375">
        <v>1</v>
      </c>
      <c r="W375">
        <v>0.17869023571199999</v>
      </c>
      <c r="X375">
        <v>3699.4670890621965</v>
      </c>
      <c r="Y375">
        <v>6.5824694337829177</v>
      </c>
      <c r="Z375">
        <v>30.3254992352052</v>
      </c>
      <c r="AA375">
        <v>276.09105661134498</v>
      </c>
      <c r="AB375">
        <v>648.59845927189315</v>
      </c>
      <c r="AC375">
        <v>102.25756920960185</v>
      </c>
      <c r="AD375">
        <v>9.2715081076044168</v>
      </c>
      <c r="AE375">
        <v>4772.7723411673414</v>
      </c>
    </row>
    <row r="376" spans="1:31" x14ac:dyDescent="0.25">
      <c r="A376">
        <v>1818349</v>
      </c>
      <c r="B376">
        <v>1</v>
      </c>
      <c r="C376" t="s">
        <v>80</v>
      </c>
      <c r="D376" t="s">
        <v>89</v>
      </c>
      <c r="E376" t="s">
        <v>131</v>
      </c>
      <c r="F376" t="s">
        <v>1277</v>
      </c>
      <c r="G376" t="s">
        <v>148</v>
      </c>
      <c r="H376" t="s">
        <v>134</v>
      </c>
      <c r="I376" t="s">
        <v>135</v>
      </c>
      <c r="J376" t="s">
        <v>3</v>
      </c>
      <c r="K376" t="s">
        <v>137</v>
      </c>
      <c r="L376" t="s">
        <v>1278</v>
      </c>
      <c r="M376" t="s">
        <v>1279</v>
      </c>
      <c r="N376">
        <v>2.7227777770000001</v>
      </c>
      <c r="O376">
        <v>0</v>
      </c>
      <c r="P376">
        <v>7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6.3790966462837773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6.3790966462837773</v>
      </c>
    </row>
    <row r="377" spans="1:31" x14ac:dyDescent="0.25">
      <c r="A377">
        <v>1818355</v>
      </c>
      <c r="B377">
        <v>1</v>
      </c>
      <c r="C377" t="s">
        <v>80</v>
      </c>
      <c r="D377" t="s">
        <v>88</v>
      </c>
      <c r="E377" t="s">
        <v>131</v>
      </c>
      <c r="F377" t="s">
        <v>1280</v>
      </c>
      <c r="G377" t="s">
        <v>133</v>
      </c>
      <c r="H377" t="s">
        <v>134</v>
      </c>
      <c r="I377" t="s">
        <v>135</v>
      </c>
      <c r="J377" t="s">
        <v>136</v>
      </c>
      <c r="K377" t="s">
        <v>137</v>
      </c>
      <c r="L377" t="s">
        <v>1281</v>
      </c>
      <c r="M377" t="s">
        <v>1282</v>
      </c>
      <c r="N377">
        <v>1.9297222220000001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0.61526181512819944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0.61526181512819944</v>
      </c>
    </row>
    <row r="378" spans="1:31" x14ac:dyDescent="0.25">
      <c r="A378">
        <v>1818357</v>
      </c>
      <c r="B378">
        <v>1</v>
      </c>
      <c r="C378" t="s">
        <v>81</v>
      </c>
      <c r="D378" t="s">
        <v>121</v>
      </c>
      <c r="E378" t="s">
        <v>140</v>
      </c>
      <c r="F378" t="s">
        <v>1283</v>
      </c>
      <c r="G378" t="s">
        <v>142</v>
      </c>
      <c r="H378" t="s">
        <v>143</v>
      </c>
      <c r="I378" t="s">
        <v>135</v>
      </c>
      <c r="J378" t="s">
        <v>136</v>
      </c>
      <c r="K378" t="s">
        <v>137</v>
      </c>
      <c r="L378" t="s">
        <v>1284</v>
      </c>
      <c r="M378" t="s">
        <v>1285</v>
      </c>
      <c r="N378">
        <v>2.16</v>
      </c>
      <c r="O378">
        <v>0</v>
      </c>
      <c r="P378">
        <v>242</v>
      </c>
      <c r="Q378">
        <v>0</v>
      </c>
      <c r="R378">
        <v>53</v>
      </c>
      <c r="S378">
        <v>2</v>
      </c>
      <c r="T378">
        <v>10</v>
      </c>
      <c r="U378">
        <v>0</v>
      </c>
      <c r="V378">
        <v>0</v>
      </c>
      <c r="W378">
        <v>0</v>
      </c>
      <c r="X378">
        <v>66.699026881387425</v>
      </c>
      <c r="Y378">
        <v>0</v>
      </c>
      <c r="Z378">
        <v>8.9404811592551887</v>
      </c>
      <c r="AA378">
        <v>7.3061877452846522</v>
      </c>
      <c r="AB378">
        <v>36.177889450214749</v>
      </c>
      <c r="AC378">
        <v>0</v>
      </c>
      <c r="AD378">
        <v>0</v>
      </c>
      <c r="AE378">
        <v>119.12358523614201</v>
      </c>
    </row>
    <row r="379" spans="1:31" x14ac:dyDescent="0.25">
      <c r="A379">
        <v>1818358</v>
      </c>
      <c r="B379">
        <v>1</v>
      </c>
      <c r="C379" t="s">
        <v>80</v>
      </c>
      <c r="D379" t="s">
        <v>94</v>
      </c>
      <c r="E379" t="s">
        <v>131</v>
      </c>
      <c r="F379" t="s">
        <v>1286</v>
      </c>
      <c r="G379" t="s">
        <v>209</v>
      </c>
      <c r="H379" t="s">
        <v>134</v>
      </c>
      <c r="I379" t="s">
        <v>135</v>
      </c>
      <c r="J379" t="s">
        <v>136</v>
      </c>
      <c r="K379" t="s">
        <v>137</v>
      </c>
      <c r="L379" t="s">
        <v>1287</v>
      </c>
      <c r="M379" t="s">
        <v>1288</v>
      </c>
      <c r="N379">
        <v>2.1519444440000002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5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0.97915429290483558</v>
      </c>
      <c r="AC379">
        <v>0</v>
      </c>
      <c r="AD379">
        <v>0</v>
      </c>
      <c r="AE379">
        <v>0.97915429290483558</v>
      </c>
    </row>
    <row r="380" spans="1:31" x14ac:dyDescent="0.25">
      <c r="A380">
        <v>1818361</v>
      </c>
      <c r="B380">
        <v>1</v>
      </c>
      <c r="C380" t="s">
        <v>80</v>
      </c>
      <c r="D380" t="s">
        <v>83</v>
      </c>
      <c r="E380" t="s">
        <v>131</v>
      </c>
      <c r="F380" t="s">
        <v>1289</v>
      </c>
      <c r="G380" t="s">
        <v>133</v>
      </c>
      <c r="H380" t="s">
        <v>134</v>
      </c>
      <c r="I380" t="s">
        <v>135</v>
      </c>
      <c r="J380" t="s">
        <v>136</v>
      </c>
      <c r="K380" t="s">
        <v>137</v>
      </c>
      <c r="L380" t="s">
        <v>1290</v>
      </c>
      <c r="M380" t="s">
        <v>1291</v>
      </c>
      <c r="N380">
        <v>2.7102777769999999</v>
      </c>
      <c r="O380">
        <v>0</v>
      </c>
      <c r="P380">
        <v>0</v>
      </c>
      <c r="Q380">
        <v>0</v>
      </c>
      <c r="R380">
        <v>1</v>
      </c>
      <c r="S380">
        <v>0</v>
      </c>
      <c r="T380">
        <v>2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2.5377684976058359</v>
      </c>
      <c r="AA380">
        <v>0</v>
      </c>
      <c r="AB380">
        <v>34.222655767572583</v>
      </c>
      <c r="AC380">
        <v>0</v>
      </c>
      <c r="AD380">
        <v>0</v>
      </c>
      <c r="AE380">
        <v>36.760424265178422</v>
      </c>
    </row>
    <row r="381" spans="1:31" x14ac:dyDescent="0.25">
      <c r="A381">
        <v>1818362</v>
      </c>
      <c r="B381">
        <v>1</v>
      </c>
      <c r="C381" t="s">
        <v>80</v>
      </c>
      <c r="D381" t="s">
        <v>106</v>
      </c>
      <c r="E381" t="s">
        <v>193</v>
      </c>
      <c r="F381" t="s">
        <v>1292</v>
      </c>
      <c r="G381" t="s">
        <v>195</v>
      </c>
      <c r="H381" t="s">
        <v>134</v>
      </c>
      <c r="I381" t="s">
        <v>135</v>
      </c>
      <c r="J381" t="s">
        <v>136</v>
      </c>
      <c r="K381" t="s">
        <v>137</v>
      </c>
      <c r="L381" t="s">
        <v>1293</v>
      </c>
      <c r="M381" t="s">
        <v>1294</v>
      </c>
      <c r="N381">
        <v>1.6116666660000001</v>
      </c>
      <c r="O381">
        <v>0</v>
      </c>
      <c r="P381">
        <v>2</v>
      </c>
      <c r="Q381">
        <v>0</v>
      </c>
      <c r="R381">
        <v>0</v>
      </c>
      <c r="S381">
        <v>0</v>
      </c>
      <c r="T381">
        <v>3</v>
      </c>
      <c r="U381">
        <v>0</v>
      </c>
      <c r="V381">
        <v>0</v>
      </c>
      <c r="W381">
        <v>0</v>
      </c>
      <c r="X381">
        <v>0.70599789516706735</v>
      </c>
      <c r="Y381">
        <v>0</v>
      </c>
      <c r="Z381">
        <v>0</v>
      </c>
      <c r="AA381">
        <v>0</v>
      </c>
      <c r="AB381">
        <v>0.82462698352633335</v>
      </c>
      <c r="AC381">
        <v>0</v>
      </c>
      <c r="AD381">
        <v>0</v>
      </c>
      <c r="AE381">
        <v>1.5306248786934007</v>
      </c>
    </row>
    <row r="382" spans="1:31" x14ac:dyDescent="0.25">
      <c r="A382">
        <v>1818365</v>
      </c>
      <c r="B382">
        <v>1</v>
      </c>
      <c r="C382" t="s">
        <v>80</v>
      </c>
      <c r="D382" t="s">
        <v>94</v>
      </c>
      <c r="E382" t="s">
        <v>131</v>
      </c>
      <c r="F382" t="s">
        <v>1295</v>
      </c>
      <c r="G382" t="s">
        <v>231</v>
      </c>
      <c r="H382" t="s">
        <v>134</v>
      </c>
      <c r="I382" t="s">
        <v>135</v>
      </c>
      <c r="J382" t="s">
        <v>136</v>
      </c>
      <c r="K382" t="s">
        <v>137</v>
      </c>
      <c r="L382" t="s">
        <v>1296</v>
      </c>
      <c r="M382" t="s">
        <v>1297</v>
      </c>
      <c r="N382">
        <v>4.4347222220000004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1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0.11177253301410001</v>
      </c>
      <c r="AC382">
        <v>0</v>
      </c>
      <c r="AD382">
        <v>0</v>
      </c>
      <c r="AE382">
        <v>0.11177253301410001</v>
      </c>
    </row>
    <row r="383" spans="1:31" x14ac:dyDescent="0.25">
      <c r="A383">
        <v>1818366</v>
      </c>
      <c r="B383">
        <v>1</v>
      </c>
      <c r="C383" t="s">
        <v>81</v>
      </c>
      <c r="D383" t="s">
        <v>124</v>
      </c>
      <c r="E383" t="s">
        <v>131</v>
      </c>
      <c r="F383" t="s">
        <v>1298</v>
      </c>
      <c r="G383" t="s">
        <v>231</v>
      </c>
      <c r="H383" t="s">
        <v>134</v>
      </c>
      <c r="I383" t="s">
        <v>135</v>
      </c>
      <c r="J383" t="s">
        <v>136</v>
      </c>
      <c r="K383" t="s">
        <v>137</v>
      </c>
      <c r="L383" t="s">
        <v>1299</v>
      </c>
      <c r="M383" t="s">
        <v>1300</v>
      </c>
      <c r="N383">
        <v>1.066944444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0.22271412734088222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0.22271412734088222</v>
      </c>
    </row>
    <row r="384" spans="1:31" x14ac:dyDescent="0.25">
      <c r="A384">
        <v>1818367</v>
      </c>
      <c r="B384">
        <v>1</v>
      </c>
      <c r="C384" t="s">
        <v>80</v>
      </c>
      <c r="D384" t="s">
        <v>108</v>
      </c>
      <c r="E384" t="s">
        <v>131</v>
      </c>
      <c r="F384" t="s">
        <v>1301</v>
      </c>
      <c r="G384" t="s">
        <v>231</v>
      </c>
      <c r="H384" t="s">
        <v>134</v>
      </c>
      <c r="I384" t="s">
        <v>135</v>
      </c>
      <c r="J384" t="s">
        <v>136</v>
      </c>
      <c r="K384" t="s">
        <v>137</v>
      </c>
      <c r="L384" t="s">
        <v>1302</v>
      </c>
      <c r="M384" t="s">
        <v>1303</v>
      </c>
      <c r="N384">
        <v>1.1486111109999999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8.1799508126378345E-2</v>
      </c>
      <c r="AC384">
        <v>0</v>
      </c>
      <c r="AD384">
        <v>0</v>
      </c>
      <c r="AE384">
        <v>8.1799508126378345E-2</v>
      </c>
    </row>
    <row r="385" spans="1:31" x14ac:dyDescent="0.25">
      <c r="A385">
        <v>1818368</v>
      </c>
      <c r="B385">
        <v>1</v>
      </c>
      <c r="C385" t="s">
        <v>81</v>
      </c>
      <c r="D385" t="s">
        <v>112</v>
      </c>
      <c r="E385" t="s">
        <v>131</v>
      </c>
      <c r="F385" t="s">
        <v>1304</v>
      </c>
      <c r="G385" t="s">
        <v>209</v>
      </c>
      <c r="H385" t="s">
        <v>134</v>
      </c>
      <c r="I385" t="s">
        <v>135</v>
      </c>
      <c r="J385" t="s">
        <v>136</v>
      </c>
      <c r="K385" t="s">
        <v>137</v>
      </c>
      <c r="L385" t="s">
        <v>1305</v>
      </c>
      <c r="M385" t="s">
        <v>1306</v>
      </c>
      <c r="N385">
        <v>1.1427777770000001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</row>
    <row r="386" spans="1:31" x14ac:dyDescent="0.25">
      <c r="A386">
        <v>1818370</v>
      </c>
      <c r="B386">
        <v>1</v>
      </c>
      <c r="C386" t="s">
        <v>81</v>
      </c>
      <c r="D386" t="s">
        <v>120</v>
      </c>
      <c r="E386" t="s">
        <v>131</v>
      </c>
      <c r="F386" t="s">
        <v>1307</v>
      </c>
      <c r="G386" t="s">
        <v>231</v>
      </c>
      <c r="H386" t="s">
        <v>134</v>
      </c>
      <c r="I386" t="s">
        <v>135</v>
      </c>
      <c r="J386" t="s">
        <v>136</v>
      </c>
      <c r="K386" t="s">
        <v>137</v>
      </c>
      <c r="L386" t="s">
        <v>1308</v>
      </c>
      <c r="M386" t="s">
        <v>1309</v>
      </c>
      <c r="N386">
        <v>1.734722222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2.3076500579610668</v>
      </c>
      <c r="AC386">
        <v>0</v>
      </c>
      <c r="AD386">
        <v>0</v>
      </c>
      <c r="AE386">
        <v>2.3076500579610668</v>
      </c>
    </row>
    <row r="387" spans="1:31" x14ac:dyDescent="0.25">
      <c r="A387">
        <v>1818377</v>
      </c>
      <c r="B387">
        <v>1</v>
      </c>
      <c r="C387" t="s">
        <v>81</v>
      </c>
      <c r="D387" t="s">
        <v>121</v>
      </c>
      <c r="E387" t="s">
        <v>140</v>
      </c>
      <c r="F387" t="s">
        <v>1310</v>
      </c>
      <c r="G387" t="s">
        <v>256</v>
      </c>
      <c r="H387" t="s">
        <v>143</v>
      </c>
      <c r="I387" t="s">
        <v>135</v>
      </c>
      <c r="J387" t="s">
        <v>136</v>
      </c>
      <c r="K387" t="s">
        <v>159</v>
      </c>
      <c r="L387" t="s">
        <v>1311</v>
      </c>
      <c r="M387" t="s">
        <v>1312</v>
      </c>
      <c r="N387">
        <v>0.65428333299999997</v>
      </c>
      <c r="O387">
        <v>0</v>
      </c>
      <c r="P387">
        <v>324</v>
      </c>
      <c r="Q387">
        <v>1</v>
      </c>
      <c r="R387">
        <v>29</v>
      </c>
      <c r="S387">
        <v>0</v>
      </c>
      <c r="T387">
        <v>26</v>
      </c>
      <c r="U387">
        <v>0</v>
      </c>
      <c r="V387">
        <v>0</v>
      </c>
      <c r="W387">
        <v>0</v>
      </c>
      <c r="X387">
        <v>21.627979953283312</v>
      </c>
      <c r="Y387">
        <v>1.2225179767340135</v>
      </c>
      <c r="Z387">
        <v>2.5793672336306477</v>
      </c>
      <c r="AA387">
        <v>0</v>
      </c>
      <c r="AB387">
        <v>17.002989106847977</v>
      </c>
      <c r="AC387">
        <v>0</v>
      </c>
      <c r="AD387">
        <v>0</v>
      </c>
      <c r="AE387">
        <v>42.432854270495952</v>
      </c>
    </row>
    <row r="388" spans="1:31" x14ac:dyDescent="0.25">
      <c r="A388">
        <v>1818379</v>
      </c>
      <c r="B388">
        <v>1</v>
      </c>
      <c r="C388" t="s">
        <v>80</v>
      </c>
      <c r="D388" t="s">
        <v>100</v>
      </c>
      <c r="E388" t="s">
        <v>131</v>
      </c>
      <c r="F388" t="s">
        <v>1313</v>
      </c>
      <c r="G388" t="s">
        <v>231</v>
      </c>
      <c r="H388" t="s">
        <v>134</v>
      </c>
      <c r="I388" t="s">
        <v>135</v>
      </c>
      <c r="J388" t="s">
        <v>136</v>
      </c>
      <c r="K388" t="s">
        <v>137</v>
      </c>
      <c r="L388" t="s">
        <v>1314</v>
      </c>
      <c r="M388" t="s">
        <v>1315</v>
      </c>
      <c r="N388">
        <v>1.4994444440000001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0.45032634826044837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0.45032634826044837</v>
      </c>
    </row>
    <row r="389" spans="1:31" x14ac:dyDescent="0.25">
      <c r="A389">
        <v>1818381</v>
      </c>
      <c r="B389">
        <v>1</v>
      </c>
      <c r="C389" t="s">
        <v>81</v>
      </c>
      <c r="D389" t="s">
        <v>123</v>
      </c>
      <c r="E389" t="s">
        <v>131</v>
      </c>
      <c r="F389" t="s">
        <v>1316</v>
      </c>
      <c r="G389" t="s">
        <v>231</v>
      </c>
      <c r="H389" t="s">
        <v>134</v>
      </c>
      <c r="I389" t="s">
        <v>135</v>
      </c>
      <c r="J389" t="s">
        <v>136</v>
      </c>
      <c r="K389" t="s">
        <v>137</v>
      </c>
      <c r="L389" t="s">
        <v>1317</v>
      </c>
      <c r="M389" t="s">
        <v>1318</v>
      </c>
      <c r="N389">
        <v>1.201944444</v>
      </c>
      <c r="O389">
        <v>0</v>
      </c>
      <c r="P389">
        <v>3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0.30971140388696666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0.30971140388696666</v>
      </c>
    </row>
    <row r="390" spans="1:31" x14ac:dyDescent="0.25">
      <c r="A390">
        <v>1818383</v>
      </c>
      <c r="B390">
        <v>1</v>
      </c>
      <c r="C390" t="s">
        <v>80</v>
      </c>
      <c r="D390" t="s">
        <v>96</v>
      </c>
      <c r="E390" t="s">
        <v>131</v>
      </c>
      <c r="F390" t="s">
        <v>1319</v>
      </c>
      <c r="G390" t="s">
        <v>231</v>
      </c>
      <c r="H390" t="s">
        <v>134</v>
      </c>
      <c r="I390" t="s">
        <v>135</v>
      </c>
      <c r="J390" t="s">
        <v>136</v>
      </c>
      <c r="K390" t="s">
        <v>137</v>
      </c>
      <c r="L390" t="s">
        <v>1320</v>
      </c>
      <c r="M390" t="s">
        <v>1321</v>
      </c>
      <c r="N390">
        <v>6.0025000000000004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3.8545894135233754</v>
      </c>
      <c r="AC390">
        <v>0</v>
      </c>
      <c r="AD390">
        <v>0</v>
      </c>
      <c r="AE390">
        <v>3.8545894135233754</v>
      </c>
    </row>
    <row r="391" spans="1:31" x14ac:dyDescent="0.25">
      <c r="A391">
        <v>1818389</v>
      </c>
      <c r="B391">
        <v>1</v>
      </c>
      <c r="C391" t="s">
        <v>80</v>
      </c>
      <c r="D391" t="s">
        <v>97</v>
      </c>
      <c r="E391" t="s">
        <v>131</v>
      </c>
      <c r="F391" t="s">
        <v>1322</v>
      </c>
      <c r="G391" t="s">
        <v>133</v>
      </c>
      <c r="H391" t="s">
        <v>134</v>
      </c>
      <c r="I391" t="s">
        <v>135</v>
      </c>
      <c r="J391" t="s">
        <v>136</v>
      </c>
      <c r="K391" t="s">
        <v>137</v>
      </c>
      <c r="L391" t="s">
        <v>1323</v>
      </c>
      <c r="M391" t="s">
        <v>1324</v>
      </c>
      <c r="N391">
        <v>3.6180555550000002</v>
      </c>
      <c r="O391">
        <v>0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3.0371499300286455</v>
      </c>
      <c r="AA391">
        <v>0</v>
      </c>
      <c r="AB391">
        <v>0</v>
      </c>
      <c r="AC391">
        <v>0</v>
      </c>
      <c r="AD391">
        <v>0</v>
      </c>
      <c r="AE391">
        <v>3.0371499300286455</v>
      </c>
    </row>
    <row r="392" spans="1:31" x14ac:dyDescent="0.25">
      <c r="A392">
        <v>1818394</v>
      </c>
      <c r="B392">
        <v>1</v>
      </c>
      <c r="C392" t="s">
        <v>80</v>
      </c>
      <c r="D392" t="s">
        <v>84</v>
      </c>
      <c r="E392" t="s">
        <v>131</v>
      </c>
      <c r="F392" t="s">
        <v>1325</v>
      </c>
      <c r="G392" t="s">
        <v>209</v>
      </c>
      <c r="H392" t="s">
        <v>134</v>
      </c>
      <c r="I392" t="s">
        <v>135</v>
      </c>
      <c r="J392" t="s">
        <v>136</v>
      </c>
      <c r="K392" t="s">
        <v>137</v>
      </c>
      <c r="L392" t="s">
        <v>1326</v>
      </c>
      <c r="M392" t="s">
        <v>1327</v>
      </c>
      <c r="N392">
        <v>2.2438888879999999</v>
      </c>
      <c r="O392">
        <v>0</v>
      </c>
      <c r="P392">
        <v>4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3.7530236465496225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3.7530236465496225</v>
      </c>
    </row>
    <row r="393" spans="1:31" x14ac:dyDescent="0.25">
      <c r="A393">
        <v>1818397</v>
      </c>
      <c r="B393">
        <v>1</v>
      </c>
      <c r="C393" t="s">
        <v>80</v>
      </c>
      <c r="D393" t="s">
        <v>93</v>
      </c>
      <c r="E393" t="s">
        <v>131</v>
      </c>
      <c r="F393" t="s">
        <v>1328</v>
      </c>
      <c r="G393" t="s">
        <v>231</v>
      </c>
      <c r="H393" t="s">
        <v>134</v>
      </c>
      <c r="I393" t="s">
        <v>135</v>
      </c>
      <c r="J393" t="s">
        <v>136</v>
      </c>
      <c r="K393" t="s">
        <v>137</v>
      </c>
      <c r="L393" t="s">
        <v>1329</v>
      </c>
      <c r="M393" t="s">
        <v>1330</v>
      </c>
      <c r="N393">
        <v>2.7466666659999999</v>
      </c>
      <c r="O393">
        <v>0</v>
      </c>
      <c r="P393">
        <v>16</v>
      </c>
      <c r="Q393">
        <v>0</v>
      </c>
      <c r="R393">
        <v>0</v>
      </c>
      <c r="S393">
        <v>0</v>
      </c>
      <c r="T393">
        <v>4</v>
      </c>
      <c r="U393">
        <v>0</v>
      </c>
      <c r="V393">
        <v>0</v>
      </c>
      <c r="W393">
        <v>0</v>
      </c>
      <c r="X393">
        <v>3.870675750381368</v>
      </c>
      <c r="Y393">
        <v>0</v>
      </c>
      <c r="Z393">
        <v>0</v>
      </c>
      <c r="AA393">
        <v>0</v>
      </c>
      <c r="AB393">
        <v>3.4021594359794749</v>
      </c>
      <c r="AC393">
        <v>0</v>
      </c>
      <c r="AD393">
        <v>0</v>
      </c>
      <c r="AE393">
        <v>7.2728351863608429</v>
      </c>
    </row>
    <row r="394" spans="1:31" x14ac:dyDescent="0.25">
      <c r="A394">
        <v>1818399</v>
      </c>
      <c r="B394">
        <v>1</v>
      </c>
      <c r="C394" t="s">
        <v>80</v>
      </c>
      <c r="D394" t="s">
        <v>107</v>
      </c>
      <c r="E394" t="s">
        <v>131</v>
      </c>
      <c r="F394" t="s">
        <v>1331</v>
      </c>
      <c r="G394" t="s">
        <v>231</v>
      </c>
      <c r="H394" t="s">
        <v>134</v>
      </c>
      <c r="I394" t="s">
        <v>135</v>
      </c>
      <c r="J394" t="s">
        <v>136</v>
      </c>
      <c r="K394" t="s">
        <v>137</v>
      </c>
      <c r="L394" t="s">
        <v>1332</v>
      </c>
      <c r="M394" t="s">
        <v>1333</v>
      </c>
      <c r="N394">
        <v>2.7852777770000001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0.9509585516366601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0.9509585516366601</v>
      </c>
    </row>
    <row r="395" spans="1:31" x14ac:dyDescent="0.25">
      <c r="A395">
        <v>1818401</v>
      </c>
      <c r="B395">
        <v>1</v>
      </c>
      <c r="C395" t="s">
        <v>80</v>
      </c>
      <c r="D395" t="s">
        <v>83</v>
      </c>
      <c r="E395" t="s">
        <v>131</v>
      </c>
      <c r="F395" t="s">
        <v>1334</v>
      </c>
      <c r="G395" t="s">
        <v>231</v>
      </c>
      <c r="H395" t="s">
        <v>134</v>
      </c>
      <c r="I395" t="s">
        <v>135</v>
      </c>
      <c r="J395" t="s">
        <v>136</v>
      </c>
      <c r="K395" t="s">
        <v>137</v>
      </c>
      <c r="L395" t="s">
        <v>1335</v>
      </c>
      <c r="M395" t="s">
        <v>1336</v>
      </c>
      <c r="N395">
        <v>2.8405555549999999</v>
      </c>
      <c r="O395">
        <v>0</v>
      </c>
      <c r="P395">
        <v>4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2.3857715241918669</v>
      </c>
      <c r="Y395">
        <v>0</v>
      </c>
      <c r="Z395">
        <v>0</v>
      </c>
      <c r="AA395">
        <v>0</v>
      </c>
      <c r="AB395">
        <v>0.10448908553821473</v>
      </c>
      <c r="AC395">
        <v>0</v>
      </c>
      <c r="AD395">
        <v>0</v>
      </c>
      <c r="AE395">
        <v>2.4902606097300817</v>
      </c>
    </row>
    <row r="396" spans="1:31" x14ac:dyDescent="0.25">
      <c r="A396">
        <v>1818403</v>
      </c>
      <c r="B396">
        <v>1</v>
      </c>
      <c r="C396" t="s">
        <v>80</v>
      </c>
      <c r="D396" t="s">
        <v>84</v>
      </c>
      <c r="E396" t="s">
        <v>131</v>
      </c>
      <c r="F396" t="s">
        <v>1337</v>
      </c>
      <c r="G396" t="s">
        <v>209</v>
      </c>
      <c r="H396" t="s">
        <v>134</v>
      </c>
      <c r="I396" t="s">
        <v>135</v>
      </c>
      <c r="J396" t="s">
        <v>136</v>
      </c>
      <c r="K396" t="s">
        <v>137</v>
      </c>
      <c r="L396" t="s">
        <v>1338</v>
      </c>
      <c r="M396" t="s">
        <v>1339</v>
      </c>
      <c r="N396">
        <v>1.163333333</v>
      </c>
      <c r="O396">
        <v>0</v>
      </c>
      <c r="P396">
        <v>13</v>
      </c>
      <c r="Q396">
        <v>0</v>
      </c>
      <c r="R396">
        <v>0</v>
      </c>
      <c r="S396">
        <v>0</v>
      </c>
      <c r="T396">
        <v>2</v>
      </c>
      <c r="U396">
        <v>0</v>
      </c>
      <c r="V396">
        <v>0</v>
      </c>
      <c r="W396">
        <v>0</v>
      </c>
      <c r="X396">
        <v>3.3471018557194538</v>
      </c>
      <c r="Y396">
        <v>0</v>
      </c>
      <c r="Z396">
        <v>0</v>
      </c>
      <c r="AA396">
        <v>0</v>
      </c>
      <c r="AB396">
        <v>0.42050055224689831</v>
      </c>
      <c r="AC396">
        <v>0</v>
      </c>
      <c r="AD396">
        <v>0</v>
      </c>
      <c r="AE396">
        <v>3.7676024079663524</v>
      </c>
    </row>
    <row r="397" spans="1:31" x14ac:dyDescent="0.25">
      <c r="A397">
        <v>1818406</v>
      </c>
      <c r="B397">
        <v>1</v>
      </c>
      <c r="C397" t="s">
        <v>80</v>
      </c>
      <c r="D397" t="s">
        <v>106</v>
      </c>
      <c r="E397" t="s">
        <v>176</v>
      </c>
      <c r="F397" t="s">
        <v>1340</v>
      </c>
      <c r="G397" t="s">
        <v>142</v>
      </c>
      <c r="H397" t="s">
        <v>143</v>
      </c>
      <c r="I397" t="s">
        <v>135</v>
      </c>
      <c r="J397" t="s">
        <v>136</v>
      </c>
      <c r="K397" t="s">
        <v>137</v>
      </c>
      <c r="L397" t="s">
        <v>1341</v>
      </c>
      <c r="M397" t="s">
        <v>1342</v>
      </c>
      <c r="N397">
        <v>5.2222221999999999E-2</v>
      </c>
      <c r="O397">
        <v>0</v>
      </c>
      <c r="P397">
        <v>2</v>
      </c>
      <c r="Q397">
        <v>50</v>
      </c>
      <c r="R397">
        <v>204</v>
      </c>
      <c r="S397">
        <v>14</v>
      </c>
      <c r="T397">
        <v>30</v>
      </c>
      <c r="U397">
        <v>0</v>
      </c>
      <c r="V397">
        <v>0</v>
      </c>
      <c r="W397">
        <v>0</v>
      </c>
      <c r="X397">
        <v>5.3281787583537785E-2</v>
      </c>
      <c r="Y397">
        <v>10.121705599254001</v>
      </c>
      <c r="Z397">
        <v>6.0385989940500817</v>
      </c>
      <c r="AA397">
        <v>2.8047656930414346</v>
      </c>
      <c r="AB397">
        <v>3.4176247002178428</v>
      </c>
      <c r="AC397">
        <v>0</v>
      </c>
      <c r="AD397">
        <v>0</v>
      </c>
      <c r="AE397">
        <v>22.435976774146898</v>
      </c>
    </row>
    <row r="398" spans="1:31" x14ac:dyDescent="0.25">
      <c r="A398">
        <v>1818407</v>
      </c>
      <c r="B398">
        <v>1</v>
      </c>
      <c r="C398" t="s">
        <v>80</v>
      </c>
      <c r="D398" t="s">
        <v>106</v>
      </c>
      <c r="E398" t="s">
        <v>176</v>
      </c>
      <c r="F398" t="s">
        <v>1343</v>
      </c>
      <c r="G398" t="s">
        <v>148</v>
      </c>
      <c r="H398" t="s">
        <v>143</v>
      </c>
      <c r="I398" t="s">
        <v>135</v>
      </c>
      <c r="J398" t="s">
        <v>3</v>
      </c>
      <c r="K398" t="s">
        <v>137</v>
      </c>
      <c r="L398" t="s">
        <v>1341</v>
      </c>
      <c r="M398" t="s">
        <v>1344</v>
      </c>
      <c r="N398">
        <v>0.36027777700000002</v>
      </c>
      <c r="O398">
        <v>0</v>
      </c>
      <c r="P398">
        <v>5015</v>
      </c>
      <c r="Q398">
        <v>0</v>
      </c>
      <c r="R398">
        <v>40</v>
      </c>
      <c r="S398">
        <v>4</v>
      </c>
      <c r="T398">
        <v>268</v>
      </c>
      <c r="U398">
        <v>0</v>
      </c>
      <c r="V398">
        <v>0</v>
      </c>
      <c r="W398">
        <v>0</v>
      </c>
      <c r="X398">
        <v>337.68444514884743</v>
      </c>
      <c r="Y398">
        <v>0</v>
      </c>
      <c r="Z398">
        <v>8.6954370741763416</v>
      </c>
      <c r="AA398">
        <v>21.477792739407761</v>
      </c>
      <c r="AB398">
        <v>96.2860131449889</v>
      </c>
      <c r="AC398">
        <v>0</v>
      </c>
      <c r="AD398">
        <v>0</v>
      </c>
      <c r="AE398">
        <v>464.14368810742047</v>
      </c>
    </row>
    <row r="399" spans="1:31" x14ac:dyDescent="0.25">
      <c r="A399">
        <v>1818408</v>
      </c>
      <c r="B399">
        <v>1</v>
      </c>
      <c r="C399" t="s">
        <v>81</v>
      </c>
      <c r="D399" t="s">
        <v>127</v>
      </c>
      <c r="E399" t="s">
        <v>193</v>
      </c>
      <c r="F399" t="s">
        <v>1345</v>
      </c>
      <c r="G399" t="s">
        <v>235</v>
      </c>
      <c r="H399" t="s">
        <v>134</v>
      </c>
      <c r="I399" t="s">
        <v>135</v>
      </c>
      <c r="J399" t="s">
        <v>136</v>
      </c>
      <c r="K399" t="s">
        <v>137</v>
      </c>
      <c r="L399" t="s">
        <v>1346</v>
      </c>
      <c r="M399" t="s">
        <v>1347</v>
      </c>
      <c r="N399">
        <v>2.605</v>
      </c>
      <c r="O399">
        <v>0</v>
      </c>
      <c r="P399">
        <v>42</v>
      </c>
      <c r="Q399">
        <v>0</v>
      </c>
      <c r="R399">
        <v>1</v>
      </c>
      <c r="S399">
        <v>0</v>
      </c>
      <c r="T399">
        <v>10</v>
      </c>
      <c r="U399">
        <v>0</v>
      </c>
      <c r="V399">
        <v>0</v>
      </c>
      <c r="W399">
        <v>0</v>
      </c>
      <c r="X399">
        <v>21.531598107628962</v>
      </c>
      <c r="Y399">
        <v>0</v>
      </c>
      <c r="Z399">
        <v>1.9417145040200834</v>
      </c>
      <c r="AA399">
        <v>0</v>
      </c>
      <c r="AB399">
        <v>7.4241990881500177</v>
      </c>
      <c r="AC399">
        <v>0</v>
      </c>
      <c r="AD399">
        <v>0</v>
      </c>
      <c r="AE399">
        <v>30.897511699799065</v>
      </c>
    </row>
    <row r="400" spans="1:31" x14ac:dyDescent="0.25">
      <c r="A400">
        <v>1818410</v>
      </c>
      <c r="B400">
        <v>1</v>
      </c>
      <c r="C400" t="s">
        <v>81</v>
      </c>
      <c r="D400" t="s">
        <v>115</v>
      </c>
      <c r="E400" t="s">
        <v>146</v>
      </c>
      <c r="F400" t="s">
        <v>1348</v>
      </c>
      <c r="G400" t="s">
        <v>170</v>
      </c>
      <c r="H400" t="s">
        <v>143</v>
      </c>
      <c r="I400" t="s">
        <v>135</v>
      </c>
      <c r="J400" t="s">
        <v>136</v>
      </c>
      <c r="K400" t="s">
        <v>137</v>
      </c>
      <c r="L400" t="s">
        <v>1349</v>
      </c>
      <c r="M400" t="s">
        <v>1350</v>
      </c>
      <c r="N400">
        <v>1.8677777769999999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167.60665904856043</v>
      </c>
      <c r="AD400">
        <v>0</v>
      </c>
      <c r="AE400">
        <v>167.60665904856043</v>
      </c>
    </row>
    <row r="401" spans="1:31" x14ac:dyDescent="0.25">
      <c r="A401">
        <v>1818413</v>
      </c>
      <c r="B401">
        <v>1</v>
      </c>
      <c r="C401" t="s">
        <v>81</v>
      </c>
      <c r="D401" t="s">
        <v>122</v>
      </c>
      <c r="E401" t="s">
        <v>176</v>
      </c>
      <c r="F401" t="s">
        <v>1351</v>
      </c>
      <c r="G401" t="s">
        <v>256</v>
      </c>
      <c r="H401" t="s">
        <v>143</v>
      </c>
      <c r="I401" t="s">
        <v>135</v>
      </c>
      <c r="J401" t="s">
        <v>136</v>
      </c>
      <c r="K401" t="s">
        <v>159</v>
      </c>
      <c r="L401" t="s">
        <v>1352</v>
      </c>
      <c r="M401" t="s">
        <v>1353</v>
      </c>
      <c r="N401">
        <v>2.6327777769999998</v>
      </c>
      <c r="O401">
        <v>0</v>
      </c>
      <c r="P401">
        <v>2765</v>
      </c>
      <c r="Q401">
        <v>0</v>
      </c>
      <c r="R401">
        <v>20</v>
      </c>
      <c r="S401">
        <v>0</v>
      </c>
      <c r="T401">
        <v>112</v>
      </c>
      <c r="U401">
        <v>0</v>
      </c>
      <c r="V401">
        <v>0</v>
      </c>
      <c r="W401">
        <v>0</v>
      </c>
      <c r="X401">
        <v>1379.3886639629009</v>
      </c>
      <c r="Y401">
        <v>0</v>
      </c>
      <c r="Z401">
        <v>10.70487550470159</v>
      </c>
      <c r="AA401">
        <v>0</v>
      </c>
      <c r="AB401">
        <v>199.37620010941291</v>
      </c>
      <c r="AC401">
        <v>0</v>
      </c>
      <c r="AD401">
        <v>0</v>
      </c>
      <c r="AE401">
        <v>1589.4697395770154</v>
      </c>
    </row>
    <row r="402" spans="1:31" x14ac:dyDescent="0.25">
      <c r="A402">
        <v>1818414</v>
      </c>
      <c r="B402">
        <v>1</v>
      </c>
      <c r="C402" t="s">
        <v>80</v>
      </c>
      <c r="D402" t="s">
        <v>97</v>
      </c>
      <c r="E402" t="s">
        <v>131</v>
      </c>
      <c r="F402" t="s">
        <v>1354</v>
      </c>
      <c r="G402" t="s">
        <v>231</v>
      </c>
      <c r="H402" t="s">
        <v>134</v>
      </c>
      <c r="I402" t="s">
        <v>135</v>
      </c>
      <c r="J402" t="s">
        <v>136</v>
      </c>
      <c r="K402" t="s">
        <v>137</v>
      </c>
      <c r="L402" t="s">
        <v>1355</v>
      </c>
      <c r="M402" t="s">
        <v>1356</v>
      </c>
      <c r="N402">
        <v>1.518611111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5.6539617418623893E-2</v>
      </c>
      <c r="AA402">
        <v>0</v>
      </c>
      <c r="AB402">
        <v>1.5832190780430024</v>
      </c>
      <c r="AC402">
        <v>0</v>
      </c>
      <c r="AD402">
        <v>0</v>
      </c>
      <c r="AE402">
        <v>1.6397586954616263</v>
      </c>
    </row>
    <row r="403" spans="1:31" x14ac:dyDescent="0.25">
      <c r="A403">
        <v>1818416</v>
      </c>
      <c r="B403">
        <v>1</v>
      </c>
      <c r="C403" t="s">
        <v>81</v>
      </c>
      <c r="D403" t="s">
        <v>128</v>
      </c>
      <c r="E403" t="s">
        <v>146</v>
      </c>
      <c r="F403" t="s">
        <v>1357</v>
      </c>
      <c r="G403" t="s">
        <v>142</v>
      </c>
      <c r="H403" t="s">
        <v>143</v>
      </c>
      <c r="I403" t="s">
        <v>135</v>
      </c>
      <c r="J403" t="s">
        <v>136</v>
      </c>
      <c r="K403" t="s">
        <v>137</v>
      </c>
      <c r="L403" t="s">
        <v>1358</v>
      </c>
      <c r="M403" t="s">
        <v>1359</v>
      </c>
      <c r="N403">
        <v>1.145277777</v>
      </c>
      <c r="O403">
        <v>0</v>
      </c>
      <c r="P403">
        <v>0</v>
      </c>
      <c r="Q403">
        <v>0</v>
      </c>
      <c r="R403">
        <v>0</v>
      </c>
      <c r="S403">
        <v>3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147.81960642851465</v>
      </c>
      <c r="AB403">
        <v>0</v>
      </c>
      <c r="AC403">
        <v>0</v>
      </c>
      <c r="AD403">
        <v>0</v>
      </c>
      <c r="AE403">
        <v>147.81960642851465</v>
      </c>
    </row>
    <row r="404" spans="1:31" x14ac:dyDescent="0.25">
      <c r="A404">
        <v>1818422</v>
      </c>
      <c r="B404">
        <v>1</v>
      </c>
      <c r="C404" t="s">
        <v>80</v>
      </c>
      <c r="D404" t="s">
        <v>96</v>
      </c>
      <c r="E404" t="s">
        <v>131</v>
      </c>
      <c r="F404" t="s">
        <v>1360</v>
      </c>
      <c r="G404" t="s">
        <v>231</v>
      </c>
      <c r="H404" t="s">
        <v>134</v>
      </c>
      <c r="I404" t="s">
        <v>135</v>
      </c>
      <c r="J404" t="s">
        <v>136</v>
      </c>
      <c r="K404" t="s">
        <v>137</v>
      </c>
      <c r="L404" t="s">
        <v>1361</v>
      </c>
      <c r="M404" t="s">
        <v>1362</v>
      </c>
      <c r="N404">
        <v>5.7630555550000002</v>
      </c>
      <c r="O404">
        <v>0</v>
      </c>
      <c r="P404">
        <v>2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1.3172830089050256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1.3172830089050256</v>
      </c>
    </row>
    <row r="405" spans="1:31" x14ac:dyDescent="0.25">
      <c r="A405">
        <v>1818423</v>
      </c>
      <c r="B405">
        <v>1</v>
      </c>
      <c r="C405" t="s">
        <v>80</v>
      </c>
      <c r="D405" t="s">
        <v>83</v>
      </c>
      <c r="E405" t="s">
        <v>131</v>
      </c>
      <c r="F405" t="s">
        <v>1363</v>
      </c>
      <c r="G405" t="s">
        <v>209</v>
      </c>
      <c r="H405" t="s">
        <v>134</v>
      </c>
      <c r="I405" t="s">
        <v>135</v>
      </c>
      <c r="J405" t="s">
        <v>136</v>
      </c>
      <c r="K405" t="s">
        <v>137</v>
      </c>
      <c r="L405" t="s">
        <v>1364</v>
      </c>
      <c r="M405" t="s">
        <v>1365</v>
      </c>
      <c r="N405">
        <v>0.93111111099999999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20</v>
      </c>
      <c r="U405">
        <v>0</v>
      </c>
      <c r="V405">
        <v>3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29.484906266826549</v>
      </c>
      <c r="AC405">
        <v>0</v>
      </c>
      <c r="AD405">
        <v>10.20344818029297</v>
      </c>
      <c r="AE405">
        <v>39.688354447119522</v>
      </c>
    </row>
    <row r="406" spans="1:31" x14ac:dyDescent="0.25">
      <c r="A406">
        <v>1818427</v>
      </c>
      <c r="B406">
        <v>1</v>
      </c>
      <c r="C406" t="s">
        <v>81</v>
      </c>
      <c r="D406" t="s">
        <v>120</v>
      </c>
      <c r="E406" t="s">
        <v>291</v>
      </c>
      <c r="F406" t="s">
        <v>1366</v>
      </c>
      <c r="G406" t="s">
        <v>424</v>
      </c>
      <c r="H406" t="s">
        <v>134</v>
      </c>
      <c r="I406" t="s">
        <v>135</v>
      </c>
      <c r="J406" t="s">
        <v>136</v>
      </c>
      <c r="K406" t="s">
        <v>137</v>
      </c>
      <c r="L406" t="s">
        <v>1367</v>
      </c>
      <c r="M406" t="s">
        <v>1368</v>
      </c>
      <c r="N406">
        <v>1.578333333</v>
      </c>
      <c r="O406">
        <v>0</v>
      </c>
      <c r="P406">
        <v>0</v>
      </c>
      <c r="Q406">
        <v>0</v>
      </c>
      <c r="R406">
        <v>8</v>
      </c>
      <c r="S406">
        <v>0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3.9528553797588124</v>
      </c>
      <c r="AA406">
        <v>0</v>
      </c>
      <c r="AB406">
        <v>1.299704755866727</v>
      </c>
      <c r="AC406">
        <v>0</v>
      </c>
      <c r="AD406">
        <v>0</v>
      </c>
      <c r="AE406">
        <v>5.2525601356255391</v>
      </c>
    </row>
    <row r="407" spans="1:31" x14ac:dyDescent="0.25">
      <c r="A407">
        <v>1818429</v>
      </c>
      <c r="B407">
        <v>1</v>
      </c>
      <c r="C407" t="s">
        <v>80</v>
      </c>
      <c r="D407" t="s">
        <v>103</v>
      </c>
      <c r="E407" t="s">
        <v>131</v>
      </c>
      <c r="F407" t="s">
        <v>1369</v>
      </c>
      <c r="G407" t="s">
        <v>209</v>
      </c>
      <c r="H407" t="s">
        <v>134</v>
      </c>
      <c r="I407" t="s">
        <v>135</v>
      </c>
      <c r="J407" t="s">
        <v>136</v>
      </c>
      <c r="K407" t="s">
        <v>137</v>
      </c>
      <c r="L407" t="s">
        <v>1370</v>
      </c>
      <c r="M407" t="s">
        <v>1371</v>
      </c>
      <c r="N407">
        <v>1.090833333</v>
      </c>
      <c r="O407">
        <v>0</v>
      </c>
      <c r="P407">
        <v>4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1.0592832816896689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1.0592832816896689</v>
      </c>
    </row>
    <row r="408" spans="1:31" x14ac:dyDescent="0.25">
      <c r="A408">
        <v>1818430</v>
      </c>
      <c r="B408">
        <v>1</v>
      </c>
      <c r="C408" t="s">
        <v>80</v>
      </c>
      <c r="D408" t="s">
        <v>93</v>
      </c>
      <c r="E408" t="s">
        <v>193</v>
      </c>
      <c r="F408" t="s">
        <v>1372</v>
      </c>
      <c r="G408" t="s">
        <v>235</v>
      </c>
      <c r="H408" t="s">
        <v>134</v>
      </c>
      <c r="I408" t="s">
        <v>135</v>
      </c>
      <c r="J408" t="s">
        <v>136</v>
      </c>
      <c r="K408" t="s">
        <v>137</v>
      </c>
      <c r="L408" t="s">
        <v>1373</v>
      </c>
      <c r="M408" t="s">
        <v>1374</v>
      </c>
      <c r="N408">
        <v>3.8391666660000001</v>
      </c>
      <c r="O408">
        <v>0</v>
      </c>
      <c r="P408">
        <v>1</v>
      </c>
      <c r="Q408">
        <v>0</v>
      </c>
      <c r="R408">
        <v>7</v>
      </c>
      <c r="S408">
        <v>0</v>
      </c>
      <c r="T408">
        <v>1</v>
      </c>
      <c r="U408">
        <v>0</v>
      </c>
      <c r="V408">
        <v>0</v>
      </c>
      <c r="W408">
        <v>0</v>
      </c>
      <c r="X408">
        <v>3.7746028955611111E-4</v>
      </c>
      <c r="Y408">
        <v>0</v>
      </c>
      <c r="Z408">
        <v>54.537752285750472</v>
      </c>
      <c r="AA408">
        <v>0</v>
      </c>
      <c r="AB408">
        <v>9.8096464351026054</v>
      </c>
      <c r="AC408">
        <v>0</v>
      </c>
      <c r="AD408">
        <v>0</v>
      </c>
      <c r="AE408">
        <v>64.347776181142635</v>
      </c>
    </row>
    <row r="409" spans="1:31" x14ac:dyDescent="0.25">
      <c r="A409">
        <v>1818436</v>
      </c>
      <c r="B409">
        <v>1</v>
      </c>
      <c r="C409" t="s">
        <v>80</v>
      </c>
      <c r="D409" t="s">
        <v>100</v>
      </c>
      <c r="E409" t="s">
        <v>291</v>
      </c>
      <c r="F409" t="s">
        <v>1375</v>
      </c>
      <c r="G409" t="s">
        <v>424</v>
      </c>
      <c r="H409" t="s">
        <v>134</v>
      </c>
      <c r="I409" t="s">
        <v>135</v>
      </c>
      <c r="J409" t="s">
        <v>136</v>
      </c>
      <c r="K409" t="s">
        <v>137</v>
      </c>
      <c r="L409" t="s">
        <v>1376</v>
      </c>
      <c r="M409" t="s">
        <v>1377</v>
      </c>
      <c r="N409">
        <v>0.29749999999999999</v>
      </c>
      <c r="O409">
        <v>0</v>
      </c>
      <c r="P409">
        <v>332</v>
      </c>
      <c r="Q409">
        <v>0</v>
      </c>
      <c r="R409">
        <v>0</v>
      </c>
      <c r="S409">
        <v>0</v>
      </c>
      <c r="T409">
        <v>5</v>
      </c>
      <c r="U409">
        <v>0</v>
      </c>
      <c r="V409">
        <v>0</v>
      </c>
      <c r="W409">
        <v>0</v>
      </c>
      <c r="X409">
        <v>10.832193932577649</v>
      </c>
      <c r="Y409">
        <v>0</v>
      </c>
      <c r="Z409">
        <v>0</v>
      </c>
      <c r="AA409">
        <v>0</v>
      </c>
      <c r="AB409">
        <v>0.22740572730246</v>
      </c>
      <c r="AC409">
        <v>0</v>
      </c>
      <c r="AD409">
        <v>0</v>
      </c>
      <c r="AE409">
        <v>11.059599659880108</v>
      </c>
    </row>
    <row r="410" spans="1:31" x14ac:dyDescent="0.25">
      <c r="A410">
        <v>1818437</v>
      </c>
      <c r="B410">
        <v>1</v>
      </c>
      <c r="C410" t="s">
        <v>81</v>
      </c>
      <c r="D410" t="s">
        <v>123</v>
      </c>
      <c r="E410" t="s">
        <v>131</v>
      </c>
      <c r="F410" t="s">
        <v>1378</v>
      </c>
      <c r="G410" t="s">
        <v>231</v>
      </c>
      <c r="H410" t="s">
        <v>134</v>
      </c>
      <c r="I410" t="s">
        <v>135</v>
      </c>
      <c r="J410" t="s">
        <v>136</v>
      </c>
      <c r="K410" t="s">
        <v>137</v>
      </c>
      <c r="L410" t="s">
        <v>1379</v>
      </c>
      <c r="M410" t="s">
        <v>1380</v>
      </c>
      <c r="N410">
        <v>1.737777777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0.8867477418100056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0.8867477418100056</v>
      </c>
    </row>
    <row r="411" spans="1:31" x14ac:dyDescent="0.25">
      <c r="A411">
        <v>1818441</v>
      </c>
      <c r="B411">
        <v>1</v>
      </c>
      <c r="C411" t="s">
        <v>81</v>
      </c>
      <c r="D411" t="s">
        <v>118</v>
      </c>
      <c r="E411" t="s">
        <v>291</v>
      </c>
      <c r="F411" t="s">
        <v>1381</v>
      </c>
      <c r="G411" t="s">
        <v>424</v>
      </c>
      <c r="H411" t="s">
        <v>134</v>
      </c>
      <c r="I411" t="s">
        <v>135</v>
      </c>
      <c r="J411" t="s">
        <v>136</v>
      </c>
      <c r="K411" t="s">
        <v>137</v>
      </c>
      <c r="L411" t="s">
        <v>1382</v>
      </c>
      <c r="M411" t="s">
        <v>1383</v>
      </c>
      <c r="N411">
        <v>4.6586111109999999</v>
      </c>
      <c r="O411">
        <v>0</v>
      </c>
      <c r="P411">
        <v>134</v>
      </c>
      <c r="Q411">
        <v>0</v>
      </c>
      <c r="R411">
        <v>1</v>
      </c>
      <c r="S411">
        <v>0</v>
      </c>
      <c r="T411">
        <v>8</v>
      </c>
      <c r="U411">
        <v>0</v>
      </c>
      <c r="V411">
        <v>0</v>
      </c>
      <c r="W411">
        <v>0</v>
      </c>
      <c r="X411">
        <v>87.523820530513959</v>
      </c>
      <c r="Y411">
        <v>0</v>
      </c>
      <c r="Z411">
        <v>1.7775454114005067</v>
      </c>
      <c r="AA411">
        <v>0</v>
      </c>
      <c r="AB411">
        <v>7.4388123038933314</v>
      </c>
      <c r="AC411">
        <v>0</v>
      </c>
      <c r="AD411">
        <v>0</v>
      </c>
      <c r="AE411">
        <v>96.740178245807797</v>
      </c>
    </row>
    <row r="412" spans="1:31" x14ac:dyDescent="0.25">
      <c r="A412">
        <v>1818442</v>
      </c>
      <c r="B412">
        <v>1</v>
      </c>
      <c r="C412" t="s">
        <v>81</v>
      </c>
      <c r="D412" t="s">
        <v>123</v>
      </c>
      <c r="E412" t="s">
        <v>131</v>
      </c>
      <c r="F412" t="s">
        <v>1384</v>
      </c>
      <c r="G412" t="s">
        <v>209</v>
      </c>
      <c r="H412" t="s">
        <v>134</v>
      </c>
      <c r="I412" t="s">
        <v>135</v>
      </c>
      <c r="J412" t="s">
        <v>136</v>
      </c>
      <c r="K412" t="s">
        <v>137</v>
      </c>
      <c r="L412" t="s">
        <v>1385</v>
      </c>
      <c r="M412" t="s">
        <v>1386</v>
      </c>
      <c r="N412">
        <v>1.6172222220000001</v>
      </c>
      <c r="O412">
        <v>0</v>
      </c>
      <c r="P412">
        <v>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1.7178232167629033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1.7178232167629033</v>
      </c>
    </row>
    <row r="413" spans="1:31" x14ac:dyDescent="0.25">
      <c r="A413">
        <v>1818444</v>
      </c>
      <c r="B413">
        <v>1</v>
      </c>
      <c r="C413" t="s">
        <v>80</v>
      </c>
      <c r="D413" t="s">
        <v>96</v>
      </c>
      <c r="E413" t="s">
        <v>193</v>
      </c>
      <c r="F413" t="s">
        <v>1387</v>
      </c>
      <c r="G413" t="s">
        <v>235</v>
      </c>
      <c r="H413" t="s">
        <v>134</v>
      </c>
      <c r="I413" t="s">
        <v>135</v>
      </c>
      <c r="J413" t="s">
        <v>136</v>
      </c>
      <c r="K413" t="s">
        <v>137</v>
      </c>
      <c r="L413" t="s">
        <v>1388</v>
      </c>
      <c r="M413" t="s">
        <v>1389</v>
      </c>
      <c r="N413">
        <v>1.9894444440000001</v>
      </c>
      <c r="O413">
        <v>0</v>
      </c>
      <c r="P413">
        <v>53</v>
      </c>
      <c r="Q413">
        <v>0</v>
      </c>
      <c r="R413">
        <v>0</v>
      </c>
      <c r="S413">
        <v>0</v>
      </c>
      <c r="T413">
        <v>3</v>
      </c>
      <c r="U413">
        <v>0</v>
      </c>
      <c r="V413">
        <v>0</v>
      </c>
      <c r="W413">
        <v>0</v>
      </c>
      <c r="X413">
        <v>39.01929536197725</v>
      </c>
      <c r="Y413">
        <v>0</v>
      </c>
      <c r="Z413">
        <v>0</v>
      </c>
      <c r="AA413">
        <v>0</v>
      </c>
      <c r="AB413">
        <v>2.8645230845195733</v>
      </c>
      <c r="AC413">
        <v>0</v>
      </c>
      <c r="AD413">
        <v>0</v>
      </c>
      <c r="AE413">
        <v>41.883818446496825</v>
      </c>
    </row>
    <row r="414" spans="1:31" x14ac:dyDescent="0.25">
      <c r="A414">
        <v>1818445</v>
      </c>
      <c r="B414">
        <v>1</v>
      </c>
      <c r="C414" t="s">
        <v>81</v>
      </c>
      <c r="D414" t="s">
        <v>112</v>
      </c>
      <c r="E414" t="s">
        <v>291</v>
      </c>
      <c r="F414" t="s">
        <v>1390</v>
      </c>
      <c r="G414" t="s">
        <v>424</v>
      </c>
      <c r="H414" t="s">
        <v>134</v>
      </c>
      <c r="I414" t="s">
        <v>135</v>
      </c>
      <c r="J414" t="s">
        <v>136</v>
      </c>
      <c r="K414" t="s">
        <v>137</v>
      </c>
      <c r="L414" t="s">
        <v>1391</v>
      </c>
      <c r="M414" t="s">
        <v>1392</v>
      </c>
      <c r="N414">
        <v>1.5024999999999999</v>
      </c>
      <c r="O414">
        <v>0</v>
      </c>
      <c r="P414">
        <v>20</v>
      </c>
      <c r="Q414">
        <v>0</v>
      </c>
      <c r="R414">
        <v>4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2.1362146362582148</v>
      </c>
      <c r="Y414">
        <v>0</v>
      </c>
      <c r="Z414">
        <v>2.7063350519300653</v>
      </c>
      <c r="AA414">
        <v>0</v>
      </c>
      <c r="AB414">
        <v>0</v>
      </c>
      <c r="AC414">
        <v>0</v>
      </c>
      <c r="AD414">
        <v>0</v>
      </c>
      <c r="AE414">
        <v>4.8425496881882797</v>
      </c>
    </row>
    <row r="415" spans="1:31" x14ac:dyDescent="0.25">
      <c r="A415">
        <v>1818446</v>
      </c>
      <c r="B415">
        <v>1</v>
      </c>
      <c r="C415" t="s">
        <v>81</v>
      </c>
      <c r="D415" t="s">
        <v>119</v>
      </c>
      <c r="E415" t="s">
        <v>140</v>
      </c>
      <c r="F415" t="s">
        <v>972</v>
      </c>
      <c r="G415" t="s">
        <v>158</v>
      </c>
      <c r="H415" t="s">
        <v>143</v>
      </c>
      <c r="I415" t="s">
        <v>135</v>
      </c>
      <c r="J415" t="s">
        <v>136</v>
      </c>
      <c r="K415" t="s">
        <v>159</v>
      </c>
      <c r="L415" t="s">
        <v>1393</v>
      </c>
      <c r="M415" t="s">
        <v>1394</v>
      </c>
      <c r="N415">
        <v>0.226944444</v>
      </c>
      <c r="O415">
        <v>0</v>
      </c>
      <c r="P415">
        <v>897</v>
      </c>
      <c r="Q415">
        <v>55</v>
      </c>
      <c r="R415">
        <v>55</v>
      </c>
      <c r="S415">
        <v>1</v>
      </c>
      <c r="T415">
        <v>60</v>
      </c>
      <c r="U415">
        <v>0</v>
      </c>
      <c r="V415">
        <v>0</v>
      </c>
      <c r="W415">
        <v>0</v>
      </c>
      <c r="X415">
        <v>31.769060064452365</v>
      </c>
      <c r="Y415">
        <v>47.690543358257976</v>
      </c>
      <c r="Z415">
        <v>13.870449682374337</v>
      </c>
      <c r="AA415">
        <v>2.0954200318399838</v>
      </c>
      <c r="AB415">
        <v>3.2764565128993834</v>
      </c>
      <c r="AC415">
        <v>0</v>
      </c>
      <c r="AD415">
        <v>0</v>
      </c>
      <c r="AE415">
        <v>98.701929649824052</v>
      </c>
    </row>
    <row r="416" spans="1:31" x14ac:dyDescent="0.25">
      <c r="A416">
        <v>1818447</v>
      </c>
      <c r="B416">
        <v>1</v>
      </c>
      <c r="C416" t="s">
        <v>80</v>
      </c>
      <c r="D416" t="s">
        <v>94</v>
      </c>
      <c r="E416" t="s">
        <v>193</v>
      </c>
      <c r="F416" t="s">
        <v>1395</v>
      </c>
      <c r="G416" t="s">
        <v>235</v>
      </c>
      <c r="H416" t="s">
        <v>134</v>
      </c>
      <c r="I416" t="s">
        <v>135</v>
      </c>
      <c r="J416" t="s">
        <v>136</v>
      </c>
      <c r="K416" t="s">
        <v>137</v>
      </c>
      <c r="L416" t="s">
        <v>1396</v>
      </c>
      <c r="M416" t="s">
        <v>1397</v>
      </c>
      <c r="N416">
        <v>0.86750000000000005</v>
      </c>
      <c r="O416">
        <v>0</v>
      </c>
      <c r="P416">
        <v>10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1.9050234378688917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1.9050234378688917</v>
      </c>
    </row>
    <row r="417" spans="1:31" x14ac:dyDescent="0.25">
      <c r="A417">
        <v>1818448</v>
      </c>
      <c r="B417">
        <v>1</v>
      </c>
      <c r="C417" t="s">
        <v>81</v>
      </c>
      <c r="D417" t="s">
        <v>121</v>
      </c>
      <c r="E417" t="s">
        <v>140</v>
      </c>
      <c r="F417" t="s">
        <v>1398</v>
      </c>
      <c r="G417" t="s">
        <v>142</v>
      </c>
      <c r="H417" t="s">
        <v>143</v>
      </c>
      <c r="I417" t="s">
        <v>135</v>
      </c>
      <c r="J417" t="s">
        <v>136</v>
      </c>
      <c r="K417" t="s">
        <v>137</v>
      </c>
      <c r="L417" t="s">
        <v>1399</v>
      </c>
      <c r="M417" t="s">
        <v>1400</v>
      </c>
      <c r="N417">
        <v>0.83222222199999996</v>
      </c>
      <c r="O417">
        <v>0</v>
      </c>
      <c r="P417">
        <v>766</v>
      </c>
      <c r="Q417">
        <v>1</v>
      </c>
      <c r="R417">
        <v>29</v>
      </c>
      <c r="S417">
        <v>1</v>
      </c>
      <c r="T417">
        <v>50</v>
      </c>
      <c r="U417">
        <v>0</v>
      </c>
      <c r="V417">
        <v>0</v>
      </c>
      <c r="W417">
        <v>0</v>
      </c>
      <c r="X417">
        <v>63.288378693525068</v>
      </c>
      <c r="Y417">
        <v>1.424976151396631</v>
      </c>
      <c r="Z417">
        <v>2.9283885177366074</v>
      </c>
      <c r="AA417">
        <v>1.0472408197401346</v>
      </c>
      <c r="AB417">
        <v>22.730133626169941</v>
      </c>
      <c r="AC417">
        <v>0</v>
      </c>
      <c r="AD417">
        <v>0</v>
      </c>
      <c r="AE417">
        <v>91.419117808568387</v>
      </c>
    </row>
    <row r="418" spans="1:31" x14ac:dyDescent="0.25">
      <c r="A418">
        <v>1818450</v>
      </c>
      <c r="B418">
        <v>1</v>
      </c>
      <c r="C418" t="s">
        <v>80</v>
      </c>
      <c r="D418" t="s">
        <v>93</v>
      </c>
      <c r="E418" t="s">
        <v>176</v>
      </c>
      <c r="F418" t="s">
        <v>1401</v>
      </c>
      <c r="G418" t="s">
        <v>142</v>
      </c>
      <c r="H418" t="s">
        <v>143</v>
      </c>
      <c r="I418" t="s">
        <v>135</v>
      </c>
      <c r="J418" t="s">
        <v>136</v>
      </c>
      <c r="K418" t="s">
        <v>137</v>
      </c>
      <c r="L418" t="s">
        <v>1402</v>
      </c>
      <c r="M418" t="s">
        <v>1403</v>
      </c>
      <c r="N418">
        <v>0.89249999999999996</v>
      </c>
      <c r="O418">
        <v>0</v>
      </c>
      <c r="P418">
        <v>1559</v>
      </c>
      <c r="Q418">
        <v>0</v>
      </c>
      <c r="R418">
        <v>95</v>
      </c>
      <c r="S418">
        <v>0</v>
      </c>
      <c r="T418">
        <v>320</v>
      </c>
      <c r="U418">
        <v>0</v>
      </c>
      <c r="V418">
        <v>1</v>
      </c>
      <c r="W418">
        <v>0</v>
      </c>
      <c r="X418">
        <v>238.64838889520018</v>
      </c>
      <c r="Y418">
        <v>0</v>
      </c>
      <c r="Z418">
        <v>47.300056237243552</v>
      </c>
      <c r="AA418">
        <v>0</v>
      </c>
      <c r="AB418">
        <v>172.91430327648149</v>
      </c>
      <c r="AC418">
        <v>0</v>
      </c>
      <c r="AD418">
        <v>26.008107381709053</v>
      </c>
      <c r="AE418">
        <v>484.87085579063427</v>
      </c>
    </row>
    <row r="419" spans="1:31" x14ac:dyDescent="0.25">
      <c r="A419">
        <v>1818458</v>
      </c>
      <c r="B419">
        <v>1</v>
      </c>
      <c r="C419" t="s">
        <v>80</v>
      </c>
      <c r="D419" t="s">
        <v>99</v>
      </c>
      <c r="E419" t="s">
        <v>131</v>
      </c>
      <c r="F419" t="s">
        <v>1404</v>
      </c>
      <c r="G419" t="s">
        <v>231</v>
      </c>
      <c r="H419" t="s">
        <v>134</v>
      </c>
      <c r="I419" t="s">
        <v>135</v>
      </c>
      <c r="J419" t="s">
        <v>136</v>
      </c>
      <c r="K419" t="s">
        <v>137</v>
      </c>
      <c r="L419" t="s">
        <v>1405</v>
      </c>
      <c r="M419" t="s">
        <v>1406</v>
      </c>
      <c r="N419">
        <v>2.4902777770000002</v>
      </c>
      <c r="O419">
        <v>0</v>
      </c>
      <c r="P419">
        <v>4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0.48627664000212506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0.48627664000212506</v>
      </c>
    </row>
    <row r="420" spans="1:31" x14ac:dyDescent="0.25">
      <c r="A420">
        <v>1818460</v>
      </c>
      <c r="B420">
        <v>1</v>
      </c>
      <c r="C420" t="s">
        <v>80</v>
      </c>
      <c r="D420" t="s">
        <v>106</v>
      </c>
      <c r="E420" t="s">
        <v>131</v>
      </c>
      <c r="F420" t="s">
        <v>1407</v>
      </c>
      <c r="G420" t="s">
        <v>209</v>
      </c>
      <c r="H420" t="s">
        <v>134</v>
      </c>
      <c r="I420" t="s">
        <v>135</v>
      </c>
      <c r="J420" t="s">
        <v>136</v>
      </c>
      <c r="K420" t="s">
        <v>137</v>
      </c>
      <c r="L420" t="s">
        <v>1408</v>
      </c>
      <c r="M420" t="s">
        <v>1409</v>
      </c>
      <c r="N420">
        <v>2.5874999999999999</v>
      </c>
      <c r="O420">
        <v>0</v>
      </c>
      <c r="P420">
        <v>12</v>
      </c>
      <c r="Q420">
        <v>0</v>
      </c>
      <c r="R420">
        <v>0</v>
      </c>
      <c r="S420">
        <v>0</v>
      </c>
      <c r="T420">
        <v>3</v>
      </c>
      <c r="U420">
        <v>0</v>
      </c>
      <c r="V420">
        <v>0</v>
      </c>
      <c r="W420">
        <v>0</v>
      </c>
      <c r="X420">
        <v>6.3722182071632689</v>
      </c>
      <c r="Y420">
        <v>0</v>
      </c>
      <c r="Z420">
        <v>0</v>
      </c>
      <c r="AA420">
        <v>0</v>
      </c>
      <c r="AB420">
        <v>0.63395109055699128</v>
      </c>
      <c r="AC420">
        <v>0</v>
      </c>
      <c r="AD420">
        <v>0</v>
      </c>
      <c r="AE420">
        <v>7.0061692977202599</v>
      </c>
    </row>
    <row r="421" spans="1:31" x14ac:dyDescent="0.25">
      <c r="A421">
        <v>1818466</v>
      </c>
      <c r="B421">
        <v>1</v>
      </c>
      <c r="C421" t="s">
        <v>80</v>
      </c>
      <c r="D421" t="s">
        <v>108</v>
      </c>
      <c r="E421" t="s">
        <v>131</v>
      </c>
      <c r="F421" t="s">
        <v>1410</v>
      </c>
      <c r="G421" t="s">
        <v>231</v>
      </c>
      <c r="H421" t="s">
        <v>134</v>
      </c>
      <c r="I421" t="s">
        <v>135</v>
      </c>
      <c r="J421" t="s">
        <v>136</v>
      </c>
      <c r="K421" t="s">
        <v>137</v>
      </c>
      <c r="L421" t="s">
        <v>1411</v>
      </c>
      <c r="M421" t="s">
        <v>1412</v>
      </c>
      <c r="N421">
        <v>5.5925000000000002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0.29663533143525173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0.29663533143525173</v>
      </c>
    </row>
    <row r="422" spans="1:31" x14ac:dyDescent="0.25">
      <c r="A422">
        <v>1818467</v>
      </c>
      <c r="B422">
        <v>1</v>
      </c>
      <c r="C422" t="s">
        <v>80</v>
      </c>
      <c r="D422" t="s">
        <v>109</v>
      </c>
      <c r="E422" t="s">
        <v>193</v>
      </c>
      <c r="F422" t="s">
        <v>1413</v>
      </c>
      <c r="G422" t="s">
        <v>373</v>
      </c>
      <c r="H422" t="s">
        <v>134</v>
      </c>
      <c r="I422" t="s">
        <v>135</v>
      </c>
      <c r="J422" t="s">
        <v>136</v>
      </c>
      <c r="K422" t="s">
        <v>137</v>
      </c>
      <c r="L422" t="s">
        <v>1414</v>
      </c>
      <c r="M422" t="s">
        <v>1415</v>
      </c>
      <c r="N422">
        <v>1.961944444</v>
      </c>
      <c r="O422">
        <v>0</v>
      </c>
      <c r="P422">
        <v>112</v>
      </c>
      <c r="Q422">
        <v>0</v>
      </c>
      <c r="R422">
        <v>0</v>
      </c>
      <c r="S422">
        <v>0</v>
      </c>
      <c r="T422">
        <v>11</v>
      </c>
      <c r="U422">
        <v>0</v>
      </c>
      <c r="V422">
        <v>0</v>
      </c>
      <c r="W422">
        <v>0</v>
      </c>
      <c r="X422">
        <v>24.016766966604767</v>
      </c>
      <c r="Y422">
        <v>0</v>
      </c>
      <c r="Z422">
        <v>0</v>
      </c>
      <c r="AA422">
        <v>0</v>
      </c>
      <c r="AB422">
        <v>2.858043574731489</v>
      </c>
      <c r="AC422">
        <v>0</v>
      </c>
      <c r="AD422">
        <v>0</v>
      </c>
      <c r="AE422">
        <v>26.874810541336256</v>
      </c>
    </row>
    <row r="423" spans="1:31" x14ac:dyDescent="0.25">
      <c r="A423">
        <v>1818471</v>
      </c>
      <c r="B423">
        <v>1</v>
      </c>
      <c r="C423" t="s">
        <v>80</v>
      </c>
      <c r="D423" t="s">
        <v>105</v>
      </c>
      <c r="E423" t="s">
        <v>291</v>
      </c>
      <c r="F423" t="s">
        <v>1416</v>
      </c>
      <c r="G423" t="s">
        <v>279</v>
      </c>
      <c r="H423" t="s">
        <v>134</v>
      </c>
      <c r="I423" t="s">
        <v>135</v>
      </c>
      <c r="J423" t="s">
        <v>136</v>
      </c>
      <c r="K423" t="s">
        <v>137</v>
      </c>
      <c r="L423" t="s">
        <v>1417</v>
      </c>
      <c r="M423" t="s">
        <v>1418</v>
      </c>
      <c r="N423">
        <v>1.226388888</v>
      </c>
      <c r="O423">
        <v>0</v>
      </c>
      <c r="P423">
        <v>59</v>
      </c>
      <c r="Q423">
        <v>0</v>
      </c>
      <c r="R423">
        <v>0</v>
      </c>
      <c r="S423">
        <v>0</v>
      </c>
      <c r="T423">
        <v>7</v>
      </c>
      <c r="U423">
        <v>0</v>
      </c>
      <c r="V423">
        <v>0</v>
      </c>
      <c r="W423">
        <v>0</v>
      </c>
      <c r="X423">
        <v>18.870395994962891</v>
      </c>
      <c r="Y423">
        <v>0</v>
      </c>
      <c r="Z423">
        <v>0</v>
      </c>
      <c r="AA423">
        <v>0</v>
      </c>
      <c r="AB423">
        <v>19.626395308649489</v>
      </c>
      <c r="AC423">
        <v>0</v>
      </c>
      <c r="AD423">
        <v>0</v>
      </c>
      <c r="AE423">
        <v>38.496791303612383</v>
      </c>
    </row>
    <row r="424" spans="1:31" x14ac:dyDescent="0.25">
      <c r="A424">
        <v>1818473</v>
      </c>
      <c r="B424">
        <v>1</v>
      </c>
      <c r="C424" t="s">
        <v>80</v>
      </c>
      <c r="D424" t="s">
        <v>90</v>
      </c>
      <c r="E424" t="s">
        <v>193</v>
      </c>
      <c r="F424" t="s">
        <v>1419</v>
      </c>
      <c r="G424" t="s">
        <v>475</v>
      </c>
      <c r="H424" t="s">
        <v>134</v>
      </c>
      <c r="I424" t="s">
        <v>135</v>
      </c>
      <c r="J424" t="s">
        <v>136</v>
      </c>
      <c r="K424" t="s">
        <v>137</v>
      </c>
      <c r="L424" t="s">
        <v>1420</v>
      </c>
      <c r="M424" t="s">
        <v>1421</v>
      </c>
      <c r="N424">
        <v>3.33</v>
      </c>
      <c r="O424">
        <v>0</v>
      </c>
      <c r="P424">
        <v>60</v>
      </c>
      <c r="Q424">
        <v>0</v>
      </c>
      <c r="R424">
        <v>0</v>
      </c>
      <c r="S424">
        <v>0</v>
      </c>
      <c r="T424">
        <v>3</v>
      </c>
      <c r="U424">
        <v>0</v>
      </c>
      <c r="V424">
        <v>0</v>
      </c>
      <c r="W424">
        <v>0</v>
      </c>
      <c r="X424">
        <v>45.6755561229973</v>
      </c>
      <c r="Y424">
        <v>0</v>
      </c>
      <c r="Z424">
        <v>0</v>
      </c>
      <c r="AA424">
        <v>0</v>
      </c>
      <c r="AB424">
        <v>2.2755545047570891</v>
      </c>
      <c r="AC424">
        <v>0</v>
      </c>
      <c r="AD424">
        <v>0</v>
      </c>
      <c r="AE424">
        <v>47.951110627754389</v>
      </c>
    </row>
    <row r="425" spans="1:31" x14ac:dyDescent="0.25">
      <c r="A425">
        <v>1818477</v>
      </c>
      <c r="B425">
        <v>1</v>
      </c>
      <c r="C425" t="s">
        <v>80</v>
      </c>
      <c r="D425" t="s">
        <v>96</v>
      </c>
      <c r="E425" t="s">
        <v>131</v>
      </c>
      <c r="F425" t="s">
        <v>1422</v>
      </c>
      <c r="G425" t="s">
        <v>231</v>
      </c>
      <c r="H425" t="s">
        <v>134</v>
      </c>
      <c r="I425" t="s">
        <v>135</v>
      </c>
      <c r="J425" t="s">
        <v>136</v>
      </c>
      <c r="K425" t="s">
        <v>137</v>
      </c>
      <c r="L425" t="s">
        <v>1423</v>
      </c>
      <c r="M425" t="s">
        <v>1424</v>
      </c>
      <c r="N425">
        <v>4.9513888880000003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6.5429359105800569E-2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6.5429359105800569E-2</v>
      </c>
    </row>
    <row r="426" spans="1:31" x14ac:dyDescent="0.25">
      <c r="A426">
        <v>1818478</v>
      </c>
      <c r="B426">
        <v>1</v>
      </c>
      <c r="C426" t="s">
        <v>81</v>
      </c>
      <c r="D426" t="s">
        <v>116</v>
      </c>
      <c r="E426" t="s">
        <v>291</v>
      </c>
      <c r="F426" t="s">
        <v>1425</v>
      </c>
      <c r="G426" t="s">
        <v>424</v>
      </c>
      <c r="H426" t="s">
        <v>134</v>
      </c>
      <c r="I426" t="s">
        <v>135</v>
      </c>
      <c r="J426" t="s">
        <v>136</v>
      </c>
      <c r="K426" t="s">
        <v>137</v>
      </c>
      <c r="L426" t="s">
        <v>1426</v>
      </c>
      <c r="M426" t="s">
        <v>1427</v>
      </c>
      <c r="N426">
        <v>0.53166666600000001</v>
      </c>
      <c r="O426">
        <v>0</v>
      </c>
      <c r="P426">
        <v>25</v>
      </c>
      <c r="Q426">
        <v>0</v>
      </c>
      <c r="R426">
        <v>12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0.110580460093675</v>
      </c>
      <c r="Y426">
        <v>0</v>
      </c>
      <c r="Z426">
        <v>1.9374985935506666E-2</v>
      </c>
      <c r="AA426">
        <v>0</v>
      </c>
      <c r="AB426">
        <v>0.63790633652789996</v>
      </c>
      <c r="AC426">
        <v>0</v>
      </c>
      <c r="AD426">
        <v>0</v>
      </c>
      <c r="AE426">
        <v>0.7678617825570816</v>
      </c>
    </row>
    <row r="427" spans="1:31" x14ac:dyDescent="0.25">
      <c r="A427">
        <v>1818480</v>
      </c>
      <c r="B427">
        <v>1</v>
      </c>
      <c r="C427" t="s">
        <v>80</v>
      </c>
      <c r="D427" t="s">
        <v>82</v>
      </c>
      <c r="E427" t="s">
        <v>131</v>
      </c>
      <c r="F427" t="s">
        <v>1428</v>
      </c>
      <c r="G427" t="s">
        <v>209</v>
      </c>
      <c r="H427" t="s">
        <v>134</v>
      </c>
      <c r="I427" t="s">
        <v>135</v>
      </c>
      <c r="J427" t="s">
        <v>136</v>
      </c>
      <c r="K427" t="s">
        <v>137</v>
      </c>
      <c r="L427" t="s">
        <v>1429</v>
      </c>
      <c r="M427" t="s">
        <v>1430</v>
      </c>
      <c r="N427">
        <v>3.454722222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1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9.4133953695156158</v>
      </c>
      <c r="AC427">
        <v>0</v>
      </c>
      <c r="AD427">
        <v>0</v>
      </c>
      <c r="AE427">
        <v>9.4133953695156158</v>
      </c>
    </row>
    <row r="428" spans="1:31" x14ac:dyDescent="0.25">
      <c r="A428">
        <v>1818481</v>
      </c>
      <c r="B428">
        <v>1</v>
      </c>
      <c r="C428" t="s">
        <v>80</v>
      </c>
      <c r="D428" t="s">
        <v>95</v>
      </c>
      <c r="E428" t="s">
        <v>193</v>
      </c>
      <c r="F428" t="s">
        <v>1431</v>
      </c>
      <c r="G428" t="s">
        <v>235</v>
      </c>
      <c r="H428" t="s">
        <v>134</v>
      </c>
      <c r="I428" t="s">
        <v>135</v>
      </c>
      <c r="J428" t="s">
        <v>136</v>
      </c>
      <c r="K428" t="s">
        <v>137</v>
      </c>
      <c r="L428" t="s">
        <v>1432</v>
      </c>
      <c r="M428" t="s">
        <v>1433</v>
      </c>
      <c r="N428">
        <v>2.1358333329999999</v>
      </c>
      <c r="O428">
        <v>0</v>
      </c>
      <c r="P428">
        <v>69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34.659315033309923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34.659315033309923</v>
      </c>
    </row>
    <row r="429" spans="1:31" x14ac:dyDescent="0.25">
      <c r="A429">
        <v>1818484</v>
      </c>
      <c r="B429">
        <v>1</v>
      </c>
      <c r="C429" t="s">
        <v>81</v>
      </c>
      <c r="D429" t="s">
        <v>123</v>
      </c>
      <c r="E429" t="s">
        <v>131</v>
      </c>
      <c r="F429" t="s">
        <v>1434</v>
      </c>
      <c r="G429" t="s">
        <v>148</v>
      </c>
      <c r="H429" t="s">
        <v>134</v>
      </c>
      <c r="I429" t="s">
        <v>135</v>
      </c>
      <c r="J429" t="s">
        <v>3</v>
      </c>
      <c r="K429" t="s">
        <v>137</v>
      </c>
      <c r="L429" t="s">
        <v>1435</v>
      </c>
      <c r="M429" t="s">
        <v>1436</v>
      </c>
      <c r="N429">
        <v>2.5386111109999998</v>
      </c>
      <c r="O429">
        <v>0</v>
      </c>
      <c r="P429">
        <v>2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0.42459140072013202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0.42459140072013202</v>
      </c>
    </row>
    <row r="430" spans="1:31" x14ac:dyDescent="0.25">
      <c r="A430">
        <v>1818485</v>
      </c>
      <c r="B430">
        <v>1</v>
      </c>
      <c r="C430" t="s">
        <v>80</v>
      </c>
      <c r="D430" t="s">
        <v>97</v>
      </c>
      <c r="E430" t="s">
        <v>131</v>
      </c>
      <c r="F430" t="s">
        <v>1437</v>
      </c>
      <c r="G430" t="s">
        <v>231</v>
      </c>
      <c r="H430" t="s">
        <v>134</v>
      </c>
      <c r="I430" t="s">
        <v>135</v>
      </c>
      <c r="J430" t="s">
        <v>136</v>
      </c>
      <c r="K430" t="s">
        <v>137</v>
      </c>
      <c r="L430" t="s">
        <v>1438</v>
      </c>
      <c r="M430" t="s">
        <v>1439</v>
      </c>
      <c r="N430">
        <v>4.2177777770000002</v>
      </c>
      <c r="O430">
        <v>0</v>
      </c>
      <c r="P430">
        <v>2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0.34720219178063449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0.34720219178063449</v>
      </c>
    </row>
    <row r="431" spans="1:31" x14ac:dyDescent="0.25">
      <c r="A431">
        <v>1818487</v>
      </c>
      <c r="B431">
        <v>1</v>
      </c>
      <c r="C431" t="s">
        <v>81</v>
      </c>
      <c r="D431" t="s">
        <v>117</v>
      </c>
      <c r="E431" t="s">
        <v>131</v>
      </c>
      <c r="F431" t="s">
        <v>1440</v>
      </c>
      <c r="G431" t="s">
        <v>231</v>
      </c>
      <c r="H431" t="s">
        <v>134</v>
      </c>
      <c r="I431" t="s">
        <v>135</v>
      </c>
      <c r="J431" t="s">
        <v>136</v>
      </c>
      <c r="K431" t="s">
        <v>137</v>
      </c>
      <c r="L431" t="s">
        <v>1441</v>
      </c>
      <c r="M431" t="s">
        <v>1442</v>
      </c>
      <c r="N431">
        <v>1.8730555550000001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0.44961988773556671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0.44961988773556671</v>
      </c>
    </row>
    <row r="432" spans="1:31" x14ac:dyDescent="0.25">
      <c r="A432">
        <v>1818493</v>
      </c>
      <c r="B432">
        <v>1</v>
      </c>
      <c r="C432" t="s">
        <v>80</v>
      </c>
      <c r="D432" t="s">
        <v>88</v>
      </c>
      <c r="E432" t="s">
        <v>131</v>
      </c>
      <c r="F432" t="s">
        <v>1443</v>
      </c>
      <c r="G432" t="s">
        <v>133</v>
      </c>
      <c r="H432" t="s">
        <v>134</v>
      </c>
      <c r="I432" t="s">
        <v>135</v>
      </c>
      <c r="J432" t="s">
        <v>136</v>
      </c>
      <c r="K432" t="s">
        <v>137</v>
      </c>
      <c r="L432" t="s">
        <v>1444</v>
      </c>
      <c r="M432" t="s">
        <v>1445</v>
      </c>
      <c r="N432">
        <v>1.089444444</v>
      </c>
      <c r="O432">
        <v>0</v>
      </c>
      <c r="P432">
        <v>3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1.1495094011316003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1.1495094011316003</v>
      </c>
    </row>
    <row r="433" spans="1:31" x14ac:dyDescent="0.25">
      <c r="A433">
        <v>1818494</v>
      </c>
      <c r="B433">
        <v>1</v>
      </c>
      <c r="C433" t="s">
        <v>80</v>
      </c>
      <c r="D433" t="s">
        <v>94</v>
      </c>
      <c r="E433" t="s">
        <v>146</v>
      </c>
      <c r="F433" t="s">
        <v>1446</v>
      </c>
      <c r="G433" t="s">
        <v>612</v>
      </c>
      <c r="H433" t="s">
        <v>143</v>
      </c>
      <c r="I433" t="s">
        <v>135</v>
      </c>
      <c r="J433" t="s">
        <v>136</v>
      </c>
      <c r="K433" t="s">
        <v>137</v>
      </c>
      <c r="L433" t="s">
        <v>1447</v>
      </c>
      <c r="M433" t="s">
        <v>1448</v>
      </c>
      <c r="N433">
        <v>7.0311111110000004</v>
      </c>
      <c r="O433">
        <v>0</v>
      </c>
      <c r="P433">
        <v>7</v>
      </c>
      <c r="Q433">
        <v>0</v>
      </c>
      <c r="R433">
        <v>14</v>
      </c>
      <c r="S433">
        <v>0</v>
      </c>
      <c r="T433">
        <v>4</v>
      </c>
      <c r="U433">
        <v>0</v>
      </c>
      <c r="V433">
        <v>0</v>
      </c>
      <c r="W433">
        <v>0</v>
      </c>
      <c r="X433">
        <v>1.7848467287175387</v>
      </c>
      <c r="Y433">
        <v>0</v>
      </c>
      <c r="Z433">
        <v>8.9603239402348063</v>
      </c>
      <c r="AA433">
        <v>0</v>
      </c>
      <c r="AB433">
        <v>8.5783497625446383</v>
      </c>
      <c r="AC433">
        <v>0</v>
      </c>
      <c r="AD433">
        <v>0</v>
      </c>
      <c r="AE433">
        <v>19.323520431496981</v>
      </c>
    </row>
    <row r="434" spans="1:31" x14ac:dyDescent="0.25">
      <c r="A434">
        <v>1818497</v>
      </c>
      <c r="B434">
        <v>1</v>
      </c>
      <c r="C434" t="s">
        <v>80</v>
      </c>
      <c r="D434" t="s">
        <v>98</v>
      </c>
      <c r="E434" t="s">
        <v>131</v>
      </c>
      <c r="F434" t="s">
        <v>1449</v>
      </c>
      <c r="G434" t="s">
        <v>231</v>
      </c>
      <c r="H434" t="s">
        <v>134</v>
      </c>
      <c r="I434" t="s">
        <v>135</v>
      </c>
      <c r="J434" t="s">
        <v>136</v>
      </c>
      <c r="K434" t="s">
        <v>137</v>
      </c>
      <c r="L434" t="s">
        <v>1450</v>
      </c>
      <c r="M434" t="s">
        <v>1451</v>
      </c>
      <c r="N434">
        <v>2.0327777770000002</v>
      </c>
      <c r="O434">
        <v>0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1.5492955448085866</v>
      </c>
      <c r="AA434">
        <v>0</v>
      </c>
      <c r="AB434">
        <v>0</v>
      </c>
      <c r="AC434">
        <v>0</v>
      </c>
      <c r="AD434">
        <v>0</v>
      </c>
      <c r="AE434">
        <v>1.5492955448085866</v>
      </c>
    </row>
    <row r="435" spans="1:31" x14ac:dyDescent="0.25">
      <c r="A435">
        <v>1818499</v>
      </c>
      <c r="B435">
        <v>1</v>
      </c>
      <c r="C435" t="s">
        <v>80</v>
      </c>
      <c r="D435" t="s">
        <v>99</v>
      </c>
      <c r="E435" t="s">
        <v>131</v>
      </c>
      <c r="F435" t="s">
        <v>1452</v>
      </c>
      <c r="G435" t="s">
        <v>231</v>
      </c>
      <c r="H435" t="s">
        <v>134</v>
      </c>
      <c r="I435" t="s">
        <v>135</v>
      </c>
      <c r="J435" t="s">
        <v>136</v>
      </c>
      <c r="K435" t="s">
        <v>137</v>
      </c>
      <c r="L435" t="s">
        <v>1453</v>
      </c>
      <c r="M435" t="s">
        <v>1454</v>
      </c>
      <c r="N435">
        <v>3.0677777769999999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8.5728203590955551E-2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8.5728203590955551E-2</v>
      </c>
    </row>
    <row r="436" spans="1:31" x14ac:dyDescent="0.25">
      <c r="A436">
        <v>1818500</v>
      </c>
      <c r="B436">
        <v>1</v>
      </c>
      <c r="C436" t="s">
        <v>80</v>
      </c>
      <c r="D436" t="s">
        <v>94</v>
      </c>
      <c r="E436" t="s">
        <v>291</v>
      </c>
      <c r="F436" t="s">
        <v>1455</v>
      </c>
      <c r="G436" t="s">
        <v>424</v>
      </c>
      <c r="H436" t="s">
        <v>134</v>
      </c>
      <c r="I436" t="s">
        <v>135</v>
      </c>
      <c r="J436" t="s">
        <v>136</v>
      </c>
      <c r="K436" t="s">
        <v>137</v>
      </c>
      <c r="L436" t="s">
        <v>1456</v>
      </c>
      <c r="M436" t="s">
        <v>1457</v>
      </c>
      <c r="N436">
        <v>0.61611111100000004</v>
      </c>
      <c r="O436">
        <v>0</v>
      </c>
      <c r="P436">
        <v>105</v>
      </c>
      <c r="Q436">
        <v>0</v>
      </c>
      <c r="R436">
        <v>1</v>
      </c>
      <c r="S436">
        <v>0</v>
      </c>
      <c r="T436">
        <v>5</v>
      </c>
      <c r="U436">
        <v>0</v>
      </c>
      <c r="V436">
        <v>0</v>
      </c>
      <c r="W436">
        <v>0</v>
      </c>
      <c r="X436">
        <v>13.377785117270824</v>
      </c>
      <c r="Y436">
        <v>0</v>
      </c>
      <c r="Z436">
        <v>0</v>
      </c>
      <c r="AA436">
        <v>0</v>
      </c>
      <c r="AB436">
        <v>8.4100618037345004E-2</v>
      </c>
      <c r="AC436">
        <v>0</v>
      </c>
      <c r="AD436">
        <v>0</v>
      </c>
      <c r="AE436">
        <v>13.461885735308169</v>
      </c>
    </row>
    <row r="437" spans="1:31" x14ac:dyDescent="0.25">
      <c r="A437">
        <v>1818503</v>
      </c>
      <c r="B437">
        <v>1</v>
      </c>
      <c r="C437" t="s">
        <v>81</v>
      </c>
      <c r="D437" t="s">
        <v>127</v>
      </c>
      <c r="E437" t="s">
        <v>146</v>
      </c>
      <c r="F437" t="s">
        <v>1458</v>
      </c>
      <c r="G437" t="s">
        <v>158</v>
      </c>
      <c r="H437" t="s">
        <v>143</v>
      </c>
      <c r="I437" t="s">
        <v>135</v>
      </c>
      <c r="J437" t="s">
        <v>136</v>
      </c>
      <c r="K437" t="s">
        <v>137</v>
      </c>
      <c r="L437" t="s">
        <v>1459</v>
      </c>
      <c r="M437" t="s">
        <v>1460</v>
      </c>
      <c r="N437">
        <v>7.7777777000000006E-2</v>
      </c>
      <c r="O437">
        <v>0</v>
      </c>
      <c r="P437">
        <v>357</v>
      </c>
      <c r="Q437">
        <v>6</v>
      </c>
      <c r="R437">
        <v>14</v>
      </c>
      <c r="S437">
        <v>1</v>
      </c>
      <c r="T437">
        <v>53</v>
      </c>
      <c r="U437">
        <v>0</v>
      </c>
      <c r="V437">
        <v>0</v>
      </c>
      <c r="W437">
        <v>0</v>
      </c>
      <c r="X437">
        <v>7.6462708653160334</v>
      </c>
      <c r="Y437">
        <v>3.3885987734843345E-2</v>
      </c>
      <c r="Z437">
        <v>0.33757941569226829</v>
      </c>
      <c r="AA437">
        <v>8.185298427448055E-3</v>
      </c>
      <c r="AB437">
        <v>1.7404180975686869</v>
      </c>
      <c r="AC437">
        <v>0</v>
      </c>
      <c r="AD437">
        <v>0</v>
      </c>
      <c r="AE437">
        <v>9.7663396647392791</v>
      </c>
    </row>
    <row r="438" spans="1:31" x14ac:dyDescent="0.25">
      <c r="A438">
        <v>1818506</v>
      </c>
      <c r="B438">
        <v>1</v>
      </c>
      <c r="C438" t="s">
        <v>81</v>
      </c>
      <c r="D438" t="s">
        <v>128</v>
      </c>
      <c r="E438" t="s">
        <v>131</v>
      </c>
      <c r="F438" t="s">
        <v>1461</v>
      </c>
      <c r="G438" t="s">
        <v>209</v>
      </c>
      <c r="H438" t="s">
        <v>134</v>
      </c>
      <c r="I438" t="s">
        <v>135</v>
      </c>
      <c r="J438" t="s">
        <v>136</v>
      </c>
      <c r="K438" t="s">
        <v>137</v>
      </c>
      <c r="L438" t="s">
        <v>1462</v>
      </c>
      <c r="M438" t="s">
        <v>1463</v>
      </c>
      <c r="N438">
        <v>1.236388888</v>
      </c>
      <c r="O438">
        <v>0</v>
      </c>
      <c r="P438">
        <v>11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3.3041255285919795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3.3041255285919795</v>
      </c>
    </row>
    <row r="439" spans="1:31" x14ac:dyDescent="0.25">
      <c r="A439">
        <v>1818509</v>
      </c>
      <c r="B439">
        <v>1</v>
      </c>
      <c r="C439" t="s">
        <v>80</v>
      </c>
      <c r="D439" t="s">
        <v>101</v>
      </c>
      <c r="E439" t="s">
        <v>193</v>
      </c>
      <c r="F439" t="s">
        <v>1464</v>
      </c>
      <c r="G439" t="s">
        <v>279</v>
      </c>
      <c r="H439" t="s">
        <v>134</v>
      </c>
      <c r="I439" t="s">
        <v>135</v>
      </c>
      <c r="J439" t="s">
        <v>136</v>
      </c>
      <c r="K439" t="s">
        <v>137</v>
      </c>
      <c r="L439" t="s">
        <v>1465</v>
      </c>
      <c r="M439" t="s">
        <v>1466</v>
      </c>
      <c r="N439">
        <v>1.325555555</v>
      </c>
      <c r="O439">
        <v>0</v>
      </c>
      <c r="P439">
        <v>30</v>
      </c>
      <c r="Q439">
        <v>0</v>
      </c>
      <c r="R439">
        <v>0</v>
      </c>
      <c r="S439">
        <v>0</v>
      </c>
      <c r="T439">
        <v>19</v>
      </c>
      <c r="U439">
        <v>0</v>
      </c>
      <c r="V439">
        <v>0</v>
      </c>
      <c r="W439">
        <v>0</v>
      </c>
      <c r="X439">
        <v>12.197631975437965</v>
      </c>
      <c r="Y439">
        <v>0</v>
      </c>
      <c r="Z439">
        <v>0</v>
      </c>
      <c r="AA439">
        <v>0</v>
      </c>
      <c r="AB439">
        <v>18.808407190623953</v>
      </c>
      <c r="AC439">
        <v>0</v>
      </c>
      <c r="AD439">
        <v>0</v>
      </c>
      <c r="AE439">
        <v>31.006039166061917</v>
      </c>
    </row>
    <row r="440" spans="1:31" x14ac:dyDescent="0.25">
      <c r="A440">
        <v>1818511</v>
      </c>
      <c r="B440">
        <v>1</v>
      </c>
      <c r="C440" t="s">
        <v>80</v>
      </c>
      <c r="D440" t="s">
        <v>96</v>
      </c>
      <c r="E440" t="s">
        <v>131</v>
      </c>
      <c r="F440" t="s">
        <v>1467</v>
      </c>
      <c r="G440" t="s">
        <v>148</v>
      </c>
      <c r="H440" t="s">
        <v>134</v>
      </c>
      <c r="I440" t="s">
        <v>135</v>
      </c>
      <c r="J440" t="s">
        <v>136</v>
      </c>
      <c r="K440" t="s">
        <v>137</v>
      </c>
      <c r="L440" t="s">
        <v>1468</v>
      </c>
      <c r="M440" t="s">
        <v>1469</v>
      </c>
      <c r="N440">
        <v>4.1544444440000001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2.6097584489166671E-4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2.6097584489166671E-4</v>
      </c>
    </row>
    <row r="441" spans="1:31" x14ac:dyDescent="0.25">
      <c r="A441">
        <v>1818514</v>
      </c>
      <c r="B441">
        <v>1</v>
      </c>
      <c r="C441" t="s">
        <v>80</v>
      </c>
      <c r="D441" t="s">
        <v>104</v>
      </c>
      <c r="E441" t="s">
        <v>146</v>
      </c>
      <c r="F441" t="s">
        <v>1470</v>
      </c>
      <c r="G441" t="s">
        <v>1471</v>
      </c>
      <c r="H441" t="s">
        <v>143</v>
      </c>
      <c r="I441" t="s">
        <v>135</v>
      </c>
      <c r="J441" t="s">
        <v>136</v>
      </c>
      <c r="K441" t="s">
        <v>137</v>
      </c>
      <c r="L441" t="s">
        <v>1472</v>
      </c>
      <c r="M441" t="s">
        <v>1473</v>
      </c>
      <c r="N441">
        <v>2.5888888880000001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159.55462936588654</v>
      </c>
      <c r="AD441">
        <v>0</v>
      </c>
      <c r="AE441">
        <v>159.55462936588654</v>
      </c>
    </row>
    <row r="442" spans="1:31" x14ac:dyDescent="0.25">
      <c r="A442">
        <v>1818519</v>
      </c>
      <c r="B442">
        <v>1</v>
      </c>
      <c r="C442" t="s">
        <v>80</v>
      </c>
      <c r="D442" t="s">
        <v>93</v>
      </c>
      <c r="E442" t="s">
        <v>131</v>
      </c>
      <c r="F442" t="s">
        <v>1474</v>
      </c>
      <c r="G442" t="s">
        <v>231</v>
      </c>
      <c r="H442" t="s">
        <v>134</v>
      </c>
      <c r="I442" t="s">
        <v>135</v>
      </c>
      <c r="J442" t="s">
        <v>136</v>
      </c>
      <c r="K442" t="s">
        <v>137</v>
      </c>
      <c r="L442" t="s">
        <v>1475</v>
      </c>
      <c r="M442" t="s">
        <v>1476</v>
      </c>
      <c r="N442">
        <v>2.054444444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0.81906530280883016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0.81906530280883016</v>
      </c>
    </row>
    <row r="443" spans="1:31" x14ac:dyDescent="0.25">
      <c r="A443">
        <v>1818522</v>
      </c>
      <c r="B443">
        <v>1</v>
      </c>
      <c r="C443" t="s">
        <v>80</v>
      </c>
      <c r="D443" t="s">
        <v>108</v>
      </c>
      <c r="E443" t="s">
        <v>131</v>
      </c>
      <c r="F443" t="s">
        <v>1477</v>
      </c>
      <c r="G443" t="s">
        <v>231</v>
      </c>
      <c r="H443" t="s">
        <v>134</v>
      </c>
      <c r="I443" t="s">
        <v>135</v>
      </c>
      <c r="J443" t="s">
        <v>136</v>
      </c>
      <c r="K443" t="s">
        <v>137</v>
      </c>
      <c r="L443" t="s">
        <v>1478</v>
      </c>
      <c r="M443" t="s">
        <v>1479</v>
      </c>
      <c r="N443">
        <v>2.0108333329999999</v>
      </c>
      <c r="O443">
        <v>0</v>
      </c>
      <c r="P443">
        <v>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0.18678051842211668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0.18678051842211668</v>
      </c>
    </row>
    <row r="444" spans="1:31" x14ac:dyDescent="0.25">
      <c r="A444">
        <v>1818528</v>
      </c>
      <c r="B444">
        <v>1</v>
      </c>
      <c r="C444" t="s">
        <v>80</v>
      </c>
      <c r="D444" t="s">
        <v>90</v>
      </c>
      <c r="E444" t="s">
        <v>193</v>
      </c>
      <c r="F444" t="s">
        <v>1480</v>
      </c>
      <c r="G444" t="s">
        <v>279</v>
      </c>
      <c r="H444" t="s">
        <v>134</v>
      </c>
      <c r="I444" t="s">
        <v>135</v>
      </c>
      <c r="J444" t="s">
        <v>136</v>
      </c>
      <c r="K444" t="s">
        <v>137</v>
      </c>
      <c r="L444" t="s">
        <v>1481</v>
      </c>
      <c r="M444" t="s">
        <v>1482</v>
      </c>
      <c r="N444">
        <v>2.0538888879999999</v>
      </c>
      <c r="O444">
        <v>0</v>
      </c>
      <c r="P444">
        <v>97</v>
      </c>
      <c r="Q444">
        <v>0</v>
      </c>
      <c r="R444">
        <v>0</v>
      </c>
      <c r="S444">
        <v>0</v>
      </c>
      <c r="T444">
        <v>9</v>
      </c>
      <c r="U444">
        <v>0</v>
      </c>
      <c r="V444">
        <v>0</v>
      </c>
      <c r="W444">
        <v>0</v>
      </c>
      <c r="X444">
        <v>72.470889257540094</v>
      </c>
      <c r="Y444">
        <v>0</v>
      </c>
      <c r="Z444">
        <v>0</v>
      </c>
      <c r="AA444">
        <v>0</v>
      </c>
      <c r="AB444">
        <v>10.023170942857504</v>
      </c>
      <c r="AC444">
        <v>0</v>
      </c>
      <c r="AD444">
        <v>0</v>
      </c>
      <c r="AE444">
        <v>82.494060200397598</v>
      </c>
    </row>
    <row r="445" spans="1:31" x14ac:dyDescent="0.25">
      <c r="A445">
        <v>1818535</v>
      </c>
      <c r="B445">
        <v>1</v>
      </c>
      <c r="C445" t="s">
        <v>80</v>
      </c>
      <c r="D445" t="s">
        <v>95</v>
      </c>
      <c r="E445" t="s">
        <v>291</v>
      </c>
      <c r="F445" t="s">
        <v>1483</v>
      </c>
      <c r="G445" t="s">
        <v>424</v>
      </c>
      <c r="H445" t="s">
        <v>134</v>
      </c>
      <c r="I445" t="s">
        <v>135</v>
      </c>
      <c r="J445" t="s">
        <v>136</v>
      </c>
      <c r="K445" t="s">
        <v>137</v>
      </c>
      <c r="L445" t="s">
        <v>1484</v>
      </c>
      <c r="M445" t="s">
        <v>1485</v>
      </c>
      <c r="N445">
        <v>3.0580555550000001</v>
      </c>
      <c r="O445">
        <v>0</v>
      </c>
      <c r="P445">
        <v>15</v>
      </c>
      <c r="Q445">
        <v>0</v>
      </c>
      <c r="R445">
        <v>1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3.6238099944332163</v>
      </c>
      <c r="Y445">
        <v>0</v>
      </c>
      <c r="Z445">
        <v>8.0290545185452505E-2</v>
      </c>
      <c r="AA445">
        <v>0</v>
      </c>
      <c r="AB445">
        <v>0</v>
      </c>
      <c r="AC445">
        <v>0</v>
      </c>
      <c r="AD445">
        <v>0</v>
      </c>
      <c r="AE445">
        <v>3.7041005396186688</v>
      </c>
    </row>
    <row r="446" spans="1:31" x14ac:dyDescent="0.25">
      <c r="A446">
        <v>1818539</v>
      </c>
      <c r="B446">
        <v>1</v>
      </c>
      <c r="C446" t="s">
        <v>80</v>
      </c>
      <c r="D446" t="s">
        <v>105</v>
      </c>
      <c r="E446" t="s">
        <v>131</v>
      </c>
      <c r="F446" t="s">
        <v>1087</v>
      </c>
      <c r="G446" t="s">
        <v>133</v>
      </c>
      <c r="H446" t="s">
        <v>134</v>
      </c>
      <c r="I446" t="s">
        <v>135</v>
      </c>
      <c r="J446" t="s">
        <v>136</v>
      </c>
      <c r="K446" t="s">
        <v>137</v>
      </c>
      <c r="L446" t="s">
        <v>1486</v>
      </c>
      <c r="M446" t="s">
        <v>1487</v>
      </c>
      <c r="N446">
        <v>1.2475000000000001</v>
      </c>
      <c r="O446">
        <v>0</v>
      </c>
      <c r="P446">
        <v>4</v>
      </c>
      <c r="Q446">
        <v>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0.97949630998462767</v>
      </c>
      <c r="Y446">
        <v>0</v>
      </c>
      <c r="Z446">
        <v>0</v>
      </c>
      <c r="AA446">
        <v>0</v>
      </c>
      <c r="AB446">
        <v>1.6242287290805473</v>
      </c>
      <c r="AC446">
        <v>0</v>
      </c>
      <c r="AD446">
        <v>0</v>
      </c>
      <c r="AE446">
        <v>2.6037250390651749</v>
      </c>
    </row>
    <row r="447" spans="1:31" x14ac:dyDescent="0.25">
      <c r="A447">
        <v>1818540</v>
      </c>
      <c r="B447">
        <v>1</v>
      </c>
      <c r="C447" t="s">
        <v>80</v>
      </c>
      <c r="D447" t="s">
        <v>99</v>
      </c>
      <c r="E447" t="s">
        <v>193</v>
      </c>
      <c r="F447" t="s">
        <v>1488</v>
      </c>
      <c r="G447" t="s">
        <v>826</v>
      </c>
      <c r="H447" t="s">
        <v>134</v>
      </c>
      <c r="I447" t="s">
        <v>135</v>
      </c>
      <c r="J447" t="s">
        <v>136</v>
      </c>
      <c r="K447" t="s">
        <v>137</v>
      </c>
      <c r="L447" t="s">
        <v>1489</v>
      </c>
      <c r="M447" t="s">
        <v>1490</v>
      </c>
      <c r="N447">
        <v>6.6050000000000004</v>
      </c>
      <c r="O447">
        <v>0</v>
      </c>
      <c r="P447">
        <v>38</v>
      </c>
      <c r="Q447">
        <v>0</v>
      </c>
      <c r="R447">
        <v>8</v>
      </c>
      <c r="S447">
        <v>0</v>
      </c>
      <c r="T447">
        <v>3</v>
      </c>
      <c r="U447">
        <v>0</v>
      </c>
      <c r="V447">
        <v>0</v>
      </c>
      <c r="W447">
        <v>0</v>
      </c>
      <c r="X447">
        <v>66.598192626944368</v>
      </c>
      <c r="Y447">
        <v>0</v>
      </c>
      <c r="Z447">
        <v>14.709542737383408</v>
      </c>
      <c r="AA447">
        <v>0</v>
      </c>
      <c r="AB447">
        <v>8.0883920010274686</v>
      </c>
      <c r="AC447">
        <v>0</v>
      </c>
      <c r="AD447">
        <v>0</v>
      </c>
      <c r="AE447">
        <v>89.396127365355255</v>
      </c>
    </row>
    <row r="448" spans="1:31" x14ac:dyDescent="0.25">
      <c r="A448">
        <v>1818541</v>
      </c>
      <c r="B448">
        <v>1</v>
      </c>
      <c r="C448" t="s">
        <v>81</v>
      </c>
      <c r="D448" t="s">
        <v>116</v>
      </c>
      <c r="E448" t="s">
        <v>140</v>
      </c>
      <c r="F448" t="s">
        <v>1491</v>
      </c>
      <c r="G448" t="s">
        <v>142</v>
      </c>
      <c r="H448" t="s">
        <v>143</v>
      </c>
      <c r="I448" t="s">
        <v>135</v>
      </c>
      <c r="J448" t="s">
        <v>136</v>
      </c>
      <c r="K448" t="s">
        <v>137</v>
      </c>
      <c r="L448" t="s">
        <v>1492</v>
      </c>
      <c r="M448" t="s">
        <v>1493</v>
      </c>
      <c r="N448">
        <v>0.79583333300000003</v>
      </c>
      <c r="O448">
        <v>0</v>
      </c>
      <c r="P448">
        <v>669</v>
      </c>
      <c r="Q448">
        <v>0</v>
      </c>
      <c r="R448">
        <v>67</v>
      </c>
      <c r="S448">
        <v>2</v>
      </c>
      <c r="T448">
        <v>84</v>
      </c>
      <c r="U448">
        <v>0</v>
      </c>
      <c r="V448">
        <v>0</v>
      </c>
      <c r="W448">
        <v>0</v>
      </c>
      <c r="X448">
        <v>79.944010681147006</v>
      </c>
      <c r="Y448">
        <v>0</v>
      </c>
      <c r="Z448">
        <v>4.7056134503454841</v>
      </c>
      <c r="AA448">
        <v>1.3504655173014166</v>
      </c>
      <c r="AB448">
        <v>21.683531728080329</v>
      </c>
      <c r="AC448">
        <v>0</v>
      </c>
      <c r="AD448">
        <v>0</v>
      </c>
      <c r="AE448">
        <v>107.68362137687423</v>
      </c>
    </row>
    <row r="449" spans="1:31" x14ac:dyDescent="0.25">
      <c r="A449">
        <v>1818542</v>
      </c>
      <c r="B449">
        <v>1</v>
      </c>
      <c r="C449" t="s">
        <v>80</v>
      </c>
      <c r="D449" t="s">
        <v>88</v>
      </c>
      <c r="E449" t="s">
        <v>146</v>
      </c>
      <c r="F449" t="s">
        <v>1494</v>
      </c>
      <c r="G449" t="s">
        <v>142</v>
      </c>
      <c r="H449" t="s">
        <v>143</v>
      </c>
      <c r="I449" t="s">
        <v>135</v>
      </c>
      <c r="J449" t="s">
        <v>136</v>
      </c>
      <c r="K449" t="s">
        <v>137</v>
      </c>
      <c r="L449" t="s">
        <v>1495</v>
      </c>
      <c r="M449" t="s">
        <v>1496</v>
      </c>
      <c r="N449">
        <v>0.33083333300000001</v>
      </c>
      <c r="O449">
        <v>2</v>
      </c>
      <c r="P449">
        <v>0</v>
      </c>
      <c r="Q449">
        <v>0</v>
      </c>
      <c r="R449">
        <v>0</v>
      </c>
      <c r="S449">
        <v>1</v>
      </c>
      <c r="T449">
        <v>0</v>
      </c>
      <c r="U449">
        <v>0</v>
      </c>
      <c r="V449">
        <v>0</v>
      </c>
      <c r="W449">
        <v>27.546752229468694</v>
      </c>
      <c r="X449">
        <v>0</v>
      </c>
      <c r="Y449">
        <v>0</v>
      </c>
      <c r="Z449">
        <v>0</v>
      </c>
      <c r="AA449">
        <v>3.0106807412202494</v>
      </c>
      <c r="AB449">
        <v>0</v>
      </c>
      <c r="AC449">
        <v>0</v>
      </c>
      <c r="AD449">
        <v>0</v>
      </c>
      <c r="AE449">
        <v>30.557432970688943</v>
      </c>
    </row>
    <row r="450" spans="1:31" x14ac:dyDescent="0.25">
      <c r="A450">
        <v>1818544</v>
      </c>
      <c r="B450">
        <v>1</v>
      </c>
      <c r="C450" t="s">
        <v>81</v>
      </c>
      <c r="D450" t="s">
        <v>114</v>
      </c>
      <c r="E450" t="s">
        <v>131</v>
      </c>
      <c r="F450" t="s">
        <v>1497</v>
      </c>
      <c r="G450" t="s">
        <v>231</v>
      </c>
      <c r="H450" t="s">
        <v>134</v>
      </c>
      <c r="I450" t="s">
        <v>135</v>
      </c>
      <c r="J450" t="s">
        <v>136</v>
      </c>
      <c r="K450" t="s">
        <v>137</v>
      </c>
      <c r="L450" t="s">
        <v>1498</v>
      </c>
      <c r="M450" t="s">
        <v>1499</v>
      </c>
      <c r="N450">
        <v>2.1152777770000002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0.22109726257227086</v>
      </c>
      <c r="AC450">
        <v>0</v>
      </c>
      <c r="AD450">
        <v>0</v>
      </c>
      <c r="AE450">
        <v>0.22109726257227086</v>
      </c>
    </row>
    <row r="451" spans="1:31" x14ac:dyDescent="0.25">
      <c r="A451">
        <v>1818545</v>
      </c>
      <c r="B451">
        <v>1</v>
      </c>
      <c r="C451" t="s">
        <v>80</v>
      </c>
      <c r="D451" t="s">
        <v>105</v>
      </c>
      <c r="E451" t="s">
        <v>131</v>
      </c>
      <c r="F451" t="s">
        <v>1500</v>
      </c>
      <c r="G451" t="s">
        <v>231</v>
      </c>
      <c r="H451" t="s">
        <v>134</v>
      </c>
      <c r="I451" t="s">
        <v>135</v>
      </c>
      <c r="J451" t="s">
        <v>136</v>
      </c>
      <c r="K451" t="s">
        <v>137</v>
      </c>
      <c r="L451" t="s">
        <v>1501</v>
      </c>
      <c r="M451" t="s">
        <v>1502</v>
      </c>
      <c r="N451">
        <v>2.0674999999999999</v>
      </c>
      <c r="O451">
        <v>0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</row>
    <row r="452" spans="1:31" x14ac:dyDescent="0.25">
      <c r="A452">
        <v>1818547</v>
      </c>
      <c r="B452">
        <v>1</v>
      </c>
      <c r="C452" t="s">
        <v>81</v>
      </c>
      <c r="D452" t="s">
        <v>115</v>
      </c>
      <c r="E452" t="s">
        <v>146</v>
      </c>
      <c r="F452" t="s">
        <v>1503</v>
      </c>
      <c r="G452" t="s">
        <v>142</v>
      </c>
      <c r="H452" t="s">
        <v>143</v>
      </c>
      <c r="I452" t="s">
        <v>135</v>
      </c>
      <c r="J452" t="s">
        <v>136</v>
      </c>
      <c r="K452" t="s">
        <v>137</v>
      </c>
      <c r="L452" t="s">
        <v>1504</v>
      </c>
      <c r="M452" t="s">
        <v>1505</v>
      </c>
      <c r="N452">
        <v>0.65833333299999997</v>
      </c>
      <c r="O452">
        <v>0</v>
      </c>
      <c r="P452">
        <v>20</v>
      </c>
      <c r="Q452">
        <v>0</v>
      </c>
      <c r="R452">
        <v>14</v>
      </c>
      <c r="S452">
        <v>0</v>
      </c>
      <c r="T452">
        <v>2</v>
      </c>
      <c r="U452">
        <v>0</v>
      </c>
      <c r="V452">
        <v>0</v>
      </c>
      <c r="W452">
        <v>0</v>
      </c>
      <c r="X452">
        <v>1.8452538679857631</v>
      </c>
      <c r="Y452">
        <v>0</v>
      </c>
      <c r="Z452">
        <v>2.9999609551619217</v>
      </c>
      <c r="AA452">
        <v>0</v>
      </c>
      <c r="AB452">
        <v>0.32846083273581334</v>
      </c>
      <c r="AC452">
        <v>0</v>
      </c>
      <c r="AD452">
        <v>0</v>
      </c>
      <c r="AE452">
        <v>5.173675655883498</v>
      </c>
    </row>
    <row r="453" spans="1:31" x14ac:dyDescent="0.25">
      <c r="A453">
        <v>1818548</v>
      </c>
      <c r="B453">
        <v>1</v>
      </c>
      <c r="C453" t="s">
        <v>80</v>
      </c>
      <c r="D453" t="s">
        <v>104</v>
      </c>
      <c r="E453" t="s">
        <v>193</v>
      </c>
      <c r="F453" t="s">
        <v>1506</v>
      </c>
      <c r="G453" t="s">
        <v>235</v>
      </c>
      <c r="H453" t="s">
        <v>134</v>
      </c>
      <c r="I453" t="s">
        <v>135</v>
      </c>
      <c r="J453" t="s">
        <v>136</v>
      </c>
      <c r="K453" t="s">
        <v>137</v>
      </c>
      <c r="L453" t="s">
        <v>1507</v>
      </c>
      <c r="M453" t="s">
        <v>1508</v>
      </c>
      <c r="N453">
        <v>1.6788888879999999</v>
      </c>
      <c r="O453">
        <v>0</v>
      </c>
      <c r="P453">
        <v>14</v>
      </c>
      <c r="Q453">
        <v>0</v>
      </c>
      <c r="R453">
        <v>2</v>
      </c>
      <c r="S453">
        <v>0</v>
      </c>
      <c r="T453">
        <v>5</v>
      </c>
      <c r="U453">
        <v>0</v>
      </c>
      <c r="V453">
        <v>0</v>
      </c>
      <c r="W453">
        <v>0</v>
      </c>
      <c r="X453">
        <v>6.9083043128652966</v>
      </c>
      <c r="Y453">
        <v>0</v>
      </c>
      <c r="Z453">
        <v>9.157923371570556E-2</v>
      </c>
      <c r="AA453">
        <v>0</v>
      </c>
      <c r="AB453">
        <v>20.720386113664574</v>
      </c>
      <c r="AC453">
        <v>0</v>
      </c>
      <c r="AD453">
        <v>0</v>
      </c>
      <c r="AE453">
        <v>27.720269660245577</v>
      </c>
    </row>
    <row r="454" spans="1:31" x14ac:dyDescent="0.25">
      <c r="A454">
        <v>1818550</v>
      </c>
      <c r="B454">
        <v>1</v>
      </c>
      <c r="C454" t="s">
        <v>80</v>
      </c>
      <c r="D454" t="s">
        <v>98</v>
      </c>
      <c r="E454" t="s">
        <v>193</v>
      </c>
      <c r="F454" t="s">
        <v>1509</v>
      </c>
      <c r="G454" t="s">
        <v>235</v>
      </c>
      <c r="H454" t="s">
        <v>134</v>
      </c>
      <c r="I454" t="s">
        <v>135</v>
      </c>
      <c r="J454" t="s">
        <v>136</v>
      </c>
      <c r="K454" t="s">
        <v>137</v>
      </c>
      <c r="L454" t="s">
        <v>1510</v>
      </c>
      <c r="M454" t="s">
        <v>1505</v>
      </c>
      <c r="N454">
        <v>0.66888888800000001</v>
      </c>
      <c r="O454">
        <v>0</v>
      </c>
      <c r="P454">
        <v>9</v>
      </c>
      <c r="Q454">
        <v>0</v>
      </c>
      <c r="R454">
        <v>7</v>
      </c>
      <c r="S454">
        <v>0</v>
      </c>
      <c r="T454">
        <v>5</v>
      </c>
      <c r="U454">
        <v>0</v>
      </c>
      <c r="V454">
        <v>0</v>
      </c>
      <c r="W454">
        <v>0</v>
      </c>
      <c r="X454">
        <v>1.2213794656292094</v>
      </c>
      <c r="Y454">
        <v>0</v>
      </c>
      <c r="Z454">
        <v>3.2712429395710139</v>
      </c>
      <c r="AA454">
        <v>0</v>
      </c>
      <c r="AB454">
        <v>1.7013266605871555</v>
      </c>
      <c r="AC454">
        <v>0</v>
      </c>
      <c r="AD454">
        <v>0</v>
      </c>
      <c r="AE454">
        <v>6.193949065787379</v>
      </c>
    </row>
    <row r="455" spans="1:31" x14ac:dyDescent="0.25">
      <c r="A455">
        <v>1818551</v>
      </c>
      <c r="B455">
        <v>1</v>
      </c>
      <c r="C455" t="s">
        <v>80</v>
      </c>
      <c r="D455" t="s">
        <v>96</v>
      </c>
      <c r="E455" t="s">
        <v>131</v>
      </c>
      <c r="F455" t="s">
        <v>1511</v>
      </c>
      <c r="G455" t="s">
        <v>231</v>
      </c>
      <c r="H455" t="s">
        <v>134</v>
      </c>
      <c r="I455" t="s">
        <v>135</v>
      </c>
      <c r="J455" t="s">
        <v>136</v>
      </c>
      <c r="K455" t="s">
        <v>137</v>
      </c>
      <c r="L455" t="s">
        <v>1512</v>
      </c>
      <c r="M455" t="s">
        <v>1513</v>
      </c>
      <c r="N455">
        <v>3.8311111109999998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4.2436971434455026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4.2436971434455026</v>
      </c>
    </row>
    <row r="456" spans="1:31" x14ac:dyDescent="0.25">
      <c r="A456">
        <v>1818553</v>
      </c>
      <c r="B456">
        <v>1</v>
      </c>
      <c r="C456" t="s">
        <v>80</v>
      </c>
      <c r="D456" t="s">
        <v>96</v>
      </c>
      <c r="E456" t="s">
        <v>131</v>
      </c>
      <c r="F456" t="s">
        <v>1514</v>
      </c>
      <c r="G456" t="s">
        <v>133</v>
      </c>
      <c r="H456" t="s">
        <v>134</v>
      </c>
      <c r="I456" t="s">
        <v>135</v>
      </c>
      <c r="J456" t="s">
        <v>136</v>
      </c>
      <c r="K456" t="s">
        <v>137</v>
      </c>
      <c r="L456" t="s">
        <v>1515</v>
      </c>
      <c r="M456" t="s">
        <v>1516</v>
      </c>
      <c r="N456">
        <v>3.8802777769999999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0.1236303202012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0.1236303202012</v>
      </c>
    </row>
    <row r="457" spans="1:31" x14ac:dyDescent="0.25">
      <c r="A457">
        <v>1818554</v>
      </c>
      <c r="B457">
        <v>1</v>
      </c>
      <c r="C457" t="s">
        <v>80</v>
      </c>
      <c r="D457" t="s">
        <v>103</v>
      </c>
      <c r="E457" t="s">
        <v>131</v>
      </c>
      <c r="F457" t="s">
        <v>1517</v>
      </c>
      <c r="G457" t="s">
        <v>209</v>
      </c>
      <c r="H457" t="s">
        <v>134</v>
      </c>
      <c r="I457" t="s">
        <v>135</v>
      </c>
      <c r="J457" t="s">
        <v>136</v>
      </c>
      <c r="K457" t="s">
        <v>137</v>
      </c>
      <c r="L457" t="s">
        <v>1518</v>
      </c>
      <c r="M457" t="s">
        <v>1519</v>
      </c>
      <c r="N457">
        <v>1.620833333</v>
      </c>
      <c r="O457">
        <v>0</v>
      </c>
      <c r="P457">
        <v>0</v>
      </c>
      <c r="Q457">
        <v>0</v>
      </c>
      <c r="R457">
        <v>8</v>
      </c>
      <c r="S457">
        <v>0</v>
      </c>
      <c r="T457">
        <v>1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13.800289696874376</v>
      </c>
      <c r="AA457">
        <v>0</v>
      </c>
      <c r="AB457">
        <v>1.6048615624686167</v>
      </c>
      <c r="AC457">
        <v>0</v>
      </c>
      <c r="AD457">
        <v>0</v>
      </c>
      <c r="AE457">
        <v>15.405151259342993</v>
      </c>
    </row>
    <row r="458" spans="1:31" x14ac:dyDescent="0.25">
      <c r="A458">
        <v>1818556</v>
      </c>
      <c r="B458">
        <v>1</v>
      </c>
      <c r="C458" t="s">
        <v>81</v>
      </c>
      <c r="D458" t="s">
        <v>128</v>
      </c>
      <c r="E458" t="s">
        <v>131</v>
      </c>
      <c r="F458" t="s">
        <v>1520</v>
      </c>
      <c r="G458" t="s">
        <v>209</v>
      </c>
      <c r="H458" t="s">
        <v>134</v>
      </c>
      <c r="I458" t="s">
        <v>135</v>
      </c>
      <c r="J458" t="s">
        <v>136</v>
      </c>
      <c r="K458" t="s">
        <v>137</v>
      </c>
      <c r="L458" t="s">
        <v>1521</v>
      </c>
      <c r="M458" t="s">
        <v>1522</v>
      </c>
      <c r="N458">
        <v>0.95888888800000005</v>
      </c>
      <c r="O458">
        <v>0</v>
      </c>
      <c r="P458">
        <v>11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2.8499674911078934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2.8499674911078934</v>
      </c>
    </row>
    <row r="459" spans="1:31" x14ac:dyDescent="0.25">
      <c r="A459">
        <v>1818560</v>
      </c>
      <c r="B459">
        <v>1</v>
      </c>
      <c r="C459" t="s">
        <v>81</v>
      </c>
      <c r="D459" t="s">
        <v>117</v>
      </c>
      <c r="E459" t="s">
        <v>193</v>
      </c>
      <c r="F459" t="s">
        <v>1523</v>
      </c>
      <c r="G459" t="s">
        <v>235</v>
      </c>
      <c r="H459" t="s">
        <v>134</v>
      </c>
      <c r="I459" t="s">
        <v>135</v>
      </c>
      <c r="J459" t="s">
        <v>136</v>
      </c>
      <c r="K459" t="s">
        <v>137</v>
      </c>
      <c r="L459" t="s">
        <v>1524</v>
      </c>
      <c r="M459" t="s">
        <v>1525</v>
      </c>
      <c r="N459">
        <v>0.85861111099999998</v>
      </c>
      <c r="O459">
        <v>0</v>
      </c>
      <c r="P459">
        <v>106</v>
      </c>
      <c r="Q459">
        <v>0</v>
      </c>
      <c r="R459">
        <v>0</v>
      </c>
      <c r="S459">
        <v>0</v>
      </c>
      <c r="T459">
        <v>4</v>
      </c>
      <c r="U459">
        <v>0</v>
      </c>
      <c r="V459">
        <v>1</v>
      </c>
      <c r="W459">
        <v>0</v>
      </c>
      <c r="X459">
        <v>22.24926132810419</v>
      </c>
      <c r="Y459">
        <v>0</v>
      </c>
      <c r="Z459">
        <v>0</v>
      </c>
      <c r="AA459">
        <v>0</v>
      </c>
      <c r="AB459">
        <v>9.9496016948049729E-2</v>
      </c>
      <c r="AC459">
        <v>0</v>
      </c>
      <c r="AD459">
        <v>0.36607493669174002</v>
      </c>
      <c r="AE459">
        <v>22.714832281743977</v>
      </c>
    </row>
    <row r="460" spans="1:31" x14ac:dyDescent="0.25">
      <c r="A460">
        <v>1818561</v>
      </c>
      <c r="B460">
        <v>1</v>
      </c>
      <c r="C460" t="s">
        <v>81</v>
      </c>
      <c r="D460" t="s">
        <v>124</v>
      </c>
      <c r="E460" t="s">
        <v>131</v>
      </c>
      <c r="F460" t="s">
        <v>1526</v>
      </c>
      <c r="G460" t="s">
        <v>231</v>
      </c>
      <c r="H460" t="s">
        <v>134</v>
      </c>
      <c r="I460" t="s">
        <v>135</v>
      </c>
      <c r="J460" t="s">
        <v>136</v>
      </c>
      <c r="K460" t="s">
        <v>137</v>
      </c>
      <c r="L460" t="s">
        <v>1527</v>
      </c>
      <c r="M460" t="s">
        <v>1528</v>
      </c>
      <c r="N460">
        <v>0.86416666600000003</v>
      </c>
      <c r="O460">
        <v>0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3.6102662066520831E-2</v>
      </c>
      <c r="AA460">
        <v>0</v>
      </c>
      <c r="AB460">
        <v>0</v>
      </c>
      <c r="AC460">
        <v>0</v>
      </c>
      <c r="AD460">
        <v>0</v>
      </c>
      <c r="AE460">
        <v>3.6102662066520831E-2</v>
      </c>
    </row>
    <row r="461" spans="1:31" x14ac:dyDescent="0.25">
      <c r="A461">
        <v>1818562</v>
      </c>
      <c r="B461">
        <v>1</v>
      </c>
      <c r="C461" t="s">
        <v>80</v>
      </c>
      <c r="D461" t="s">
        <v>94</v>
      </c>
      <c r="E461" t="s">
        <v>291</v>
      </c>
      <c r="F461" t="s">
        <v>1455</v>
      </c>
      <c r="G461" t="s">
        <v>424</v>
      </c>
      <c r="H461" t="s">
        <v>134</v>
      </c>
      <c r="I461" t="s">
        <v>135</v>
      </c>
      <c r="J461" t="s">
        <v>136</v>
      </c>
      <c r="K461" t="s">
        <v>137</v>
      </c>
      <c r="L461" t="s">
        <v>1529</v>
      </c>
      <c r="M461" t="s">
        <v>1530</v>
      </c>
      <c r="N461">
        <v>3.7166666660000001</v>
      </c>
      <c r="O461">
        <v>0</v>
      </c>
      <c r="P461">
        <v>105</v>
      </c>
      <c r="Q461">
        <v>0</v>
      </c>
      <c r="R461">
        <v>1</v>
      </c>
      <c r="S461">
        <v>0</v>
      </c>
      <c r="T461">
        <v>5</v>
      </c>
      <c r="U461">
        <v>0</v>
      </c>
      <c r="V461">
        <v>0</v>
      </c>
      <c r="W461">
        <v>0</v>
      </c>
      <c r="X461">
        <v>92.777736985751247</v>
      </c>
      <c r="Y461">
        <v>0</v>
      </c>
      <c r="Z461">
        <v>0</v>
      </c>
      <c r="AA461">
        <v>0</v>
      </c>
      <c r="AB461">
        <v>0.44980378659405001</v>
      </c>
      <c r="AC461">
        <v>0</v>
      </c>
      <c r="AD461">
        <v>0</v>
      </c>
      <c r="AE461">
        <v>93.227540772345293</v>
      </c>
    </row>
    <row r="462" spans="1:31" x14ac:dyDescent="0.25">
      <c r="A462">
        <v>1818564</v>
      </c>
      <c r="B462">
        <v>1</v>
      </c>
      <c r="C462" t="s">
        <v>81</v>
      </c>
      <c r="D462" t="s">
        <v>127</v>
      </c>
      <c r="E462" t="s">
        <v>131</v>
      </c>
      <c r="F462" t="s">
        <v>1531</v>
      </c>
      <c r="G462" t="s">
        <v>231</v>
      </c>
      <c r="H462" t="s">
        <v>134</v>
      </c>
      <c r="I462" t="s">
        <v>135</v>
      </c>
      <c r="J462" t="s">
        <v>136</v>
      </c>
      <c r="K462" t="s">
        <v>137</v>
      </c>
      <c r="L462" t="s">
        <v>1532</v>
      </c>
      <c r="M462" t="s">
        <v>1533</v>
      </c>
      <c r="N462">
        <v>1.7208333330000001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0.83420433726332499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0.83420433726332499</v>
      </c>
    </row>
    <row r="463" spans="1:31" x14ac:dyDescent="0.25">
      <c r="A463">
        <v>1818566</v>
      </c>
      <c r="B463">
        <v>1</v>
      </c>
      <c r="C463" t="s">
        <v>80</v>
      </c>
      <c r="D463" t="s">
        <v>96</v>
      </c>
      <c r="E463" t="s">
        <v>131</v>
      </c>
      <c r="F463" t="s">
        <v>1534</v>
      </c>
      <c r="G463" t="s">
        <v>231</v>
      </c>
      <c r="H463" t="s">
        <v>134</v>
      </c>
      <c r="I463" t="s">
        <v>135</v>
      </c>
      <c r="J463" t="s">
        <v>136</v>
      </c>
      <c r="K463" t="s">
        <v>137</v>
      </c>
      <c r="L463" t="s">
        <v>1535</v>
      </c>
      <c r="M463" t="s">
        <v>1536</v>
      </c>
      <c r="N463">
        <v>5.3966666659999998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0.96640311729653994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0.96640311729653994</v>
      </c>
    </row>
    <row r="464" spans="1:31" x14ac:dyDescent="0.25">
      <c r="A464">
        <v>1818568</v>
      </c>
      <c r="B464">
        <v>1</v>
      </c>
      <c r="C464" t="s">
        <v>81</v>
      </c>
      <c r="D464" t="s">
        <v>123</v>
      </c>
      <c r="E464" t="s">
        <v>193</v>
      </c>
      <c r="F464" t="s">
        <v>702</v>
      </c>
      <c r="G464" t="s">
        <v>148</v>
      </c>
      <c r="H464" t="s">
        <v>134</v>
      </c>
      <c r="I464" t="s">
        <v>135</v>
      </c>
      <c r="J464" t="s">
        <v>136</v>
      </c>
      <c r="K464" t="s">
        <v>137</v>
      </c>
      <c r="L464" t="s">
        <v>1537</v>
      </c>
      <c r="M464" t="s">
        <v>1538</v>
      </c>
      <c r="N464">
        <v>3.5963888879999999</v>
      </c>
      <c r="O464">
        <v>0</v>
      </c>
      <c r="P464">
        <v>362</v>
      </c>
      <c r="Q464">
        <v>0</v>
      </c>
      <c r="R464">
        <v>0</v>
      </c>
      <c r="S464">
        <v>0</v>
      </c>
      <c r="T464">
        <v>13</v>
      </c>
      <c r="U464">
        <v>0</v>
      </c>
      <c r="V464">
        <v>0</v>
      </c>
      <c r="W464">
        <v>0</v>
      </c>
      <c r="X464">
        <v>253.01999283488095</v>
      </c>
      <c r="Y464">
        <v>0</v>
      </c>
      <c r="Z464">
        <v>0</v>
      </c>
      <c r="AA464">
        <v>0</v>
      </c>
      <c r="AB464">
        <v>20.955978114324992</v>
      </c>
      <c r="AC464">
        <v>0</v>
      </c>
      <c r="AD464">
        <v>0</v>
      </c>
      <c r="AE464">
        <v>273.97597094920593</v>
      </c>
    </row>
    <row r="465" spans="1:31" x14ac:dyDescent="0.25">
      <c r="A465">
        <v>1818571</v>
      </c>
      <c r="B465">
        <v>1</v>
      </c>
      <c r="C465" t="s">
        <v>81</v>
      </c>
      <c r="D465" t="s">
        <v>118</v>
      </c>
      <c r="E465" t="s">
        <v>140</v>
      </c>
      <c r="F465" t="s">
        <v>1539</v>
      </c>
      <c r="G465" t="s">
        <v>142</v>
      </c>
      <c r="H465" t="s">
        <v>143</v>
      </c>
      <c r="I465" t="s">
        <v>199</v>
      </c>
      <c r="J465" t="s">
        <v>136</v>
      </c>
      <c r="K465" t="s">
        <v>137</v>
      </c>
      <c r="L465" t="s">
        <v>1540</v>
      </c>
      <c r="M465" t="s">
        <v>1541</v>
      </c>
      <c r="N465">
        <v>9.7222220000000008E-3</v>
      </c>
      <c r="O465">
        <v>6</v>
      </c>
      <c r="P465">
        <v>650</v>
      </c>
      <c r="Q465">
        <v>82</v>
      </c>
      <c r="R465">
        <v>226</v>
      </c>
      <c r="S465">
        <v>7</v>
      </c>
      <c r="T465">
        <v>85</v>
      </c>
      <c r="U465">
        <v>4</v>
      </c>
      <c r="V465">
        <v>0</v>
      </c>
      <c r="W465">
        <v>5.3329712908461106E-2</v>
      </c>
      <c r="X465">
        <v>1.2703059142764772</v>
      </c>
      <c r="Y465">
        <v>2.5052465774054444</v>
      </c>
      <c r="Z465">
        <v>1.2530941526321455</v>
      </c>
      <c r="AA465">
        <v>0.69797649302115972</v>
      </c>
      <c r="AB465">
        <v>0.48715910598667067</v>
      </c>
      <c r="AC465">
        <v>0.81189169424601393</v>
      </c>
      <c r="AD465">
        <v>0</v>
      </c>
      <c r="AE465">
        <v>7.0790036504763725</v>
      </c>
    </row>
    <row r="466" spans="1:31" x14ac:dyDescent="0.25">
      <c r="A466">
        <v>1818572</v>
      </c>
      <c r="B466">
        <v>1</v>
      </c>
      <c r="C466" t="s">
        <v>81</v>
      </c>
      <c r="D466" t="s">
        <v>128</v>
      </c>
      <c r="E466" t="s">
        <v>291</v>
      </c>
      <c r="F466" t="s">
        <v>1542</v>
      </c>
      <c r="G466" t="s">
        <v>424</v>
      </c>
      <c r="H466" t="s">
        <v>134</v>
      </c>
      <c r="I466" t="s">
        <v>135</v>
      </c>
      <c r="J466" t="s">
        <v>136</v>
      </c>
      <c r="K466" t="s">
        <v>137</v>
      </c>
      <c r="L466" t="s">
        <v>1543</v>
      </c>
      <c r="M466" t="s">
        <v>1544</v>
      </c>
      <c r="N466">
        <v>3.2088888880000002</v>
      </c>
      <c r="O466">
        <v>0</v>
      </c>
      <c r="P466">
        <v>11</v>
      </c>
      <c r="Q466">
        <v>0</v>
      </c>
      <c r="R466">
        <v>11</v>
      </c>
      <c r="S466">
        <v>0</v>
      </c>
      <c r="T466">
        <v>3</v>
      </c>
      <c r="U466">
        <v>0</v>
      </c>
      <c r="V466">
        <v>0</v>
      </c>
      <c r="W466">
        <v>0</v>
      </c>
      <c r="X466">
        <v>12.153004661131453</v>
      </c>
      <c r="Y466">
        <v>0</v>
      </c>
      <c r="Z466">
        <v>6.4035268976683186</v>
      </c>
      <c r="AA466">
        <v>0</v>
      </c>
      <c r="AB466">
        <v>14.187108994128849</v>
      </c>
      <c r="AC466">
        <v>0</v>
      </c>
      <c r="AD466">
        <v>0</v>
      </c>
      <c r="AE466">
        <v>32.743640552928625</v>
      </c>
    </row>
    <row r="467" spans="1:31" x14ac:dyDescent="0.25">
      <c r="A467">
        <v>1818573</v>
      </c>
      <c r="B467">
        <v>1</v>
      </c>
      <c r="C467" t="s">
        <v>80</v>
      </c>
      <c r="D467" t="s">
        <v>93</v>
      </c>
      <c r="E467" t="s">
        <v>176</v>
      </c>
      <c r="F467" t="s">
        <v>1545</v>
      </c>
      <c r="G467" t="s">
        <v>142</v>
      </c>
      <c r="H467" t="s">
        <v>143</v>
      </c>
      <c r="I467" t="s">
        <v>135</v>
      </c>
      <c r="J467" t="s">
        <v>136</v>
      </c>
      <c r="K467" t="s">
        <v>137</v>
      </c>
      <c r="L467" t="s">
        <v>1546</v>
      </c>
      <c r="M467" t="s">
        <v>1547</v>
      </c>
      <c r="N467">
        <v>0.91722222200000003</v>
      </c>
      <c r="O467">
        <v>0</v>
      </c>
      <c r="P467">
        <v>42</v>
      </c>
      <c r="Q467">
        <v>0</v>
      </c>
      <c r="R467">
        <v>19</v>
      </c>
      <c r="S467">
        <v>0</v>
      </c>
      <c r="T467">
        <v>25</v>
      </c>
      <c r="U467">
        <v>0</v>
      </c>
      <c r="V467">
        <v>0</v>
      </c>
      <c r="W467">
        <v>0</v>
      </c>
      <c r="X467">
        <v>12.48124534672114</v>
      </c>
      <c r="Y467">
        <v>0</v>
      </c>
      <c r="Z467">
        <v>13.974731825906392</v>
      </c>
      <c r="AA467">
        <v>0</v>
      </c>
      <c r="AB467">
        <v>12.770314033313893</v>
      </c>
      <c r="AC467">
        <v>0</v>
      </c>
      <c r="AD467">
        <v>0</v>
      </c>
      <c r="AE467">
        <v>39.226291205941429</v>
      </c>
    </row>
    <row r="468" spans="1:31" x14ac:dyDescent="0.25">
      <c r="A468">
        <v>1818575</v>
      </c>
      <c r="B468">
        <v>1</v>
      </c>
      <c r="C468" t="s">
        <v>81</v>
      </c>
      <c r="D468" t="s">
        <v>112</v>
      </c>
      <c r="E468" t="s">
        <v>193</v>
      </c>
      <c r="F468" t="s">
        <v>1548</v>
      </c>
      <c r="G468" t="s">
        <v>235</v>
      </c>
      <c r="H468" t="s">
        <v>134</v>
      </c>
      <c r="I468" t="s">
        <v>135</v>
      </c>
      <c r="J468" t="s">
        <v>136</v>
      </c>
      <c r="K468" t="s">
        <v>137</v>
      </c>
      <c r="L468" t="s">
        <v>1549</v>
      </c>
      <c r="M468" t="s">
        <v>1550</v>
      </c>
      <c r="N468">
        <v>0.85888888799999996</v>
      </c>
      <c r="O468">
        <v>0</v>
      </c>
      <c r="P468">
        <v>28</v>
      </c>
      <c r="Q468">
        <v>0</v>
      </c>
      <c r="R468">
        <v>1</v>
      </c>
      <c r="S468">
        <v>0</v>
      </c>
      <c r="T468">
        <v>6</v>
      </c>
      <c r="U468">
        <v>0</v>
      </c>
      <c r="V468">
        <v>0</v>
      </c>
      <c r="W468">
        <v>0</v>
      </c>
      <c r="X468">
        <v>4.9093045479947515</v>
      </c>
      <c r="Y468">
        <v>0</v>
      </c>
      <c r="Z468">
        <v>1.9435635512611111E-3</v>
      </c>
      <c r="AA468">
        <v>0</v>
      </c>
      <c r="AB468">
        <v>1.5228828362840154</v>
      </c>
      <c r="AC468">
        <v>0</v>
      </c>
      <c r="AD468">
        <v>0</v>
      </c>
      <c r="AE468">
        <v>6.4341309478300284</v>
      </c>
    </row>
    <row r="469" spans="1:31" x14ac:dyDescent="0.25">
      <c r="A469">
        <v>1818576</v>
      </c>
      <c r="B469">
        <v>1</v>
      </c>
      <c r="C469" t="s">
        <v>81</v>
      </c>
      <c r="D469" t="s">
        <v>120</v>
      </c>
      <c r="E469" t="s">
        <v>131</v>
      </c>
      <c r="F469" t="s">
        <v>1551</v>
      </c>
      <c r="G469" t="s">
        <v>231</v>
      </c>
      <c r="H469" t="s">
        <v>134</v>
      </c>
      <c r="I469" t="s">
        <v>135</v>
      </c>
      <c r="J469" t="s">
        <v>136</v>
      </c>
      <c r="K469" t="s">
        <v>137</v>
      </c>
      <c r="L469" t="s">
        <v>1552</v>
      </c>
      <c r="M469" t="s">
        <v>1553</v>
      </c>
      <c r="N469">
        <v>1.432222222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0.19366923388224611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0.19366923388224611</v>
      </c>
    </row>
    <row r="470" spans="1:31" x14ac:dyDescent="0.25">
      <c r="A470">
        <v>1818577</v>
      </c>
      <c r="B470">
        <v>1</v>
      </c>
      <c r="C470" t="s">
        <v>80</v>
      </c>
      <c r="D470" t="s">
        <v>106</v>
      </c>
      <c r="E470" t="s">
        <v>140</v>
      </c>
      <c r="F470" t="s">
        <v>1554</v>
      </c>
      <c r="G470" t="s">
        <v>142</v>
      </c>
      <c r="H470" t="s">
        <v>143</v>
      </c>
      <c r="I470" t="s">
        <v>135</v>
      </c>
      <c r="J470" t="s">
        <v>136</v>
      </c>
      <c r="K470" t="s">
        <v>137</v>
      </c>
      <c r="L470" t="s">
        <v>1555</v>
      </c>
      <c r="M470" t="s">
        <v>1556</v>
      </c>
      <c r="N470">
        <v>1.1958333329999999</v>
      </c>
      <c r="O470">
        <v>0</v>
      </c>
      <c r="P470">
        <v>0</v>
      </c>
      <c r="Q470">
        <v>7</v>
      </c>
      <c r="R470">
        <v>0</v>
      </c>
      <c r="S470">
        <v>6</v>
      </c>
      <c r="T470">
        <v>1</v>
      </c>
      <c r="U470">
        <v>0</v>
      </c>
      <c r="V470">
        <v>0</v>
      </c>
      <c r="W470">
        <v>0</v>
      </c>
      <c r="X470">
        <v>0</v>
      </c>
      <c r="Y470">
        <v>67.868599134165194</v>
      </c>
      <c r="Z470">
        <v>0</v>
      </c>
      <c r="AA470">
        <v>24.934470024657376</v>
      </c>
      <c r="AB470">
        <v>0.31715048563738751</v>
      </c>
      <c r="AC470">
        <v>0</v>
      </c>
      <c r="AD470">
        <v>0</v>
      </c>
      <c r="AE470">
        <v>93.120219644459951</v>
      </c>
    </row>
    <row r="471" spans="1:31" x14ac:dyDescent="0.25">
      <c r="A471">
        <v>1818578</v>
      </c>
      <c r="B471">
        <v>1</v>
      </c>
      <c r="C471" t="s">
        <v>81</v>
      </c>
      <c r="D471" t="s">
        <v>118</v>
      </c>
      <c r="E471" t="s">
        <v>193</v>
      </c>
      <c r="F471" t="s">
        <v>1557</v>
      </c>
      <c r="G471" t="s">
        <v>235</v>
      </c>
      <c r="H471" t="s">
        <v>134</v>
      </c>
      <c r="I471" t="s">
        <v>135</v>
      </c>
      <c r="J471" t="s">
        <v>136</v>
      </c>
      <c r="K471" t="s">
        <v>137</v>
      </c>
      <c r="L471" t="s">
        <v>1558</v>
      </c>
      <c r="M471" t="s">
        <v>1559</v>
      </c>
      <c r="N471">
        <v>1.1091666659999999</v>
      </c>
      <c r="O471">
        <v>0</v>
      </c>
      <c r="P471">
        <v>10</v>
      </c>
      <c r="Q471">
        <v>0</v>
      </c>
      <c r="R471">
        <v>3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2.3062062276617104</v>
      </c>
      <c r="Y471">
        <v>0</v>
      </c>
      <c r="Z471">
        <v>0.64475679827186672</v>
      </c>
      <c r="AA471">
        <v>0</v>
      </c>
      <c r="AB471">
        <v>1.0660375911271833</v>
      </c>
      <c r="AC471">
        <v>0</v>
      </c>
      <c r="AD471">
        <v>0</v>
      </c>
      <c r="AE471">
        <v>4.0170006170607602</v>
      </c>
    </row>
    <row r="472" spans="1:31" x14ac:dyDescent="0.25">
      <c r="A472">
        <v>1818579</v>
      </c>
      <c r="B472">
        <v>1</v>
      </c>
      <c r="C472" t="s">
        <v>80</v>
      </c>
      <c r="D472" t="s">
        <v>92</v>
      </c>
      <c r="E472" t="s">
        <v>131</v>
      </c>
      <c r="F472" t="s">
        <v>1560</v>
      </c>
      <c r="G472" t="s">
        <v>231</v>
      </c>
      <c r="H472" t="s">
        <v>134</v>
      </c>
      <c r="I472" t="s">
        <v>135</v>
      </c>
      <c r="J472" t="s">
        <v>136</v>
      </c>
      <c r="K472" t="s">
        <v>137</v>
      </c>
      <c r="L472" t="s">
        <v>1561</v>
      </c>
      <c r="M472" t="s">
        <v>1562</v>
      </c>
      <c r="N472">
        <v>1.2741666659999999</v>
      </c>
      <c r="O472">
        <v>0</v>
      </c>
      <c r="P472">
        <v>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7.6717008758828671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7.6717008758828671</v>
      </c>
    </row>
    <row r="473" spans="1:31" x14ac:dyDescent="0.25">
      <c r="A473">
        <v>1818581</v>
      </c>
      <c r="B473">
        <v>1</v>
      </c>
      <c r="C473" t="s">
        <v>81</v>
      </c>
      <c r="D473" t="s">
        <v>118</v>
      </c>
      <c r="E473" t="s">
        <v>193</v>
      </c>
      <c r="F473" t="s">
        <v>1563</v>
      </c>
      <c r="G473" t="s">
        <v>235</v>
      </c>
      <c r="H473" t="s">
        <v>134</v>
      </c>
      <c r="I473" t="s">
        <v>135</v>
      </c>
      <c r="J473" t="s">
        <v>136</v>
      </c>
      <c r="K473" t="s">
        <v>137</v>
      </c>
      <c r="L473" t="s">
        <v>1564</v>
      </c>
      <c r="M473" t="s">
        <v>1565</v>
      </c>
      <c r="N473">
        <v>2.2149999999999999</v>
      </c>
      <c r="O473">
        <v>0</v>
      </c>
      <c r="P473">
        <v>9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4.7623999980943417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4.7623999980943417</v>
      </c>
    </row>
    <row r="474" spans="1:31" x14ac:dyDescent="0.25">
      <c r="A474">
        <v>1818584</v>
      </c>
      <c r="B474">
        <v>1</v>
      </c>
      <c r="C474" t="s">
        <v>80</v>
      </c>
      <c r="D474" t="s">
        <v>94</v>
      </c>
      <c r="E474" t="s">
        <v>193</v>
      </c>
      <c r="F474" t="s">
        <v>1566</v>
      </c>
      <c r="G474" t="s">
        <v>235</v>
      </c>
      <c r="H474" t="s">
        <v>134</v>
      </c>
      <c r="I474" t="s">
        <v>135</v>
      </c>
      <c r="J474" t="s">
        <v>136</v>
      </c>
      <c r="K474" t="s">
        <v>137</v>
      </c>
      <c r="L474" t="s">
        <v>1567</v>
      </c>
      <c r="M474" t="s">
        <v>1568</v>
      </c>
      <c r="N474">
        <v>4.8161111109999997</v>
      </c>
      <c r="O474">
        <v>0</v>
      </c>
      <c r="P474">
        <v>36</v>
      </c>
      <c r="Q474">
        <v>0</v>
      </c>
      <c r="R474">
        <v>1</v>
      </c>
      <c r="S474">
        <v>0</v>
      </c>
      <c r="T474">
        <v>6</v>
      </c>
      <c r="U474">
        <v>0</v>
      </c>
      <c r="V474">
        <v>0</v>
      </c>
      <c r="W474">
        <v>0</v>
      </c>
      <c r="X474">
        <v>22.975263596444876</v>
      </c>
      <c r="Y474">
        <v>0</v>
      </c>
      <c r="Z474">
        <v>8.469750194721834E-2</v>
      </c>
      <c r="AA474">
        <v>0</v>
      </c>
      <c r="AB474">
        <v>4.42855284178665</v>
      </c>
      <c r="AC474">
        <v>0</v>
      </c>
      <c r="AD474">
        <v>0</v>
      </c>
      <c r="AE474">
        <v>27.488513940178745</v>
      </c>
    </row>
    <row r="475" spans="1:31" x14ac:dyDescent="0.25">
      <c r="A475">
        <v>1818585</v>
      </c>
      <c r="B475">
        <v>1</v>
      </c>
      <c r="C475" t="s">
        <v>80</v>
      </c>
      <c r="D475" t="s">
        <v>94</v>
      </c>
      <c r="E475" t="s">
        <v>339</v>
      </c>
      <c r="F475" t="s">
        <v>1569</v>
      </c>
      <c r="G475" t="s">
        <v>142</v>
      </c>
      <c r="H475" t="s">
        <v>143</v>
      </c>
      <c r="I475" t="s">
        <v>135</v>
      </c>
      <c r="J475" t="s">
        <v>136</v>
      </c>
      <c r="K475" t="s">
        <v>137</v>
      </c>
      <c r="L475" t="s">
        <v>1570</v>
      </c>
      <c r="M475" t="s">
        <v>1571</v>
      </c>
      <c r="N475">
        <v>0.46722222200000002</v>
      </c>
      <c r="O475">
        <v>1</v>
      </c>
      <c r="P475">
        <v>11193</v>
      </c>
      <c r="Q475">
        <v>13</v>
      </c>
      <c r="R475">
        <v>176</v>
      </c>
      <c r="S475">
        <v>31</v>
      </c>
      <c r="T475">
        <v>748</v>
      </c>
      <c r="U475">
        <v>1</v>
      </c>
      <c r="V475">
        <v>1</v>
      </c>
      <c r="W475">
        <v>3.8597345403803891E-2</v>
      </c>
      <c r="X475">
        <v>1560.2445857548255</v>
      </c>
      <c r="Y475">
        <v>12.58445192928418</v>
      </c>
      <c r="Z475">
        <v>22.863017924166442</v>
      </c>
      <c r="AA475">
        <v>63.598604154180379</v>
      </c>
      <c r="AB475">
        <v>219.45946795816087</v>
      </c>
      <c r="AC475">
        <v>58.143788231090326</v>
      </c>
      <c r="AD475">
        <v>2.1138246011708501</v>
      </c>
      <c r="AE475">
        <v>1939.0463378982822</v>
      </c>
    </row>
    <row r="476" spans="1:31" x14ac:dyDescent="0.25">
      <c r="A476">
        <v>1818587</v>
      </c>
      <c r="B476">
        <v>1</v>
      </c>
      <c r="C476" t="s">
        <v>80</v>
      </c>
      <c r="D476" t="s">
        <v>94</v>
      </c>
      <c r="E476" t="s">
        <v>176</v>
      </c>
      <c r="F476" t="s">
        <v>1572</v>
      </c>
      <c r="G476" t="s">
        <v>142</v>
      </c>
      <c r="H476" t="s">
        <v>143</v>
      </c>
      <c r="I476" t="s">
        <v>135</v>
      </c>
      <c r="J476" t="s">
        <v>136</v>
      </c>
      <c r="K476" t="s">
        <v>137</v>
      </c>
      <c r="L476" t="s">
        <v>1573</v>
      </c>
      <c r="M476" t="s">
        <v>1574</v>
      </c>
      <c r="N476">
        <v>6.3888888000000005E-2</v>
      </c>
      <c r="O476">
        <v>1</v>
      </c>
      <c r="P476">
        <v>11177</v>
      </c>
      <c r="Q476">
        <v>13</v>
      </c>
      <c r="R476">
        <v>176</v>
      </c>
      <c r="S476">
        <v>30</v>
      </c>
      <c r="T476">
        <v>745</v>
      </c>
      <c r="U476">
        <v>1</v>
      </c>
      <c r="V476">
        <v>1</v>
      </c>
      <c r="W476">
        <v>5.1371159059888892E-3</v>
      </c>
      <c r="X476">
        <v>207.25877574983656</v>
      </c>
      <c r="Y476">
        <v>1.8318683398201996</v>
      </c>
      <c r="Z476">
        <v>3.332042358438184</v>
      </c>
      <c r="AA476">
        <v>8.7702503609698219</v>
      </c>
      <c r="AB476">
        <v>31.777055624805723</v>
      </c>
      <c r="AC476">
        <v>7.6413363146387221</v>
      </c>
      <c r="AD476">
        <v>0.28481873786649997</v>
      </c>
      <c r="AE476">
        <v>260.90128460228169</v>
      </c>
    </row>
    <row r="477" spans="1:31" x14ac:dyDescent="0.25">
      <c r="A477">
        <v>1818590</v>
      </c>
      <c r="B477">
        <v>1</v>
      </c>
      <c r="C477" t="s">
        <v>81</v>
      </c>
      <c r="D477" t="s">
        <v>123</v>
      </c>
      <c r="E477" t="s">
        <v>193</v>
      </c>
      <c r="F477" t="s">
        <v>1575</v>
      </c>
      <c r="G477" t="s">
        <v>235</v>
      </c>
      <c r="H477" t="s">
        <v>134</v>
      </c>
      <c r="I477" t="s">
        <v>135</v>
      </c>
      <c r="J477" t="s">
        <v>136</v>
      </c>
      <c r="K477" t="s">
        <v>137</v>
      </c>
      <c r="L477" t="s">
        <v>1576</v>
      </c>
      <c r="M477" t="s">
        <v>1577</v>
      </c>
      <c r="N477">
        <v>1.4286111109999999</v>
      </c>
      <c r="O477">
        <v>0</v>
      </c>
      <c r="P477">
        <v>136</v>
      </c>
      <c r="Q477">
        <v>0</v>
      </c>
      <c r="R477">
        <v>0</v>
      </c>
      <c r="S477">
        <v>0</v>
      </c>
      <c r="T477">
        <v>58</v>
      </c>
      <c r="U477">
        <v>0</v>
      </c>
      <c r="V477">
        <v>0</v>
      </c>
      <c r="W477">
        <v>0</v>
      </c>
      <c r="X477">
        <v>46.398541307014582</v>
      </c>
      <c r="Y477">
        <v>0</v>
      </c>
      <c r="Z477">
        <v>0</v>
      </c>
      <c r="AA477">
        <v>0</v>
      </c>
      <c r="AB477">
        <v>37.819488613806996</v>
      </c>
      <c r="AC477">
        <v>0</v>
      </c>
      <c r="AD477">
        <v>0</v>
      </c>
      <c r="AE477">
        <v>84.218029920821579</v>
      </c>
    </row>
    <row r="478" spans="1:31" x14ac:dyDescent="0.25">
      <c r="A478">
        <v>1818595</v>
      </c>
      <c r="B478">
        <v>1</v>
      </c>
      <c r="C478" t="s">
        <v>81</v>
      </c>
      <c r="D478" t="s">
        <v>123</v>
      </c>
      <c r="E478" t="s">
        <v>131</v>
      </c>
      <c r="F478" t="s">
        <v>1578</v>
      </c>
      <c r="G478" t="s">
        <v>231</v>
      </c>
      <c r="H478" t="s">
        <v>134</v>
      </c>
      <c r="I478" t="s">
        <v>135</v>
      </c>
      <c r="J478" t="s">
        <v>136</v>
      </c>
      <c r="K478" t="s">
        <v>137</v>
      </c>
      <c r="L478" t="s">
        <v>1579</v>
      </c>
      <c r="M478" t="s">
        <v>1580</v>
      </c>
      <c r="N478">
        <v>2.8002777769999998</v>
      </c>
      <c r="O478">
        <v>0</v>
      </c>
      <c r="P478">
        <v>3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2.4092589632119359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2.4092589632119359</v>
      </c>
    </row>
    <row r="479" spans="1:31" x14ac:dyDescent="0.25">
      <c r="A479">
        <v>1818596</v>
      </c>
      <c r="B479">
        <v>1</v>
      </c>
      <c r="C479" t="s">
        <v>80</v>
      </c>
      <c r="D479" t="s">
        <v>93</v>
      </c>
      <c r="E479" t="s">
        <v>193</v>
      </c>
      <c r="F479" t="s">
        <v>1581</v>
      </c>
      <c r="G479" t="s">
        <v>235</v>
      </c>
      <c r="H479" t="s">
        <v>134</v>
      </c>
      <c r="I479" t="s">
        <v>135</v>
      </c>
      <c r="J479" t="s">
        <v>136</v>
      </c>
      <c r="K479" t="s">
        <v>137</v>
      </c>
      <c r="L479" t="s">
        <v>1582</v>
      </c>
      <c r="M479" t="s">
        <v>1583</v>
      </c>
      <c r="N479">
        <v>2.2994444440000001</v>
      </c>
      <c r="O479">
        <v>0</v>
      </c>
      <c r="P479">
        <v>4</v>
      </c>
      <c r="Q479">
        <v>0</v>
      </c>
      <c r="R479">
        <v>7</v>
      </c>
      <c r="S479">
        <v>0</v>
      </c>
      <c r="T479">
        <v>2</v>
      </c>
      <c r="U479">
        <v>0</v>
      </c>
      <c r="V479">
        <v>0</v>
      </c>
      <c r="W479">
        <v>0</v>
      </c>
      <c r="X479">
        <v>3.5468966371191892</v>
      </c>
      <c r="Y479">
        <v>0</v>
      </c>
      <c r="Z479">
        <v>19.714551812110127</v>
      </c>
      <c r="AA479">
        <v>0</v>
      </c>
      <c r="AB479">
        <v>0.37114830230821</v>
      </c>
      <c r="AC479">
        <v>0</v>
      </c>
      <c r="AD479">
        <v>0</v>
      </c>
      <c r="AE479">
        <v>23.632596751537527</v>
      </c>
    </row>
    <row r="480" spans="1:31" x14ac:dyDescent="0.25">
      <c r="A480">
        <v>1818597</v>
      </c>
      <c r="B480">
        <v>1</v>
      </c>
      <c r="C480" t="s">
        <v>81</v>
      </c>
      <c r="D480" t="s">
        <v>122</v>
      </c>
      <c r="E480" t="s">
        <v>131</v>
      </c>
      <c r="F480" t="s">
        <v>1584</v>
      </c>
      <c r="G480" t="s">
        <v>231</v>
      </c>
      <c r="H480" t="s">
        <v>134</v>
      </c>
      <c r="I480" t="s">
        <v>135</v>
      </c>
      <c r="J480" t="s">
        <v>136</v>
      </c>
      <c r="K480" t="s">
        <v>137</v>
      </c>
      <c r="L480" t="s">
        <v>1585</v>
      </c>
      <c r="M480" t="s">
        <v>1586</v>
      </c>
      <c r="N480">
        <v>1.6088888880000001</v>
      </c>
      <c r="O480">
        <v>0</v>
      </c>
      <c r="P480">
        <v>5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0.86781264158354787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0.86781264158354787</v>
      </c>
    </row>
    <row r="481" spans="1:31" x14ac:dyDescent="0.25">
      <c r="A481">
        <v>1818598</v>
      </c>
      <c r="B481">
        <v>1</v>
      </c>
      <c r="C481" t="s">
        <v>80</v>
      </c>
      <c r="D481" t="s">
        <v>96</v>
      </c>
      <c r="E481" t="s">
        <v>193</v>
      </c>
      <c r="F481" t="s">
        <v>1587</v>
      </c>
      <c r="G481" t="s">
        <v>235</v>
      </c>
      <c r="H481" t="s">
        <v>134</v>
      </c>
      <c r="I481" t="s">
        <v>135</v>
      </c>
      <c r="J481" t="s">
        <v>136</v>
      </c>
      <c r="K481" t="s">
        <v>137</v>
      </c>
      <c r="L481" t="s">
        <v>1588</v>
      </c>
      <c r="M481" t="s">
        <v>1589</v>
      </c>
      <c r="N481">
        <v>6.8724999999999996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3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22.388919948893907</v>
      </c>
      <c r="AC481">
        <v>0</v>
      </c>
      <c r="AD481">
        <v>0</v>
      </c>
      <c r="AE481">
        <v>22.388919948893907</v>
      </c>
    </row>
    <row r="482" spans="1:31" x14ac:dyDescent="0.25">
      <c r="A482">
        <v>1818599</v>
      </c>
      <c r="B482">
        <v>1</v>
      </c>
      <c r="C482" t="s">
        <v>80</v>
      </c>
      <c r="D482" t="s">
        <v>103</v>
      </c>
      <c r="E482" t="s">
        <v>176</v>
      </c>
      <c r="F482" t="s">
        <v>1590</v>
      </c>
      <c r="G482" t="s">
        <v>142</v>
      </c>
      <c r="H482" t="s">
        <v>143</v>
      </c>
      <c r="I482" t="s">
        <v>135</v>
      </c>
      <c r="J482" t="s">
        <v>136</v>
      </c>
      <c r="K482" t="s">
        <v>137</v>
      </c>
      <c r="L482" t="s">
        <v>1591</v>
      </c>
      <c r="M482" t="s">
        <v>1592</v>
      </c>
      <c r="N482">
        <v>0.455555555</v>
      </c>
      <c r="O482">
        <v>0</v>
      </c>
      <c r="P482">
        <v>2</v>
      </c>
      <c r="Q482">
        <v>9</v>
      </c>
      <c r="R482">
        <v>49</v>
      </c>
      <c r="S482">
        <v>7</v>
      </c>
      <c r="T482">
        <v>6</v>
      </c>
      <c r="U482">
        <v>0</v>
      </c>
      <c r="V482">
        <v>0</v>
      </c>
      <c r="W482">
        <v>0</v>
      </c>
      <c r="X482">
        <v>0.41637218199208892</v>
      </c>
      <c r="Y482">
        <v>16.718407051163464</v>
      </c>
      <c r="Z482">
        <v>43.900134494003062</v>
      </c>
      <c r="AA482">
        <v>10.002502087723565</v>
      </c>
      <c r="AB482">
        <v>4.7610068122806997</v>
      </c>
      <c r="AC482">
        <v>0</v>
      </c>
      <c r="AD482">
        <v>0</v>
      </c>
      <c r="AE482">
        <v>75.798422627162878</v>
      </c>
    </row>
    <row r="483" spans="1:31" x14ac:dyDescent="0.25">
      <c r="A483">
        <v>1818602</v>
      </c>
      <c r="B483">
        <v>1</v>
      </c>
      <c r="C483" t="s">
        <v>81</v>
      </c>
      <c r="D483" t="s">
        <v>118</v>
      </c>
      <c r="E483" t="s">
        <v>131</v>
      </c>
      <c r="F483" t="s">
        <v>1593</v>
      </c>
      <c r="G483" t="s">
        <v>231</v>
      </c>
      <c r="H483" t="s">
        <v>134</v>
      </c>
      <c r="I483" t="s">
        <v>135</v>
      </c>
      <c r="J483" t="s">
        <v>136</v>
      </c>
      <c r="K483" t="s">
        <v>137</v>
      </c>
      <c r="L483" t="s">
        <v>1547</v>
      </c>
      <c r="M483" t="s">
        <v>1594</v>
      </c>
      <c r="N483">
        <v>2.6230555550000001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0.38907389948168886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0.38907389948168886</v>
      </c>
    </row>
    <row r="484" spans="1:31" x14ac:dyDescent="0.25">
      <c r="A484">
        <v>1818605</v>
      </c>
      <c r="B484">
        <v>1</v>
      </c>
      <c r="C484" t="s">
        <v>80</v>
      </c>
      <c r="D484" t="s">
        <v>110</v>
      </c>
      <c r="E484" t="s">
        <v>193</v>
      </c>
      <c r="F484" t="s">
        <v>1595</v>
      </c>
      <c r="G484" t="s">
        <v>235</v>
      </c>
      <c r="H484" t="s">
        <v>134</v>
      </c>
      <c r="I484" t="s">
        <v>135</v>
      </c>
      <c r="J484" t="s">
        <v>136</v>
      </c>
      <c r="K484" t="s">
        <v>137</v>
      </c>
      <c r="L484" t="s">
        <v>1596</v>
      </c>
      <c r="M484" t="s">
        <v>1597</v>
      </c>
      <c r="N484">
        <v>1.0241666659999999</v>
      </c>
      <c r="O484">
        <v>0</v>
      </c>
      <c r="P484">
        <v>92</v>
      </c>
      <c r="Q484">
        <v>0</v>
      </c>
      <c r="R484">
        <v>0</v>
      </c>
      <c r="S484">
        <v>0</v>
      </c>
      <c r="T484">
        <v>2</v>
      </c>
      <c r="U484">
        <v>0</v>
      </c>
      <c r="V484">
        <v>0</v>
      </c>
      <c r="W484">
        <v>0</v>
      </c>
      <c r="X484">
        <v>27.507797734728726</v>
      </c>
      <c r="Y484">
        <v>0</v>
      </c>
      <c r="Z484">
        <v>0</v>
      </c>
      <c r="AA484">
        <v>0</v>
      </c>
      <c r="AB484">
        <v>4.3268527673820001E-2</v>
      </c>
      <c r="AC484">
        <v>0</v>
      </c>
      <c r="AD484">
        <v>0</v>
      </c>
      <c r="AE484">
        <v>27.551066262402546</v>
      </c>
    </row>
    <row r="485" spans="1:31" x14ac:dyDescent="0.25">
      <c r="A485">
        <v>1818606</v>
      </c>
      <c r="B485">
        <v>1</v>
      </c>
      <c r="C485" t="s">
        <v>80</v>
      </c>
      <c r="D485" t="s">
        <v>106</v>
      </c>
      <c r="E485" t="s">
        <v>131</v>
      </c>
      <c r="F485" t="s">
        <v>1598</v>
      </c>
      <c r="G485" t="s">
        <v>231</v>
      </c>
      <c r="H485" t="s">
        <v>134</v>
      </c>
      <c r="I485" t="s">
        <v>135</v>
      </c>
      <c r="J485" t="s">
        <v>136</v>
      </c>
      <c r="K485" t="s">
        <v>137</v>
      </c>
      <c r="L485" t="s">
        <v>1599</v>
      </c>
      <c r="M485" t="s">
        <v>1600</v>
      </c>
      <c r="N485">
        <v>1.946111111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0.13008264379383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0.13008264379383</v>
      </c>
    </row>
    <row r="486" spans="1:31" x14ac:dyDescent="0.25">
      <c r="A486">
        <v>1818609</v>
      </c>
      <c r="B486">
        <v>1</v>
      </c>
      <c r="C486" t="s">
        <v>81</v>
      </c>
      <c r="D486" t="s">
        <v>122</v>
      </c>
      <c r="E486" t="s">
        <v>131</v>
      </c>
      <c r="F486" t="s">
        <v>1601</v>
      </c>
      <c r="G486" t="s">
        <v>231</v>
      </c>
      <c r="H486" t="s">
        <v>134</v>
      </c>
      <c r="I486" t="s">
        <v>135</v>
      </c>
      <c r="J486" t="s">
        <v>136</v>
      </c>
      <c r="K486" t="s">
        <v>137</v>
      </c>
      <c r="L486" t="s">
        <v>1602</v>
      </c>
      <c r="M486" t="s">
        <v>1603</v>
      </c>
      <c r="N486">
        <v>1.0863888880000001</v>
      </c>
      <c r="O486">
        <v>0</v>
      </c>
      <c r="P486">
        <v>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0.81904630642676179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0.81904630642676179</v>
      </c>
    </row>
    <row r="487" spans="1:31" x14ac:dyDescent="0.25">
      <c r="A487">
        <v>1818610</v>
      </c>
      <c r="B487">
        <v>1</v>
      </c>
      <c r="C487" t="s">
        <v>80</v>
      </c>
      <c r="D487" t="s">
        <v>82</v>
      </c>
      <c r="E487" t="s">
        <v>131</v>
      </c>
      <c r="F487" t="s">
        <v>1604</v>
      </c>
      <c r="G487" t="s">
        <v>231</v>
      </c>
      <c r="H487" t="s">
        <v>134</v>
      </c>
      <c r="I487" t="s">
        <v>135</v>
      </c>
      <c r="J487" t="s">
        <v>136</v>
      </c>
      <c r="K487" t="s">
        <v>137</v>
      </c>
      <c r="L487" t="s">
        <v>1605</v>
      </c>
      <c r="M487" t="s">
        <v>1606</v>
      </c>
      <c r="N487">
        <v>1.8438888879999999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0.1777982820553225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0.1777982820553225</v>
      </c>
    </row>
    <row r="488" spans="1:31" x14ac:dyDescent="0.25">
      <c r="A488">
        <v>1818613</v>
      </c>
      <c r="B488">
        <v>1</v>
      </c>
      <c r="C488" t="s">
        <v>81</v>
      </c>
      <c r="D488" t="s">
        <v>115</v>
      </c>
      <c r="E488" t="s">
        <v>291</v>
      </c>
      <c r="F488" t="s">
        <v>1607</v>
      </c>
      <c r="G488" t="s">
        <v>854</v>
      </c>
      <c r="H488" t="s">
        <v>134</v>
      </c>
      <c r="I488" t="s">
        <v>135</v>
      </c>
      <c r="J488" t="s">
        <v>136</v>
      </c>
      <c r="K488" t="s">
        <v>137</v>
      </c>
      <c r="L488" t="s">
        <v>1608</v>
      </c>
      <c r="M488" t="s">
        <v>1609</v>
      </c>
      <c r="N488">
        <v>1.2891666660000001</v>
      </c>
      <c r="O488">
        <v>0</v>
      </c>
      <c r="P488">
        <v>29</v>
      </c>
      <c r="Q488">
        <v>0</v>
      </c>
      <c r="R488">
        <v>6</v>
      </c>
      <c r="S488">
        <v>0</v>
      </c>
      <c r="T488">
        <v>3</v>
      </c>
      <c r="U488">
        <v>0</v>
      </c>
      <c r="V488">
        <v>0</v>
      </c>
      <c r="W488">
        <v>0</v>
      </c>
      <c r="X488">
        <v>5.116042834373788</v>
      </c>
      <c r="Y488">
        <v>0</v>
      </c>
      <c r="Z488">
        <v>0.48760822063349007</v>
      </c>
      <c r="AA488">
        <v>0</v>
      </c>
      <c r="AB488">
        <v>2.5298120147401668E-2</v>
      </c>
      <c r="AC488">
        <v>0</v>
      </c>
      <c r="AD488">
        <v>0</v>
      </c>
      <c r="AE488">
        <v>5.6289491751546796</v>
      </c>
    </row>
    <row r="489" spans="1:31" x14ac:dyDescent="0.25">
      <c r="A489">
        <v>1818614</v>
      </c>
      <c r="B489">
        <v>1</v>
      </c>
      <c r="C489" t="s">
        <v>80</v>
      </c>
      <c r="D489" t="s">
        <v>97</v>
      </c>
      <c r="E489" t="s">
        <v>131</v>
      </c>
      <c r="F489" t="s">
        <v>1610</v>
      </c>
      <c r="G489" t="s">
        <v>209</v>
      </c>
      <c r="H489" t="s">
        <v>134</v>
      </c>
      <c r="I489" t="s">
        <v>135</v>
      </c>
      <c r="J489" t="s">
        <v>136</v>
      </c>
      <c r="K489" t="s">
        <v>137</v>
      </c>
      <c r="L489" t="s">
        <v>1611</v>
      </c>
      <c r="M489" t="s">
        <v>1612</v>
      </c>
      <c r="N489">
        <v>1.4169444440000001</v>
      </c>
      <c r="O489">
        <v>0</v>
      </c>
      <c r="P489">
        <v>2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0.86969520902644337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0.86969520902644337</v>
      </c>
    </row>
    <row r="490" spans="1:31" x14ac:dyDescent="0.25">
      <c r="A490">
        <v>1818616</v>
      </c>
      <c r="B490">
        <v>1</v>
      </c>
      <c r="C490" t="s">
        <v>80</v>
      </c>
      <c r="D490" t="s">
        <v>107</v>
      </c>
      <c r="E490" t="s">
        <v>193</v>
      </c>
      <c r="F490" t="s">
        <v>1613</v>
      </c>
      <c r="G490" t="s">
        <v>447</v>
      </c>
      <c r="H490" t="s">
        <v>134</v>
      </c>
      <c r="I490" t="s">
        <v>135</v>
      </c>
      <c r="J490" t="s">
        <v>136</v>
      </c>
      <c r="K490" t="s">
        <v>137</v>
      </c>
      <c r="L490" t="s">
        <v>1614</v>
      </c>
      <c r="M490" t="s">
        <v>1615</v>
      </c>
      <c r="N490">
        <v>2.0927777769999998</v>
      </c>
      <c r="O490">
        <v>0</v>
      </c>
      <c r="P490">
        <v>31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3.8260612511508421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3.8260612511508421</v>
      </c>
    </row>
    <row r="491" spans="1:31" x14ac:dyDescent="0.25">
      <c r="A491">
        <v>1818621</v>
      </c>
      <c r="B491">
        <v>1</v>
      </c>
      <c r="C491" t="s">
        <v>80</v>
      </c>
      <c r="D491" t="s">
        <v>96</v>
      </c>
      <c r="E491" t="s">
        <v>193</v>
      </c>
      <c r="F491" t="s">
        <v>1616</v>
      </c>
      <c r="G491" t="s">
        <v>373</v>
      </c>
      <c r="H491" t="s">
        <v>134</v>
      </c>
      <c r="I491" t="s">
        <v>135</v>
      </c>
      <c r="J491" t="s">
        <v>136</v>
      </c>
      <c r="K491" t="s">
        <v>137</v>
      </c>
      <c r="L491" t="s">
        <v>1617</v>
      </c>
      <c r="M491" t="s">
        <v>1618</v>
      </c>
      <c r="N491">
        <v>1.828333333</v>
      </c>
      <c r="O491">
        <v>0</v>
      </c>
      <c r="P491">
        <v>4</v>
      </c>
      <c r="Q491">
        <v>0</v>
      </c>
      <c r="R491">
        <v>12</v>
      </c>
      <c r="S491">
        <v>0</v>
      </c>
      <c r="T491">
        <v>9</v>
      </c>
      <c r="U491">
        <v>0</v>
      </c>
      <c r="V491">
        <v>0</v>
      </c>
      <c r="W491">
        <v>0</v>
      </c>
      <c r="X491">
        <v>2.4894676324803666</v>
      </c>
      <c r="Y491">
        <v>0</v>
      </c>
      <c r="Z491">
        <v>9.6237387564772643</v>
      </c>
      <c r="AA491">
        <v>0</v>
      </c>
      <c r="AB491">
        <v>23.144009411139873</v>
      </c>
      <c r="AC491">
        <v>0</v>
      </c>
      <c r="AD491">
        <v>0</v>
      </c>
      <c r="AE491">
        <v>35.257215800097505</v>
      </c>
    </row>
    <row r="492" spans="1:31" x14ac:dyDescent="0.25">
      <c r="A492">
        <v>1818623</v>
      </c>
      <c r="B492">
        <v>1</v>
      </c>
      <c r="C492" t="s">
        <v>81</v>
      </c>
      <c r="D492" t="s">
        <v>118</v>
      </c>
      <c r="E492" t="s">
        <v>146</v>
      </c>
      <c r="F492" t="s">
        <v>1619</v>
      </c>
      <c r="G492" t="s">
        <v>142</v>
      </c>
      <c r="H492" t="s">
        <v>143</v>
      </c>
      <c r="I492" t="s">
        <v>135</v>
      </c>
      <c r="J492" t="s">
        <v>136</v>
      </c>
      <c r="K492" t="s">
        <v>137</v>
      </c>
      <c r="L492" t="s">
        <v>1620</v>
      </c>
      <c r="M492" t="s">
        <v>1621</v>
      </c>
      <c r="N492">
        <v>1.105</v>
      </c>
      <c r="O492">
        <v>0</v>
      </c>
      <c r="P492">
        <v>27</v>
      </c>
      <c r="Q492">
        <v>0</v>
      </c>
      <c r="R492">
        <v>0</v>
      </c>
      <c r="S492">
        <v>1</v>
      </c>
      <c r="T492">
        <v>0</v>
      </c>
      <c r="U492">
        <v>0</v>
      </c>
      <c r="V492">
        <v>0</v>
      </c>
      <c r="W492">
        <v>0</v>
      </c>
      <c r="X492">
        <v>6.7561148928441606</v>
      </c>
      <c r="Y492">
        <v>0</v>
      </c>
      <c r="Z492">
        <v>0</v>
      </c>
      <c r="AA492">
        <v>101.8188819488787</v>
      </c>
      <c r="AB492">
        <v>0</v>
      </c>
      <c r="AC492">
        <v>0</v>
      </c>
      <c r="AD492">
        <v>0</v>
      </c>
      <c r="AE492">
        <v>108.57499684172286</v>
      </c>
    </row>
    <row r="493" spans="1:31" x14ac:dyDescent="0.25">
      <c r="A493">
        <v>1818624</v>
      </c>
      <c r="B493">
        <v>1</v>
      </c>
      <c r="C493" t="s">
        <v>81</v>
      </c>
      <c r="D493" t="s">
        <v>128</v>
      </c>
      <c r="E493" t="s">
        <v>131</v>
      </c>
      <c r="F493" t="s">
        <v>1622</v>
      </c>
      <c r="G493" t="s">
        <v>133</v>
      </c>
      <c r="H493" t="s">
        <v>134</v>
      </c>
      <c r="I493" t="s">
        <v>135</v>
      </c>
      <c r="J493" t="s">
        <v>136</v>
      </c>
      <c r="K493" t="s">
        <v>137</v>
      </c>
      <c r="L493" t="s">
        <v>1623</v>
      </c>
      <c r="M493" t="s">
        <v>1624</v>
      </c>
      <c r="N493">
        <v>3.4927777770000001</v>
      </c>
      <c r="O493">
        <v>0</v>
      </c>
      <c r="P493">
        <v>2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0.87915943734845003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0.87915943734845003</v>
      </c>
    </row>
    <row r="494" spans="1:31" x14ac:dyDescent="0.25">
      <c r="A494">
        <v>1818628</v>
      </c>
      <c r="B494">
        <v>1</v>
      </c>
      <c r="C494" t="s">
        <v>81</v>
      </c>
      <c r="D494" t="s">
        <v>112</v>
      </c>
      <c r="E494" t="s">
        <v>193</v>
      </c>
      <c r="F494" t="s">
        <v>1625</v>
      </c>
      <c r="G494" t="s">
        <v>726</v>
      </c>
      <c r="H494" t="s">
        <v>134</v>
      </c>
      <c r="I494" t="s">
        <v>135</v>
      </c>
      <c r="J494" t="s">
        <v>136</v>
      </c>
      <c r="K494" t="s">
        <v>137</v>
      </c>
      <c r="L494" t="s">
        <v>1626</v>
      </c>
      <c r="M494" t="s">
        <v>1627</v>
      </c>
      <c r="N494">
        <v>1.105277777</v>
      </c>
      <c r="O494">
        <v>0</v>
      </c>
      <c r="P494">
        <v>146</v>
      </c>
      <c r="Q494">
        <v>0</v>
      </c>
      <c r="R494">
        <v>0</v>
      </c>
      <c r="S494">
        <v>0</v>
      </c>
      <c r="T494">
        <v>12</v>
      </c>
      <c r="U494">
        <v>0</v>
      </c>
      <c r="V494">
        <v>1</v>
      </c>
      <c r="W494">
        <v>0</v>
      </c>
      <c r="X494">
        <v>23.170585368758857</v>
      </c>
      <c r="Y494">
        <v>0</v>
      </c>
      <c r="Z494">
        <v>0</v>
      </c>
      <c r="AA494">
        <v>0</v>
      </c>
      <c r="AB494">
        <v>3.4689328282647329</v>
      </c>
      <c r="AC494">
        <v>0</v>
      </c>
      <c r="AD494">
        <v>2.0619400913967185</v>
      </c>
      <c r="AE494">
        <v>28.701458288420309</v>
      </c>
    </row>
    <row r="495" spans="1:31" x14ac:dyDescent="0.25">
      <c r="A495">
        <v>1818630</v>
      </c>
      <c r="B495">
        <v>1</v>
      </c>
      <c r="C495" t="s">
        <v>80</v>
      </c>
      <c r="D495" t="s">
        <v>93</v>
      </c>
      <c r="E495" t="s">
        <v>176</v>
      </c>
      <c r="F495" t="s">
        <v>1628</v>
      </c>
      <c r="G495" t="s">
        <v>158</v>
      </c>
      <c r="H495" t="s">
        <v>143</v>
      </c>
      <c r="I495" t="s">
        <v>135</v>
      </c>
      <c r="J495" t="s">
        <v>136</v>
      </c>
      <c r="K495" t="s">
        <v>159</v>
      </c>
      <c r="L495" t="s">
        <v>1629</v>
      </c>
      <c r="M495" t="s">
        <v>1630</v>
      </c>
      <c r="N495">
        <v>0.47972222199999998</v>
      </c>
      <c r="O495">
        <v>4</v>
      </c>
      <c r="P495">
        <v>10726</v>
      </c>
      <c r="Q495">
        <v>53</v>
      </c>
      <c r="R495">
        <v>935</v>
      </c>
      <c r="S495">
        <v>26</v>
      </c>
      <c r="T495">
        <v>2016</v>
      </c>
      <c r="U495">
        <v>3</v>
      </c>
      <c r="V495">
        <v>0</v>
      </c>
      <c r="W495">
        <v>3.541532775496381</v>
      </c>
      <c r="X495">
        <v>824.16486945268855</v>
      </c>
      <c r="Y495">
        <v>89.568416717212457</v>
      </c>
      <c r="Z495">
        <v>113.20102074522724</v>
      </c>
      <c r="AA495">
        <v>29.479003417507101</v>
      </c>
      <c r="AB495">
        <v>388.66097692776412</v>
      </c>
      <c r="AC495">
        <v>50.794912473064784</v>
      </c>
      <c r="AD495">
        <v>0</v>
      </c>
      <c r="AE495">
        <v>1499.4107325089608</v>
      </c>
    </row>
    <row r="496" spans="1:31" x14ac:dyDescent="0.25">
      <c r="A496">
        <v>1818631</v>
      </c>
      <c r="B496">
        <v>1</v>
      </c>
      <c r="C496" t="s">
        <v>80</v>
      </c>
      <c r="D496" t="s">
        <v>90</v>
      </c>
      <c r="E496" t="s">
        <v>193</v>
      </c>
      <c r="F496" t="s">
        <v>1631</v>
      </c>
      <c r="G496" t="s">
        <v>235</v>
      </c>
      <c r="H496" t="s">
        <v>134</v>
      </c>
      <c r="I496" t="s">
        <v>135</v>
      </c>
      <c r="J496" t="s">
        <v>136</v>
      </c>
      <c r="K496" t="s">
        <v>137</v>
      </c>
      <c r="L496" t="s">
        <v>1632</v>
      </c>
      <c r="M496" t="s">
        <v>1633</v>
      </c>
      <c r="N496">
        <v>0.699722222</v>
      </c>
      <c r="O496">
        <v>0</v>
      </c>
      <c r="P496">
        <v>160</v>
      </c>
      <c r="Q496">
        <v>0</v>
      </c>
      <c r="R496">
        <v>0</v>
      </c>
      <c r="S496">
        <v>0</v>
      </c>
      <c r="T496">
        <v>8</v>
      </c>
      <c r="U496">
        <v>0</v>
      </c>
      <c r="V496">
        <v>0</v>
      </c>
      <c r="W496">
        <v>0</v>
      </c>
      <c r="X496">
        <v>31.875806165878629</v>
      </c>
      <c r="Y496">
        <v>0</v>
      </c>
      <c r="Z496">
        <v>0</v>
      </c>
      <c r="AA496">
        <v>0</v>
      </c>
      <c r="AB496">
        <v>1.1985858791935031</v>
      </c>
      <c r="AC496">
        <v>0</v>
      </c>
      <c r="AD496">
        <v>0</v>
      </c>
      <c r="AE496">
        <v>33.07439204507213</v>
      </c>
    </row>
    <row r="497" spans="1:31" x14ac:dyDescent="0.25">
      <c r="A497">
        <v>1818634</v>
      </c>
      <c r="B497">
        <v>1</v>
      </c>
      <c r="C497" t="s">
        <v>80</v>
      </c>
      <c r="D497" t="s">
        <v>94</v>
      </c>
      <c r="E497" t="s">
        <v>146</v>
      </c>
      <c r="F497" t="s">
        <v>1634</v>
      </c>
      <c r="G497" t="s">
        <v>142</v>
      </c>
      <c r="H497" t="s">
        <v>143</v>
      </c>
      <c r="I497" t="s">
        <v>199</v>
      </c>
      <c r="J497" t="s">
        <v>136</v>
      </c>
      <c r="K497" t="s">
        <v>137</v>
      </c>
      <c r="L497" t="s">
        <v>1635</v>
      </c>
      <c r="M497" t="s">
        <v>1636</v>
      </c>
      <c r="N497">
        <v>1.2500000000000001E-2</v>
      </c>
      <c r="O497">
        <v>0</v>
      </c>
      <c r="P497">
        <v>484</v>
      </c>
      <c r="Q497">
        <v>3</v>
      </c>
      <c r="R497">
        <v>267</v>
      </c>
      <c r="S497">
        <v>2</v>
      </c>
      <c r="T497">
        <v>40</v>
      </c>
      <c r="U497">
        <v>0</v>
      </c>
      <c r="V497">
        <v>0</v>
      </c>
      <c r="W497">
        <v>0</v>
      </c>
      <c r="X497">
        <v>1.1158753747371872</v>
      </c>
      <c r="Y497">
        <v>6.1133796016387507E-2</v>
      </c>
      <c r="Z497">
        <v>0.56818017750465022</v>
      </c>
      <c r="AA497">
        <v>6.9907047692212509E-2</v>
      </c>
      <c r="AB497">
        <v>0.21238495838771251</v>
      </c>
      <c r="AC497">
        <v>0</v>
      </c>
      <c r="AD497">
        <v>0</v>
      </c>
      <c r="AE497">
        <v>2.0274813543381502</v>
      </c>
    </row>
    <row r="498" spans="1:31" x14ac:dyDescent="0.25">
      <c r="A498">
        <v>1818635</v>
      </c>
      <c r="B498">
        <v>1</v>
      </c>
      <c r="C498" t="s">
        <v>80</v>
      </c>
      <c r="D498" t="s">
        <v>90</v>
      </c>
      <c r="E498" t="s">
        <v>193</v>
      </c>
      <c r="F498" t="s">
        <v>1637</v>
      </c>
      <c r="G498" t="s">
        <v>235</v>
      </c>
      <c r="H498" t="s">
        <v>134</v>
      </c>
      <c r="I498" t="s">
        <v>135</v>
      </c>
      <c r="J498" t="s">
        <v>136</v>
      </c>
      <c r="K498" t="s">
        <v>137</v>
      </c>
      <c r="L498" t="s">
        <v>1638</v>
      </c>
      <c r="M498" t="s">
        <v>1639</v>
      </c>
      <c r="N498">
        <v>0.71972222200000002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1</v>
      </c>
      <c r="U498">
        <v>0</v>
      </c>
      <c r="V498">
        <v>0</v>
      </c>
      <c r="W498">
        <v>0</v>
      </c>
      <c r="X498">
        <v>8.8734574670688321E-2</v>
      </c>
      <c r="Y498">
        <v>0</v>
      </c>
      <c r="Z498">
        <v>0</v>
      </c>
      <c r="AA498">
        <v>0</v>
      </c>
      <c r="AB498">
        <v>7.4388965533548834</v>
      </c>
      <c r="AC498">
        <v>0</v>
      </c>
      <c r="AD498">
        <v>0</v>
      </c>
      <c r="AE498">
        <v>7.5276311280255719</v>
      </c>
    </row>
    <row r="499" spans="1:31" x14ac:dyDescent="0.25">
      <c r="A499">
        <v>1818637</v>
      </c>
      <c r="B499">
        <v>1</v>
      </c>
      <c r="C499" t="s">
        <v>80</v>
      </c>
      <c r="D499" t="s">
        <v>83</v>
      </c>
      <c r="E499" t="s">
        <v>176</v>
      </c>
      <c r="F499" t="s">
        <v>1640</v>
      </c>
      <c r="G499" t="s">
        <v>158</v>
      </c>
      <c r="H499" t="s">
        <v>143</v>
      </c>
      <c r="I499" t="s">
        <v>199</v>
      </c>
      <c r="J499" t="s">
        <v>136</v>
      </c>
      <c r="K499" t="s">
        <v>159</v>
      </c>
      <c r="L499" t="s">
        <v>1641</v>
      </c>
      <c r="M499" t="s">
        <v>1642</v>
      </c>
      <c r="N499">
        <v>3.1388887999999997E-2</v>
      </c>
      <c r="O499">
        <v>0</v>
      </c>
      <c r="P499">
        <v>251</v>
      </c>
      <c r="Q499">
        <v>0</v>
      </c>
      <c r="R499">
        <v>0</v>
      </c>
      <c r="S499">
        <v>14</v>
      </c>
      <c r="T499">
        <v>1010</v>
      </c>
      <c r="U499">
        <v>2</v>
      </c>
      <c r="V499">
        <v>15</v>
      </c>
      <c r="W499">
        <v>0</v>
      </c>
      <c r="X499">
        <v>1.5032722121569164</v>
      </c>
      <c r="Y499">
        <v>0</v>
      </c>
      <c r="Z499">
        <v>0</v>
      </c>
      <c r="AA499">
        <v>6.072075535559935</v>
      </c>
      <c r="AB499">
        <v>29.483657723849333</v>
      </c>
      <c r="AC499">
        <v>0.10834794826554001</v>
      </c>
      <c r="AD499">
        <v>1.5396011569179495</v>
      </c>
      <c r="AE499">
        <v>38.706954576749666</v>
      </c>
    </row>
    <row r="500" spans="1:31" x14ac:dyDescent="0.25">
      <c r="A500">
        <v>1818638</v>
      </c>
      <c r="B500">
        <v>1</v>
      </c>
      <c r="C500" t="s">
        <v>80</v>
      </c>
      <c r="D500" t="s">
        <v>83</v>
      </c>
      <c r="E500" t="s">
        <v>146</v>
      </c>
      <c r="F500" t="s">
        <v>1643</v>
      </c>
      <c r="G500" t="s">
        <v>142</v>
      </c>
      <c r="H500" t="s">
        <v>143</v>
      </c>
      <c r="I500" t="s">
        <v>135</v>
      </c>
      <c r="J500" t="s">
        <v>136</v>
      </c>
      <c r="K500" t="s">
        <v>137</v>
      </c>
      <c r="L500" t="s">
        <v>1644</v>
      </c>
      <c r="M500" t="s">
        <v>1645</v>
      </c>
      <c r="N500">
        <v>0.22777777699999999</v>
      </c>
      <c r="O500">
        <v>0</v>
      </c>
      <c r="P500">
        <v>148</v>
      </c>
      <c r="Q500">
        <v>0</v>
      </c>
      <c r="R500">
        <v>0</v>
      </c>
      <c r="S500">
        <v>0</v>
      </c>
      <c r="T500">
        <v>841</v>
      </c>
      <c r="U500">
        <v>0</v>
      </c>
      <c r="V500">
        <v>11</v>
      </c>
      <c r="W500">
        <v>0</v>
      </c>
      <c r="X500">
        <v>5.7527847651850985</v>
      </c>
      <c r="Y500">
        <v>0</v>
      </c>
      <c r="Z500">
        <v>0</v>
      </c>
      <c r="AA500">
        <v>0</v>
      </c>
      <c r="AB500">
        <v>47.760281301443065</v>
      </c>
      <c r="AC500">
        <v>0</v>
      </c>
      <c r="AD500">
        <v>7.4551564837754665</v>
      </c>
      <c r="AE500">
        <v>60.968222550403631</v>
      </c>
    </row>
    <row r="501" spans="1:31" x14ac:dyDescent="0.25">
      <c r="A501">
        <v>1818640</v>
      </c>
      <c r="B501">
        <v>1</v>
      </c>
      <c r="C501" t="s">
        <v>81</v>
      </c>
      <c r="D501" t="s">
        <v>122</v>
      </c>
      <c r="E501" t="s">
        <v>176</v>
      </c>
      <c r="F501" t="s">
        <v>1646</v>
      </c>
      <c r="G501" t="s">
        <v>142</v>
      </c>
      <c r="H501" t="s">
        <v>143</v>
      </c>
      <c r="I501" t="s">
        <v>135</v>
      </c>
      <c r="J501" t="s">
        <v>136</v>
      </c>
      <c r="K501" t="s">
        <v>137</v>
      </c>
      <c r="L501" t="s">
        <v>1647</v>
      </c>
      <c r="M501" t="s">
        <v>1648</v>
      </c>
      <c r="N501">
        <v>0.48083333299999997</v>
      </c>
      <c r="O501">
        <v>5</v>
      </c>
      <c r="P501">
        <v>3722</v>
      </c>
      <c r="Q501">
        <v>61</v>
      </c>
      <c r="R501">
        <v>118</v>
      </c>
      <c r="S501">
        <v>40</v>
      </c>
      <c r="T501">
        <v>320</v>
      </c>
      <c r="U501">
        <v>3</v>
      </c>
      <c r="V501">
        <v>1</v>
      </c>
      <c r="W501">
        <v>0.71837569879169993</v>
      </c>
      <c r="X501">
        <v>210.38386840830134</v>
      </c>
      <c r="Y501">
        <v>37.895822557051766</v>
      </c>
      <c r="Z501">
        <v>10.537113297047741</v>
      </c>
      <c r="AA501">
        <v>45.552193139780663</v>
      </c>
      <c r="AB501">
        <v>30.887397915044581</v>
      </c>
      <c r="AC501">
        <v>16.482700067834511</v>
      </c>
      <c r="AD501">
        <v>6.4473216779020015E-2</v>
      </c>
      <c r="AE501">
        <v>352.52194430063133</v>
      </c>
    </row>
    <row r="502" spans="1:31" x14ac:dyDescent="0.25">
      <c r="A502">
        <v>1818641</v>
      </c>
      <c r="B502">
        <v>1</v>
      </c>
      <c r="C502" t="s">
        <v>81</v>
      </c>
      <c r="D502" t="s">
        <v>122</v>
      </c>
      <c r="E502" t="s">
        <v>146</v>
      </c>
      <c r="F502" t="s">
        <v>1649</v>
      </c>
      <c r="G502" t="s">
        <v>142</v>
      </c>
      <c r="H502" t="s">
        <v>143</v>
      </c>
      <c r="I502" t="s">
        <v>135</v>
      </c>
      <c r="J502" t="s">
        <v>136</v>
      </c>
      <c r="K502" t="s">
        <v>137</v>
      </c>
      <c r="L502" t="s">
        <v>1650</v>
      </c>
      <c r="M502" t="s">
        <v>1651</v>
      </c>
      <c r="N502">
        <v>0.45694444400000001</v>
      </c>
      <c r="O502">
        <v>1</v>
      </c>
      <c r="P502">
        <v>5166</v>
      </c>
      <c r="Q502">
        <v>1</v>
      </c>
      <c r="R502">
        <v>11</v>
      </c>
      <c r="S502">
        <v>16</v>
      </c>
      <c r="T502">
        <v>925</v>
      </c>
      <c r="U502">
        <v>5</v>
      </c>
      <c r="V502">
        <v>1</v>
      </c>
      <c r="W502">
        <v>4.4973068018374994E-2</v>
      </c>
      <c r="X502">
        <v>381.00818884124624</v>
      </c>
      <c r="Y502">
        <v>6.8156908507479172E-2</v>
      </c>
      <c r="Z502">
        <v>5.1285733386398782</v>
      </c>
      <c r="AA502">
        <v>17.539537837342074</v>
      </c>
      <c r="AB502">
        <v>110.99264144602147</v>
      </c>
      <c r="AC502">
        <v>1209.975150788893</v>
      </c>
      <c r="AD502">
        <v>0.28553449725710001</v>
      </c>
      <c r="AE502">
        <v>1725.0427567259255</v>
      </c>
    </row>
    <row r="503" spans="1:31" x14ac:dyDescent="0.25">
      <c r="A503">
        <v>1818643</v>
      </c>
      <c r="B503">
        <v>1</v>
      </c>
      <c r="C503" t="s">
        <v>80</v>
      </c>
      <c r="D503" t="s">
        <v>83</v>
      </c>
      <c r="E503" t="s">
        <v>339</v>
      </c>
      <c r="F503" t="s">
        <v>1652</v>
      </c>
      <c r="G503" t="s">
        <v>142</v>
      </c>
      <c r="H503" t="s">
        <v>143</v>
      </c>
      <c r="I503" t="s">
        <v>135</v>
      </c>
      <c r="J503" t="s">
        <v>136</v>
      </c>
      <c r="K503" t="s">
        <v>137</v>
      </c>
      <c r="L503" t="s">
        <v>1653</v>
      </c>
      <c r="M503" t="s">
        <v>1654</v>
      </c>
      <c r="N503">
        <v>1.8161111109999999</v>
      </c>
      <c r="O503">
        <v>2</v>
      </c>
      <c r="P503">
        <v>3879</v>
      </c>
      <c r="Q503">
        <v>5</v>
      </c>
      <c r="R503">
        <v>7</v>
      </c>
      <c r="S503">
        <v>29</v>
      </c>
      <c r="T503">
        <v>1586</v>
      </c>
      <c r="U503">
        <v>17</v>
      </c>
      <c r="V503">
        <v>77</v>
      </c>
      <c r="W503">
        <v>0.12761713262306837</v>
      </c>
      <c r="X503">
        <v>1203.842056277605</v>
      </c>
      <c r="Y503">
        <v>260.44673083193464</v>
      </c>
      <c r="Z503">
        <v>2.4153409822045382</v>
      </c>
      <c r="AA503">
        <v>316.76966923412522</v>
      </c>
      <c r="AB503">
        <v>1421.263203293619</v>
      </c>
      <c r="AC503">
        <v>971.69001787412935</v>
      </c>
      <c r="AD503">
        <v>1576.75049541205</v>
      </c>
      <c r="AE503">
        <v>5753.3051310382907</v>
      </c>
    </row>
    <row r="504" spans="1:31" x14ac:dyDescent="0.25">
      <c r="A504">
        <v>1818644</v>
      </c>
      <c r="B504">
        <v>1</v>
      </c>
      <c r="C504" t="s">
        <v>81</v>
      </c>
      <c r="D504" t="s">
        <v>118</v>
      </c>
      <c r="E504" t="s">
        <v>146</v>
      </c>
      <c r="F504" t="s">
        <v>1655</v>
      </c>
      <c r="G504" t="s">
        <v>170</v>
      </c>
      <c r="H504" t="s">
        <v>143</v>
      </c>
      <c r="I504" t="s">
        <v>135</v>
      </c>
      <c r="J504" t="s">
        <v>136</v>
      </c>
      <c r="K504" t="s">
        <v>137</v>
      </c>
      <c r="L504" t="s">
        <v>1656</v>
      </c>
      <c r="M504" t="s">
        <v>1657</v>
      </c>
      <c r="N504">
        <v>1.3647222219999999</v>
      </c>
      <c r="O504">
        <v>0</v>
      </c>
      <c r="P504">
        <v>0</v>
      </c>
      <c r="Q504">
        <v>0</v>
      </c>
      <c r="R504">
        <v>8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11.789912739994225</v>
      </c>
      <c r="AA504">
        <v>0</v>
      </c>
      <c r="AB504">
        <v>0</v>
      </c>
      <c r="AC504">
        <v>0</v>
      </c>
      <c r="AD504">
        <v>0</v>
      </c>
      <c r="AE504">
        <v>11.789912739994225</v>
      </c>
    </row>
    <row r="505" spans="1:31" x14ac:dyDescent="0.25">
      <c r="A505">
        <v>1818646</v>
      </c>
      <c r="B505">
        <v>1</v>
      </c>
      <c r="C505" t="s">
        <v>81</v>
      </c>
      <c r="D505" t="s">
        <v>128</v>
      </c>
      <c r="E505" t="s">
        <v>146</v>
      </c>
      <c r="F505" t="s">
        <v>1658</v>
      </c>
      <c r="G505" t="s">
        <v>142</v>
      </c>
      <c r="H505" t="s">
        <v>143</v>
      </c>
      <c r="I505" t="s">
        <v>135</v>
      </c>
      <c r="J505" t="s">
        <v>136</v>
      </c>
      <c r="K505" t="s">
        <v>137</v>
      </c>
      <c r="L505" t="s">
        <v>1659</v>
      </c>
      <c r="M505" t="s">
        <v>1660</v>
      </c>
      <c r="N505">
        <v>0.53916666599999996</v>
      </c>
      <c r="O505">
        <v>1</v>
      </c>
      <c r="P505">
        <v>871</v>
      </c>
      <c r="Q505">
        <v>4</v>
      </c>
      <c r="R505">
        <v>57</v>
      </c>
      <c r="S505">
        <v>0</v>
      </c>
      <c r="T505">
        <v>43</v>
      </c>
      <c r="U505">
        <v>1</v>
      </c>
      <c r="V505">
        <v>0</v>
      </c>
      <c r="W505">
        <v>7.2720504444000023E-2</v>
      </c>
      <c r="X505">
        <v>80.662690377237496</v>
      </c>
      <c r="Y505">
        <v>1.30456047898623</v>
      </c>
      <c r="Z505">
        <v>12.854821754242083</v>
      </c>
      <c r="AA505">
        <v>0</v>
      </c>
      <c r="AB505">
        <v>18.804806062648552</v>
      </c>
      <c r="AC505">
        <v>31.962389231401581</v>
      </c>
      <c r="AD505">
        <v>0</v>
      </c>
      <c r="AE505">
        <v>145.66198840895996</v>
      </c>
    </row>
    <row r="506" spans="1:31" x14ac:dyDescent="0.25">
      <c r="A506">
        <v>1818647</v>
      </c>
      <c r="B506">
        <v>1</v>
      </c>
      <c r="C506" t="s">
        <v>80</v>
      </c>
      <c r="D506" t="s">
        <v>93</v>
      </c>
      <c r="E506" t="s">
        <v>140</v>
      </c>
      <c r="F506" t="s">
        <v>1661</v>
      </c>
      <c r="G506" t="s">
        <v>142</v>
      </c>
      <c r="H506" t="s">
        <v>143</v>
      </c>
      <c r="I506" t="s">
        <v>135</v>
      </c>
      <c r="J506" t="s">
        <v>136</v>
      </c>
      <c r="K506" t="s">
        <v>137</v>
      </c>
      <c r="L506" t="s">
        <v>1662</v>
      </c>
      <c r="M506" t="s">
        <v>1663</v>
      </c>
      <c r="N506">
        <v>1.9413888880000001</v>
      </c>
      <c r="O506">
        <v>0</v>
      </c>
      <c r="P506">
        <v>157</v>
      </c>
      <c r="Q506">
        <v>0</v>
      </c>
      <c r="R506">
        <v>10</v>
      </c>
      <c r="S506">
        <v>0</v>
      </c>
      <c r="T506">
        <v>27</v>
      </c>
      <c r="U506">
        <v>0</v>
      </c>
      <c r="V506">
        <v>0</v>
      </c>
      <c r="W506">
        <v>0</v>
      </c>
      <c r="X506">
        <v>50.612480521006439</v>
      </c>
      <c r="Y506">
        <v>0</v>
      </c>
      <c r="Z506">
        <v>15.936456841558241</v>
      </c>
      <c r="AA506">
        <v>0</v>
      </c>
      <c r="AB506">
        <v>19.254135716608882</v>
      </c>
      <c r="AC506">
        <v>0</v>
      </c>
      <c r="AD506">
        <v>0</v>
      </c>
      <c r="AE506">
        <v>85.803073079173572</v>
      </c>
    </row>
    <row r="507" spans="1:31" x14ac:dyDescent="0.25">
      <c r="A507">
        <v>1818648</v>
      </c>
      <c r="B507">
        <v>1</v>
      </c>
      <c r="C507" t="s">
        <v>81</v>
      </c>
      <c r="D507" t="s">
        <v>123</v>
      </c>
      <c r="E507" t="s">
        <v>291</v>
      </c>
      <c r="F507" t="s">
        <v>1664</v>
      </c>
      <c r="G507" t="s">
        <v>424</v>
      </c>
      <c r="H507" t="s">
        <v>134</v>
      </c>
      <c r="I507" t="s">
        <v>135</v>
      </c>
      <c r="J507" t="s">
        <v>136</v>
      </c>
      <c r="K507" t="s">
        <v>137</v>
      </c>
      <c r="L507" t="s">
        <v>1665</v>
      </c>
      <c r="M507" t="s">
        <v>1666</v>
      </c>
      <c r="N507">
        <v>0.86833333300000004</v>
      </c>
      <c r="O507">
        <v>0</v>
      </c>
      <c r="P507">
        <v>2</v>
      </c>
      <c r="Q507">
        <v>0</v>
      </c>
      <c r="R507">
        <v>0</v>
      </c>
      <c r="S507">
        <v>0</v>
      </c>
      <c r="T507">
        <v>76</v>
      </c>
      <c r="U507">
        <v>0</v>
      </c>
      <c r="V507">
        <v>1</v>
      </c>
      <c r="W507">
        <v>0</v>
      </c>
      <c r="X507">
        <v>0.27722531790766669</v>
      </c>
      <c r="Y507">
        <v>0</v>
      </c>
      <c r="Z507">
        <v>0</v>
      </c>
      <c r="AA507">
        <v>0</v>
      </c>
      <c r="AB507">
        <v>41.493198002645606</v>
      </c>
      <c r="AC507">
        <v>0</v>
      </c>
      <c r="AD507">
        <v>0.68411261715498328</v>
      </c>
      <c r="AE507">
        <v>42.454535937708251</v>
      </c>
    </row>
    <row r="508" spans="1:31" x14ac:dyDescent="0.25">
      <c r="A508">
        <v>1818649</v>
      </c>
      <c r="B508">
        <v>1</v>
      </c>
      <c r="C508" t="s">
        <v>80</v>
      </c>
      <c r="D508" t="s">
        <v>105</v>
      </c>
      <c r="E508" t="s">
        <v>193</v>
      </c>
      <c r="F508" t="s">
        <v>1667</v>
      </c>
      <c r="G508" t="s">
        <v>148</v>
      </c>
      <c r="H508" t="s">
        <v>134</v>
      </c>
      <c r="I508" t="s">
        <v>135</v>
      </c>
      <c r="J508" t="s">
        <v>136</v>
      </c>
      <c r="K508" t="s">
        <v>137</v>
      </c>
      <c r="L508" t="s">
        <v>1668</v>
      </c>
      <c r="M508" t="s">
        <v>1669</v>
      </c>
      <c r="N508">
        <v>1.9755555549999999</v>
      </c>
      <c r="O508">
        <v>0</v>
      </c>
      <c r="P508">
        <v>4</v>
      </c>
      <c r="Q508">
        <v>0</v>
      </c>
      <c r="R508">
        <v>0</v>
      </c>
      <c r="S508">
        <v>0</v>
      </c>
      <c r="T508">
        <v>4</v>
      </c>
      <c r="U508">
        <v>0</v>
      </c>
      <c r="V508">
        <v>0</v>
      </c>
      <c r="W508">
        <v>0</v>
      </c>
      <c r="X508">
        <v>3.7222932229022825</v>
      </c>
      <c r="Y508">
        <v>0</v>
      </c>
      <c r="Z508">
        <v>0</v>
      </c>
      <c r="AA508">
        <v>0</v>
      </c>
      <c r="AB508">
        <v>19.747658364951484</v>
      </c>
      <c r="AC508">
        <v>0</v>
      </c>
      <c r="AD508">
        <v>0</v>
      </c>
      <c r="AE508">
        <v>23.469951587853767</v>
      </c>
    </row>
    <row r="509" spans="1:31" x14ac:dyDescent="0.25">
      <c r="A509">
        <v>1818650</v>
      </c>
      <c r="B509">
        <v>1</v>
      </c>
      <c r="C509" t="s">
        <v>80</v>
      </c>
      <c r="D509" t="s">
        <v>104</v>
      </c>
      <c r="E509" t="s">
        <v>146</v>
      </c>
      <c r="F509" t="s">
        <v>1670</v>
      </c>
      <c r="G509" t="s">
        <v>142</v>
      </c>
      <c r="H509" t="s">
        <v>143</v>
      </c>
      <c r="I509" t="s">
        <v>135</v>
      </c>
      <c r="J509" t="s">
        <v>136</v>
      </c>
      <c r="K509" t="s">
        <v>137</v>
      </c>
      <c r="L509" t="s">
        <v>1671</v>
      </c>
      <c r="M509" t="s">
        <v>1672</v>
      </c>
      <c r="N509">
        <v>0.44305555499999999</v>
      </c>
      <c r="O509">
        <v>3</v>
      </c>
      <c r="P509">
        <v>0</v>
      </c>
      <c r="Q509">
        <v>16</v>
      </c>
      <c r="R509">
        <v>0</v>
      </c>
      <c r="S509">
        <v>11</v>
      </c>
      <c r="T509">
        <v>0</v>
      </c>
      <c r="U509">
        <v>1</v>
      </c>
      <c r="V509">
        <v>0</v>
      </c>
      <c r="W509">
        <v>0.39557373466861812</v>
      </c>
      <c r="X509">
        <v>0</v>
      </c>
      <c r="Y509">
        <v>2.5442289518040999</v>
      </c>
      <c r="Z509">
        <v>0</v>
      </c>
      <c r="AA509">
        <v>17.551126268284317</v>
      </c>
      <c r="AB509">
        <v>0</v>
      </c>
      <c r="AC509">
        <v>4.0099862555626054</v>
      </c>
      <c r="AD509">
        <v>0</v>
      </c>
      <c r="AE509">
        <v>24.50091521031964</v>
      </c>
    </row>
    <row r="510" spans="1:31" x14ac:dyDescent="0.25">
      <c r="A510">
        <v>1818651</v>
      </c>
      <c r="B510">
        <v>1</v>
      </c>
      <c r="C510" t="s">
        <v>81</v>
      </c>
      <c r="D510" t="s">
        <v>118</v>
      </c>
      <c r="E510" t="s">
        <v>146</v>
      </c>
      <c r="F510" t="s">
        <v>1673</v>
      </c>
      <c r="G510" t="s">
        <v>170</v>
      </c>
      <c r="H510" t="s">
        <v>143</v>
      </c>
      <c r="I510" t="s">
        <v>135</v>
      </c>
      <c r="J510" t="s">
        <v>136</v>
      </c>
      <c r="K510" t="s">
        <v>137</v>
      </c>
      <c r="L510" t="s">
        <v>1674</v>
      </c>
      <c r="M510" t="s">
        <v>1675</v>
      </c>
      <c r="N510">
        <v>1.0236111109999999</v>
      </c>
      <c r="O510">
        <v>0</v>
      </c>
      <c r="P510">
        <v>338</v>
      </c>
      <c r="Q510">
        <v>0</v>
      </c>
      <c r="R510">
        <v>17</v>
      </c>
      <c r="S510">
        <v>0</v>
      </c>
      <c r="T510">
        <v>34</v>
      </c>
      <c r="U510">
        <v>0</v>
      </c>
      <c r="V510">
        <v>0</v>
      </c>
      <c r="W510">
        <v>0</v>
      </c>
      <c r="X510">
        <v>45.520290121011371</v>
      </c>
      <c r="Y510">
        <v>0</v>
      </c>
      <c r="Z510">
        <v>1.3462301073484002</v>
      </c>
      <c r="AA510">
        <v>0</v>
      </c>
      <c r="AB510">
        <v>6.3774561100568157</v>
      </c>
      <c r="AC510">
        <v>0</v>
      </c>
      <c r="AD510">
        <v>0</v>
      </c>
      <c r="AE510">
        <v>53.243976338416587</v>
      </c>
    </row>
    <row r="511" spans="1:31" x14ac:dyDescent="0.25">
      <c r="A511">
        <v>1818655</v>
      </c>
      <c r="B511">
        <v>1</v>
      </c>
      <c r="C511" t="s">
        <v>80</v>
      </c>
      <c r="D511" t="s">
        <v>109</v>
      </c>
      <c r="E511" t="s">
        <v>176</v>
      </c>
      <c r="F511" t="s">
        <v>1676</v>
      </c>
      <c r="G511" t="s">
        <v>142</v>
      </c>
      <c r="H511" t="s">
        <v>143</v>
      </c>
      <c r="I511" t="s">
        <v>135</v>
      </c>
      <c r="J511" t="s">
        <v>136</v>
      </c>
      <c r="K511" t="s">
        <v>137</v>
      </c>
      <c r="L511" t="s">
        <v>1677</v>
      </c>
      <c r="M511" t="s">
        <v>1678</v>
      </c>
      <c r="N511">
        <v>0.27305555500000001</v>
      </c>
      <c r="O511">
        <v>0</v>
      </c>
      <c r="P511">
        <v>71</v>
      </c>
      <c r="Q511">
        <v>1</v>
      </c>
      <c r="R511">
        <v>8</v>
      </c>
      <c r="S511">
        <v>0</v>
      </c>
      <c r="T511">
        <v>10</v>
      </c>
      <c r="U511">
        <v>0</v>
      </c>
      <c r="V511">
        <v>0</v>
      </c>
      <c r="W511">
        <v>0</v>
      </c>
      <c r="X511">
        <v>1.9315667375867831</v>
      </c>
      <c r="Y511">
        <v>0.31895751398214001</v>
      </c>
      <c r="Z511">
        <v>0.28561774475225776</v>
      </c>
      <c r="AA511">
        <v>0</v>
      </c>
      <c r="AB511">
        <v>1.8658592678259727</v>
      </c>
      <c r="AC511">
        <v>0</v>
      </c>
      <c r="AD511">
        <v>0</v>
      </c>
      <c r="AE511">
        <v>4.4020012641471533</v>
      </c>
    </row>
    <row r="512" spans="1:31" x14ac:dyDescent="0.25">
      <c r="A512">
        <v>1818656</v>
      </c>
      <c r="B512">
        <v>1</v>
      </c>
      <c r="C512" t="s">
        <v>80</v>
      </c>
      <c r="D512" t="s">
        <v>104</v>
      </c>
      <c r="E512" t="s">
        <v>140</v>
      </c>
      <c r="F512" t="s">
        <v>1679</v>
      </c>
      <c r="G512" t="s">
        <v>142</v>
      </c>
      <c r="H512" t="s">
        <v>143</v>
      </c>
      <c r="I512" t="s">
        <v>135</v>
      </c>
      <c r="J512" t="s">
        <v>136</v>
      </c>
      <c r="K512" t="s">
        <v>137</v>
      </c>
      <c r="L512" t="s">
        <v>1680</v>
      </c>
      <c r="M512" t="s">
        <v>1681</v>
      </c>
      <c r="N512">
        <v>2.3883333329999998</v>
      </c>
      <c r="O512">
        <v>2</v>
      </c>
      <c r="P512">
        <v>61</v>
      </c>
      <c r="Q512">
        <v>5</v>
      </c>
      <c r="R512">
        <v>21</v>
      </c>
      <c r="S512">
        <v>5</v>
      </c>
      <c r="T512">
        <v>2</v>
      </c>
      <c r="U512">
        <v>0</v>
      </c>
      <c r="V512">
        <v>0</v>
      </c>
      <c r="W512">
        <v>4.4378178377754391</v>
      </c>
      <c r="X512">
        <v>21.761664677503145</v>
      </c>
      <c r="Y512">
        <v>238.92376558673169</v>
      </c>
      <c r="Z512">
        <v>145.91871521991243</v>
      </c>
      <c r="AA512">
        <v>232.18822306151293</v>
      </c>
      <c r="AB512">
        <v>0</v>
      </c>
      <c r="AC512">
        <v>0</v>
      </c>
      <c r="AD512">
        <v>0</v>
      </c>
      <c r="AE512">
        <v>643.23018638343569</v>
      </c>
    </row>
    <row r="513" spans="1:31" x14ac:dyDescent="0.25">
      <c r="A513">
        <v>1818657</v>
      </c>
      <c r="B513">
        <v>1</v>
      </c>
      <c r="C513" t="s">
        <v>81</v>
      </c>
      <c r="D513" t="s">
        <v>113</v>
      </c>
      <c r="E513" t="s">
        <v>176</v>
      </c>
      <c r="F513" t="s">
        <v>1682</v>
      </c>
      <c r="G513" t="s">
        <v>142</v>
      </c>
      <c r="H513" t="s">
        <v>143</v>
      </c>
      <c r="I513" t="s">
        <v>199</v>
      </c>
      <c r="J513" t="s">
        <v>136</v>
      </c>
      <c r="K513" t="s">
        <v>137</v>
      </c>
      <c r="L513" t="s">
        <v>1683</v>
      </c>
      <c r="M513" t="s">
        <v>1684</v>
      </c>
      <c r="N513">
        <v>2.0277777E-2</v>
      </c>
      <c r="O513">
        <v>13</v>
      </c>
      <c r="P513">
        <v>327</v>
      </c>
      <c r="Q513">
        <v>137</v>
      </c>
      <c r="R513">
        <v>144</v>
      </c>
      <c r="S513">
        <v>16</v>
      </c>
      <c r="T513">
        <v>23</v>
      </c>
      <c r="U513">
        <v>0</v>
      </c>
      <c r="V513">
        <v>0</v>
      </c>
      <c r="W513">
        <v>6.7719944419702777E-2</v>
      </c>
      <c r="X513">
        <v>1.0043080149713843</v>
      </c>
      <c r="Y513">
        <v>1.8820975829359359</v>
      </c>
      <c r="Z513">
        <v>1.1676495842632277</v>
      </c>
      <c r="AA513">
        <v>0.39230477381563444</v>
      </c>
      <c r="AB513">
        <v>0.20302726237755497</v>
      </c>
      <c r="AC513">
        <v>0</v>
      </c>
      <c r="AD513">
        <v>0</v>
      </c>
      <c r="AE513">
        <v>4.7171071627834404</v>
      </c>
    </row>
    <row r="514" spans="1:31" x14ac:dyDescent="0.25">
      <c r="A514">
        <v>1818660</v>
      </c>
      <c r="B514">
        <v>1</v>
      </c>
      <c r="C514" t="s">
        <v>81</v>
      </c>
      <c r="D514" t="s">
        <v>115</v>
      </c>
      <c r="E514" t="s">
        <v>131</v>
      </c>
      <c r="F514" t="s">
        <v>1685</v>
      </c>
      <c r="G514" t="s">
        <v>231</v>
      </c>
      <c r="H514" t="s">
        <v>134</v>
      </c>
      <c r="I514" t="s">
        <v>135</v>
      </c>
      <c r="J514" t="s">
        <v>136</v>
      </c>
      <c r="K514" t="s">
        <v>137</v>
      </c>
      <c r="L514" t="s">
        <v>1686</v>
      </c>
      <c r="M514" t="s">
        <v>1687</v>
      </c>
      <c r="N514">
        <v>1.834166666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1.2944915844440835E-2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1.2944915844440835E-2</v>
      </c>
    </row>
    <row r="515" spans="1:31" x14ac:dyDescent="0.25">
      <c r="A515">
        <v>1818662</v>
      </c>
      <c r="B515">
        <v>1</v>
      </c>
      <c r="C515" t="s">
        <v>81</v>
      </c>
      <c r="D515" t="s">
        <v>116</v>
      </c>
      <c r="E515" t="s">
        <v>193</v>
      </c>
      <c r="F515" t="s">
        <v>1688</v>
      </c>
      <c r="G515" t="s">
        <v>235</v>
      </c>
      <c r="H515" t="s">
        <v>134</v>
      </c>
      <c r="I515" t="s">
        <v>135</v>
      </c>
      <c r="J515" t="s">
        <v>136</v>
      </c>
      <c r="K515" t="s">
        <v>137</v>
      </c>
      <c r="L515" t="s">
        <v>1689</v>
      </c>
      <c r="M515" t="s">
        <v>1690</v>
      </c>
      <c r="N515">
        <v>1.778611111</v>
      </c>
      <c r="O515">
        <v>0</v>
      </c>
      <c r="P515">
        <v>43</v>
      </c>
      <c r="Q515">
        <v>0</v>
      </c>
      <c r="R515">
        <v>0</v>
      </c>
      <c r="S515">
        <v>0</v>
      </c>
      <c r="T515">
        <v>5</v>
      </c>
      <c r="U515">
        <v>0</v>
      </c>
      <c r="V515">
        <v>0</v>
      </c>
      <c r="W515">
        <v>0</v>
      </c>
      <c r="X515">
        <v>8.4586953438885644</v>
      </c>
      <c r="Y515">
        <v>0</v>
      </c>
      <c r="Z515">
        <v>0</v>
      </c>
      <c r="AA515">
        <v>0</v>
      </c>
      <c r="AB515">
        <v>0.28838629221206918</v>
      </c>
      <c r="AC515">
        <v>0</v>
      </c>
      <c r="AD515">
        <v>0</v>
      </c>
      <c r="AE515">
        <v>8.7470816361006332</v>
      </c>
    </row>
    <row r="516" spans="1:31" x14ac:dyDescent="0.25">
      <c r="A516">
        <v>1818663</v>
      </c>
      <c r="B516">
        <v>1</v>
      </c>
      <c r="C516" t="s">
        <v>81</v>
      </c>
      <c r="D516" t="s">
        <v>127</v>
      </c>
      <c r="E516" t="s">
        <v>140</v>
      </c>
      <c r="F516" t="s">
        <v>1691</v>
      </c>
      <c r="G516" t="s">
        <v>142</v>
      </c>
      <c r="H516" t="s">
        <v>143</v>
      </c>
      <c r="I516" t="s">
        <v>135</v>
      </c>
      <c r="J516" t="s">
        <v>136</v>
      </c>
      <c r="K516" t="s">
        <v>137</v>
      </c>
      <c r="L516" t="s">
        <v>1692</v>
      </c>
      <c r="M516" t="s">
        <v>1693</v>
      </c>
      <c r="N516">
        <v>1.521111111</v>
      </c>
      <c r="O516">
        <v>1</v>
      </c>
      <c r="P516">
        <v>97</v>
      </c>
      <c r="Q516">
        <v>12</v>
      </c>
      <c r="R516">
        <v>132</v>
      </c>
      <c r="S516">
        <v>4</v>
      </c>
      <c r="T516">
        <v>11</v>
      </c>
      <c r="U516">
        <v>0</v>
      </c>
      <c r="V516">
        <v>1</v>
      </c>
      <c r="W516">
        <v>2.1077171897236777</v>
      </c>
      <c r="X516">
        <v>22.149984443257793</v>
      </c>
      <c r="Y516">
        <v>5.2365551324126853</v>
      </c>
      <c r="Z516">
        <v>251.33270709723107</v>
      </c>
      <c r="AA516">
        <v>48.459181095864565</v>
      </c>
      <c r="AB516">
        <v>10.794207284529975</v>
      </c>
      <c r="AC516">
        <v>0</v>
      </c>
      <c r="AD516">
        <v>0.87132485368681944</v>
      </c>
      <c r="AE516">
        <v>340.95167709670659</v>
      </c>
    </row>
    <row r="517" spans="1:31" x14ac:dyDescent="0.25">
      <c r="A517">
        <v>1818664</v>
      </c>
      <c r="B517">
        <v>1</v>
      </c>
      <c r="C517" t="s">
        <v>80</v>
      </c>
      <c r="D517" t="s">
        <v>102</v>
      </c>
      <c r="E517" t="s">
        <v>146</v>
      </c>
      <c r="F517" t="s">
        <v>1694</v>
      </c>
      <c r="G517" t="s">
        <v>170</v>
      </c>
      <c r="H517" t="s">
        <v>143</v>
      </c>
      <c r="I517" t="s">
        <v>135</v>
      </c>
      <c r="J517" t="s">
        <v>136</v>
      </c>
      <c r="K517" t="s">
        <v>137</v>
      </c>
      <c r="L517" t="s">
        <v>1695</v>
      </c>
      <c r="M517" t="s">
        <v>1696</v>
      </c>
      <c r="N517">
        <v>0.84555555500000001</v>
      </c>
      <c r="O517">
        <v>0</v>
      </c>
      <c r="P517">
        <v>0</v>
      </c>
      <c r="Q517">
        <v>0</v>
      </c>
      <c r="R517">
        <v>12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3.8731693287118794</v>
      </c>
      <c r="AA517">
        <v>0</v>
      </c>
      <c r="AB517">
        <v>0</v>
      </c>
      <c r="AC517">
        <v>0</v>
      </c>
      <c r="AD517">
        <v>0</v>
      </c>
      <c r="AE517">
        <v>3.8731693287118794</v>
      </c>
    </row>
    <row r="518" spans="1:31" x14ac:dyDescent="0.25">
      <c r="A518">
        <v>1818667</v>
      </c>
      <c r="B518">
        <v>1</v>
      </c>
      <c r="C518" t="s">
        <v>80</v>
      </c>
      <c r="D518" t="s">
        <v>94</v>
      </c>
      <c r="E518" t="s">
        <v>291</v>
      </c>
      <c r="F518" t="s">
        <v>1697</v>
      </c>
      <c r="G518" t="s">
        <v>424</v>
      </c>
      <c r="H518" t="s">
        <v>134</v>
      </c>
      <c r="I518" t="s">
        <v>135</v>
      </c>
      <c r="J518" t="s">
        <v>136</v>
      </c>
      <c r="K518" t="s">
        <v>137</v>
      </c>
      <c r="L518" t="s">
        <v>1698</v>
      </c>
      <c r="M518" t="s">
        <v>1699</v>
      </c>
      <c r="N518">
        <v>1.4511111109999999</v>
      </c>
      <c r="O518">
        <v>0</v>
      </c>
      <c r="P518">
        <v>82</v>
      </c>
      <c r="Q518">
        <v>0</v>
      </c>
      <c r="R518">
        <v>0</v>
      </c>
      <c r="S518">
        <v>0</v>
      </c>
      <c r="T518">
        <v>5</v>
      </c>
      <c r="U518">
        <v>0</v>
      </c>
      <c r="V518">
        <v>0</v>
      </c>
      <c r="W518">
        <v>0</v>
      </c>
      <c r="X518">
        <v>9.7092622230811045</v>
      </c>
      <c r="Y518">
        <v>0</v>
      </c>
      <c r="Z518">
        <v>0</v>
      </c>
      <c r="AA518">
        <v>0</v>
      </c>
      <c r="AB518">
        <v>0.85530479537625193</v>
      </c>
      <c r="AC518">
        <v>0</v>
      </c>
      <c r="AD518">
        <v>0</v>
      </c>
      <c r="AE518">
        <v>10.564567018457357</v>
      </c>
    </row>
    <row r="519" spans="1:31" x14ac:dyDescent="0.25">
      <c r="A519">
        <v>1818669</v>
      </c>
      <c r="B519">
        <v>1</v>
      </c>
      <c r="C519" t="s">
        <v>80</v>
      </c>
      <c r="D519" t="s">
        <v>83</v>
      </c>
      <c r="E519" t="s">
        <v>146</v>
      </c>
      <c r="F519" t="s">
        <v>1700</v>
      </c>
      <c r="G519" t="s">
        <v>170</v>
      </c>
      <c r="H519" t="s">
        <v>143</v>
      </c>
      <c r="I519" t="s">
        <v>135</v>
      </c>
      <c r="J519" t="s">
        <v>136</v>
      </c>
      <c r="K519" t="s">
        <v>137</v>
      </c>
      <c r="L519" t="s">
        <v>1701</v>
      </c>
      <c r="M519" t="s">
        <v>1702</v>
      </c>
      <c r="N519">
        <v>3.727222222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278</v>
      </c>
      <c r="U519">
        <v>0</v>
      </c>
      <c r="V519">
        <v>4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567.04209197004263</v>
      </c>
      <c r="AC519">
        <v>0</v>
      </c>
      <c r="AD519">
        <v>145.81697893389679</v>
      </c>
      <c r="AE519">
        <v>712.85907090393948</v>
      </c>
    </row>
    <row r="520" spans="1:31" x14ac:dyDescent="0.25">
      <c r="A520">
        <v>1818671</v>
      </c>
      <c r="B520">
        <v>1</v>
      </c>
      <c r="C520" t="s">
        <v>81</v>
      </c>
      <c r="D520" t="s">
        <v>123</v>
      </c>
      <c r="E520" t="s">
        <v>176</v>
      </c>
      <c r="F520" t="s">
        <v>1703</v>
      </c>
      <c r="G520" t="s">
        <v>142</v>
      </c>
      <c r="H520" t="s">
        <v>143</v>
      </c>
      <c r="I520" t="s">
        <v>135</v>
      </c>
      <c r="J520" t="s">
        <v>136</v>
      </c>
      <c r="K520" t="s">
        <v>137</v>
      </c>
      <c r="L520" t="s">
        <v>1704</v>
      </c>
      <c r="M520" t="s">
        <v>1705</v>
      </c>
      <c r="N520">
        <v>2.3202777769999998</v>
      </c>
      <c r="O520">
        <v>0</v>
      </c>
      <c r="P520">
        <v>0</v>
      </c>
      <c r="Q520">
        <v>2</v>
      </c>
      <c r="R520">
        <v>1</v>
      </c>
      <c r="S520">
        <v>9</v>
      </c>
      <c r="T520">
        <v>0</v>
      </c>
      <c r="U520">
        <v>1</v>
      </c>
      <c r="V520">
        <v>0</v>
      </c>
      <c r="W520">
        <v>0</v>
      </c>
      <c r="X520">
        <v>0</v>
      </c>
      <c r="Y520">
        <v>0.42580121476228111</v>
      </c>
      <c r="Z520">
        <v>0.3638560545399333</v>
      </c>
      <c r="AA520">
        <v>169.11852520679977</v>
      </c>
      <c r="AB520">
        <v>0</v>
      </c>
      <c r="AC520">
        <v>205.92149240908918</v>
      </c>
      <c r="AD520">
        <v>0</v>
      </c>
      <c r="AE520">
        <v>375.82967488519114</v>
      </c>
    </row>
    <row r="521" spans="1:31" x14ac:dyDescent="0.25">
      <c r="A521">
        <v>1818672</v>
      </c>
      <c r="B521">
        <v>1</v>
      </c>
      <c r="C521" t="s">
        <v>81</v>
      </c>
      <c r="D521" t="s">
        <v>112</v>
      </c>
      <c r="E521" t="s">
        <v>176</v>
      </c>
      <c r="F521" t="s">
        <v>1706</v>
      </c>
      <c r="G521" t="s">
        <v>142</v>
      </c>
      <c r="H521" t="s">
        <v>143</v>
      </c>
      <c r="I521" t="s">
        <v>135</v>
      </c>
      <c r="J521" t="s">
        <v>136</v>
      </c>
      <c r="K521" t="s">
        <v>137</v>
      </c>
      <c r="L521" t="s">
        <v>1707</v>
      </c>
      <c r="M521" t="s">
        <v>1708</v>
      </c>
      <c r="N521">
        <v>0.73416666600000002</v>
      </c>
      <c r="O521">
        <v>0</v>
      </c>
      <c r="P521">
        <v>418</v>
      </c>
      <c r="Q521">
        <v>7</v>
      </c>
      <c r="R521">
        <v>11</v>
      </c>
      <c r="S521">
        <v>1</v>
      </c>
      <c r="T521">
        <v>23</v>
      </c>
      <c r="U521">
        <v>0</v>
      </c>
      <c r="V521">
        <v>0</v>
      </c>
      <c r="W521">
        <v>0</v>
      </c>
      <c r="X521">
        <v>45.868112081587682</v>
      </c>
      <c r="Y521">
        <v>1.5904264214196879</v>
      </c>
      <c r="Z521">
        <v>5.3707645573346925</v>
      </c>
      <c r="AA521">
        <v>12.855266439217299</v>
      </c>
      <c r="AB521">
        <v>4.1124142401611241</v>
      </c>
      <c r="AC521">
        <v>0</v>
      </c>
      <c r="AD521">
        <v>0</v>
      </c>
      <c r="AE521">
        <v>69.796983739720488</v>
      </c>
    </row>
    <row r="522" spans="1:31" x14ac:dyDescent="0.25">
      <c r="A522">
        <v>1818673</v>
      </c>
      <c r="B522">
        <v>1</v>
      </c>
      <c r="C522" t="s">
        <v>80</v>
      </c>
      <c r="D522" t="s">
        <v>110</v>
      </c>
      <c r="E522" t="s">
        <v>131</v>
      </c>
      <c r="F522" t="s">
        <v>1709</v>
      </c>
      <c r="G522" t="s">
        <v>133</v>
      </c>
      <c r="H522" t="s">
        <v>134</v>
      </c>
      <c r="I522" t="s">
        <v>135</v>
      </c>
      <c r="J522" t="s">
        <v>136</v>
      </c>
      <c r="K522" t="s">
        <v>137</v>
      </c>
      <c r="L522" t="s">
        <v>1710</v>
      </c>
      <c r="M522" t="s">
        <v>1711</v>
      </c>
      <c r="N522">
        <v>3.4363888880000002</v>
      </c>
      <c r="O522">
        <v>0</v>
      </c>
      <c r="P522">
        <v>15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10.357486619260079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10.357486619260079</v>
      </c>
    </row>
    <row r="523" spans="1:31" x14ac:dyDescent="0.25">
      <c r="A523">
        <v>1818674</v>
      </c>
      <c r="B523">
        <v>1</v>
      </c>
      <c r="C523" t="s">
        <v>81</v>
      </c>
      <c r="D523" t="s">
        <v>123</v>
      </c>
      <c r="E523" t="s">
        <v>131</v>
      </c>
      <c r="F523" t="s">
        <v>1712</v>
      </c>
      <c r="G523" t="s">
        <v>231</v>
      </c>
      <c r="H523" t="s">
        <v>134</v>
      </c>
      <c r="I523" t="s">
        <v>135</v>
      </c>
      <c r="J523" t="s">
        <v>136</v>
      </c>
      <c r="K523" t="s">
        <v>137</v>
      </c>
      <c r="L523" t="s">
        <v>1713</v>
      </c>
      <c r="M523" t="s">
        <v>1714</v>
      </c>
      <c r="N523">
        <v>0.85305555499999997</v>
      </c>
      <c r="O523">
        <v>0</v>
      </c>
      <c r="P523">
        <v>4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0.75664974903979709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0.75664974903979709</v>
      </c>
    </row>
    <row r="524" spans="1:31" x14ac:dyDescent="0.25">
      <c r="A524">
        <v>1818675</v>
      </c>
      <c r="B524">
        <v>1</v>
      </c>
      <c r="C524" t="s">
        <v>81</v>
      </c>
      <c r="D524" t="s">
        <v>120</v>
      </c>
      <c r="E524" t="s">
        <v>131</v>
      </c>
      <c r="F524" t="s">
        <v>1715</v>
      </c>
      <c r="G524" t="s">
        <v>231</v>
      </c>
      <c r="H524" t="s">
        <v>134</v>
      </c>
      <c r="I524" t="s">
        <v>135</v>
      </c>
      <c r="J524" t="s">
        <v>136</v>
      </c>
      <c r="K524" t="s">
        <v>137</v>
      </c>
      <c r="L524" t="s">
        <v>1716</v>
      </c>
      <c r="M524" t="s">
        <v>1717</v>
      </c>
      <c r="N524">
        <v>1.9750000000000001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1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0.55848938912910007</v>
      </c>
      <c r="AC524">
        <v>0</v>
      </c>
      <c r="AD524">
        <v>0</v>
      </c>
      <c r="AE524">
        <v>0.55848938912910007</v>
      </c>
    </row>
    <row r="525" spans="1:31" x14ac:dyDescent="0.25">
      <c r="A525">
        <v>1818678</v>
      </c>
      <c r="B525">
        <v>1</v>
      </c>
      <c r="C525" t="s">
        <v>81</v>
      </c>
      <c r="D525" t="s">
        <v>114</v>
      </c>
      <c r="E525" t="s">
        <v>146</v>
      </c>
      <c r="F525" t="s">
        <v>1718</v>
      </c>
      <c r="G525" t="s">
        <v>142</v>
      </c>
      <c r="H525" t="s">
        <v>143</v>
      </c>
      <c r="I525" t="s">
        <v>135</v>
      </c>
      <c r="J525" t="s">
        <v>136</v>
      </c>
      <c r="K525" t="s">
        <v>137</v>
      </c>
      <c r="L525" t="s">
        <v>1719</v>
      </c>
      <c r="M525" t="s">
        <v>1720</v>
      </c>
      <c r="N525">
        <v>0.29388888800000001</v>
      </c>
      <c r="O525">
        <v>0</v>
      </c>
      <c r="P525">
        <v>50</v>
      </c>
      <c r="Q525">
        <v>0</v>
      </c>
      <c r="R525">
        <v>36</v>
      </c>
      <c r="S525">
        <v>0</v>
      </c>
      <c r="T525">
        <v>11</v>
      </c>
      <c r="U525">
        <v>0</v>
      </c>
      <c r="V525">
        <v>1</v>
      </c>
      <c r="W525">
        <v>0</v>
      </c>
      <c r="X525">
        <v>1.0830299403996353</v>
      </c>
      <c r="Y525">
        <v>0</v>
      </c>
      <c r="Z525">
        <v>1.6591045861201108</v>
      </c>
      <c r="AA525">
        <v>0</v>
      </c>
      <c r="AB525">
        <v>1.0034439905866495</v>
      </c>
      <c r="AC525">
        <v>0</v>
      </c>
      <c r="AD525">
        <v>15.694145917699839</v>
      </c>
      <c r="AE525">
        <v>19.439724434806234</v>
      </c>
    </row>
    <row r="526" spans="1:31" x14ac:dyDescent="0.25">
      <c r="A526">
        <v>1818680</v>
      </c>
      <c r="B526">
        <v>1</v>
      </c>
      <c r="C526" t="s">
        <v>81</v>
      </c>
      <c r="D526" t="s">
        <v>112</v>
      </c>
      <c r="E526" t="s">
        <v>193</v>
      </c>
      <c r="F526" t="s">
        <v>1721</v>
      </c>
      <c r="G526" t="s">
        <v>447</v>
      </c>
      <c r="H526" t="s">
        <v>134</v>
      </c>
      <c r="I526" t="s">
        <v>135</v>
      </c>
      <c r="J526" t="s">
        <v>136</v>
      </c>
      <c r="K526" t="s">
        <v>137</v>
      </c>
      <c r="L526" t="s">
        <v>1722</v>
      </c>
      <c r="M526" t="s">
        <v>1723</v>
      </c>
      <c r="N526">
        <v>8.9672222220000002</v>
      </c>
      <c r="O526">
        <v>0</v>
      </c>
      <c r="P526">
        <v>22</v>
      </c>
      <c r="Q526">
        <v>0</v>
      </c>
      <c r="R526">
        <v>1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20.866012377520775</v>
      </c>
      <c r="Y526">
        <v>0</v>
      </c>
      <c r="Z526">
        <v>6.6735162874594725</v>
      </c>
      <c r="AA526">
        <v>0</v>
      </c>
      <c r="AB526">
        <v>1.3065440600800955</v>
      </c>
      <c r="AC526">
        <v>0</v>
      </c>
      <c r="AD526">
        <v>0</v>
      </c>
      <c r="AE526">
        <v>28.846072725060342</v>
      </c>
    </row>
    <row r="527" spans="1:31" x14ac:dyDescent="0.25">
      <c r="A527">
        <v>1818681</v>
      </c>
      <c r="B527">
        <v>1</v>
      </c>
      <c r="C527" t="s">
        <v>80</v>
      </c>
      <c r="D527" t="s">
        <v>89</v>
      </c>
      <c r="E527" t="s">
        <v>176</v>
      </c>
      <c r="F527" t="s">
        <v>1724</v>
      </c>
      <c r="G527" t="s">
        <v>142</v>
      </c>
      <c r="H527" t="s">
        <v>143</v>
      </c>
      <c r="I527" t="s">
        <v>135</v>
      </c>
      <c r="J527" t="s">
        <v>136</v>
      </c>
      <c r="K527" t="s">
        <v>137</v>
      </c>
      <c r="L527" t="s">
        <v>1725</v>
      </c>
      <c r="M527" t="s">
        <v>1726</v>
      </c>
      <c r="N527">
        <v>6.6111111E-2</v>
      </c>
      <c r="O527">
        <v>5</v>
      </c>
      <c r="P527">
        <v>5195</v>
      </c>
      <c r="Q527">
        <v>3</v>
      </c>
      <c r="R527">
        <v>194</v>
      </c>
      <c r="S527">
        <v>13</v>
      </c>
      <c r="T527">
        <v>699</v>
      </c>
      <c r="U527">
        <v>7</v>
      </c>
      <c r="V527">
        <v>0</v>
      </c>
      <c r="W527">
        <v>5.6412611292644943</v>
      </c>
      <c r="X527">
        <v>103.3198997880984</v>
      </c>
      <c r="Y527">
        <v>0.61360260607916661</v>
      </c>
      <c r="Z527">
        <v>3.010443684373493</v>
      </c>
      <c r="AA527">
        <v>13.784365214498754</v>
      </c>
      <c r="AB527">
        <v>49.740310658244219</v>
      </c>
      <c r="AC527">
        <v>16.732091477018088</v>
      </c>
      <c r="AD527">
        <v>0</v>
      </c>
      <c r="AE527">
        <v>192.84197455757661</v>
      </c>
    </row>
    <row r="528" spans="1:31" x14ac:dyDescent="0.25">
      <c r="A528">
        <v>1818682</v>
      </c>
      <c r="B528">
        <v>1</v>
      </c>
      <c r="C528" t="s">
        <v>80</v>
      </c>
      <c r="D528" t="s">
        <v>89</v>
      </c>
      <c r="E528" t="s">
        <v>146</v>
      </c>
      <c r="F528" t="s">
        <v>1727</v>
      </c>
      <c r="G528" t="s">
        <v>142</v>
      </c>
      <c r="H528" t="s">
        <v>143</v>
      </c>
      <c r="I528" t="s">
        <v>135</v>
      </c>
      <c r="J528" t="s">
        <v>136</v>
      </c>
      <c r="K528" t="s">
        <v>137</v>
      </c>
      <c r="L528" t="s">
        <v>1728</v>
      </c>
      <c r="M528" t="s">
        <v>1729</v>
      </c>
      <c r="N528">
        <v>7.6388888000000002E-2</v>
      </c>
      <c r="O528">
        <v>2</v>
      </c>
      <c r="P528">
        <v>6338</v>
      </c>
      <c r="Q528">
        <v>2</v>
      </c>
      <c r="R528">
        <v>54</v>
      </c>
      <c r="S528">
        <v>18</v>
      </c>
      <c r="T528">
        <v>439</v>
      </c>
      <c r="U528">
        <v>1</v>
      </c>
      <c r="V528">
        <v>3</v>
      </c>
      <c r="W528">
        <v>4.5286578055982094</v>
      </c>
      <c r="X528">
        <v>202.17035164339561</v>
      </c>
      <c r="Y528">
        <v>0.15834045949218753</v>
      </c>
      <c r="Z528">
        <v>1.0892331383140625</v>
      </c>
      <c r="AA528">
        <v>18.574765361052538</v>
      </c>
      <c r="AB528">
        <v>49.359386667297727</v>
      </c>
      <c r="AC528">
        <v>0.46670092778833339</v>
      </c>
      <c r="AD528">
        <v>10.380317965415905</v>
      </c>
      <c r="AE528">
        <v>286.72775396835453</v>
      </c>
    </row>
    <row r="529" spans="1:31" x14ac:dyDescent="0.25">
      <c r="A529">
        <v>1818683</v>
      </c>
      <c r="B529">
        <v>1</v>
      </c>
      <c r="C529" t="s">
        <v>80</v>
      </c>
      <c r="D529" t="s">
        <v>96</v>
      </c>
      <c r="E529" t="s">
        <v>131</v>
      </c>
      <c r="F529" t="s">
        <v>1730</v>
      </c>
      <c r="G529" t="s">
        <v>231</v>
      </c>
      <c r="H529" t="s">
        <v>134</v>
      </c>
      <c r="I529" t="s">
        <v>135</v>
      </c>
      <c r="J529" t="s">
        <v>136</v>
      </c>
      <c r="K529" t="s">
        <v>137</v>
      </c>
      <c r="L529" t="s">
        <v>1731</v>
      </c>
      <c r="M529" t="s">
        <v>1732</v>
      </c>
      <c r="N529">
        <v>8.563055555</v>
      </c>
      <c r="O529">
        <v>0</v>
      </c>
      <c r="P529">
        <v>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13.444658567674955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13.444658567674955</v>
      </c>
    </row>
    <row r="530" spans="1:31" x14ac:dyDescent="0.25">
      <c r="A530">
        <v>1818684</v>
      </c>
      <c r="B530">
        <v>1</v>
      </c>
      <c r="C530" t="s">
        <v>80</v>
      </c>
      <c r="D530" t="s">
        <v>96</v>
      </c>
      <c r="E530" t="s">
        <v>176</v>
      </c>
      <c r="F530" t="s">
        <v>1733</v>
      </c>
      <c r="G530" t="s">
        <v>142</v>
      </c>
      <c r="H530" t="s">
        <v>143</v>
      </c>
      <c r="I530" t="s">
        <v>135</v>
      </c>
      <c r="J530" t="s">
        <v>136</v>
      </c>
      <c r="K530" t="s">
        <v>137</v>
      </c>
      <c r="L530" t="s">
        <v>1734</v>
      </c>
      <c r="M530" t="s">
        <v>1735</v>
      </c>
      <c r="N530">
        <v>9.6666665999999998E-2</v>
      </c>
      <c r="O530">
        <v>3</v>
      </c>
      <c r="P530">
        <v>3546</v>
      </c>
      <c r="Q530">
        <v>5</v>
      </c>
      <c r="R530">
        <v>13</v>
      </c>
      <c r="S530">
        <v>9</v>
      </c>
      <c r="T530">
        <v>248</v>
      </c>
      <c r="U530">
        <v>1</v>
      </c>
      <c r="V530">
        <v>0</v>
      </c>
      <c r="W530">
        <v>1.5538445058462202</v>
      </c>
      <c r="X530">
        <v>154.25557068217077</v>
      </c>
      <c r="Y530">
        <v>0.66759953699791674</v>
      </c>
      <c r="Z530">
        <v>0.56539375967933336</v>
      </c>
      <c r="AA530">
        <v>6.6593480970840986</v>
      </c>
      <c r="AB530">
        <v>22.86513968902084</v>
      </c>
      <c r="AC530">
        <v>2.6888564972013334</v>
      </c>
      <c r="AD530">
        <v>0</v>
      </c>
      <c r="AE530">
        <v>189.25575276800052</v>
      </c>
    </row>
    <row r="531" spans="1:31" x14ac:dyDescent="0.25">
      <c r="A531">
        <v>1818686</v>
      </c>
      <c r="B531">
        <v>1</v>
      </c>
      <c r="C531" t="s">
        <v>80</v>
      </c>
      <c r="D531" t="s">
        <v>94</v>
      </c>
      <c r="E531" t="s">
        <v>193</v>
      </c>
      <c r="F531" t="s">
        <v>1736</v>
      </c>
      <c r="G531" t="s">
        <v>235</v>
      </c>
      <c r="H531" t="s">
        <v>134</v>
      </c>
      <c r="I531" t="s">
        <v>135</v>
      </c>
      <c r="J531" t="s">
        <v>136</v>
      </c>
      <c r="K531" t="s">
        <v>137</v>
      </c>
      <c r="L531" t="s">
        <v>1737</v>
      </c>
      <c r="M531" t="s">
        <v>1738</v>
      </c>
      <c r="N531">
        <v>2.7405555549999998</v>
      </c>
      <c r="O531">
        <v>0</v>
      </c>
      <c r="P531">
        <v>217</v>
      </c>
      <c r="Q531">
        <v>0</v>
      </c>
      <c r="R531">
        <v>0</v>
      </c>
      <c r="S531">
        <v>0</v>
      </c>
      <c r="T531">
        <v>18</v>
      </c>
      <c r="U531">
        <v>0</v>
      </c>
      <c r="V531">
        <v>0</v>
      </c>
      <c r="W531">
        <v>0</v>
      </c>
      <c r="X531">
        <v>152.06700365619955</v>
      </c>
      <c r="Y531">
        <v>0</v>
      </c>
      <c r="Z531">
        <v>0</v>
      </c>
      <c r="AA531">
        <v>0</v>
      </c>
      <c r="AB531">
        <v>18.30582002680633</v>
      </c>
      <c r="AC531">
        <v>0</v>
      </c>
      <c r="AD531">
        <v>0</v>
      </c>
      <c r="AE531">
        <v>170.37282368300589</v>
      </c>
    </row>
    <row r="532" spans="1:31" x14ac:dyDescent="0.25">
      <c r="A532">
        <v>1818688</v>
      </c>
      <c r="B532">
        <v>1</v>
      </c>
      <c r="C532" t="s">
        <v>80</v>
      </c>
      <c r="D532" t="s">
        <v>98</v>
      </c>
      <c r="E532" t="s">
        <v>131</v>
      </c>
      <c r="F532" t="s">
        <v>1739</v>
      </c>
      <c r="G532" t="s">
        <v>231</v>
      </c>
      <c r="H532" t="s">
        <v>134</v>
      </c>
      <c r="I532" t="s">
        <v>135</v>
      </c>
      <c r="J532" t="s">
        <v>136</v>
      </c>
      <c r="K532" t="s">
        <v>137</v>
      </c>
      <c r="L532" t="s">
        <v>1740</v>
      </c>
      <c r="M532" t="s">
        <v>1741</v>
      </c>
      <c r="N532">
        <v>2.3647222220000002</v>
      </c>
      <c r="O532">
        <v>0</v>
      </c>
      <c r="P532">
        <v>0</v>
      </c>
      <c r="Q532">
        <v>0</v>
      </c>
      <c r="R532">
        <v>2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0.37380095993508528</v>
      </c>
      <c r="AA532">
        <v>0</v>
      </c>
      <c r="AB532">
        <v>1.4428140229123834</v>
      </c>
      <c r="AC532">
        <v>0</v>
      </c>
      <c r="AD532">
        <v>0</v>
      </c>
      <c r="AE532">
        <v>1.8166149828474687</v>
      </c>
    </row>
    <row r="533" spans="1:31" x14ac:dyDescent="0.25">
      <c r="A533">
        <v>1818689</v>
      </c>
      <c r="B533">
        <v>1</v>
      </c>
      <c r="C533" t="s">
        <v>80</v>
      </c>
      <c r="D533" t="s">
        <v>97</v>
      </c>
      <c r="E533" t="s">
        <v>339</v>
      </c>
      <c r="F533" t="s">
        <v>1742</v>
      </c>
      <c r="G533" t="s">
        <v>142</v>
      </c>
      <c r="H533" t="s">
        <v>143</v>
      </c>
      <c r="I533" t="s">
        <v>135</v>
      </c>
      <c r="J533" t="s">
        <v>136</v>
      </c>
      <c r="K533" t="s">
        <v>137</v>
      </c>
      <c r="L533" t="s">
        <v>1743</v>
      </c>
      <c r="M533" t="s">
        <v>1744</v>
      </c>
      <c r="N533">
        <v>0.27</v>
      </c>
      <c r="O533">
        <v>54</v>
      </c>
      <c r="P533">
        <v>7330</v>
      </c>
      <c r="Q533">
        <v>6</v>
      </c>
      <c r="R533">
        <v>192</v>
      </c>
      <c r="S533">
        <v>21</v>
      </c>
      <c r="T533">
        <v>665</v>
      </c>
      <c r="U533">
        <v>0</v>
      </c>
      <c r="V533">
        <v>1</v>
      </c>
      <c r="W533">
        <v>116.80747970417634</v>
      </c>
      <c r="X533">
        <v>684.17868764870434</v>
      </c>
      <c r="Y533">
        <v>1.1773830829500003</v>
      </c>
      <c r="Z533">
        <v>24.418048303814853</v>
      </c>
      <c r="AA533">
        <v>154.62883238979799</v>
      </c>
      <c r="AB533">
        <v>138.6529524934094</v>
      </c>
      <c r="AC533">
        <v>0</v>
      </c>
      <c r="AD533">
        <v>38.181757120680608</v>
      </c>
      <c r="AE533">
        <v>1158.0451407435337</v>
      </c>
    </row>
    <row r="534" spans="1:31" x14ac:dyDescent="0.25">
      <c r="A534">
        <v>1818691</v>
      </c>
      <c r="B534">
        <v>1</v>
      </c>
      <c r="C534" t="s">
        <v>80</v>
      </c>
      <c r="D534" t="s">
        <v>106</v>
      </c>
      <c r="E534" t="s">
        <v>131</v>
      </c>
      <c r="F534" t="s">
        <v>1745</v>
      </c>
      <c r="G534" t="s">
        <v>231</v>
      </c>
      <c r="H534" t="s">
        <v>134</v>
      </c>
      <c r="I534" t="s">
        <v>135</v>
      </c>
      <c r="J534" t="s">
        <v>136</v>
      </c>
      <c r="K534" t="s">
        <v>137</v>
      </c>
      <c r="L534" t="s">
        <v>1746</v>
      </c>
      <c r="M534" t="s">
        <v>1747</v>
      </c>
      <c r="N534">
        <v>1.3983333330000001</v>
      </c>
      <c r="O534">
        <v>0</v>
      </c>
      <c r="P534">
        <v>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0.61425825389759336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0.61425825389759336</v>
      </c>
    </row>
    <row r="535" spans="1:31" x14ac:dyDescent="0.25">
      <c r="A535">
        <v>1818692</v>
      </c>
      <c r="B535">
        <v>1</v>
      </c>
      <c r="C535" t="s">
        <v>80</v>
      </c>
      <c r="D535" t="s">
        <v>85</v>
      </c>
      <c r="E535" t="s">
        <v>193</v>
      </c>
      <c r="F535" t="s">
        <v>1748</v>
      </c>
      <c r="G535" t="s">
        <v>1749</v>
      </c>
      <c r="H535" t="s">
        <v>134</v>
      </c>
      <c r="I535" t="s">
        <v>135</v>
      </c>
      <c r="J535" t="s">
        <v>136</v>
      </c>
      <c r="K535" t="s">
        <v>137</v>
      </c>
      <c r="L535" t="s">
        <v>1720</v>
      </c>
      <c r="M535" t="s">
        <v>1750</v>
      </c>
      <c r="N535">
        <v>1.4063888879999999</v>
      </c>
      <c r="O535">
        <v>0</v>
      </c>
      <c r="P535">
        <v>93</v>
      </c>
      <c r="Q535">
        <v>0</v>
      </c>
      <c r="R535">
        <v>0</v>
      </c>
      <c r="S535">
        <v>0</v>
      </c>
      <c r="T535">
        <v>8</v>
      </c>
      <c r="U535">
        <v>0</v>
      </c>
      <c r="V535">
        <v>0</v>
      </c>
      <c r="W535">
        <v>0</v>
      </c>
      <c r="X535">
        <v>25.334671692519407</v>
      </c>
      <c r="Y535">
        <v>0</v>
      </c>
      <c r="Z535">
        <v>0</v>
      </c>
      <c r="AA535">
        <v>0</v>
      </c>
      <c r="AB535">
        <v>7.9698091983704984</v>
      </c>
      <c r="AC535">
        <v>0</v>
      </c>
      <c r="AD535">
        <v>0</v>
      </c>
      <c r="AE535">
        <v>33.304480890889906</v>
      </c>
    </row>
    <row r="536" spans="1:31" x14ac:dyDescent="0.25">
      <c r="A536">
        <v>1818693</v>
      </c>
      <c r="B536">
        <v>1</v>
      </c>
      <c r="C536" t="s">
        <v>80</v>
      </c>
      <c r="D536" t="s">
        <v>97</v>
      </c>
      <c r="E536" t="s">
        <v>140</v>
      </c>
      <c r="F536" t="s">
        <v>323</v>
      </c>
      <c r="G536" t="s">
        <v>142</v>
      </c>
      <c r="H536" t="s">
        <v>143</v>
      </c>
      <c r="I536" t="s">
        <v>135</v>
      </c>
      <c r="J536" t="s">
        <v>136</v>
      </c>
      <c r="K536" t="s">
        <v>137</v>
      </c>
      <c r="L536" t="s">
        <v>1751</v>
      </c>
      <c r="M536" t="s">
        <v>1752</v>
      </c>
      <c r="N536">
        <v>0.62749999999999995</v>
      </c>
      <c r="O536">
        <v>0</v>
      </c>
      <c r="P536">
        <v>0</v>
      </c>
      <c r="Q536">
        <v>0</v>
      </c>
      <c r="R536">
        <v>0</v>
      </c>
      <c r="S536">
        <v>2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186.43808138525114</v>
      </c>
      <c r="AB536">
        <v>0</v>
      </c>
      <c r="AC536">
        <v>0</v>
      </c>
      <c r="AD536">
        <v>0</v>
      </c>
      <c r="AE536">
        <v>186.43808138525114</v>
      </c>
    </row>
    <row r="537" spans="1:31" x14ac:dyDescent="0.25">
      <c r="A537">
        <v>1818695</v>
      </c>
      <c r="B537">
        <v>1</v>
      </c>
      <c r="C537" t="s">
        <v>81</v>
      </c>
      <c r="D537" t="s">
        <v>123</v>
      </c>
      <c r="E537" t="s">
        <v>176</v>
      </c>
      <c r="F537" t="s">
        <v>1753</v>
      </c>
      <c r="G537" t="s">
        <v>142</v>
      </c>
      <c r="H537" t="s">
        <v>143</v>
      </c>
      <c r="I537" t="s">
        <v>135</v>
      </c>
      <c r="J537" t="s">
        <v>136</v>
      </c>
      <c r="K537" t="s">
        <v>137</v>
      </c>
      <c r="L537" t="s">
        <v>1754</v>
      </c>
      <c r="M537" t="s">
        <v>1755</v>
      </c>
      <c r="N537">
        <v>1.0747222219999999</v>
      </c>
      <c r="O537">
        <v>0</v>
      </c>
      <c r="P537">
        <v>11</v>
      </c>
      <c r="Q537">
        <v>0</v>
      </c>
      <c r="R537">
        <v>38</v>
      </c>
      <c r="S537">
        <v>12</v>
      </c>
      <c r="T537">
        <v>352</v>
      </c>
      <c r="U537">
        <v>11</v>
      </c>
      <c r="V537">
        <v>14</v>
      </c>
      <c r="W537">
        <v>0</v>
      </c>
      <c r="X537">
        <v>2.2151869254227861</v>
      </c>
      <c r="Y537">
        <v>0</v>
      </c>
      <c r="Z537">
        <v>12.45547509096502</v>
      </c>
      <c r="AA537">
        <v>226.17156040257854</v>
      </c>
      <c r="AB537">
        <v>370.97721288889295</v>
      </c>
      <c r="AC537">
        <v>2000.6451204121577</v>
      </c>
      <c r="AD537">
        <v>436.89651425142193</v>
      </c>
      <c r="AE537">
        <v>3049.3610699714391</v>
      </c>
    </row>
    <row r="538" spans="1:31" x14ac:dyDescent="0.25">
      <c r="A538">
        <v>1818696</v>
      </c>
      <c r="B538">
        <v>1</v>
      </c>
      <c r="C538" t="s">
        <v>80</v>
      </c>
      <c r="D538" t="s">
        <v>108</v>
      </c>
      <c r="E538" t="s">
        <v>131</v>
      </c>
      <c r="F538" t="s">
        <v>1756</v>
      </c>
      <c r="G538" t="s">
        <v>231</v>
      </c>
      <c r="H538" t="s">
        <v>134</v>
      </c>
      <c r="I538" t="s">
        <v>135</v>
      </c>
      <c r="J538" t="s">
        <v>136</v>
      </c>
      <c r="K538" t="s">
        <v>137</v>
      </c>
      <c r="L538" t="s">
        <v>1757</v>
      </c>
      <c r="M538" t="s">
        <v>1758</v>
      </c>
      <c r="N538">
        <v>2.6886111110000002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4.0078160117508338E-3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4.0078160117508338E-3</v>
      </c>
    </row>
    <row r="539" spans="1:31" x14ac:dyDescent="0.25">
      <c r="A539">
        <v>1818697</v>
      </c>
      <c r="B539">
        <v>1</v>
      </c>
      <c r="C539" t="s">
        <v>80</v>
      </c>
      <c r="D539" t="s">
        <v>96</v>
      </c>
      <c r="E539" t="s">
        <v>146</v>
      </c>
      <c r="F539" t="s">
        <v>1759</v>
      </c>
      <c r="G539" t="s">
        <v>706</v>
      </c>
      <c r="H539" t="s">
        <v>143</v>
      </c>
      <c r="I539" t="s">
        <v>135</v>
      </c>
      <c r="J539" t="s">
        <v>136</v>
      </c>
      <c r="K539" t="s">
        <v>137</v>
      </c>
      <c r="L539" t="s">
        <v>1760</v>
      </c>
      <c r="M539" t="s">
        <v>1761</v>
      </c>
      <c r="N539">
        <v>1.582222222</v>
      </c>
      <c r="O539">
        <v>0</v>
      </c>
      <c r="P539">
        <v>271</v>
      </c>
      <c r="Q539">
        <v>0</v>
      </c>
      <c r="R539">
        <v>0</v>
      </c>
      <c r="S539">
        <v>0</v>
      </c>
      <c r="T539">
        <v>26</v>
      </c>
      <c r="U539">
        <v>0</v>
      </c>
      <c r="V539">
        <v>0</v>
      </c>
      <c r="W539">
        <v>0</v>
      </c>
      <c r="X539">
        <v>114.25470880668151</v>
      </c>
      <c r="Y539">
        <v>0</v>
      </c>
      <c r="Z539">
        <v>0</v>
      </c>
      <c r="AA539">
        <v>0</v>
      </c>
      <c r="AB539">
        <v>25.803445446673599</v>
      </c>
      <c r="AC539">
        <v>0</v>
      </c>
      <c r="AD539">
        <v>0</v>
      </c>
      <c r="AE539">
        <v>140.0581542533551</v>
      </c>
    </row>
    <row r="540" spans="1:31" x14ac:dyDescent="0.25">
      <c r="A540">
        <v>1818698</v>
      </c>
      <c r="B540">
        <v>1</v>
      </c>
      <c r="C540" t="s">
        <v>81</v>
      </c>
      <c r="D540" t="s">
        <v>123</v>
      </c>
      <c r="E540" t="s">
        <v>291</v>
      </c>
      <c r="F540" t="s">
        <v>1762</v>
      </c>
      <c r="G540" t="s">
        <v>1763</v>
      </c>
      <c r="H540" t="s">
        <v>134</v>
      </c>
      <c r="I540" t="s">
        <v>135</v>
      </c>
      <c r="J540" t="s">
        <v>136</v>
      </c>
      <c r="K540" t="s">
        <v>137</v>
      </c>
      <c r="L540" t="s">
        <v>1764</v>
      </c>
      <c r="M540" t="s">
        <v>1765</v>
      </c>
      <c r="N540">
        <v>2.1883333330000001</v>
      </c>
      <c r="O540">
        <v>0</v>
      </c>
      <c r="P540">
        <v>57</v>
      </c>
      <c r="Q540">
        <v>0</v>
      </c>
      <c r="R540">
        <v>4</v>
      </c>
      <c r="S540">
        <v>0</v>
      </c>
      <c r="T540">
        <v>2</v>
      </c>
      <c r="U540">
        <v>0</v>
      </c>
      <c r="V540">
        <v>0</v>
      </c>
      <c r="W540">
        <v>0</v>
      </c>
      <c r="X540">
        <v>11.997355700224178</v>
      </c>
      <c r="Y540">
        <v>0</v>
      </c>
      <c r="Z540">
        <v>0.187083533480675</v>
      </c>
      <c r="AA540">
        <v>0</v>
      </c>
      <c r="AB540">
        <v>0.40671937291836008</v>
      </c>
      <c r="AC540">
        <v>0</v>
      </c>
      <c r="AD540">
        <v>0</v>
      </c>
      <c r="AE540">
        <v>12.591158606623212</v>
      </c>
    </row>
    <row r="541" spans="1:31" x14ac:dyDescent="0.25">
      <c r="A541">
        <v>1818699</v>
      </c>
      <c r="B541">
        <v>1</v>
      </c>
      <c r="C541" t="s">
        <v>80</v>
      </c>
      <c r="D541" t="s">
        <v>98</v>
      </c>
      <c r="E541" t="s">
        <v>140</v>
      </c>
      <c r="F541" t="s">
        <v>1766</v>
      </c>
      <c r="G541" t="s">
        <v>142</v>
      </c>
      <c r="H541" t="s">
        <v>143</v>
      </c>
      <c r="I541" t="s">
        <v>135</v>
      </c>
      <c r="J541" t="s">
        <v>136</v>
      </c>
      <c r="K541" t="s">
        <v>137</v>
      </c>
      <c r="L541" t="s">
        <v>1767</v>
      </c>
      <c r="M541" t="s">
        <v>1768</v>
      </c>
      <c r="N541">
        <v>0.47333333300000002</v>
      </c>
      <c r="O541">
        <v>0</v>
      </c>
      <c r="P541">
        <v>186</v>
      </c>
      <c r="Q541">
        <v>0</v>
      </c>
      <c r="R541">
        <v>56</v>
      </c>
      <c r="S541">
        <v>2</v>
      </c>
      <c r="T541">
        <v>37</v>
      </c>
      <c r="U541">
        <v>0</v>
      </c>
      <c r="V541">
        <v>0</v>
      </c>
      <c r="W541">
        <v>0</v>
      </c>
      <c r="X541">
        <v>25.190041072699632</v>
      </c>
      <c r="Y541">
        <v>0</v>
      </c>
      <c r="Z541">
        <v>20.016599174720159</v>
      </c>
      <c r="AA541">
        <v>1.4879476840755332</v>
      </c>
      <c r="AB541">
        <v>17.254769401964733</v>
      </c>
      <c r="AC541">
        <v>0</v>
      </c>
      <c r="AD541">
        <v>0</v>
      </c>
      <c r="AE541">
        <v>63.949357333460057</v>
      </c>
    </row>
    <row r="542" spans="1:31" x14ac:dyDescent="0.25">
      <c r="A542">
        <v>1818700</v>
      </c>
      <c r="B542">
        <v>1</v>
      </c>
      <c r="C542" t="s">
        <v>81</v>
      </c>
      <c r="D542" t="s">
        <v>127</v>
      </c>
      <c r="E542" t="s">
        <v>131</v>
      </c>
      <c r="F542" t="s">
        <v>1769</v>
      </c>
      <c r="G542" t="s">
        <v>231</v>
      </c>
      <c r="H542" t="s">
        <v>134</v>
      </c>
      <c r="I542" t="s">
        <v>135</v>
      </c>
      <c r="J542" t="s">
        <v>136</v>
      </c>
      <c r="K542" t="s">
        <v>137</v>
      </c>
      <c r="L542" t="s">
        <v>1770</v>
      </c>
      <c r="M542" t="s">
        <v>1771</v>
      </c>
      <c r="N542">
        <v>2.8802777769999999</v>
      </c>
      <c r="O542">
        <v>0</v>
      </c>
      <c r="P542">
        <v>8</v>
      </c>
      <c r="Q542">
        <v>0</v>
      </c>
      <c r="R542">
        <v>0</v>
      </c>
      <c r="S542">
        <v>0</v>
      </c>
      <c r="T542">
        <v>2</v>
      </c>
      <c r="U542">
        <v>0</v>
      </c>
      <c r="V542">
        <v>0</v>
      </c>
      <c r="W542">
        <v>0</v>
      </c>
      <c r="X542">
        <v>4.7427728734418029</v>
      </c>
      <c r="Y542">
        <v>0</v>
      </c>
      <c r="Z542">
        <v>0</v>
      </c>
      <c r="AA542">
        <v>0</v>
      </c>
      <c r="AB542">
        <v>2.9331577304201333</v>
      </c>
      <c r="AC542">
        <v>0</v>
      </c>
      <c r="AD542">
        <v>0</v>
      </c>
      <c r="AE542">
        <v>7.6759306038619357</v>
      </c>
    </row>
    <row r="543" spans="1:31" x14ac:dyDescent="0.25">
      <c r="A543">
        <v>1818703</v>
      </c>
      <c r="B543">
        <v>1</v>
      </c>
      <c r="C543" t="s">
        <v>81</v>
      </c>
      <c r="D543" t="s">
        <v>118</v>
      </c>
      <c r="E543" t="s">
        <v>193</v>
      </c>
      <c r="F543" t="s">
        <v>1772</v>
      </c>
      <c r="G543" t="s">
        <v>256</v>
      </c>
      <c r="H543" t="s">
        <v>134</v>
      </c>
      <c r="I543" t="s">
        <v>135</v>
      </c>
      <c r="J543" t="s">
        <v>136</v>
      </c>
      <c r="K543" t="s">
        <v>159</v>
      </c>
      <c r="L543" t="s">
        <v>1773</v>
      </c>
      <c r="M543" t="s">
        <v>1774</v>
      </c>
      <c r="N543">
        <v>7.9978027770000004</v>
      </c>
      <c r="O543">
        <v>0</v>
      </c>
      <c r="P543">
        <v>27</v>
      </c>
      <c r="Q543">
        <v>0</v>
      </c>
      <c r="R543">
        <v>4</v>
      </c>
      <c r="S543">
        <v>0</v>
      </c>
      <c r="T543">
        <v>3</v>
      </c>
      <c r="U543">
        <v>0</v>
      </c>
      <c r="V543">
        <v>0</v>
      </c>
      <c r="W543">
        <v>0</v>
      </c>
      <c r="X543">
        <v>34.604277334853734</v>
      </c>
      <c r="Y543">
        <v>0</v>
      </c>
      <c r="Z543">
        <v>1.924638864485833E-3</v>
      </c>
      <c r="AA543">
        <v>0</v>
      </c>
      <c r="AB543">
        <v>0.88780538223340155</v>
      </c>
      <c r="AC543">
        <v>0</v>
      </c>
      <c r="AD543">
        <v>0</v>
      </c>
      <c r="AE543">
        <v>35.494007355951624</v>
      </c>
    </row>
    <row r="544" spans="1:31" x14ac:dyDescent="0.25">
      <c r="A544">
        <v>1818704</v>
      </c>
      <c r="B544">
        <v>1</v>
      </c>
      <c r="C544" t="s">
        <v>80</v>
      </c>
      <c r="D544" t="s">
        <v>93</v>
      </c>
      <c r="E544" t="s">
        <v>193</v>
      </c>
      <c r="F544" t="s">
        <v>1775</v>
      </c>
      <c r="G544" t="s">
        <v>235</v>
      </c>
      <c r="H544" t="s">
        <v>134</v>
      </c>
      <c r="I544" t="s">
        <v>135</v>
      </c>
      <c r="J544" t="s">
        <v>136</v>
      </c>
      <c r="K544" t="s">
        <v>137</v>
      </c>
      <c r="L544" t="s">
        <v>1776</v>
      </c>
      <c r="M544" t="s">
        <v>1777</v>
      </c>
      <c r="N544">
        <v>2.7511111110000002</v>
      </c>
      <c r="O544">
        <v>0</v>
      </c>
      <c r="P544">
        <v>6</v>
      </c>
      <c r="Q544">
        <v>0</v>
      </c>
      <c r="R544">
        <v>5</v>
      </c>
      <c r="S544">
        <v>0</v>
      </c>
      <c r="T544">
        <v>2</v>
      </c>
      <c r="U544">
        <v>0</v>
      </c>
      <c r="V544">
        <v>0</v>
      </c>
      <c r="W544">
        <v>0</v>
      </c>
      <c r="X544">
        <v>3.9224427494036869</v>
      </c>
      <c r="Y544">
        <v>0</v>
      </c>
      <c r="Z544">
        <v>5.649351551076097</v>
      </c>
      <c r="AA544">
        <v>0</v>
      </c>
      <c r="AB544">
        <v>2.3828666102719831</v>
      </c>
      <c r="AC544">
        <v>0</v>
      </c>
      <c r="AD544">
        <v>0</v>
      </c>
      <c r="AE544">
        <v>11.954660910751766</v>
      </c>
    </row>
    <row r="545" spans="1:31" x14ac:dyDescent="0.25">
      <c r="A545">
        <v>1818705</v>
      </c>
      <c r="B545">
        <v>1</v>
      </c>
      <c r="C545" t="s">
        <v>81</v>
      </c>
      <c r="D545" t="s">
        <v>128</v>
      </c>
      <c r="E545" t="s">
        <v>193</v>
      </c>
      <c r="F545" t="s">
        <v>1778</v>
      </c>
      <c r="G545" t="s">
        <v>373</v>
      </c>
      <c r="H545" t="s">
        <v>134</v>
      </c>
      <c r="I545" t="s">
        <v>135</v>
      </c>
      <c r="J545" t="s">
        <v>136</v>
      </c>
      <c r="K545" t="s">
        <v>137</v>
      </c>
      <c r="L545" t="s">
        <v>1779</v>
      </c>
      <c r="M545" t="s">
        <v>1780</v>
      </c>
      <c r="N545">
        <v>2.7127777769999999</v>
      </c>
      <c r="O545">
        <v>0</v>
      </c>
      <c r="P545">
        <v>49</v>
      </c>
      <c r="Q545">
        <v>0</v>
      </c>
      <c r="R545">
        <v>0</v>
      </c>
      <c r="S545">
        <v>0</v>
      </c>
      <c r="T545">
        <v>3</v>
      </c>
      <c r="U545">
        <v>0</v>
      </c>
      <c r="V545">
        <v>0</v>
      </c>
      <c r="W545">
        <v>0</v>
      </c>
      <c r="X545">
        <v>29.420441203172032</v>
      </c>
      <c r="Y545">
        <v>0</v>
      </c>
      <c r="Z545">
        <v>0</v>
      </c>
      <c r="AA545">
        <v>0</v>
      </c>
      <c r="AB545">
        <v>10.8560476334795</v>
      </c>
      <c r="AC545">
        <v>0</v>
      </c>
      <c r="AD545">
        <v>0</v>
      </c>
      <c r="AE545">
        <v>40.276488836651531</v>
      </c>
    </row>
    <row r="546" spans="1:31" x14ac:dyDescent="0.25">
      <c r="A546">
        <v>1818706</v>
      </c>
      <c r="B546">
        <v>1</v>
      </c>
      <c r="C546" t="s">
        <v>80</v>
      </c>
      <c r="D546" t="s">
        <v>83</v>
      </c>
      <c r="E546" t="s">
        <v>193</v>
      </c>
      <c r="F546" t="s">
        <v>1781</v>
      </c>
      <c r="G546" t="s">
        <v>256</v>
      </c>
      <c r="H546" t="s">
        <v>134</v>
      </c>
      <c r="I546" t="s">
        <v>135</v>
      </c>
      <c r="J546" t="s">
        <v>136</v>
      </c>
      <c r="K546" t="s">
        <v>159</v>
      </c>
      <c r="L546" t="s">
        <v>1782</v>
      </c>
      <c r="M546" t="s">
        <v>1783</v>
      </c>
      <c r="N546">
        <v>11.701388888</v>
      </c>
      <c r="O546">
        <v>0</v>
      </c>
      <c r="P546">
        <v>149</v>
      </c>
      <c r="Q546">
        <v>0</v>
      </c>
      <c r="R546">
        <v>0</v>
      </c>
      <c r="S546">
        <v>0</v>
      </c>
      <c r="T546">
        <v>24</v>
      </c>
      <c r="U546">
        <v>0</v>
      </c>
      <c r="V546">
        <v>0</v>
      </c>
      <c r="W546">
        <v>0</v>
      </c>
      <c r="X546">
        <v>549.06239042761251</v>
      </c>
      <c r="Y546">
        <v>0</v>
      </c>
      <c r="Z546">
        <v>0</v>
      </c>
      <c r="AA546">
        <v>0</v>
      </c>
      <c r="AB546">
        <v>104.4880275851264</v>
      </c>
      <c r="AC546">
        <v>0</v>
      </c>
      <c r="AD546">
        <v>0</v>
      </c>
      <c r="AE546">
        <v>653.55041801273887</v>
      </c>
    </row>
    <row r="547" spans="1:31" x14ac:dyDescent="0.25">
      <c r="A547">
        <v>1818707</v>
      </c>
      <c r="B547">
        <v>1</v>
      </c>
      <c r="C547" t="s">
        <v>80</v>
      </c>
      <c r="D547" t="s">
        <v>83</v>
      </c>
      <c r="E547" t="s">
        <v>193</v>
      </c>
      <c r="F547" t="s">
        <v>1784</v>
      </c>
      <c r="G547" t="s">
        <v>256</v>
      </c>
      <c r="H547" t="s">
        <v>134</v>
      </c>
      <c r="I547" t="s">
        <v>135</v>
      </c>
      <c r="J547" t="s">
        <v>136</v>
      </c>
      <c r="K547" t="s">
        <v>159</v>
      </c>
      <c r="L547" t="s">
        <v>1785</v>
      </c>
      <c r="M547" t="s">
        <v>1786</v>
      </c>
      <c r="N547">
        <v>8.0462861110000006</v>
      </c>
      <c r="O547">
        <v>0</v>
      </c>
      <c r="P547">
        <v>151</v>
      </c>
      <c r="Q547">
        <v>0</v>
      </c>
      <c r="R547">
        <v>0</v>
      </c>
      <c r="S547">
        <v>0</v>
      </c>
      <c r="T547">
        <v>41</v>
      </c>
      <c r="U547">
        <v>0</v>
      </c>
      <c r="V547">
        <v>0</v>
      </c>
      <c r="W547">
        <v>0</v>
      </c>
      <c r="X547">
        <v>344.20701478845666</v>
      </c>
      <c r="Y547">
        <v>0</v>
      </c>
      <c r="Z547">
        <v>0</v>
      </c>
      <c r="AA547">
        <v>0</v>
      </c>
      <c r="AB547">
        <v>123.2112680300017</v>
      </c>
      <c r="AC547">
        <v>0</v>
      </c>
      <c r="AD547">
        <v>0</v>
      </c>
      <c r="AE547">
        <v>467.41828281845835</v>
      </c>
    </row>
    <row r="548" spans="1:31" x14ac:dyDescent="0.25">
      <c r="A548">
        <v>1818710</v>
      </c>
      <c r="B548">
        <v>1</v>
      </c>
      <c r="C548" t="s">
        <v>80</v>
      </c>
      <c r="D548" t="s">
        <v>83</v>
      </c>
      <c r="E548" t="s">
        <v>193</v>
      </c>
      <c r="F548" t="s">
        <v>1787</v>
      </c>
      <c r="G548" t="s">
        <v>256</v>
      </c>
      <c r="H548" t="s">
        <v>134</v>
      </c>
      <c r="I548" t="s">
        <v>135</v>
      </c>
      <c r="J548" t="s">
        <v>136</v>
      </c>
      <c r="K548" t="s">
        <v>159</v>
      </c>
      <c r="L548" t="s">
        <v>1788</v>
      </c>
      <c r="M548" t="s">
        <v>1789</v>
      </c>
      <c r="N548">
        <v>7.9896944440000004</v>
      </c>
      <c r="O548">
        <v>0</v>
      </c>
      <c r="P548">
        <v>82</v>
      </c>
      <c r="Q548">
        <v>0</v>
      </c>
      <c r="R548">
        <v>0</v>
      </c>
      <c r="S548">
        <v>0</v>
      </c>
      <c r="T548">
        <v>10</v>
      </c>
      <c r="U548">
        <v>0</v>
      </c>
      <c r="V548">
        <v>0</v>
      </c>
      <c r="W548">
        <v>0</v>
      </c>
      <c r="X548">
        <v>190.83596629251261</v>
      </c>
      <c r="Y548">
        <v>0</v>
      </c>
      <c r="Z548">
        <v>0</v>
      </c>
      <c r="AA548">
        <v>0</v>
      </c>
      <c r="AB548">
        <v>6.0746110027150539</v>
      </c>
      <c r="AC548">
        <v>0</v>
      </c>
      <c r="AD548">
        <v>0</v>
      </c>
      <c r="AE548">
        <v>196.91057729522765</v>
      </c>
    </row>
    <row r="549" spans="1:31" x14ac:dyDescent="0.25">
      <c r="A549">
        <v>1820182</v>
      </c>
      <c r="B549">
        <v>1</v>
      </c>
      <c r="C549" t="s">
        <v>80</v>
      </c>
      <c r="D549" t="s">
        <v>93</v>
      </c>
      <c r="E549" t="s">
        <v>176</v>
      </c>
      <c r="F549" t="s">
        <v>1790</v>
      </c>
      <c r="G549" t="s">
        <v>263</v>
      </c>
      <c r="H549" t="s">
        <v>143</v>
      </c>
      <c r="I549" t="s">
        <v>135</v>
      </c>
      <c r="J549" t="s">
        <v>136</v>
      </c>
      <c r="K549" t="s">
        <v>159</v>
      </c>
      <c r="L549" t="s">
        <v>1791</v>
      </c>
      <c r="M549" t="s">
        <v>1792</v>
      </c>
      <c r="N549">
        <v>1.562795277</v>
      </c>
      <c r="O549">
        <v>0</v>
      </c>
      <c r="P549">
        <v>242</v>
      </c>
      <c r="Q549">
        <v>3</v>
      </c>
      <c r="R549">
        <v>52</v>
      </c>
      <c r="S549">
        <v>4</v>
      </c>
      <c r="T549">
        <v>76</v>
      </c>
      <c r="U549">
        <v>0</v>
      </c>
      <c r="V549">
        <v>0</v>
      </c>
      <c r="W549">
        <v>0</v>
      </c>
      <c r="X549">
        <v>81.857980115343778</v>
      </c>
      <c r="Y549">
        <v>73.661915449206489</v>
      </c>
      <c r="Z549">
        <v>101.35396409498692</v>
      </c>
      <c r="AA549">
        <v>33.251468005102915</v>
      </c>
      <c r="AB549">
        <v>113.75047244650146</v>
      </c>
      <c r="AC549">
        <v>0</v>
      </c>
      <c r="AD549">
        <v>0</v>
      </c>
      <c r="AE549">
        <v>403.87580011114159</v>
      </c>
    </row>
    <row r="550" spans="1:31" x14ac:dyDescent="0.25">
      <c r="A550">
        <v>1820183</v>
      </c>
      <c r="B550">
        <v>1</v>
      </c>
      <c r="C550" t="s">
        <v>80</v>
      </c>
      <c r="D550" t="s">
        <v>90</v>
      </c>
      <c r="E550" t="s">
        <v>291</v>
      </c>
      <c r="F550" t="s">
        <v>1793</v>
      </c>
      <c r="G550" t="s">
        <v>256</v>
      </c>
      <c r="H550" t="s">
        <v>134</v>
      </c>
      <c r="I550" t="s">
        <v>135</v>
      </c>
      <c r="J550" t="s">
        <v>136</v>
      </c>
      <c r="K550" t="s">
        <v>159</v>
      </c>
      <c r="L550" t="s">
        <v>1794</v>
      </c>
      <c r="M550" t="s">
        <v>1795</v>
      </c>
      <c r="N550">
        <v>7.4345147220000003</v>
      </c>
      <c r="O550">
        <v>0</v>
      </c>
      <c r="P550">
        <v>1617</v>
      </c>
      <c r="Q550">
        <v>0</v>
      </c>
      <c r="R550">
        <v>0</v>
      </c>
      <c r="S550">
        <v>0</v>
      </c>
      <c r="T550">
        <v>59</v>
      </c>
      <c r="U550">
        <v>0</v>
      </c>
      <c r="V550">
        <v>0</v>
      </c>
      <c r="W550">
        <v>0</v>
      </c>
      <c r="X550">
        <v>3096.0647591760448</v>
      </c>
      <c r="Y550">
        <v>0</v>
      </c>
      <c r="Z550">
        <v>0</v>
      </c>
      <c r="AA550">
        <v>0</v>
      </c>
      <c r="AB550">
        <v>163.39338631698845</v>
      </c>
      <c r="AC550">
        <v>0</v>
      </c>
      <c r="AD550">
        <v>0</v>
      </c>
      <c r="AE550">
        <v>3259.4581454930335</v>
      </c>
    </row>
    <row r="551" spans="1:31" x14ac:dyDescent="0.25">
      <c r="A551">
        <v>1820185</v>
      </c>
      <c r="B551">
        <v>1</v>
      </c>
      <c r="C551" t="s">
        <v>80</v>
      </c>
      <c r="D551" t="s">
        <v>107</v>
      </c>
      <c r="E551" t="s">
        <v>326</v>
      </c>
      <c r="F551" t="s">
        <v>1796</v>
      </c>
      <c r="G551" t="s">
        <v>299</v>
      </c>
      <c r="H551" t="s">
        <v>134</v>
      </c>
      <c r="I551" t="s">
        <v>135</v>
      </c>
      <c r="J551" t="s">
        <v>136</v>
      </c>
      <c r="K551" t="s">
        <v>137</v>
      </c>
      <c r="L551" t="s">
        <v>1797</v>
      </c>
      <c r="M551" t="s">
        <v>1798</v>
      </c>
      <c r="N551">
        <v>1.1916666659999999</v>
      </c>
      <c r="O551">
        <v>0</v>
      </c>
      <c r="P551">
        <v>7</v>
      </c>
      <c r="Q551">
        <v>0</v>
      </c>
      <c r="R551">
        <v>0</v>
      </c>
      <c r="S551">
        <v>0</v>
      </c>
      <c r="T551">
        <v>2</v>
      </c>
      <c r="U551">
        <v>0</v>
      </c>
      <c r="V551">
        <v>0</v>
      </c>
      <c r="W551">
        <v>0</v>
      </c>
      <c r="X551">
        <v>1.5994046955154884</v>
      </c>
      <c r="Y551">
        <v>0</v>
      </c>
      <c r="Z551">
        <v>0</v>
      </c>
      <c r="AA551">
        <v>0</v>
      </c>
      <c r="AB551">
        <v>0.53570977158159994</v>
      </c>
      <c r="AC551">
        <v>0</v>
      </c>
      <c r="AD551">
        <v>0</v>
      </c>
      <c r="AE551">
        <v>2.1351144670970883</v>
      </c>
    </row>
    <row r="552" spans="1:31" x14ac:dyDescent="0.25">
      <c r="A552">
        <v>1820186</v>
      </c>
      <c r="B552">
        <v>1</v>
      </c>
      <c r="C552" t="s">
        <v>80</v>
      </c>
      <c r="D552" t="s">
        <v>94</v>
      </c>
      <c r="E552" t="s">
        <v>146</v>
      </c>
      <c r="F552" t="s">
        <v>1799</v>
      </c>
      <c r="G552" t="s">
        <v>263</v>
      </c>
      <c r="H552" t="s">
        <v>143</v>
      </c>
      <c r="I552" t="s">
        <v>135</v>
      </c>
      <c r="J552" t="s">
        <v>136</v>
      </c>
      <c r="K552" t="s">
        <v>159</v>
      </c>
      <c r="L552" t="s">
        <v>1800</v>
      </c>
      <c r="M552" t="s">
        <v>1801</v>
      </c>
      <c r="N552">
        <v>1.849028611</v>
      </c>
      <c r="O552">
        <v>0</v>
      </c>
      <c r="P552">
        <v>277</v>
      </c>
      <c r="Q552">
        <v>8</v>
      </c>
      <c r="R552">
        <v>4</v>
      </c>
      <c r="S552">
        <v>2</v>
      </c>
      <c r="T552">
        <v>21</v>
      </c>
      <c r="U552">
        <v>0</v>
      </c>
      <c r="V552">
        <v>0</v>
      </c>
      <c r="W552">
        <v>0</v>
      </c>
      <c r="X552">
        <v>56.838333801882357</v>
      </c>
      <c r="Y552">
        <v>136.26918380530782</v>
      </c>
      <c r="Z552">
        <v>1.0702230247204543</v>
      </c>
      <c r="AA552">
        <v>16.378737922395814</v>
      </c>
      <c r="AB552">
        <v>11.845928061359336</v>
      </c>
      <c r="AC552">
        <v>0</v>
      </c>
      <c r="AD552">
        <v>0</v>
      </c>
      <c r="AE552">
        <v>222.4024066156658</v>
      </c>
    </row>
    <row r="553" spans="1:31" x14ac:dyDescent="0.25">
      <c r="A553">
        <v>1820187</v>
      </c>
      <c r="B553">
        <v>1</v>
      </c>
      <c r="C553" t="s">
        <v>80</v>
      </c>
      <c r="D553" t="s">
        <v>95</v>
      </c>
      <c r="E553" t="s">
        <v>193</v>
      </c>
      <c r="F553" t="s">
        <v>1802</v>
      </c>
      <c r="G553" t="s">
        <v>279</v>
      </c>
      <c r="H553" t="s">
        <v>134</v>
      </c>
      <c r="I553" t="s">
        <v>135</v>
      </c>
      <c r="J553" t="s">
        <v>136</v>
      </c>
      <c r="K553" t="s">
        <v>137</v>
      </c>
      <c r="L553" t="s">
        <v>1803</v>
      </c>
      <c r="M553" t="s">
        <v>1804</v>
      </c>
      <c r="N553">
        <v>0.52638888800000005</v>
      </c>
      <c r="O553">
        <v>0</v>
      </c>
      <c r="P553">
        <v>19</v>
      </c>
      <c r="Q553">
        <v>0</v>
      </c>
      <c r="R553">
        <v>0</v>
      </c>
      <c r="S553">
        <v>0</v>
      </c>
      <c r="T553">
        <v>1</v>
      </c>
      <c r="U553">
        <v>0</v>
      </c>
      <c r="V553">
        <v>0</v>
      </c>
      <c r="W553">
        <v>0</v>
      </c>
      <c r="X553">
        <v>1.4342492548128662</v>
      </c>
      <c r="Y553">
        <v>0</v>
      </c>
      <c r="Z553">
        <v>0</v>
      </c>
      <c r="AA553">
        <v>0</v>
      </c>
      <c r="AB553">
        <v>0.14387224054697778</v>
      </c>
      <c r="AC553">
        <v>0</v>
      </c>
      <c r="AD553">
        <v>0</v>
      </c>
      <c r="AE553">
        <v>1.5781214953598441</v>
      </c>
    </row>
    <row r="554" spans="1:31" x14ac:dyDescent="0.25">
      <c r="A554">
        <v>1820189</v>
      </c>
      <c r="B554">
        <v>1</v>
      </c>
      <c r="C554" t="s">
        <v>80</v>
      </c>
      <c r="D554" t="s">
        <v>106</v>
      </c>
      <c r="E554" t="s">
        <v>193</v>
      </c>
      <c r="F554" t="s">
        <v>1805</v>
      </c>
      <c r="G554" t="s">
        <v>235</v>
      </c>
      <c r="H554" t="s">
        <v>134</v>
      </c>
      <c r="I554" t="s">
        <v>135</v>
      </c>
      <c r="J554" t="s">
        <v>136</v>
      </c>
      <c r="K554" t="s">
        <v>137</v>
      </c>
      <c r="L554" t="s">
        <v>1806</v>
      </c>
      <c r="M554" t="s">
        <v>1807</v>
      </c>
      <c r="N554">
        <v>2.3147222219999999</v>
      </c>
      <c r="O554">
        <v>0</v>
      </c>
      <c r="P554">
        <v>11</v>
      </c>
      <c r="Q554">
        <v>0</v>
      </c>
      <c r="R554">
        <v>5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5.3728337327950628</v>
      </c>
      <c r="Y554">
        <v>0</v>
      </c>
      <c r="Z554">
        <v>2.6451707745051496</v>
      </c>
      <c r="AA554">
        <v>0</v>
      </c>
      <c r="AB554">
        <v>0.32727163153131944</v>
      </c>
      <c r="AC554">
        <v>0</v>
      </c>
      <c r="AD554">
        <v>0</v>
      </c>
      <c r="AE554">
        <v>8.3452761388315313</v>
      </c>
    </row>
    <row r="555" spans="1:31" x14ac:dyDescent="0.25">
      <c r="A555">
        <v>1820190</v>
      </c>
      <c r="B555">
        <v>1</v>
      </c>
      <c r="C555" t="s">
        <v>80</v>
      </c>
      <c r="D555" t="s">
        <v>85</v>
      </c>
      <c r="E555" t="s">
        <v>193</v>
      </c>
      <c r="F555" t="s">
        <v>1808</v>
      </c>
      <c r="G555" t="s">
        <v>263</v>
      </c>
      <c r="H555" t="s">
        <v>134</v>
      </c>
      <c r="I555" t="s">
        <v>135</v>
      </c>
      <c r="J555" t="s">
        <v>136</v>
      </c>
      <c r="K555" t="s">
        <v>159</v>
      </c>
      <c r="L555" t="s">
        <v>1809</v>
      </c>
      <c r="M555" t="s">
        <v>1810</v>
      </c>
      <c r="N555">
        <v>0.84151388800000004</v>
      </c>
      <c r="O555">
        <v>0</v>
      </c>
      <c r="P555">
        <v>123</v>
      </c>
      <c r="Q555">
        <v>0</v>
      </c>
      <c r="R555">
        <v>0</v>
      </c>
      <c r="S555">
        <v>0</v>
      </c>
      <c r="T555">
        <v>12</v>
      </c>
      <c r="U555">
        <v>0</v>
      </c>
      <c r="V555">
        <v>0</v>
      </c>
      <c r="W555">
        <v>0</v>
      </c>
      <c r="X555">
        <v>25.756075655830593</v>
      </c>
      <c r="Y555">
        <v>0</v>
      </c>
      <c r="Z555">
        <v>0</v>
      </c>
      <c r="AA555">
        <v>0</v>
      </c>
      <c r="AB555">
        <v>3.2769288467237194</v>
      </c>
      <c r="AC555">
        <v>0</v>
      </c>
      <c r="AD555">
        <v>0</v>
      </c>
      <c r="AE555">
        <v>29.033004502554313</v>
      </c>
    </row>
    <row r="556" spans="1:31" x14ac:dyDescent="0.25">
      <c r="A556">
        <v>1820193</v>
      </c>
      <c r="B556">
        <v>1</v>
      </c>
      <c r="C556" t="s">
        <v>80</v>
      </c>
      <c r="D556" t="s">
        <v>108</v>
      </c>
      <c r="E556" t="s">
        <v>131</v>
      </c>
      <c r="F556" t="s">
        <v>1811</v>
      </c>
      <c r="G556" t="s">
        <v>231</v>
      </c>
      <c r="H556" t="s">
        <v>134</v>
      </c>
      <c r="I556" t="s">
        <v>135</v>
      </c>
      <c r="J556" t="s">
        <v>136</v>
      </c>
      <c r="K556" t="s">
        <v>137</v>
      </c>
      <c r="L556" t="s">
        <v>1812</v>
      </c>
      <c r="M556" t="s">
        <v>1813</v>
      </c>
      <c r="N556">
        <v>4.3788888879999996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5.7669616845457998</v>
      </c>
      <c r="AC556">
        <v>0</v>
      </c>
      <c r="AD556">
        <v>0</v>
      </c>
      <c r="AE556">
        <v>5.7669616845457998</v>
      </c>
    </row>
    <row r="557" spans="1:31" x14ac:dyDescent="0.25">
      <c r="A557">
        <v>1820194</v>
      </c>
      <c r="B557">
        <v>1</v>
      </c>
      <c r="C557" t="s">
        <v>80</v>
      </c>
      <c r="D557" t="s">
        <v>83</v>
      </c>
      <c r="E557" t="s">
        <v>131</v>
      </c>
      <c r="F557" t="s">
        <v>1814</v>
      </c>
      <c r="G557" t="s">
        <v>133</v>
      </c>
      <c r="H557" t="s">
        <v>134</v>
      </c>
      <c r="I557" t="s">
        <v>135</v>
      </c>
      <c r="J557" t="s">
        <v>136</v>
      </c>
      <c r="K557" t="s">
        <v>137</v>
      </c>
      <c r="L557" t="s">
        <v>1815</v>
      </c>
      <c r="M557" t="s">
        <v>1816</v>
      </c>
      <c r="N557">
        <v>1.385555555</v>
      </c>
      <c r="O557">
        <v>0</v>
      </c>
      <c r="P557">
        <v>4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1.45108894513635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1.45108894513635</v>
      </c>
    </row>
    <row r="558" spans="1:31" x14ac:dyDescent="0.25">
      <c r="A558">
        <v>1820195</v>
      </c>
      <c r="B558">
        <v>1</v>
      </c>
      <c r="C558" t="s">
        <v>80</v>
      </c>
      <c r="D558" t="s">
        <v>100</v>
      </c>
      <c r="E558" t="s">
        <v>131</v>
      </c>
      <c r="F558" t="s">
        <v>1817</v>
      </c>
      <c r="G558" t="s">
        <v>148</v>
      </c>
      <c r="H558" t="s">
        <v>134</v>
      </c>
      <c r="I558" t="s">
        <v>135</v>
      </c>
      <c r="J558" t="s">
        <v>3</v>
      </c>
      <c r="K558" t="s">
        <v>137</v>
      </c>
      <c r="L558" t="s">
        <v>1818</v>
      </c>
      <c r="M558" t="s">
        <v>1819</v>
      </c>
      <c r="N558">
        <v>5.3180555549999999</v>
      </c>
      <c r="O558">
        <v>0</v>
      </c>
      <c r="P558">
        <v>13</v>
      </c>
      <c r="Q558">
        <v>0</v>
      </c>
      <c r="R558">
        <v>0</v>
      </c>
      <c r="S558">
        <v>0</v>
      </c>
      <c r="T558">
        <v>1</v>
      </c>
      <c r="U558">
        <v>0</v>
      </c>
      <c r="V558">
        <v>0</v>
      </c>
      <c r="W558">
        <v>0</v>
      </c>
      <c r="X558">
        <v>14.969985521162256</v>
      </c>
      <c r="Y558">
        <v>0</v>
      </c>
      <c r="Z558">
        <v>0</v>
      </c>
      <c r="AA558">
        <v>0</v>
      </c>
      <c r="AB558">
        <v>0.1424320395048875</v>
      </c>
      <c r="AC558">
        <v>0</v>
      </c>
      <c r="AD558">
        <v>0</v>
      </c>
      <c r="AE558">
        <v>15.112417560667144</v>
      </c>
    </row>
    <row r="559" spans="1:31" x14ac:dyDescent="0.25">
      <c r="A559">
        <v>1820196</v>
      </c>
      <c r="B559">
        <v>1</v>
      </c>
      <c r="C559" t="s">
        <v>81</v>
      </c>
      <c r="D559" t="s">
        <v>122</v>
      </c>
      <c r="E559" t="s">
        <v>193</v>
      </c>
      <c r="F559" t="s">
        <v>1820</v>
      </c>
      <c r="G559" t="s">
        <v>235</v>
      </c>
      <c r="H559" t="s">
        <v>134</v>
      </c>
      <c r="I559" t="s">
        <v>135</v>
      </c>
      <c r="J559" t="s">
        <v>136</v>
      </c>
      <c r="K559" t="s">
        <v>137</v>
      </c>
      <c r="L559" t="s">
        <v>1818</v>
      </c>
      <c r="M559" t="s">
        <v>1821</v>
      </c>
      <c r="N559">
        <v>1.2152777770000001</v>
      </c>
      <c r="O559">
        <v>0</v>
      </c>
      <c r="P559">
        <v>84</v>
      </c>
      <c r="Q559">
        <v>0</v>
      </c>
      <c r="R559">
        <v>0</v>
      </c>
      <c r="S559">
        <v>0</v>
      </c>
      <c r="T559">
        <v>2</v>
      </c>
      <c r="U559">
        <v>0</v>
      </c>
      <c r="V559">
        <v>0</v>
      </c>
      <c r="W559">
        <v>0</v>
      </c>
      <c r="X559">
        <v>20.807990592239832</v>
      </c>
      <c r="Y559">
        <v>0</v>
      </c>
      <c r="Z559">
        <v>0</v>
      </c>
      <c r="AA559">
        <v>0</v>
      </c>
      <c r="AB559">
        <v>4.2844259649384382</v>
      </c>
      <c r="AC559">
        <v>0</v>
      </c>
      <c r="AD559">
        <v>0</v>
      </c>
      <c r="AE559">
        <v>25.092416557178272</v>
      </c>
    </row>
    <row r="560" spans="1:31" x14ac:dyDescent="0.25">
      <c r="A560">
        <v>1820197</v>
      </c>
      <c r="B560">
        <v>1</v>
      </c>
      <c r="C560" t="s">
        <v>80</v>
      </c>
      <c r="D560" t="s">
        <v>109</v>
      </c>
      <c r="E560" t="s">
        <v>176</v>
      </c>
      <c r="F560" t="s">
        <v>1822</v>
      </c>
      <c r="G560" t="s">
        <v>142</v>
      </c>
      <c r="H560" t="s">
        <v>143</v>
      </c>
      <c r="I560" t="s">
        <v>135</v>
      </c>
      <c r="J560" t="s">
        <v>136</v>
      </c>
      <c r="K560" t="s">
        <v>137</v>
      </c>
      <c r="L560" t="s">
        <v>1823</v>
      </c>
      <c r="M560" t="s">
        <v>1824</v>
      </c>
      <c r="N560">
        <v>1.154722222</v>
      </c>
      <c r="O560">
        <v>0</v>
      </c>
      <c r="P560">
        <v>127</v>
      </c>
      <c r="Q560">
        <v>0</v>
      </c>
      <c r="R560">
        <v>46</v>
      </c>
      <c r="S560">
        <v>4</v>
      </c>
      <c r="T560">
        <v>57</v>
      </c>
      <c r="U560">
        <v>2</v>
      </c>
      <c r="V560">
        <v>0</v>
      </c>
      <c r="W560">
        <v>0</v>
      </c>
      <c r="X560">
        <v>32.285784012101047</v>
      </c>
      <c r="Y560">
        <v>0</v>
      </c>
      <c r="Z560">
        <v>35.854148147030216</v>
      </c>
      <c r="AA560">
        <v>177.54755986714707</v>
      </c>
      <c r="AB560">
        <v>34.735154334451273</v>
      </c>
      <c r="AC560">
        <v>497.50400833376159</v>
      </c>
      <c r="AD560">
        <v>0</v>
      </c>
      <c r="AE560">
        <v>777.92665469449116</v>
      </c>
    </row>
    <row r="561" spans="1:31" x14ac:dyDescent="0.25">
      <c r="A561">
        <v>1820198</v>
      </c>
      <c r="B561">
        <v>1</v>
      </c>
      <c r="C561" t="s">
        <v>81</v>
      </c>
      <c r="D561" t="s">
        <v>120</v>
      </c>
      <c r="E561" t="s">
        <v>140</v>
      </c>
      <c r="F561" t="s">
        <v>1825</v>
      </c>
      <c r="G561" t="s">
        <v>142</v>
      </c>
      <c r="H561" t="s">
        <v>143</v>
      </c>
      <c r="I561" t="s">
        <v>135</v>
      </c>
      <c r="J561" t="s">
        <v>136</v>
      </c>
      <c r="K561" t="s">
        <v>137</v>
      </c>
      <c r="L561" t="s">
        <v>1826</v>
      </c>
      <c r="M561" t="s">
        <v>1827</v>
      </c>
      <c r="N561">
        <v>0.79138888799999996</v>
      </c>
      <c r="O561">
        <v>0</v>
      </c>
      <c r="P561">
        <v>71</v>
      </c>
      <c r="Q561">
        <v>54</v>
      </c>
      <c r="R561">
        <v>9</v>
      </c>
      <c r="S561">
        <v>11</v>
      </c>
      <c r="T561">
        <v>3</v>
      </c>
      <c r="U561">
        <v>0</v>
      </c>
      <c r="V561">
        <v>0</v>
      </c>
      <c r="W561">
        <v>0</v>
      </c>
      <c r="X561">
        <v>18.832532124267349</v>
      </c>
      <c r="Y561">
        <v>51.957365510158382</v>
      </c>
      <c r="Z561">
        <v>1.9079357873309448</v>
      </c>
      <c r="AA561">
        <v>27.983663387232419</v>
      </c>
      <c r="AB561">
        <v>0.66585777093781107</v>
      </c>
      <c r="AC561">
        <v>0</v>
      </c>
      <c r="AD561">
        <v>0</v>
      </c>
      <c r="AE561">
        <v>101.3473545799269</v>
      </c>
    </row>
    <row r="562" spans="1:31" x14ac:dyDescent="0.25">
      <c r="A562">
        <v>1820200</v>
      </c>
      <c r="B562">
        <v>1</v>
      </c>
      <c r="C562" t="s">
        <v>80</v>
      </c>
      <c r="D562" t="s">
        <v>104</v>
      </c>
      <c r="E562" t="s">
        <v>193</v>
      </c>
      <c r="F562" t="s">
        <v>1828</v>
      </c>
      <c r="G562" t="s">
        <v>235</v>
      </c>
      <c r="H562" t="s">
        <v>134</v>
      </c>
      <c r="I562" t="s">
        <v>135</v>
      </c>
      <c r="J562" t="s">
        <v>136</v>
      </c>
      <c r="K562" t="s">
        <v>137</v>
      </c>
      <c r="L562" t="s">
        <v>1829</v>
      </c>
      <c r="M562" t="s">
        <v>1830</v>
      </c>
      <c r="N562">
        <v>1.9141666660000001</v>
      </c>
      <c r="O562">
        <v>0</v>
      </c>
      <c r="P562">
        <v>90</v>
      </c>
      <c r="Q562">
        <v>0</v>
      </c>
      <c r="R562">
        <v>1</v>
      </c>
      <c r="S562">
        <v>0</v>
      </c>
      <c r="T562">
        <v>2</v>
      </c>
      <c r="U562">
        <v>0</v>
      </c>
      <c r="V562">
        <v>0</v>
      </c>
      <c r="W562">
        <v>0</v>
      </c>
      <c r="X562">
        <v>43.809083379356281</v>
      </c>
      <c r="Y562">
        <v>0</v>
      </c>
      <c r="Z562">
        <v>1.1102035906785983</v>
      </c>
      <c r="AA562">
        <v>0</v>
      </c>
      <c r="AB562">
        <v>0.36676380289961669</v>
      </c>
      <c r="AC562">
        <v>0</v>
      </c>
      <c r="AD562">
        <v>0</v>
      </c>
      <c r="AE562">
        <v>45.286050772934502</v>
      </c>
    </row>
    <row r="563" spans="1:31" x14ac:dyDescent="0.25">
      <c r="A563">
        <v>1820202</v>
      </c>
      <c r="B563">
        <v>1</v>
      </c>
      <c r="C563" t="s">
        <v>81</v>
      </c>
      <c r="D563" t="s">
        <v>127</v>
      </c>
      <c r="E563" t="s">
        <v>140</v>
      </c>
      <c r="F563" t="s">
        <v>1831</v>
      </c>
      <c r="G563" t="s">
        <v>263</v>
      </c>
      <c r="H563" t="s">
        <v>143</v>
      </c>
      <c r="I563" t="s">
        <v>135</v>
      </c>
      <c r="J563" t="s">
        <v>136</v>
      </c>
      <c r="K563" t="s">
        <v>159</v>
      </c>
      <c r="L563" t="s">
        <v>1832</v>
      </c>
      <c r="M563" t="s">
        <v>1833</v>
      </c>
      <c r="N563">
        <v>6.0761111110000003</v>
      </c>
      <c r="O563">
        <v>3</v>
      </c>
      <c r="P563">
        <v>442</v>
      </c>
      <c r="Q563">
        <v>72</v>
      </c>
      <c r="R563">
        <v>67</v>
      </c>
      <c r="S563">
        <v>15</v>
      </c>
      <c r="T563">
        <v>29</v>
      </c>
      <c r="U563">
        <v>5</v>
      </c>
      <c r="V563">
        <v>0</v>
      </c>
      <c r="W563">
        <v>2.7337355951499513</v>
      </c>
      <c r="X563">
        <v>545.1008641255354</v>
      </c>
      <c r="Y563">
        <v>300.98231004634124</v>
      </c>
      <c r="Z563">
        <v>207.77283443569746</v>
      </c>
      <c r="AA563">
        <v>3513.5546566581052</v>
      </c>
      <c r="AB563">
        <v>58.803695609487143</v>
      </c>
      <c r="AC563">
        <v>2020.8691113257962</v>
      </c>
      <c r="AD563">
        <v>0</v>
      </c>
      <c r="AE563">
        <v>6649.8172077961126</v>
      </c>
    </row>
    <row r="564" spans="1:31" x14ac:dyDescent="0.25">
      <c r="A564">
        <v>1820203</v>
      </c>
      <c r="B564">
        <v>1</v>
      </c>
      <c r="C564" t="s">
        <v>81</v>
      </c>
      <c r="D564" t="s">
        <v>122</v>
      </c>
      <c r="E564" t="s">
        <v>140</v>
      </c>
      <c r="F564" t="s">
        <v>1834</v>
      </c>
      <c r="G564" t="s">
        <v>263</v>
      </c>
      <c r="H564" t="s">
        <v>143</v>
      </c>
      <c r="I564" t="s">
        <v>135</v>
      </c>
      <c r="J564" t="s">
        <v>136</v>
      </c>
      <c r="K564" t="s">
        <v>159</v>
      </c>
      <c r="L564" t="s">
        <v>1835</v>
      </c>
      <c r="M564" t="s">
        <v>1836</v>
      </c>
      <c r="N564">
        <v>4.4648972220000003</v>
      </c>
      <c r="O564">
        <v>0</v>
      </c>
      <c r="P564">
        <v>112</v>
      </c>
      <c r="Q564">
        <v>0</v>
      </c>
      <c r="R564">
        <v>0</v>
      </c>
      <c r="S564">
        <v>0</v>
      </c>
      <c r="T564">
        <v>11</v>
      </c>
      <c r="U564">
        <v>0</v>
      </c>
      <c r="V564">
        <v>0</v>
      </c>
      <c r="W564">
        <v>0</v>
      </c>
      <c r="X564">
        <v>71.101030203583676</v>
      </c>
      <c r="Y564">
        <v>0</v>
      </c>
      <c r="Z564">
        <v>0</v>
      </c>
      <c r="AA564">
        <v>0</v>
      </c>
      <c r="AB564">
        <v>25.374477623721273</v>
      </c>
      <c r="AC564">
        <v>0</v>
      </c>
      <c r="AD564">
        <v>0</v>
      </c>
      <c r="AE564">
        <v>96.475507827304952</v>
      </c>
    </row>
    <row r="565" spans="1:31" x14ac:dyDescent="0.25">
      <c r="A565">
        <v>1820204</v>
      </c>
      <c r="B565">
        <v>1</v>
      </c>
      <c r="C565" t="s">
        <v>81</v>
      </c>
      <c r="D565" t="s">
        <v>113</v>
      </c>
      <c r="E565" t="s">
        <v>193</v>
      </c>
      <c r="F565" t="s">
        <v>1837</v>
      </c>
      <c r="G565" t="s">
        <v>235</v>
      </c>
      <c r="H565" t="s">
        <v>134</v>
      </c>
      <c r="I565" t="s">
        <v>135</v>
      </c>
      <c r="J565" t="s">
        <v>136</v>
      </c>
      <c r="K565" t="s">
        <v>137</v>
      </c>
      <c r="L565" t="s">
        <v>1838</v>
      </c>
      <c r="M565" t="s">
        <v>1839</v>
      </c>
      <c r="N565">
        <v>1.9497222219999999</v>
      </c>
      <c r="O565">
        <v>0</v>
      </c>
      <c r="P565">
        <v>13</v>
      </c>
      <c r="Q565">
        <v>0</v>
      </c>
      <c r="R565">
        <v>0</v>
      </c>
      <c r="S565">
        <v>0</v>
      </c>
      <c r="T565">
        <v>2</v>
      </c>
      <c r="U565">
        <v>0</v>
      </c>
      <c r="V565">
        <v>0</v>
      </c>
      <c r="W565">
        <v>0</v>
      </c>
      <c r="X565">
        <v>3.8578164423505537</v>
      </c>
      <c r="Y565">
        <v>0</v>
      </c>
      <c r="Z565">
        <v>0</v>
      </c>
      <c r="AA565">
        <v>0</v>
      </c>
      <c r="AB565">
        <v>3.1834494974206855</v>
      </c>
      <c r="AC565">
        <v>0</v>
      </c>
      <c r="AD565">
        <v>0</v>
      </c>
      <c r="AE565">
        <v>7.0412659397712396</v>
      </c>
    </row>
    <row r="566" spans="1:31" x14ac:dyDescent="0.25">
      <c r="A566">
        <v>1820209</v>
      </c>
      <c r="B566">
        <v>1</v>
      </c>
      <c r="C566" t="s">
        <v>80</v>
      </c>
      <c r="D566" t="s">
        <v>106</v>
      </c>
      <c r="E566" t="s">
        <v>176</v>
      </c>
      <c r="F566" t="s">
        <v>1840</v>
      </c>
      <c r="G566" t="s">
        <v>142</v>
      </c>
      <c r="H566" t="s">
        <v>143</v>
      </c>
      <c r="I566" t="s">
        <v>135</v>
      </c>
      <c r="J566" t="s">
        <v>136</v>
      </c>
      <c r="K566" t="s">
        <v>137</v>
      </c>
      <c r="L566" t="s">
        <v>1841</v>
      </c>
      <c r="M566" t="s">
        <v>1842</v>
      </c>
      <c r="N566">
        <v>1.251666666</v>
      </c>
      <c r="O566">
        <v>0</v>
      </c>
      <c r="P566">
        <v>329</v>
      </c>
      <c r="Q566">
        <v>0</v>
      </c>
      <c r="R566">
        <v>7</v>
      </c>
      <c r="S566">
        <v>3</v>
      </c>
      <c r="T566">
        <v>24</v>
      </c>
      <c r="U566">
        <v>0</v>
      </c>
      <c r="V566">
        <v>0</v>
      </c>
      <c r="W566">
        <v>0</v>
      </c>
      <c r="X566">
        <v>81.834095765495434</v>
      </c>
      <c r="Y566">
        <v>0</v>
      </c>
      <c r="Z566">
        <v>3.5139270698978193</v>
      </c>
      <c r="AA566">
        <v>63.317797827967382</v>
      </c>
      <c r="AB566">
        <v>22.802277006811117</v>
      </c>
      <c r="AC566">
        <v>0</v>
      </c>
      <c r="AD566">
        <v>0</v>
      </c>
      <c r="AE566">
        <v>171.46809767017177</v>
      </c>
    </row>
    <row r="567" spans="1:31" x14ac:dyDescent="0.25">
      <c r="A567">
        <v>1820211</v>
      </c>
      <c r="B567">
        <v>1</v>
      </c>
      <c r="C567" t="s">
        <v>80</v>
      </c>
      <c r="D567" t="s">
        <v>92</v>
      </c>
      <c r="E567" t="s">
        <v>131</v>
      </c>
      <c r="F567" t="s">
        <v>1843</v>
      </c>
      <c r="G567" t="s">
        <v>133</v>
      </c>
      <c r="H567" t="s">
        <v>134</v>
      </c>
      <c r="I567" t="s">
        <v>135</v>
      </c>
      <c r="J567" t="s">
        <v>136</v>
      </c>
      <c r="K567" t="s">
        <v>137</v>
      </c>
      <c r="L567" t="s">
        <v>1844</v>
      </c>
      <c r="M567" t="s">
        <v>1845</v>
      </c>
      <c r="N567">
        <v>3.8430555549999998</v>
      </c>
      <c r="O567">
        <v>0</v>
      </c>
      <c r="P567">
        <v>5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4.7112518200667504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4.7112518200667504</v>
      </c>
    </row>
    <row r="568" spans="1:31" x14ac:dyDescent="0.25">
      <c r="A568">
        <v>1820212</v>
      </c>
      <c r="B568">
        <v>1</v>
      </c>
      <c r="C568" t="s">
        <v>80</v>
      </c>
      <c r="D568" t="s">
        <v>100</v>
      </c>
      <c r="E568" t="s">
        <v>339</v>
      </c>
      <c r="F568" t="s">
        <v>1846</v>
      </c>
      <c r="G568" t="s">
        <v>142</v>
      </c>
      <c r="H568" t="s">
        <v>143</v>
      </c>
      <c r="I568" t="s">
        <v>135</v>
      </c>
      <c r="J568" t="s">
        <v>136</v>
      </c>
      <c r="K568" t="s">
        <v>137</v>
      </c>
      <c r="L568" t="s">
        <v>1847</v>
      </c>
      <c r="M568" t="s">
        <v>1848</v>
      </c>
      <c r="N568">
        <v>0.14138888799999999</v>
      </c>
      <c r="O568">
        <v>13</v>
      </c>
      <c r="P568">
        <v>5432</v>
      </c>
      <c r="Q568">
        <v>277</v>
      </c>
      <c r="R568">
        <v>1283</v>
      </c>
      <c r="S568">
        <v>46</v>
      </c>
      <c r="T568">
        <v>805</v>
      </c>
      <c r="U568">
        <v>1</v>
      </c>
      <c r="V568">
        <v>1</v>
      </c>
      <c r="W568">
        <v>3.3950774315806833</v>
      </c>
      <c r="X568">
        <v>197.75941816669354</v>
      </c>
      <c r="Y568">
        <v>193.09847500389407</v>
      </c>
      <c r="Z568">
        <v>102.86092020570302</v>
      </c>
      <c r="AA568">
        <v>46.138966511769681</v>
      </c>
      <c r="AB568">
        <v>94.901616633391995</v>
      </c>
      <c r="AC568">
        <v>4.8252739030389504</v>
      </c>
      <c r="AD568">
        <v>23.421702287976089</v>
      </c>
      <c r="AE568">
        <v>666.401450144048</v>
      </c>
    </row>
    <row r="569" spans="1:31" x14ac:dyDescent="0.25">
      <c r="A569">
        <v>1820215</v>
      </c>
      <c r="B569">
        <v>1</v>
      </c>
      <c r="C569" t="s">
        <v>81</v>
      </c>
      <c r="D569" t="s">
        <v>120</v>
      </c>
      <c r="E569" t="s">
        <v>131</v>
      </c>
      <c r="F569" t="s">
        <v>1849</v>
      </c>
      <c r="G569" t="s">
        <v>231</v>
      </c>
      <c r="H569" t="s">
        <v>134</v>
      </c>
      <c r="I569" t="s">
        <v>135</v>
      </c>
      <c r="J569" t="s">
        <v>136</v>
      </c>
      <c r="K569" t="s">
        <v>137</v>
      </c>
      <c r="L569" t="s">
        <v>1850</v>
      </c>
      <c r="M569" t="s">
        <v>1851</v>
      </c>
      <c r="N569">
        <v>1.1558333329999999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0.34779483667139749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0.34779483667139749</v>
      </c>
    </row>
    <row r="570" spans="1:31" x14ac:dyDescent="0.25">
      <c r="A570">
        <v>1820216</v>
      </c>
      <c r="B570">
        <v>1</v>
      </c>
      <c r="C570" t="s">
        <v>80</v>
      </c>
      <c r="D570" t="s">
        <v>96</v>
      </c>
      <c r="E570" t="s">
        <v>131</v>
      </c>
      <c r="F570" t="s">
        <v>1852</v>
      </c>
      <c r="G570" t="s">
        <v>133</v>
      </c>
      <c r="H570" t="s">
        <v>134</v>
      </c>
      <c r="I570" t="s">
        <v>135</v>
      </c>
      <c r="J570" t="s">
        <v>136</v>
      </c>
      <c r="K570" t="s">
        <v>137</v>
      </c>
      <c r="L570" t="s">
        <v>1853</v>
      </c>
      <c r="M570" t="s">
        <v>1854</v>
      </c>
      <c r="N570">
        <v>5.5763888880000003</v>
      </c>
      <c r="O570">
        <v>0</v>
      </c>
      <c r="P570">
        <v>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0.49745012613295336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0.49745012613295336</v>
      </c>
    </row>
    <row r="571" spans="1:31" x14ac:dyDescent="0.25">
      <c r="A571">
        <v>1820217</v>
      </c>
      <c r="B571">
        <v>1</v>
      </c>
      <c r="C571" t="s">
        <v>80</v>
      </c>
      <c r="D571" t="s">
        <v>105</v>
      </c>
      <c r="E571" t="s">
        <v>176</v>
      </c>
      <c r="F571" t="s">
        <v>1855</v>
      </c>
      <c r="G571" t="s">
        <v>142</v>
      </c>
      <c r="H571" t="s">
        <v>143</v>
      </c>
      <c r="I571" t="s">
        <v>135</v>
      </c>
      <c r="J571" t="s">
        <v>136</v>
      </c>
      <c r="K571" t="s">
        <v>137</v>
      </c>
      <c r="L571" t="s">
        <v>1856</v>
      </c>
      <c r="M571" t="s">
        <v>1857</v>
      </c>
      <c r="N571">
        <v>0.79972222199999998</v>
      </c>
      <c r="O571">
        <v>13</v>
      </c>
      <c r="P571">
        <v>27136</v>
      </c>
      <c r="Q571">
        <v>28</v>
      </c>
      <c r="R571">
        <v>1018</v>
      </c>
      <c r="S571">
        <v>61</v>
      </c>
      <c r="T571">
        <v>2118</v>
      </c>
      <c r="U571">
        <v>9</v>
      </c>
      <c r="V571">
        <v>8</v>
      </c>
      <c r="W571">
        <v>14.331868100973738</v>
      </c>
      <c r="X571">
        <v>5396.8539485929041</v>
      </c>
      <c r="Y571">
        <v>186.35230276799291</v>
      </c>
      <c r="Z571">
        <v>127.60139456006456</v>
      </c>
      <c r="AA571">
        <v>2384.8840452831878</v>
      </c>
      <c r="AB571">
        <v>1344.0780234078181</v>
      </c>
      <c r="AC571">
        <v>572.03743779155013</v>
      </c>
      <c r="AD571">
        <v>182.77290602483691</v>
      </c>
      <c r="AE571">
        <v>10208.911926529328</v>
      </c>
    </row>
    <row r="572" spans="1:31" x14ac:dyDescent="0.25">
      <c r="A572">
        <v>1820227</v>
      </c>
      <c r="B572">
        <v>1</v>
      </c>
      <c r="C572" t="s">
        <v>80</v>
      </c>
      <c r="D572" t="s">
        <v>100</v>
      </c>
      <c r="E572" t="s">
        <v>176</v>
      </c>
      <c r="F572" t="s">
        <v>1858</v>
      </c>
      <c r="G572" t="s">
        <v>142</v>
      </c>
      <c r="H572" t="s">
        <v>143</v>
      </c>
      <c r="I572" t="s">
        <v>135</v>
      </c>
      <c r="J572" t="s">
        <v>136</v>
      </c>
      <c r="K572" t="s">
        <v>137</v>
      </c>
      <c r="L572" t="s">
        <v>1859</v>
      </c>
      <c r="M572" t="s">
        <v>1860</v>
      </c>
      <c r="N572">
        <v>0.38138888799999998</v>
      </c>
      <c r="O572">
        <v>0</v>
      </c>
      <c r="P572">
        <v>8006</v>
      </c>
      <c r="Q572">
        <v>0</v>
      </c>
      <c r="R572">
        <v>17</v>
      </c>
      <c r="S572">
        <v>2</v>
      </c>
      <c r="T572">
        <v>702</v>
      </c>
      <c r="U572">
        <v>3</v>
      </c>
      <c r="V572">
        <v>3</v>
      </c>
      <c r="W572">
        <v>0</v>
      </c>
      <c r="X572">
        <v>740.00437323750452</v>
      </c>
      <c r="Y572">
        <v>0</v>
      </c>
      <c r="Z572">
        <v>1.761089238587775</v>
      </c>
      <c r="AA572">
        <v>2.1941245459162033</v>
      </c>
      <c r="AB572">
        <v>215.27809105130888</v>
      </c>
      <c r="AC572">
        <v>147.25098819183216</v>
      </c>
      <c r="AD572">
        <v>53.437233403749353</v>
      </c>
      <c r="AE572">
        <v>1159.9258996688991</v>
      </c>
    </row>
    <row r="573" spans="1:31" x14ac:dyDescent="0.25">
      <c r="A573">
        <v>1820229</v>
      </c>
      <c r="B573">
        <v>1</v>
      </c>
      <c r="C573" t="s">
        <v>80</v>
      </c>
      <c r="D573" t="s">
        <v>99</v>
      </c>
      <c r="E573" t="s">
        <v>193</v>
      </c>
      <c r="F573" t="s">
        <v>1861</v>
      </c>
      <c r="G573" t="s">
        <v>263</v>
      </c>
      <c r="H573" t="s">
        <v>134</v>
      </c>
      <c r="I573" t="s">
        <v>135</v>
      </c>
      <c r="J573" t="s">
        <v>136</v>
      </c>
      <c r="K573" t="s">
        <v>159</v>
      </c>
      <c r="L573" t="s">
        <v>1862</v>
      </c>
      <c r="M573" t="s">
        <v>1863</v>
      </c>
      <c r="N573">
        <v>3.65</v>
      </c>
      <c r="O573">
        <v>0</v>
      </c>
      <c r="P573">
        <v>72</v>
      </c>
      <c r="Q573">
        <v>0</v>
      </c>
      <c r="R573">
        <v>0</v>
      </c>
      <c r="S573">
        <v>0</v>
      </c>
      <c r="T573">
        <v>20</v>
      </c>
      <c r="U573">
        <v>0</v>
      </c>
      <c r="V573">
        <v>0</v>
      </c>
      <c r="W573">
        <v>0</v>
      </c>
      <c r="X573">
        <v>60.284247526788349</v>
      </c>
      <c r="Y573">
        <v>0</v>
      </c>
      <c r="Z573">
        <v>0</v>
      </c>
      <c r="AA573">
        <v>0</v>
      </c>
      <c r="AB573">
        <v>20.144816168285171</v>
      </c>
      <c r="AC573">
        <v>0</v>
      </c>
      <c r="AD573">
        <v>0</v>
      </c>
      <c r="AE573">
        <v>80.429063695073523</v>
      </c>
    </row>
    <row r="574" spans="1:31" x14ac:dyDescent="0.25">
      <c r="A574">
        <v>1820231</v>
      </c>
      <c r="B574">
        <v>1</v>
      </c>
      <c r="C574" t="s">
        <v>81</v>
      </c>
      <c r="D574" t="s">
        <v>118</v>
      </c>
      <c r="E574" t="s">
        <v>326</v>
      </c>
      <c r="F574" t="s">
        <v>1864</v>
      </c>
      <c r="G574" t="s">
        <v>279</v>
      </c>
      <c r="H574" t="s">
        <v>134</v>
      </c>
      <c r="I574" t="s">
        <v>135</v>
      </c>
      <c r="J574" t="s">
        <v>136</v>
      </c>
      <c r="K574" t="s">
        <v>137</v>
      </c>
      <c r="L574" t="s">
        <v>1865</v>
      </c>
      <c r="M574" t="s">
        <v>1866</v>
      </c>
      <c r="N574">
        <v>2.639444444</v>
      </c>
      <c r="O574">
        <v>0</v>
      </c>
      <c r="P574">
        <v>37</v>
      </c>
      <c r="Q574">
        <v>0</v>
      </c>
      <c r="R574">
        <v>0</v>
      </c>
      <c r="S574">
        <v>0</v>
      </c>
      <c r="T574">
        <v>5</v>
      </c>
      <c r="U574">
        <v>0</v>
      </c>
      <c r="V574">
        <v>0</v>
      </c>
      <c r="W574">
        <v>0</v>
      </c>
      <c r="X574">
        <v>21.31445751903108</v>
      </c>
      <c r="Y574">
        <v>0</v>
      </c>
      <c r="Z574">
        <v>0</v>
      </c>
      <c r="AA574">
        <v>0</v>
      </c>
      <c r="AB574">
        <v>0.36716257816482417</v>
      </c>
      <c r="AC574">
        <v>0</v>
      </c>
      <c r="AD574">
        <v>0</v>
      </c>
      <c r="AE574">
        <v>21.681620097195903</v>
      </c>
    </row>
    <row r="575" spans="1:31" x14ac:dyDescent="0.25">
      <c r="A575">
        <v>1820234</v>
      </c>
      <c r="B575">
        <v>1</v>
      </c>
      <c r="C575" t="s">
        <v>81</v>
      </c>
      <c r="D575" t="s">
        <v>115</v>
      </c>
      <c r="E575" t="s">
        <v>146</v>
      </c>
      <c r="F575" t="s">
        <v>1867</v>
      </c>
      <c r="G575" t="s">
        <v>593</v>
      </c>
      <c r="H575" t="s">
        <v>143</v>
      </c>
      <c r="I575" t="s">
        <v>135</v>
      </c>
      <c r="J575" t="s">
        <v>136</v>
      </c>
      <c r="K575" t="s">
        <v>137</v>
      </c>
      <c r="L575" t="s">
        <v>1868</v>
      </c>
      <c r="M575" t="s">
        <v>1869</v>
      </c>
      <c r="N575">
        <v>4.4625000000000004</v>
      </c>
      <c r="O575">
        <v>0</v>
      </c>
      <c r="P575">
        <v>25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11.197725826005437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11.197725826005437</v>
      </c>
    </row>
    <row r="576" spans="1:31" x14ac:dyDescent="0.25">
      <c r="A576">
        <v>1820235</v>
      </c>
      <c r="B576">
        <v>1</v>
      </c>
      <c r="C576" t="s">
        <v>80</v>
      </c>
      <c r="D576" t="s">
        <v>100</v>
      </c>
      <c r="E576" t="s">
        <v>146</v>
      </c>
      <c r="F576" t="s">
        <v>1870</v>
      </c>
      <c r="G576" t="s">
        <v>443</v>
      </c>
      <c r="H576" t="s">
        <v>143</v>
      </c>
      <c r="I576" t="s">
        <v>135</v>
      </c>
      <c r="J576" t="s">
        <v>136</v>
      </c>
      <c r="K576" t="s">
        <v>137</v>
      </c>
      <c r="L576" t="s">
        <v>1871</v>
      </c>
      <c r="M576" t="s">
        <v>1872</v>
      </c>
      <c r="N576">
        <v>1.3661111109999999</v>
      </c>
      <c r="O576">
        <v>0</v>
      </c>
      <c r="P576">
        <v>96</v>
      </c>
      <c r="Q576">
        <v>0</v>
      </c>
      <c r="R576">
        <v>6</v>
      </c>
      <c r="S576">
        <v>0</v>
      </c>
      <c r="T576">
        <v>3</v>
      </c>
      <c r="U576">
        <v>0</v>
      </c>
      <c r="V576">
        <v>0</v>
      </c>
      <c r="W576">
        <v>0</v>
      </c>
      <c r="X576">
        <v>30.871527186750672</v>
      </c>
      <c r="Y576">
        <v>0</v>
      </c>
      <c r="Z576">
        <v>1.532645636465467</v>
      </c>
      <c r="AA576">
        <v>0</v>
      </c>
      <c r="AB576">
        <v>7.7798708943160003E-2</v>
      </c>
      <c r="AC576">
        <v>0</v>
      </c>
      <c r="AD576">
        <v>0</v>
      </c>
      <c r="AE576">
        <v>32.481971532159299</v>
      </c>
    </row>
    <row r="577" spans="1:31" x14ac:dyDescent="0.25">
      <c r="A577">
        <v>1820236</v>
      </c>
      <c r="B577">
        <v>1</v>
      </c>
      <c r="C577" t="s">
        <v>80</v>
      </c>
      <c r="D577" t="s">
        <v>107</v>
      </c>
      <c r="E577" t="s">
        <v>131</v>
      </c>
      <c r="F577" t="s">
        <v>1873</v>
      </c>
      <c r="G577" t="s">
        <v>209</v>
      </c>
      <c r="H577" t="s">
        <v>134</v>
      </c>
      <c r="I577" t="s">
        <v>135</v>
      </c>
      <c r="J577" t="s">
        <v>136</v>
      </c>
      <c r="K577" t="s">
        <v>137</v>
      </c>
      <c r="L577" t="s">
        <v>1874</v>
      </c>
      <c r="M577" t="s">
        <v>1875</v>
      </c>
      <c r="N577">
        <v>5.9688888880000004</v>
      </c>
      <c r="O577">
        <v>0</v>
      </c>
      <c r="P577">
        <v>10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12.069376550169521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12.069376550169521</v>
      </c>
    </row>
    <row r="578" spans="1:31" x14ac:dyDescent="0.25">
      <c r="A578">
        <v>1820237</v>
      </c>
      <c r="B578">
        <v>1</v>
      </c>
      <c r="C578" t="s">
        <v>80</v>
      </c>
      <c r="D578" t="s">
        <v>100</v>
      </c>
      <c r="E578" t="s">
        <v>131</v>
      </c>
      <c r="F578" t="s">
        <v>1876</v>
      </c>
      <c r="G578" t="s">
        <v>231</v>
      </c>
      <c r="H578" t="s">
        <v>134</v>
      </c>
      <c r="I578" t="s">
        <v>135</v>
      </c>
      <c r="J578" t="s">
        <v>136</v>
      </c>
      <c r="K578" t="s">
        <v>137</v>
      </c>
      <c r="L578" t="s">
        <v>1877</v>
      </c>
      <c r="M578" t="s">
        <v>1878</v>
      </c>
      <c r="N578">
        <v>0.78305555500000001</v>
      </c>
      <c r="O578">
        <v>0</v>
      </c>
      <c r="P578">
        <v>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0.93730024614658236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0.93730024614658236</v>
      </c>
    </row>
    <row r="579" spans="1:31" x14ac:dyDescent="0.25">
      <c r="A579">
        <v>1820245</v>
      </c>
      <c r="B579">
        <v>1</v>
      </c>
      <c r="C579" t="s">
        <v>80</v>
      </c>
      <c r="D579" t="s">
        <v>103</v>
      </c>
      <c r="E579" t="s">
        <v>193</v>
      </c>
      <c r="F579" t="s">
        <v>1879</v>
      </c>
      <c r="G579" t="s">
        <v>726</v>
      </c>
      <c r="H579" t="s">
        <v>134</v>
      </c>
      <c r="I579" t="s">
        <v>135</v>
      </c>
      <c r="J579" t="s">
        <v>136</v>
      </c>
      <c r="K579" t="s">
        <v>137</v>
      </c>
      <c r="L579" t="s">
        <v>1880</v>
      </c>
      <c r="M579" t="s">
        <v>1881</v>
      </c>
      <c r="N579">
        <v>1.480277777</v>
      </c>
      <c r="O579">
        <v>0</v>
      </c>
      <c r="P579">
        <v>45</v>
      </c>
      <c r="Q579">
        <v>0</v>
      </c>
      <c r="R579">
        <v>1</v>
      </c>
      <c r="S579">
        <v>0</v>
      </c>
      <c r="T579">
        <v>8</v>
      </c>
      <c r="U579">
        <v>0</v>
      </c>
      <c r="V579">
        <v>0</v>
      </c>
      <c r="W579">
        <v>0</v>
      </c>
      <c r="X579">
        <v>14.915595977010227</v>
      </c>
      <c r="Y579">
        <v>0</v>
      </c>
      <c r="Z579">
        <v>0.9593678222173091</v>
      </c>
      <c r="AA579">
        <v>0</v>
      </c>
      <c r="AB579">
        <v>6.8377724771913595</v>
      </c>
      <c r="AC579">
        <v>0</v>
      </c>
      <c r="AD579">
        <v>0</v>
      </c>
      <c r="AE579">
        <v>22.712736276418894</v>
      </c>
    </row>
    <row r="580" spans="1:31" x14ac:dyDescent="0.25">
      <c r="A580">
        <v>1820248</v>
      </c>
      <c r="B580">
        <v>1</v>
      </c>
      <c r="C580" t="s">
        <v>80</v>
      </c>
      <c r="D580" t="s">
        <v>84</v>
      </c>
      <c r="E580" t="s">
        <v>131</v>
      </c>
      <c r="F580" t="s">
        <v>1882</v>
      </c>
      <c r="G580" t="s">
        <v>231</v>
      </c>
      <c r="H580" t="s">
        <v>134</v>
      </c>
      <c r="I580" t="s">
        <v>135</v>
      </c>
      <c r="J580" t="s">
        <v>136</v>
      </c>
      <c r="K580" t="s">
        <v>137</v>
      </c>
      <c r="L580" t="s">
        <v>1883</v>
      </c>
      <c r="M580" t="s">
        <v>1884</v>
      </c>
      <c r="N580">
        <v>1.3049999999999999</v>
      </c>
      <c r="O580">
        <v>0</v>
      </c>
      <c r="P580">
        <v>9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1.8003494681432952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1.8003494681432952</v>
      </c>
    </row>
    <row r="581" spans="1:31" x14ac:dyDescent="0.25">
      <c r="A581">
        <v>1820249</v>
      </c>
      <c r="B581">
        <v>1</v>
      </c>
      <c r="C581" t="s">
        <v>80</v>
      </c>
      <c r="D581" t="s">
        <v>87</v>
      </c>
      <c r="E581" t="s">
        <v>291</v>
      </c>
      <c r="F581" t="s">
        <v>1885</v>
      </c>
      <c r="G581" t="s">
        <v>148</v>
      </c>
      <c r="H581" t="s">
        <v>134</v>
      </c>
      <c r="I581" t="s">
        <v>135</v>
      </c>
      <c r="J581" t="s">
        <v>136</v>
      </c>
      <c r="K581" t="s">
        <v>137</v>
      </c>
      <c r="L581" t="s">
        <v>1886</v>
      </c>
      <c r="M581" t="s">
        <v>1887</v>
      </c>
      <c r="N581">
        <v>0.95027777700000005</v>
      </c>
      <c r="O581">
        <v>0</v>
      </c>
      <c r="P581">
        <v>177</v>
      </c>
      <c r="Q581">
        <v>0</v>
      </c>
      <c r="R581">
        <v>0</v>
      </c>
      <c r="S581">
        <v>0</v>
      </c>
      <c r="T581">
        <v>4</v>
      </c>
      <c r="U581">
        <v>0</v>
      </c>
      <c r="V581">
        <v>0</v>
      </c>
      <c r="W581">
        <v>0</v>
      </c>
      <c r="X581">
        <v>39.938025711480705</v>
      </c>
      <c r="Y581">
        <v>0</v>
      </c>
      <c r="Z581">
        <v>0</v>
      </c>
      <c r="AA581">
        <v>0</v>
      </c>
      <c r="AB581">
        <v>1.3342447499619787</v>
      </c>
      <c r="AC581">
        <v>0</v>
      </c>
      <c r="AD581">
        <v>0</v>
      </c>
      <c r="AE581">
        <v>41.272270461442687</v>
      </c>
    </row>
    <row r="582" spans="1:31" x14ac:dyDescent="0.25">
      <c r="A582">
        <v>1820250</v>
      </c>
      <c r="B582">
        <v>1</v>
      </c>
      <c r="C582" t="s">
        <v>80</v>
      </c>
      <c r="D582" t="s">
        <v>100</v>
      </c>
      <c r="E582" t="s">
        <v>176</v>
      </c>
      <c r="F582" t="s">
        <v>1888</v>
      </c>
      <c r="G582" t="s">
        <v>142</v>
      </c>
      <c r="H582" t="s">
        <v>143</v>
      </c>
      <c r="I582" t="s">
        <v>135</v>
      </c>
      <c r="J582" t="s">
        <v>136</v>
      </c>
      <c r="K582" t="s">
        <v>137</v>
      </c>
      <c r="L582" t="s">
        <v>1889</v>
      </c>
      <c r="M582" t="s">
        <v>1890</v>
      </c>
      <c r="N582">
        <v>0.36444444399999998</v>
      </c>
      <c r="O582">
        <v>0</v>
      </c>
      <c r="P582">
        <v>694</v>
      </c>
      <c r="Q582">
        <v>2</v>
      </c>
      <c r="R582">
        <v>33</v>
      </c>
      <c r="S582">
        <v>9</v>
      </c>
      <c r="T582">
        <v>98</v>
      </c>
      <c r="U582">
        <v>4</v>
      </c>
      <c r="V582">
        <v>4</v>
      </c>
      <c r="W582">
        <v>0</v>
      </c>
      <c r="X582">
        <v>76.25928933465309</v>
      </c>
      <c r="Y582">
        <v>1.4228484537156678</v>
      </c>
      <c r="Z582">
        <v>6.681851619203294</v>
      </c>
      <c r="AA582">
        <v>50.06018112351569</v>
      </c>
      <c r="AB582">
        <v>36.94797250649264</v>
      </c>
      <c r="AC582">
        <v>16.831514442275676</v>
      </c>
      <c r="AD582">
        <v>74.699563459994124</v>
      </c>
      <c r="AE582">
        <v>262.9032209398502</v>
      </c>
    </row>
    <row r="583" spans="1:31" x14ac:dyDescent="0.25">
      <c r="A583">
        <v>1820256</v>
      </c>
      <c r="B583">
        <v>1</v>
      </c>
      <c r="C583" t="s">
        <v>80</v>
      </c>
      <c r="D583" t="s">
        <v>96</v>
      </c>
      <c r="E583" t="s">
        <v>131</v>
      </c>
      <c r="F583" t="s">
        <v>1891</v>
      </c>
      <c r="G583" t="s">
        <v>133</v>
      </c>
      <c r="H583" t="s">
        <v>134</v>
      </c>
      <c r="I583" t="s">
        <v>135</v>
      </c>
      <c r="J583" t="s">
        <v>136</v>
      </c>
      <c r="K583" t="s">
        <v>137</v>
      </c>
      <c r="L583" t="s">
        <v>1892</v>
      </c>
      <c r="M583" t="s">
        <v>1893</v>
      </c>
      <c r="N583">
        <v>4.4022222219999998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6.7318663415083333E-3</v>
      </c>
      <c r="AC583">
        <v>0</v>
      </c>
      <c r="AD583">
        <v>0</v>
      </c>
      <c r="AE583">
        <v>6.7318663415083333E-3</v>
      </c>
    </row>
    <row r="584" spans="1:31" x14ac:dyDescent="0.25">
      <c r="A584">
        <v>1820257</v>
      </c>
      <c r="B584">
        <v>1</v>
      </c>
      <c r="C584" t="s">
        <v>81</v>
      </c>
      <c r="D584" t="s">
        <v>118</v>
      </c>
      <c r="E584" t="s">
        <v>176</v>
      </c>
      <c r="F584" t="s">
        <v>1894</v>
      </c>
      <c r="G584" t="s">
        <v>158</v>
      </c>
      <c r="H584" t="s">
        <v>143</v>
      </c>
      <c r="I584" t="s">
        <v>135</v>
      </c>
      <c r="J584" t="s">
        <v>136</v>
      </c>
      <c r="K584" t="s">
        <v>137</v>
      </c>
      <c r="L584" t="s">
        <v>1895</v>
      </c>
      <c r="M584" t="s">
        <v>1896</v>
      </c>
      <c r="N584">
        <v>1.2194444440000001</v>
      </c>
      <c r="O584">
        <v>14</v>
      </c>
      <c r="P584">
        <v>1</v>
      </c>
      <c r="Q584">
        <v>47</v>
      </c>
      <c r="R584">
        <v>4</v>
      </c>
      <c r="S584">
        <v>29</v>
      </c>
      <c r="T584">
        <v>0</v>
      </c>
      <c r="U584">
        <v>1</v>
      </c>
      <c r="V584">
        <v>0</v>
      </c>
      <c r="W584">
        <v>19.176373654307724</v>
      </c>
      <c r="X584">
        <v>0.1375410044897778</v>
      </c>
      <c r="Y584">
        <v>41.352527613813223</v>
      </c>
      <c r="Z584">
        <v>0.58440494885495831</v>
      </c>
      <c r="AA584">
        <v>125.1280816230848</v>
      </c>
      <c r="AB584">
        <v>0</v>
      </c>
      <c r="AC584">
        <v>113.45958459400642</v>
      </c>
      <c r="AD584">
        <v>0</v>
      </c>
      <c r="AE584">
        <v>299.8385134385569</v>
      </c>
    </row>
    <row r="585" spans="1:31" x14ac:dyDescent="0.25">
      <c r="A585">
        <v>1820262</v>
      </c>
      <c r="B585">
        <v>1</v>
      </c>
      <c r="C585" t="s">
        <v>80</v>
      </c>
      <c r="D585" t="s">
        <v>106</v>
      </c>
      <c r="E585" t="s">
        <v>291</v>
      </c>
      <c r="F585" t="s">
        <v>1897</v>
      </c>
      <c r="G585" t="s">
        <v>424</v>
      </c>
      <c r="H585" t="s">
        <v>134</v>
      </c>
      <c r="I585" t="s">
        <v>135</v>
      </c>
      <c r="J585" t="s">
        <v>136</v>
      </c>
      <c r="K585" t="s">
        <v>137</v>
      </c>
      <c r="L585" t="s">
        <v>1898</v>
      </c>
      <c r="M585" t="s">
        <v>1899</v>
      </c>
      <c r="N585">
        <v>4.3091666660000003</v>
      </c>
      <c r="O585">
        <v>0</v>
      </c>
      <c r="P585">
        <v>84</v>
      </c>
      <c r="Q585">
        <v>0</v>
      </c>
      <c r="R585">
        <v>4</v>
      </c>
      <c r="S585">
        <v>0</v>
      </c>
      <c r="T585">
        <v>6</v>
      </c>
      <c r="U585">
        <v>0</v>
      </c>
      <c r="V585">
        <v>0</v>
      </c>
      <c r="W585">
        <v>0</v>
      </c>
      <c r="X585">
        <v>86.63500941020915</v>
      </c>
      <c r="Y585">
        <v>0</v>
      </c>
      <c r="Z585">
        <v>9.3521454248469365</v>
      </c>
      <c r="AA585">
        <v>0</v>
      </c>
      <c r="AB585">
        <v>79.976070701082236</v>
      </c>
      <c r="AC585">
        <v>0</v>
      </c>
      <c r="AD585">
        <v>0</v>
      </c>
      <c r="AE585">
        <v>175.96322553613834</v>
      </c>
    </row>
    <row r="586" spans="1:31" x14ac:dyDescent="0.25">
      <c r="A586">
        <v>1820263</v>
      </c>
      <c r="B586">
        <v>1</v>
      </c>
      <c r="C586" t="s">
        <v>80</v>
      </c>
      <c r="D586" t="s">
        <v>109</v>
      </c>
      <c r="E586" t="s">
        <v>176</v>
      </c>
      <c r="F586" t="s">
        <v>1822</v>
      </c>
      <c r="G586" t="s">
        <v>142</v>
      </c>
      <c r="H586" t="s">
        <v>143</v>
      </c>
      <c r="I586" t="s">
        <v>199</v>
      </c>
      <c r="J586" t="s">
        <v>136</v>
      </c>
      <c r="K586" t="s">
        <v>137</v>
      </c>
      <c r="L586" t="s">
        <v>1900</v>
      </c>
      <c r="M586" t="s">
        <v>1901</v>
      </c>
      <c r="N586">
        <v>2.3333333000000001E-2</v>
      </c>
      <c r="O586">
        <v>0</v>
      </c>
      <c r="P586">
        <v>127</v>
      </c>
      <c r="Q586">
        <v>0</v>
      </c>
      <c r="R586">
        <v>46</v>
      </c>
      <c r="S586">
        <v>4</v>
      </c>
      <c r="T586">
        <v>57</v>
      </c>
      <c r="U586">
        <v>2</v>
      </c>
      <c r="V586">
        <v>0</v>
      </c>
      <c r="W586">
        <v>0</v>
      </c>
      <c r="X586">
        <v>0.66222833563781991</v>
      </c>
      <c r="Y586">
        <v>0</v>
      </c>
      <c r="Z586">
        <v>0.75178752720645003</v>
      </c>
      <c r="AA586">
        <v>3.7166228816230977</v>
      </c>
      <c r="AB586">
        <v>0.73358296733155037</v>
      </c>
      <c r="AC586">
        <v>10.299635725955707</v>
      </c>
      <c r="AD586">
        <v>0</v>
      </c>
      <c r="AE586">
        <v>16.163857437754622</v>
      </c>
    </row>
    <row r="587" spans="1:31" x14ac:dyDescent="0.25">
      <c r="A587">
        <v>1820269</v>
      </c>
      <c r="B587">
        <v>1</v>
      </c>
      <c r="C587" t="s">
        <v>80</v>
      </c>
      <c r="D587" t="s">
        <v>100</v>
      </c>
      <c r="E587" t="s">
        <v>291</v>
      </c>
      <c r="F587" t="s">
        <v>1902</v>
      </c>
      <c r="G587" t="s">
        <v>263</v>
      </c>
      <c r="H587" t="s">
        <v>134</v>
      </c>
      <c r="I587" t="s">
        <v>135</v>
      </c>
      <c r="J587" t="s">
        <v>136</v>
      </c>
      <c r="K587" t="s">
        <v>159</v>
      </c>
      <c r="L587" t="s">
        <v>1903</v>
      </c>
      <c r="M587" t="s">
        <v>1904</v>
      </c>
      <c r="N587">
        <v>1.8858333329999999</v>
      </c>
      <c r="O587">
        <v>0</v>
      </c>
      <c r="P587">
        <v>75</v>
      </c>
      <c r="Q587">
        <v>0</v>
      </c>
      <c r="R587">
        <v>0</v>
      </c>
      <c r="S587">
        <v>0</v>
      </c>
      <c r="T587">
        <v>29</v>
      </c>
      <c r="U587">
        <v>0</v>
      </c>
      <c r="V587">
        <v>0</v>
      </c>
      <c r="W587">
        <v>0</v>
      </c>
      <c r="X587">
        <v>17.126396277674417</v>
      </c>
      <c r="Y587">
        <v>0</v>
      </c>
      <c r="Z587">
        <v>0</v>
      </c>
      <c r="AA587">
        <v>0</v>
      </c>
      <c r="AB587">
        <v>33.053889874371954</v>
      </c>
      <c r="AC587">
        <v>0</v>
      </c>
      <c r="AD587">
        <v>0</v>
      </c>
      <c r="AE587">
        <v>50.180286152046371</v>
      </c>
    </row>
    <row r="588" spans="1:31" x14ac:dyDescent="0.25">
      <c r="A588">
        <v>1820271</v>
      </c>
      <c r="B588">
        <v>1</v>
      </c>
      <c r="C588" t="s">
        <v>80</v>
      </c>
      <c r="D588" t="s">
        <v>85</v>
      </c>
      <c r="E588" t="s">
        <v>291</v>
      </c>
      <c r="F588" t="s">
        <v>1905</v>
      </c>
      <c r="G588" t="s">
        <v>263</v>
      </c>
      <c r="H588" t="s">
        <v>134</v>
      </c>
      <c r="I588" t="s">
        <v>135</v>
      </c>
      <c r="J588" t="s">
        <v>136</v>
      </c>
      <c r="K588" t="s">
        <v>159</v>
      </c>
      <c r="L588" t="s">
        <v>1906</v>
      </c>
      <c r="M588" t="s">
        <v>1907</v>
      </c>
      <c r="N588">
        <v>0.21089888800000001</v>
      </c>
      <c r="O588">
        <v>0</v>
      </c>
      <c r="P588">
        <v>767</v>
      </c>
      <c r="Q588">
        <v>0</v>
      </c>
      <c r="R588">
        <v>0</v>
      </c>
      <c r="S588">
        <v>0</v>
      </c>
      <c r="T588">
        <v>15</v>
      </c>
      <c r="U588">
        <v>0</v>
      </c>
      <c r="V588">
        <v>0</v>
      </c>
      <c r="W588">
        <v>0</v>
      </c>
      <c r="X588">
        <v>39.756908173680941</v>
      </c>
      <c r="Y588">
        <v>0</v>
      </c>
      <c r="Z588">
        <v>0</v>
      </c>
      <c r="AA588">
        <v>0</v>
      </c>
      <c r="AB588">
        <v>0.9942325335301333</v>
      </c>
      <c r="AC588">
        <v>0</v>
      </c>
      <c r="AD588">
        <v>0</v>
      </c>
      <c r="AE588">
        <v>40.751140707211071</v>
      </c>
    </row>
    <row r="589" spans="1:31" x14ac:dyDescent="0.25">
      <c r="A589">
        <v>1820273</v>
      </c>
      <c r="B589">
        <v>1</v>
      </c>
      <c r="C589" t="s">
        <v>81</v>
      </c>
      <c r="D589" t="s">
        <v>117</v>
      </c>
      <c r="E589" t="s">
        <v>146</v>
      </c>
      <c r="F589" t="s">
        <v>1908</v>
      </c>
      <c r="G589" t="s">
        <v>706</v>
      </c>
      <c r="H589" t="s">
        <v>143</v>
      </c>
      <c r="I589" t="s">
        <v>135</v>
      </c>
      <c r="J589" t="s">
        <v>136</v>
      </c>
      <c r="K589" t="s">
        <v>137</v>
      </c>
      <c r="L589" t="s">
        <v>1909</v>
      </c>
      <c r="M589" t="s">
        <v>1910</v>
      </c>
      <c r="N589">
        <v>3.3872222220000001</v>
      </c>
      <c r="O589">
        <v>0</v>
      </c>
      <c r="P589">
        <v>62</v>
      </c>
      <c r="Q589">
        <v>0</v>
      </c>
      <c r="R589">
        <v>0</v>
      </c>
      <c r="S589">
        <v>0</v>
      </c>
      <c r="T589">
        <v>4</v>
      </c>
      <c r="U589">
        <v>0</v>
      </c>
      <c r="V589">
        <v>0</v>
      </c>
      <c r="W589">
        <v>0</v>
      </c>
      <c r="X589">
        <v>29.40153847286502</v>
      </c>
      <c r="Y589">
        <v>0</v>
      </c>
      <c r="Z589">
        <v>0</v>
      </c>
      <c r="AA589">
        <v>0</v>
      </c>
      <c r="AB589">
        <v>6.4140664891342505</v>
      </c>
      <c r="AC589">
        <v>0</v>
      </c>
      <c r="AD589">
        <v>0</v>
      </c>
      <c r="AE589">
        <v>35.81560496199927</v>
      </c>
    </row>
    <row r="590" spans="1:31" x14ac:dyDescent="0.25">
      <c r="A590">
        <v>1820275</v>
      </c>
      <c r="B590">
        <v>1</v>
      </c>
      <c r="C590" t="s">
        <v>80</v>
      </c>
      <c r="D590" t="s">
        <v>107</v>
      </c>
      <c r="E590" t="s">
        <v>326</v>
      </c>
      <c r="F590" t="s">
        <v>1796</v>
      </c>
      <c r="G590" t="s">
        <v>299</v>
      </c>
      <c r="H590" t="s">
        <v>134</v>
      </c>
      <c r="I590" t="s">
        <v>135</v>
      </c>
      <c r="J590" t="s">
        <v>136</v>
      </c>
      <c r="K590" t="s">
        <v>137</v>
      </c>
      <c r="L590" t="s">
        <v>1911</v>
      </c>
      <c r="M590" t="s">
        <v>1912</v>
      </c>
      <c r="N590">
        <v>3.483333333</v>
      </c>
      <c r="O590">
        <v>0</v>
      </c>
      <c r="P590">
        <v>7</v>
      </c>
      <c r="Q590">
        <v>0</v>
      </c>
      <c r="R590">
        <v>0</v>
      </c>
      <c r="S590">
        <v>0</v>
      </c>
      <c r="T590">
        <v>2</v>
      </c>
      <c r="U590">
        <v>0</v>
      </c>
      <c r="V590">
        <v>0</v>
      </c>
      <c r="W590">
        <v>0</v>
      </c>
      <c r="X590">
        <v>4.7053447320361501</v>
      </c>
      <c r="Y590">
        <v>0</v>
      </c>
      <c r="Z590">
        <v>0</v>
      </c>
      <c r="AA590">
        <v>0</v>
      </c>
      <c r="AB590">
        <v>1.6741870374460004</v>
      </c>
      <c r="AC590">
        <v>0</v>
      </c>
      <c r="AD590">
        <v>0</v>
      </c>
      <c r="AE590">
        <v>6.3795317694821509</v>
      </c>
    </row>
    <row r="591" spans="1:31" x14ac:dyDescent="0.25">
      <c r="A591">
        <v>1820279</v>
      </c>
      <c r="B591">
        <v>1</v>
      </c>
      <c r="C591" t="s">
        <v>80</v>
      </c>
      <c r="D591" t="s">
        <v>84</v>
      </c>
      <c r="E591" t="s">
        <v>131</v>
      </c>
      <c r="F591" t="s">
        <v>1913</v>
      </c>
      <c r="G591" t="s">
        <v>231</v>
      </c>
      <c r="H591" t="s">
        <v>134</v>
      </c>
      <c r="I591" t="s">
        <v>135</v>
      </c>
      <c r="J591" t="s">
        <v>136</v>
      </c>
      <c r="K591" t="s">
        <v>137</v>
      </c>
      <c r="L591" t="s">
        <v>1914</v>
      </c>
      <c r="M591" t="s">
        <v>1915</v>
      </c>
      <c r="N591">
        <v>0.60499999999999998</v>
      </c>
      <c r="O591">
        <v>0</v>
      </c>
      <c r="P591">
        <v>4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0.68648131143586499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0.68648131143586499</v>
      </c>
    </row>
    <row r="592" spans="1:31" x14ac:dyDescent="0.25">
      <c r="A592">
        <v>1820280</v>
      </c>
      <c r="B592">
        <v>1</v>
      </c>
      <c r="C592" t="s">
        <v>80</v>
      </c>
      <c r="D592" t="s">
        <v>106</v>
      </c>
      <c r="E592" t="s">
        <v>140</v>
      </c>
      <c r="F592" t="s">
        <v>1916</v>
      </c>
      <c r="G592" t="s">
        <v>142</v>
      </c>
      <c r="H592" t="s">
        <v>143</v>
      </c>
      <c r="I592" t="s">
        <v>199</v>
      </c>
      <c r="J592" t="s">
        <v>136</v>
      </c>
      <c r="K592" t="s">
        <v>137</v>
      </c>
      <c r="L592" t="s">
        <v>1917</v>
      </c>
      <c r="M592" t="s">
        <v>1918</v>
      </c>
      <c r="N592">
        <v>2.75E-2</v>
      </c>
      <c r="O592">
        <v>0</v>
      </c>
      <c r="P592">
        <v>217</v>
      </c>
      <c r="Q592">
        <v>0</v>
      </c>
      <c r="R592">
        <v>14</v>
      </c>
      <c r="S592">
        <v>0</v>
      </c>
      <c r="T592">
        <v>24</v>
      </c>
      <c r="U592">
        <v>0</v>
      </c>
      <c r="V592">
        <v>0</v>
      </c>
      <c r="W592">
        <v>0</v>
      </c>
      <c r="X592">
        <v>1.4793967985586893</v>
      </c>
      <c r="Y592">
        <v>0</v>
      </c>
      <c r="Z592">
        <v>0.17611776403182505</v>
      </c>
      <c r="AA592">
        <v>0</v>
      </c>
      <c r="AB592">
        <v>0.31504749940091997</v>
      </c>
      <c r="AC592">
        <v>0</v>
      </c>
      <c r="AD592">
        <v>0</v>
      </c>
      <c r="AE592">
        <v>1.9705620619914344</v>
      </c>
    </row>
    <row r="593" spans="1:31" x14ac:dyDescent="0.25">
      <c r="A593">
        <v>1820281</v>
      </c>
      <c r="B593">
        <v>1</v>
      </c>
      <c r="C593" t="s">
        <v>80</v>
      </c>
      <c r="D593" t="s">
        <v>108</v>
      </c>
      <c r="E593" t="s">
        <v>131</v>
      </c>
      <c r="F593" t="s">
        <v>1919</v>
      </c>
      <c r="G593" t="s">
        <v>231</v>
      </c>
      <c r="H593" t="s">
        <v>134</v>
      </c>
      <c r="I593" t="s">
        <v>135</v>
      </c>
      <c r="J593" t="s">
        <v>136</v>
      </c>
      <c r="K593" t="s">
        <v>137</v>
      </c>
      <c r="L593" t="s">
        <v>1920</v>
      </c>
      <c r="M593" t="s">
        <v>1921</v>
      </c>
      <c r="N593">
        <v>1.220555555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0.9224337094826176</v>
      </c>
      <c r="AC593">
        <v>0</v>
      </c>
      <c r="AD593">
        <v>0</v>
      </c>
      <c r="AE593">
        <v>0.9224337094826176</v>
      </c>
    </row>
    <row r="594" spans="1:31" x14ac:dyDescent="0.25">
      <c r="A594">
        <v>1820284</v>
      </c>
      <c r="B594">
        <v>1</v>
      </c>
      <c r="C594" t="s">
        <v>80</v>
      </c>
      <c r="D594" t="s">
        <v>84</v>
      </c>
      <c r="E594" t="s">
        <v>291</v>
      </c>
      <c r="F594" t="s">
        <v>1922</v>
      </c>
      <c r="G594" t="s">
        <v>279</v>
      </c>
      <c r="H594" t="s">
        <v>134</v>
      </c>
      <c r="I594" t="s">
        <v>135</v>
      </c>
      <c r="J594" t="s">
        <v>136</v>
      </c>
      <c r="K594" t="s">
        <v>137</v>
      </c>
      <c r="L594" t="s">
        <v>1923</v>
      </c>
      <c r="M594" t="s">
        <v>1924</v>
      </c>
      <c r="N594">
        <v>0.20472222200000001</v>
      </c>
      <c r="O594">
        <v>0</v>
      </c>
      <c r="P594">
        <v>943</v>
      </c>
      <c r="Q594">
        <v>0</v>
      </c>
      <c r="R594">
        <v>0</v>
      </c>
      <c r="S594">
        <v>0</v>
      </c>
      <c r="T594">
        <v>110</v>
      </c>
      <c r="U594">
        <v>0</v>
      </c>
      <c r="V594">
        <v>1</v>
      </c>
      <c r="W594">
        <v>0</v>
      </c>
      <c r="X594">
        <v>47.97038032059902</v>
      </c>
      <c r="Y594">
        <v>0</v>
      </c>
      <c r="Z594">
        <v>0</v>
      </c>
      <c r="AA594">
        <v>0</v>
      </c>
      <c r="AB594">
        <v>17.688255537996142</v>
      </c>
      <c r="AC594">
        <v>0</v>
      </c>
      <c r="AD594">
        <v>3.8452800762022172</v>
      </c>
      <c r="AE594">
        <v>69.503915934797377</v>
      </c>
    </row>
    <row r="595" spans="1:31" x14ac:dyDescent="0.25">
      <c r="A595">
        <v>1820288</v>
      </c>
      <c r="B595">
        <v>1</v>
      </c>
      <c r="C595" t="s">
        <v>81</v>
      </c>
      <c r="D595" t="s">
        <v>121</v>
      </c>
      <c r="E595" t="s">
        <v>131</v>
      </c>
      <c r="F595" t="s">
        <v>1925</v>
      </c>
      <c r="G595" t="s">
        <v>1926</v>
      </c>
      <c r="H595" t="s">
        <v>134</v>
      </c>
      <c r="I595" t="s">
        <v>135</v>
      </c>
      <c r="J595" t="s">
        <v>136</v>
      </c>
      <c r="K595" t="s">
        <v>137</v>
      </c>
      <c r="L595" t="s">
        <v>1927</v>
      </c>
      <c r="M595" t="s">
        <v>1928</v>
      </c>
      <c r="N595">
        <v>1.295555555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0.20225576332971557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0.20225576332971557</v>
      </c>
    </row>
    <row r="596" spans="1:31" x14ac:dyDescent="0.25">
      <c r="A596">
        <v>1820289</v>
      </c>
      <c r="B596">
        <v>1</v>
      </c>
      <c r="C596" t="s">
        <v>81</v>
      </c>
      <c r="D596" t="s">
        <v>128</v>
      </c>
      <c r="E596" t="s">
        <v>291</v>
      </c>
      <c r="F596" t="s">
        <v>1542</v>
      </c>
      <c r="G596" t="s">
        <v>424</v>
      </c>
      <c r="H596" t="s">
        <v>134</v>
      </c>
      <c r="I596" t="s">
        <v>135</v>
      </c>
      <c r="J596" t="s">
        <v>136</v>
      </c>
      <c r="K596" t="s">
        <v>137</v>
      </c>
      <c r="L596" t="s">
        <v>1929</v>
      </c>
      <c r="M596" t="s">
        <v>1930</v>
      </c>
      <c r="N596">
        <v>2.4366666659999998</v>
      </c>
      <c r="O596">
        <v>0</v>
      </c>
      <c r="P596">
        <v>11</v>
      </c>
      <c r="Q596">
        <v>0</v>
      </c>
      <c r="R596">
        <v>11</v>
      </c>
      <c r="S596">
        <v>0</v>
      </c>
      <c r="T596">
        <v>3</v>
      </c>
      <c r="U596">
        <v>0</v>
      </c>
      <c r="V596">
        <v>0</v>
      </c>
      <c r="W596">
        <v>0</v>
      </c>
      <c r="X596">
        <v>7.233715610704917</v>
      </c>
      <c r="Y596">
        <v>0</v>
      </c>
      <c r="Z596">
        <v>4.9117749998746678</v>
      </c>
      <c r="AA596">
        <v>0</v>
      </c>
      <c r="AB596">
        <v>16.411819606519995</v>
      </c>
      <c r="AC596">
        <v>0</v>
      </c>
      <c r="AD596">
        <v>0</v>
      </c>
      <c r="AE596">
        <v>28.55731021709958</v>
      </c>
    </row>
    <row r="597" spans="1:31" x14ac:dyDescent="0.25">
      <c r="A597">
        <v>1820291</v>
      </c>
      <c r="B597">
        <v>1</v>
      </c>
      <c r="C597" t="s">
        <v>80</v>
      </c>
      <c r="D597" t="s">
        <v>109</v>
      </c>
      <c r="E597" t="s">
        <v>131</v>
      </c>
      <c r="F597" t="s">
        <v>1931</v>
      </c>
      <c r="G597" t="s">
        <v>231</v>
      </c>
      <c r="H597" t="s">
        <v>134</v>
      </c>
      <c r="I597" t="s">
        <v>135</v>
      </c>
      <c r="J597" t="s">
        <v>136</v>
      </c>
      <c r="K597" t="s">
        <v>137</v>
      </c>
      <c r="L597" t="s">
        <v>1932</v>
      </c>
      <c r="M597" t="s">
        <v>1933</v>
      </c>
      <c r="N597">
        <v>3.1047222219999999</v>
      </c>
      <c r="O597">
        <v>0</v>
      </c>
      <c r="P597">
        <v>3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1.0122213486271427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1.0122213486271427</v>
      </c>
    </row>
    <row r="598" spans="1:31" x14ac:dyDescent="0.25">
      <c r="A598">
        <v>1820293</v>
      </c>
      <c r="B598">
        <v>1</v>
      </c>
      <c r="C598" t="s">
        <v>80</v>
      </c>
      <c r="D598" t="s">
        <v>87</v>
      </c>
      <c r="E598" t="s">
        <v>193</v>
      </c>
      <c r="F598" t="s">
        <v>1934</v>
      </c>
      <c r="G598" t="s">
        <v>148</v>
      </c>
      <c r="H598" t="s">
        <v>134</v>
      </c>
      <c r="I598" t="s">
        <v>135</v>
      </c>
      <c r="J598" t="s">
        <v>136</v>
      </c>
      <c r="K598" t="s">
        <v>137</v>
      </c>
      <c r="L598" t="s">
        <v>1935</v>
      </c>
      <c r="M598" t="s">
        <v>1936</v>
      </c>
      <c r="N598">
        <v>2.02</v>
      </c>
      <c r="O598">
        <v>0</v>
      </c>
      <c r="P598">
        <v>47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0</v>
      </c>
      <c r="X598">
        <v>21.755584756470888</v>
      </c>
      <c r="Y598">
        <v>0</v>
      </c>
      <c r="Z598">
        <v>0</v>
      </c>
      <c r="AA598">
        <v>0</v>
      </c>
      <c r="AB598">
        <v>2.7140600205072003</v>
      </c>
      <c r="AC598">
        <v>0</v>
      </c>
      <c r="AD598">
        <v>0</v>
      </c>
      <c r="AE598">
        <v>24.46964477697809</v>
      </c>
    </row>
    <row r="599" spans="1:31" x14ac:dyDescent="0.25">
      <c r="A599">
        <v>1820294</v>
      </c>
      <c r="B599">
        <v>1</v>
      </c>
      <c r="C599" t="s">
        <v>81</v>
      </c>
      <c r="D599" t="s">
        <v>112</v>
      </c>
      <c r="E599" t="s">
        <v>131</v>
      </c>
      <c r="F599" t="s">
        <v>1937</v>
      </c>
      <c r="G599" t="s">
        <v>231</v>
      </c>
      <c r="H599" t="s">
        <v>134</v>
      </c>
      <c r="I599" t="s">
        <v>135</v>
      </c>
      <c r="J599" t="s">
        <v>136</v>
      </c>
      <c r="K599" t="s">
        <v>137</v>
      </c>
      <c r="L599" t="s">
        <v>1938</v>
      </c>
      <c r="M599" t="s">
        <v>1939</v>
      </c>
      <c r="N599">
        <v>5.7880555549999997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0.40598996326035336</v>
      </c>
      <c r="AC599">
        <v>0</v>
      </c>
      <c r="AD599">
        <v>0</v>
      </c>
      <c r="AE599">
        <v>0.40598996326035336</v>
      </c>
    </row>
    <row r="600" spans="1:31" x14ac:dyDescent="0.25">
      <c r="A600">
        <v>1820299</v>
      </c>
      <c r="B600">
        <v>1</v>
      </c>
      <c r="C600" t="s">
        <v>81</v>
      </c>
      <c r="D600" t="s">
        <v>121</v>
      </c>
      <c r="E600" t="s">
        <v>140</v>
      </c>
      <c r="F600" t="s">
        <v>1283</v>
      </c>
      <c r="G600" t="s">
        <v>142</v>
      </c>
      <c r="H600" t="s">
        <v>143</v>
      </c>
      <c r="I600" t="s">
        <v>135</v>
      </c>
      <c r="J600" t="s">
        <v>136</v>
      </c>
      <c r="K600" t="s">
        <v>137</v>
      </c>
      <c r="L600" t="s">
        <v>1940</v>
      </c>
      <c r="M600" t="s">
        <v>1941</v>
      </c>
      <c r="N600">
        <v>1.4616666659999999</v>
      </c>
      <c r="O600">
        <v>0</v>
      </c>
      <c r="P600">
        <v>220</v>
      </c>
      <c r="Q600">
        <v>0</v>
      </c>
      <c r="R600">
        <v>53</v>
      </c>
      <c r="S600">
        <v>2</v>
      </c>
      <c r="T600">
        <v>10</v>
      </c>
      <c r="U600">
        <v>0</v>
      </c>
      <c r="V600">
        <v>0</v>
      </c>
      <c r="W600">
        <v>0</v>
      </c>
      <c r="X600">
        <v>45.4316800055472</v>
      </c>
      <c r="Y600">
        <v>0</v>
      </c>
      <c r="Z600">
        <v>5.8368450697560919</v>
      </c>
      <c r="AA600">
        <v>4.9173973340368775</v>
      </c>
      <c r="AB600">
        <v>24.879704476978755</v>
      </c>
      <c r="AC600">
        <v>0</v>
      </c>
      <c r="AD600">
        <v>0</v>
      </c>
      <c r="AE600">
        <v>81.065626886318924</v>
      </c>
    </row>
    <row r="601" spans="1:31" x14ac:dyDescent="0.25">
      <c r="A601">
        <v>1820302</v>
      </c>
      <c r="B601">
        <v>1</v>
      </c>
      <c r="C601" t="s">
        <v>81</v>
      </c>
      <c r="D601" t="s">
        <v>117</v>
      </c>
      <c r="E601" t="s">
        <v>193</v>
      </c>
      <c r="F601" t="s">
        <v>1942</v>
      </c>
      <c r="G601" t="s">
        <v>1943</v>
      </c>
      <c r="H601" t="s">
        <v>134</v>
      </c>
      <c r="I601" t="s">
        <v>135</v>
      </c>
      <c r="J601" t="s">
        <v>3</v>
      </c>
      <c r="K601" t="s">
        <v>137</v>
      </c>
      <c r="L601" t="s">
        <v>1944</v>
      </c>
      <c r="M601" t="s">
        <v>1945</v>
      </c>
      <c r="N601">
        <v>3.3994444439999998</v>
      </c>
      <c r="O601">
        <v>0</v>
      </c>
      <c r="P601">
        <v>7</v>
      </c>
      <c r="Q601">
        <v>0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4.3356043921837006</v>
      </c>
      <c r="Y601">
        <v>0</v>
      </c>
      <c r="Z601">
        <v>0</v>
      </c>
      <c r="AA601">
        <v>0</v>
      </c>
      <c r="AB601">
        <v>7.3788560653513344E-2</v>
      </c>
      <c r="AC601">
        <v>0</v>
      </c>
      <c r="AD601">
        <v>0</v>
      </c>
      <c r="AE601">
        <v>4.409392952837214</v>
      </c>
    </row>
    <row r="602" spans="1:31" x14ac:dyDescent="0.25">
      <c r="A602">
        <v>1820303</v>
      </c>
      <c r="B602">
        <v>1</v>
      </c>
      <c r="C602" t="s">
        <v>80</v>
      </c>
      <c r="D602" t="s">
        <v>96</v>
      </c>
      <c r="E602" t="s">
        <v>146</v>
      </c>
      <c r="F602" t="s">
        <v>1946</v>
      </c>
      <c r="G602" t="s">
        <v>1947</v>
      </c>
      <c r="H602" t="s">
        <v>143</v>
      </c>
      <c r="I602" t="s">
        <v>135</v>
      </c>
      <c r="J602" t="s">
        <v>136</v>
      </c>
      <c r="K602" t="s">
        <v>159</v>
      </c>
      <c r="L602" t="s">
        <v>1948</v>
      </c>
      <c r="M602" t="s">
        <v>1949</v>
      </c>
      <c r="N602">
        <v>1.5094444440000001</v>
      </c>
      <c r="O602">
        <v>0</v>
      </c>
      <c r="P602">
        <v>776</v>
      </c>
      <c r="Q602">
        <v>0</v>
      </c>
      <c r="R602">
        <v>0</v>
      </c>
      <c r="S602">
        <v>2</v>
      </c>
      <c r="T602">
        <v>61</v>
      </c>
      <c r="U602">
        <v>0</v>
      </c>
      <c r="V602">
        <v>0</v>
      </c>
      <c r="W602">
        <v>0</v>
      </c>
      <c r="X602">
        <v>311.93621451056015</v>
      </c>
      <c r="Y602">
        <v>0</v>
      </c>
      <c r="Z602">
        <v>0</v>
      </c>
      <c r="AA602">
        <v>17.609863896608569</v>
      </c>
      <c r="AB602">
        <v>86.630462906886137</v>
      </c>
      <c r="AC602">
        <v>0</v>
      </c>
      <c r="AD602">
        <v>0</v>
      </c>
      <c r="AE602">
        <v>416.17654131405482</v>
      </c>
    </row>
    <row r="603" spans="1:31" x14ac:dyDescent="0.25">
      <c r="A603">
        <v>1820304</v>
      </c>
      <c r="B603">
        <v>1</v>
      </c>
      <c r="C603" t="s">
        <v>80</v>
      </c>
      <c r="D603" t="s">
        <v>110</v>
      </c>
      <c r="E603" t="s">
        <v>131</v>
      </c>
      <c r="F603" t="s">
        <v>1950</v>
      </c>
      <c r="G603" t="s">
        <v>231</v>
      </c>
      <c r="H603" t="s">
        <v>134</v>
      </c>
      <c r="I603" t="s">
        <v>135</v>
      </c>
      <c r="J603" t="s">
        <v>136</v>
      </c>
      <c r="K603" t="s">
        <v>137</v>
      </c>
      <c r="L603" t="s">
        <v>1951</v>
      </c>
      <c r="M603" t="s">
        <v>1952</v>
      </c>
      <c r="N603">
        <v>1.1683333330000001</v>
      </c>
      <c r="O603">
        <v>0</v>
      </c>
      <c r="P603">
        <v>2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0.47030620001491674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0.47030620001491674</v>
      </c>
    </row>
    <row r="604" spans="1:31" x14ac:dyDescent="0.25">
      <c r="A604">
        <v>1820305</v>
      </c>
      <c r="B604">
        <v>1</v>
      </c>
      <c r="C604" t="s">
        <v>80</v>
      </c>
      <c r="D604" t="s">
        <v>101</v>
      </c>
      <c r="E604" t="s">
        <v>131</v>
      </c>
      <c r="F604" t="s">
        <v>1953</v>
      </c>
      <c r="G604" t="s">
        <v>148</v>
      </c>
      <c r="H604" t="s">
        <v>134</v>
      </c>
      <c r="I604" t="s">
        <v>135</v>
      </c>
      <c r="J604" t="s">
        <v>3</v>
      </c>
      <c r="K604" t="s">
        <v>137</v>
      </c>
      <c r="L604" t="s">
        <v>1954</v>
      </c>
      <c r="M604" t="s">
        <v>1955</v>
      </c>
      <c r="N604">
        <v>2.0233333330000001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2.5736561966850004E-3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2.5736561966850004E-3</v>
      </c>
    </row>
    <row r="605" spans="1:31" x14ac:dyDescent="0.25">
      <c r="A605">
        <v>1820307</v>
      </c>
      <c r="B605">
        <v>1</v>
      </c>
      <c r="C605" t="s">
        <v>80</v>
      </c>
      <c r="D605" t="s">
        <v>98</v>
      </c>
      <c r="E605" t="s">
        <v>176</v>
      </c>
      <c r="F605" t="s">
        <v>1956</v>
      </c>
      <c r="G605" t="s">
        <v>142</v>
      </c>
      <c r="H605" t="s">
        <v>143</v>
      </c>
      <c r="I605" t="s">
        <v>135</v>
      </c>
      <c r="J605" t="s">
        <v>136</v>
      </c>
      <c r="K605" t="s">
        <v>137</v>
      </c>
      <c r="L605" t="s">
        <v>1957</v>
      </c>
      <c r="M605" t="s">
        <v>1958</v>
      </c>
      <c r="N605">
        <v>0.31083333299999999</v>
      </c>
      <c r="O605">
        <v>0</v>
      </c>
      <c r="P605">
        <v>0</v>
      </c>
      <c r="Q605">
        <v>9</v>
      </c>
      <c r="R605">
        <v>77</v>
      </c>
      <c r="S605">
        <v>3</v>
      </c>
      <c r="T605">
        <v>13</v>
      </c>
      <c r="U605">
        <v>1</v>
      </c>
      <c r="V605">
        <v>0</v>
      </c>
      <c r="W605">
        <v>0</v>
      </c>
      <c r="X605">
        <v>0</v>
      </c>
      <c r="Y605">
        <v>31.513872168545618</v>
      </c>
      <c r="Z605">
        <v>23.65203118204456</v>
      </c>
      <c r="AA605">
        <v>1.3519738454078867</v>
      </c>
      <c r="AB605">
        <v>52.67907948260693</v>
      </c>
      <c r="AC605">
        <v>12.872465280773703</v>
      </c>
      <c r="AD605">
        <v>0</v>
      </c>
      <c r="AE605">
        <v>122.0694219593787</v>
      </c>
    </row>
    <row r="606" spans="1:31" x14ac:dyDescent="0.25">
      <c r="A606">
        <v>1820308</v>
      </c>
      <c r="B606">
        <v>1</v>
      </c>
      <c r="C606" t="s">
        <v>80</v>
      </c>
      <c r="D606" t="s">
        <v>97</v>
      </c>
      <c r="E606" t="s">
        <v>131</v>
      </c>
      <c r="F606" t="s">
        <v>1959</v>
      </c>
      <c r="G606" t="s">
        <v>133</v>
      </c>
      <c r="H606" t="s">
        <v>134</v>
      </c>
      <c r="I606" t="s">
        <v>135</v>
      </c>
      <c r="J606" t="s">
        <v>136</v>
      </c>
      <c r="K606" t="s">
        <v>137</v>
      </c>
      <c r="L606" t="s">
        <v>1960</v>
      </c>
      <c r="M606" t="s">
        <v>1961</v>
      </c>
      <c r="N606">
        <v>1.5666666659999999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0.37781894187283338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0.37781894187283338</v>
      </c>
    </row>
    <row r="607" spans="1:31" x14ac:dyDescent="0.25">
      <c r="A607">
        <v>1820309</v>
      </c>
      <c r="B607">
        <v>1</v>
      </c>
      <c r="C607" t="s">
        <v>80</v>
      </c>
      <c r="D607" t="s">
        <v>83</v>
      </c>
      <c r="E607" t="s">
        <v>131</v>
      </c>
      <c r="F607" t="s">
        <v>1962</v>
      </c>
      <c r="G607" t="s">
        <v>231</v>
      </c>
      <c r="H607" t="s">
        <v>134</v>
      </c>
      <c r="I607" t="s">
        <v>135</v>
      </c>
      <c r="J607" t="s">
        <v>136</v>
      </c>
      <c r="K607" t="s">
        <v>137</v>
      </c>
      <c r="L607" t="s">
        <v>1963</v>
      </c>
      <c r="M607" t="s">
        <v>1964</v>
      </c>
      <c r="N607">
        <v>1.3516666660000001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0.22060878737031667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0.22060878737031667</v>
      </c>
    </row>
    <row r="608" spans="1:31" x14ac:dyDescent="0.25">
      <c r="A608">
        <v>1820311</v>
      </c>
      <c r="B608">
        <v>1</v>
      </c>
      <c r="C608" t="s">
        <v>80</v>
      </c>
      <c r="D608" t="s">
        <v>100</v>
      </c>
      <c r="E608" t="s">
        <v>131</v>
      </c>
      <c r="F608" t="s">
        <v>1965</v>
      </c>
      <c r="G608" t="s">
        <v>231</v>
      </c>
      <c r="H608" t="s">
        <v>134</v>
      </c>
      <c r="I608" t="s">
        <v>135</v>
      </c>
      <c r="J608" t="s">
        <v>136</v>
      </c>
      <c r="K608" t="s">
        <v>137</v>
      </c>
      <c r="L608" t="s">
        <v>1966</v>
      </c>
      <c r="M608" t="s">
        <v>1967</v>
      </c>
      <c r="N608">
        <v>1.364166666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0.37296027383166497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0.37296027383166497</v>
      </c>
    </row>
    <row r="609" spans="1:31" x14ac:dyDescent="0.25">
      <c r="A609">
        <v>1820312</v>
      </c>
      <c r="B609">
        <v>1</v>
      </c>
      <c r="C609" t="s">
        <v>80</v>
      </c>
      <c r="D609" t="s">
        <v>107</v>
      </c>
      <c r="E609" t="s">
        <v>131</v>
      </c>
      <c r="F609" t="s">
        <v>1968</v>
      </c>
      <c r="G609" t="s">
        <v>148</v>
      </c>
      <c r="H609" t="s">
        <v>134</v>
      </c>
      <c r="I609" t="s">
        <v>135</v>
      </c>
      <c r="J609" t="s">
        <v>136</v>
      </c>
      <c r="K609" t="s">
        <v>137</v>
      </c>
      <c r="L609" t="s">
        <v>1969</v>
      </c>
      <c r="M609" t="s">
        <v>1970</v>
      </c>
      <c r="N609">
        <v>1.720555555</v>
      </c>
      <c r="O609">
        <v>0</v>
      </c>
      <c r="P609">
        <v>40</v>
      </c>
      <c r="Q609">
        <v>0</v>
      </c>
      <c r="R609">
        <v>0</v>
      </c>
      <c r="S609">
        <v>0</v>
      </c>
      <c r="T609">
        <v>6</v>
      </c>
      <c r="U609">
        <v>0</v>
      </c>
      <c r="V609">
        <v>0</v>
      </c>
      <c r="W609">
        <v>0</v>
      </c>
      <c r="X609">
        <v>19.073740036181597</v>
      </c>
      <c r="Y609">
        <v>0</v>
      </c>
      <c r="Z609">
        <v>0</v>
      </c>
      <c r="AA609">
        <v>0</v>
      </c>
      <c r="AB609">
        <v>30.542137720657273</v>
      </c>
      <c r="AC609">
        <v>0</v>
      </c>
      <c r="AD609">
        <v>0</v>
      </c>
      <c r="AE609">
        <v>49.61587775683887</v>
      </c>
    </row>
    <row r="610" spans="1:31" x14ac:dyDescent="0.25">
      <c r="A610">
        <v>1820316</v>
      </c>
      <c r="B610">
        <v>1</v>
      </c>
      <c r="C610" t="s">
        <v>80</v>
      </c>
      <c r="D610" t="s">
        <v>96</v>
      </c>
      <c r="E610" t="s">
        <v>131</v>
      </c>
      <c r="F610" t="s">
        <v>1971</v>
      </c>
      <c r="G610" t="s">
        <v>231</v>
      </c>
      <c r="H610" t="s">
        <v>134</v>
      </c>
      <c r="I610" t="s">
        <v>135</v>
      </c>
      <c r="J610" t="s">
        <v>136</v>
      </c>
      <c r="K610" t="s">
        <v>137</v>
      </c>
      <c r="L610" t="s">
        <v>1972</v>
      </c>
      <c r="M610" t="s">
        <v>1973</v>
      </c>
      <c r="N610">
        <v>2.9986111110000002</v>
      </c>
      <c r="O610">
        <v>0</v>
      </c>
      <c r="P610">
        <v>9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3.2741634787636444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3.2741634787636444</v>
      </c>
    </row>
    <row r="611" spans="1:31" x14ac:dyDescent="0.25">
      <c r="A611">
        <v>1820317</v>
      </c>
      <c r="B611">
        <v>1</v>
      </c>
      <c r="C611" t="s">
        <v>80</v>
      </c>
      <c r="D611" t="s">
        <v>92</v>
      </c>
      <c r="E611" t="s">
        <v>131</v>
      </c>
      <c r="F611" t="s">
        <v>1974</v>
      </c>
      <c r="G611" t="s">
        <v>231</v>
      </c>
      <c r="H611" t="s">
        <v>134</v>
      </c>
      <c r="I611" t="s">
        <v>135</v>
      </c>
      <c r="J611" t="s">
        <v>136</v>
      </c>
      <c r="K611" t="s">
        <v>137</v>
      </c>
      <c r="L611" t="s">
        <v>1975</v>
      </c>
      <c r="M611" t="s">
        <v>1976</v>
      </c>
      <c r="N611">
        <v>6.2752777770000003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9.405292902526112E-3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9.405292902526112E-3</v>
      </c>
    </row>
    <row r="612" spans="1:31" x14ac:dyDescent="0.25">
      <c r="A612">
        <v>1820320</v>
      </c>
      <c r="B612">
        <v>1</v>
      </c>
      <c r="C612" t="s">
        <v>80</v>
      </c>
      <c r="D612" t="s">
        <v>101</v>
      </c>
      <c r="E612" t="s">
        <v>131</v>
      </c>
      <c r="F612" t="s">
        <v>1977</v>
      </c>
      <c r="G612" t="s">
        <v>231</v>
      </c>
      <c r="H612" t="s">
        <v>134</v>
      </c>
      <c r="I612" t="s">
        <v>135</v>
      </c>
      <c r="J612" t="s">
        <v>136</v>
      </c>
      <c r="K612" t="s">
        <v>137</v>
      </c>
      <c r="L612" t="s">
        <v>1978</v>
      </c>
      <c r="M612" t="s">
        <v>1979</v>
      </c>
      <c r="N612">
        <v>5.1305555549999999</v>
      </c>
      <c r="O612">
        <v>0</v>
      </c>
      <c r="P612">
        <v>4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2.0086501626029118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2.0086501626029118</v>
      </c>
    </row>
    <row r="613" spans="1:31" x14ac:dyDescent="0.25">
      <c r="A613">
        <v>1820323</v>
      </c>
      <c r="B613">
        <v>1</v>
      </c>
      <c r="C613" t="s">
        <v>80</v>
      </c>
      <c r="D613" t="s">
        <v>101</v>
      </c>
      <c r="E613" t="s">
        <v>131</v>
      </c>
      <c r="F613" t="s">
        <v>1980</v>
      </c>
      <c r="G613" t="s">
        <v>209</v>
      </c>
      <c r="H613" t="s">
        <v>134</v>
      </c>
      <c r="I613" t="s">
        <v>135</v>
      </c>
      <c r="J613" t="s">
        <v>136</v>
      </c>
      <c r="K613" t="s">
        <v>137</v>
      </c>
      <c r="L613" t="s">
        <v>1981</v>
      </c>
      <c r="M613" t="s">
        <v>1982</v>
      </c>
      <c r="N613">
        <v>4.227777777</v>
      </c>
      <c r="O613">
        <v>0</v>
      </c>
      <c r="P613">
        <v>6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9.058965209957039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9.058965209957039</v>
      </c>
    </row>
    <row r="614" spans="1:31" x14ac:dyDescent="0.25">
      <c r="A614">
        <v>1820324</v>
      </c>
      <c r="B614">
        <v>1</v>
      </c>
      <c r="C614" t="s">
        <v>80</v>
      </c>
      <c r="D614" t="s">
        <v>103</v>
      </c>
      <c r="E614" t="s">
        <v>176</v>
      </c>
      <c r="F614" t="s">
        <v>1983</v>
      </c>
      <c r="G614" t="s">
        <v>142</v>
      </c>
      <c r="H614" t="s">
        <v>143</v>
      </c>
      <c r="I614" t="s">
        <v>135</v>
      </c>
      <c r="J614" t="s">
        <v>136</v>
      </c>
      <c r="K614" t="s">
        <v>137</v>
      </c>
      <c r="L614" t="s">
        <v>1984</v>
      </c>
      <c r="M614" t="s">
        <v>1985</v>
      </c>
      <c r="N614">
        <v>0.91444444400000002</v>
      </c>
      <c r="O614">
        <v>4</v>
      </c>
      <c r="P614">
        <v>362</v>
      </c>
      <c r="Q614">
        <v>57</v>
      </c>
      <c r="R614">
        <v>67</v>
      </c>
      <c r="S614">
        <v>12</v>
      </c>
      <c r="T614">
        <v>42</v>
      </c>
      <c r="U614">
        <v>0</v>
      </c>
      <c r="V614">
        <v>0</v>
      </c>
      <c r="W614">
        <v>1.5341473270457213</v>
      </c>
      <c r="X614">
        <v>71.841630038713888</v>
      </c>
      <c r="Y614">
        <v>130.07928885240736</v>
      </c>
      <c r="Z614">
        <v>81.375988109746871</v>
      </c>
      <c r="AA614">
        <v>53.658614800603715</v>
      </c>
      <c r="AB614">
        <v>82.160890048746168</v>
      </c>
      <c r="AC614">
        <v>0</v>
      </c>
      <c r="AD614">
        <v>0</v>
      </c>
      <c r="AE614">
        <v>420.65055917726374</v>
      </c>
    </row>
    <row r="615" spans="1:31" x14ac:dyDescent="0.25">
      <c r="A615">
        <v>1820325</v>
      </c>
      <c r="B615">
        <v>1</v>
      </c>
      <c r="C615" t="s">
        <v>80</v>
      </c>
      <c r="D615" t="s">
        <v>95</v>
      </c>
      <c r="E615" t="s">
        <v>193</v>
      </c>
      <c r="F615" t="s">
        <v>1986</v>
      </c>
      <c r="G615" t="s">
        <v>1987</v>
      </c>
      <c r="H615" t="s">
        <v>134</v>
      </c>
      <c r="I615" t="s">
        <v>135</v>
      </c>
      <c r="J615" t="s">
        <v>136</v>
      </c>
      <c r="K615" t="s">
        <v>137</v>
      </c>
      <c r="L615" t="s">
        <v>1988</v>
      </c>
      <c r="M615" t="s">
        <v>1989</v>
      </c>
      <c r="N615">
        <v>1.386111111</v>
      </c>
      <c r="O615">
        <v>0</v>
      </c>
      <c r="P615">
        <v>56</v>
      </c>
      <c r="Q615">
        <v>0</v>
      </c>
      <c r="R615">
        <v>0</v>
      </c>
      <c r="S615">
        <v>0</v>
      </c>
      <c r="T615">
        <v>1</v>
      </c>
      <c r="U615">
        <v>0</v>
      </c>
      <c r="V615">
        <v>0</v>
      </c>
      <c r="W615">
        <v>0</v>
      </c>
      <c r="X615">
        <v>16.046079751293512</v>
      </c>
      <c r="Y615">
        <v>0</v>
      </c>
      <c r="Z615">
        <v>0</v>
      </c>
      <c r="AA615">
        <v>0</v>
      </c>
      <c r="AB615">
        <v>1.8854982727198335</v>
      </c>
      <c r="AC615">
        <v>0</v>
      </c>
      <c r="AD615">
        <v>0</v>
      </c>
      <c r="AE615">
        <v>17.931578024013344</v>
      </c>
    </row>
    <row r="616" spans="1:31" x14ac:dyDescent="0.25">
      <c r="A616">
        <v>1820326</v>
      </c>
      <c r="B616">
        <v>1</v>
      </c>
      <c r="C616" t="s">
        <v>80</v>
      </c>
      <c r="D616" t="s">
        <v>86</v>
      </c>
      <c r="E616" t="s">
        <v>193</v>
      </c>
      <c r="F616" t="s">
        <v>1990</v>
      </c>
      <c r="G616" t="s">
        <v>1943</v>
      </c>
      <c r="H616" t="s">
        <v>134</v>
      </c>
      <c r="I616" t="s">
        <v>135</v>
      </c>
      <c r="J616" t="s">
        <v>3</v>
      </c>
      <c r="K616" t="s">
        <v>137</v>
      </c>
      <c r="L616" t="s">
        <v>1991</v>
      </c>
      <c r="M616" t="s">
        <v>1992</v>
      </c>
      <c r="N616">
        <v>2.0019444439999998</v>
      </c>
      <c r="O616">
        <v>0</v>
      </c>
      <c r="P616">
        <v>54</v>
      </c>
      <c r="Q616">
        <v>0</v>
      </c>
      <c r="R616">
        <v>2</v>
      </c>
      <c r="S616">
        <v>0</v>
      </c>
      <c r="T616">
        <v>2</v>
      </c>
      <c r="U616">
        <v>0</v>
      </c>
      <c r="V616">
        <v>0</v>
      </c>
      <c r="W616">
        <v>0</v>
      </c>
      <c r="X616">
        <v>61.218963435393675</v>
      </c>
      <c r="Y616">
        <v>0</v>
      </c>
      <c r="Z616">
        <v>1.7219388852523003</v>
      </c>
      <c r="AA616">
        <v>0</v>
      </c>
      <c r="AB616">
        <v>2.7299405383996249</v>
      </c>
      <c r="AC616">
        <v>0</v>
      </c>
      <c r="AD616">
        <v>0</v>
      </c>
      <c r="AE616">
        <v>65.670842859045607</v>
      </c>
    </row>
    <row r="617" spans="1:31" x14ac:dyDescent="0.25">
      <c r="A617">
        <v>1820327</v>
      </c>
      <c r="B617">
        <v>1</v>
      </c>
      <c r="C617" t="s">
        <v>80</v>
      </c>
      <c r="D617" t="s">
        <v>98</v>
      </c>
      <c r="E617" t="s">
        <v>146</v>
      </c>
      <c r="F617" t="s">
        <v>1993</v>
      </c>
      <c r="G617" t="s">
        <v>170</v>
      </c>
      <c r="H617" t="s">
        <v>143</v>
      </c>
      <c r="I617" t="s">
        <v>135</v>
      </c>
      <c r="J617" t="s">
        <v>136</v>
      </c>
      <c r="K617" t="s">
        <v>137</v>
      </c>
      <c r="L617" t="s">
        <v>1994</v>
      </c>
      <c r="M617" t="s">
        <v>1995</v>
      </c>
      <c r="N617">
        <v>4.9183333329999996</v>
      </c>
      <c r="O617">
        <v>0</v>
      </c>
      <c r="P617">
        <v>0</v>
      </c>
      <c r="Q617">
        <v>0</v>
      </c>
      <c r="R617">
        <v>8</v>
      </c>
      <c r="S617">
        <v>0</v>
      </c>
      <c r="T617">
        <v>2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32.096055147952121</v>
      </c>
      <c r="AA617">
        <v>0</v>
      </c>
      <c r="AB617">
        <v>6.6117228914298805</v>
      </c>
      <c r="AC617">
        <v>0</v>
      </c>
      <c r="AD617">
        <v>0</v>
      </c>
      <c r="AE617">
        <v>38.707778039381999</v>
      </c>
    </row>
    <row r="618" spans="1:31" x14ac:dyDescent="0.25">
      <c r="A618">
        <v>1820328</v>
      </c>
      <c r="B618">
        <v>1</v>
      </c>
      <c r="C618" t="s">
        <v>80</v>
      </c>
      <c r="D618" t="s">
        <v>107</v>
      </c>
      <c r="E618" t="s">
        <v>131</v>
      </c>
      <c r="F618" t="s">
        <v>1996</v>
      </c>
      <c r="G618" t="s">
        <v>1926</v>
      </c>
      <c r="H618" t="s">
        <v>134</v>
      </c>
      <c r="I618" t="s">
        <v>135</v>
      </c>
      <c r="J618" t="s">
        <v>136</v>
      </c>
      <c r="K618" t="s">
        <v>137</v>
      </c>
      <c r="L618" t="s">
        <v>1997</v>
      </c>
      <c r="M618" t="s">
        <v>1998</v>
      </c>
      <c r="N618">
        <v>6.2202777769999997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0.13485610330722833</v>
      </c>
      <c r="AA618">
        <v>0</v>
      </c>
      <c r="AB618">
        <v>0</v>
      </c>
      <c r="AC618">
        <v>0</v>
      </c>
      <c r="AD618">
        <v>0</v>
      </c>
      <c r="AE618">
        <v>0.13485610330722833</v>
      </c>
    </row>
    <row r="619" spans="1:31" x14ac:dyDescent="0.25">
      <c r="A619">
        <v>1820331</v>
      </c>
      <c r="B619">
        <v>1</v>
      </c>
      <c r="C619" t="s">
        <v>80</v>
      </c>
      <c r="D619" t="s">
        <v>96</v>
      </c>
      <c r="E619" t="s">
        <v>131</v>
      </c>
      <c r="F619" t="s">
        <v>1999</v>
      </c>
      <c r="G619" t="s">
        <v>133</v>
      </c>
      <c r="H619" t="s">
        <v>134</v>
      </c>
      <c r="I619" t="s">
        <v>135</v>
      </c>
      <c r="J619" t="s">
        <v>136</v>
      </c>
      <c r="K619" t="s">
        <v>137</v>
      </c>
      <c r="L619" t="s">
        <v>2000</v>
      </c>
      <c r="M619" t="s">
        <v>2001</v>
      </c>
      <c r="N619">
        <v>5.7311111109999997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6.0865586487380267E-2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6.0865586487380267E-2</v>
      </c>
    </row>
    <row r="620" spans="1:31" x14ac:dyDescent="0.25">
      <c r="A620">
        <v>1820335</v>
      </c>
      <c r="B620">
        <v>1</v>
      </c>
      <c r="C620" t="s">
        <v>80</v>
      </c>
      <c r="D620" t="s">
        <v>82</v>
      </c>
      <c r="E620" t="s">
        <v>131</v>
      </c>
      <c r="F620" t="s">
        <v>2002</v>
      </c>
      <c r="G620" t="s">
        <v>231</v>
      </c>
      <c r="H620" t="s">
        <v>134</v>
      </c>
      <c r="I620" t="s">
        <v>135</v>
      </c>
      <c r="J620" t="s">
        <v>136</v>
      </c>
      <c r="K620" t="s">
        <v>137</v>
      </c>
      <c r="L620" t="s">
        <v>2003</v>
      </c>
      <c r="M620" t="s">
        <v>2004</v>
      </c>
      <c r="N620">
        <v>0.91222222200000003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8.6199761979975004E-2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8.6199761979975004E-2</v>
      </c>
    </row>
    <row r="621" spans="1:31" x14ac:dyDescent="0.25">
      <c r="A621">
        <v>1820338</v>
      </c>
      <c r="B621">
        <v>1</v>
      </c>
      <c r="C621" t="s">
        <v>80</v>
      </c>
      <c r="D621" t="s">
        <v>106</v>
      </c>
      <c r="E621" t="s">
        <v>131</v>
      </c>
      <c r="F621" t="s">
        <v>2005</v>
      </c>
      <c r="G621" t="s">
        <v>209</v>
      </c>
      <c r="H621" t="s">
        <v>134</v>
      </c>
      <c r="I621" t="s">
        <v>135</v>
      </c>
      <c r="J621" t="s">
        <v>136</v>
      </c>
      <c r="K621" t="s">
        <v>137</v>
      </c>
      <c r="L621" t="s">
        <v>2006</v>
      </c>
      <c r="M621" t="s">
        <v>2007</v>
      </c>
      <c r="N621">
        <v>4.9655555549999999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0.23947591796952003</v>
      </c>
      <c r="AC621">
        <v>0</v>
      </c>
      <c r="AD621">
        <v>0</v>
      </c>
      <c r="AE621">
        <v>0.23947591796952003</v>
      </c>
    </row>
    <row r="622" spans="1:31" x14ac:dyDescent="0.25">
      <c r="A622">
        <v>1820339</v>
      </c>
      <c r="B622">
        <v>1</v>
      </c>
      <c r="C622" t="s">
        <v>80</v>
      </c>
      <c r="D622" t="s">
        <v>106</v>
      </c>
      <c r="E622" t="s">
        <v>193</v>
      </c>
      <c r="F622" t="s">
        <v>2008</v>
      </c>
      <c r="G622" t="s">
        <v>235</v>
      </c>
      <c r="H622" t="s">
        <v>134</v>
      </c>
      <c r="I622" t="s">
        <v>135</v>
      </c>
      <c r="J622" t="s">
        <v>136</v>
      </c>
      <c r="K622" t="s">
        <v>137</v>
      </c>
      <c r="L622" t="s">
        <v>2009</v>
      </c>
      <c r="M622" t="s">
        <v>2010</v>
      </c>
      <c r="N622">
        <v>2.0361111109999999</v>
      </c>
      <c r="O622">
        <v>0</v>
      </c>
      <c r="P622">
        <v>1</v>
      </c>
      <c r="Q622">
        <v>0</v>
      </c>
      <c r="R622">
        <v>2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0.40183402830464393</v>
      </c>
      <c r="Y622">
        <v>0</v>
      </c>
      <c r="Z622">
        <v>0.18340816932744999</v>
      </c>
      <c r="AA622">
        <v>0</v>
      </c>
      <c r="AB622">
        <v>2.7794484332446499</v>
      </c>
      <c r="AC622">
        <v>0</v>
      </c>
      <c r="AD622">
        <v>0</v>
      </c>
      <c r="AE622">
        <v>3.3646906308767437</v>
      </c>
    </row>
    <row r="623" spans="1:31" x14ac:dyDescent="0.25">
      <c r="A623">
        <v>1820341</v>
      </c>
      <c r="B623">
        <v>1</v>
      </c>
      <c r="C623" t="s">
        <v>81</v>
      </c>
      <c r="D623" t="s">
        <v>117</v>
      </c>
      <c r="E623" t="s">
        <v>291</v>
      </c>
      <c r="F623" t="s">
        <v>2011</v>
      </c>
      <c r="G623" t="s">
        <v>148</v>
      </c>
      <c r="H623" t="s">
        <v>134</v>
      </c>
      <c r="I623" t="s">
        <v>135</v>
      </c>
      <c r="J623" t="s">
        <v>3</v>
      </c>
      <c r="K623" t="s">
        <v>137</v>
      </c>
      <c r="L623" t="s">
        <v>2012</v>
      </c>
      <c r="M623" t="s">
        <v>2013</v>
      </c>
      <c r="N623">
        <v>1.2508333330000001</v>
      </c>
      <c r="O623">
        <v>0</v>
      </c>
      <c r="P623">
        <v>57</v>
      </c>
      <c r="Q623">
        <v>0</v>
      </c>
      <c r="R623">
        <v>7</v>
      </c>
      <c r="S623">
        <v>0</v>
      </c>
      <c r="T623">
        <v>8</v>
      </c>
      <c r="U623">
        <v>0</v>
      </c>
      <c r="V623">
        <v>1</v>
      </c>
      <c r="W623">
        <v>0</v>
      </c>
      <c r="X623">
        <v>12.351796666652863</v>
      </c>
      <c r="Y623">
        <v>0</v>
      </c>
      <c r="Z623">
        <v>0.82521760229499397</v>
      </c>
      <c r="AA623">
        <v>0</v>
      </c>
      <c r="AB623">
        <v>10.515891139706097</v>
      </c>
      <c r="AC623">
        <v>0</v>
      </c>
      <c r="AD623">
        <v>195.19430306219937</v>
      </c>
      <c r="AE623">
        <v>218.88720847085332</v>
      </c>
    </row>
    <row r="624" spans="1:31" x14ac:dyDescent="0.25">
      <c r="A624">
        <v>1820352</v>
      </c>
      <c r="B624">
        <v>1</v>
      </c>
      <c r="C624" t="s">
        <v>80</v>
      </c>
      <c r="D624" t="s">
        <v>85</v>
      </c>
      <c r="E624" t="s">
        <v>193</v>
      </c>
      <c r="F624" t="s">
        <v>2014</v>
      </c>
      <c r="G624" t="s">
        <v>263</v>
      </c>
      <c r="H624" t="s">
        <v>134</v>
      </c>
      <c r="I624" t="s">
        <v>135</v>
      </c>
      <c r="J624" t="s">
        <v>136</v>
      </c>
      <c r="K624" t="s">
        <v>159</v>
      </c>
      <c r="L624" t="s">
        <v>2015</v>
      </c>
      <c r="M624" t="s">
        <v>2016</v>
      </c>
      <c r="N624">
        <v>4.8</v>
      </c>
      <c r="O624">
        <v>0</v>
      </c>
      <c r="P624">
        <v>70</v>
      </c>
      <c r="Q624">
        <v>0</v>
      </c>
      <c r="R624">
        <v>0</v>
      </c>
      <c r="S624">
        <v>0</v>
      </c>
      <c r="T624">
        <v>11</v>
      </c>
      <c r="U624">
        <v>0</v>
      </c>
      <c r="V624">
        <v>0</v>
      </c>
      <c r="W624">
        <v>0</v>
      </c>
      <c r="X624">
        <v>71.187318617833597</v>
      </c>
      <c r="Y624">
        <v>0</v>
      </c>
      <c r="Z624">
        <v>0</v>
      </c>
      <c r="AA624">
        <v>0</v>
      </c>
      <c r="AB624">
        <v>30.297726785495211</v>
      </c>
      <c r="AC624">
        <v>0</v>
      </c>
      <c r="AD624">
        <v>0</v>
      </c>
      <c r="AE624">
        <v>101.48504540332881</v>
      </c>
    </row>
    <row r="625" spans="1:31" x14ac:dyDescent="0.25">
      <c r="A625">
        <v>1820353</v>
      </c>
      <c r="B625">
        <v>1</v>
      </c>
      <c r="C625" t="s">
        <v>81</v>
      </c>
      <c r="D625" t="s">
        <v>121</v>
      </c>
      <c r="E625" t="s">
        <v>131</v>
      </c>
      <c r="F625" t="s">
        <v>2017</v>
      </c>
      <c r="G625" t="s">
        <v>231</v>
      </c>
      <c r="H625" t="s">
        <v>134</v>
      </c>
      <c r="I625" t="s">
        <v>135</v>
      </c>
      <c r="J625" t="s">
        <v>136</v>
      </c>
      <c r="K625" t="s">
        <v>137</v>
      </c>
      <c r="L625" t="s">
        <v>2018</v>
      </c>
      <c r="M625" t="s">
        <v>2019</v>
      </c>
      <c r="N625">
        <v>2.4116666659999999</v>
      </c>
      <c r="O625">
        <v>0</v>
      </c>
      <c r="P625">
        <v>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0.11078880037914499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0.11078880037914499</v>
      </c>
    </row>
    <row r="626" spans="1:31" x14ac:dyDescent="0.25">
      <c r="A626">
        <v>1820354</v>
      </c>
      <c r="B626">
        <v>1</v>
      </c>
      <c r="C626" t="s">
        <v>81</v>
      </c>
      <c r="D626" t="s">
        <v>118</v>
      </c>
      <c r="E626" t="s">
        <v>146</v>
      </c>
      <c r="F626" t="s">
        <v>2020</v>
      </c>
      <c r="G626" t="s">
        <v>170</v>
      </c>
      <c r="H626" t="s">
        <v>143</v>
      </c>
      <c r="I626" t="s">
        <v>135</v>
      </c>
      <c r="J626" t="s">
        <v>136</v>
      </c>
      <c r="K626" t="s">
        <v>137</v>
      </c>
      <c r="L626" t="s">
        <v>2021</v>
      </c>
      <c r="M626" t="s">
        <v>2022</v>
      </c>
      <c r="N626">
        <v>1.4041666660000001</v>
      </c>
      <c r="O626">
        <v>0</v>
      </c>
      <c r="P626">
        <v>0</v>
      </c>
      <c r="Q626">
        <v>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1.0927163471360433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1.0927163471360433</v>
      </c>
    </row>
    <row r="627" spans="1:31" x14ac:dyDescent="0.25">
      <c r="A627">
        <v>1820355</v>
      </c>
      <c r="B627">
        <v>1</v>
      </c>
      <c r="C627" t="s">
        <v>80</v>
      </c>
      <c r="D627" t="s">
        <v>96</v>
      </c>
      <c r="E627" t="s">
        <v>131</v>
      </c>
      <c r="F627" t="s">
        <v>2023</v>
      </c>
      <c r="G627" t="s">
        <v>133</v>
      </c>
      <c r="H627" t="s">
        <v>134</v>
      </c>
      <c r="I627" t="s">
        <v>135</v>
      </c>
      <c r="J627" t="s">
        <v>136</v>
      </c>
      <c r="K627" t="s">
        <v>137</v>
      </c>
      <c r="L627" t="s">
        <v>2024</v>
      </c>
      <c r="M627" t="s">
        <v>2025</v>
      </c>
      <c r="N627">
        <v>5.2544444439999998</v>
      </c>
      <c r="O627">
        <v>0</v>
      </c>
      <c r="P627">
        <v>2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0.86359463591862096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0.86359463591862096</v>
      </c>
    </row>
    <row r="628" spans="1:31" x14ac:dyDescent="0.25">
      <c r="A628">
        <v>1820359</v>
      </c>
      <c r="B628">
        <v>1</v>
      </c>
      <c r="C628" t="s">
        <v>80</v>
      </c>
      <c r="D628" t="s">
        <v>83</v>
      </c>
      <c r="E628" t="s">
        <v>339</v>
      </c>
      <c r="F628" t="s">
        <v>2026</v>
      </c>
      <c r="G628" t="s">
        <v>142</v>
      </c>
      <c r="H628" t="s">
        <v>143</v>
      </c>
      <c r="I628" t="s">
        <v>135</v>
      </c>
      <c r="J628" t="s">
        <v>136</v>
      </c>
      <c r="K628" t="s">
        <v>137</v>
      </c>
      <c r="L628" t="s">
        <v>2027</v>
      </c>
      <c r="M628" t="s">
        <v>2028</v>
      </c>
      <c r="N628">
        <v>0.53944444400000002</v>
      </c>
      <c r="O628">
        <v>0</v>
      </c>
      <c r="P628">
        <v>3427</v>
      </c>
      <c r="Q628">
        <v>0</v>
      </c>
      <c r="R628">
        <v>0</v>
      </c>
      <c r="S628">
        <v>17</v>
      </c>
      <c r="T628">
        <v>353</v>
      </c>
      <c r="U628">
        <v>23</v>
      </c>
      <c r="V628">
        <v>10</v>
      </c>
      <c r="W628">
        <v>0</v>
      </c>
      <c r="X628">
        <v>485.10138707121899</v>
      </c>
      <c r="Y628">
        <v>0</v>
      </c>
      <c r="Z628">
        <v>0</v>
      </c>
      <c r="AA628">
        <v>138.02463002255843</v>
      </c>
      <c r="AB628">
        <v>259.07413435416851</v>
      </c>
      <c r="AC628">
        <v>3125.3968945681677</v>
      </c>
      <c r="AD628">
        <v>145.08711898480041</v>
      </c>
      <c r="AE628">
        <v>4152.6841650009137</v>
      </c>
    </row>
    <row r="629" spans="1:31" x14ac:dyDescent="0.25">
      <c r="A629">
        <v>1820362</v>
      </c>
      <c r="B629">
        <v>1</v>
      </c>
      <c r="C629" t="s">
        <v>80</v>
      </c>
      <c r="D629" t="s">
        <v>96</v>
      </c>
      <c r="E629" t="s">
        <v>176</v>
      </c>
      <c r="F629" t="s">
        <v>2029</v>
      </c>
      <c r="G629" t="s">
        <v>263</v>
      </c>
      <c r="H629" t="s">
        <v>143</v>
      </c>
      <c r="I629" t="s">
        <v>135</v>
      </c>
      <c r="J629" t="s">
        <v>136</v>
      </c>
      <c r="K629" t="s">
        <v>159</v>
      </c>
      <c r="L629" t="s">
        <v>2030</v>
      </c>
      <c r="M629" t="s">
        <v>2031</v>
      </c>
      <c r="N629">
        <v>0.31666666599999999</v>
      </c>
      <c r="O629">
        <v>0</v>
      </c>
      <c r="P629">
        <v>38</v>
      </c>
      <c r="Q629">
        <v>0</v>
      </c>
      <c r="R629">
        <v>1</v>
      </c>
      <c r="S629">
        <v>0</v>
      </c>
      <c r="T629">
        <v>13</v>
      </c>
      <c r="U629">
        <v>0</v>
      </c>
      <c r="V629">
        <v>0</v>
      </c>
      <c r="W629">
        <v>0</v>
      </c>
      <c r="X629">
        <v>7.248350535451201</v>
      </c>
      <c r="Y629">
        <v>0</v>
      </c>
      <c r="Z629">
        <v>4.8590582804999997E-2</v>
      </c>
      <c r="AA629">
        <v>0</v>
      </c>
      <c r="AB629">
        <v>3.4869455455891498</v>
      </c>
      <c r="AC629">
        <v>0</v>
      </c>
      <c r="AD629">
        <v>0</v>
      </c>
      <c r="AE629">
        <v>10.783886663845351</v>
      </c>
    </row>
    <row r="630" spans="1:31" x14ac:dyDescent="0.25">
      <c r="A630">
        <v>1820364</v>
      </c>
      <c r="B630">
        <v>1</v>
      </c>
      <c r="C630" t="s">
        <v>80</v>
      </c>
      <c r="D630" t="s">
        <v>104</v>
      </c>
      <c r="E630" t="s">
        <v>193</v>
      </c>
      <c r="F630" t="s">
        <v>2032</v>
      </c>
      <c r="G630" t="s">
        <v>373</v>
      </c>
      <c r="H630" t="s">
        <v>134</v>
      </c>
      <c r="I630" t="s">
        <v>135</v>
      </c>
      <c r="J630" t="s">
        <v>136</v>
      </c>
      <c r="K630" t="s">
        <v>137</v>
      </c>
      <c r="L630" t="s">
        <v>2033</v>
      </c>
      <c r="M630" t="s">
        <v>2034</v>
      </c>
      <c r="N630">
        <v>4.994722222</v>
      </c>
      <c r="O630">
        <v>0</v>
      </c>
      <c r="P630">
        <v>46</v>
      </c>
      <c r="Q630">
        <v>0</v>
      </c>
      <c r="R630">
        <v>0</v>
      </c>
      <c r="S630">
        <v>0</v>
      </c>
      <c r="T630">
        <v>3</v>
      </c>
      <c r="U630">
        <v>0</v>
      </c>
      <c r="V630">
        <v>0</v>
      </c>
      <c r="W630">
        <v>0</v>
      </c>
      <c r="X630">
        <v>41.37663067943587</v>
      </c>
      <c r="Y630">
        <v>0</v>
      </c>
      <c r="Z630">
        <v>0</v>
      </c>
      <c r="AA630">
        <v>0</v>
      </c>
      <c r="AB630">
        <v>10.14451088881011</v>
      </c>
      <c r="AC630">
        <v>0</v>
      </c>
      <c r="AD630">
        <v>0</v>
      </c>
      <c r="AE630">
        <v>51.52114156824598</v>
      </c>
    </row>
    <row r="631" spans="1:31" x14ac:dyDescent="0.25">
      <c r="A631">
        <v>1820366</v>
      </c>
      <c r="B631">
        <v>1</v>
      </c>
      <c r="C631" t="s">
        <v>80</v>
      </c>
      <c r="D631" t="s">
        <v>98</v>
      </c>
      <c r="E631" t="s">
        <v>176</v>
      </c>
      <c r="F631" t="s">
        <v>1956</v>
      </c>
      <c r="G631" t="s">
        <v>142</v>
      </c>
      <c r="H631" t="s">
        <v>143</v>
      </c>
      <c r="I631" t="s">
        <v>135</v>
      </c>
      <c r="J631" t="s">
        <v>136</v>
      </c>
      <c r="K631" t="s">
        <v>137</v>
      </c>
      <c r="L631" t="s">
        <v>2035</v>
      </c>
      <c r="M631" t="s">
        <v>2036</v>
      </c>
      <c r="N631">
        <v>0.832777777</v>
      </c>
      <c r="O631">
        <v>0</v>
      </c>
      <c r="P631">
        <v>0</v>
      </c>
      <c r="Q631">
        <v>9</v>
      </c>
      <c r="R631">
        <v>77</v>
      </c>
      <c r="S631">
        <v>3</v>
      </c>
      <c r="T631">
        <v>13</v>
      </c>
      <c r="U631">
        <v>1</v>
      </c>
      <c r="V631">
        <v>0</v>
      </c>
      <c r="W631">
        <v>0</v>
      </c>
      <c r="X631">
        <v>0</v>
      </c>
      <c r="Y631">
        <v>88.753099906492338</v>
      </c>
      <c r="Z631">
        <v>66.544356368629593</v>
      </c>
      <c r="AA631">
        <v>3.7794073964398942</v>
      </c>
      <c r="AB631">
        <v>145.44456506047746</v>
      </c>
      <c r="AC631">
        <v>39.499437110301791</v>
      </c>
      <c r="AD631">
        <v>0</v>
      </c>
      <c r="AE631">
        <v>344.0208658423411</v>
      </c>
    </row>
    <row r="632" spans="1:31" x14ac:dyDescent="0.25">
      <c r="A632">
        <v>1820368</v>
      </c>
      <c r="B632">
        <v>1</v>
      </c>
      <c r="C632" t="s">
        <v>80</v>
      </c>
      <c r="D632" t="s">
        <v>100</v>
      </c>
      <c r="E632" t="s">
        <v>131</v>
      </c>
      <c r="F632" t="s">
        <v>2037</v>
      </c>
      <c r="G632" t="s">
        <v>1926</v>
      </c>
      <c r="H632" t="s">
        <v>134</v>
      </c>
      <c r="I632" t="s">
        <v>135</v>
      </c>
      <c r="J632" t="s">
        <v>136</v>
      </c>
      <c r="K632" t="s">
        <v>137</v>
      </c>
      <c r="L632" t="s">
        <v>2038</v>
      </c>
      <c r="M632" t="s">
        <v>2039</v>
      </c>
      <c r="N632">
        <v>1.086944444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13.903523596955912</v>
      </c>
      <c r="AE632">
        <v>13.903523596955912</v>
      </c>
    </row>
    <row r="633" spans="1:31" x14ac:dyDescent="0.25">
      <c r="A633">
        <v>1820369</v>
      </c>
      <c r="B633">
        <v>1</v>
      </c>
      <c r="C633" t="s">
        <v>80</v>
      </c>
      <c r="D633" t="s">
        <v>92</v>
      </c>
      <c r="E633" t="s">
        <v>131</v>
      </c>
      <c r="F633" t="s">
        <v>2040</v>
      </c>
      <c r="G633" t="s">
        <v>231</v>
      </c>
      <c r="H633" t="s">
        <v>134</v>
      </c>
      <c r="I633" t="s">
        <v>135</v>
      </c>
      <c r="J633" t="s">
        <v>136</v>
      </c>
      <c r="K633" t="s">
        <v>137</v>
      </c>
      <c r="L633" t="s">
        <v>2041</v>
      </c>
      <c r="M633" t="s">
        <v>2042</v>
      </c>
      <c r="N633">
        <v>1.0888888880000001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0.39066533876380832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0.39066533876380832</v>
      </c>
    </row>
    <row r="634" spans="1:31" x14ac:dyDescent="0.25">
      <c r="A634">
        <v>1820373</v>
      </c>
      <c r="B634">
        <v>1</v>
      </c>
      <c r="C634" t="s">
        <v>80</v>
      </c>
      <c r="D634" t="s">
        <v>96</v>
      </c>
      <c r="E634" t="s">
        <v>131</v>
      </c>
      <c r="F634" t="s">
        <v>2043</v>
      </c>
      <c r="G634" t="s">
        <v>133</v>
      </c>
      <c r="H634" t="s">
        <v>134</v>
      </c>
      <c r="I634" t="s">
        <v>135</v>
      </c>
      <c r="J634" t="s">
        <v>136</v>
      </c>
      <c r="K634" t="s">
        <v>137</v>
      </c>
      <c r="L634" t="s">
        <v>2044</v>
      </c>
      <c r="M634" t="s">
        <v>2045</v>
      </c>
      <c r="N634">
        <v>1.9666666660000001</v>
      </c>
      <c r="O634">
        <v>0</v>
      </c>
      <c r="P634">
        <v>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0.44465086060995829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0.44465086060995829</v>
      </c>
    </row>
    <row r="635" spans="1:31" x14ac:dyDescent="0.25">
      <c r="A635">
        <v>1820375</v>
      </c>
      <c r="B635">
        <v>1</v>
      </c>
      <c r="C635" t="s">
        <v>80</v>
      </c>
      <c r="D635" t="s">
        <v>105</v>
      </c>
      <c r="E635" t="s">
        <v>193</v>
      </c>
      <c r="F635" t="s">
        <v>2046</v>
      </c>
      <c r="G635" t="s">
        <v>148</v>
      </c>
      <c r="H635" t="s">
        <v>134</v>
      </c>
      <c r="I635" t="s">
        <v>135</v>
      </c>
      <c r="J635" t="s">
        <v>136</v>
      </c>
      <c r="K635" t="s">
        <v>137</v>
      </c>
      <c r="L635" t="s">
        <v>2047</v>
      </c>
      <c r="M635" t="s">
        <v>2048</v>
      </c>
      <c r="N635">
        <v>2.1686111110000001</v>
      </c>
      <c r="O635">
        <v>0</v>
      </c>
      <c r="P635">
        <v>15</v>
      </c>
      <c r="Q635">
        <v>0</v>
      </c>
      <c r="R635">
        <v>1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11.701986100706469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11.701986100706469</v>
      </c>
    </row>
    <row r="636" spans="1:31" x14ac:dyDescent="0.25">
      <c r="A636">
        <v>1820378</v>
      </c>
      <c r="B636">
        <v>1</v>
      </c>
      <c r="C636" t="s">
        <v>80</v>
      </c>
      <c r="D636" t="s">
        <v>100</v>
      </c>
      <c r="E636" t="s">
        <v>193</v>
      </c>
      <c r="F636" t="s">
        <v>2049</v>
      </c>
      <c r="G636" t="s">
        <v>235</v>
      </c>
      <c r="H636" t="s">
        <v>134</v>
      </c>
      <c r="I636" t="s">
        <v>135</v>
      </c>
      <c r="J636" t="s">
        <v>136</v>
      </c>
      <c r="K636" t="s">
        <v>137</v>
      </c>
      <c r="L636" t="s">
        <v>2050</v>
      </c>
      <c r="M636" t="s">
        <v>2051</v>
      </c>
      <c r="N636">
        <v>2.9311111109999999</v>
      </c>
      <c r="O636">
        <v>0</v>
      </c>
      <c r="P636">
        <v>85</v>
      </c>
      <c r="Q636">
        <v>0</v>
      </c>
      <c r="R636">
        <v>13</v>
      </c>
      <c r="S636">
        <v>0</v>
      </c>
      <c r="T636">
        <v>14</v>
      </c>
      <c r="U636">
        <v>0</v>
      </c>
      <c r="V636">
        <v>0</v>
      </c>
      <c r="W636">
        <v>0</v>
      </c>
      <c r="X636">
        <v>55.194357864180752</v>
      </c>
      <c r="Y636">
        <v>0</v>
      </c>
      <c r="Z636">
        <v>10.975373641848176</v>
      </c>
      <c r="AA636">
        <v>0</v>
      </c>
      <c r="AB636">
        <v>27.306581713222936</v>
      </c>
      <c r="AC636">
        <v>0</v>
      </c>
      <c r="AD636">
        <v>0</v>
      </c>
      <c r="AE636">
        <v>93.476313219251864</v>
      </c>
    </row>
    <row r="637" spans="1:31" x14ac:dyDescent="0.25">
      <c r="A637">
        <v>1820379</v>
      </c>
      <c r="B637">
        <v>1</v>
      </c>
      <c r="C637" t="s">
        <v>81</v>
      </c>
      <c r="D637" t="s">
        <v>125</v>
      </c>
      <c r="E637" t="s">
        <v>193</v>
      </c>
      <c r="F637" t="s">
        <v>2052</v>
      </c>
      <c r="G637" t="s">
        <v>235</v>
      </c>
      <c r="H637" t="s">
        <v>134</v>
      </c>
      <c r="I637" t="s">
        <v>135</v>
      </c>
      <c r="J637" t="s">
        <v>136</v>
      </c>
      <c r="K637" t="s">
        <v>137</v>
      </c>
      <c r="L637" t="s">
        <v>2053</v>
      </c>
      <c r="M637" t="s">
        <v>2054</v>
      </c>
      <c r="N637">
        <v>0.84944444399999997</v>
      </c>
      <c r="O637">
        <v>0</v>
      </c>
      <c r="P637">
        <v>186</v>
      </c>
      <c r="Q637">
        <v>0</v>
      </c>
      <c r="R637">
        <v>1</v>
      </c>
      <c r="S637">
        <v>0</v>
      </c>
      <c r="T637">
        <v>63</v>
      </c>
      <c r="U637">
        <v>0</v>
      </c>
      <c r="V637">
        <v>0</v>
      </c>
      <c r="W637">
        <v>0</v>
      </c>
      <c r="X637">
        <v>24.435983514485415</v>
      </c>
      <c r="Y637">
        <v>0</v>
      </c>
      <c r="Z637">
        <v>9.5645263783800012E-3</v>
      </c>
      <c r="AA637">
        <v>0</v>
      </c>
      <c r="AB637">
        <v>22.66300840748448</v>
      </c>
      <c r="AC637">
        <v>0</v>
      </c>
      <c r="AD637">
        <v>0</v>
      </c>
      <c r="AE637">
        <v>47.108556448348274</v>
      </c>
    </row>
    <row r="638" spans="1:31" x14ac:dyDescent="0.25">
      <c r="A638">
        <v>1820384</v>
      </c>
      <c r="B638">
        <v>1</v>
      </c>
      <c r="C638" t="s">
        <v>80</v>
      </c>
      <c r="D638" t="s">
        <v>92</v>
      </c>
      <c r="E638" t="s">
        <v>131</v>
      </c>
      <c r="F638" t="s">
        <v>2055</v>
      </c>
      <c r="G638" t="s">
        <v>231</v>
      </c>
      <c r="H638" t="s">
        <v>134</v>
      </c>
      <c r="I638" t="s">
        <v>135</v>
      </c>
      <c r="J638" t="s">
        <v>136</v>
      </c>
      <c r="K638" t="s">
        <v>137</v>
      </c>
      <c r="L638" t="s">
        <v>2056</v>
      </c>
      <c r="M638" t="s">
        <v>2057</v>
      </c>
      <c r="N638">
        <v>2.500555555</v>
      </c>
      <c r="O638">
        <v>0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1.0094299234222668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1.0094299234222668</v>
      </c>
    </row>
    <row r="639" spans="1:31" x14ac:dyDescent="0.25">
      <c r="A639">
        <v>1820387</v>
      </c>
      <c r="B639">
        <v>1</v>
      </c>
      <c r="C639" t="s">
        <v>80</v>
      </c>
      <c r="D639" t="s">
        <v>108</v>
      </c>
      <c r="E639" t="s">
        <v>193</v>
      </c>
      <c r="F639" t="s">
        <v>2058</v>
      </c>
      <c r="G639" t="s">
        <v>235</v>
      </c>
      <c r="H639" t="s">
        <v>134</v>
      </c>
      <c r="I639" t="s">
        <v>135</v>
      </c>
      <c r="J639" t="s">
        <v>136</v>
      </c>
      <c r="K639" t="s">
        <v>137</v>
      </c>
      <c r="L639" t="s">
        <v>2059</v>
      </c>
      <c r="M639" t="s">
        <v>2060</v>
      </c>
      <c r="N639">
        <v>1.5791666660000001</v>
      </c>
      <c r="O639">
        <v>0</v>
      </c>
      <c r="P639">
        <v>7</v>
      </c>
      <c r="Q639">
        <v>0</v>
      </c>
      <c r="R639">
        <v>6</v>
      </c>
      <c r="S639">
        <v>0</v>
      </c>
      <c r="T639">
        <v>3</v>
      </c>
      <c r="U639">
        <v>0</v>
      </c>
      <c r="V639">
        <v>0</v>
      </c>
      <c r="W639">
        <v>0</v>
      </c>
      <c r="X639">
        <v>1.9536173259145981</v>
      </c>
      <c r="Y639">
        <v>0</v>
      </c>
      <c r="Z639">
        <v>3.4895609669062262</v>
      </c>
      <c r="AA639">
        <v>0</v>
      </c>
      <c r="AB639">
        <v>3.3776411845650594</v>
      </c>
      <c r="AC639">
        <v>0</v>
      </c>
      <c r="AD639">
        <v>0</v>
      </c>
      <c r="AE639">
        <v>8.8208194773858839</v>
      </c>
    </row>
    <row r="640" spans="1:31" x14ac:dyDescent="0.25">
      <c r="A640">
        <v>1820390</v>
      </c>
      <c r="B640">
        <v>1</v>
      </c>
      <c r="C640" t="s">
        <v>80</v>
      </c>
      <c r="D640" t="s">
        <v>94</v>
      </c>
      <c r="E640" t="s">
        <v>131</v>
      </c>
      <c r="F640" t="s">
        <v>2061</v>
      </c>
      <c r="G640" t="s">
        <v>231</v>
      </c>
      <c r="H640" t="s">
        <v>134</v>
      </c>
      <c r="I640" t="s">
        <v>135</v>
      </c>
      <c r="J640" t="s">
        <v>136</v>
      </c>
      <c r="K640" t="s">
        <v>137</v>
      </c>
      <c r="L640" t="s">
        <v>2062</v>
      </c>
      <c r="M640" t="s">
        <v>2063</v>
      </c>
      <c r="N640">
        <v>3.4080555549999998</v>
      </c>
      <c r="O640">
        <v>0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2.8592175714332777</v>
      </c>
      <c r="AA640">
        <v>0</v>
      </c>
      <c r="AB640">
        <v>0</v>
      </c>
      <c r="AC640">
        <v>0</v>
      </c>
      <c r="AD640">
        <v>0</v>
      </c>
      <c r="AE640">
        <v>2.8592175714332777</v>
      </c>
    </row>
    <row r="641" spans="1:31" x14ac:dyDescent="0.25">
      <c r="A641">
        <v>1820393</v>
      </c>
      <c r="B641">
        <v>1</v>
      </c>
      <c r="C641" t="s">
        <v>80</v>
      </c>
      <c r="D641" t="s">
        <v>101</v>
      </c>
      <c r="E641" t="s">
        <v>131</v>
      </c>
      <c r="F641" t="s">
        <v>2064</v>
      </c>
      <c r="G641" t="s">
        <v>231</v>
      </c>
      <c r="H641" t="s">
        <v>134</v>
      </c>
      <c r="I641" t="s">
        <v>135</v>
      </c>
      <c r="J641" t="s">
        <v>136</v>
      </c>
      <c r="K641" t="s">
        <v>137</v>
      </c>
      <c r="L641" t="s">
        <v>2065</v>
      </c>
      <c r="M641" t="s">
        <v>2066</v>
      </c>
      <c r="N641">
        <v>2.613611111</v>
      </c>
      <c r="O641">
        <v>0</v>
      </c>
      <c r="P641">
        <v>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0.11662134788706556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0.11662134788706556</v>
      </c>
    </row>
    <row r="642" spans="1:31" x14ac:dyDescent="0.25">
      <c r="A642">
        <v>1820395</v>
      </c>
      <c r="B642">
        <v>1</v>
      </c>
      <c r="C642" t="s">
        <v>80</v>
      </c>
      <c r="D642" t="s">
        <v>94</v>
      </c>
      <c r="E642" t="s">
        <v>193</v>
      </c>
      <c r="F642" t="s">
        <v>2067</v>
      </c>
      <c r="G642" t="s">
        <v>148</v>
      </c>
      <c r="H642" t="s">
        <v>134</v>
      </c>
      <c r="I642" t="s">
        <v>135</v>
      </c>
      <c r="J642" t="s">
        <v>136</v>
      </c>
      <c r="K642" t="s">
        <v>137</v>
      </c>
      <c r="L642" t="s">
        <v>2068</v>
      </c>
      <c r="M642" t="s">
        <v>2069</v>
      </c>
      <c r="N642">
        <v>3.8766666660000002</v>
      </c>
      <c r="O642">
        <v>0</v>
      </c>
      <c r="P642">
        <v>11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6.0148211708855737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6.0148211708855737</v>
      </c>
    </row>
    <row r="643" spans="1:31" x14ac:dyDescent="0.25">
      <c r="A643">
        <v>1820398</v>
      </c>
      <c r="B643">
        <v>1</v>
      </c>
      <c r="C643" t="s">
        <v>80</v>
      </c>
      <c r="D643" t="s">
        <v>98</v>
      </c>
      <c r="E643" t="s">
        <v>193</v>
      </c>
      <c r="F643" t="s">
        <v>2070</v>
      </c>
      <c r="G643" t="s">
        <v>279</v>
      </c>
      <c r="H643" t="s">
        <v>134</v>
      </c>
      <c r="I643" t="s">
        <v>135</v>
      </c>
      <c r="J643" t="s">
        <v>136</v>
      </c>
      <c r="K643" t="s">
        <v>137</v>
      </c>
      <c r="L643" t="s">
        <v>2071</v>
      </c>
      <c r="M643" t="s">
        <v>2072</v>
      </c>
      <c r="N643">
        <v>1.038611111</v>
      </c>
      <c r="O643">
        <v>0</v>
      </c>
      <c r="P643">
        <v>23</v>
      </c>
      <c r="Q643">
        <v>0</v>
      </c>
      <c r="R643">
        <v>3</v>
      </c>
      <c r="S643">
        <v>0</v>
      </c>
      <c r="T643">
        <v>4</v>
      </c>
      <c r="U643">
        <v>0</v>
      </c>
      <c r="V643">
        <v>0</v>
      </c>
      <c r="W643">
        <v>0</v>
      </c>
      <c r="X643">
        <v>4.6121015656034441</v>
      </c>
      <c r="Y643">
        <v>0</v>
      </c>
      <c r="Z643">
        <v>0.99304065558830679</v>
      </c>
      <c r="AA643">
        <v>0</v>
      </c>
      <c r="AB643">
        <v>0.60809355135348619</v>
      </c>
      <c r="AC643">
        <v>0</v>
      </c>
      <c r="AD643">
        <v>0</v>
      </c>
      <c r="AE643">
        <v>6.2132357725452376</v>
      </c>
    </row>
    <row r="644" spans="1:31" x14ac:dyDescent="0.25">
      <c r="A644">
        <v>1820405</v>
      </c>
      <c r="B644">
        <v>1</v>
      </c>
      <c r="C644" t="s">
        <v>80</v>
      </c>
      <c r="D644" t="s">
        <v>83</v>
      </c>
      <c r="E644" t="s">
        <v>131</v>
      </c>
      <c r="F644" t="s">
        <v>2073</v>
      </c>
      <c r="G644" t="s">
        <v>148</v>
      </c>
      <c r="H644" t="s">
        <v>134</v>
      </c>
      <c r="I644" t="s">
        <v>135</v>
      </c>
      <c r="J644" t="s">
        <v>136</v>
      </c>
      <c r="K644" t="s">
        <v>137</v>
      </c>
      <c r="L644" t="s">
        <v>2074</v>
      </c>
      <c r="M644" t="s">
        <v>2075</v>
      </c>
      <c r="N644">
        <v>2.5138888879999999</v>
      </c>
      <c r="O644">
        <v>0</v>
      </c>
      <c r="P644">
        <v>1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0.3707169072881028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0.3707169072881028</v>
      </c>
    </row>
    <row r="645" spans="1:31" x14ac:dyDescent="0.25">
      <c r="A645">
        <v>1820408</v>
      </c>
      <c r="B645">
        <v>1</v>
      </c>
      <c r="C645" t="s">
        <v>80</v>
      </c>
      <c r="D645" t="s">
        <v>107</v>
      </c>
      <c r="E645" t="s">
        <v>326</v>
      </c>
      <c r="F645" t="s">
        <v>1796</v>
      </c>
      <c r="G645" t="s">
        <v>195</v>
      </c>
      <c r="H645" t="s">
        <v>134</v>
      </c>
      <c r="I645" t="s">
        <v>135</v>
      </c>
      <c r="J645" t="s">
        <v>136</v>
      </c>
      <c r="K645" t="s">
        <v>137</v>
      </c>
      <c r="L645" t="s">
        <v>2076</v>
      </c>
      <c r="M645" t="s">
        <v>2077</v>
      </c>
      <c r="N645">
        <v>2.789722222</v>
      </c>
      <c r="O645">
        <v>0</v>
      </c>
      <c r="P645">
        <v>7</v>
      </c>
      <c r="Q645">
        <v>0</v>
      </c>
      <c r="R645">
        <v>0</v>
      </c>
      <c r="S645">
        <v>0</v>
      </c>
      <c r="T645">
        <v>2</v>
      </c>
      <c r="U645">
        <v>0</v>
      </c>
      <c r="V645">
        <v>0</v>
      </c>
      <c r="W645">
        <v>0</v>
      </c>
      <c r="X645">
        <v>3.7335459061442728</v>
      </c>
      <c r="Y645">
        <v>0</v>
      </c>
      <c r="Z645">
        <v>0</v>
      </c>
      <c r="AA645">
        <v>0</v>
      </c>
      <c r="AB645">
        <v>1.3229015416681169</v>
      </c>
      <c r="AC645">
        <v>0</v>
      </c>
      <c r="AD645">
        <v>0</v>
      </c>
      <c r="AE645">
        <v>5.0564474478123902</v>
      </c>
    </row>
    <row r="646" spans="1:31" x14ac:dyDescent="0.25">
      <c r="A646">
        <v>1820412</v>
      </c>
      <c r="B646">
        <v>1</v>
      </c>
      <c r="C646" t="s">
        <v>80</v>
      </c>
      <c r="D646" t="s">
        <v>86</v>
      </c>
      <c r="E646" t="s">
        <v>131</v>
      </c>
      <c r="F646" t="s">
        <v>2078</v>
      </c>
      <c r="G646" t="s">
        <v>231</v>
      </c>
      <c r="H646" t="s">
        <v>134</v>
      </c>
      <c r="I646" t="s">
        <v>135</v>
      </c>
      <c r="J646" t="s">
        <v>136</v>
      </c>
      <c r="K646" t="s">
        <v>137</v>
      </c>
      <c r="L646" t="s">
        <v>2079</v>
      </c>
      <c r="M646" t="s">
        <v>2080</v>
      </c>
      <c r="N646">
        <v>1.1786111109999999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0.78567970216921246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0.78567970216921246</v>
      </c>
    </row>
    <row r="647" spans="1:31" x14ac:dyDescent="0.25">
      <c r="A647">
        <v>1820413</v>
      </c>
      <c r="B647">
        <v>1</v>
      </c>
      <c r="C647" t="s">
        <v>80</v>
      </c>
      <c r="D647" t="s">
        <v>96</v>
      </c>
      <c r="E647" t="s">
        <v>140</v>
      </c>
      <c r="F647" t="s">
        <v>2081</v>
      </c>
      <c r="G647" t="s">
        <v>142</v>
      </c>
      <c r="H647" t="s">
        <v>143</v>
      </c>
      <c r="I647" t="s">
        <v>135</v>
      </c>
      <c r="J647" t="s">
        <v>136</v>
      </c>
      <c r="K647" t="s">
        <v>137</v>
      </c>
      <c r="L647" t="s">
        <v>2082</v>
      </c>
      <c r="M647" t="s">
        <v>2083</v>
      </c>
      <c r="N647">
        <v>2.326944444</v>
      </c>
      <c r="O647">
        <v>0</v>
      </c>
      <c r="P647">
        <v>258</v>
      </c>
      <c r="Q647">
        <v>11</v>
      </c>
      <c r="R647">
        <v>21</v>
      </c>
      <c r="S647">
        <v>7</v>
      </c>
      <c r="T647">
        <v>28</v>
      </c>
      <c r="U647">
        <v>3</v>
      </c>
      <c r="V647">
        <v>0</v>
      </c>
      <c r="W647">
        <v>0</v>
      </c>
      <c r="X647">
        <v>186.80043106963225</v>
      </c>
      <c r="Y647">
        <v>15.138599599825529</v>
      </c>
      <c r="Z647">
        <v>19.299054367453913</v>
      </c>
      <c r="AA647">
        <v>100.89769053001454</v>
      </c>
      <c r="AB647">
        <v>31.903064296786642</v>
      </c>
      <c r="AC647">
        <v>418.32125440474124</v>
      </c>
      <c r="AD647">
        <v>0</v>
      </c>
      <c r="AE647">
        <v>772.36009426845408</v>
      </c>
    </row>
    <row r="648" spans="1:31" x14ac:dyDescent="0.25">
      <c r="A648">
        <v>1820414</v>
      </c>
      <c r="B648">
        <v>1</v>
      </c>
      <c r="C648" t="s">
        <v>80</v>
      </c>
      <c r="D648" t="s">
        <v>83</v>
      </c>
      <c r="E648" t="s">
        <v>146</v>
      </c>
      <c r="F648" t="s">
        <v>2084</v>
      </c>
      <c r="G648" t="s">
        <v>142</v>
      </c>
      <c r="H648" t="s">
        <v>143</v>
      </c>
      <c r="I648" t="s">
        <v>135</v>
      </c>
      <c r="J648" t="s">
        <v>136</v>
      </c>
      <c r="K648" t="s">
        <v>137</v>
      </c>
      <c r="L648" t="s">
        <v>2028</v>
      </c>
      <c r="M648" t="s">
        <v>2085</v>
      </c>
      <c r="N648">
        <v>0.5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450.85838589615599</v>
      </c>
      <c r="AD648">
        <v>0</v>
      </c>
      <c r="AE648">
        <v>450.85838589615599</v>
      </c>
    </row>
    <row r="649" spans="1:31" x14ac:dyDescent="0.25">
      <c r="A649">
        <v>1820415</v>
      </c>
      <c r="B649">
        <v>1</v>
      </c>
      <c r="C649" t="s">
        <v>81</v>
      </c>
      <c r="D649" t="s">
        <v>120</v>
      </c>
      <c r="E649" t="s">
        <v>140</v>
      </c>
      <c r="F649" t="s">
        <v>2086</v>
      </c>
      <c r="G649" t="s">
        <v>142</v>
      </c>
      <c r="H649" t="s">
        <v>143</v>
      </c>
      <c r="I649" t="s">
        <v>135</v>
      </c>
      <c r="J649" t="s">
        <v>136</v>
      </c>
      <c r="K649" t="s">
        <v>137</v>
      </c>
      <c r="L649" t="s">
        <v>2087</v>
      </c>
      <c r="M649" t="s">
        <v>2088</v>
      </c>
      <c r="N649">
        <v>0.44055555499999999</v>
      </c>
      <c r="O649">
        <v>0</v>
      </c>
      <c r="P649">
        <v>3161</v>
      </c>
      <c r="Q649">
        <v>112</v>
      </c>
      <c r="R649">
        <v>111</v>
      </c>
      <c r="S649">
        <v>9</v>
      </c>
      <c r="T649">
        <v>267</v>
      </c>
      <c r="U649">
        <v>3</v>
      </c>
      <c r="V649">
        <v>0</v>
      </c>
      <c r="W649">
        <v>0</v>
      </c>
      <c r="X649">
        <v>256.30997075603301</v>
      </c>
      <c r="Y649">
        <v>216.83539897547053</v>
      </c>
      <c r="Z649">
        <v>16.470609178219391</v>
      </c>
      <c r="AA649">
        <v>70.932529643644244</v>
      </c>
      <c r="AB649">
        <v>51.934490436959607</v>
      </c>
      <c r="AC649">
        <v>27.755475141342131</v>
      </c>
      <c r="AD649">
        <v>0</v>
      </c>
      <c r="AE649">
        <v>640.2384741316688</v>
      </c>
    </row>
    <row r="650" spans="1:31" x14ac:dyDescent="0.25">
      <c r="A650">
        <v>1820416</v>
      </c>
      <c r="B650">
        <v>1</v>
      </c>
      <c r="C650" t="s">
        <v>80</v>
      </c>
      <c r="D650" t="s">
        <v>106</v>
      </c>
      <c r="E650" t="s">
        <v>193</v>
      </c>
      <c r="F650" t="s">
        <v>2089</v>
      </c>
      <c r="G650" t="s">
        <v>2090</v>
      </c>
      <c r="H650" t="s">
        <v>134</v>
      </c>
      <c r="I650" t="s">
        <v>135</v>
      </c>
      <c r="J650" t="s">
        <v>136</v>
      </c>
      <c r="K650" t="s">
        <v>137</v>
      </c>
      <c r="L650" t="s">
        <v>2091</v>
      </c>
      <c r="M650" t="s">
        <v>2092</v>
      </c>
      <c r="N650">
        <v>2.3797222219999998</v>
      </c>
      <c r="O650">
        <v>0</v>
      </c>
      <c r="P650">
        <v>27</v>
      </c>
      <c r="Q650">
        <v>0</v>
      </c>
      <c r="R650">
        <v>0</v>
      </c>
      <c r="S650">
        <v>0</v>
      </c>
      <c r="T650">
        <v>1</v>
      </c>
      <c r="U650">
        <v>0</v>
      </c>
      <c r="V650">
        <v>0</v>
      </c>
      <c r="W650">
        <v>0</v>
      </c>
      <c r="X650">
        <v>10.725655074020247</v>
      </c>
      <c r="Y650">
        <v>0</v>
      </c>
      <c r="Z650">
        <v>0</v>
      </c>
      <c r="AA650">
        <v>0</v>
      </c>
      <c r="AB650">
        <v>3.1864437359569999</v>
      </c>
      <c r="AC650">
        <v>0</v>
      </c>
      <c r="AD650">
        <v>0</v>
      </c>
      <c r="AE650">
        <v>13.912098809977248</v>
      </c>
    </row>
    <row r="651" spans="1:31" x14ac:dyDescent="0.25">
      <c r="A651">
        <v>1820419</v>
      </c>
      <c r="B651">
        <v>1</v>
      </c>
      <c r="C651" t="s">
        <v>80</v>
      </c>
      <c r="D651" t="s">
        <v>105</v>
      </c>
      <c r="E651" t="s">
        <v>131</v>
      </c>
      <c r="F651" t="s">
        <v>2093</v>
      </c>
      <c r="G651" t="s">
        <v>231</v>
      </c>
      <c r="H651" t="s">
        <v>134</v>
      </c>
      <c r="I651" t="s">
        <v>135</v>
      </c>
      <c r="J651" t="s">
        <v>136</v>
      </c>
      <c r="K651" t="s">
        <v>137</v>
      </c>
      <c r="L651" t="s">
        <v>2094</v>
      </c>
      <c r="M651" t="s">
        <v>2095</v>
      </c>
      <c r="N651">
        <v>2.5866666660000002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2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9.8608812319180821</v>
      </c>
      <c r="AC651">
        <v>0</v>
      </c>
      <c r="AD651">
        <v>0</v>
      </c>
      <c r="AE651">
        <v>9.8608812319180821</v>
      </c>
    </row>
    <row r="652" spans="1:31" x14ac:dyDescent="0.25">
      <c r="A652">
        <v>1820420</v>
      </c>
      <c r="B652">
        <v>1</v>
      </c>
      <c r="C652" t="s">
        <v>80</v>
      </c>
      <c r="D652" t="s">
        <v>106</v>
      </c>
      <c r="E652" t="s">
        <v>131</v>
      </c>
      <c r="F652" t="s">
        <v>2096</v>
      </c>
      <c r="G652" t="s">
        <v>231</v>
      </c>
      <c r="H652" t="s">
        <v>134</v>
      </c>
      <c r="I652" t="s">
        <v>135</v>
      </c>
      <c r="J652" t="s">
        <v>136</v>
      </c>
      <c r="K652" t="s">
        <v>137</v>
      </c>
      <c r="L652" t="s">
        <v>2097</v>
      </c>
      <c r="M652" t="s">
        <v>2098</v>
      </c>
      <c r="N652">
        <v>3.3875000000000002</v>
      </c>
      <c r="O652">
        <v>0</v>
      </c>
      <c r="P652">
        <v>1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0.58650772504366666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0.58650772504366666</v>
      </c>
    </row>
    <row r="653" spans="1:31" x14ac:dyDescent="0.25">
      <c r="A653">
        <v>1820422</v>
      </c>
      <c r="B653">
        <v>1</v>
      </c>
      <c r="C653" t="s">
        <v>80</v>
      </c>
      <c r="D653" t="s">
        <v>98</v>
      </c>
      <c r="E653" t="s">
        <v>131</v>
      </c>
      <c r="F653" t="s">
        <v>2099</v>
      </c>
      <c r="G653" t="s">
        <v>231</v>
      </c>
      <c r="H653" t="s">
        <v>134</v>
      </c>
      <c r="I653" t="s">
        <v>135</v>
      </c>
      <c r="J653" t="s">
        <v>136</v>
      </c>
      <c r="K653" t="s">
        <v>137</v>
      </c>
      <c r="L653" t="s">
        <v>2100</v>
      </c>
      <c r="M653" t="s">
        <v>2101</v>
      </c>
      <c r="N653">
        <v>0.51277777700000005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</row>
    <row r="654" spans="1:31" x14ac:dyDescent="0.25">
      <c r="A654">
        <v>1820425</v>
      </c>
      <c r="B654">
        <v>1</v>
      </c>
      <c r="C654" t="s">
        <v>80</v>
      </c>
      <c r="D654" t="s">
        <v>96</v>
      </c>
      <c r="E654" t="s">
        <v>131</v>
      </c>
      <c r="F654" t="s">
        <v>2102</v>
      </c>
      <c r="G654" t="s">
        <v>133</v>
      </c>
      <c r="H654" t="s">
        <v>134</v>
      </c>
      <c r="I654" t="s">
        <v>135</v>
      </c>
      <c r="J654" t="s">
        <v>136</v>
      </c>
      <c r="K654" t="s">
        <v>137</v>
      </c>
      <c r="L654" t="s">
        <v>2103</v>
      </c>
      <c r="M654" t="s">
        <v>2104</v>
      </c>
      <c r="N654">
        <v>4.3586111110000001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0.99420940587170192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0.99420940587170192</v>
      </c>
    </row>
    <row r="655" spans="1:31" x14ac:dyDescent="0.25">
      <c r="A655">
        <v>1820429</v>
      </c>
      <c r="B655">
        <v>1</v>
      </c>
      <c r="C655" t="s">
        <v>80</v>
      </c>
      <c r="D655" t="s">
        <v>107</v>
      </c>
      <c r="E655" t="s">
        <v>131</v>
      </c>
      <c r="F655" t="s">
        <v>2105</v>
      </c>
      <c r="G655" t="s">
        <v>133</v>
      </c>
      <c r="H655" t="s">
        <v>134</v>
      </c>
      <c r="I655" t="s">
        <v>135</v>
      </c>
      <c r="J655" t="s">
        <v>136</v>
      </c>
      <c r="K655" t="s">
        <v>137</v>
      </c>
      <c r="L655" t="s">
        <v>2106</v>
      </c>
      <c r="M655" t="s">
        <v>2107</v>
      </c>
      <c r="N655">
        <v>1.825555555</v>
      </c>
      <c r="O655">
        <v>0</v>
      </c>
      <c r="P655">
        <v>2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0.59153632552233337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0.59153632552233337</v>
      </c>
    </row>
    <row r="656" spans="1:31" x14ac:dyDescent="0.25">
      <c r="A656">
        <v>1820431</v>
      </c>
      <c r="B656">
        <v>1</v>
      </c>
      <c r="C656" t="s">
        <v>81</v>
      </c>
      <c r="D656" t="s">
        <v>113</v>
      </c>
      <c r="E656" t="s">
        <v>131</v>
      </c>
      <c r="F656" t="s">
        <v>2108</v>
      </c>
      <c r="G656" t="s">
        <v>231</v>
      </c>
      <c r="H656" t="s">
        <v>134</v>
      </c>
      <c r="I656" t="s">
        <v>135</v>
      </c>
      <c r="J656" t="s">
        <v>136</v>
      </c>
      <c r="K656" t="s">
        <v>137</v>
      </c>
      <c r="L656" t="s">
        <v>2109</v>
      </c>
      <c r="M656" t="s">
        <v>2110</v>
      </c>
      <c r="N656">
        <v>1.5213888879999999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2.0416893742854332</v>
      </c>
      <c r="AC656">
        <v>0</v>
      </c>
      <c r="AD656">
        <v>0</v>
      </c>
      <c r="AE656">
        <v>2.0416893742854332</v>
      </c>
    </row>
    <row r="657" spans="1:31" x14ac:dyDescent="0.25">
      <c r="A657">
        <v>1820432</v>
      </c>
      <c r="B657">
        <v>1</v>
      </c>
      <c r="C657" t="s">
        <v>81</v>
      </c>
      <c r="D657" t="s">
        <v>119</v>
      </c>
      <c r="E657" t="s">
        <v>291</v>
      </c>
      <c r="F657" t="s">
        <v>2111</v>
      </c>
      <c r="G657" t="s">
        <v>235</v>
      </c>
      <c r="H657" t="s">
        <v>134</v>
      </c>
      <c r="I657" t="s">
        <v>135</v>
      </c>
      <c r="J657" t="s">
        <v>136</v>
      </c>
      <c r="K657" t="s">
        <v>137</v>
      </c>
      <c r="L657" t="s">
        <v>2112</v>
      </c>
      <c r="M657" t="s">
        <v>2113</v>
      </c>
      <c r="N657">
        <v>1.4216666659999999</v>
      </c>
      <c r="O657">
        <v>0</v>
      </c>
      <c r="P657">
        <v>19</v>
      </c>
      <c r="Q657">
        <v>0</v>
      </c>
      <c r="R657">
        <v>33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5.3964171842614199</v>
      </c>
      <c r="Y657">
        <v>0</v>
      </c>
      <c r="Z657">
        <v>6.142119216685221</v>
      </c>
      <c r="AA657">
        <v>0</v>
      </c>
      <c r="AB657">
        <v>0</v>
      </c>
      <c r="AC657">
        <v>0</v>
      </c>
      <c r="AD657">
        <v>0</v>
      </c>
      <c r="AE657">
        <v>11.53853640094664</v>
      </c>
    </row>
    <row r="658" spans="1:31" x14ac:dyDescent="0.25">
      <c r="A658">
        <v>1820433</v>
      </c>
      <c r="B658">
        <v>1</v>
      </c>
      <c r="C658" t="s">
        <v>80</v>
      </c>
      <c r="D658" t="s">
        <v>96</v>
      </c>
      <c r="E658" t="s">
        <v>131</v>
      </c>
      <c r="F658" t="s">
        <v>2114</v>
      </c>
      <c r="G658" t="s">
        <v>133</v>
      </c>
      <c r="H658" t="s">
        <v>134</v>
      </c>
      <c r="I658" t="s">
        <v>135</v>
      </c>
      <c r="J658" t="s">
        <v>136</v>
      </c>
      <c r="K658" t="s">
        <v>137</v>
      </c>
      <c r="L658" t="s">
        <v>2115</v>
      </c>
      <c r="M658" t="s">
        <v>2116</v>
      </c>
      <c r="N658">
        <v>1.871388888</v>
      </c>
      <c r="O658">
        <v>0</v>
      </c>
      <c r="P658">
        <v>1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0.35038898972948507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0.35038898972948507</v>
      </c>
    </row>
    <row r="659" spans="1:31" x14ac:dyDescent="0.25">
      <c r="A659">
        <v>1820434</v>
      </c>
      <c r="B659">
        <v>1</v>
      </c>
      <c r="C659" t="s">
        <v>80</v>
      </c>
      <c r="D659" t="s">
        <v>93</v>
      </c>
      <c r="E659" t="s">
        <v>131</v>
      </c>
      <c r="F659" t="s">
        <v>2117</v>
      </c>
      <c r="G659" t="s">
        <v>231</v>
      </c>
      <c r="H659" t="s">
        <v>134</v>
      </c>
      <c r="I659" t="s">
        <v>135</v>
      </c>
      <c r="J659" t="s">
        <v>136</v>
      </c>
      <c r="K659" t="s">
        <v>137</v>
      </c>
      <c r="L659" t="s">
        <v>2118</v>
      </c>
      <c r="M659" t="s">
        <v>2119</v>
      </c>
      <c r="N659">
        <v>2.6844444439999999</v>
      </c>
      <c r="O659">
        <v>0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2.5636897935841119E-2</v>
      </c>
      <c r="AA659">
        <v>0</v>
      </c>
      <c r="AB659">
        <v>0</v>
      </c>
      <c r="AC659">
        <v>0</v>
      </c>
      <c r="AD659">
        <v>0</v>
      </c>
      <c r="AE659">
        <v>2.5636897935841119E-2</v>
      </c>
    </row>
    <row r="660" spans="1:31" x14ac:dyDescent="0.25">
      <c r="A660">
        <v>1820436</v>
      </c>
      <c r="B660">
        <v>1</v>
      </c>
      <c r="C660" t="s">
        <v>80</v>
      </c>
      <c r="D660" t="s">
        <v>100</v>
      </c>
      <c r="E660" t="s">
        <v>146</v>
      </c>
      <c r="F660" t="s">
        <v>2120</v>
      </c>
      <c r="G660" t="s">
        <v>142</v>
      </c>
      <c r="H660" t="s">
        <v>143</v>
      </c>
      <c r="I660" t="s">
        <v>135</v>
      </c>
      <c r="J660" t="s">
        <v>136</v>
      </c>
      <c r="K660" t="s">
        <v>137</v>
      </c>
      <c r="L660" t="s">
        <v>2121</v>
      </c>
      <c r="M660" t="s">
        <v>2122</v>
      </c>
      <c r="N660">
        <v>0.29083333300000003</v>
      </c>
      <c r="O660">
        <v>0</v>
      </c>
      <c r="P660">
        <v>694</v>
      </c>
      <c r="Q660">
        <v>2</v>
      </c>
      <c r="R660">
        <v>33</v>
      </c>
      <c r="S660">
        <v>9</v>
      </c>
      <c r="T660">
        <v>98</v>
      </c>
      <c r="U660">
        <v>4</v>
      </c>
      <c r="V660">
        <v>4</v>
      </c>
      <c r="W660">
        <v>0</v>
      </c>
      <c r="X660">
        <v>58.581298557312593</v>
      </c>
      <c r="Y660">
        <v>1.1630091455278866</v>
      </c>
      <c r="Z660">
        <v>5.5879325824089774</v>
      </c>
      <c r="AA660">
        <v>40.5960671764213</v>
      </c>
      <c r="AB660">
        <v>30.651985794290422</v>
      </c>
      <c r="AC660">
        <v>12.909132644568405</v>
      </c>
      <c r="AD660">
        <v>57.004857126118317</v>
      </c>
      <c r="AE660">
        <v>206.49428302664791</v>
      </c>
    </row>
    <row r="661" spans="1:31" x14ac:dyDescent="0.25">
      <c r="A661">
        <v>1820437</v>
      </c>
      <c r="B661">
        <v>1</v>
      </c>
      <c r="C661" t="s">
        <v>81</v>
      </c>
      <c r="D661" t="s">
        <v>123</v>
      </c>
      <c r="E661" t="s">
        <v>193</v>
      </c>
      <c r="F661" t="s">
        <v>2123</v>
      </c>
      <c r="G661" t="s">
        <v>726</v>
      </c>
      <c r="H661" t="s">
        <v>134</v>
      </c>
      <c r="I661" t="s">
        <v>135</v>
      </c>
      <c r="J661" t="s">
        <v>136</v>
      </c>
      <c r="K661" t="s">
        <v>137</v>
      </c>
      <c r="L661" t="s">
        <v>2124</v>
      </c>
      <c r="M661" t="s">
        <v>2125</v>
      </c>
      <c r="N661">
        <v>1.6019444439999999</v>
      </c>
      <c r="O661">
        <v>0</v>
      </c>
      <c r="P661">
        <v>6</v>
      </c>
      <c r="Q661">
        <v>0</v>
      </c>
      <c r="R661">
        <v>3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2.2333362195739581</v>
      </c>
      <c r="Y661">
        <v>0</v>
      </c>
      <c r="Z661">
        <v>2.6311526316304166</v>
      </c>
      <c r="AA661">
        <v>0</v>
      </c>
      <c r="AB661">
        <v>0</v>
      </c>
      <c r="AC661">
        <v>0</v>
      </c>
      <c r="AD661">
        <v>0</v>
      </c>
      <c r="AE661">
        <v>4.8644888512043742</v>
      </c>
    </row>
    <row r="662" spans="1:31" x14ac:dyDescent="0.25">
      <c r="A662">
        <v>1820440</v>
      </c>
      <c r="B662">
        <v>1</v>
      </c>
      <c r="C662" t="s">
        <v>80</v>
      </c>
      <c r="D662" t="s">
        <v>109</v>
      </c>
      <c r="E662" t="s">
        <v>131</v>
      </c>
      <c r="F662" t="s">
        <v>2126</v>
      </c>
      <c r="G662" t="s">
        <v>231</v>
      </c>
      <c r="H662" t="s">
        <v>134</v>
      </c>
      <c r="I662" t="s">
        <v>135</v>
      </c>
      <c r="J662" t="s">
        <v>136</v>
      </c>
      <c r="K662" t="s">
        <v>137</v>
      </c>
      <c r="L662" t="s">
        <v>2127</v>
      </c>
      <c r="M662" t="s">
        <v>2128</v>
      </c>
      <c r="N662">
        <v>2.718611111</v>
      </c>
      <c r="O662">
        <v>0</v>
      </c>
      <c r="P662">
        <v>1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0.1447223457979939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0.1447223457979939</v>
      </c>
    </row>
    <row r="663" spans="1:31" x14ac:dyDescent="0.25">
      <c r="A663">
        <v>1820442</v>
      </c>
      <c r="B663">
        <v>1</v>
      </c>
      <c r="C663" t="s">
        <v>80</v>
      </c>
      <c r="D663" t="s">
        <v>103</v>
      </c>
      <c r="E663" t="s">
        <v>146</v>
      </c>
      <c r="F663" t="s">
        <v>2129</v>
      </c>
      <c r="G663" t="s">
        <v>170</v>
      </c>
      <c r="H663" t="s">
        <v>143</v>
      </c>
      <c r="I663" t="s">
        <v>135</v>
      </c>
      <c r="J663" t="s">
        <v>136</v>
      </c>
      <c r="K663" t="s">
        <v>137</v>
      </c>
      <c r="L663" t="s">
        <v>2130</v>
      </c>
      <c r="M663" t="s">
        <v>2131</v>
      </c>
      <c r="N663">
        <v>1.76</v>
      </c>
      <c r="O663">
        <v>0</v>
      </c>
      <c r="P663">
        <v>136</v>
      </c>
      <c r="Q663">
        <v>0</v>
      </c>
      <c r="R663">
        <v>18</v>
      </c>
      <c r="S663">
        <v>0</v>
      </c>
      <c r="T663">
        <v>14</v>
      </c>
      <c r="U663">
        <v>0</v>
      </c>
      <c r="V663">
        <v>0</v>
      </c>
      <c r="W663">
        <v>0</v>
      </c>
      <c r="X663">
        <v>60.692170300222919</v>
      </c>
      <c r="Y663">
        <v>0</v>
      </c>
      <c r="Z663">
        <v>33.702922439866221</v>
      </c>
      <c r="AA663">
        <v>0</v>
      </c>
      <c r="AB663">
        <v>23.743463114408002</v>
      </c>
      <c r="AC663">
        <v>0</v>
      </c>
      <c r="AD663">
        <v>0</v>
      </c>
      <c r="AE663">
        <v>118.13855585449714</v>
      </c>
    </row>
    <row r="664" spans="1:31" x14ac:dyDescent="0.25">
      <c r="A664">
        <v>1820444</v>
      </c>
      <c r="B664">
        <v>1</v>
      </c>
      <c r="C664" t="s">
        <v>80</v>
      </c>
      <c r="D664" t="s">
        <v>98</v>
      </c>
      <c r="E664" t="s">
        <v>131</v>
      </c>
      <c r="F664" t="s">
        <v>2132</v>
      </c>
      <c r="G664" t="s">
        <v>231</v>
      </c>
      <c r="H664" t="s">
        <v>134</v>
      </c>
      <c r="I664" t="s">
        <v>135</v>
      </c>
      <c r="J664" t="s">
        <v>136</v>
      </c>
      <c r="K664" t="s">
        <v>137</v>
      </c>
      <c r="L664" t="s">
        <v>2133</v>
      </c>
      <c r="M664" t="s">
        <v>2134</v>
      </c>
      <c r="N664">
        <v>1.9436111110000001</v>
      </c>
      <c r="O664">
        <v>0</v>
      </c>
      <c r="P664">
        <v>1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0.29280386827078442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0.29280386827078442</v>
      </c>
    </row>
    <row r="665" spans="1:31" x14ac:dyDescent="0.25">
      <c r="A665">
        <v>1820453</v>
      </c>
      <c r="B665">
        <v>1</v>
      </c>
      <c r="C665" t="s">
        <v>80</v>
      </c>
      <c r="D665" t="s">
        <v>96</v>
      </c>
      <c r="E665" t="s">
        <v>131</v>
      </c>
      <c r="F665" t="s">
        <v>2135</v>
      </c>
      <c r="G665" t="s">
        <v>231</v>
      </c>
      <c r="H665" t="s">
        <v>134</v>
      </c>
      <c r="I665" t="s">
        <v>135</v>
      </c>
      <c r="J665" t="s">
        <v>136</v>
      </c>
      <c r="K665" t="s">
        <v>137</v>
      </c>
      <c r="L665" t="s">
        <v>2136</v>
      </c>
      <c r="M665" t="s">
        <v>2137</v>
      </c>
      <c r="N665">
        <v>3.9758333330000002</v>
      </c>
      <c r="O665">
        <v>0</v>
      </c>
      <c r="P665">
        <v>9</v>
      </c>
      <c r="Q665">
        <v>0</v>
      </c>
      <c r="R665">
        <v>0</v>
      </c>
      <c r="S665">
        <v>0</v>
      </c>
      <c r="T665">
        <v>2</v>
      </c>
      <c r="U665">
        <v>0</v>
      </c>
      <c r="V665">
        <v>0</v>
      </c>
      <c r="W665">
        <v>0</v>
      </c>
      <c r="X665">
        <v>7.8189555378173043</v>
      </c>
      <c r="Y665">
        <v>0</v>
      </c>
      <c r="Z665">
        <v>0</v>
      </c>
      <c r="AA665">
        <v>0</v>
      </c>
      <c r="AB665">
        <v>0.75026086784783785</v>
      </c>
      <c r="AC665">
        <v>0</v>
      </c>
      <c r="AD665">
        <v>0</v>
      </c>
      <c r="AE665">
        <v>8.5692164056651414</v>
      </c>
    </row>
    <row r="666" spans="1:31" x14ac:dyDescent="0.25">
      <c r="A666">
        <v>1820455</v>
      </c>
      <c r="B666">
        <v>1</v>
      </c>
      <c r="C666" t="s">
        <v>80</v>
      </c>
      <c r="D666" t="s">
        <v>82</v>
      </c>
      <c r="E666" t="s">
        <v>131</v>
      </c>
      <c r="F666" t="s">
        <v>2138</v>
      </c>
      <c r="G666" t="s">
        <v>231</v>
      </c>
      <c r="H666" t="s">
        <v>134</v>
      </c>
      <c r="I666" t="s">
        <v>135</v>
      </c>
      <c r="J666" t="s">
        <v>136</v>
      </c>
      <c r="K666" t="s">
        <v>137</v>
      </c>
      <c r="L666" t="s">
        <v>2139</v>
      </c>
      <c r="M666" t="s">
        <v>2140</v>
      </c>
      <c r="N666">
        <v>2.9288888879999999</v>
      </c>
      <c r="O666">
        <v>0</v>
      </c>
      <c r="P666">
        <v>2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6.4987584530581559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6.4987584530581559</v>
      </c>
    </row>
    <row r="667" spans="1:31" x14ac:dyDescent="0.25">
      <c r="A667">
        <v>1820456</v>
      </c>
      <c r="B667">
        <v>1</v>
      </c>
      <c r="C667" t="s">
        <v>80</v>
      </c>
      <c r="D667" t="s">
        <v>97</v>
      </c>
      <c r="E667" t="s">
        <v>131</v>
      </c>
      <c r="F667" t="s">
        <v>2141</v>
      </c>
      <c r="G667" t="s">
        <v>209</v>
      </c>
      <c r="H667" t="s">
        <v>134</v>
      </c>
      <c r="I667" t="s">
        <v>135</v>
      </c>
      <c r="J667" t="s">
        <v>136</v>
      </c>
      <c r="K667" t="s">
        <v>137</v>
      </c>
      <c r="L667" t="s">
        <v>2142</v>
      </c>
      <c r="M667" t="s">
        <v>2143</v>
      </c>
      <c r="N667">
        <v>1.0902777770000001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1.1971085532361001</v>
      </c>
      <c r="AC667">
        <v>0</v>
      </c>
      <c r="AD667">
        <v>0</v>
      </c>
      <c r="AE667">
        <v>1.1971085532361001</v>
      </c>
    </row>
    <row r="668" spans="1:31" x14ac:dyDescent="0.25">
      <c r="A668">
        <v>1820459</v>
      </c>
      <c r="B668">
        <v>1</v>
      </c>
      <c r="C668" t="s">
        <v>80</v>
      </c>
      <c r="D668" t="s">
        <v>103</v>
      </c>
      <c r="E668" t="s">
        <v>131</v>
      </c>
      <c r="F668" t="s">
        <v>2144</v>
      </c>
      <c r="G668" t="s">
        <v>133</v>
      </c>
      <c r="H668" t="s">
        <v>134</v>
      </c>
      <c r="I668" t="s">
        <v>135</v>
      </c>
      <c r="J668" t="s">
        <v>136</v>
      </c>
      <c r="K668" t="s">
        <v>137</v>
      </c>
      <c r="L668" t="s">
        <v>2145</v>
      </c>
      <c r="M668" t="s">
        <v>2146</v>
      </c>
      <c r="N668">
        <v>1.1427777770000001</v>
      </c>
      <c r="O668">
        <v>0</v>
      </c>
      <c r="P668">
        <v>5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1.0545244493438843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1.0545244493438843</v>
      </c>
    </row>
    <row r="669" spans="1:31" x14ac:dyDescent="0.25">
      <c r="A669">
        <v>1820461</v>
      </c>
      <c r="B669">
        <v>1</v>
      </c>
      <c r="C669" t="s">
        <v>81</v>
      </c>
      <c r="D669" t="s">
        <v>122</v>
      </c>
      <c r="E669" t="s">
        <v>146</v>
      </c>
      <c r="F669" t="s">
        <v>2147</v>
      </c>
      <c r="G669" t="s">
        <v>170</v>
      </c>
      <c r="H669" t="s">
        <v>143</v>
      </c>
      <c r="I669" t="s">
        <v>135</v>
      </c>
      <c r="J669" t="s">
        <v>136</v>
      </c>
      <c r="K669" t="s">
        <v>137</v>
      </c>
      <c r="L669" t="s">
        <v>2148</v>
      </c>
      <c r="M669" t="s">
        <v>2149</v>
      </c>
      <c r="N669">
        <v>0.84583333299999997</v>
      </c>
      <c r="O669">
        <v>0</v>
      </c>
      <c r="P669">
        <v>0</v>
      </c>
      <c r="Q669">
        <v>0</v>
      </c>
      <c r="R669">
        <v>0</v>
      </c>
      <c r="S669">
        <v>2</v>
      </c>
      <c r="T669">
        <v>0</v>
      </c>
      <c r="U669">
        <v>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2.2201234196851476</v>
      </c>
      <c r="AB669">
        <v>0</v>
      </c>
      <c r="AC669">
        <v>2900.4947615097963</v>
      </c>
      <c r="AD669">
        <v>0</v>
      </c>
      <c r="AE669">
        <v>2902.7148849294813</v>
      </c>
    </row>
    <row r="670" spans="1:31" x14ac:dyDescent="0.25">
      <c r="A670">
        <v>1820462</v>
      </c>
      <c r="B670">
        <v>1</v>
      </c>
      <c r="C670" t="s">
        <v>80</v>
      </c>
      <c r="D670" t="s">
        <v>94</v>
      </c>
      <c r="E670" t="s">
        <v>193</v>
      </c>
      <c r="F670" t="s">
        <v>2150</v>
      </c>
      <c r="G670" t="s">
        <v>385</v>
      </c>
      <c r="H670" t="s">
        <v>134</v>
      </c>
      <c r="I670" t="s">
        <v>135</v>
      </c>
      <c r="J670" t="s">
        <v>136</v>
      </c>
      <c r="K670" t="s">
        <v>137</v>
      </c>
      <c r="L670" t="s">
        <v>2151</v>
      </c>
      <c r="M670" t="s">
        <v>2152</v>
      </c>
      <c r="N670">
        <v>2.6305555549999999</v>
      </c>
      <c r="O670">
        <v>0</v>
      </c>
      <c r="P670">
        <v>62</v>
      </c>
      <c r="Q670">
        <v>0</v>
      </c>
      <c r="R670">
        <v>0</v>
      </c>
      <c r="S670">
        <v>0</v>
      </c>
      <c r="T670">
        <v>1</v>
      </c>
      <c r="U670">
        <v>0</v>
      </c>
      <c r="V670">
        <v>0</v>
      </c>
      <c r="W670">
        <v>0</v>
      </c>
      <c r="X670">
        <v>39.254080628099402</v>
      </c>
      <c r="Y670">
        <v>0</v>
      </c>
      <c r="Z670">
        <v>0</v>
      </c>
      <c r="AA670">
        <v>0</v>
      </c>
      <c r="AB670">
        <v>1.6215085029138467</v>
      </c>
      <c r="AC670">
        <v>0</v>
      </c>
      <c r="AD670">
        <v>0</v>
      </c>
      <c r="AE670">
        <v>40.87558913101325</v>
      </c>
    </row>
    <row r="671" spans="1:31" x14ac:dyDescent="0.25">
      <c r="A671">
        <v>1820465</v>
      </c>
      <c r="B671">
        <v>1</v>
      </c>
      <c r="C671" t="s">
        <v>80</v>
      </c>
      <c r="D671" t="s">
        <v>93</v>
      </c>
      <c r="E671" t="s">
        <v>193</v>
      </c>
      <c r="F671" t="s">
        <v>2153</v>
      </c>
      <c r="G671" t="s">
        <v>373</v>
      </c>
      <c r="H671" t="s">
        <v>134</v>
      </c>
      <c r="I671" t="s">
        <v>135</v>
      </c>
      <c r="J671" t="s">
        <v>136</v>
      </c>
      <c r="K671" t="s">
        <v>137</v>
      </c>
      <c r="L671" t="s">
        <v>2154</v>
      </c>
      <c r="M671" t="s">
        <v>2155</v>
      </c>
      <c r="N671">
        <v>0.60388888799999996</v>
      </c>
      <c r="O671">
        <v>0</v>
      </c>
      <c r="P671">
        <v>81</v>
      </c>
      <c r="Q671">
        <v>0</v>
      </c>
      <c r="R671">
        <v>0</v>
      </c>
      <c r="S671">
        <v>0</v>
      </c>
      <c r="T671">
        <v>5</v>
      </c>
      <c r="U671">
        <v>0</v>
      </c>
      <c r="V671">
        <v>0</v>
      </c>
      <c r="W671">
        <v>0</v>
      </c>
      <c r="X671">
        <v>8.9040561242113885</v>
      </c>
      <c r="Y671">
        <v>0</v>
      </c>
      <c r="Z671">
        <v>0</v>
      </c>
      <c r="AA671">
        <v>0</v>
      </c>
      <c r="AB671">
        <v>1.5658918093495999</v>
      </c>
      <c r="AC671">
        <v>0</v>
      </c>
      <c r="AD671">
        <v>0</v>
      </c>
      <c r="AE671">
        <v>10.469947933560988</v>
      </c>
    </row>
    <row r="672" spans="1:31" x14ac:dyDescent="0.25">
      <c r="A672">
        <v>1820468</v>
      </c>
      <c r="B672">
        <v>1</v>
      </c>
      <c r="C672" t="s">
        <v>80</v>
      </c>
      <c r="D672" t="s">
        <v>107</v>
      </c>
      <c r="E672" t="s">
        <v>131</v>
      </c>
      <c r="F672" t="s">
        <v>2156</v>
      </c>
      <c r="G672" t="s">
        <v>231</v>
      </c>
      <c r="H672" t="s">
        <v>134</v>
      </c>
      <c r="I672" t="s">
        <v>135</v>
      </c>
      <c r="J672" t="s">
        <v>136</v>
      </c>
      <c r="K672" t="s">
        <v>137</v>
      </c>
      <c r="L672" t="s">
        <v>2157</v>
      </c>
      <c r="M672" t="s">
        <v>2158</v>
      </c>
      <c r="N672">
        <v>4.6974999999999998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0.5195050496987883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0.5195050496987883</v>
      </c>
    </row>
    <row r="673" spans="1:31" x14ac:dyDescent="0.25">
      <c r="A673">
        <v>1820469</v>
      </c>
      <c r="B673">
        <v>1</v>
      </c>
      <c r="C673" t="s">
        <v>80</v>
      </c>
      <c r="D673" t="s">
        <v>93</v>
      </c>
      <c r="E673" t="s">
        <v>131</v>
      </c>
      <c r="F673" t="s">
        <v>2159</v>
      </c>
      <c r="G673" t="s">
        <v>231</v>
      </c>
      <c r="H673" t="s">
        <v>134</v>
      </c>
      <c r="I673" t="s">
        <v>135</v>
      </c>
      <c r="J673" t="s">
        <v>136</v>
      </c>
      <c r="K673" t="s">
        <v>137</v>
      </c>
      <c r="L673" t="s">
        <v>2160</v>
      </c>
      <c r="M673" t="s">
        <v>2161</v>
      </c>
      <c r="N673">
        <v>2.906666666</v>
      </c>
      <c r="O673">
        <v>0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0.66519220038631255</v>
      </c>
      <c r="AA673">
        <v>0</v>
      </c>
      <c r="AB673">
        <v>0</v>
      </c>
      <c r="AC673">
        <v>0</v>
      </c>
      <c r="AD673">
        <v>0</v>
      </c>
      <c r="AE673">
        <v>0.66519220038631255</v>
      </c>
    </row>
    <row r="674" spans="1:31" x14ac:dyDescent="0.25">
      <c r="A674">
        <v>1820471</v>
      </c>
      <c r="B674">
        <v>1</v>
      </c>
      <c r="C674" t="s">
        <v>81</v>
      </c>
      <c r="D674" t="s">
        <v>128</v>
      </c>
      <c r="E674" t="s">
        <v>176</v>
      </c>
      <c r="F674" t="s">
        <v>2162</v>
      </c>
      <c r="G674" t="s">
        <v>142</v>
      </c>
      <c r="H674" t="s">
        <v>143</v>
      </c>
      <c r="I674" t="s">
        <v>135</v>
      </c>
      <c r="J674" t="s">
        <v>136</v>
      </c>
      <c r="K674" t="s">
        <v>137</v>
      </c>
      <c r="L674" t="s">
        <v>2163</v>
      </c>
      <c r="M674" t="s">
        <v>2164</v>
      </c>
      <c r="N674">
        <v>0.30166666600000003</v>
      </c>
      <c r="O674">
        <v>0</v>
      </c>
      <c r="P674">
        <v>3129</v>
      </c>
      <c r="Q674">
        <v>0</v>
      </c>
      <c r="R674">
        <v>3</v>
      </c>
      <c r="S674">
        <v>0</v>
      </c>
      <c r="T674">
        <v>98</v>
      </c>
      <c r="U674">
        <v>0</v>
      </c>
      <c r="V674">
        <v>0</v>
      </c>
      <c r="W674">
        <v>0</v>
      </c>
      <c r="X674">
        <v>214.69927266218829</v>
      </c>
      <c r="Y674">
        <v>0</v>
      </c>
      <c r="Z674">
        <v>2.1927425528307252</v>
      </c>
      <c r="AA674">
        <v>0</v>
      </c>
      <c r="AB674">
        <v>20.716061718637089</v>
      </c>
      <c r="AC674">
        <v>0</v>
      </c>
      <c r="AD674">
        <v>0</v>
      </c>
      <c r="AE674">
        <v>237.60807693365612</v>
      </c>
    </row>
    <row r="675" spans="1:31" x14ac:dyDescent="0.25">
      <c r="A675">
        <v>1820474</v>
      </c>
      <c r="B675">
        <v>1</v>
      </c>
      <c r="C675" t="s">
        <v>80</v>
      </c>
      <c r="D675" t="s">
        <v>97</v>
      </c>
      <c r="E675" t="s">
        <v>131</v>
      </c>
      <c r="F675" t="s">
        <v>2165</v>
      </c>
      <c r="G675" t="s">
        <v>209</v>
      </c>
      <c r="H675" t="s">
        <v>134</v>
      </c>
      <c r="I675" t="s">
        <v>135</v>
      </c>
      <c r="J675" t="s">
        <v>136</v>
      </c>
      <c r="K675" t="s">
        <v>137</v>
      </c>
      <c r="L675" t="s">
        <v>2166</v>
      </c>
      <c r="M675" t="s">
        <v>2167</v>
      </c>
      <c r="N675">
        <v>0.99</v>
      </c>
      <c r="O675">
        <v>0</v>
      </c>
      <c r="P675">
        <v>2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7.3981677922777781E-4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7.3981677922777781E-4</v>
      </c>
    </row>
    <row r="676" spans="1:31" x14ac:dyDescent="0.25">
      <c r="A676">
        <v>1820475</v>
      </c>
      <c r="B676">
        <v>1</v>
      </c>
      <c r="C676" t="s">
        <v>80</v>
      </c>
      <c r="D676" t="s">
        <v>85</v>
      </c>
      <c r="E676" t="s">
        <v>193</v>
      </c>
      <c r="F676" t="s">
        <v>2168</v>
      </c>
      <c r="G676" t="s">
        <v>235</v>
      </c>
      <c r="H676" t="s">
        <v>134</v>
      </c>
      <c r="I676" t="s">
        <v>135</v>
      </c>
      <c r="J676" t="s">
        <v>136</v>
      </c>
      <c r="K676" t="s">
        <v>137</v>
      </c>
      <c r="L676" t="s">
        <v>2169</v>
      </c>
      <c r="M676" t="s">
        <v>2170</v>
      </c>
      <c r="N676">
        <v>3.5055555549999999</v>
      </c>
      <c r="O676">
        <v>0</v>
      </c>
      <c r="P676">
        <v>32</v>
      </c>
      <c r="Q676">
        <v>0</v>
      </c>
      <c r="R676">
        <v>0</v>
      </c>
      <c r="S676">
        <v>0</v>
      </c>
      <c r="T676">
        <v>4</v>
      </c>
      <c r="U676">
        <v>0</v>
      </c>
      <c r="V676">
        <v>0</v>
      </c>
      <c r="W676">
        <v>0</v>
      </c>
      <c r="X676">
        <v>27.669000505712003</v>
      </c>
      <c r="Y676">
        <v>0</v>
      </c>
      <c r="Z676">
        <v>0</v>
      </c>
      <c r="AA676">
        <v>0</v>
      </c>
      <c r="AB676">
        <v>1.1584694238128168</v>
      </c>
      <c r="AC676">
        <v>0</v>
      </c>
      <c r="AD676">
        <v>0</v>
      </c>
      <c r="AE676">
        <v>28.82746992952482</v>
      </c>
    </row>
    <row r="677" spans="1:31" x14ac:dyDescent="0.25">
      <c r="A677">
        <v>1820476</v>
      </c>
      <c r="B677">
        <v>1</v>
      </c>
      <c r="C677" t="s">
        <v>80</v>
      </c>
      <c r="D677" t="s">
        <v>97</v>
      </c>
      <c r="E677" t="s">
        <v>131</v>
      </c>
      <c r="F677" t="s">
        <v>2171</v>
      </c>
      <c r="G677" t="s">
        <v>231</v>
      </c>
      <c r="H677" t="s">
        <v>134</v>
      </c>
      <c r="I677" t="s">
        <v>135</v>
      </c>
      <c r="J677" t="s">
        <v>136</v>
      </c>
      <c r="K677" t="s">
        <v>137</v>
      </c>
      <c r="L677" t="s">
        <v>2172</v>
      </c>
      <c r="M677" t="s">
        <v>2173</v>
      </c>
      <c r="N677">
        <v>2.8169444440000002</v>
      </c>
      <c r="O677">
        <v>0</v>
      </c>
      <c r="P677">
        <v>3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3.1264427533148131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3.1264427533148131</v>
      </c>
    </row>
    <row r="678" spans="1:31" x14ac:dyDescent="0.25">
      <c r="A678">
        <v>1820478</v>
      </c>
      <c r="B678">
        <v>1</v>
      </c>
      <c r="C678" t="s">
        <v>80</v>
      </c>
      <c r="D678" t="s">
        <v>100</v>
      </c>
      <c r="E678" t="s">
        <v>131</v>
      </c>
      <c r="F678" t="s">
        <v>2174</v>
      </c>
      <c r="G678" t="s">
        <v>209</v>
      </c>
      <c r="H678" t="s">
        <v>134</v>
      </c>
      <c r="I678" t="s">
        <v>135</v>
      </c>
      <c r="J678" t="s">
        <v>136</v>
      </c>
      <c r="K678" t="s">
        <v>137</v>
      </c>
      <c r="L678" t="s">
        <v>2175</v>
      </c>
      <c r="M678" t="s">
        <v>2176</v>
      </c>
      <c r="N678">
        <v>2.554444444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1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4.8452825201055374</v>
      </c>
      <c r="AC678">
        <v>0</v>
      </c>
      <c r="AD678">
        <v>0</v>
      </c>
      <c r="AE678">
        <v>4.8452825201055374</v>
      </c>
    </row>
    <row r="679" spans="1:31" x14ac:dyDescent="0.25">
      <c r="A679">
        <v>1820480</v>
      </c>
      <c r="B679">
        <v>1</v>
      </c>
      <c r="C679" t="s">
        <v>80</v>
      </c>
      <c r="D679" t="s">
        <v>98</v>
      </c>
      <c r="E679" t="s">
        <v>131</v>
      </c>
      <c r="F679" t="s">
        <v>2177</v>
      </c>
      <c r="G679" t="s">
        <v>133</v>
      </c>
      <c r="H679" t="s">
        <v>134</v>
      </c>
      <c r="I679" t="s">
        <v>135</v>
      </c>
      <c r="J679" t="s">
        <v>136</v>
      </c>
      <c r="K679" t="s">
        <v>137</v>
      </c>
      <c r="L679" t="s">
        <v>2178</v>
      </c>
      <c r="M679" t="s">
        <v>2179</v>
      </c>
      <c r="N679">
        <v>0.72027777699999995</v>
      </c>
      <c r="O679">
        <v>0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0.27103541144401666</v>
      </c>
      <c r="AA679">
        <v>0</v>
      </c>
      <c r="AB679">
        <v>0</v>
      </c>
      <c r="AC679">
        <v>0</v>
      </c>
      <c r="AD679">
        <v>0</v>
      </c>
      <c r="AE679">
        <v>0.27103541144401666</v>
      </c>
    </row>
    <row r="680" spans="1:31" x14ac:dyDescent="0.25">
      <c r="A680">
        <v>1820481</v>
      </c>
      <c r="B680">
        <v>1</v>
      </c>
      <c r="C680" t="s">
        <v>80</v>
      </c>
      <c r="D680" t="s">
        <v>96</v>
      </c>
      <c r="E680" t="s">
        <v>131</v>
      </c>
      <c r="F680" t="s">
        <v>2180</v>
      </c>
      <c r="G680" t="s">
        <v>133</v>
      </c>
      <c r="H680" t="s">
        <v>134</v>
      </c>
      <c r="I680" t="s">
        <v>135</v>
      </c>
      <c r="J680" t="s">
        <v>136</v>
      </c>
      <c r="K680" t="s">
        <v>137</v>
      </c>
      <c r="L680" t="s">
        <v>2181</v>
      </c>
      <c r="M680" t="s">
        <v>2182</v>
      </c>
      <c r="N680">
        <v>0.71694444400000001</v>
      </c>
      <c r="O680">
        <v>0</v>
      </c>
      <c r="P680">
        <v>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1.1369822448384244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1.1369822448384244</v>
      </c>
    </row>
    <row r="681" spans="1:31" x14ac:dyDescent="0.25">
      <c r="A681">
        <v>1820482</v>
      </c>
      <c r="B681">
        <v>1</v>
      </c>
      <c r="C681" t="s">
        <v>80</v>
      </c>
      <c r="D681" t="s">
        <v>110</v>
      </c>
      <c r="E681" t="s">
        <v>193</v>
      </c>
      <c r="F681" t="s">
        <v>2183</v>
      </c>
      <c r="G681" t="s">
        <v>1943</v>
      </c>
      <c r="H681" t="s">
        <v>134</v>
      </c>
      <c r="I681" t="s">
        <v>135</v>
      </c>
      <c r="J681" t="s">
        <v>136</v>
      </c>
      <c r="K681" t="s">
        <v>137</v>
      </c>
      <c r="L681" t="s">
        <v>2184</v>
      </c>
      <c r="M681" t="s">
        <v>2185</v>
      </c>
      <c r="N681">
        <v>0.55305555500000003</v>
      </c>
      <c r="O681">
        <v>0</v>
      </c>
      <c r="P681">
        <v>126</v>
      </c>
      <c r="Q681">
        <v>0</v>
      </c>
      <c r="R681">
        <v>0</v>
      </c>
      <c r="S681">
        <v>0</v>
      </c>
      <c r="T681">
        <v>9</v>
      </c>
      <c r="U681">
        <v>0</v>
      </c>
      <c r="V681">
        <v>0</v>
      </c>
      <c r="W681">
        <v>0</v>
      </c>
      <c r="X681">
        <v>23.732585796716979</v>
      </c>
      <c r="Y681">
        <v>0</v>
      </c>
      <c r="Z681">
        <v>0</v>
      </c>
      <c r="AA681">
        <v>0</v>
      </c>
      <c r="AB681">
        <v>1.0784343394879359</v>
      </c>
      <c r="AC681">
        <v>0</v>
      </c>
      <c r="AD681">
        <v>0</v>
      </c>
      <c r="AE681">
        <v>24.811020136204913</v>
      </c>
    </row>
    <row r="682" spans="1:31" x14ac:dyDescent="0.25">
      <c r="A682">
        <v>1820486</v>
      </c>
      <c r="B682">
        <v>1</v>
      </c>
      <c r="C682" t="s">
        <v>80</v>
      </c>
      <c r="D682" t="s">
        <v>85</v>
      </c>
      <c r="E682" t="s">
        <v>131</v>
      </c>
      <c r="F682" t="s">
        <v>2186</v>
      </c>
      <c r="G682" t="s">
        <v>209</v>
      </c>
      <c r="H682" t="s">
        <v>134</v>
      </c>
      <c r="I682" t="s">
        <v>135</v>
      </c>
      <c r="J682" t="s">
        <v>136</v>
      </c>
      <c r="K682" t="s">
        <v>137</v>
      </c>
      <c r="L682" t="s">
        <v>2187</v>
      </c>
      <c r="M682" t="s">
        <v>2188</v>
      </c>
      <c r="N682">
        <v>3.054166666</v>
      </c>
      <c r="O682">
        <v>0</v>
      </c>
      <c r="P682">
        <v>11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5.4084012572524625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5.4084012572524625</v>
      </c>
    </row>
    <row r="683" spans="1:31" x14ac:dyDescent="0.25">
      <c r="A683">
        <v>1820487</v>
      </c>
      <c r="B683">
        <v>1</v>
      </c>
      <c r="C683" t="s">
        <v>81</v>
      </c>
      <c r="D683" t="s">
        <v>127</v>
      </c>
      <c r="E683" t="s">
        <v>146</v>
      </c>
      <c r="F683" t="s">
        <v>2189</v>
      </c>
      <c r="G683" t="s">
        <v>148</v>
      </c>
      <c r="H683" t="s">
        <v>143</v>
      </c>
      <c r="I683" t="s">
        <v>135</v>
      </c>
      <c r="J683" t="s">
        <v>3</v>
      </c>
      <c r="K683" t="s">
        <v>137</v>
      </c>
      <c r="L683" t="s">
        <v>2190</v>
      </c>
      <c r="M683" t="s">
        <v>2191</v>
      </c>
      <c r="N683">
        <v>2.9441666660000001</v>
      </c>
      <c r="O683">
        <v>0</v>
      </c>
      <c r="P683">
        <v>595</v>
      </c>
      <c r="Q683">
        <v>0</v>
      </c>
      <c r="R683">
        <v>1</v>
      </c>
      <c r="S683">
        <v>0</v>
      </c>
      <c r="T683">
        <v>33</v>
      </c>
      <c r="U683">
        <v>0</v>
      </c>
      <c r="V683">
        <v>0</v>
      </c>
      <c r="W683">
        <v>0</v>
      </c>
      <c r="X683">
        <v>592.64922935342588</v>
      </c>
      <c r="Y683">
        <v>0</v>
      </c>
      <c r="Z683">
        <v>6.3939507467000001E-2</v>
      </c>
      <c r="AA683">
        <v>0</v>
      </c>
      <c r="AB683">
        <v>119.44147310427573</v>
      </c>
      <c r="AC683">
        <v>0</v>
      </c>
      <c r="AD683">
        <v>0</v>
      </c>
      <c r="AE683">
        <v>712.15464196516859</v>
      </c>
    </row>
    <row r="684" spans="1:31" x14ac:dyDescent="0.25">
      <c r="A684">
        <v>1820489</v>
      </c>
      <c r="B684">
        <v>1</v>
      </c>
      <c r="C684" t="s">
        <v>80</v>
      </c>
      <c r="D684" t="s">
        <v>91</v>
      </c>
      <c r="E684" t="s">
        <v>193</v>
      </c>
      <c r="F684" t="s">
        <v>2192</v>
      </c>
      <c r="G684" t="s">
        <v>373</v>
      </c>
      <c r="H684" t="s">
        <v>134</v>
      </c>
      <c r="I684" t="s">
        <v>135</v>
      </c>
      <c r="J684" t="s">
        <v>136</v>
      </c>
      <c r="K684" t="s">
        <v>137</v>
      </c>
      <c r="L684" t="s">
        <v>2193</v>
      </c>
      <c r="M684" t="s">
        <v>2194</v>
      </c>
      <c r="N684">
        <v>1.253333333</v>
      </c>
      <c r="O684">
        <v>0</v>
      </c>
      <c r="P684">
        <v>2</v>
      </c>
      <c r="Q684">
        <v>0</v>
      </c>
      <c r="R684">
        <v>7</v>
      </c>
      <c r="S684">
        <v>0</v>
      </c>
      <c r="T684">
        <v>23</v>
      </c>
      <c r="U684">
        <v>0</v>
      </c>
      <c r="V684">
        <v>0</v>
      </c>
      <c r="W684">
        <v>0</v>
      </c>
      <c r="X684">
        <v>0.66191181477572347</v>
      </c>
      <c r="Y684">
        <v>0</v>
      </c>
      <c r="Z684">
        <v>0.39265091296152999</v>
      </c>
      <c r="AA684">
        <v>0</v>
      </c>
      <c r="AB684">
        <v>10.856173671687868</v>
      </c>
      <c r="AC684">
        <v>0</v>
      </c>
      <c r="AD684">
        <v>0</v>
      </c>
      <c r="AE684">
        <v>11.910736399425122</v>
      </c>
    </row>
    <row r="685" spans="1:31" x14ac:dyDescent="0.25">
      <c r="A685">
        <v>1820490</v>
      </c>
      <c r="B685">
        <v>1</v>
      </c>
      <c r="C685" t="s">
        <v>80</v>
      </c>
      <c r="D685" t="s">
        <v>92</v>
      </c>
      <c r="E685" t="s">
        <v>193</v>
      </c>
      <c r="F685" t="s">
        <v>2195</v>
      </c>
      <c r="G685" t="s">
        <v>148</v>
      </c>
      <c r="H685" t="s">
        <v>134</v>
      </c>
      <c r="I685" t="s">
        <v>135</v>
      </c>
      <c r="J685" t="s">
        <v>3</v>
      </c>
      <c r="K685" t="s">
        <v>137</v>
      </c>
      <c r="L685" t="s">
        <v>2196</v>
      </c>
      <c r="M685" t="s">
        <v>2197</v>
      </c>
      <c r="N685">
        <v>1.136666666</v>
      </c>
      <c r="O685">
        <v>0</v>
      </c>
      <c r="P685">
        <v>39</v>
      </c>
      <c r="Q685">
        <v>0</v>
      </c>
      <c r="R685">
        <v>0</v>
      </c>
      <c r="S685">
        <v>0</v>
      </c>
      <c r="T685">
        <v>3</v>
      </c>
      <c r="U685">
        <v>0</v>
      </c>
      <c r="V685">
        <v>0</v>
      </c>
      <c r="W685">
        <v>0</v>
      </c>
      <c r="X685">
        <v>13.798759689396721</v>
      </c>
      <c r="Y685">
        <v>0</v>
      </c>
      <c r="Z685">
        <v>0</v>
      </c>
      <c r="AA685">
        <v>0</v>
      </c>
      <c r="AB685">
        <v>1.3804452436871431</v>
      </c>
      <c r="AC685">
        <v>0</v>
      </c>
      <c r="AD685">
        <v>0</v>
      </c>
      <c r="AE685">
        <v>15.179204933083865</v>
      </c>
    </row>
    <row r="686" spans="1:31" x14ac:dyDescent="0.25">
      <c r="A686">
        <v>1820494</v>
      </c>
      <c r="B686">
        <v>1</v>
      </c>
      <c r="C686" t="s">
        <v>81</v>
      </c>
      <c r="D686" t="s">
        <v>118</v>
      </c>
      <c r="E686" t="s">
        <v>291</v>
      </c>
      <c r="F686" t="s">
        <v>2198</v>
      </c>
      <c r="G686" t="s">
        <v>854</v>
      </c>
      <c r="H686" t="s">
        <v>134</v>
      </c>
      <c r="I686" t="s">
        <v>135</v>
      </c>
      <c r="J686" t="s">
        <v>136</v>
      </c>
      <c r="K686" t="s">
        <v>137</v>
      </c>
      <c r="L686" t="s">
        <v>2199</v>
      </c>
      <c r="M686" t="s">
        <v>2200</v>
      </c>
      <c r="N686">
        <v>0.34861111099999997</v>
      </c>
      <c r="O686">
        <v>0</v>
      </c>
      <c r="P686">
        <v>170</v>
      </c>
      <c r="Q686">
        <v>0</v>
      </c>
      <c r="R686">
        <v>3</v>
      </c>
      <c r="S686">
        <v>0</v>
      </c>
      <c r="T686">
        <v>3</v>
      </c>
      <c r="U686">
        <v>0</v>
      </c>
      <c r="V686">
        <v>0</v>
      </c>
      <c r="W686">
        <v>0</v>
      </c>
      <c r="X686">
        <v>15.521248834225201</v>
      </c>
      <c r="Y686">
        <v>0</v>
      </c>
      <c r="Z686">
        <v>5.1662611118662494E-2</v>
      </c>
      <c r="AA686">
        <v>0</v>
      </c>
      <c r="AB686">
        <v>0.43400404213736116</v>
      </c>
      <c r="AC686">
        <v>0</v>
      </c>
      <c r="AD686">
        <v>0</v>
      </c>
      <c r="AE686">
        <v>16.006915487481223</v>
      </c>
    </row>
    <row r="687" spans="1:31" x14ac:dyDescent="0.25">
      <c r="A687">
        <v>1820496</v>
      </c>
      <c r="B687">
        <v>1</v>
      </c>
      <c r="C687" t="s">
        <v>81</v>
      </c>
      <c r="D687" t="s">
        <v>123</v>
      </c>
      <c r="E687" t="s">
        <v>193</v>
      </c>
      <c r="F687" t="s">
        <v>2201</v>
      </c>
      <c r="G687" t="s">
        <v>235</v>
      </c>
      <c r="H687" t="s">
        <v>134</v>
      </c>
      <c r="I687" t="s">
        <v>135</v>
      </c>
      <c r="J687" t="s">
        <v>136</v>
      </c>
      <c r="K687" t="s">
        <v>137</v>
      </c>
      <c r="L687" t="s">
        <v>2202</v>
      </c>
      <c r="M687" t="s">
        <v>2203</v>
      </c>
      <c r="N687">
        <v>1.239166666</v>
      </c>
      <c r="O687">
        <v>0</v>
      </c>
      <c r="P687">
        <v>17</v>
      </c>
      <c r="Q687">
        <v>0</v>
      </c>
      <c r="R687">
        <v>1</v>
      </c>
      <c r="S687">
        <v>0</v>
      </c>
      <c r="T687">
        <v>2</v>
      </c>
      <c r="U687">
        <v>0</v>
      </c>
      <c r="V687">
        <v>0</v>
      </c>
      <c r="W687">
        <v>0</v>
      </c>
      <c r="X687">
        <v>4.6448669576412787</v>
      </c>
      <c r="Y687">
        <v>0</v>
      </c>
      <c r="Z687">
        <v>4.4693406574862503E-2</v>
      </c>
      <c r="AA687">
        <v>0</v>
      </c>
      <c r="AB687">
        <v>5.155697962247884</v>
      </c>
      <c r="AC687">
        <v>0</v>
      </c>
      <c r="AD687">
        <v>0</v>
      </c>
      <c r="AE687">
        <v>9.845258326464025</v>
      </c>
    </row>
    <row r="688" spans="1:31" x14ac:dyDescent="0.25">
      <c r="A688">
        <v>1820498</v>
      </c>
      <c r="B688">
        <v>1</v>
      </c>
      <c r="C688" t="s">
        <v>81</v>
      </c>
      <c r="D688" t="s">
        <v>118</v>
      </c>
      <c r="E688" t="s">
        <v>193</v>
      </c>
      <c r="F688" t="s">
        <v>2204</v>
      </c>
      <c r="G688" t="s">
        <v>235</v>
      </c>
      <c r="H688" t="s">
        <v>134</v>
      </c>
      <c r="I688" t="s">
        <v>135</v>
      </c>
      <c r="J688" t="s">
        <v>136</v>
      </c>
      <c r="K688" t="s">
        <v>137</v>
      </c>
      <c r="L688" t="s">
        <v>2205</v>
      </c>
      <c r="M688" t="s">
        <v>2206</v>
      </c>
      <c r="N688">
        <v>1.3352777769999999</v>
      </c>
      <c r="O688">
        <v>0</v>
      </c>
      <c r="P688">
        <v>87</v>
      </c>
      <c r="Q688">
        <v>0</v>
      </c>
      <c r="R688">
        <v>1</v>
      </c>
      <c r="S688">
        <v>0</v>
      </c>
      <c r="T688">
        <v>5</v>
      </c>
      <c r="U688">
        <v>0</v>
      </c>
      <c r="V688">
        <v>0</v>
      </c>
      <c r="W688">
        <v>0</v>
      </c>
      <c r="X688">
        <v>23.271397755465387</v>
      </c>
      <c r="Y688">
        <v>0</v>
      </c>
      <c r="Z688">
        <v>0.18948795460466666</v>
      </c>
      <c r="AA688">
        <v>0</v>
      </c>
      <c r="AB688">
        <v>1.482445188065991</v>
      </c>
      <c r="AC688">
        <v>0</v>
      </c>
      <c r="AD688">
        <v>0</v>
      </c>
      <c r="AE688">
        <v>24.943330898136043</v>
      </c>
    </row>
    <row r="689" spans="1:31" x14ac:dyDescent="0.25">
      <c r="A689">
        <v>1820500</v>
      </c>
      <c r="B689">
        <v>1</v>
      </c>
      <c r="C689" t="s">
        <v>80</v>
      </c>
      <c r="D689" t="s">
        <v>102</v>
      </c>
      <c r="E689" t="s">
        <v>291</v>
      </c>
      <c r="F689" t="s">
        <v>2207</v>
      </c>
      <c r="G689" t="s">
        <v>424</v>
      </c>
      <c r="H689" t="s">
        <v>134</v>
      </c>
      <c r="I689" t="s">
        <v>135</v>
      </c>
      <c r="J689" t="s">
        <v>136</v>
      </c>
      <c r="K689" t="s">
        <v>137</v>
      </c>
      <c r="L689" t="s">
        <v>2208</v>
      </c>
      <c r="M689" t="s">
        <v>2209</v>
      </c>
      <c r="N689">
        <v>2.125277777</v>
      </c>
      <c r="O689">
        <v>0</v>
      </c>
      <c r="P689">
        <v>0</v>
      </c>
      <c r="Q689">
        <v>0</v>
      </c>
      <c r="R689">
        <v>8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28.558767073996641</v>
      </c>
      <c r="AA689">
        <v>0</v>
      </c>
      <c r="AB689">
        <v>0</v>
      </c>
      <c r="AC689">
        <v>0</v>
      </c>
      <c r="AD689">
        <v>0</v>
      </c>
      <c r="AE689">
        <v>28.558767073996641</v>
      </c>
    </row>
    <row r="690" spans="1:31" x14ac:dyDescent="0.25">
      <c r="A690">
        <v>1820502</v>
      </c>
      <c r="B690">
        <v>1</v>
      </c>
      <c r="C690" t="s">
        <v>80</v>
      </c>
      <c r="D690" t="s">
        <v>103</v>
      </c>
      <c r="E690" t="s">
        <v>146</v>
      </c>
      <c r="F690" t="s">
        <v>2210</v>
      </c>
      <c r="G690" t="s">
        <v>142</v>
      </c>
      <c r="H690" t="s">
        <v>143</v>
      </c>
      <c r="I690" t="s">
        <v>135</v>
      </c>
      <c r="J690" t="s">
        <v>136</v>
      </c>
      <c r="K690" t="s">
        <v>137</v>
      </c>
      <c r="L690" t="s">
        <v>2211</v>
      </c>
      <c r="M690" t="s">
        <v>2212</v>
      </c>
      <c r="N690">
        <v>0.439722222</v>
      </c>
      <c r="O690">
        <v>0</v>
      </c>
      <c r="P690">
        <v>0</v>
      </c>
      <c r="Q690">
        <v>0</v>
      </c>
      <c r="R690">
        <v>0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322.12071564798777</v>
      </c>
      <c r="AB690">
        <v>0</v>
      </c>
      <c r="AC690">
        <v>0</v>
      </c>
      <c r="AD690">
        <v>0</v>
      </c>
      <c r="AE690">
        <v>322.12071564798777</v>
      </c>
    </row>
    <row r="691" spans="1:31" x14ac:dyDescent="0.25">
      <c r="A691">
        <v>1820504</v>
      </c>
      <c r="B691">
        <v>1</v>
      </c>
      <c r="C691" t="s">
        <v>80</v>
      </c>
      <c r="D691" t="s">
        <v>107</v>
      </c>
      <c r="E691" t="s">
        <v>146</v>
      </c>
      <c r="F691" t="s">
        <v>2213</v>
      </c>
      <c r="G691" t="s">
        <v>142</v>
      </c>
      <c r="H691" t="s">
        <v>143</v>
      </c>
      <c r="I691" t="s">
        <v>135</v>
      </c>
      <c r="J691" t="s">
        <v>136</v>
      </c>
      <c r="K691" t="s">
        <v>137</v>
      </c>
      <c r="L691" t="s">
        <v>2214</v>
      </c>
      <c r="M691" t="s">
        <v>2215</v>
      </c>
      <c r="N691">
        <v>0.389444444</v>
      </c>
      <c r="O691">
        <v>2</v>
      </c>
      <c r="P691">
        <v>1276</v>
      </c>
      <c r="Q691">
        <v>0</v>
      </c>
      <c r="R691">
        <v>0</v>
      </c>
      <c r="S691">
        <v>9</v>
      </c>
      <c r="T691">
        <v>92</v>
      </c>
      <c r="U691">
        <v>0</v>
      </c>
      <c r="V691">
        <v>1</v>
      </c>
      <c r="W691">
        <v>2.4702679919159269</v>
      </c>
      <c r="X691">
        <v>43.582331008929629</v>
      </c>
      <c r="Y691">
        <v>0</v>
      </c>
      <c r="Z691">
        <v>0</v>
      </c>
      <c r="AA691">
        <v>12.262427214338331</v>
      </c>
      <c r="AB691">
        <v>37.124857003168394</v>
      </c>
      <c r="AC691">
        <v>0</v>
      </c>
      <c r="AD691">
        <v>0.40201594456529999</v>
      </c>
      <c r="AE691">
        <v>95.841899162917585</v>
      </c>
    </row>
    <row r="692" spans="1:31" x14ac:dyDescent="0.25">
      <c r="A692">
        <v>1820508</v>
      </c>
      <c r="B692">
        <v>1</v>
      </c>
      <c r="C692" t="s">
        <v>80</v>
      </c>
      <c r="D692" t="s">
        <v>104</v>
      </c>
      <c r="E692" t="s">
        <v>140</v>
      </c>
      <c r="F692" t="s">
        <v>2216</v>
      </c>
      <c r="G692" t="s">
        <v>142</v>
      </c>
      <c r="H692" t="s">
        <v>143</v>
      </c>
      <c r="I692" t="s">
        <v>135</v>
      </c>
      <c r="J692" t="s">
        <v>136</v>
      </c>
      <c r="K692" t="s">
        <v>137</v>
      </c>
      <c r="L692" t="s">
        <v>2217</v>
      </c>
      <c r="M692" t="s">
        <v>2218</v>
      </c>
      <c r="N692">
        <v>1.8205555550000001</v>
      </c>
      <c r="O692">
        <v>0</v>
      </c>
      <c r="P692">
        <v>250</v>
      </c>
      <c r="Q692">
        <v>3</v>
      </c>
      <c r="R692">
        <v>12</v>
      </c>
      <c r="S692">
        <v>1</v>
      </c>
      <c r="T692">
        <v>20</v>
      </c>
      <c r="U692">
        <v>1</v>
      </c>
      <c r="V692">
        <v>0</v>
      </c>
      <c r="W692">
        <v>0</v>
      </c>
      <c r="X692">
        <v>112.89183517513756</v>
      </c>
      <c r="Y692">
        <v>116.30021013475097</v>
      </c>
      <c r="Z692">
        <v>4.4081606813339311</v>
      </c>
      <c r="AA692">
        <v>43.848744774659622</v>
      </c>
      <c r="AB692">
        <v>14.890911762006251</v>
      </c>
      <c r="AC692">
        <v>81.463784096208499</v>
      </c>
      <c r="AD692">
        <v>0</v>
      </c>
      <c r="AE692">
        <v>373.80364662409676</v>
      </c>
    </row>
    <row r="693" spans="1:31" x14ac:dyDescent="0.25">
      <c r="A693">
        <v>1820509</v>
      </c>
      <c r="B693">
        <v>1</v>
      </c>
      <c r="C693" t="s">
        <v>80</v>
      </c>
      <c r="D693" t="s">
        <v>94</v>
      </c>
      <c r="E693" t="s">
        <v>176</v>
      </c>
      <c r="F693" t="s">
        <v>2219</v>
      </c>
      <c r="G693" t="s">
        <v>142</v>
      </c>
      <c r="H693" t="s">
        <v>143</v>
      </c>
      <c r="I693" t="s">
        <v>199</v>
      </c>
      <c r="J693" t="s">
        <v>136</v>
      </c>
      <c r="K693" t="s">
        <v>137</v>
      </c>
      <c r="L693" t="s">
        <v>2220</v>
      </c>
      <c r="M693" t="s">
        <v>2221</v>
      </c>
      <c r="N693">
        <v>2.5833333E-2</v>
      </c>
      <c r="O693">
        <v>0</v>
      </c>
      <c r="P693">
        <v>993</v>
      </c>
      <c r="Q693">
        <v>0</v>
      </c>
      <c r="R693">
        <v>2</v>
      </c>
      <c r="S693">
        <v>0</v>
      </c>
      <c r="T693">
        <v>83</v>
      </c>
      <c r="U693">
        <v>2</v>
      </c>
      <c r="V693">
        <v>0</v>
      </c>
      <c r="W693">
        <v>0</v>
      </c>
      <c r="X693">
        <v>5.0230824858465857</v>
      </c>
      <c r="Y693">
        <v>0</v>
      </c>
      <c r="Z693">
        <v>5.1035545907499999E-3</v>
      </c>
      <c r="AA693">
        <v>0</v>
      </c>
      <c r="AB693">
        <v>0.55726924878906736</v>
      </c>
      <c r="AC693">
        <v>0.13814798075765333</v>
      </c>
      <c r="AD693">
        <v>0</v>
      </c>
      <c r="AE693">
        <v>5.7236032699840571</v>
      </c>
    </row>
    <row r="694" spans="1:31" x14ac:dyDescent="0.25">
      <c r="A694">
        <v>1820510</v>
      </c>
      <c r="B694">
        <v>1</v>
      </c>
      <c r="C694" t="s">
        <v>80</v>
      </c>
      <c r="D694" t="s">
        <v>96</v>
      </c>
      <c r="E694" t="s">
        <v>193</v>
      </c>
      <c r="F694" t="s">
        <v>2222</v>
      </c>
      <c r="G694" t="s">
        <v>235</v>
      </c>
      <c r="H694" t="s">
        <v>134</v>
      </c>
      <c r="I694" t="s">
        <v>135</v>
      </c>
      <c r="J694" t="s">
        <v>136</v>
      </c>
      <c r="K694" t="s">
        <v>137</v>
      </c>
      <c r="L694" t="s">
        <v>2223</v>
      </c>
      <c r="M694" t="s">
        <v>2224</v>
      </c>
      <c r="N694">
        <v>7.3030555550000003</v>
      </c>
      <c r="O694">
        <v>0</v>
      </c>
      <c r="P694">
        <v>16</v>
      </c>
      <c r="Q694">
        <v>0</v>
      </c>
      <c r="R694">
        <v>0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37.748000943605362</v>
      </c>
      <c r="Y694">
        <v>0</v>
      </c>
      <c r="Z694">
        <v>0</v>
      </c>
      <c r="AA694">
        <v>0</v>
      </c>
      <c r="AB694">
        <v>6.8982376295764665</v>
      </c>
      <c r="AC694">
        <v>0</v>
      </c>
      <c r="AD694">
        <v>0</v>
      </c>
      <c r="AE694">
        <v>44.646238573181826</v>
      </c>
    </row>
    <row r="695" spans="1:31" x14ac:dyDescent="0.25">
      <c r="A695">
        <v>1820511</v>
      </c>
      <c r="B695">
        <v>1</v>
      </c>
      <c r="C695" t="s">
        <v>80</v>
      </c>
      <c r="D695" t="s">
        <v>107</v>
      </c>
      <c r="E695" t="s">
        <v>131</v>
      </c>
      <c r="F695" t="s">
        <v>2225</v>
      </c>
      <c r="G695" t="s">
        <v>148</v>
      </c>
      <c r="H695" t="s">
        <v>134</v>
      </c>
      <c r="I695" t="s">
        <v>135</v>
      </c>
      <c r="J695" t="s">
        <v>136</v>
      </c>
      <c r="K695" t="s">
        <v>137</v>
      </c>
      <c r="L695" t="s">
        <v>2226</v>
      </c>
      <c r="M695" t="s">
        <v>2227</v>
      </c>
      <c r="N695">
        <v>2.6930555549999999</v>
      </c>
      <c r="O695">
        <v>0</v>
      </c>
      <c r="P695">
        <v>5</v>
      </c>
      <c r="Q695">
        <v>0</v>
      </c>
      <c r="R695">
        <v>0</v>
      </c>
      <c r="S695">
        <v>0</v>
      </c>
      <c r="T695">
        <v>4</v>
      </c>
      <c r="U695">
        <v>0</v>
      </c>
      <c r="V695">
        <v>0</v>
      </c>
      <c r="W695">
        <v>0</v>
      </c>
      <c r="X695">
        <v>0.73512664545666662</v>
      </c>
      <c r="Y695">
        <v>0</v>
      </c>
      <c r="Z695">
        <v>0</v>
      </c>
      <c r="AA695">
        <v>0</v>
      </c>
      <c r="AB695">
        <v>2.2287730649196127</v>
      </c>
      <c r="AC695">
        <v>0</v>
      </c>
      <c r="AD695">
        <v>0</v>
      </c>
      <c r="AE695">
        <v>2.9638997103762792</v>
      </c>
    </row>
    <row r="696" spans="1:31" x14ac:dyDescent="0.25">
      <c r="A696">
        <v>1820512</v>
      </c>
      <c r="B696">
        <v>1</v>
      </c>
      <c r="C696" t="s">
        <v>80</v>
      </c>
      <c r="D696" t="s">
        <v>94</v>
      </c>
      <c r="E696" t="s">
        <v>291</v>
      </c>
      <c r="F696" t="s">
        <v>2228</v>
      </c>
      <c r="G696" t="s">
        <v>424</v>
      </c>
      <c r="H696" t="s">
        <v>134</v>
      </c>
      <c r="I696" t="s">
        <v>135</v>
      </c>
      <c r="J696" t="s">
        <v>136</v>
      </c>
      <c r="K696" t="s">
        <v>137</v>
      </c>
      <c r="L696" t="s">
        <v>2229</v>
      </c>
      <c r="M696" t="s">
        <v>2230</v>
      </c>
      <c r="N696">
        <v>2.0297222220000002</v>
      </c>
      <c r="O696">
        <v>0</v>
      </c>
      <c r="P696">
        <v>117</v>
      </c>
      <c r="Q696">
        <v>0</v>
      </c>
      <c r="R696">
        <v>6</v>
      </c>
      <c r="S696">
        <v>0</v>
      </c>
      <c r="T696">
        <v>9</v>
      </c>
      <c r="U696">
        <v>0</v>
      </c>
      <c r="V696">
        <v>0</v>
      </c>
      <c r="W696">
        <v>0</v>
      </c>
      <c r="X696">
        <v>55.045121520830726</v>
      </c>
      <c r="Y696">
        <v>0</v>
      </c>
      <c r="Z696">
        <v>3.2791811026358997</v>
      </c>
      <c r="AA696">
        <v>0</v>
      </c>
      <c r="AB696">
        <v>7.2487826792877037</v>
      </c>
      <c r="AC696">
        <v>0</v>
      </c>
      <c r="AD696">
        <v>0</v>
      </c>
      <c r="AE696">
        <v>65.573085302754336</v>
      </c>
    </row>
    <row r="697" spans="1:31" x14ac:dyDescent="0.25">
      <c r="A697">
        <v>1820515</v>
      </c>
      <c r="B697">
        <v>1</v>
      </c>
      <c r="C697" t="s">
        <v>81</v>
      </c>
      <c r="D697" t="s">
        <v>127</v>
      </c>
      <c r="E697" t="s">
        <v>146</v>
      </c>
      <c r="F697" t="s">
        <v>2231</v>
      </c>
      <c r="G697" t="s">
        <v>593</v>
      </c>
      <c r="H697" t="s">
        <v>143</v>
      </c>
      <c r="I697" t="s">
        <v>135</v>
      </c>
      <c r="J697" t="s">
        <v>136</v>
      </c>
      <c r="K697" t="s">
        <v>137</v>
      </c>
      <c r="L697" t="s">
        <v>2232</v>
      </c>
      <c r="M697" t="s">
        <v>2233</v>
      </c>
      <c r="N697">
        <v>0.61222222199999998</v>
      </c>
      <c r="O697">
        <v>0</v>
      </c>
      <c r="P697">
        <v>96</v>
      </c>
      <c r="Q697">
        <v>0</v>
      </c>
      <c r="R697">
        <v>2</v>
      </c>
      <c r="S697">
        <v>0</v>
      </c>
      <c r="T697">
        <v>2</v>
      </c>
      <c r="U697">
        <v>0</v>
      </c>
      <c r="V697">
        <v>0</v>
      </c>
      <c r="W697">
        <v>0</v>
      </c>
      <c r="X697">
        <v>12.995264609054523</v>
      </c>
      <c r="Y697">
        <v>0</v>
      </c>
      <c r="Z697">
        <v>0.13821870550336335</v>
      </c>
      <c r="AA697">
        <v>0</v>
      </c>
      <c r="AB697">
        <v>7.663930466536668E-3</v>
      </c>
      <c r="AC697">
        <v>0</v>
      </c>
      <c r="AD697">
        <v>0</v>
      </c>
      <c r="AE697">
        <v>13.141147245024422</v>
      </c>
    </row>
    <row r="698" spans="1:31" x14ac:dyDescent="0.25">
      <c r="A698">
        <v>1820516</v>
      </c>
      <c r="B698">
        <v>1</v>
      </c>
      <c r="C698" t="s">
        <v>80</v>
      </c>
      <c r="D698" t="s">
        <v>98</v>
      </c>
      <c r="E698" t="s">
        <v>146</v>
      </c>
      <c r="F698" t="s">
        <v>2234</v>
      </c>
      <c r="G698" t="s">
        <v>170</v>
      </c>
      <c r="H698" t="s">
        <v>143</v>
      </c>
      <c r="I698" t="s">
        <v>135</v>
      </c>
      <c r="J698" t="s">
        <v>136</v>
      </c>
      <c r="K698" t="s">
        <v>137</v>
      </c>
      <c r="L698" t="s">
        <v>2235</v>
      </c>
      <c r="M698" t="s">
        <v>2236</v>
      </c>
      <c r="N698">
        <v>2.167777777</v>
      </c>
      <c r="O698">
        <v>0</v>
      </c>
      <c r="P698">
        <v>0</v>
      </c>
      <c r="Q698">
        <v>0</v>
      </c>
      <c r="R698">
        <v>2</v>
      </c>
      <c r="S698">
        <v>0</v>
      </c>
      <c r="T698">
        <v>1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2.9877844607493498</v>
      </c>
      <c r="AA698">
        <v>0</v>
      </c>
      <c r="AB698">
        <v>2.5966986885905003E-2</v>
      </c>
      <c r="AC698">
        <v>0</v>
      </c>
      <c r="AD698">
        <v>0</v>
      </c>
      <c r="AE698">
        <v>3.0137514476352547</v>
      </c>
    </row>
    <row r="699" spans="1:31" x14ac:dyDescent="0.25">
      <c r="A699">
        <v>1820517</v>
      </c>
      <c r="B699">
        <v>1</v>
      </c>
      <c r="C699" t="s">
        <v>80</v>
      </c>
      <c r="D699" t="s">
        <v>93</v>
      </c>
      <c r="E699" t="s">
        <v>131</v>
      </c>
      <c r="F699" t="s">
        <v>2237</v>
      </c>
      <c r="G699" t="s">
        <v>133</v>
      </c>
      <c r="H699" t="s">
        <v>134</v>
      </c>
      <c r="I699" t="s">
        <v>135</v>
      </c>
      <c r="J699" t="s">
        <v>136</v>
      </c>
      <c r="K699" t="s">
        <v>137</v>
      </c>
      <c r="L699" t="s">
        <v>2238</v>
      </c>
      <c r="M699" t="s">
        <v>2239</v>
      </c>
      <c r="N699">
        <v>1.976388888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7.6025212619791668E-3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7.6025212619791668E-3</v>
      </c>
    </row>
    <row r="700" spans="1:31" x14ac:dyDescent="0.25">
      <c r="A700">
        <v>1820519</v>
      </c>
      <c r="B700">
        <v>1</v>
      </c>
      <c r="C700" t="s">
        <v>80</v>
      </c>
      <c r="D700" t="s">
        <v>96</v>
      </c>
      <c r="E700" t="s">
        <v>131</v>
      </c>
      <c r="F700" t="s">
        <v>2240</v>
      </c>
      <c r="G700" t="s">
        <v>231</v>
      </c>
      <c r="H700" t="s">
        <v>134</v>
      </c>
      <c r="I700" t="s">
        <v>135</v>
      </c>
      <c r="J700" t="s">
        <v>136</v>
      </c>
      <c r="K700" t="s">
        <v>137</v>
      </c>
      <c r="L700" t="s">
        <v>2241</v>
      </c>
      <c r="M700" t="s">
        <v>2242</v>
      </c>
      <c r="N700">
        <v>3.2944444439999998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0.20832740601036004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0.20832740601036004</v>
      </c>
    </row>
    <row r="701" spans="1:31" x14ac:dyDescent="0.25">
      <c r="A701">
        <v>1820520</v>
      </c>
      <c r="B701">
        <v>1</v>
      </c>
      <c r="C701" t="s">
        <v>80</v>
      </c>
      <c r="D701" t="s">
        <v>98</v>
      </c>
      <c r="E701" t="s">
        <v>291</v>
      </c>
      <c r="F701" t="s">
        <v>2243</v>
      </c>
      <c r="G701" t="s">
        <v>279</v>
      </c>
      <c r="H701" t="s">
        <v>134</v>
      </c>
      <c r="I701" t="s">
        <v>135</v>
      </c>
      <c r="J701" t="s">
        <v>136</v>
      </c>
      <c r="K701" t="s">
        <v>137</v>
      </c>
      <c r="L701" t="s">
        <v>2244</v>
      </c>
      <c r="M701" t="s">
        <v>2245</v>
      </c>
      <c r="N701">
        <v>1.128055555</v>
      </c>
      <c r="O701">
        <v>0</v>
      </c>
      <c r="P701">
        <v>23</v>
      </c>
      <c r="Q701">
        <v>0</v>
      </c>
      <c r="R701">
        <v>30</v>
      </c>
      <c r="S701">
        <v>0</v>
      </c>
      <c r="T701">
        <v>32</v>
      </c>
      <c r="U701">
        <v>0</v>
      </c>
      <c r="V701">
        <v>0</v>
      </c>
      <c r="W701">
        <v>0</v>
      </c>
      <c r="X701">
        <v>7.6144746533623442</v>
      </c>
      <c r="Y701">
        <v>0</v>
      </c>
      <c r="Z701">
        <v>2.3465054983401159</v>
      </c>
      <c r="AA701">
        <v>0</v>
      </c>
      <c r="AB701">
        <v>6.6222094197763681</v>
      </c>
      <c r="AC701">
        <v>0</v>
      </c>
      <c r="AD701">
        <v>0</v>
      </c>
      <c r="AE701">
        <v>16.583189571478826</v>
      </c>
    </row>
    <row r="702" spans="1:31" x14ac:dyDescent="0.25">
      <c r="A702">
        <v>1820522</v>
      </c>
      <c r="B702">
        <v>1</v>
      </c>
      <c r="C702" t="s">
        <v>80</v>
      </c>
      <c r="D702" t="s">
        <v>107</v>
      </c>
      <c r="E702" t="s">
        <v>131</v>
      </c>
      <c r="F702" t="s">
        <v>2246</v>
      </c>
      <c r="G702" t="s">
        <v>133</v>
      </c>
      <c r="H702" t="s">
        <v>134</v>
      </c>
      <c r="I702" t="s">
        <v>135</v>
      </c>
      <c r="J702" t="s">
        <v>136</v>
      </c>
      <c r="K702" t="s">
        <v>137</v>
      </c>
      <c r="L702" t="s">
        <v>2194</v>
      </c>
      <c r="M702" t="s">
        <v>2247</v>
      </c>
      <c r="N702">
        <v>3.1830555550000001</v>
      </c>
      <c r="O702">
        <v>0</v>
      </c>
      <c r="P702">
        <v>3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3.1334164279961199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3.1334164279961199</v>
      </c>
    </row>
    <row r="703" spans="1:31" x14ac:dyDescent="0.25">
      <c r="A703">
        <v>1820526</v>
      </c>
      <c r="B703">
        <v>1</v>
      </c>
      <c r="C703" t="s">
        <v>81</v>
      </c>
      <c r="D703" t="s">
        <v>121</v>
      </c>
      <c r="E703" t="s">
        <v>140</v>
      </c>
      <c r="F703" t="s">
        <v>2248</v>
      </c>
      <c r="G703" t="s">
        <v>142</v>
      </c>
      <c r="H703" t="s">
        <v>143</v>
      </c>
      <c r="I703" t="s">
        <v>135</v>
      </c>
      <c r="J703" t="s">
        <v>136</v>
      </c>
      <c r="K703" t="s">
        <v>137</v>
      </c>
      <c r="L703" t="s">
        <v>2249</v>
      </c>
      <c r="M703" t="s">
        <v>2250</v>
      </c>
      <c r="N703">
        <v>0.98222222199999998</v>
      </c>
      <c r="O703">
        <v>0</v>
      </c>
      <c r="P703">
        <v>633</v>
      </c>
      <c r="Q703">
        <v>0</v>
      </c>
      <c r="R703">
        <v>9</v>
      </c>
      <c r="S703">
        <v>0</v>
      </c>
      <c r="T703">
        <v>30</v>
      </c>
      <c r="U703">
        <v>0</v>
      </c>
      <c r="V703">
        <v>0</v>
      </c>
      <c r="W703">
        <v>0</v>
      </c>
      <c r="X703">
        <v>79.638687847344514</v>
      </c>
      <c r="Y703">
        <v>0</v>
      </c>
      <c r="Z703">
        <v>0.23757177692113335</v>
      </c>
      <c r="AA703">
        <v>0</v>
      </c>
      <c r="AB703">
        <v>10.281786453917347</v>
      </c>
      <c r="AC703">
        <v>0</v>
      </c>
      <c r="AD703">
        <v>0</v>
      </c>
      <c r="AE703">
        <v>90.158046078182991</v>
      </c>
    </row>
    <row r="704" spans="1:31" x14ac:dyDescent="0.25">
      <c r="A704">
        <v>1820529</v>
      </c>
      <c r="B704">
        <v>1</v>
      </c>
      <c r="C704" t="s">
        <v>80</v>
      </c>
      <c r="D704" t="s">
        <v>83</v>
      </c>
      <c r="E704" t="s">
        <v>193</v>
      </c>
      <c r="F704" t="s">
        <v>2251</v>
      </c>
      <c r="G704" t="s">
        <v>1943</v>
      </c>
      <c r="H704" t="s">
        <v>134</v>
      </c>
      <c r="I704" t="s">
        <v>135</v>
      </c>
      <c r="J704" t="s">
        <v>136</v>
      </c>
      <c r="K704" t="s">
        <v>137</v>
      </c>
      <c r="L704" t="s">
        <v>2252</v>
      </c>
      <c r="M704" t="s">
        <v>2253</v>
      </c>
      <c r="N704">
        <v>0.98666666599999997</v>
      </c>
      <c r="O704">
        <v>0</v>
      </c>
      <c r="P704">
        <v>42</v>
      </c>
      <c r="Q704">
        <v>0</v>
      </c>
      <c r="R704">
        <v>0</v>
      </c>
      <c r="S704">
        <v>0</v>
      </c>
      <c r="T704">
        <v>6</v>
      </c>
      <c r="U704">
        <v>0</v>
      </c>
      <c r="V704">
        <v>0</v>
      </c>
      <c r="W704">
        <v>0</v>
      </c>
      <c r="X704">
        <v>15.045274031734559</v>
      </c>
      <c r="Y704">
        <v>0</v>
      </c>
      <c r="Z704">
        <v>0</v>
      </c>
      <c r="AA704">
        <v>0</v>
      </c>
      <c r="AB704">
        <v>1.8695223022762961</v>
      </c>
      <c r="AC704">
        <v>0</v>
      </c>
      <c r="AD704">
        <v>0</v>
      </c>
      <c r="AE704">
        <v>16.914796334010855</v>
      </c>
    </row>
    <row r="705" spans="1:31" x14ac:dyDescent="0.25">
      <c r="A705">
        <v>1820531</v>
      </c>
      <c r="B705">
        <v>1</v>
      </c>
      <c r="C705" t="s">
        <v>81</v>
      </c>
      <c r="D705" t="s">
        <v>120</v>
      </c>
      <c r="E705" t="s">
        <v>140</v>
      </c>
      <c r="F705" t="s">
        <v>2086</v>
      </c>
      <c r="G705" t="s">
        <v>142</v>
      </c>
      <c r="H705" t="s">
        <v>143</v>
      </c>
      <c r="I705" t="s">
        <v>135</v>
      </c>
      <c r="J705" t="s">
        <v>136</v>
      </c>
      <c r="K705" t="s">
        <v>137</v>
      </c>
      <c r="L705" t="s">
        <v>2254</v>
      </c>
      <c r="M705" t="s">
        <v>2255</v>
      </c>
      <c r="N705">
        <v>1.075555555</v>
      </c>
      <c r="O705">
        <v>0</v>
      </c>
      <c r="P705">
        <v>3161</v>
      </c>
      <c r="Q705">
        <v>112</v>
      </c>
      <c r="R705">
        <v>111</v>
      </c>
      <c r="S705">
        <v>9</v>
      </c>
      <c r="T705">
        <v>267</v>
      </c>
      <c r="U705">
        <v>3</v>
      </c>
      <c r="V705">
        <v>0</v>
      </c>
      <c r="W705">
        <v>0</v>
      </c>
      <c r="X705">
        <v>704.84671765192161</v>
      </c>
      <c r="Y705">
        <v>480.56865473507133</v>
      </c>
      <c r="Z705">
        <v>37.060646585192096</v>
      </c>
      <c r="AA705">
        <v>138.60291091974781</v>
      </c>
      <c r="AB705">
        <v>101.92746083471863</v>
      </c>
      <c r="AC705">
        <v>40.2773561679982</v>
      </c>
      <c r="AD705">
        <v>0</v>
      </c>
      <c r="AE705">
        <v>1503.2837468946495</v>
      </c>
    </row>
    <row r="706" spans="1:31" x14ac:dyDescent="0.25">
      <c r="A706">
        <v>1820535</v>
      </c>
      <c r="B706">
        <v>1</v>
      </c>
      <c r="C706" t="s">
        <v>80</v>
      </c>
      <c r="D706" t="s">
        <v>108</v>
      </c>
      <c r="E706" t="s">
        <v>146</v>
      </c>
      <c r="F706" t="s">
        <v>2256</v>
      </c>
      <c r="G706" t="s">
        <v>170</v>
      </c>
      <c r="H706" t="s">
        <v>143</v>
      </c>
      <c r="I706" t="s">
        <v>135</v>
      </c>
      <c r="J706" t="s">
        <v>136</v>
      </c>
      <c r="K706" t="s">
        <v>137</v>
      </c>
      <c r="L706" t="s">
        <v>2257</v>
      </c>
      <c r="M706" t="s">
        <v>2258</v>
      </c>
      <c r="N706">
        <v>1.237777777</v>
      </c>
      <c r="O706">
        <v>0</v>
      </c>
      <c r="P706">
        <v>90</v>
      </c>
      <c r="Q706">
        <v>0</v>
      </c>
      <c r="R706">
        <v>8</v>
      </c>
      <c r="S706">
        <v>0</v>
      </c>
      <c r="T706">
        <v>30</v>
      </c>
      <c r="U706">
        <v>0</v>
      </c>
      <c r="V706">
        <v>0</v>
      </c>
      <c r="W706">
        <v>0</v>
      </c>
      <c r="X706">
        <v>21.82677261525571</v>
      </c>
      <c r="Y706">
        <v>0</v>
      </c>
      <c r="Z706">
        <v>0.63739079759790007</v>
      </c>
      <c r="AA706">
        <v>0</v>
      </c>
      <c r="AB706">
        <v>71.062228194488824</v>
      </c>
      <c r="AC706">
        <v>0</v>
      </c>
      <c r="AD706">
        <v>0</v>
      </c>
      <c r="AE706">
        <v>93.526391607342433</v>
      </c>
    </row>
    <row r="707" spans="1:31" x14ac:dyDescent="0.25">
      <c r="A707">
        <v>1820537</v>
      </c>
      <c r="B707">
        <v>1</v>
      </c>
      <c r="C707" t="s">
        <v>81</v>
      </c>
      <c r="D707" t="s">
        <v>123</v>
      </c>
      <c r="E707" t="s">
        <v>146</v>
      </c>
      <c r="F707" t="s">
        <v>2259</v>
      </c>
      <c r="G707" t="s">
        <v>142</v>
      </c>
      <c r="H707" t="s">
        <v>143</v>
      </c>
      <c r="I707" t="s">
        <v>135</v>
      </c>
      <c r="J707" t="s">
        <v>136</v>
      </c>
      <c r="K707" t="s">
        <v>137</v>
      </c>
      <c r="L707" t="s">
        <v>2260</v>
      </c>
      <c r="M707" t="s">
        <v>2261</v>
      </c>
      <c r="N707">
        <v>1.3261111109999999</v>
      </c>
      <c r="O707">
        <v>0</v>
      </c>
      <c r="P707">
        <v>616</v>
      </c>
      <c r="Q707">
        <v>11</v>
      </c>
      <c r="R707">
        <v>71</v>
      </c>
      <c r="S707">
        <v>8</v>
      </c>
      <c r="T707">
        <v>52</v>
      </c>
      <c r="U707">
        <v>2</v>
      </c>
      <c r="V707">
        <v>0</v>
      </c>
      <c r="W707">
        <v>0</v>
      </c>
      <c r="X707">
        <v>173.53333090347076</v>
      </c>
      <c r="Y707">
        <v>7.8061084090052564</v>
      </c>
      <c r="Z707">
        <v>42.170755174299721</v>
      </c>
      <c r="AA707">
        <v>43.46564241938578</v>
      </c>
      <c r="AB707">
        <v>47.564005147609258</v>
      </c>
      <c r="AC707">
        <v>16.614061484935743</v>
      </c>
      <c r="AD707">
        <v>0</v>
      </c>
      <c r="AE707">
        <v>331.15390353870652</v>
      </c>
    </row>
    <row r="708" spans="1:31" x14ac:dyDescent="0.25">
      <c r="A708">
        <v>1820539</v>
      </c>
      <c r="B708">
        <v>1</v>
      </c>
      <c r="C708" t="s">
        <v>81</v>
      </c>
      <c r="D708" t="s">
        <v>123</v>
      </c>
      <c r="E708" t="s">
        <v>140</v>
      </c>
      <c r="F708" t="s">
        <v>2262</v>
      </c>
      <c r="G708" t="s">
        <v>142</v>
      </c>
      <c r="H708" t="s">
        <v>143</v>
      </c>
      <c r="I708" t="s">
        <v>135</v>
      </c>
      <c r="J708" t="s">
        <v>136</v>
      </c>
      <c r="K708" t="s">
        <v>137</v>
      </c>
      <c r="L708" t="s">
        <v>2263</v>
      </c>
      <c r="M708" t="s">
        <v>2264</v>
      </c>
      <c r="N708">
        <v>3.1044444439999999</v>
      </c>
      <c r="O708">
        <v>0</v>
      </c>
      <c r="P708">
        <v>4</v>
      </c>
      <c r="Q708">
        <v>24</v>
      </c>
      <c r="R708">
        <v>76</v>
      </c>
      <c r="S708">
        <v>1</v>
      </c>
      <c r="T708">
        <v>6</v>
      </c>
      <c r="U708">
        <v>0</v>
      </c>
      <c r="V708">
        <v>0</v>
      </c>
      <c r="W708">
        <v>0</v>
      </c>
      <c r="X708">
        <v>13.013366826604097</v>
      </c>
      <c r="Y708">
        <v>54.731535346547112</v>
      </c>
      <c r="Z708">
        <v>281.69010038879918</v>
      </c>
      <c r="AA708">
        <v>4.4535220460938998</v>
      </c>
      <c r="AB708">
        <v>17.395152967341176</v>
      </c>
      <c r="AC708">
        <v>0</v>
      </c>
      <c r="AD708">
        <v>0</v>
      </c>
      <c r="AE708">
        <v>371.28367757538547</v>
      </c>
    </row>
    <row r="709" spans="1:31" x14ac:dyDescent="0.25">
      <c r="A709">
        <v>1820541</v>
      </c>
      <c r="B709">
        <v>1</v>
      </c>
      <c r="C709" t="s">
        <v>80</v>
      </c>
      <c r="D709" t="s">
        <v>86</v>
      </c>
      <c r="E709" t="s">
        <v>131</v>
      </c>
      <c r="F709" t="s">
        <v>2265</v>
      </c>
      <c r="G709" t="s">
        <v>231</v>
      </c>
      <c r="H709" t="s">
        <v>134</v>
      </c>
      <c r="I709" t="s">
        <v>135</v>
      </c>
      <c r="J709" t="s">
        <v>136</v>
      </c>
      <c r="K709" t="s">
        <v>137</v>
      </c>
      <c r="L709" t="s">
        <v>2266</v>
      </c>
      <c r="M709" t="s">
        <v>2267</v>
      </c>
      <c r="N709">
        <v>1.470277777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0.78871996879433526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0.78871996879433526</v>
      </c>
    </row>
    <row r="710" spans="1:31" x14ac:dyDescent="0.25">
      <c r="A710">
        <v>1820542</v>
      </c>
      <c r="B710">
        <v>1</v>
      </c>
      <c r="C710" t="s">
        <v>80</v>
      </c>
      <c r="D710" t="s">
        <v>100</v>
      </c>
      <c r="E710" t="s">
        <v>131</v>
      </c>
      <c r="F710" t="s">
        <v>2268</v>
      </c>
      <c r="G710" t="s">
        <v>231</v>
      </c>
      <c r="H710" t="s">
        <v>134</v>
      </c>
      <c r="I710" t="s">
        <v>135</v>
      </c>
      <c r="J710" t="s">
        <v>136</v>
      </c>
      <c r="K710" t="s">
        <v>137</v>
      </c>
      <c r="L710" t="s">
        <v>2269</v>
      </c>
      <c r="M710" t="s">
        <v>2270</v>
      </c>
      <c r="N710">
        <v>2.645277777</v>
      </c>
      <c r="O710">
        <v>0</v>
      </c>
      <c r="P710">
        <v>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1.9129417485572224E-2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1.9129417485572224E-2</v>
      </c>
    </row>
    <row r="711" spans="1:31" x14ac:dyDescent="0.25">
      <c r="A711">
        <v>1820543</v>
      </c>
      <c r="B711">
        <v>1</v>
      </c>
      <c r="C711" t="s">
        <v>81</v>
      </c>
      <c r="D711" t="s">
        <v>118</v>
      </c>
      <c r="E711" t="s">
        <v>131</v>
      </c>
      <c r="F711" t="s">
        <v>2271</v>
      </c>
      <c r="G711" t="s">
        <v>231</v>
      </c>
      <c r="H711" t="s">
        <v>134</v>
      </c>
      <c r="I711" t="s">
        <v>135</v>
      </c>
      <c r="J711" t="s">
        <v>136</v>
      </c>
      <c r="K711" t="s">
        <v>137</v>
      </c>
      <c r="L711" t="s">
        <v>2272</v>
      </c>
      <c r="M711" t="s">
        <v>2273</v>
      </c>
      <c r="N711">
        <v>1.768333333</v>
      </c>
      <c r="O711">
        <v>0</v>
      </c>
      <c r="P711">
        <v>6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3.4470384328885966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3.4470384328885966</v>
      </c>
    </row>
    <row r="712" spans="1:31" x14ac:dyDescent="0.25">
      <c r="A712">
        <v>1820546</v>
      </c>
      <c r="B712">
        <v>1</v>
      </c>
      <c r="C712" t="s">
        <v>81</v>
      </c>
      <c r="D712" t="s">
        <v>122</v>
      </c>
      <c r="E712" t="s">
        <v>193</v>
      </c>
      <c r="F712" t="s">
        <v>2274</v>
      </c>
      <c r="G712" t="s">
        <v>235</v>
      </c>
      <c r="H712" t="s">
        <v>134</v>
      </c>
      <c r="I712" t="s">
        <v>135</v>
      </c>
      <c r="J712" t="s">
        <v>136</v>
      </c>
      <c r="K712" t="s">
        <v>137</v>
      </c>
      <c r="L712" t="s">
        <v>2275</v>
      </c>
      <c r="M712" t="s">
        <v>2276</v>
      </c>
      <c r="N712">
        <v>1.5636111109999999</v>
      </c>
      <c r="O712">
        <v>0</v>
      </c>
      <c r="P712">
        <v>2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1.1880367234652904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1.1880367234652904</v>
      </c>
    </row>
    <row r="713" spans="1:31" x14ac:dyDescent="0.25">
      <c r="A713">
        <v>1820549</v>
      </c>
      <c r="B713">
        <v>1</v>
      </c>
      <c r="C713" t="s">
        <v>80</v>
      </c>
      <c r="D713" t="s">
        <v>96</v>
      </c>
      <c r="E713" t="s">
        <v>131</v>
      </c>
      <c r="F713" t="s">
        <v>1999</v>
      </c>
      <c r="G713" t="s">
        <v>133</v>
      </c>
      <c r="H713" t="s">
        <v>134</v>
      </c>
      <c r="I713" t="s">
        <v>135</v>
      </c>
      <c r="J713" t="s">
        <v>136</v>
      </c>
      <c r="K713" t="s">
        <v>137</v>
      </c>
      <c r="L713" t="s">
        <v>2277</v>
      </c>
      <c r="M713" t="s">
        <v>2278</v>
      </c>
      <c r="N713">
        <v>4.3502777769999996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5.6234482407516113E-2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5.6234482407516113E-2</v>
      </c>
    </row>
    <row r="714" spans="1:31" x14ac:dyDescent="0.25">
      <c r="A714">
        <v>1820550</v>
      </c>
      <c r="B714">
        <v>1</v>
      </c>
      <c r="C714" t="s">
        <v>81</v>
      </c>
      <c r="D714" t="s">
        <v>120</v>
      </c>
      <c r="E714" t="s">
        <v>131</v>
      </c>
      <c r="F714" t="s">
        <v>2279</v>
      </c>
      <c r="G714" t="s">
        <v>231</v>
      </c>
      <c r="H714" t="s">
        <v>134</v>
      </c>
      <c r="I714" t="s">
        <v>135</v>
      </c>
      <c r="J714" t="s">
        <v>136</v>
      </c>
      <c r="K714" t="s">
        <v>137</v>
      </c>
      <c r="L714" t="s">
        <v>2280</v>
      </c>
      <c r="M714" t="s">
        <v>2281</v>
      </c>
      <c r="N714">
        <v>1.358333333</v>
      </c>
      <c r="O714">
        <v>0</v>
      </c>
      <c r="P714">
        <v>1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0.15394283488139998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0.15394283488139998</v>
      </c>
    </row>
    <row r="715" spans="1:31" x14ac:dyDescent="0.25">
      <c r="A715">
        <v>1820552</v>
      </c>
      <c r="B715">
        <v>1</v>
      </c>
      <c r="C715" t="s">
        <v>80</v>
      </c>
      <c r="D715" t="s">
        <v>98</v>
      </c>
      <c r="E715" t="s">
        <v>176</v>
      </c>
      <c r="F715" t="s">
        <v>1956</v>
      </c>
      <c r="G715" t="s">
        <v>142</v>
      </c>
      <c r="H715" t="s">
        <v>143</v>
      </c>
      <c r="I715" t="s">
        <v>135</v>
      </c>
      <c r="J715" t="s">
        <v>136</v>
      </c>
      <c r="K715" t="s">
        <v>137</v>
      </c>
      <c r="L715" t="s">
        <v>2282</v>
      </c>
      <c r="M715" t="s">
        <v>2283</v>
      </c>
      <c r="N715">
        <v>0.3</v>
      </c>
      <c r="O715">
        <v>0</v>
      </c>
      <c r="P715">
        <v>0</v>
      </c>
      <c r="Q715">
        <v>9</v>
      </c>
      <c r="R715">
        <v>77</v>
      </c>
      <c r="S715">
        <v>3</v>
      </c>
      <c r="T715">
        <v>13</v>
      </c>
      <c r="U715">
        <v>1</v>
      </c>
      <c r="V715">
        <v>0</v>
      </c>
      <c r="W715">
        <v>0</v>
      </c>
      <c r="X715">
        <v>0</v>
      </c>
      <c r="Y715">
        <v>28.149917260689001</v>
      </c>
      <c r="Z715">
        <v>22.333470505445344</v>
      </c>
      <c r="AA715">
        <v>1.0643910935581247</v>
      </c>
      <c r="AB715">
        <v>41.059787864284047</v>
      </c>
      <c r="AC715">
        <v>7.9040927495526709</v>
      </c>
      <c r="AD715">
        <v>0</v>
      </c>
      <c r="AE715">
        <v>100.51165947352918</v>
      </c>
    </row>
    <row r="716" spans="1:31" x14ac:dyDescent="0.25">
      <c r="A716">
        <v>1820555</v>
      </c>
      <c r="B716">
        <v>1</v>
      </c>
      <c r="C716" t="s">
        <v>81</v>
      </c>
      <c r="D716" t="s">
        <v>118</v>
      </c>
      <c r="E716" t="s">
        <v>146</v>
      </c>
      <c r="F716" t="s">
        <v>2284</v>
      </c>
      <c r="G716" t="s">
        <v>170</v>
      </c>
      <c r="H716" t="s">
        <v>143</v>
      </c>
      <c r="I716" t="s">
        <v>135</v>
      </c>
      <c r="J716" t="s">
        <v>136</v>
      </c>
      <c r="K716" t="s">
        <v>137</v>
      </c>
      <c r="L716" t="s">
        <v>2285</v>
      </c>
      <c r="M716" t="s">
        <v>2286</v>
      </c>
      <c r="N716">
        <v>1.2224999999999999</v>
      </c>
      <c r="O716">
        <v>0</v>
      </c>
      <c r="P716">
        <v>285</v>
      </c>
      <c r="Q716">
        <v>2</v>
      </c>
      <c r="R716">
        <v>53</v>
      </c>
      <c r="S716">
        <v>0</v>
      </c>
      <c r="T716">
        <v>26</v>
      </c>
      <c r="U716">
        <v>0</v>
      </c>
      <c r="V716">
        <v>0</v>
      </c>
      <c r="W716">
        <v>0</v>
      </c>
      <c r="X716">
        <v>79.283314669968092</v>
      </c>
      <c r="Y716">
        <v>91.1426280046513</v>
      </c>
      <c r="Z716">
        <v>5.3532750208501438</v>
      </c>
      <c r="AA716">
        <v>0</v>
      </c>
      <c r="AB716">
        <v>9.1364162102673667</v>
      </c>
      <c r="AC716">
        <v>0</v>
      </c>
      <c r="AD716">
        <v>0</v>
      </c>
      <c r="AE716">
        <v>184.91563390573688</v>
      </c>
    </row>
    <row r="717" spans="1:31" x14ac:dyDescent="0.25">
      <c r="A717">
        <v>1820556</v>
      </c>
      <c r="B717">
        <v>1</v>
      </c>
      <c r="C717" t="s">
        <v>80</v>
      </c>
      <c r="D717" t="s">
        <v>97</v>
      </c>
      <c r="E717" t="s">
        <v>131</v>
      </c>
      <c r="F717" t="s">
        <v>2287</v>
      </c>
      <c r="G717" t="s">
        <v>231</v>
      </c>
      <c r="H717" t="s">
        <v>134</v>
      </c>
      <c r="I717" t="s">
        <v>135</v>
      </c>
      <c r="J717" t="s">
        <v>136</v>
      </c>
      <c r="K717" t="s">
        <v>137</v>
      </c>
      <c r="L717" t="s">
        <v>2288</v>
      </c>
      <c r="M717" t="s">
        <v>2289</v>
      </c>
      <c r="N717">
        <v>1.5141666659999999</v>
      </c>
      <c r="O717">
        <v>0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</row>
    <row r="718" spans="1:31" x14ac:dyDescent="0.25">
      <c r="A718">
        <v>1820558</v>
      </c>
      <c r="B718">
        <v>1</v>
      </c>
      <c r="C718" t="s">
        <v>81</v>
      </c>
      <c r="D718" t="s">
        <v>125</v>
      </c>
      <c r="E718" t="s">
        <v>131</v>
      </c>
      <c r="F718" t="s">
        <v>2290</v>
      </c>
      <c r="G718" t="s">
        <v>231</v>
      </c>
      <c r="H718" t="s">
        <v>134</v>
      </c>
      <c r="I718" t="s">
        <v>135</v>
      </c>
      <c r="J718" t="s">
        <v>136</v>
      </c>
      <c r="K718" t="s">
        <v>137</v>
      </c>
      <c r="L718" t="s">
        <v>2291</v>
      </c>
      <c r="M718" t="s">
        <v>2292</v>
      </c>
      <c r="N718">
        <v>1.488611111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1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2.540920192320975</v>
      </c>
      <c r="AC718">
        <v>0</v>
      </c>
      <c r="AD718">
        <v>0</v>
      </c>
      <c r="AE718">
        <v>2.540920192320975</v>
      </c>
    </row>
    <row r="719" spans="1:31" x14ac:dyDescent="0.25">
      <c r="A719">
        <v>1820559</v>
      </c>
      <c r="B719">
        <v>1</v>
      </c>
      <c r="C719" t="s">
        <v>80</v>
      </c>
      <c r="D719" t="s">
        <v>85</v>
      </c>
      <c r="E719" t="s">
        <v>131</v>
      </c>
      <c r="F719" t="s">
        <v>2293</v>
      </c>
      <c r="G719" t="s">
        <v>148</v>
      </c>
      <c r="H719" t="s">
        <v>134</v>
      </c>
      <c r="I719" t="s">
        <v>135</v>
      </c>
      <c r="J719" t="s">
        <v>136</v>
      </c>
      <c r="K719" t="s">
        <v>137</v>
      </c>
      <c r="L719" t="s">
        <v>2294</v>
      </c>
      <c r="M719" t="s">
        <v>2295</v>
      </c>
      <c r="N719">
        <v>2.8736111110000002</v>
      </c>
      <c r="O719">
        <v>0</v>
      </c>
      <c r="P719">
        <v>21</v>
      </c>
      <c r="Q719">
        <v>0</v>
      </c>
      <c r="R719">
        <v>0</v>
      </c>
      <c r="S719">
        <v>0</v>
      </c>
      <c r="T719">
        <v>3</v>
      </c>
      <c r="U719">
        <v>0</v>
      </c>
      <c r="V719">
        <v>0</v>
      </c>
      <c r="W719">
        <v>0</v>
      </c>
      <c r="X719">
        <v>27.405221503410953</v>
      </c>
      <c r="Y719">
        <v>0</v>
      </c>
      <c r="Z719">
        <v>0</v>
      </c>
      <c r="AA719">
        <v>0</v>
      </c>
      <c r="AB719">
        <v>44.004689414398769</v>
      </c>
      <c r="AC719">
        <v>0</v>
      </c>
      <c r="AD719">
        <v>0</v>
      </c>
      <c r="AE719">
        <v>71.409910917809725</v>
      </c>
    </row>
    <row r="720" spans="1:31" x14ac:dyDescent="0.25">
      <c r="A720">
        <v>1820563</v>
      </c>
      <c r="B720">
        <v>1</v>
      </c>
      <c r="C720" t="s">
        <v>80</v>
      </c>
      <c r="D720" t="s">
        <v>96</v>
      </c>
      <c r="E720" t="s">
        <v>131</v>
      </c>
      <c r="F720" t="s">
        <v>2296</v>
      </c>
      <c r="G720" t="s">
        <v>133</v>
      </c>
      <c r="H720" t="s">
        <v>134</v>
      </c>
      <c r="I720" t="s">
        <v>135</v>
      </c>
      <c r="J720" t="s">
        <v>136</v>
      </c>
      <c r="K720" t="s">
        <v>137</v>
      </c>
      <c r="L720" t="s">
        <v>2297</v>
      </c>
      <c r="M720" t="s">
        <v>2298</v>
      </c>
      <c r="N720">
        <v>1.034444444</v>
      </c>
      <c r="O720">
        <v>0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2.01970696312E-3</v>
      </c>
      <c r="AA720">
        <v>0</v>
      </c>
      <c r="AB720">
        <v>0</v>
      </c>
      <c r="AC720">
        <v>0</v>
      </c>
      <c r="AD720">
        <v>0</v>
      </c>
      <c r="AE720">
        <v>2.01970696312E-3</v>
      </c>
    </row>
    <row r="721" spans="1:31" x14ac:dyDescent="0.25">
      <c r="A721">
        <v>1820564</v>
      </c>
      <c r="B721">
        <v>1</v>
      </c>
      <c r="C721" t="s">
        <v>80</v>
      </c>
      <c r="D721" t="s">
        <v>95</v>
      </c>
      <c r="E721" t="s">
        <v>131</v>
      </c>
      <c r="F721" t="s">
        <v>2299</v>
      </c>
      <c r="G721" t="s">
        <v>231</v>
      </c>
      <c r="H721" t="s">
        <v>134</v>
      </c>
      <c r="I721" t="s">
        <v>135</v>
      </c>
      <c r="J721" t="s">
        <v>136</v>
      </c>
      <c r="K721" t="s">
        <v>137</v>
      </c>
      <c r="L721" t="s">
        <v>2300</v>
      </c>
      <c r="M721" t="s">
        <v>2301</v>
      </c>
      <c r="N721">
        <v>3.0494444440000001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0.96847184566760003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0.96847184566760003</v>
      </c>
    </row>
    <row r="722" spans="1:31" x14ac:dyDescent="0.25">
      <c r="A722">
        <v>1820566</v>
      </c>
      <c r="B722">
        <v>1</v>
      </c>
      <c r="C722" t="s">
        <v>80</v>
      </c>
      <c r="D722" t="s">
        <v>90</v>
      </c>
      <c r="E722" t="s">
        <v>131</v>
      </c>
      <c r="F722" t="s">
        <v>2302</v>
      </c>
      <c r="G722" t="s">
        <v>231</v>
      </c>
      <c r="H722" t="s">
        <v>134</v>
      </c>
      <c r="I722" t="s">
        <v>135</v>
      </c>
      <c r="J722" t="s">
        <v>136</v>
      </c>
      <c r="K722" t="s">
        <v>137</v>
      </c>
      <c r="L722" t="s">
        <v>2303</v>
      </c>
      <c r="M722" t="s">
        <v>2304</v>
      </c>
      <c r="N722">
        <v>1.223333333</v>
      </c>
      <c r="O722">
        <v>0</v>
      </c>
      <c r="P722">
        <v>3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1.0193991357991965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1.0193991357991965</v>
      </c>
    </row>
    <row r="723" spans="1:31" x14ac:dyDescent="0.25">
      <c r="A723">
        <v>1820567</v>
      </c>
      <c r="B723">
        <v>1</v>
      </c>
      <c r="C723" t="s">
        <v>81</v>
      </c>
      <c r="D723" t="s">
        <v>113</v>
      </c>
      <c r="E723" t="s">
        <v>193</v>
      </c>
      <c r="F723" t="s">
        <v>2305</v>
      </c>
      <c r="G723" t="s">
        <v>235</v>
      </c>
      <c r="H723" t="s">
        <v>134</v>
      </c>
      <c r="I723" t="s">
        <v>135</v>
      </c>
      <c r="J723" t="s">
        <v>136</v>
      </c>
      <c r="K723" t="s">
        <v>137</v>
      </c>
      <c r="L723" t="s">
        <v>2306</v>
      </c>
      <c r="M723" t="s">
        <v>2307</v>
      </c>
      <c r="N723">
        <v>2.4788888880000002</v>
      </c>
      <c r="O723">
        <v>0</v>
      </c>
      <c r="P723">
        <v>41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18.365380188012573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18.365380188012573</v>
      </c>
    </row>
    <row r="724" spans="1:31" x14ac:dyDescent="0.25">
      <c r="A724">
        <v>1820568</v>
      </c>
      <c r="B724">
        <v>1</v>
      </c>
      <c r="C724" t="s">
        <v>80</v>
      </c>
      <c r="D724" t="s">
        <v>107</v>
      </c>
      <c r="E724" t="s">
        <v>131</v>
      </c>
      <c r="F724" t="s">
        <v>2308</v>
      </c>
      <c r="G724" t="s">
        <v>133</v>
      </c>
      <c r="H724" t="s">
        <v>134</v>
      </c>
      <c r="I724" t="s">
        <v>135</v>
      </c>
      <c r="J724" t="s">
        <v>136</v>
      </c>
      <c r="K724" t="s">
        <v>137</v>
      </c>
      <c r="L724" t="s">
        <v>2309</v>
      </c>
      <c r="M724" t="s">
        <v>2310</v>
      </c>
      <c r="N724">
        <v>2.2688888880000002</v>
      </c>
      <c r="O724">
        <v>0</v>
      </c>
      <c r="P724">
        <v>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2.3168363760271142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2.3168363760271142</v>
      </c>
    </row>
    <row r="725" spans="1:31" x14ac:dyDescent="0.25">
      <c r="A725">
        <v>1820569</v>
      </c>
      <c r="B725">
        <v>1</v>
      </c>
      <c r="C725" t="s">
        <v>81</v>
      </c>
      <c r="D725" t="s">
        <v>127</v>
      </c>
      <c r="E725" t="s">
        <v>146</v>
      </c>
      <c r="F725" t="s">
        <v>2189</v>
      </c>
      <c r="G725" t="s">
        <v>148</v>
      </c>
      <c r="H725" t="s">
        <v>143</v>
      </c>
      <c r="I725" t="s">
        <v>135</v>
      </c>
      <c r="J725" t="s">
        <v>3</v>
      </c>
      <c r="K725" t="s">
        <v>137</v>
      </c>
      <c r="L725" t="s">
        <v>2311</v>
      </c>
      <c r="M725" t="s">
        <v>2312</v>
      </c>
      <c r="N725">
        <v>2.4369444439999999</v>
      </c>
      <c r="O725">
        <v>0</v>
      </c>
      <c r="P725">
        <v>595</v>
      </c>
      <c r="Q725">
        <v>0</v>
      </c>
      <c r="R725">
        <v>1</v>
      </c>
      <c r="S725">
        <v>0</v>
      </c>
      <c r="T725">
        <v>33</v>
      </c>
      <c r="U725">
        <v>0</v>
      </c>
      <c r="V725">
        <v>0</v>
      </c>
      <c r="W725">
        <v>0</v>
      </c>
      <c r="X725">
        <v>580.13820026845281</v>
      </c>
      <c r="Y725">
        <v>0</v>
      </c>
      <c r="Z725">
        <v>4.6347694097883335E-2</v>
      </c>
      <c r="AA725">
        <v>0</v>
      </c>
      <c r="AB725">
        <v>85.787875007271566</v>
      </c>
      <c r="AC725">
        <v>0</v>
      </c>
      <c r="AD725">
        <v>0</v>
      </c>
      <c r="AE725">
        <v>665.97242296982222</v>
      </c>
    </row>
    <row r="726" spans="1:31" x14ac:dyDescent="0.25">
      <c r="A726">
        <v>1820573</v>
      </c>
      <c r="B726">
        <v>1</v>
      </c>
      <c r="C726" t="s">
        <v>80</v>
      </c>
      <c r="D726" t="s">
        <v>98</v>
      </c>
      <c r="E726" t="s">
        <v>291</v>
      </c>
      <c r="F726" t="s">
        <v>2313</v>
      </c>
      <c r="G726" t="s">
        <v>279</v>
      </c>
      <c r="H726" t="s">
        <v>134</v>
      </c>
      <c r="I726" t="s">
        <v>135</v>
      </c>
      <c r="J726" t="s">
        <v>136</v>
      </c>
      <c r="K726" t="s">
        <v>137</v>
      </c>
      <c r="L726" t="s">
        <v>2314</v>
      </c>
      <c r="M726" t="s">
        <v>2315</v>
      </c>
      <c r="N726">
        <v>1.1516666659999999</v>
      </c>
      <c r="O726">
        <v>0</v>
      </c>
      <c r="P726">
        <v>71</v>
      </c>
      <c r="Q726">
        <v>0</v>
      </c>
      <c r="R726">
        <v>20</v>
      </c>
      <c r="S726">
        <v>0</v>
      </c>
      <c r="T726">
        <v>13</v>
      </c>
      <c r="U726">
        <v>0</v>
      </c>
      <c r="V726">
        <v>0</v>
      </c>
      <c r="W726">
        <v>0</v>
      </c>
      <c r="X726">
        <v>16.240808136523736</v>
      </c>
      <c r="Y726">
        <v>0</v>
      </c>
      <c r="Z726">
        <v>5.2397800836937209</v>
      </c>
      <c r="AA726">
        <v>0</v>
      </c>
      <c r="AB726">
        <v>6.2306674827564397</v>
      </c>
      <c r="AC726">
        <v>0</v>
      </c>
      <c r="AD726">
        <v>0</v>
      </c>
      <c r="AE726">
        <v>27.711255702973894</v>
      </c>
    </row>
    <row r="727" spans="1:31" x14ac:dyDescent="0.25">
      <c r="A727">
        <v>1820576</v>
      </c>
      <c r="B727">
        <v>1</v>
      </c>
      <c r="C727" t="s">
        <v>81</v>
      </c>
      <c r="D727" t="s">
        <v>114</v>
      </c>
      <c r="E727" t="s">
        <v>193</v>
      </c>
      <c r="F727" t="s">
        <v>2316</v>
      </c>
      <c r="G727" t="s">
        <v>235</v>
      </c>
      <c r="H727" t="s">
        <v>134</v>
      </c>
      <c r="I727" t="s">
        <v>135</v>
      </c>
      <c r="J727" t="s">
        <v>136</v>
      </c>
      <c r="K727" t="s">
        <v>137</v>
      </c>
      <c r="L727" t="s">
        <v>2317</v>
      </c>
      <c r="M727" t="s">
        <v>2318</v>
      </c>
      <c r="N727">
        <v>1.739166666</v>
      </c>
      <c r="O727">
        <v>0</v>
      </c>
      <c r="P727">
        <v>13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3.2108496124712866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3.2108496124712866</v>
      </c>
    </row>
    <row r="728" spans="1:31" x14ac:dyDescent="0.25">
      <c r="A728">
        <v>1820577</v>
      </c>
      <c r="B728">
        <v>1</v>
      </c>
      <c r="C728" t="s">
        <v>80</v>
      </c>
      <c r="D728" t="s">
        <v>94</v>
      </c>
      <c r="E728" t="s">
        <v>176</v>
      </c>
      <c r="F728" t="s">
        <v>2319</v>
      </c>
      <c r="G728" t="s">
        <v>142</v>
      </c>
      <c r="H728" t="s">
        <v>143</v>
      </c>
      <c r="I728" t="s">
        <v>135</v>
      </c>
      <c r="J728" t="s">
        <v>136</v>
      </c>
      <c r="K728" t="s">
        <v>137</v>
      </c>
      <c r="L728" t="s">
        <v>2320</v>
      </c>
      <c r="M728" t="s">
        <v>2321</v>
      </c>
      <c r="N728">
        <v>1.4652777770000001</v>
      </c>
      <c r="O728">
        <v>0</v>
      </c>
      <c r="P728">
        <v>119</v>
      </c>
      <c r="Q728">
        <v>0</v>
      </c>
      <c r="R728">
        <v>0</v>
      </c>
      <c r="S728">
        <v>1</v>
      </c>
      <c r="T728">
        <v>8</v>
      </c>
      <c r="U728">
        <v>0</v>
      </c>
      <c r="V728">
        <v>0</v>
      </c>
      <c r="W728">
        <v>0</v>
      </c>
      <c r="X728">
        <v>15.144790116241452</v>
      </c>
      <c r="Y728">
        <v>0</v>
      </c>
      <c r="Z728">
        <v>0</v>
      </c>
      <c r="AA728">
        <v>1.5642638353184501</v>
      </c>
      <c r="AB728">
        <v>4.6863153241679338</v>
      </c>
      <c r="AC728">
        <v>0</v>
      </c>
      <c r="AD728">
        <v>0</v>
      </c>
      <c r="AE728">
        <v>21.395369275727838</v>
      </c>
    </row>
    <row r="729" spans="1:31" x14ac:dyDescent="0.25">
      <c r="A729">
        <v>1820578</v>
      </c>
      <c r="B729">
        <v>1</v>
      </c>
      <c r="C729" t="s">
        <v>80</v>
      </c>
      <c r="D729" t="s">
        <v>99</v>
      </c>
      <c r="E729" t="s">
        <v>193</v>
      </c>
      <c r="F729" t="s">
        <v>2322</v>
      </c>
      <c r="G729" t="s">
        <v>235</v>
      </c>
      <c r="H729" t="s">
        <v>134</v>
      </c>
      <c r="I729" t="s">
        <v>135</v>
      </c>
      <c r="J729" t="s">
        <v>136</v>
      </c>
      <c r="K729" t="s">
        <v>137</v>
      </c>
      <c r="L729" t="s">
        <v>2323</v>
      </c>
      <c r="M729" t="s">
        <v>2324</v>
      </c>
      <c r="N729">
        <v>0.91749999999999998</v>
      </c>
      <c r="O729">
        <v>0</v>
      </c>
      <c r="P729">
        <v>2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2.1975192281499538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2.1975192281499538</v>
      </c>
    </row>
    <row r="730" spans="1:31" x14ac:dyDescent="0.25">
      <c r="A730">
        <v>1820581</v>
      </c>
      <c r="B730">
        <v>1</v>
      </c>
      <c r="C730" t="s">
        <v>80</v>
      </c>
      <c r="D730" t="s">
        <v>101</v>
      </c>
      <c r="E730" t="s">
        <v>193</v>
      </c>
      <c r="F730" t="s">
        <v>2325</v>
      </c>
      <c r="G730" t="s">
        <v>930</v>
      </c>
      <c r="H730" t="s">
        <v>134</v>
      </c>
      <c r="I730" t="s">
        <v>135</v>
      </c>
      <c r="J730" t="s">
        <v>136</v>
      </c>
      <c r="K730" t="s">
        <v>137</v>
      </c>
      <c r="L730" t="s">
        <v>2326</v>
      </c>
      <c r="M730" t="s">
        <v>2327</v>
      </c>
      <c r="N730">
        <v>1.7569444439999999</v>
      </c>
      <c r="O730">
        <v>0</v>
      </c>
      <c r="P730">
        <v>33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26.541139981683529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26.541139981683529</v>
      </c>
    </row>
    <row r="731" spans="1:31" x14ac:dyDescent="0.25">
      <c r="A731">
        <v>1820583</v>
      </c>
      <c r="B731">
        <v>1</v>
      </c>
      <c r="C731" t="s">
        <v>80</v>
      </c>
      <c r="D731" t="s">
        <v>106</v>
      </c>
      <c r="E731" t="s">
        <v>140</v>
      </c>
      <c r="F731" t="s">
        <v>2328</v>
      </c>
      <c r="G731" t="s">
        <v>142</v>
      </c>
      <c r="H731" t="s">
        <v>143</v>
      </c>
      <c r="I731" t="s">
        <v>135</v>
      </c>
      <c r="J731" t="s">
        <v>136</v>
      </c>
      <c r="K731" t="s">
        <v>137</v>
      </c>
      <c r="L731" t="s">
        <v>2329</v>
      </c>
      <c r="M731" t="s">
        <v>2330</v>
      </c>
      <c r="N731">
        <v>1.750555555</v>
      </c>
      <c r="O731">
        <v>0</v>
      </c>
      <c r="P731">
        <v>75</v>
      </c>
      <c r="Q731">
        <v>13</v>
      </c>
      <c r="R731">
        <v>20</v>
      </c>
      <c r="S731">
        <v>2</v>
      </c>
      <c r="T731">
        <v>14</v>
      </c>
      <c r="U731">
        <v>1</v>
      </c>
      <c r="V731">
        <v>0</v>
      </c>
      <c r="W731">
        <v>0</v>
      </c>
      <c r="X731">
        <v>47.44628597669341</v>
      </c>
      <c r="Y731">
        <v>8.1184900193692648</v>
      </c>
      <c r="Z731">
        <v>14.393330093609055</v>
      </c>
      <c r="AA731">
        <v>5.2487677714145251</v>
      </c>
      <c r="AB731">
        <v>38.487534024970131</v>
      </c>
      <c r="AC731">
        <v>110.95869503095784</v>
      </c>
      <c r="AD731">
        <v>0</v>
      </c>
      <c r="AE731">
        <v>224.65310291701422</v>
      </c>
    </row>
    <row r="732" spans="1:31" x14ac:dyDescent="0.25">
      <c r="A732">
        <v>1820588</v>
      </c>
      <c r="B732">
        <v>1</v>
      </c>
      <c r="C732" t="s">
        <v>80</v>
      </c>
      <c r="D732" t="s">
        <v>108</v>
      </c>
      <c r="E732" t="s">
        <v>291</v>
      </c>
      <c r="F732" t="s">
        <v>2331</v>
      </c>
      <c r="G732" t="s">
        <v>235</v>
      </c>
      <c r="H732" t="s">
        <v>134</v>
      </c>
      <c r="I732" t="s">
        <v>135</v>
      </c>
      <c r="J732" t="s">
        <v>136</v>
      </c>
      <c r="K732" t="s">
        <v>137</v>
      </c>
      <c r="L732" t="s">
        <v>2332</v>
      </c>
      <c r="M732" t="s">
        <v>2333</v>
      </c>
      <c r="N732">
        <v>0.816111111</v>
      </c>
      <c r="O732">
        <v>0</v>
      </c>
      <c r="P732">
        <v>93</v>
      </c>
      <c r="Q732">
        <v>0</v>
      </c>
      <c r="R732">
        <v>15</v>
      </c>
      <c r="S732">
        <v>0</v>
      </c>
      <c r="T732">
        <v>8</v>
      </c>
      <c r="U732">
        <v>0</v>
      </c>
      <c r="V732">
        <v>0</v>
      </c>
      <c r="W732">
        <v>0</v>
      </c>
      <c r="X732">
        <v>17.55635791977107</v>
      </c>
      <c r="Y732">
        <v>0</v>
      </c>
      <c r="Z732">
        <v>0.41955912773428339</v>
      </c>
      <c r="AA732">
        <v>0</v>
      </c>
      <c r="AB732">
        <v>2.5059116389251392</v>
      </c>
      <c r="AC732">
        <v>0</v>
      </c>
      <c r="AD732">
        <v>0</v>
      </c>
      <c r="AE732">
        <v>20.481828686430493</v>
      </c>
    </row>
    <row r="733" spans="1:31" x14ac:dyDescent="0.25">
      <c r="A733">
        <v>1820596</v>
      </c>
      <c r="B733">
        <v>1</v>
      </c>
      <c r="C733" t="s">
        <v>80</v>
      </c>
      <c r="D733" t="s">
        <v>108</v>
      </c>
      <c r="E733" t="s">
        <v>291</v>
      </c>
      <c r="F733" t="s">
        <v>2334</v>
      </c>
      <c r="G733" t="s">
        <v>235</v>
      </c>
      <c r="H733" t="s">
        <v>134</v>
      </c>
      <c r="I733" t="s">
        <v>135</v>
      </c>
      <c r="J733" t="s">
        <v>136</v>
      </c>
      <c r="K733" t="s">
        <v>137</v>
      </c>
      <c r="L733" t="s">
        <v>2335</v>
      </c>
      <c r="M733" t="s">
        <v>2336</v>
      </c>
      <c r="N733">
        <v>0.77944444400000001</v>
      </c>
      <c r="O733">
        <v>0</v>
      </c>
      <c r="P733">
        <v>28</v>
      </c>
      <c r="Q733">
        <v>0</v>
      </c>
      <c r="R733">
        <v>8</v>
      </c>
      <c r="S733">
        <v>0</v>
      </c>
      <c r="T733">
        <v>4</v>
      </c>
      <c r="U733">
        <v>0</v>
      </c>
      <c r="V733">
        <v>0</v>
      </c>
      <c r="W733">
        <v>0</v>
      </c>
      <c r="X733">
        <v>3.3646415790715056</v>
      </c>
      <c r="Y733">
        <v>0</v>
      </c>
      <c r="Z733">
        <v>0.97304798613601318</v>
      </c>
      <c r="AA733">
        <v>0</v>
      </c>
      <c r="AB733">
        <v>0.80848098761657994</v>
      </c>
      <c r="AC733">
        <v>0</v>
      </c>
      <c r="AD733">
        <v>0</v>
      </c>
      <c r="AE733">
        <v>5.1461705528240991</v>
      </c>
    </row>
    <row r="734" spans="1:31" x14ac:dyDescent="0.25">
      <c r="A734">
        <v>1820597</v>
      </c>
      <c r="B734">
        <v>1</v>
      </c>
      <c r="C734" t="s">
        <v>81</v>
      </c>
      <c r="D734" t="s">
        <v>116</v>
      </c>
      <c r="E734" t="s">
        <v>193</v>
      </c>
      <c r="F734" t="s">
        <v>2337</v>
      </c>
      <c r="G734" t="s">
        <v>235</v>
      </c>
      <c r="H734" t="s">
        <v>134</v>
      </c>
      <c r="I734" t="s">
        <v>135</v>
      </c>
      <c r="J734" t="s">
        <v>136</v>
      </c>
      <c r="K734" t="s">
        <v>137</v>
      </c>
      <c r="L734" t="s">
        <v>2338</v>
      </c>
      <c r="M734" t="s">
        <v>2339</v>
      </c>
      <c r="N734">
        <v>0.93194444399999998</v>
      </c>
      <c r="O734">
        <v>0</v>
      </c>
      <c r="P734">
        <v>20</v>
      </c>
      <c r="Q734">
        <v>0</v>
      </c>
      <c r="R734">
        <v>0</v>
      </c>
      <c r="S734">
        <v>0</v>
      </c>
      <c r="T734">
        <v>3</v>
      </c>
      <c r="U734">
        <v>0</v>
      </c>
      <c r="V734">
        <v>0</v>
      </c>
      <c r="W734">
        <v>0</v>
      </c>
      <c r="X734">
        <v>6.6153799609701833</v>
      </c>
      <c r="Y734">
        <v>0</v>
      </c>
      <c r="Z734">
        <v>0</v>
      </c>
      <c r="AA734">
        <v>0</v>
      </c>
      <c r="AB734">
        <v>0.70651244375457478</v>
      </c>
      <c r="AC734">
        <v>0</v>
      </c>
      <c r="AD734">
        <v>0</v>
      </c>
      <c r="AE734">
        <v>7.3218924047247578</v>
      </c>
    </row>
    <row r="735" spans="1:31" x14ac:dyDescent="0.25">
      <c r="A735">
        <v>1820599</v>
      </c>
      <c r="B735">
        <v>1</v>
      </c>
      <c r="C735" t="s">
        <v>81</v>
      </c>
      <c r="D735" t="s">
        <v>117</v>
      </c>
      <c r="E735" t="s">
        <v>131</v>
      </c>
      <c r="F735" t="s">
        <v>2340</v>
      </c>
      <c r="G735" t="s">
        <v>279</v>
      </c>
      <c r="H735" t="s">
        <v>134</v>
      </c>
      <c r="I735" t="s">
        <v>135</v>
      </c>
      <c r="J735" t="s">
        <v>136</v>
      </c>
      <c r="K735" t="s">
        <v>137</v>
      </c>
      <c r="L735" t="s">
        <v>2341</v>
      </c>
      <c r="M735" t="s">
        <v>2342</v>
      </c>
      <c r="N735">
        <v>2.2188888879999999</v>
      </c>
      <c r="O735">
        <v>0</v>
      </c>
      <c r="P735">
        <v>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0.47016779907114337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0.47016779907114337</v>
      </c>
    </row>
    <row r="736" spans="1:31" x14ac:dyDescent="0.25">
      <c r="A736">
        <v>1820606</v>
      </c>
      <c r="B736">
        <v>1</v>
      </c>
      <c r="C736" t="s">
        <v>81</v>
      </c>
      <c r="D736" t="s">
        <v>113</v>
      </c>
      <c r="E736" t="s">
        <v>291</v>
      </c>
      <c r="F736" t="s">
        <v>2343</v>
      </c>
      <c r="G736" t="s">
        <v>235</v>
      </c>
      <c r="H736" t="s">
        <v>134</v>
      </c>
      <c r="I736" t="s">
        <v>135</v>
      </c>
      <c r="J736" t="s">
        <v>136</v>
      </c>
      <c r="K736" t="s">
        <v>137</v>
      </c>
      <c r="L736" t="s">
        <v>2344</v>
      </c>
      <c r="M736" t="s">
        <v>2345</v>
      </c>
      <c r="N736">
        <v>2.1408333329999998</v>
      </c>
      <c r="O736">
        <v>0</v>
      </c>
      <c r="P736">
        <v>37</v>
      </c>
      <c r="Q736">
        <v>0</v>
      </c>
      <c r="R736">
        <v>13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1.4878938846323655</v>
      </c>
      <c r="Y736">
        <v>0</v>
      </c>
      <c r="Z736">
        <v>4.3035941129168895</v>
      </c>
      <c r="AA736">
        <v>0</v>
      </c>
      <c r="AB736">
        <v>0</v>
      </c>
      <c r="AC736">
        <v>0</v>
      </c>
      <c r="AD736">
        <v>0</v>
      </c>
      <c r="AE736">
        <v>5.7914879975492548</v>
      </c>
    </row>
    <row r="737" spans="1:31" x14ac:dyDescent="0.25">
      <c r="A737">
        <v>1820612</v>
      </c>
      <c r="B737">
        <v>1</v>
      </c>
      <c r="C737" t="s">
        <v>80</v>
      </c>
      <c r="D737" t="s">
        <v>97</v>
      </c>
      <c r="E737" t="s">
        <v>131</v>
      </c>
      <c r="F737" t="s">
        <v>2346</v>
      </c>
      <c r="G737" t="s">
        <v>231</v>
      </c>
      <c r="H737" t="s">
        <v>134</v>
      </c>
      <c r="I737" t="s">
        <v>135</v>
      </c>
      <c r="J737" t="s">
        <v>136</v>
      </c>
      <c r="K737" t="s">
        <v>137</v>
      </c>
      <c r="L737" t="s">
        <v>2347</v>
      </c>
      <c r="M737" t="s">
        <v>2348</v>
      </c>
      <c r="N737">
        <v>1.2141666659999999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0.13066451499324586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0.13066451499324586</v>
      </c>
    </row>
    <row r="738" spans="1:31" x14ac:dyDescent="0.25">
      <c r="A738">
        <v>1820616</v>
      </c>
      <c r="B738">
        <v>1</v>
      </c>
      <c r="C738" t="s">
        <v>81</v>
      </c>
      <c r="D738" t="s">
        <v>118</v>
      </c>
      <c r="E738" t="s">
        <v>131</v>
      </c>
      <c r="F738" t="s">
        <v>2349</v>
      </c>
      <c r="G738" t="s">
        <v>209</v>
      </c>
      <c r="H738" t="s">
        <v>134</v>
      </c>
      <c r="I738" t="s">
        <v>135</v>
      </c>
      <c r="J738" t="s">
        <v>136</v>
      </c>
      <c r="K738" t="s">
        <v>137</v>
      </c>
      <c r="L738" t="s">
        <v>2350</v>
      </c>
      <c r="M738" t="s">
        <v>2351</v>
      </c>
      <c r="N738">
        <v>0.45166666599999999</v>
      </c>
      <c r="O738">
        <v>0</v>
      </c>
      <c r="P738">
        <v>9</v>
      </c>
      <c r="Q738">
        <v>0</v>
      </c>
      <c r="R738">
        <v>0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0.7789540414614966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0.7789540414614966</v>
      </c>
    </row>
    <row r="739" spans="1:31" x14ac:dyDescent="0.25">
      <c r="A739">
        <v>1820624</v>
      </c>
      <c r="B739">
        <v>1</v>
      </c>
      <c r="C739" t="s">
        <v>80</v>
      </c>
      <c r="D739" t="s">
        <v>107</v>
      </c>
      <c r="E739" t="s">
        <v>176</v>
      </c>
      <c r="F739" t="s">
        <v>2352</v>
      </c>
      <c r="G739" t="s">
        <v>142</v>
      </c>
      <c r="H739" t="s">
        <v>143</v>
      </c>
      <c r="I739" t="s">
        <v>135</v>
      </c>
      <c r="J739" t="s">
        <v>136</v>
      </c>
      <c r="K739" t="s">
        <v>137</v>
      </c>
      <c r="L739" t="s">
        <v>2353</v>
      </c>
      <c r="M739" t="s">
        <v>2354</v>
      </c>
      <c r="N739">
        <v>1.953888888</v>
      </c>
      <c r="O739">
        <v>0</v>
      </c>
      <c r="P739">
        <v>305</v>
      </c>
      <c r="Q739">
        <v>13</v>
      </c>
      <c r="R739">
        <v>20</v>
      </c>
      <c r="S739">
        <v>2</v>
      </c>
      <c r="T739">
        <v>55</v>
      </c>
      <c r="U739">
        <v>1</v>
      </c>
      <c r="V739">
        <v>0</v>
      </c>
      <c r="W739">
        <v>0</v>
      </c>
      <c r="X739">
        <v>120.26540686495109</v>
      </c>
      <c r="Y739">
        <v>14.729123249859139</v>
      </c>
      <c r="Z739">
        <v>5.9547824530987468</v>
      </c>
      <c r="AA739">
        <v>17.935921726426233</v>
      </c>
      <c r="AB739">
        <v>87.728212851887335</v>
      </c>
      <c r="AC739">
        <v>154.16990518239666</v>
      </c>
      <c r="AD739">
        <v>0</v>
      </c>
      <c r="AE739">
        <v>400.78335232861923</v>
      </c>
    </row>
    <row r="740" spans="1:31" x14ac:dyDescent="0.25">
      <c r="A740">
        <v>1805939</v>
      </c>
      <c r="B740">
        <v>1</v>
      </c>
      <c r="C740" t="s">
        <v>81</v>
      </c>
      <c r="D740" t="s">
        <v>128</v>
      </c>
      <c r="E740" t="s">
        <v>146</v>
      </c>
      <c r="F740" t="s">
        <v>2355</v>
      </c>
      <c r="G740" t="s">
        <v>142</v>
      </c>
      <c r="H740" t="s">
        <v>143</v>
      </c>
      <c r="I740" t="s">
        <v>199</v>
      </c>
      <c r="J740" t="s">
        <v>136</v>
      </c>
      <c r="K740" t="s">
        <v>137</v>
      </c>
      <c r="L740" t="s">
        <v>2356</v>
      </c>
      <c r="M740" t="s">
        <v>2357</v>
      </c>
      <c r="N740">
        <v>1.5833333000000002E-2</v>
      </c>
      <c r="O740">
        <v>5</v>
      </c>
      <c r="P740">
        <v>158</v>
      </c>
      <c r="Q740">
        <v>2</v>
      </c>
      <c r="R740">
        <v>9</v>
      </c>
      <c r="S740">
        <v>13</v>
      </c>
      <c r="T740">
        <v>4</v>
      </c>
      <c r="U740">
        <v>0</v>
      </c>
      <c r="V740">
        <v>0</v>
      </c>
      <c r="W740">
        <v>1.8328646829336666E-2</v>
      </c>
      <c r="X740">
        <v>0.40504949967366671</v>
      </c>
      <c r="Y740">
        <v>9.5345632235700022E-3</v>
      </c>
      <c r="Z740">
        <v>6.4950499810233348E-3</v>
      </c>
      <c r="AA740">
        <v>0.55015758073694998</v>
      </c>
      <c r="AB740">
        <v>1.5566475283484999E-2</v>
      </c>
      <c r="AC740">
        <v>0</v>
      </c>
      <c r="AD740">
        <v>0</v>
      </c>
      <c r="AE740">
        <v>1.0051318157280318</v>
      </c>
    </row>
    <row r="741" spans="1:31" x14ac:dyDescent="0.25">
      <c r="A741">
        <v>1805940</v>
      </c>
      <c r="B741">
        <v>1</v>
      </c>
      <c r="C741" t="s">
        <v>80</v>
      </c>
      <c r="D741" t="s">
        <v>88</v>
      </c>
      <c r="E741" t="s">
        <v>146</v>
      </c>
      <c r="F741" t="s">
        <v>2358</v>
      </c>
      <c r="G741" t="s">
        <v>142</v>
      </c>
      <c r="H741" t="s">
        <v>143</v>
      </c>
      <c r="I741" t="s">
        <v>135</v>
      </c>
      <c r="J741" t="s">
        <v>136</v>
      </c>
      <c r="K741" t="s">
        <v>137</v>
      </c>
      <c r="L741" t="s">
        <v>2359</v>
      </c>
      <c r="M741" t="s">
        <v>2360</v>
      </c>
      <c r="N741">
        <v>0.24222222199999999</v>
      </c>
      <c r="O741">
        <v>0</v>
      </c>
      <c r="P741">
        <v>2263</v>
      </c>
      <c r="Q741">
        <v>0</v>
      </c>
      <c r="R741">
        <v>0</v>
      </c>
      <c r="S741">
        <v>1</v>
      </c>
      <c r="T741">
        <v>143</v>
      </c>
      <c r="U741">
        <v>0</v>
      </c>
      <c r="V741">
        <v>0</v>
      </c>
      <c r="W741">
        <v>0</v>
      </c>
      <c r="X741">
        <v>135.96371337656163</v>
      </c>
      <c r="Y741">
        <v>0</v>
      </c>
      <c r="Z741">
        <v>0</v>
      </c>
      <c r="AA741">
        <v>1.7095328209164979</v>
      </c>
      <c r="AB741">
        <v>8.8472960215323102</v>
      </c>
      <c r="AC741">
        <v>0</v>
      </c>
      <c r="AD741">
        <v>0</v>
      </c>
      <c r="AE741">
        <v>146.52054221901045</v>
      </c>
    </row>
    <row r="742" spans="1:31" x14ac:dyDescent="0.25">
      <c r="A742">
        <v>1805941</v>
      </c>
      <c r="B742">
        <v>1</v>
      </c>
      <c r="C742" t="s">
        <v>80</v>
      </c>
      <c r="D742" t="s">
        <v>93</v>
      </c>
      <c r="E742" t="s">
        <v>291</v>
      </c>
      <c r="F742" t="s">
        <v>2361</v>
      </c>
      <c r="G742" t="s">
        <v>2362</v>
      </c>
      <c r="H742" t="s">
        <v>134</v>
      </c>
      <c r="I742" t="s">
        <v>135</v>
      </c>
      <c r="J742" t="s">
        <v>136</v>
      </c>
      <c r="K742" t="s">
        <v>137</v>
      </c>
      <c r="L742" t="s">
        <v>2363</v>
      </c>
      <c r="M742" t="s">
        <v>2364</v>
      </c>
      <c r="N742">
        <v>0.73583333299999998</v>
      </c>
      <c r="O742">
        <v>0</v>
      </c>
      <c r="P742">
        <v>109</v>
      </c>
      <c r="Q742">
        <v>0</v>
      </c>
      <c r="R742">
        <v>0</v>
      </c>
      <c r="S742">
        <v>0</v>
      </c>
      <c r="T742">
        <v>9</v>
      </c>
      <c r="U742">
        <v>0</v>
      </c>
      <c r="V742">
        <v>0</v>
      </c>
      <c r="W742">
        <v>0</v>
      </c>
      <c r="X742">
        <v>16.064885940555978</v>
      </c>
      <c r="Y742">
        <v>0</v>
      </c>
      <c r="Z742">
        <v>0</v>
      </c>
      <c r="AA742">
        <v>0</v>
      </c>
      <c r="AB742">
        <v>1.8309987779963943</v>
      </c>
      <c r="AC742">
        <v>0</v>
      </c>
      <c r="AD742">
        <v>0</v>
      </c>
      <c r="AE742">
        <v>17.895884718552374</v>
      </c>
    </row>
    <row r="743" spans="1:31" x14ac:dyDescent="0.25">
      <c r="A743">
        <v>1805943</v>
      </c>
      <c r="B743">
        <v>1</v>
      </c>
      <c r="C743" t="s">
        <v>80</v>
      </c>
      <c r="D743" t="s">
        <v>88</v>
      </c>
      <c r="E743" t="s">
        <v>146</v>
      </c>
      <c r="F743" t="s">
        <v>2365</v>
      </c>
      <c r="G743" t="s">
        <v>2366</v>
      </c>
      <c r="H743" t="s">
        <v>143</v>
      </c>
      <c r="I743" t="s">
        <v>135</v>
      </c>
      <c r="J743" t="s">
        <v>136</v>
      </c>
      <c r="K743" t="s">
        <v>137</v>
      </c>
      <c r="L743" t="s">
        <v>2367</v>
      </c>
      <c r="M743" t="s">
        <v>2368</v>
      </c>
      <c r="N743">
        <v>0.340277777</v>
      </c>
      <c r="O743">
        <v>0</v>
      </c>
      <c r="P743">
        <v>1036</v>
      </c>
      <c r="Q743">
        <v>0</v>
      </c>
      <c r="R743">
        <v>0</v>
      </c>
      <c r="S743">
        <v>1</v>
      </c>
      <c r="T743">
        <v>90</v>
      </c>
      <c r="U743">
        <v>0</v>
      </c>
      <c r="V743">
        <v>0</v>
      </c>
      <c r="W743">
        <v>0</v>
      </c>
      <c r="X743">
        <v>84.684288675370595</v>
      </c>
      <c r="Y743">
        <v>0</v>
      </c>
      <c r="Z743">
        <v>0</v>
      </c>
      <c r="AA743">
        <v>2.3755118597503224</v>
      </c>
      <c r="AB743">
        <v>8.2679176926566313</v>
      </c>
      <c r="AC743">
        <v>0</v>
      </c>
      <c r="AD743">
        <v>0</v>
      </c>
      <c r="AE743">
        <v>95.327718227777552</v>
      </c>
    </row>
    <row r="744" spans="1:31" x14ac:dyDescent="0.25">
      <c r="A744">
        <v>1805949</v>
      </c>
      <c r="B744">
        <v>1</v>
      </c>
      <c r="C744" t="s">
        <v>80</v>
      </c>
      <c r="D744" t="s">
        <v>97</v>
      </c>
      <c r="E744" t="s">
        <v>176</v>
      </c>
      <c r="F744" t="s">
        <v>2369</v>
      </c>
      <c r="G744" t="s">
        <v>142</v>
      </c>
      <c r="H744" t="s">
        <v>143</v>
      </c>
      <c r="I744" t="s">
        <v>135</v>
      </c>
      <c r="J744" t="s">
        <v>136</v>
      </c>
      <c r="K744" t="s">
        <v>137</v>
      </c>
      <c r="L744" t="s">
        <v>2370</v>
      </c>
      <c r="M744" t="s">
        <v>2371</v>
      </c>
      <c r="N744">
        <v>1.0024999999999999</v>
      </c>
      <c r="O744">
        <v>1</v>
      </c>
      <c r="P744">
        <v>73</v>
      </c>
      <c r="Q744">
        <v>2</v>
      </c>
      <c r="R744">
        <v>1</v>
      </c>
      <c r="S744">
        <v>5</v>
      </c>
      <c r="T744">
        <v>5</v>
      </c>
      <c r="U744">
        <v>0</v>
      </c>
      <c r="V744">
        <v>0</v>
      </c>
      <c r="W744">
        <v>0.77730105692103058</v>
      </c>
      <c r="X744">
        <v>17.352333489315843</v>
      </c>
      <c r="Y744">
        <v>0.42540053840510106</v>
      </c>
      <c r="Z744">
        <v>3.6224635200315006E-2</v>
      </c>
      <c r="AA744">
        <v>27.80400794138761</v>
      </c>
      <c r="AB744">
        <v>1.7330769932200356</v>
      </c>
      <c r="AC744">
        <v>0</v>
      </c>
      <c r="AD744">
        <v>0</v>
      </c>
      <c r="AE744">
        <v>48.128344654449933</v>
      </c>
    </row>
    <row r="745" spans="1:31" x14ac:dyDescent="0.25">
      <c r="A745">
        <v>1805950</v>
      </c>
      <c r="B745">
        <v>1</v>
      </c>
      <c r="C745" t="s">
        <v>80</v>
      </c>
      <c r="D745" t="s">
        <v>82</v>
      </c>
      <c r="E745" t="s">
        <v>131</v>
      </c>
      <c r="F745" t="s">
        <v>2372</v>
      </c>
      <c r="G745" t="s">
        <v>133</v>
      </c>
      <c r="H745" t="s">
        <v>134</v>
      </c>
      <c r="I745" t="s">
        <v>135</v>
      </c>
      <c r="J745" t="s">
        <v>136</v>
      </c>
      <c r="K745" t="s">
        <v>137</v>
      </c>
      <c r="L745" t="s">
        <v>2373</v>
      </c>
      <c r="M745" t="s">
        <v>2374</v>
      </c>
      <c r="N745">
        <v>16.655277776999998</v>
      </c>
      <c r="O745">
        <v>0</v>
      </c>
      <c r="P745">
        <v>8</v>
      </c>
      <c r="Q745">
        <v>0</v>
      </c>
      <c r="R745">
        <v>0</v>
      </c>
      <c r="S745">
        <v>0</v>
      </c>
      <c r="T745">
        <v>2</v>
      </c>
      <c r="U745">
        <v>0</v>
      </c>
      <c r="V745">
        <v>0</v>
      </c>
      <c r="W745">
        <v>0</v>
      </c>
      <c r="X745">
        <v>27.111830949974554</v>
      </c>
      <c r="Y745">
        <v>0</v>
      </c>
      <c r="Z745">
        <v>0</v>
      </c>
      <c r="AA745">
        <v>0</v>
      </c>
      <c r="AB745">
        <v>14.469687052564691</v>
      </c>
      <c r="AC745">
        <v>0</v>
      </c>
      <c r="AD745">
        <v>0</v>
      </c>
      <c r="AE745">
        <v>41.581518002539241</v>
      </c>
    </row>
    <row r="746" spans="1:31" x14ac:dyDescent="0.25">
      <c r="A746">
        <v>1805952</v>
      </c>
      <c r="B746">
        <v>1</v>
      </c>
      <c r="C746" t="s">
        <v>80</v>
      </c>
      <c r="D746" t="s">
        <v>83</v>
      </c>
      <c r="E746" t="s">
        <v>131</v>
      </c>
      <c r="F746" t="s">
        <v>2375</v>
      </c>
      <c r="G746" t="s">
        <v>209</v>
      </c>
      <c r="H746" t="s">
        <v>134</v>
      </c>
      <c r="I746" t="s">
        <v>135</v>
      </c>
      <c r="J746" t="s">
        <v>136</v>
      </c>
      <c r="K746" t="s">
        <v>137</v>
      </c>
      <c r="L746" t="s">
        <v>2376</v>
      </c>
      <c r="M746" t="s">
        <v>2377</v>
      </c>
      <c r="N746">
        <v>2.8197222219999998</v>
      </c>
      <c r="O746">
        <v>0</v>
      </c>
      <c r="P746">
        <v>19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7.5714561465181749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7.5714561465181749</v>
      </c>
    </row>
    <row r="747" spans="1:31" x14ac:dyDescent="0.25">
      <c r="A747">
        <v>1805953</v>
      </c>
      <c r="B747">
        <v>1</v>
      </c>
      <c r="C747" t="s">
        <v>81</v>
      </c>
      <c r="D747" t="s">
        <v>114</v>
      </c>
      <c r="E747" t="s">
        <v>176</v>
      </c>
      <c r="F747" t="s">
        <v>2378</v>
      </c>
      <c r="G747" t="s">
        <v>142</v>
      </c>
      <c r="H747" t="s">
        <v>143</v>
      </c>
      <c r="I747" t="s">
        <v>135</v>
      </c>
      <c r="J747" t="s">
        <v>136</v>
      </c>
      <c r="K747" t="s">
        <v>137</v>
      </c>
      <c r="L747" t="s">
        <v>2379</v>
      </c>
      <c r="M747" t="s">
        <v>2380</v>
      </c>
      <c r="N747">
        <v>0.23638888799999999</v>
      </c>
      <c r="O747">
        <v>0</v>
      </c>
      <c r="P747">
        <v>1593</v>
      </c>
      <c r="Q747">
        <v>0</v>
      </c>
      <c r="R747">
        <v>43</v>
      </c>
      <c r="S747">
        <v>2</v>
      </c>
      <c r="T747">
        <v>133</v>
      </c>
      <c r="U747">
        <v>0</v>
      </c>
      <c r="V747">
        <v>1</v>
      </c>
      <c r="W747">
        <v>0</v>
      </c>
      <c r="X747">
        <v>25.521424678905802</v>
      </c>
      <c r="Y747">
        <v>0</v>
      </c>
      <c r="Z747">
        <v>5.1001927435201669E-2</v>
      </c>
      <c r="AA747">
        <v>0.69612511575374902</v>
      </c>
      <c r="AB747">
        <v>3.4769963295150057</v>
      </c>
      <c r="AC747">
        <v>0</v>
      </c>
      <c r="AD747">
        <v>0</v>
      </c>
      <c r="AE747">
        <v>29.745548051609759</v>
      </c>
    </row>
    <row r="748" spans="1:31" x14ac:dyDescent="0.25">
      <c r="A748">
        <v>1805956</v>
      </c>
      <c r="B748">
        <v>1</v>
      </c>
      <c r="C748" t="s">
        <v>80</v>
      </c>
      <c r="D748" t="s">
        <v>96</v>
      </c>
      <c r="E748" t="s">
        <v>339</v>
      </c>
      <c r="F748" t="s">
        <v>2381</v>
      </c>
      <c r="G748" t="s">
        <v>706</v>
      </c>
      <c r="H748" t="s">
        <v>143</v>
      </c>
      <c r="I748" t="s">
        <v>135</v>
      </c>
      <c r="J748" t="s">
        <v>136</v>
      </c>
      <c r="K748" t="s">
        <v>137</v>
      </c>
      <c r="L748" t="s">
        <v>2382</v>
      </c>
      <c r="M748" t="s">
        <v>2383</v>
      </c>
      <c r="N748">
        <v>0.47395166599999999</v>
      </c>
      <c r="O748">
        <v>0</v>
      </c>
      <c r="P748">
        <v>47</v>
      </c>
      <c r="Q748">
        <v>14</v>
      </c>
      <c r="R748">
        <v>2</v>
      </c>
      <c r="S748">
        <v>19</v>
      </c>
      <c r="T748">
        <v>3</v>
      </c>
      <c r="U748">
        <v>5</v>
      </c>
      <c r="V748">
        <v>0</v>
      </c>
      <c r="W748">
        <v>0</v>
      </c>
      <c r="X748">
        <v>5.6251835061958824</v>
      </c>
      <c r="Y748">
        <v>3.0066007964860231</v>
      </c>
      <c r="Z748">
        <v>7.4183588850115001E-2</v>
      </c>
      <c r="AA748">
        <v>50.370231647277336</v>
      </c>
      <c r="AB748">
        <v>0.25743508686875255</v>
      </c>
      <c r="AC748">
        <v>114.64148458260635</v>
      </c>
      <c r="AD748">
        <v>0</v>
      </c>
      <c r="AE748">
        <v>173.97511920828447</v>
      </c>
    </row>
    <row r="749" spans="1:31" x14ac:dyDescent="0.25">
      <c r="A749">
        <v>1806057</v>
      </c>
      <c r="B749">
        <v>1</v>
      </c>
      <c r="C749" t="s">
        <v>80</v>
      </c>
      <c r="D749" t="s">
        <v>96</v>
      </c>
      <c r="E749" t="s">
        <v>176</v>
      </c>
      <c r="F749" t="s">
        <v>2384</v>
      </c>
      <c r="G749" t="s">
        <v>2385</v>
      </c>
      <c r="H749" t="s">
        <v>143</v>
      </c>
      <c r="I749" t="s">
        <v>135</v>
      </c>
      <c r="J749" t="s">
        <v>136</v>
      </c>
      <c r="K749" t="s">
        <v>137</v>
      </c>
      <c r="L749" t="s">
        <v>2386</v>
      </c>
      <c r="M749" t="s">
        <v>2387</v>
      </c>
      <c r="N749">
        <v>0.46444444400000001</v>
      </c>
      <c r="O749">
        <v>1</v>
      </c>
      <c r="P749">
        <v>1300</v>
      </c>
      <c r="Q749">
        <v>0</v>
      </c>
      <c r="R749">
        <v>0</v>
      </c>
      <c r="S749">
        <v>6</v>
      </c>
      <c r="T749">
        <v>28</v>
      </c>
      <c r="U749">
        <v>0</v>
      </c>
      <c r="V749">
        <v>1</v>
      </c>
      <c r="W749">
        <v>3.3069388207282775</v>
      </c>
      <c r="X749">
        <v>64.931340314693713</v>
      </c>
      <c r="Y749">
        <v>0</v>
      </c>
      <c r="Z749">
        <v>0</v>
      </c>
      <c r="AA749">
        <v>21.3643288731664</v>
      </c>
      <c r="AB749">
        <v>10.282393972763316</v>
      </c>
      <c r="AC749">
        <v>0</v>
      </c>
      <c r="AD749">
        <v>7.7188130460955559E-3</v>
      </c>
      <c r="AE749">
        <v>99.892720794397803</v>
      </c>
    </row>
    <row r="750" spans="1:31" x14ac:dyDescent="0.25">
      <c r="A750">
        <v>1806189</v>
      </c>
      <c r="B750">
        <v>1</v>
      </c>
      <c r="C750" t="s">
        <v>80</v>
      </c>
      <c r="D750" t="s">
        <v>103</v>
      </c>
      <c r="E750" t="s">
        <v>339</v>
      </c>
      <c r="F750" t="s">
        <v>2388</v>
      </c>
      <c r="G750" t="s">
        <v>142</v>
      </c>
      <c r="H750" t="s">
        <v>143</v>
      </c>
      <c r="I750" t="s">
        <v>135</v>
      </c>
      <c r="J750" t="s">
        <v>136</v>
      </c>
      <c r="K750" t="s">
        <v>137</v>
      </c>
      <c r="L750" t="s">
        <v>2389</v>
      </c>
      <c r="M750" t="s">
        <v>2390</v>
      </c>
      <c r="N750">
        <v>0.456666666</v>
      </c>
      <c r="O750">
        <v>0</v>
      </c>
      <c r="P750">
        <v>9</v>
      </c>
      <c r="Q750">
        <v>37</v>
      </c>
      <c r="R750">
        <v>73</v>
      </c>
      <c r="S750">
        <v>7</v>
      </c>
      <c r="T750">
        <v>17</v>
      </c>
      <c r="U750">
        <v>5</v>
      </c>
      <c r="V750">
        <v>0</v>
      </c>
      <c r="W750">
        <v>0</v>
      </c>
      <c r="X750">
        <v>0.39456745433913504</v>
      </c>
      <c r="Y750">
        <v>35.504320121353281</v>
      </c>
      <c r="Z750">
        <v>21.342134596935214</v>
      </c>
      <c r="AA750">
        <v>32.525021411234064</v>
      </c>
      <c r="AB750">
        <v>14.820710975063045</v>
      </c>
      <c r="AC750">
        <v>190.69836341913953</v>
      </c>
      <c r="AD750">
        <v>0</v>
      </c>
      <c r="AE750">
        <v>295.28511797806425</v>
      </c>
    </row>
    <row r="751" spans="1:31" x14ac:dyDescent="0.25">
      <c r="A751">
        <v>1806191</v>
      </c>
      <c r="B751">
        <v>1</v>
      </c>
      <c r="C751" t="s">
        <v>80</v>
      </c>
      <c r="D751" t="s">
        <v>106</v>
      </c>
      <c r="E751" t="s">
        <v>176</v>
      </c>
      <c r="F751" t="s">
        <v>2391</v>
      </c>
      <c r="G751" t="s">
        <v>142</v>
      </c>
      <c r="H751" t="s">
        <v>143</v>
      </c>
      <c r="I751" t="s">
        <v>199</v>
      </c>
      <c r="J751" t="s">
        <v>136</v>
      </c>
      <c r="K751" t="s">
        <v>137</v>
      </c>
      <c r="L751" t="s">
        <v>2392</v>
      </c>
      <c r="M751" t="s">
        <v>2393</v>
      </c>
      <c r="N751">
        <v>4.1388887999999999E-2</v>
      </c>
      <c r="O751">
        <v>4</v>
      </c>
      <c r="P751">
        <v>9563</v>
      </c>
      <c r="Q751">
        <v>0</v>
      </c>
      <c r="R751">
        <v>11</v>
      </c>
      <c r="S751">
        <v>19</v>
      </c>
      <c r="T751">
        <v>2314</v>
      </c>
      <c r="U751">
        <v>0</v>
      </c>
      <c r="V751">
        <v>0</v>
      </c>
      <c r="W751">
        <v>3.1295991446449997E-2</v>
      </c>
      <c r="X751">
        <v>74.136794889114611</v>
      </c>
      <c r="Y751">
        <v>0</v>
      </c>
      <c r="Z751">
        <v>0.22455553740571252</v>
      </c>
      <c r="AA751">
        <v>2.0094202674117096</v>
      </c>
      <c r="AB751">
        <v>25.537245272658005</v>
      </c>
      <c r="AC751">
        <v>0</v>
      </c>
      <c r="AD751">
        <v>0</v>
      </c>
      <c r="AE751">
        <v>101.93931195803648</v>
      </c>
    </row>
    <row r="752" spans="1:31" x14ac:dyDescent="0.25">
      <c r="A752">
        <v>1806192</v>
      </c>
      <c r="B752">
        <v>1</v>
      </c>
      <c r="C752" t="s">
        <v>80</v>
      </c>
      <c r="D752" t="s">
        <v>106</v>
      </c>
      <c r="E752" t="s">
        <v>146</v>
      </c>
      <c r="F752" t="s">
        <v>2394</v>
      </c>
      <c r="G752" t="s">
        <v>142</v>
      </c>
      <c r="H752" t="s">
        <v>143</v>
      </c>
      <c r="I752" t="s">
        <v>199</v>
      </c>
      <c r="J752" t="s">
        <v>136</v>
      </c>
      <c r="K752" t="s">
        <v>137</v>
      </c>
      <c r="L752" t="s">
        <v>2395</v>
      </c>
      <c r="M752" t="s">
        <v>2396</v>
      </c>
      <c r="N752">
        <v>3.3055555E-2</v>
      </c>
      <c r="O752">
        <v>0</v>
      </c>
      <c r="P752">
        <v>3022</v>
      </c>
      <c r="Q752">
        <v>0</v>
      </c>
      <c r="R752">
        <v>1</v>
      </c>
      <c r="S752">
        <v>3</v>
      </c>
      <c r="T752">
        <v>224</v>
      </c>
      <c r="U752">
        <v>0</v>
      </c>
      <c r="V752">
        <v>1</v>
      </c>
      <c r="W752">
        <v>0</v>
      </c>
      <c r="X752">
        <v>12.453942111135921</v>
      </c>
      <c r="Y752">
        <v>0</v>
      </c>
      <c r="Z752">
        <v>3.7456800555124999E-3</v>
      </c>
      <c r="AA752">
        <v>1.2079707090864293</v>
      </c>
      <c r="AB752">
        <v>2.9672418695566058</v>
      </c>
      <c r="AC752">
        <v>0</v>
      </c>
      <c r="AD752">
        <v>7.4396364104377787E-3</v>
      </c>
      <c r="AE752">
        <v>16.640340006244909</v>
      </c>
    </row>
    <row r="753" spans="1:31" x14ac:dyDescent="0.25">
      <c r="A753">
        <v>1806193</v>
      </c>
      <c r="B753">
        <v>1</v>
      </c>
      <c r="C753" t="s">
        <v>81</v>
      </c>
      <c r="D753" t="s">
        <v>128</v>
      </c>
      <c r="E753" t="s">
        <v>146</v>
      </c>
      <c r="F753" t="s">
        <v>2397</v>
      </c>
      <c r="G753" t="s">
        <v>142</v>
      </c>
      <c r="H753" t="s">
        <v>143</v>
      </c>
      <c r="I753" t="s">
        <v>199</v>
      </c>
      <c r="J753" t="s">
        <v>136</v>
      </c>
      <c r="K753" t="s">
        <v>137</v>
      </c>
      <c r="L753" t="s">
        <v>2398</v>
      </c>
      <c r="M753" t="s">
        <v>2399</v>
      </c>
      <c r="N753">
        <v>1.1944444E-2</v>
      </c>
      <c r="O753">
        <v>0</v>
      </c>
      <c r="P753">
        <v>496</v>
      </c>
      <c r="Q753">
        <v>3</v>
      </c>
      <c r="R753">
        <v>26</v>
      </c>
      <c r="S753">
        <v>2</v>
      </c>
      <c r="T753">
        <v>56</v>
      </c>
      <c r="U753">
        <v>0</v>
      </c>
      <c r="V753">
        <v>0</v>
      </c>
      <c r="W753">
        <v>0</v>
      </c>
      <c r="X753">
        <v>0.67867851775611876</v>
      </c>
      <c r="Y753">
        <v>5.5117220854594452E-2</v>
      </c>
      <c r="Z753">
        <v>5.0238106937437507E-2</v>
      </c>
      <c r="AA753">
        <v>5.0819674515458343E-3</v>
      </c>
      <c r="AB753">
        <v>0.1405808498190928</v>
      </c>
      <c r="AC753">
        <v>0</v>
      </c>
      <c r="AD753">
        <v>0</v>
      </c>
      <c r="AE753">
        <v>0.92969666281878938</v>
      </c>
    </row>
    <row r="754" spans="1:31" x14ac:dyDescent="0.25">
      <c r="A754">
        <v>1806194</v>
      </c>
      <c r="B754">
        <v>1</v>
      </c>
      <c r="C754" t="s">
        <v>81</v>
      </c>
      <c r="D754" t="s">
        <v>118</v>
      </c>
      <c r="E754" t="s">
        <v>140</v>
      </c>
      <c r="F754" t="s">
        <v>2400</v>
      </c>
      <c r="G754" t="s">
        <v>142</v>
      </c>
      <c r="H754" t="s">
        <v>143</v>
      </c>
      <c r="I754" t="s">
        <v>135</v>
      </c>
      <c r="J754" t="s">
        <v>136</v>
      </c>
      <c r="K754" t="s">
        <v>137</v>
      </c>
      <c r="L754" t="s">
        <v>2401</v>
      </c>
      <c r="M754" t="s">
        <v>2402</v>
      </c>
      <c r="N754">
        <v>1.9272222219999999</v>
      </c>
      <c r="O754">
        <v>0</v>
      </c>
      <c r="P754">
        <v>302</v>
      </c>
      <c r="Q754">
        <v>0</v>
      </c>
      <c r="R754">
        <v>21</v>
      </c>
      <c r="S754">
        <v>0</v>
      </c>
      <c r="T754">
        <v>36</v>
      </c>
      <c r="U754">
        <v>0</v>
      </c>
      <c r="V754">
        <v>0</v>
      </c>
      <c r="W754">
        <v>0</v>
      </c>
      <c r="X754">
        <v>71.294633592327401</v>
      </c>
      <c r="Y754">
        <v>0</v>
      </c>
      <c r="Z754">
        <v>16.692652820984872</v>
      </c>
      <c r="AA754">
        <v>0</v>
      </c>
      <c r="AB754">
        <v>9.4670267363544429</v>
      </c>
      <c r="AC754">
        <v>0</v>
      </c>
      <c r="AD754">
        <v>0</v>
      </c>
      <c r="AE754">
        <v>97.454313149666717</v>
      </c>
    </row>
    <row r="755" spans="1:31" x14ac:dyDescent="0.25">
      <c r="A755">
        <v>1806195</v>
      </c>
      <c r="B755">
        <v>1</v>
      </c>
      <c r="C755" t="s">
        <v>80</v>
      </c>
      <c r="D755" t="s">
        <v>96</v>
      </c>
      <c r="E755" t="s">
        <v>131</v>
      </c>
      <c r="F755" t="s">
        <v>2403</v>
      </c>
      <c r="G755" t="s">
        <v>133</v>
      </c>
      <c r="H755" t="s">
        <v>134</v>
      </c>
      <c r="I755" t="s">
        <v>135</v>
      </c>
      <c r="J755" t="s">
        <v>136</v>
      </c>
      <c r="K755" t="s">
        <v>137</v>
      </c>
      <c r="L755" t="s">
        <v>2404</v>
      </c>
      <c r="M755" t="s">
        <v>2405</v>
      </c>
      <c r="N755">
        <v>2.1875</v>
      </c>
      <c r="O755">
        <v>0</v>
      </c>
      <c r="P755">
        <v>2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1.6585917186818224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1.6585917186818224</v>
      </c>
    </row>
    <row r="756" spans="1:31" x14ac:dyDescent="0.25">
      <c r="A756">
        <v>1806196</v>
      </c>
      <c r="B756">
        <v>1</v>
      </c>
      <c r="C756" t="s">
        <v>80</v>
      </c>
      <c r="D756" t="s">
        <v>103</v>
      </c>
      <c r="E756" t="s">
        <v>339</v>
      </c>
      <c r="F756" t="s">
        <v>2388</v>
      </c>
      <c r="G756" t="s">
        <v>142</v>
      </c>
      <c r="H756" t="s">
        <v>143</v>
      </c>
      <c r="I756" t="s">
        <v>135</v>
      </c>
      <c r="J756" t="s">
        <v>136</v>
      </c>
      <c r="K756" t="s">
        <v>137</v>
      </c>
      <c r="L756" t="s">
        <v>2406</v>
      </c>
      <c r="M756" t="s">
        <v>2407</v>
      </c>
      <c r="N756">
        <v>2.4472222220000002</v>
      </c>
      <c r="O756">
        <v>0</v>
      </c>
      <c r="P756">
        <v>9</v>
      </c>
      <c r="Q756">
        <v>37</v>
      </c>
      <c r="R756">
        <v>73</v>
      </c>
      <c r="S756">
        <v>7</v>
      </c>
      <c r="T756">
        <v>17</v>
      </c>
      <c r="U756">
        <v>5</v>
      </c>
      <c r="V756">
        <v>0</v>
      </c>
      <c r="W756">
        <v>0</v>
      </c>
      <c r="X756">
        <v>2.480538459188796</v>
      </c>
      <c r="Y756">
        <v>249.10671633281893</v>
      </c>
      <c r="Z756">
        <v>142.97967207433237</v>
      </c>
      <c r="AA756">
        <v>187.75204289312131</v>
      </c>
      <c r="AB756">
        <v>92.224085166559007</v>
      </c>
      <c r="AC756">
        <v>1124.7411017223449</v>
      </c>
      <c r="AD756">
        <v>0</v>
      </c>
      <c r="AE756">
        <v>1799.2841566483653</v>
      </c>
    </row>
    <row r="757" spans="1:31" x14ac:dyDescent="0.25">
      <c r="A757">
        <v>1806197</v>
      </c>
      <c r="B757">
        <v>1</v>
      </c>
      <c r="C757" t="s">
        <v>80</v>
      </c>
      <c r="D757" t="s">
        <v>100</v>
      </c>
      <c r="E757" t="s">
        <v>140</v>
      </c>
      <c r="F757" t="s">
        <v>2408</v>
      </c>
      <c r="G757" t="s">
        <v>142</v>
      </c>
      <c r="H757" t="s">
        <v>143</v>
      </c>
      <c r="I757" t="s">
        <v>135</v>
      </c>
      <c r="J757" t="s">
        <v>136</v>
      </c>
      <c r="K757" t="s">
        <v>137</v>
      </c>
      <c r="L757" t="s">
        <v>2409</v>
      </c>
      <c r="M757" t="s">
        <v>2410</v>
      </c>
      <c r="N757">
        <v>0.92888888800000002</v>
      </c>
      <c r="O757">
        <v>1</v>
      </c>
      <c r="P757">
        <v>335</v>
      </c>
      <c r="Q757">
        <v>93</v>
      </c>
      <c r="R757">
        <v>116</v>
      </c>
      <c r="S757">
        <v>3</v>
      </c>
      <c r="T757">
        <v>31</v>
      </c>
      <c r="U757">
        <v>0</v>
      </c>
      <c r="V757">
        <v>0</v>
      </c>
      <c r="W757">
        <v>0.29358645583186949</v>
      </c>
      <c r="X757">
        <v>47.389397228688431</v>
      </c>
      <c r="Y757">
        <v>497.6803457870036</v>
      </c>
      <c r="Z757">
        <v>62.788920281612818</v>
      </c>
      <c r="AA757">
        <v>3.217750072145507</v>
      </c>
      <c r="AB757">
        <v>9.5593501221025914</v>
      </c>
      <c r="AC757">
        <v>0</v>
      </c>
      <c r="AD757">
        <v>0</v>
      </c>
      <c r="AE757">
        <v>620.92934994738482</v>
      </c>
    </row>
    <row r="758" spans="1:31" x14ac:dyDescent="0.25">
      <c r="A758">
        <v>1806198</v>
      </c>
      <c r="B758">
        <v>1</v>
      </c>
      <c r="C758" t="s">
        <v>80</v>
      </c>
      <c r="D758" t="s">
        <v>106</v>
      </c>
      <c r="E758" t="s">
        <v>146</v>
      </c>
      <c r="F758" t="s">
        <v>2411</v>
      </c>
      <c r="G758" t="s">
        <v>2366</v>
      </c>
      <c r="H758" t="s">
        <v>143</v>
      </c>
      <c r="I758" t="s">
        <v>135</v>
      </c>
      <c r="J758" t="s">
        <v>136</v>
      </c>
      <c r="K758" t="s">
        <v>137</v>
      </c>
      <c r="L758" t="s">
        <v>2412</v>
      </c>
      <c r="M758" t="s">
        <v>2413</v>
      </c>
      <c r="N758">
        <v>4.9797222220000004</v>
      </c>
      <c r="O758">
        <v>0</v>
      </c>
      <c r="P758">
        <v>899</v>
      </c>
      <c r="Q758">
        <v>0</v>
      </c>
      <c r="R758">
        <v>0</v>
      </c>
      <c r="S758">
        <v>0</v>
      </c>
      <c r="T758">
        <v>27</v>
      </c>
      <c r="U758">
        <v>0</v>
      </c>
      <c r="V758">
        <v>0</v>
      </c>
      <c r="W758">
        <v>0</v>
      </c>
      <c r="X758">
        <v>819.79548696545055</v>
      </c>
      <c r="Y758">
        <v>0</v>
      </c>
      <c r="Z758">
        <v>0</v>
      </c>
      <c r="AA758">
        <v>0</v>
      </c>
      <c r="AB758">
        <v>53.428151663209533</v>
      </c>
      <c r="AC758">
        <v>0</v>
      </c>
      <c r="AD758">
        <v>0</v>
      </c>
      <c r="AE758">
        <v>873.22363862866007</v>
      </c>
    </row>
    <row r="759" spans="1:31" x14ac:dyDescent="0.25">
      <c r="A759">
        <v>1806199</v>
      </c>
      <c r="B759">
        <v>1</v>
      </c>
      <c r="C759" t="s">
        <v>80</v>
      </c>
      <c r="D759" t="s">
        <v>88</v>
      </c>
      <c r="E759" t="s">
        <v>146</v>
      </c>
      <c r="F759" t="s">
        <v>2414</v>
      </c>
      <c r="G759" t="s">
        <v>142</v>
      </c>
      <c r="H759" t="s">
        <v>143</v>
      </c>
      <c r="I759" t="s">
        <v>135</v>
      </c>
      <c r="J759" t="s">
        <v>136</v>
      </c>
      <c r="K759" t="s">
        <v>137</v>
      </c>
      <c r="L759" t="s">
        <v>2415</v>
      </c>
      <c r="M759" t="s">
        <v>2416</v>
      </c>
      <c r="N759">
        <v>0.21944444399999999</v>
      </c>
      <c r="O759">
        <v>0</v>
      </c>
      <c r="P759">
        <v>405</v>
      </c>
      <c r="Q759">
        <v>1</v>
      </c>
      <c r="R759">
        <v>0</v>
      </c>
      <c r="S759">
        <v>3</v>
      </c>
      <c r="T759">
        <v>85</v>
      </c>
      <c r="U759">
        <v>1</v>
      </c>
      <c r="V759">
        <v>3</v>
      </c>
      <c r="W759">
        <v>0</v>
      </c>
      <c r="X759">
        <v>18.252636692546908</v>
      </c>
      <c r="Y759">
        <v>0</v>
      </c>
      <c r="Z759">
        <v>0</v>
      </c>
      <c r="AA759">
        <v>5.0350691628117366</v>
      </c>
      <c r="AB759">
        <v>11.86799095731817</v>
      </c>
      <c r="AC759">
        <v>0</v>
      </c>
      <c r="AD759">
        <v>2.2164218790284083</v>
      </c>
      <c r="AE759">
        <v>37.372118691705225</v>
      </c>
    </row>
    <row r="760" spans="1:31" x14ac:dyDescent="0.25">
      <c r="A760">
        <v>1806202</v>
      </c>
      <c r="B760">
        <v>1</v>
      </c>
      <c r="C760" t="s">
        <v>80</v>
      </c>
      <c r="D760" t="s">
        <v>96</v>
      </c>
      <c r="E760" t="s">
        <v>131</v>
      </c>
      <c r="F760" t="s">
        <v>2417</v>
      </c>
      <c r="G760" t="s">
        <v>133</v>
      </c>
      <c r="H760" t="s">
        <v>134</v>
      </c>
      <c r="I760" t="s">
        <v>135</v>
      </c>
      <c r="J760" t="s">
        <v>136</v>
      </c>
      <c r="K760" t="s">
        <v>137</v>
      </c>
      <c r="L760" t="s">
        <v>2418</v>
      </c>
      <c r="M760" t="s">
        <v>2419</v>
      </c>
      <c r="N760">
        <v>3.1127777769999998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0.60411133273118889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0.60411133273118889</v>
      </c>
    </row>
    <row r="761" spans="1:31" x14ac:dyDescent="0.25">
      <c r="A761">
        <v>1806207</v>
      </c>
      <c r="B761">
        <v>1</v>
      </c>
      <c r="C761" t="s">
        <v>81</v>
      </c>
      <c r="D761" t="s">
        <v>113</v>
      </c>
      <c r="E761" t="s">
        <v>146</v>
      </c>
      <c r="F761" t="s">
        <v>2420</v>
      </c>
      <c r="G761" t="s">
        <v>142</v>
      </c>
      <c r="H761" t="s">
        <v>143</v>
      </c>
      <c r="I761" t="s">
        <v>135</v>
      </c>
      <c r="J761" t="s">
        <v>136</v>
      </c>
      <c r="K761" t="s">
        <v>137</v>
      </c>
      <c r="L761" t="s">
        <v>2421</v>
      </c>
      <c r="M761" t="s">
        <v>2422</v>
      </c>
      <c r="N761">
        <v>1.430555555</v>
      </c>
      <c r="O761">
        <v>0</v>
      </c>
      <c r="P761">
        <v>103</v>
      </c>
      <c r="Q761">
        <v>4</v>
      </c>
      <c r="R761">
        <v>9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14.364940171849808</v>
      </c>
      <c r="Y761">
        <v>7.0092394214539215</v>
      </c>
      <c r="Z761">
        <v>12.727618635147676</v>
      </c>
      <c r="AA761">
        <v>0</v>
      </c>
      <c r="AB761">
        <v>0</v>
      </c>
      <c r="AC761">
        <v>0</v>
      </c>
      <c r="AD761">
        <v>0</v>
      </c>
      <c r="AE761">
        <v>34.101798228451408</v>
      </c>
    </row>
    <row r="762" spans="1:31" x14ac:dyDescent="0.25">
      <c r="A762">
        <v>1806208</v>
      </c>
      <c r="B762">
        <v>1</v>
      </c>
      <c r="C762" t="s">
        <v>80</v>
      </c>
      <c r="D762" t="s">
        <v>93</v>
      </c>
      <c r="E762" t="s">
        <v>291</v>
      </c>
      <c r="F762" t="s">
        <v>2423</v>
      </c>
      <c r="G762" t="s">
        <v>2424</v>
      </c>
      <c r="H762" t="s">
        <v>134</v>
      </c>
      <c r="I762" t="s">
        <v>135</v>
      </c>
      <c r="J762" t="s">
        <v>136</v>
      </c>
      <c r="K762" t="s">
        <v>137</v>
      </c>
      <c r="L762" t="s">
        <v>2425</v>
      </c>
      <c r="M762" t="s">
        <v>2426</v>
      </c>
      <c r="N762">
        <v>10.350833333000001</v>
      </c>
      <c r="O762">
        <v>0</v>
      </c>
      <c r="P762">
        <v>26</v>
      </c>
      <c r="Q762">
        <v>0</v>
      </c>
      <c r="R762">
        <v>9</v>
      </c>
      <c r="S762">
        <v>0</v>
      </c>
      <c r="T762">
        <v>5</v>
      </c>
      <c r="U762">
        <v>0</v>
      </c>
      <c r="V762">
        <v>0</v>
      </c>
      <c r="W762">
        <v>0</v>
      </c>
      <c r="X762">
        <v>79.592684639752434</v>
      </c>
      <c r="Y762">
        <v>0</v>
      </c>
      <c r="Z762">
        <v>14.261189982819184</v>
      </c>
      <c r="AA762">
        <v>0</v>
      </c>
      <c r="AB762">
        <v>41.98483529373155</v>
      </c>
      <c r="AC762">
        <v>0</v>
      </c>
      <c r="AD762">
        <v>0</v>
      </c>
      <c r="AE762">
        <v>135.83870991630317</v>
      </c>
    </row>
    <row r="763" spans="1:31" x14ac:dyDescent="0.25">
      <c r="A763">
        <v>1806210</v>
      </c>
      <c r="B763">
        <v>1</v>
      </c>
      <c r="C763" t="s">
        <v>81</v>
      </c>
      <c r="D763" t="s">
        <v>121</v>
      </c>
      <c r="E763" t="s">
        <v>140</v>
      </c>
      <c r="F763" t="s">
        <v>2427</v>
      </c>
      <c r="G763" t="s">
        <v>142</v>
      </c>
      <c r="H763" t="s">
        <v>143</v>
      </c>
      <c r="I763" t="s">
        <v>135</v>
      </c>
      <c r="J763" t="s">
        <v>136</v>
      </c>
      <c r="K763" t="s">
        <v>137</v>
      </c>
      <c r="L763" t="s">
        <v>2428</v>
      </c>
      <c r="M763" t="s">
        <v>2429</v>
      </c>
      <c r="N763">
        <v>0.97194444400000002</v>
      </c>
      <c r="O763">
        <v>0</v>
      </c>
      <c r="P763">
        <v>896</v>
      </c>
      <c r="Q763">
        <v>5</v>
      </c>
      <c r="R763">
        <v>22</v>
      </c>
      <c r="S763">
        <v>3</v>
      </c>
      <c r="T763">
        <v>33</v>
      </c>
      <c r="U763">
        <v>0</v>
      </c>
      <c r="V763">
        <v>0</v>
      </c>
      <c r="W763">
        <v>0</v>
      </c>
      <c r="X763">
        <v>84.379605333948817</v>
      </c>
      <c r="Y763">
        <v>1.6676102464176312</v>
      </c>
      <c r="Z763">
        <v>3.6875393597957768</v>
      </c>
      <c r="AA763">
        <v>6.6150262361956864</v>
      </c>
      <c r="AB763">
        <v>7.7542793696143093</v>
      </c>
      <c r="AC763">
        <v>0</v>
      </c>
      <c r="AD763">
        <v>0</v>
      </c>
      <c r="AE763">
        <v>104.10406054597223</v>
      </c>
    </row>
    <row r="764" spans="1:31" x14ac:dyDescent="0.25">
      <c r="A764">
        <v>1806211</v>
      </c>
      <c r="B764">
        <v>1</v>
      </c>
      <c r="C764" t="s">
        <v>81</v>
      </c>
      <c r="D764" t="s">
        <v>128</v>
      </c>
      <c r="E764" t="s">
        <v>193</v>
      </c>
      <c r="F764" t="s">
        <v>2430</v>
      </c>
      <c r="G764" t="s">
        <v>373</v>
      </c>
      <c r="H764" t="s">
        <v>134</v>
      </c>
      <c r="I764" t="s">
        <v>135</v>
      </c>
      <c r="J764" t="s">
        <v>136</v>
      </c>
      <c r="K764" t="s">
        <v>137</v>
      </c>
      <c r="L764" t="s">
        <v>2431</v>
      </c>
      <c r="M764" t="s">
        <v>2432</v>
      </c>
      <c r="N764">
        <v>1.591111111</v>
      </c>
      <c r="O764">
        <v>0</v>
      </c>
      <c r="P764">
        <v>552</v>
      </c>
      <c r="Q764">
        <v>0</v>
      </c>
      <c r="R764">
        <v>0</v>
      </c>
      <c r="S764">
        <v>0</v>
      </c>
      <c r="T764">
        <v>51</v>
      </c>
      <c r="U764">
        <v>0</v>
      </c>
      <c r="V764">
        <v>0</v>
      </c>
      <c r="W764">
        <v>0</v>
      </c>
      <c r="X764">
        <v>147.24845783929902</v>
      </c>
      <c r="Y764">
        <v>0</v>
      </c>
      <c r="Z764">
        <v>0</v>
      </c>
      <c r="AA764">
        <v>0</v>
      </c>
      <c r="AB764">
        <v>49.982035376507916</v>
      </c>
      <c r="AC764">
        <v>0</v>
      </c>
      <c r="AD764">
        <v>0</v>
      </c>
      <c r="AE764">
        <v>197.23049321580694</v>
      </c>
    </row>
    <row r="765" spans="1:31" x14ac:dyDescent="0.25">
      <c r="A765">
        <v>1806212</v>
      </c>
      <c r="B765">
        <v>1</v>
      </c>
      <c r="C765" t="s">
        <v>80</v>
      </c>
      <c r="D765" t="s">
        <v>98</v>
      </c>
      <c r="E765" t="s">
        <v>131</v>
      </c>
      <c r="F765" t="s">
        <v>2433</v>
      </c>
      <c r="G765" t="s">
        <v>231</v>
      </c>
      <c r="H765" t="s">
        <v>134</v>
      </c>
      <c r="I765" t="s">
        <v>135</v>
      </c>
      <c r="J765" t="s">
        <v>136</v>
      </c>
      <c r="K765" t="s">
        <v>137</v>
      </c>
      <c r="L765" t="s">
        <v>2434</v>
      </c>
      <c r="M765" t="s">
        <v>2435</v>
      </c>
      <c r="N765">
        <v>1.5766666659999999</v>
      </c>
      <c r="O765">
        <v>0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0.21137140409723335</v>
      </c>
      <c r="AA765">
        <v>0</v>
      </c>
      <c r="AB765">
        <v>0</v>
      </c>
      <c r="AC765">
        <v>0</v>
      </c>
      <c r="AD765">
        <v>0</v>
      </c>
      <c r="AE765">
        <v>0.21137140409723335</v>
      </c>
    </row>
    <row r="766" spans="1:31" x14ac:dyDescent="0.25">
      <c r="A766">
        <v>1806214</v>
      </c>
      <c r="B766">
        <v>1</v>
      </c>
      <c r="C766" t="s">
        <v>80</v>
      </c>
      <c r="D766" t="s">
        <v>106</v>
      </c>
      <c r="E766" t="s">
        <v>193</v>
      </c>
      <c r="F766" t="s">
        <v>2436</v>
      </c>
      <c r="G766" t="s">
        <v>235</v>
      </c>
      <c r="H766" t="s">
        <v>134</v>
      </c>
      <c r="I766" t="s">
        <v>135</v>
      </c>
      <c r="J766" t="s">
        <v>136</v>
      </c>
      <c r="K766" t="s">
        <v>137</v>
      </c>
      <c r="L766" t="s">
        <v>2437</v>
      </c>
      <c r="M766" t="s">
        <v>2438</v>
      </c>
      <c r="N766">
        <v>6.295555555</v>
      </c>
      <c r="O766">
        <v>0</v>
      </c>
      <c r="P766">
        <v>1</v>
      </c>
      <c r="Q766">
        <v>0</v>
      </c>
      <c r="R766">
        <v>2</v>
      </c>
      <c r="S766">
        <v>0</v>
      </c>
      <c r="T766">
        <v>1</v>
      </c>
      <c r="U766">
        <v>0</v>
      </c>
      <c r="V766">
        <v>0</v>
      </c>
      <c r="W766">
        <v>0</v>
      </c>
      <c r="X766">
        <v>1.29559097916688</v>
      </c>
      <c r="Y766">
        <v>0</v>
      </c>
      <c r="Z766">
        <v>4.6833835759562499</v>
      </c>
      <c r="AA766">
        <v>0</v>
      </c>
      <c r="AB766">
        <v>1.6608717167933336E-2</v>
      </c>
      <c r="AC766">
        <v>0</v>
      </c>
      <c r="AD766">
        <v>0</v>
      </c>
      <c r="AE766">
        <v>5.9955832722910634</v>
      </c>
    </row>
    <row r="767" spans="1:31" x14ac:dyDescent="0.25">
      <c r="A767">
        <v>1806215</v>
      </c>
      <c r="B767">
        <v>1</v>
      </c>
      <c r="C767" t="s">
        <v>81</v>
      </c>
      <c r="D767" t="s">
        <v>112</v>
      </c>
      <c r="E767" t="s">
        <v>131</v>
      </c>
      <c r="F767" t="s">
        <v>2439</v>
      </c>
      <c r="G767" t="s">
        <v>231</v>
      </c>
      <c r="H767" t="s">
        <v>134</v>
      </c>
      <c r="I767" t="s">
        <v>135</v>
      </c>
      <c r="J767" t="s">
        <v>136</v>
      </c>
      <c r="K767" t="s">
        <v>137</v>
      </c>
      <c r="L767" t="s">
        <v>2440</v>
      </c>
      <c r="M767" t="s">
        <v>2441</v>
      </c>
      <c r="N767">
        <v>0.66833333299999997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6.1984991873486675E-2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6.1984991873486675E-2</v>
      </c>
    </row>
    <row r="768" spans="1:31" x14ac:dyDescent="0.25">
      <c r="A768">
        <v>1806218</v>
      </c>
      <c r="B768">
        <v>1</v>
      </c>
      <c r="C768" t="s">
        <v>80</v>
      </c>
      <c r="D768" t="s">
        <v>104</v>
      </c>
      <c r="E768" t="s">
        <v>193</v>
      </c>
      <c r="F768" t="s">
        <v>2442</v>
      </c>
      <c r="G768" t="s">
        <v>235</v>
      </c>
      <c r="H768" t="s">
        <v>134</v>
      </c>
      <c r="I768" t="s">
        <v>135</v>
      </c>
      <c r="J768" t="s">
        <v>136</v>
      </c>
      <c r="K768" t="s">
        <v>137</v>
      </c>
      <c r="L768" t="s">
        <v>2443</v>
      </c>
      <c r="M768" t="s">
        <v>2444</v>
      </c>
      <c r="N768">
        <v>2.9752777770000001</v>
      </c>
      <c r="O768">
        <v>0</v>
      </c>
      <c r="P768">
        <v>0</v>
      </c>
      <c r="Q768">
        <v>0</v>
      </c>
      <c r="R768">
        <v>1</v>
      </c>
      <c r="S768">
        <v>0</v>
      </c>
      <c r="T768">
        <v>1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4.1148128683817653</v>
      </c>
      <c r="AA768">
        <v>0</v>
      </c>
      <c r="AB768">
        <v>2.7237916754247333</v>
      </c>
      <c r="AC768">
        <v>0</v>
      </c>
      <c r="AD768">
        <v>0</v>
      </c>
      <c r="AE768">
        <v>6.8386045438064986</v>
      </c>
    </row>
    <row r="769" spans="1:31" x14ac:dyDescent="0.25">
      <c r="A769">
        <v>1806219</v>
      </c>
      <c r="B769">
        <v>1</v>
      </c>
      <c r="C769" t="s">
        <v>80</v>
      </c>
      <c r="D769" t="s">
        <v>100</v>
      </c>
      <c r="E769" t="s">
        <v>140</v>
      </c>
      <c r="F769" t="s">
        <v>2445</v>
      </c>
      <c r="G769" t="s">
        <v>142</v>
      </c>
      <c r="H769" t="s">
        <v>143</v>
      </c>
      <c r="I769" t="s">
        <v>135</v>
      </c>
      <c r="J769" t="s">
        <v>136</v>
      </c>
      <c r="K769" t="s">
        <v>137</v>
      </c>
      <c r="L769" t="s">
        <v>2446</v>
      </c>
      <c r="M769" t="s">
        <v>2447</v>
      </c>
      <c r="N769">
        <v>0.995</v>
      </c>
      <c r="O769">
        <v>0</v>
      </c>
      <c r="P769">
        <v>2</v>
      </c>
      <c r="Q769">
        <v>49</v>
      </c>
      <c r="R769">
        <v>73</v>
      </c>
      <c r="S769">
        <v>2</v>
      </c>
      <c r="T769">
        <v>3</v>
      </c>
      <c r="U769">
        <v>0</v>
      </c>
      <c r="V769">
        <v>0</v>
      </c>
      <c r="W769">
        <v>0</v>
      </c>
      <c r="X769">
        <v>0.7853429620291752</v>
      </c>
      <c r="Y769">
        <v>143.5185588968196</v>
      </c>
      <c r="Z769">
        <v>67.485948101857218</v>
      </c>
      <c r="AA769">
        <v>20.001497317356741</v>
      </c>
      <c r="AB769">
        <v>1.425935150138518</v>
      </c>
      <c r="AC769">
        <v>0</v>
      </c>
      <c r="AD769">
        <v>0</v>
      </c>
      <c r="AE769">
        <v>233.21728242820126</v>
      </c>
    </row>
    <row r="770" spans="1:31" x14ac:dyDescent="0.25">
      <c r="A770">
        <v>1806220</v>
      </c>
      <c r="B770">
        <v>1</v>
      </c>
      <c r="C770" t="s">
        <v>80</v>
      </c>
      <c r="D770" t="s">
        <v>110</v>
      </c>
      <c r="E770" t="s">
        <v>146</v>
      </c>
      <c r="F770" t="s">
        <v>2448</v>
      </c>
      <c r="G770" t="s">
        <v>256</v>
      </c>
      <c r="H770" t="s">
        <v>143</v>
      </c>
      <c r="I770" t="s">
        <v>135</v>
      </c>
      <c r="J770" t="s">
        <v>136</v>
      </c>
      <c r="K770" t="s">
        <v>159</v>
      </c>
      <c r="L770" t="s">
        <v>2449</v>
      </c>
      <c r="M770" t="s">
        <v>2450</v>
      </c>
      <c r="N770">
        <v>8.1561155549999995</v>
      </c>
      <c r="O770">
        <v>0</v>
      </c>
      <c r="P770">
        <v>3151</v>
      </c>
      <c r="Q770">
        <v>0</v>
      </c>
      <c r="R770">
        <v>0</v>
      </c>
      <c r="S770">
        <v>0</v>
      </c>
      <c r="T770">
        <v>1851</v>
      </c>
      <c r="U770">
        <v>0</v>
      </c>
      <c r="V770">
        <v>4</v>
      </c>
      <c r="W770">
        <v>0</v>
      </c>
      <c r="X770">
        <v>7215.2621240173821</v>
      </c>
      <c r="Y770">
        <v>0</v>
      </c>
      <c r="Z770">
        <v>0</v>
      </c>
      <c r="AA770">
        <v>0</v>
      </c>
      <c r="AB770">
        <v>8134.6031182595088</v>
      </c>
      <c r="AC770">
        <v>0</v>
      </c>
      <c r="AD770">
        <v>282.19724210137394</v>
      </c>
      <c r="AE770">
        <v>15632.062484378264</v>
      </c>
    </row>
    <row r="771" spans="1:31" x14ac:dyDescent="0.25">
      <c r="A771">
        <v>1806221</v>
      </c>
      <c r="B771">
        <v>1</v>
      </c>
      <c r="C771" t="s">
        <v>80</v>
      </c>
      <c r="D771" t="s">
        <v>100</v>
      </c>
      <c r="E771" t="s">
        <v>176</v>
      </c>
      <c r="F771" t="s">
        <v>2451</v>
      </c>
      <c r="G771" t="s">
        <v>142</v>
      </c>
      <c r="H771" t="s">
        <v>143</v>
      </c>
      <c r="I771" t="s">
        <v>135</v>
      </c>
      <c r="J771" t="s">
        <v>136</v>
      </c>
      <c r="K771" t="s">
        <v>137</v>
      </c>
      <c r="L771" t="s">
        <v>2452</v>
      </c>
      <c r="M771" t="s">
        <v>2453</v>
      </c>
      <c r="N771">
        <v>1.0900000000000001</v>
      </c>
      <c r="O771">
        <v>0</v>
      </c>
      <c r="P771">
        <v>296</v>
      </c>
      <c r="Q771">
        <v>0</v>
      </c>
      <c r="R771">
        <v>122</v>
      </c>
      <c r="S771">
        <v>0</v>
      </c>
      <c r="T771">
        <v>67</v>
      </c>
      <c r="U771">
        <v>0</v>
      </c>
      <c r="V771">
        <v>0</v>
      </c>
      <c r="W771">
        <v>0</v>
      </c>
      <c r="X771">
        <v>69.561285273174732</v>
      </c>
      <c r="Y771">
        <v>0</v>
      </c>
      <c r="Z771">
        <v>47.05828864861266</v>
      </c>
      <c r="AA771">
        <v>0</v>
      </c>
      <c r="AB771">
        <v>39.000709367873455</v>
      </c>
      <c r="AC771">
        <v>0</v>
      </c>
      <c r="AD771">
        <v>0</v>
      </c>
      <c r="AE771">
        <v>155.62028328966085</v>
      </c>
    </row>
    <row r="772" spans="1:31" x14ac:dyDescent="0.25">
      <c r="A772">
        <v>1806223</v>
      </c>
      <c r="B772">
        <v>1</v>
      </c>
      <c r="C772" t="s">
        <v>80</v>
      </c>
      <c r="D772" t="s">
        <v>103</v>
      </c>
      <c r="E772" t="s">
        <v>146</v>
      </c>
      <c r="F772" t="s">
        <v>2454</v>
      </c>
      <c r="G772" t="s">
        <v>142</v>
      </c>
      <c r="H772" t="s">
        <v>143</v>
      </c>
      <c r="I772" t="s">
        <v>135</v>
      </c>
      <c r="J772" t="s">
        <v>136</v>
      </c>
      <c r="K772" t="s">
        <v>137</v>
      </c>
      <c r="L772" t="s">
        <v>2455</v>
      </c>
      <c r="M772" t="s">
        <v>2456</v>
      </c>
      <c r="N772">
        <v>1.353611111</v>
      </c>
      <c r="O772">
        <v>0</v>
      </c>
      <c r="P772">
        <v>392</v>
      </c>
      <c r="Q772">
        <v>0</v>
      </c>
      <c r="R772">
        <v>1</v>
      </c>
      <c r="S772">
        <v>0</v>
      </c>
      <c r="T772">
        <v>26</v>
      </c>
      <c r="U772">
        <v>0</v>
      </c>
      <c r="V772">
        <v>0</v>
      </c>
      <c r="W772">
        <v>0</v>
      </c>
      <c r="X772">
        <v>100.83302556223332</v>
      </c>
      <c r="Y772">
        <v>0</v>
      </c>
      <c r="Z772">
        <v>4.410405608716611E-2</v>
      </c>
      <c r="AA772">
        <v>0</v>
      </c>
      <c r="AB772">
        <v>15.24994783783154</v>
      </c>
      <c r="AC772">
        <v>0</v>
      </c>
      <c r="AD772">
        <v>0</v>
      </c>
      <c r="AE772">
        <v>116.12707745615202</v>
      </c>
    </row>
    <row r="773" spans="1:31" x14ac:dyDescent="0.25">
      <c r="A773">
        <v>1806224</v>
      </c>
      <c r="B773">
        <v>1</v>
      </c>
      <c r="C773" t="s">
        <v>80</v>
      </c>
      <c r="D773" t="s">
        <v>83</v>
      </c>
      <c r="E773" t="s">
        <v>146</v>
      </c>
      <c r="F773" t="s">
        <v>2457</v>
      </c>
      <c r="G773" t="s">
        <v>475</v>
      </c>
      <c r="H773" t="s">
        <v>143</v>
      </c>
      <c r="I773" t="s">
        <v>135</v>
      </c>
      <c r="J773" t="s">
        <v>136</v>
      </c>
      <c r="K773" t="s">
        <v>159</v>
      </c>
      <c r="L773" t="s">
        <v>2458</v>
      </c>
      <c r="M773" t="s">
        <v>2459</v>
      </c>
      <c r="N773">
        <v>2.0684749999999998</v>
      </c>
      <c r="O773">
        <v>0</v>
      </c>
      <c r="P773">
        <v>11</v>
      </c>
      <c r="Q773">
        <v>0</v>
      </c>
      <c r="R773">
        <v>1</v>
      </c>
      <c r="S773">
        <v>17</v>
      </c>
      <c r="T773">
        <v>24</v>
      </c>
      <c r="U773">
        <v>6</v>
      </c>
      <c r="V773">
        <v>1</v>
      </c>
      <c r="W773">
        <v>0</v>
      </c>
      <c r="X773">
        <v>4.4914043358336775</v>
      </c>
      <c r="Y773">
        <v>0</v>
      </c>
      <c r="Z773">
        <v>2.9113703076225299</v>
      </c>
      <c r="AA773">
        <v>198.11670984573306</v>
      </c>
      <c r="AB773">
        <v>74.271563132197372</v>
      </c>
      <c r="AC773">
        <v>776.77564849013572</v>
      </c>
      <c r="AD773">
        <v>29.35214065866619</v>
      </c>
      <c r="AE773">
        <v>1085.9188367701886</v>
      </c>
    </row>
    <row r="774" spans="1:31" x14ac:dyDescent="0.25">
      <c r="A774">
        <v>1806226</v>
      </c>
      <c r="B774">
        <v>1</v>
      </c>
      <c r="C774" t="s">
        <v>80</v>
      </c>
      <c r="D774" t="s">
        <v>94</v>
      </c>
      <c r="E774" t="s">
        <v>131</v>
      </c>
      <c r="F774" t="s">
        <v>2460</v>
      </c>
      <c r="G774" t="s">
        <v>209</v>
      </c>
      <c r="H774" t="s">
        <v>134</v>
      </c>
      <c r="I774" t="s">
        <v>135</v>
      </c>
      <c r="J774" t="s">
        <v>136</v>
      </c>
      <c r="K774" t="s">
        <v>137</v>
      </c>
      <c r="L774" t="s">
        <v>2461</v>
      </c>
      <c r="M774" t="s">
        <v>2462</v>
      </c>
      <c r="N774">
        <v>0.85888888799999996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3.9539193464080004E-2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3.9539193464080004E-2</v>
      </c>
    </row>
    <row r="775" spans="1:31" x14ac:dyDescent="0.25">
      <c r="A775">
        <v>1806228</v>
      </c>
      <c r="B775">
        <v>1</v>
      </c>
      <c r="C775" t="s">
        <v>80</v>
      </c>
      <c r="D775" t="s">
        <v>94</v>
      </c>
      <c r="E775" t="s">
        <v>146</v>
      </c>
      <c r="F775" t="s">
        <v>2463</v>
      </c>
      <c r="G775" t="s">
        <v>256</v>
      </c>
      <c r="H775" t="s">
        <v>143</v>
      </c>
      <c r="I775" t="s">
        <v>135</v>
      </c>
      <c r="J775" t="s">
        <v>136</v>
      </c>
      <c r="K775" t="s">
        <v>159</v>
      </c>
      <c r="L775" t="s">
        <v>2464</v>
      </c>
      <c r="M775" t="s">
        <v>2465</v>
      </c>
      <c r="N775">
        <v>7.864905555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24</v>
      </c>
      <c r="U775">
        <v>0</v>
      </c>
      <c r="V775">
        <v>3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338.35033040821475</v>
      </c>
      <c r="AC775">
        <v>0</v>
      </c>
      <c r="AD775">
        <v>734.47474987466842</v>
      </c>
      <c r="AE775">
        <v>1072.8250802828832</v>
      </c>
    </row>
    <row r="776" spans="1:31" x14ac:dyDescent="0.25">
      <c r="A776">
        <v>1806229</v>
      </c>
      <c r="B776">
        <v>1</v>
      </c>
      <c r="C776" t="s">
        <v>80</v>
      </c>
      <c r="D776" t="s">
        <v>106</v>
      </c>
      <c r="E776" t="s">
        <v>131</v>
      </c>
      <c r="F776" t="s">
        <v>2466</v>
      </c>
      <c r="G776" t="s">
        <v>231</v>
      </c>
      <c r="H776" t="s">
        <v>134</v>
      </c>
      <c r="I776" t="s">
        <v>135</v>
      </c>
      <c r="J776" t="s">
        <v>136</v>
      </c>
      <c r="K776" t="s">
        <v>137</v>
      </c>
      <c r="L776" t="s">
        <v>2467</v>
      </c>
      <c r="M776" t="s">
        <v>2468</v>
      </c>
      <c r="N776">
        <v>5.358055555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</row>
    <row r="777" spans="1:31" x14ac:dyDescent="0.25">
      <c r="A777">
        <v>1806232</v>
      </c>
      <c r="B777">
        <v>1</v>
      </c>
      <c r="C777" t="s">
        <v>80</v>
      </c>
      <c r="D777" t="s">
        <v>107</v>
      </c>
      <c r="E777" t="s">
        <v>140</v>
      </c>
      <c r="F777" t="s">
        <v>2469</v>
      </c>
      <c r="G777" t="s">
        <v>142</v>
      </c>
      <c r="H777" t="s">
        <v>143</v>
      </c>
      <c r="I777" t="s">
        <v>135</v>
      </c>
      <c r="J777" t="s">
        <v>136</v>
      </c>
      <c r="K777" t="s">
        <v>137</v>
      </c>
      <c r="L777" t="s">
        <v>2470</v>
      </c>
      <c r="M777" t="s">
        <v>2471</v>
      </c>
      <c r="N777">
        <v>0.69388888800000004</v>
      </c>
      <c r="O777">
        <v>2</v>
      </c>
      <c r="P777">
        <v>299</v>
      </c>
      <c r="Q777">
        <v>41</v>
      </c>
      <c r="R777">
        <v>17</v>
      </c>
      <c r="S777">
        <v>7</v>
      </c>
      <c r="T777">
        <v>40</v>
      </c>
      <c r="U777">
        <v>0</v>
      </c>
      <c r="V777">
        <v>0</v>
      </c>
      <c r="W777">
        <v>1.0629107430491667</v>
      </c>
      <c r="X777">
        <v>27.593576650555256</v>
      </c>
      <c r="Y777">
        <v>26.402956373976334</v>
      </c>
      <c r="Z777">
        <v>1.2185511215347145</v>
      </c>
      <c r="AA777">
        <v>86.449642053898231</v>
      </c>
      <c r="AB777">
        <v>8.1587048508957487</v>
      </c>
      <c r="AC777">
        <v>0</v>
      </c>
      <c r="AD777">
        <v>0</v>
      </c>
      <c r="AE777">
        <v>150.88634179390945</v>
      </c>
    </row>
    <row r="778" spans="1:31" x14ac:dyDescent="0.25">
      <c r="A778">
        <v>1806237</v>
      </c>
      <c r="B778">
        <v>1</v>
      </c>
      <c r="C778" t="s">
        <v>80</v>
      </c>
      <c r="D778" t="s">
        <v>101</v>
      </c>
      <c r="E778" t="s">
        <v>291</v>
      </c>
      <c r="F778" t="s">
        <v>2472</v>
      </c>
      <c r="G778" t="s">
        <v>256</v>
      </c>
      <c r="H778" t="s">
        <v>134</v>
      </c>
      <c r="I778" t="s">
        <v>135</v>
      </c>
      <c r="J778" t="s">
        <v>136</v>
      </c>
      <c r="K778" t="s">
        <v>159</v>
      </c>
      <c r="L778" t="s">
        <v>2473</v>
      </c>
      <c r="M778" t="s">
        <v>2474</v>
      </c>
      <c r="N778">
        <v>1.8425</v>
      </c>
      <c r="O778">
        <v>0</v>
      </c>
      <c r="P778">
        <v>410</v>
      </c>
      <c r="Q778">
        <v>0</v>
      </c>
      <c r="R778">
        <v>0</v>
      </c>
      <c r="S778">
        <v>0</v>
      </c>
      <c r="T778">
        <v>4</v>
      </c>
      <c r="U778">
        <v>0</v>
      </c>
      <c r="V778">
        <v>0</v>
      </c>
      <c r="W778">
        <v>0</v>
      </c>
      <c r="X778">
        <v>94.454401958575161</v>
      </c>
      <c r="Y778">
        <v>0</v>
      </c>
      <c r="Z778">
        <v>0</v>
      </c>
      <c r="AA778">
        <v>0</v>
      </c>
      <c r="AB778">
        <v>8.2006634169422856</v>
      </c>
      <c r="AC778">
        <v>0</v>
      </c>
      <c r="AD778">
        <v>0</v>
      </c>
      <c r="AE778">
        <v>102.65506537551745</v>
      </c>
    </row>
    <row r="779" spans="1:31" x14ac:dyDescent="0.25">
      <c r="A779">
        <v>1806240</v>
      </c>
      <c r="B779">
        <v>1</v>
      </c>
      <c r="C779" t="s">
        <v>80</v>
      </c>
      <c r="D779" t="s">
        <v>107</v>
      </c>
      <c r="E779" t="s">
        <v>176</v>
      </c>
      <c r="F779" t="s">
        <v>2475</v>
      </c>
      <c r="G779" t="s">
        <v>142</v>
      </c>
      <c r="H779" t="s">
        <v>143</v>
      </c>
      <c r="I779" t="s">
        <v>135</v>
      </c>
      <c r="J779" t="s">
        <v>136</v>
      </c>
      <c r="K779" t="s">
        <v>137</v>
      </c>
      <c r="L779" t="s">
        <v>2476</v>
      </c>
      <c r="M779" t="s">
        <v>2477</v>
      </c>
      <c r="N779">
        <v>0.29027777700000001</v>
      </c>
      <c r="O779">
        <v>0</v>
      </c>
      <c r="P779">
        <v>1</v>
      </c>
      <c r="Q779">
        <v>6</v>
      </c>
      <c r="R779">
        <v>44</v>
      </c>
      <c r="S779">
        <v>1</v>
      </c>
      <c r="T779">
        <v>7</v>
      </c>
      <c r="U779">
        <v>0</v>
      </c>
      <c r="V779">
        <v>0</v>
      </c>
      <c r="W779">
        <v>0</v>
      </c>
      <c r="X779">
        <v>0.12138688012550002</v>
      </c>
      <c r="Y779">
        <v>11.009851337277988</v>
      </c>
      <c r="Z779">
        <v>7.2649526657002479</v>
      </c>
      <c r="AA779">
        <v>0.25903159303281947</v>
      </c>
      <c r="AB779">
        <v>0.13378798653513335</v>
      </c>
      <c r="AC779">
        <v>0</v>
      </c>
      <c r="AD779">
        <v>0</v>
      </c>
      <c r="AE779">
        <v>18.789010462671687</v>
      </c>
    </row>
    <row r="780" spans="1:31" x14ac:dyDescent="0.25">
      <c r="A780">
        <v>1806242</v>
      </c>
      <c r="B780">
        <v>1</v>
      </c>
      <c r="C780" t="s">
        <v>80</v>
      </c>
      <c r="D780" t="s">
        <v>95</v>
      </c>
      <c r="E780" t="s">
        <v>193</v>
      </c>
      <c r="F780" t="s">
        <v>2478</v>
      </c>
      <c r="G780" t="s">
        <v>373</v>
      </c>
      <c r="H780" t="s">
        <v>134</v>
      </c>
      <c r="I780" t="s">
        <v>135</v>
      </c>
      <c r="J780" t="s">
        <v>136</v>
      </c>
      <c r="K780" t="s">
        <v>137</v>
      </c>
      <c r="L780" t="s">
        <v>2479</v>
      </c>
      <c r="M780" t="s">
        <v>2480</v>
      </c>
      <c r="N780">
        <v>0.21361111099999999</v>
      </c>
      <c r="O780">
        <v>0</v>
      </c>
      <c r="P780">
        <v>61</v>
      </c>
      <c r="Q780">
        <v>0</v>
      </c>
      <c r="R780">
        <v>0</v>
      </c>
      <c r="S780">
        <v>0</v>
      </c>
      <c r="T780">
        <v>1</v>
      </c>
      <c r="U780">
        <v>0</v>
      </c>
      <c r="V780">
        <v>0</v>
      </c>
      <c r="W780">
        <v>0</v>
      </c>
      <c r="X780">
        <v>3.9693061441350785</v>
      </c>
      <c r="Y780">
        <v>0</v>
      </c>
      <c r="Z780">
        <v>0</v>
      </c>
      <c r="AA780">
        <v>0</v>
      </c>
      <c r="AB780">
        <v>4.1008798711222221E-4</v>
      </c>
      <c r="AC780">
        <v>0</v>
      </c>
      <c r="AD780">
        <v>0</v>
      </c>
      <c r="AE780">
        <v>3.9697162321221908</v>
      </c>
    </row>
    <row r="781" spans="1:31" x14ac:dyDescent="0.25">
      <c r="A781">
        <v>1806244</v>
      </c>
      <c r="B781">
        <v>1</v>
      </c>
      <c r="C781" t="s">
        <v>81</v>
      </c>
      <c r="D781" t="s">
        <v>120</v>
      </c>
      <c r="E781" t="s">
        <v>131</v>
      </c>
      <c r="F781" t="s">
        <v>2481</v>
      </c>
      <c r="G781" t="s">
        <v>231</v>
      </c>
      <c r="H781" t="s">
        <v>134</v>
      </c>
      <c r="I781" t="s">
        <v>135</v>
      </c>
      <c r="J781" t="s">
        <v>136</v>
      </c>
      <c r="K781" t="s">
        <v>137</v>
      </c>
      <c r="L781" t="s">
        <v>2482</v>
      </c>
      <c r="M781" t="s">
        <v>2483</v>
      </c>
      <c r="N781">
        <v>1.2761111110000001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1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</row>
    <row r="782" spans="1:31" x14ac:dyDescent="0.25">
      <c r="A782">
        <v>1806247</v>
      </c>
      <c r="B782">
        <v>1</v>
      </c>
      <c r="C782" t="s">
        <v>80</v>
      </c>
      <c r="D782" t="s">
        <v>94</v>
      </c>
      <c r="E782" t="s">
        <v>193</v>
      </c>
      <c r="F782" t="s">
        <v>2484</v>
      </c>
      <c r="G782" t="s">
        <v>373</v>
      </c>
      <c r="H782" t="s">
        <v>134</v>
      </c>
      <c r="I782" t="s">
        <v>135</v>
      </c>
      <c r="J782" t="s">
        <v>136</v>
      </c>
      <c r="K782" t="s">
        <v>137</v>
      </c>
      <c r="L782" t="s">
        <v>2485</v>
      </c>
      <c r="M782" t="s">
        <v>2486</v>
      </c>
      <c r="N782">
        <v>1.9566666660000001</v>
      </c>
      <c r="O782">
        <v>0</v>
      </c>
      <c r="P782">
        <v>56</v>
      </c>
      <c r="Q782">
        <v>0</v>
      </c>
      <c r="R782">
        <v>0</v>
      </c>
      <c r="S782">
        <v>0</v>
      </c>
      <c r="T782">
        <v>2</v>
      </c>
      <c r="U782">
        <v>0</v>
      </c>
      <c r="V782">
        <v>0</v>
      </c>
      <c r="W782">
        <v>0</v>
      </c>
      <c r="X782">
        <v>28.77368013639737</v>
      </c>
      <c r="Y782">
        <v>0</v>
      </c>
      <c r="Z782">
        <v>0</v>
      </c>
      <c r="AA782">
        <v>0</v>
      </c>
      <c r="AB782">
        <v>3.1310346079878033</v>
      </c>
      <c r="AC782">
        <v>0</v>
      </c>
      <c r="AD782">
        <v>0</v>
      </c>
      <c r="AE782">
        <v>31.904714744385174</v>
      </c>
    </row>
    <row r="783" spans="1:31" x14ac:dyDescent="0.25">
      <c r="A783">
        <v>1806248</v>
      </c>
      <c r="B783">
        <v>1</v>
      </c>
      <c r="C783" t="s">
        <v>81</v>
      </c>
      <c r="D783" t="s">
        <v>127</v>
      </c>
      <c r="E783" t="s">
        <v>146</v>
      </c>
      <c r="F783" t="s">
        <v>2487</v>
      </c>
      <c r="G783" t="s">
        <v>142</v>
      </c>
      <c r="H783" t="s">
        <v>143</v>
      </c>
      <c r="I783" t="s">
        <v>135</v>
      </c>
      <c r="J783" t="s">
        <v>136</v>
      </c>
      <c r="K783" t="s">
        <v>137</v>
      </c>
      <c r="L783" t="s">
        <v>2488</v>
      </c>
      <c r="M783" t="s">
        <v>2489</v>
      </c>
      <c r="N783">
        <v>1.0974999999999999</v>
      </c>
      <c r="O783">
        <v>0</v>
      </c>
      <c r="P783">
        <v>825</v>
      </c>
      <c r="Q783">
        <v>0</v>
      </c>
      <c r="R783">
        <v>6</v>
      </c>
      <c r="S783">
        <v>0</v>
      </c>
      <c r="T783">
        <v>41</v>
      </c>
      <c r="U783">
        <v>0</v>
      </c>
      <c r="V783">
        <v>0</v>
      </c>
      <c r="W783">
        <v>0</v>
      </c>
      <c r="X783">
        <v>220.01073818702227</v>
      </c>
      <c r="Y783">
        <v>0</v>
      </c>
      <c r="Z783">
        <v>2.4425067063490342</v>
      </c>
      <c r="AA783">
        <v>0</v>
      </c>
      <c r="AB783">
        <v>18.399810468203398</v>
      </c>
      <c r="AC783">
        <v>0</v>
      </c>
      <c r="AD783">
        <v>0</v>
      </c>
      <c r="AE783">
        <v>240.85305536157472</v>
      </c>
    </row>
    <row r="784" spans="1:31" x14ac:dyDescent="0.25">
      <c r="A784">
        <v>1806249</v>
      </c>
      <c r="B784">
        <v>1</v>
      </c>
      <c r="C784" t="s">
        <v>80</v>
      </c>
      <c r="D784" t="s">
        <v>100</v>
      </c>
      <c r="E784" t="s">
        <v>176</v>
      </c>
      <c r="F784" t="s">
        <v>2490</v>
      </c>
      <c r="G784" t="s">
        <v>142</v>
      </c>
      <c r="H784" t="s">
        <v>143</v>
      </c>
      <c r="I784" t="s">
        <v>135</v>
      </c>
      <c r="J784" t="s">
        <v>136</v>
      </c>
      <c r="K784" t="s">
        <v>137</v>
      </c>
      <c r="L784" t="s">
        <v>2491</v>
      </c>
      <c r="M784" t="s">
        <v>2492</v>
      </c>
      <c r="N784">
        <v>6.3333333000000006E-2</v>
      </c>
      <c r="O784">
        <v>0</v>
      </c>
      <c r="P784">
        <v>739</v>
      </c>
      <c r="Q784">
        <v>0</v>
      </c>
      <c r="R784">
        <v>85</v>
      </c>
      <c r="S784">
        <v>4</v>
      </c>
      <c r="T784">
        <v>185</v>
      </c>
      <c r="U784">
        <v>1</v>
      </c>
      <c r="V784">
        <v>1</v>
      </c>
      <c r="W784">
        <v>0</v>
      </c>
      <c r="X784">
        <v>10.333798945631328</v>
      </c>
      <c r="Y784">
        <v>0</v>
      </c>
      <c r="Z784">
        <v>0.76625811718581693</v>
      </c>
      <c r="AA784">
        <v>1.0927766068125999</v>
      </c>
      <c r="AB784">
        <v>5.5547773207818496</v>
      </c>
      <c r="AC784">
        <v>4.7834902743220225</v>
      </c>
      <c r="AD784">
        <v>0.76834181393180179</v>
      </c>
      <c r="AE784">
        <v>23.299443078665419</v>
      </c>
    </row>
    <row r="785" spans="1:31" x14ac:dyDescent="0.25">
      <c r="A785">
        <v>1806252</v>
      </c>
      <c r="B785">
        <v>1</v>
      </c>
      <c r="C785" t="s">
        <v>80</v>
      </c>
      <c r="D785" t="s">
        <v>105</v>
      </c>
      <c r="E785" t="s">
        <v>193</v>
      </c>
      <c r="F785" t="s">
        <v>2493</v>
      </c>
      <c r="G785" t="s">
        <v>385</v>
      </c>
      <c r="H785" t="s">
        <v>134</v>
      </c>
      <c r="I785" t="s">
        <v>135</v>
      </c>
      <c r="J785" t="s">
        <v>136</v>
      </c>
      <c r="K785" t="s">
        <v>137</v>
      </c>
      <c r="L785" t="s">
        <v>2494</v>
      </c>
      <c r="M785" t="s">
        <v>2495</v>
      </c>
      <c r="N785">
        <v>1.0591666660000001</v>
      </c>
      <c r="O785">
        <v>0</v>
      </c>
      <c r="P785">
        <v>223</v>
      </c>
      <c r="Q785">
        <v>0</v>
      </c>
      <c r="R785">
        <v>0</v>
      </c>
      <c r="S785">
        <v>0</v>
      </c>
      <c r="T785">
        <v>8</v>
      </c>
      <c r="U785">
        <v>0</v>
      </c>
      <c r="V785">
        <v>0</v>
      </c>
      <c r="W785">
        <v>0</v>
      </c>
      <c r="X785">
        <v>51.405321391612873</v>
      </c>
      <c r="Y785">
        <v>0</v>
      </c>
      <c r="Z785">
        <v>0</v>
      </c>
      <c r="AA785">
        <v>0</v>
      </c>
      <c r="AB785">
        <v>5.7790687650658983</v>
      </c>
      <c r="AC785">
        <v>0</v>
      </c>
      <c r="AD785">
        <v>0</v>
      </c>
      <c r="AE785">
        <v>57.184390156678774</v>
      </c>
    </row>
    <row r="786" spans="1:31" x14ac:dyDescent="0.25">
      <c r="A786">
        <v>1806256</v>
      </c>
      <c r="B786">
        <v>1</v>
      </c>
      <c r="C786" t="s">
        <v>80</v>
      </c>
      <c r="D786" t="s">
        <v>88</v>
      </c>
      <c r="E786" t="s">
        <v>131</v>
      </c>
      <c r="F786" t="s">
        <v>2496</v>
      </c>
      <c r="G786" t="s">
        <v>209</v>
      </c>
      <c r="H786" t="s">
        <v>134</v>
      </c>
      <c r="I786" t="s">
        <v>135</v>
      </c>
      <c r="J786" t="s">
        <v>136</v>
      </c>
      <c r="K786" t="s">
        <v>137</v>
      </c>
      <c r="L786" t="s">
        <v>2497</v>
      </c>
      <c r="M786" t="s">
        <v>2498</v>
      </c>
      <c r="N786">
        <v>1.3786111109999999</v>
      </c>
      <c r="O786">
        <v>0</v>
      </c>
      <c r="P786">
        <v>6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1.2820649203102485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1.2820649203102485</v>
      </c>
    </row>
    <row r="787" spans="1:31" x14ac:dyDescent="0.25">
      <c r="A787">
        <v>1806259</v>
      </c>
      <c r="B787">
        <v>1</v>
      </c>
      <c r="C787" t="s">
        <v>80</v>
      </c>
      <c r="D787" t="s">
        <v>94</v>
      </c>
      <c r="E787" t="s">
        <v>193</v>
      </c>
      <c r="F787" t="s">
        <v>2499</v>
      </c>
      <c r="G787" t="s">
        <v>235</v>
      </c>
      <c r="H787" t="s">
        <v>134</v>
      </c>
      <c r="I787" t="s">
        <v>135</v>
      </c>
      <c r="J787" t="s">
        <v>136</v>
      </c>
      <c r="K787" t="s">
        <v>137</v>
      </c>
      <c r="L787" t="s">
        <v>2500</v>
      </c>
      <c r="M787" t="s">
        <v>2501</v>
      </c>
      <c r="N787">
        <v>2.1549999999999998</v>
      </c>
      <c r="O787">
        <v>0</v>
      </c>
      <c r="P787">
        <v>59</v>
      </c>
      <c r="Q787">
        <v>0</v>
      </c>
      <c r="R787">
        <v>0</v>
      </c>
      <c r="S787">
        <v>0</v>
      </c>
      <c r="T787">
        <v>2</v>
      </c>
      <c r="U787">
        <v>0</v>
      </c>
      <c r="V787">
        <v>0</v>
      </c>
      <c r="W787">
        <v>0</v>
      </c>
      <c r="X787">
        <v>24.709242622589873</v>
      </c>
      <c r="Y787">
        <v>0</v>
      </c>
      <c r="Z787">
        <v>0</v>
      </c>
      <c r="AA787">
        <v>0</v>
      </c>
      <c r="AB787">
        <v>1.8300722405808333E-2</v>
      </c>
      <c r="AC787">
        <v>0</v>
      </c>
      <c r="AD787">
        <v>0</v>
      </c>
      <c r="AE787">
        <v>24.727543344995681</v>
      </c>
    </row>
    <row r="788" spans="1:31" x14ac:dyDescent="0.25">
      <c r="A788">
        <v>1806260</v>
      </c>
      <c r="B788">
        <v>1</v>
      </c>
      <c r="C788" t="s">
        <v>80</v>
      </c>
      <c r="D788" t="s">
        <v>84</v>
      </c>
      <c r="E788" t="s">
        <v>193</v>
      </c>
      <c r="F788" t="s">
        <v>2502</v>
      </c>
      <c r="G788" t="s">
        <v>279</v>
      </c>
      <c r="H788" t="s">
        <v>134</v>
      </c>
      <c r="I788" t="s">
        <v>135</v>
      </c>
      <c r="J788" t="s">
        <v>136</v>
      </c>
      <c r="K788" t="s">
        <v>137</v>
      </c>
      <c r="L788" t="s">
        <v>2503</v>
      </c>
      <c r="M788" t="s">
        <v>2504</v>
      </c>
      <c r="N788">
        <v>0.72666666599999996</v>
      </c>
      <c r="O788">
        <v>0</v>
      </c>
      <c r="P788">
        <v>19</v>
      </c>
      <c r="Q788">
        <v>0</v>
      </c>
      <c r="R788">
        <v>1</v>
      </c>
      <c r="S788">
        <v>0</v>
      </c>
      <c r="T788">
        <v>10</v>
      </c>
      <c r="U788">
        <v>0</v>
      </c>
      <c r="V788">
        <v>0</v>
      </c>
      <c r="W788">
        <v>0</v>
      </c>
      <c r="X788">
        <v>4.2956957405989673</v>
      </c>
      <c r="Y788">
        <v>0</v>
      </c>
      <c r="Z788">
        <v>0.12444256392608001</v>
      </c>
      <c r="AA788">
        <v>0</v>
      </c>
      <c r="AB788">
        <v>5.1490565581323731</v>
      </c>
      <c r="AC788">
        <v>0</v>
      </c>
      <c r="AD788">
        <v>0</v>
      </c>
      <c r="AE788">
        <v>9.5691948626574206</v>
      </c>
    </row>
    <row r="789" spans="1:31" x14ac:dyDescent="0.25">
      <c r="A789">
        <v>1806261</v>
      </c>
      <c r="B789">
        <v>1</v>
      </c>
      <c r="C789" t="s">
        <v>80</v>
      </c>
      <c r="D789" t="s">
        <v>105</v>
      </c>
      <c r="E789" t="s">
        <v>131</v>
      </c>
      <c r="F789" t="s">
        <v>2505</v>
      </c>
      <c r="G789" t="s">
        <v>133</v>
      </c>
      <c r="H789" t="s">
        <v>134</v>
      </c>
      <c r="I789" t="s">
        <v>135</v>
      </c>
      <c r="J789" t="s">
        <v>136</v>
      </c>
      <c r="K789" t="s">
        <v>137</v>
      </c>
      <c r="L789" t="s">
        <v>2506</v>
      </c>
      <c r="M789" t="s">
        <v>2507</v>
      </c>
      <c r="N789">
        <v>9.8513888880000007</v>
      </c>
      <c r="O789">
        <v>0</v>
      </c>
      <c r="P789">
        <v>9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19.266846854931625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19.266846854931625</v>
      </c>
    </row>
    <row r="790" spans="1:31" x14ac:dyDescent="0.25">
      <c r="A790">
        <v>1806262</v>
      </c>
      <c r="B790">
        <v>1</v>
      </c>
      <c r="C790" t="s">
        <v>81</v>
      </c>
      <c r="D790" t="s">
        <v>121</v>
      </c>
      <c r="E790" t="s">
        <v>193</v>
      </c>
      <c r="F790" t="s">
        <v>2508</v>
      </c>
      <c r="G790" t="s">
        <v>235</v>
      </c>
      <c r="H790" t="s">
        <v>134</v>
      </c>
      <c r="I790" t="s">
        <v>135</v>
      </c>
      <c r="J790" t="s">
        <v>136</v>
      </c>
      <c r="K790" t="s">
        <v>137</v>
      </c>
      <c r="L790" t="s">
        <v>2509</v>
      </c>
      <c r="M790" t="s">
        <v>2510</v>
      </c>
      <c r="N790">
        <v>0.99694444400000004</v>
      </c>
      <c r="O790">
        <v>0</v>
      </c>
      <c r="P790">
        <v>15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2.8755069773228978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2.8755069773228978</v>
      </c>
    </row>
    <row r="791" spans="1:31" x14ac:dyDescent="0.25">
      <c r="A791">
        <v>1806263</v>
      </c>
      <c r="B791">
        <v>1</v>
      </c>
      <c r="C791" t="s">
        <v>80</v>
      </c>
      <c r="D791" t="s">
        <v>97</v>
      </c>
      <c r="E791" t="s">
        <v>131</v>
      </c>
      <c r="F791" t="s">
        <v>2511</v>
      </c>
      <c r="G791" t="s">
        <v>231</v>
      </c>
      <c r="H791" t="s">
        <v>134</v>
      </c>
      <c r="I791" t="s">
        <v>135</v>
      </c>
      <c r="J791" t="s">
        <v>136</v>
      </c>
      <c r="K791" t="s">
        <v>137</v>
      </c>
      <c r="L791" t="s">
        <v>2512</v>
      </c>
      <c r="M791" t="s">
        <v>2513</v>
      </c>
      <c r="N791">
        <v>2.4449999999999998</v>
      </c>
      <c r="O791">
        <v>0</v>
      </c>
      <c r="P791">
        <v>2</v>
      </c>
      <c r="Q791">
        <v>0</v>
      </c>
      <c r="R791">
        <v>1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1.1535197086596014</v>
      </c>
      <c r="Y791">
        <v>0</v>
      </c>
      <c r="Z791">
        <v>0.12367797075548778</v>
      </c>
      <c r="AA791">
        <v>0</v>
      </c>
      <c r="AB791">
        <v>0</v>
      </c>
      <c r="AC791">
        <v>0</v>
      </c>
      <c r="AD791">
        <v>0</v>
      </c>
      <c r="AE791">
        <v>1.2771976794150892</v>
      </c>
    </row>
    <row r="792" spans="1:31" x14ac:dyDescent="0.25">
      <c r="A792">
        <v>1806272</v>
      </c>
      <c r="B792">
        <v>1</v>
      </c>
      <c r="C792" t="s">
        <v>80</v>
      </c>
      <c r="D792" t="s">
        <v>104</v>
      </c>
      <c r="E792" t="s">
        <v>140</v>
      </c>
      <c r="F792" t="s">
        <v>2514</v>
      </c>
      <c r="G792" t="s">
        <v>142</v>
      </c>
      <c r="H792" t="s">
        <v>143</v>
      </c>
      <c r="I792" t="s">
        <v>135</v>
      </c>
      <c r="J792" t="s">
        <v>136</v>
      </c>
      <c r="K792" t="s">
        <v>137</v>
      </c>
      <c r="L792" t="s">
        <v>2515</v>
      </c>
      <c r="M792" t="s">
        <v>2516</v>
      </c>
      <c r="N792">
        <v>6.8091666660000003</v>
      </c>
      <c r="O792">
        <v>0</v>
      </c>
      <c r="P792">
        <v>33</v>
      </c>
      <c r="Q792">
        <v>0</v>
      </c>
      <c r="R792">
        <v>16</v>
      </c>
      <c r="S792">
        <v>0</v>
      </c>
      <c r="T792">
        <v>6</v>
      </c>
      <c r="U792">
        <v>0</v>
      </c>
      <c r="V792">
        <v>0</v>
      </c>
      <c r="W792">
        <v>0</v>
      </c>
      <c r="X792">
        <v>26.182594010958635</v>
      </c>
      <c r="Y792">
        <v>0</v>
      </c>
      <c r="Z792">
        <v>944.97716483420095</v>
      </c>
      <c r="AA792">
        <v>0</v>
      </c>
      <c r="AB792">
        <v>6.1110807042632871</v>
      </c>
      <c r="AC792">
        <v>0</v>
      </c>
      <c r="AD792">
        <v>0</v>
      </c>
      <c r="AE792">
        <v>977.27083954942282</v>
      </c>
    </row>
    <row r="793" spans="1:31" x14ac:dyDescent="0.25">
      <c r="A793">
        <v>1806275</v>
      </c>
      <c r="B793">
        <v>1</v>
      </c>
      <c r="C793" t="s">
        <v>80</v>
      </c>
      <c r="D793" t="s">
        <v>108</v>
      </c>
      <c r="E793" t="s">
        <v>131</v>
      </c>
      <c r="F793" t="s">
        <v>2517</v>
      </c>
      <c r="G793" t="s">
        <v>231</v>
      </c>
      <c r="H793" t="s">
        <v>134</v>
      </c>
      <c r="I793" t="s">
        <v>135</v>
      </c>
      <c r="J793" t="s">
        <v>136</v>
      </c>
      <c r="K793" t="s">
        <v>137</v>
      </c>
      <c r="L793" t="s">
        <v>2518</v>
      </c>
      <c r="M793" t="s">
        <v>2519</v>
      </c>
      <c r="N793">
        <v>1.599722222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0.15479369696703613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0.15479369696703613</v>
      </c>
    </row>
    <row r="794" spans="1:31" x14ac:dyDescent="0.25">
      <c r="A794">
        <v>1806276</v>
      </c>
      <c r="B794">
        <v>1</v>
      </c>
      <c r="C794" t="s">
        <v>81</v>
      </c>
      <c r="D794" t="s">
        <v>123</v>
      </c>
      <c r="E794" t="s">
        <v>146</v>
      </c>
      <c r="F794" t="s">
        <v>2520</v>
      </c>
      <c r="G794" t="s">
        <v>142</v>
      </c>
      <c r="H794" t="s">
        <v>143</v>
      </c>
      <c r="I794" t="s">
        <v>135</v>
      </c>
      <c r="J794" t="s">
        <v>136</v>
      </c>
      <c r="K794" t="s">
        <v>137</v>
      </c>
      <c r="L794" t="s">
        <v>2521</v>
      </c>
      <c r="M794" t="s">
        <v>2522</v>
      </c>
      <c r="N794">
        <v>1.1299999999999999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11</v>
      </c>
      <c r="U794">
        <v>2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24.266964444273221</v>
      </c>
      <c r="AC794">
        <v>448.99390551992985</v>
      </c>
      <c r="AD794">
        <v>0</v>
      </c>
      <c r="AE794">
        <v>473.2608699642031</v>
      </c>
    </row>
    <row r="795" spans="1:31" x14ac:dyDescent="0.25">
      <c r="A795">
        <v>1806278</v>
      </c>
      <c r="B795">
        <v>1</v>
      </c>
      <c r="C795" t="s">
        <v>80</v>
      </c>
      <c r="D795" t="s">
        <v>98</v>
      </c>
      <c r="E795" t="s">
        <v>131</v>
      </c>
      <c r="F795" t="s">
        <v>2523</v>
      </c>
      <c r="G795" t="s">
        <v>231</v>
      </c>
      <c r="H795" t="s">
        <v>134</v>
      </c>
      <c r="I795" t="s">
        <v>135</v>
      </c>
      <c r="J795" t="s">
        <v>136</v>
      </c>
      <c r="K795" t="s">
        <v>137</v>
      </c>
      <c r="L795" t="s">
        <v>2524</v>
      </c>
      <c r="M795" t="s">
        <v>2525</v>
      </c>
      <c r="N795">
        <v>5.5266666659999997</v>
      </c>
      <c r="O795">
        <v>0</v>
      </c>
      <c r="P795">
        <v>1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0.17142303118842667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0.17142303118842667</v>
      </c>
    </row>
    <row r="796" spans="1:31" x14ac:dyDescent="0.25">
      <c r="A796">
        <v>1806280</v>
      </c>
      <c r="B796">
        <v>1</v>
      </c>
      <c r="C796" t="s">
        <v>80</v>
      </c>
      <c r="D796" t="s">
        <v>103</v>
      </c>
      <c r="E796" t="s">
        <v>291</v>
      </c>
      <c r="F796" t="s">
        <v>2526</v>
      </c>
      <c r="G796" t="s">
        <v>235</v>
      </c>
      <c r="H796" t="s">
        <v>134</v>
      </c>
      <c r="I796" t="s">
        <v>135</v>
      </c>
      <c r="J796" t="s">
        <v>136</v>
      </c>
      <c r="K796" t="s">
        <v>137</v>
      </c>
      <c r="L796" t="s">
        <v>2527</v>
      </c>
      <c r="M796" t="s">
        <v>2528</v>
      </c>
      <c r="N796">
        <v>1.3274999999999999</v>
      </c>
      <c r="O796">
        <v>0</v>
      </c>
      <c r="P796">
        <v>67</v>
      </c>
      <c r="Q796">
        <v>0</v>
      </c>
      <c r="R796">
        <v>0</v>
      </c>
      <c r="S796">
        <v>0</v>
      </c>
      <c r="T796">
        <v>3</v>
      </c>
      <c r="U796">
        <v>0</v>
      </c>
      <c r="V796">
        <v>0</v>
      </c>
      <c r="W796">
        <v>0</v>
      </c>
      <c r="X796">
        <v>19.05234989131932</v>
      </c>
      <c r="Y796">
        <v>0</v>
      </c>
      <c r="Z796">
        <v>0</v>
      </c>
      <c r="AA796">
        <v>0</v>
      </c>
      <c r="AB796">
        <v>1.4167284380530458</v>
      </c>
      <c r="AC796">
        <v>0</v>
      </c>
      <c r="AD796">
        <v>0</v>
      </c>
      <c r="AE796">
        <v>20.469078329372365</v>
      </c>
    </row>
    <row r="797" spans="1:31" x14ac:dyDescent="0.25">
      <c r="A797">
        <v>1806281</v>
      </c>
      <c r="B797">
        <v>1</v>
      </c>
      <c r="C797" t="s">
        <v>81</v>
      </c>
      <c r="D797" t="s">
        <v>128</v>
      </c>
      <c r="E797" t="s">
        <v>131</v>
      </c>
      <c r="F797" t="s">
        <v>2529</v>
      </c>
      <c r="G797" t="s">
        <v>133</v>
      </c>
      <c r="H797" t="s">
        <v>134</v>
      </c>
      <c r="I797" t="s">
        <v>135</v>
      </c>
      <c r="J797" t="s">
        <v>136</v>
      </c>
      <c r="K797" t="s">
        <v>137</v>
      </c>
      <c r="L797" t="s">
        <v>2530</v>
      </c>
      <c r="M797" t="s">
        <v>2531</v>
      </c>
      <c r="N797">
        <v>8.9991666660000007</v>
      </c>
      <c r="O797">
        <v>0</v>
      </c>
      <c r="P797">
        <v>8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16.879937228456249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16.879937228456249</v>
      </c>
    </row>
    <row r="798" spans="1:31" x14ac:dyDescent="0.25">
      <c r="A798">
        <v>1806287</v>
      </c>
      <c r="B798">
        <v>1</v>
      </c>
      <c r="C798" t="s">
        <v>81</v>
      </c>
      <c r="D798" t="s">
        <v>112</v>
      </c>
      <c r="E798" t="s">
        <v>176</v>
      </c>
      <c r="F798" t="s">
        <v>870</v>
      </c>
      <c r="G798" t="s">
        <v>142</v>
      </c>
      <c r="H798" t="s">
        <v>143</v>
      </c>
      <c r="I798" t="s">
        <v>135</v>
      </c>
      <c r="J798" t="s">
        <v>136</v>
      </c>
      <c r="K798" t="s">
        <v>137</v>
      </c>
      <c r="L798" t="s">
        <v>2532</v>
      </c>
      <c r="M798" t="s">
        <v>2533</v>
      </c>
      <c r="N798">
        <v>0.47416666600000001</v>
      </c>
      <c r="O798">
        <v>0</v>
      </c>
      <c r="P798">
        <v>416</v>
      </c>
      <c r="Q798">
        <v>0</v>
      </c>
      <c r="R798">
        <v>41</v>
      </c>
      <c r="S798">
        <v>5</v>
      </c>
      <c r="T798">
        <v>54</v>
      </c>
      <c r="U798">
        <v>2</v>
      </c>
      <c r="V798">
        <v>1</v>
      </c>
      <c r="W798">
        <v>0</v>
      </c>
      <c r="X798">
        <v>63.974565549460273</v>
      </c>
      <c r="Y798">
        <v>0</v>
      </c>
      <c r="Z798">
        <v>4.3736345682489475</v>
      </c>
      <c r="AA798">
        <v>3.7026195607254753</v>
      </c>
      <c r="AB798">
        <v>7.9228354852975595</v>
      </c>
      <c r="AC798">
        <v>3.9611798224608306</v>
      </c>
      <c r="AD798">
        <v>0.64658782740001342</v>
      </c>
      <c r="AE798">
        <v>84.581422813593107</v>
      </c>
    </row>
    <row r="799" spans="1:31" x14ac:dyDescent="0.25">
      <c r="A799">
        <v>1806289</v>
      </c>
      <c r="B799">
        <v>1</v>
      </c>
      <c r="C799" t="s">
        <v>80</v>
      </c>
      <c r="D799" t="s">
        <v>84</v>
      </c>
      <c r="E799" t="s">
        <v>131</v>
      </c>
      <c r="F799" t="s">
        <v>2534</v>
      </c>
      <c r="G799" t="s">
        <v>231</v>
      </c>
      <c r="H799" t="s">
        <v>134</v>
      </c>
      <c r="I799" t="s">
        <v>135</v>
      </c>
      <c r="J799" t="s">
        <v>136</v>
      </c>
      <c r="K799" t="s">
        <v>137</v>
      </c>
      <c r="L799" t="s">
        <v>2535</v>
      </c>
      <c r="M799" t="s">
        <v>2536</v>
      </c>
      <c r="N799">
        <v>0.646666666</v>
      </c>
      <c r="O799">
        <v>0</v>
      </c>
      <c r="P799">
        <v>3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0.48057378905682219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0.48057378905682219</v>
      </c>
    </row>
    <row r="800" spans="1:31" x14ac:dyDescent="0.25">
      <c r="A800">
        <v>1806291</v>
      </c>
      <c r="B800">
        <v>1</v>
      </c>
      <c r="C800" t="s">
        <v>80</v>
      </c>
      <c r="D800" t="s">
        <v>98</v>
      </c>
      <c r="E800" t="s">
        <v>131</v>
      </c>
      <c r="F800" t="s">
        <v>2537</v>
      </c>
      <c r="G800" t="s">
        <v>231</v>
      </c>
      <c r="H800" t="s">
        <v>134</v>
      </c>
      <c r="I800" t="s">
        <v>135</v>
      </c>
      <c r="J800" t="s">
        <v>136</v>
      </c>
      <c r="K800" t="s">
        <v>137</v>
      </c>
      <c r="L800" t="s">
        <v>2538</v>
      </c>
      <c r="M800" t="s">
        <v>2539</v>
      </c>
      <c r="N800">
        <v>2.844166666</v>
      </c>
      <c r="O800">
        <v>0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</row>
    <row r="801" spans="1:31" x14ac:dyDescent="0.25">
      <c r="A801">
        <v>1806292</v>
      </c>
      <c r="B801">
        <v>1</v>
      </c>
      <c r="C801" t="s">
        <v>81</v>
      </c>
      <c r="D801" t="s">
        <v>123</v>
      </c>
      <c r="E801" t="s">
        <v>131</v>
      </c>
      <c r="F801" t="s">
        <v>2540</v>
      </c>
      <c r="G801" t="s">
        <v>148</v>
      </c>
      <c r="H801" t="s">
        <v>134</v>
      </c>
      <c r="I801" t="s">
        <v>135</v>
      </c>
      <c r="J801" t="s">
        <v>136</v>
      </c>
      <c r="K801" t="s">
        <v>137</v>
      </c>
      <c r="L801" t="s">
        <v>2541</v>
      </c>
      <c r="M801" t="s">
        <v>2542</v>
      </c>
      <c r="N801">
        <v>1.2238888880000001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0.31059962578712669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0.31059962578712669</v>
      </c>
    </row>
    <row r="802" spans="1:31" x14ac:dyDescent="0.25">
      <c r="A802">
        <v>1806294</v>
      </c>
      <c r="B802">
        <v>1</v>
      </c>
      <c r="C802" t="s">
        <v>81</v>
      </c>
      <c r="D802" t="s">
        <v>120</v>
      </c>
      <c r="E802" t="s">
        <v>291</v>
      </c>
      <c r="F802" t="s">
        <v>2543</v>
      </c>
      <c r="G802" t="s">
        <v>424</v>
      </c>
      <c r="H802" t="s">
        <v>134</v>
      </c>
      <c r="I802" t="s">
        <v>135</v>
      </c>
      <c r="J802" t="s">
        <v>136</v>
      </c>
      <c r="K802" t="s">
        <v>137</v>
      </c>
      <c r="L802" t="s">
        <v>2544</v>
      </c>
      <c r="M802" t="s">
        <v>2545</v>
      </c>
      <c r="N802">
        <v>2.1983333329999999</v>
      </c>
      <c r="O802">
        <v>0</v>
      </c>
      <c r="P802">
        <v>0</v>
      </c>
      <c r="Q802">
        <v>0</v>
      </c>
      <c r="R802">
        <v>5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9.6019581732126067</v>
      </c>
      <c r="AA802">
        <v>0</v>
      </c>
      <c r="AB802">
        <v>0</v>
      </c>
      <c r="AC802">
        <v>0</v>
      </c>
      <c r="AD802">
        <v>0</v>
      </c>
      <c r="AE802">
        <v>9.6019581732126067</v>
      </c>
    </row>
    <row r="803" spans="1:31" x14ac:dyDescent="0.25">
      <c r="A803">
        <v>1806295</v>
      </c>
      <c r="B803">
        <v>1</v>
      </c>
      <c r="C803" t="s">
        <v>81</v>
      </c>
      <c r="D803" t="s">
        <v>118</v>
      </c>
      <c r="E803" t="s">
        <v>140</v>
      </c>
      <c r="F803" t="s">
        <v>2546</v>
      </c>
      <c r="G803" t="s">
        <v>142</v>
      </c>
      <c r="H803" t="s">
        <v>143</v>
      </c>
      <c r="I803" t="s">
        <v>135</v>
      </c>
      <c r="J803" t="s">
        <v>136</v>
      </c>
      <c r="K803" t="s">
        <v>137</v>
      </c>
      <c r="L803" t="s">
        <v>2547</v>
      </c>
      <c r="M803" t="s">
        <v>2548</v>
      </c>
      <c r="N803">
        <v>0.98333333300000003</v>
      </c>
      <c r="O803">
        <v>2</v>
      </c>
      <c r="P803">
        <v>1763</v>
      </c>
      <c r="Q803">
        <v>82</v>
      </c>
      <c r="R803">
        <v>71</v>
      </c>
      <c r="S803">
        <v>4</v>
      </c>
      <c r="T803">
        <v>137</v>
      </c>
      <c r="U803">
        <v>0</v>
      </c>
      <c r="V803">
        <v>0</v>
      </c>
      <c r="W803">
        <v>3.5984580904466137</v>
      </c>
      <c r="X803">
        <v>263.50659138134517</v>
      </c>
      <c r="Y803">
        <v>98.311137575500268</v>
      </c>
      <c r="Z803">
        <v>29.510975945400919</v>
      </c>
      <c r="AA803">
        <v>18.879898397903744</v>
      </c>
      <c r="AB803">
        <v>38.3529584725907</v>
      </c>
      <c r="AC803">
        <v>0</v>
      </c>
      <c r="AD803">
        <v>0</v>
      </c>
      <c r="AE803">
        <v>452.16001986318736</v>
      </c>
    </row>
    <row r="804" spans="1:31" x14ac:dyDescent="0.25">
      <c r="A804">
        <v>1806297</v>
      </c>
      <c r="B804">
        <v>1</v>
      </c>
      <c r="C804" t="s">
        <v>80</v>
      </c>
      <c r="D804" t="s">
        <v>97</v>
      </c>
      <c r="E804" t="s">
        <v>140</v>
      </c>
      <c r="F804" t="s">
        <v>323</v>
      </c>
      <c r="G804" t="s">
        <v>142</v>
      </c>
      <c r="H804" t="s">
        <v>143</v>
      </c>
      <c r="I804" t="s">
        <v>135</v>
      </c>
      <c r="J804" t="s">
        <v>136</v>
      </c>
      <c r="K804" t="s">
        <v>137</v>
      </c>
      <c r="L804" t="s">
        <v>2549</v>
      </c>
      <c r="M804" t="s">
        <v>2550</v>
      </c>
      <c r="N804">
        <v>1.480277777</v>
      </c>
      <c r="O804">
        <v>0</v>
      </c>
      <c r="P804">
        <v>0</v>
      </c>
      <c r="Q804">
        <v>0</v>
      </c>
      <c r="R804">
        <v>0</v>
      </c>
      <c r="S804">
        <v>2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350.24126617534768</v>
      </c>
      <c r="AB804">
        <v>0</v>
      </c>
      <c r="AC804">
        <v>0</v>
      </c>
      <c r="AD804">
        <v>0</v>
      </c>
      <c r="AE804">
        <v>350.24126617534768</v>
      </c>
    </row>
    <row r="805" spans="1:31" x14ac:dyDescent="0.25">
      <c r="A805">
        <v>1806298</v>
      </c>
      <c r="B805">
        <v>1</v>
      </c>
      <c r="C805" t="s">
        <v>80</v>
      </c>
      <c r="D805" t="s">
        <v>84</v>
      </c>
      <c r="E805" t="s">
        <v>146</v>
      </c>
      <c r="F805" t="s">
        <v>2551</v>
      </c>
      <c r="G805" t="s">
        <v>142</v>
      </c>
      <c r="H805" t="s">
        <v>143</v>
      </c>
      <c r="I805" t="s">
        <v>135</v>
      </c>
      <c r="J805" t="s">
        <v>136</v>
      </c>
      <c r="K805" t="s">
        <v>137</v>
      </c>
      <c r="L805" t="s">
        <v>2552</v>
      </c>
      <c r="M805" t="s">
        <v>2553</v>
      </c>
      <c r="N805">
        <v>1.9913888879999999</v>
      </c>
      <c r="O805">
        <v>0</v>
      </c>
      <c r="P805">
        <v>112</v>
      </c>
      <c r="Q805">
        <v>0</v>
      </c>
      <c r="R805">
        <v>2</v>
      </c>
      <c r="S805">
        <v>0</v>
      </c>
      <c r="T805">
        <v>4</v>
      </c>
      <c r="U805">
        <v>0</v>
      </c>
      <c r="V805">
        <v>0</v>
      </c>
      <c r="W805">
        <v>0</v>
      </c>
      <c r="X805">
        <v>56.921838762356501</v>
      </c>
      <c r="Y805">
        <v>0</v>
      </c>
      <c r="Z805">
        <v>0.59761137196238501</v>
      </c>
      <c r="AA805">
        <v>0</v>
      </c>
      <c r="AB805">
        <v>3.2967930927020879</v>
      </c>
      <c r="AC805">
        <v>0</v>
      </c>
      <c r="AD805">
        <v>0</v>
      </c>
      <c r="AE805">
        <v>60.816243227020976</v>
      </c>
    </row>
    <row r="806" spans="1:31" x14ac:dyDescent="0.25">
      <c r="A806">
        <v>1806299</v>
      </c>
      <c r="B806">
        <v>1</v>
      </c>
      <c r="C806" t="s">
        <v>80</v>
      </c>
      <c r="D806" t="s">
        <v>96</v>
      </c>
      <c r="E806" t="s">
        <v>131</v>
      </c>
      <c r="F806" t="s">
        <v>2554</v>
      </c>
      <c r="G806" t="s">
        <v>231</v>
      </c>
      <c r="H806" t="s">
        <v>134</v>
      </c>
      <c r="I806" t="s">
        <v>135</v>
      </c>
      <c r="J806" t="s">
        <v>136</v>
      </c>
      <c r="K806" t="s">
        <v>137</v>
      </c>
      <c r="L806" t="s">
        <v>2555</v>
      </c>
      <c r="M806" t="s">
        <v>2556</v>
      </c>
      <c r="N806">
        <v>3.5238888880000001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0.85343801751877113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0.85343801751877113</v>
      </c>
    </row>
    <row r="807" spans="1:31" x14ac:dyDescent="0.25">
      <c r="A807">
        <v>1806302</v>
      </c>
      <c r="B807">
        <v>1</v>
      </c>
      <c r="C807" t="s">
        <v>81</v>
      </c>
      <c r="D807" t="s">
        <v>120</v>
      </c>
      <c r="E807" t="s">
        <v>291</v>
      </c>
      <c r="F807" t="s">
        <v>2557</v>
      </c>
      <c r="G807" t="s">
        <v>424</v>
      </c>
      <c r="H807" t="s">
        <v>134</v>
      </c>
      <c r="I807" t="s">
        <v>135</v>
      </c>
      <c r="J807" t="s">
        <v>136</v>
      </c>
      <c r="K807" t="s">
        <v>137</v>
      </c>
      <c r="L807" t="s">
        <v>2558</v>
      </c>
      <c r="M807" t="s">
        <v>2559</v>
      </c>
      <c r="N807">
        <v>2.6719444440000002</v>
      </c>
      <c r="O807">
        <v>0</v>
      </c>
      <c r="P807">
        <v>0</v>
      </c>
      <c r="Q807">
        <v>1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0.32381314381777782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0.32381314381777782</v>
      </c>
    </row>
    <row r="808" spans="1:31" x14ac:dyDescent="0.25">
      <c r="A808">
        <v>1806303</v>
      </c>
      <c r="B808">
        <v>1</v>
      </c>
      <c r="C808" t="s">
        <v>80</v>
      </c>
      <c r="D808" t="s">
        <v>90</v>
      </c>
      <c r="E808" t="s">
        <v>193</v>
      </c>
      <c r="F808" t="s">
        <v>2560</v>
      </c>
      <c r="G808" t="s">
        <v>235</v>
      </c>
      <c r="H808" t="s">
        <v>134</v>
      </c>
      <c r="I808" t="s">
        <v>135</v>
      </c>
      <c r="J808" t="s">
        <v>136</v>
      </c>
      <c r="K808" t="s">
        <v>137</v>
      </c>
      <c r="L808" t="s">
        <v>2561</v>
      </c>
      <c r="M808" t="s">
        <v>2562</v>
      </c>
      <c r="N808">
        <v>1.560277777</v>
      </c>
      <c r="O808">
        <v>0</v>
      </c>
      <c r="P808">
        <v>18</v>
      </c>
      <c r="Q808">
        <v>0</v>
      </c>
      <c r="R808">
        <v>0</v>
      </c>
      <c r="S808">
        <v>0</v>
      </c>
      <c r="T808">
        <v>1</v>
      </c>
      <c r="U808">
        <v>0</v>
      </c>
      <c r="V808">
        <v>0</v>
      </c>
      <c r="W808">
        <v>0</v>
      </c>
      <c r="X808">
        <v>6.2388915190148841</v>
      </c>
      <c r="Y808">
        <v>0</v>
      </c>
      <c r="Z808">
        <v>0</v>
      </c>
      <c r="AA808">
        <v>0</v>
      </c>
      <c r="AB808">
        <v>0.44803499700667504</v>
      </c>
      <c r="AC808">
        <v>0</v>
      </c>
      <c r="AD808">
        <v>0</v>
      </c>
      <c r="AE808">
        <v>6.6869265160215594</v>
      </c>
    </row>
    <row r="809" spans="1:31" x14ac:dyDescent="0.25">
      <c r="A809">
        <v>1806305</v>
      </c>
      <c r="B809">
        <v>1</v>
      </c>
      <c r="C809" t="s">
        <v>81</v>
      </c>
      <c r="D809" t="s">
        <v>118</v>
      </c>
      <c r="E809" t="s">
        <v>146</v>
      </c>
      <c r="F809" t="s">
        <v>2563</v>
      </c>
      <c r="G809" t="s">
        <v>706</v>
      </c>
      <c r="H809" t="s">
        <v>143</v>
      </c>
      <c r="I809" t="s">
        <v>135</v>
      </c>
      <c r="J809" t="s">
        <v>136</v>
      </c>
      <c r="K809" t="s">
        <v>137</v>
      </c>
      <c r="L809" t="s">
        <v>2564</v>
      </c>
      <c r="M809" t="s">
        <v>2565</v>
      </c>
      <c r="N809">
        <v>1.839444444</v>
      </c>
      <c r="O809">
        <v>0</v>
      </c>
      <c r="P809">
        <v>93</v>
      </c>
      <c r="Q809">
        <v>0</v>
      </c>
      <c r="R809">
        <v>4</v>
      </c>
      <c r="S809">
        <v>0</v>
      </c>
      <c r="T809">
        <v>16</v>
      </c>
      <c r="U809">
        <v>0</v>
      </c>
      <c r="V809">
        <v>0</v>
      </c>
      <c r="W809">
        <v>0</v>
      </c>
      <c r="X809">
        <v>32.311304661694685</v>
      </c>
      <c r="Y809">
        <v>0</v>
      </c>
      <c r="Z809">
        <v>2.8534817739966321</v>
      </c>
      <c r="AA809">
        <v>0</v>
      </c>
      <c r="AB809">
        <v>5.5529017390124107</v>
      </c>
      <c r="AC809">
        <v>0</v>
      </c>
      <c r="AD809">
        <v>0</v>
      </c>
      <c r="AE809">
        <v>40.717688174703731</v>
      </c>
    </row>
    <row r="810" spans="1:31" x14ac:dyDescent="0.25">
      <c r="A810">
        <v>1806307</v>
      </c>
      <c r="B810">
        <v>1</v>
      </c>
      <c r="C810" t="s">
        <v>81</v>
      </c>
      <c r="D810" t="s">
        <v>122</v>
      </c>
      <c r="E810" t="s">
        <v>176</v>
      </c>
      <c r="F810" t="s">
        <v>2566</v>
      </c>
      <c r="G810" t="s">
        <v>142</v>
      </c>
      <c r="H810" t="s">
        <v>143</v>
      </c>
      <c r="I810" t="s">
        <v>135</v>
      </c>
      <c r="J810" t="s">
        <v>136</v>
      </c>
      <c r="K810" t="s">
        <v>137</v>
      </c>
      <c r="L810" t="s">
        <v>2567</v>
      </c>
      <c r="M810" t="s">
        <v>2568</v>
      </c>
      <c r="N810">
        <v>0.50749999999999995</v>
      </c>
      <c r="O810">
        <v>1</v>
      </c>
      <c r="P810">
        <v>339</v>
      </c>
      <c r="Q810">
        <v>39</v>
      </c>
      <c r="R810">
        <v>12</v>
      </c>
      <c r="S810">
        <v>7</v>
      </c>
      <c r="T810">
        <v>41</v>
      </c>
      <c r="U810">
        <v>1</v>
      </c>
      <c r="V810">
        <v>0</v>
      </c>
      <c r="W810">
        <v>6.0586869390530006E-2</v>
      </c>
      <c r="X810">
        <v>22.922944009991294</v>
      </c>
      <c r="Y810">
        <v>39.774312700500644</v>
      </c>
      <c r="Z810">
        <v>0.90839479668250012</v>
      </c>
      <c r="AA810">
        <v>29.970784116711815</v>
      </c>
      <c r="AB810">
        <v>11.090598440884028</v>
      </c>
      <c r="AC810">
        <v>0.65031003220655503</v>
      </c>
      <c r="AD810">
        <v>0</v>
      </c>
      <c r="AE810">
        <v>105.37793096636737</v>
      </c>
    </row>
    <row r="811" spans="1:31" x14ac:dyDescent="0.25">
      <c r="A811">
        <v>1806308</v>
      </c>
      <c r="B811">
        <v>1</v>
      </c>
      <c r="C811" t="s">
        <v>81</v>
      </c>
      <c r="D811" t="s">
        <v>112</v>
      </c>
      <c r="E811" t="s">
        <v>291</v>
      </c>
      <c r="F811" t="s">
        <v>2569</v>
      </c>
      <c r="G811" t="s">
        <v>148</v>
      </c>
      <c r="H811" t="s">
        <v>134</v>
      </c>
      <c r="I811" t="s">
        <v>135</v>
      </c>
      <c r="J811" t="s">
        <v>136</v>
      </c>
      <c r="K811" t="s">
        <v>137</v>
      </c>
      <c r="L811" t="s">
        <v>2570</v>
      </c>
      <c r="M811" t="s">
        <v>2571</v>
      </c>
      <c r="N811">
        <v>2.810277777</v>
      </c>
      <c r="O811">
        <v>0</v>
      </c>
      <c r="P811">
        <v>225</v>
      </c>
      <c r="Q811">
        <v>0</v>
      </c>
      <c r="R811">
        <v>23</v>
      </c>
      <c r="S811">
        <v>0</v>
      </c>
      <c r="T811">
        <v>20</v>
      </c>
      <c r="U811">
        <v>0</v>
      </c>
      <c r="V811">
        <v>0</v>
      </c>
      <c r="W811">
        <v>0</v>
      </c>
      <c r="X811">
        <v>90.796555680020944</v>
      </c>
      <c r="Y811">
        <v>0</v>
      </c>
      <c r="Z811">
        <v>5.0081891105217418</v>
      </c>
      <c r="AA811">
        <v>0</v>
      </c>
      <c r="AB811">
        <v>1.1648248821179876</v>
      </c>
      <c r="AC811">
        <v>0</v>
      </c>
      <c r="AD811">
        <v>0</v>
      </c>
      <c r="AE811">
        <v>96.969569672660668</v>
      </c>
    </row>
    <row r="812" spans="1:31" x14ac:dyDescent="0.25">
      <c r="A812">
        <v>1806309</v>
      </c>
      <c r="B812">
        <v>1</v>
      </c>
      <c r="C812" t="s">
        <v>80</v>
      </c>
      <c r="D812" t="s">
        <v>96</v>
      </c>
      <c r="E812" t="s">
        <v>193</v>
      </c>
      <c r="F812" t="s">
        <v>2572</v>
      </c>
      <c r="G812" t="s">
        <v>373</v>
      </c>
      <c r="H812" t="s">
        <v>134</v>
      </c>
      <c r="I812" t="s">
        <v>135</v>
      </c>
      <c r="J812" t="s">
        <v>136</v>
      </c>
      <c r="K812" t="s">
        <v>137</v>
      </c>
      <c r="L812" t="s">
        <v>2573</v>
      </c>
      <c r="M812" t="s">
        <v>2574</v>
      </c>
      <c r="N812">
        <v>2.088055555</v>
      </c>
      <c r="O812">
        <v>0</v>
      </c>
      <c r="P812">
        <v>16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8.7024160139912343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8.7024160139912343</v>
      </c>
    </row>
    <row r="813" spans="1:31" x14ac:dyDescent="0.25">
      <c r="A813">
        <v>1806311</v>
      </c>
      <c r="B813">
        <v>1</v>
      </c>
      <c r="C813" t="s">
        <v>81</v>
      </c>
      <c r="D813" t="s">
        <v>127</v>
      </c>
      <c r="E813" t="s">
        <v>193</v>
      </c>
      <c r="F813" t="s">
        <v>2575</v>
      </c>
      <c r="G813" t="s">
        <v>235</v>
      </c>
      <c r="H813" t="s">
        <v>134</v>
      </c>
      <c r="I813" t="s">
        <v>135</v>
      </c>
      <c r="J813" t="s">
        <v>136</v>
      </c>
      <c r="K813" t="s">
        <v>137</v>
      </c>
      <c r="L813" t="s">
        <v>2576</v>
      </c>
      <c r="M813" t="s">
        <v>2577</v>
      </c>
      <c r="N813">
        <v>2.2938888880000001</v>
      </c>
      <c r="O813">
        <v>0</v>
      </c>
      <c r="P813">
        <v>4</v>
      </c>
      <c r="Q813">
        <v>0</v>
      </c>
      <c r="R813">
        <v>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2.1990005063151652</v>
      </c>
      <c r="Y813">
        <v>0</v>
      </c>
      <c r="Z813">
        <v>3.3557618929642068</v>
      </c>
      <c r="AA813">
        <v>0</v>
      </c>
      <c r="AB813">
        <v>0</v>
      </c>
      <c r="AC813">
        <v>0</v>
      </c>
      <c r="AD813">
        <v>0</v>
      </c>
      <c r="AE813">
        <v>5.5547623992793724</v>
      </c>
    </row>
    <row r="814" spans="1:31" x14ac:dyDescent="0.25">
      <c r="A814">
        <v>1806323</v>
      </c>
      <c r="B814">
        <v>1</v>
      </c>
      <c r="C814" t="s">
        <v>81</v>
      </c>
      <c r="D814" t="s">
        <v>112</v>
      </c>
      <c r="E814" t="s">
        <v>146</v>
      </c>
      <c r="F814" t="s">
        <v>2578</v>
      </c>
      <c r="G814" t="s">
        <v>612</v>
      </c>
      <c r="H814" t="s">
        <v>143</v>
      </c>
      <c r="I814" t="s">
        <v>135</v>
      </c>
      <c r="J814" t="s">
        <v>136</v>
      </c>
      <c r="K814" t="s">
        <v>137</v>
      </c>
      <c r="L814" t="s">
        <v>2579</v>
      </c>
      <c r="M814" t="s">
        <v>2580</v>
      </c>
      <c r="N814">
        <v>0.55555555499999998</v>
      </c>
      <c r="O814">
        <v>0</v>
      </c>
      <c r="P814">
        <v>1124</v>
      </c>
      <c r="Q814">
        <v>0</v>
      </c>
      <c r="R814">
        <v>0</v>
      </c>
      <c r="S814">
        <v>0</v>
      </c>
      <c r="T814">
        <v>258</v>
      </c>
      <c r="U814">
        <v>2</v>
      </c>
      <c r="V814">
        <v>4</v>
      </c>
      <c r="W814">
        <v>0</v>
      </c>
      <c r="X814">
        <v>129.06089037077061</v>
      </c>
      <c r="Y814">
        <v>0</v>
      </c>
      <c r="Z814">
        <v>0</v>
      </c>
      <c r="AA814">
        <v>0</v>
      </c>
      <c r="AB814">
        <v>39.336004734103632</v>
      </c>
      <c r="AC814">
        <v>7.8669376165042904</v>
      </c>
      <c r="AD814">
        <v>16.170409984209208</v>
      </c>
      <c r="AE814">
        <v>192.43424270558774</v>
      </c>
    </row>
    <row r="815" spans="1:31" x14ac:dyDescent="0.25">
      <c r="A815">
        <v>1806324</v>
      </c>
      <c r="B815">
        <v>1</v>
      </c>
      <c r="C815" t="s">
        <v>80</v>
      </c>
      <c r="D815" t="s">
        <v>107</v>
      </c>
      <c r="E815" t="s">
        <v>131</v>
      </c>
      <c r="F815" t="s">
        <v>2581</v>
      </c>
      <c r="G815" t="s">
        <v>209</v>
      </c>
      <c r="H815" t="s">
        <v>134</v>
      </c>
      <c r="I815" t="s">
        <v>135</v>
      </c>
      <c r="J815" t="s">
        <v>136</v>
      </c>
      <c r="K815" t="s">
        <v>137</v>
      </c>
      <c r="L815" t="s">
        <v>2582</v>
      </c>
      <c r="M815" t="s">
        <v>2583</v>
      </c>
      <c r="N815">
        <v>1.3811111110000001</v>
      </c>
      <c r="O815">
        <v>0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4.4885623651513898E-2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4.4885623651513898E-2</v>
      </c>
    </row>
    <row r="816" spans="1:31" x14ac:dyDescent="0.25">
      <c r="A816">
        <v>1806325</v>
      </c>
      <c r="B816">
        <v>1</v>
      </c>
      <c r="C816" t="s">
        <v>80</v>
      </c>
      <c r="D816" t="s">
        <v>107</v>
      </c>
      <c r="E816" t="s">
        <v>146</v>
      </c>
      <c r="F816" t="s">
        <v>2584</v>
      </c>
      <c r="G816" t="s">
        <v>170</v>
      </c>
      <c r="H816" t="s">
        <v>143</v>
      </c>
      <c r="I816" t="s">
        <v>135</v>
      </c>
      <c r="J816" t="s">
        <v>136</v>
      </c>
      <c r="K816" t="s">
        <v>137</v>
      </c>
      <c r="L816" t="s">
        <v>2585</v>
      </c>
      <c r="M816" t="s">
        <v>2586</v>
      </c>
      <c r="N816">
        <v>3.4011111110000001</v>
      </c>
      <c r="O816">
        <v>0</v>
      </c>
      <c r="P816">
        <v>54</v>
      </c>
      <c r="Q816">
        <v>0</v>
      </c>
      <c r="R816">
        <v>1</v>
      </c>
      <c r="S816">
        <v>0</v>
      </c>
      <c r="T816">
        <v>4</v>
      </c>
      <c r="U816">
        <v>0</v>
      </c>
      <c r="V816">
        <v>0</v>
      </c>
      <c r="W816">
        <v>0</v>
      </c>
      <c r="X816">
        <v>15.995130914827262</v>
      </c>
      <c r="Y816">
        <v>0</v>
      </c>
      <c r="Z816">
        <v>0.16995642748769557</v>
      </c>
      <c r="AA816">
        <v>0</v>
      </c>
      <c r="AB816">
        <v>3.8454159821152931</v>
      </c>
      <c r="AC816">
        <v>0</v>
      </c>
      <c r="AD816">
        <v>0</v>
      </c>
      <c r="AE816">
        <v>20.010503324430253</v>
      </c>
    </row>
    <row r="817" spans="1:31" x14ac:dyDescent="0.25">
      <c r="A817">
        <v>1806326</v>
      </c>
      <c r="B817">
        <v>1</v>
      </c>
      <c r="C817" t="s">
        <v>80</v>
      </c>
      <c r="D817" t="s">
        <v>89</v>
      </c>
      <c r="E817" t="s">
        <v>131</v>
      </c>
      <c r="F817" t="s">
        <v>2587</v>
      </c>
      <c r="G817" t="s">
        <v>148</v>
      </c>
      <c r="H817" t="s">
        <v>134</v>
      </c>
      <c r="I817" t="s">
        <v>135</v>
      </c>
      <c r="J817" t="s">
        <v>136</v>
      </c>
      <c r="K817" t="s">
        <v>137</v>
      </c>
      <c r="L817" t="s">
        <v>2588</v>
      </c>
      <c r="M817" t="s">
        <v>2589</v>
      </c>
      <c r="N817">
        <v>4.250277777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0.97856899729858349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0.97856899729858349</v>
      </c>
    </row>
    <row r="818" spans="1:31" x14ac:dyDescent="0.25">
      <c r="A818">
        <v>1806328</v>
      </c>
      <c r="B818">
        <v>1</v>
      </c>
      <c r="C818" t="s">
        <v>81</v>
      </c>
      <c r="D818" t="s">
        <v>113</v>
      </c>
      <c r="E818" t="s">
        <v>140</v>
      </c>
      <c r="F818" t="s">
        <v>2590</v>
      </c>
      <c r="G818" t="s">
        <v>142</v>
      </c>
      <c r="H818" t="s">
        <v>143</v>
      </c>
      <c r="I818" t="s">
        <v>199</v>
      </c>
      <c r="J818" t="s">
        <v>136</v>
      </c>
      <c r="K818" t="s">
        <v>137</v>
      </c>
      <c r="L818" t="s">
        <v>2591</v>
      </c>
      <c r="M818" t="s">
        <v>2592</v>
      </c>
      <c r="N818">
        <v>7.4999999999999997E-3</v>
      </c>
      <c r="O818">
        <v>0</v>
      </c>
      <c r="P818">
        <v>546</v>
      </c>
      <c r="Q818">
        <v>15</v>
      </c>
      <c r="R818">
        <v>66</v>
      </c>
      <c r="S818">
        <v>0</v>
      </c>
      <c r="T818">
        <v>25</v>
      </c>
      <c r="U818">
        <v>0</v>
      </c>
      <c r="V818">
        <v>0</v>
      </c>
      <c r="W818">
        <v>0</v>
      </c>
      <c r="X818">
        <v>0.56073076249208942</v>
      </c>
      <c r="Y818">
        <v>4.0955724667530002E-2</v>
      </c>
      <c r="Z818">
        <v>9.8945205461550015E-2</v>
      </c>
      <c r="AA818">
        <v>0</v>
      </c>
      <c r="AB818">
        <v>4.72827470052525E-2</v>
      </c>
      <c r="AC818">
        <v>0</v>
      </c>
      <c r="AD818">
        <v>0</v>
      </c>
      <c r="AE818">
        <v>0.74791443962642201</v>
      </c>
    </row>
    <row r="819" spans="1:31" x14ac:dyDescent="0.25">
      <c r="A819">
        <v>1806332</v>
      </c>
      <c r="B819">
        <v>1</v>
      </c>
      <c r="C819" t="s">
        <v>80</v>
      </c>
      <c r="D819" t="s">
        <v>94</v>
      </c>
      <c r="E819" t="s">
        <v>131</v>
      </c>
      <c r="F819" t="s">
        <v>2593</v>
      </c>
      <c r="G819" t="s">
        <v>133</v>
      </c>
      <c r="H819" t="s">
        <v>134</v>
      </c>
      <c r="I819" t="s">
        <v>135</v>
      </c>
      <c r="J819" t="s">
        <v>136</v>
      </c>
      <c r="K819" t="s">
        <v>137</v>
      </c>
      <c r="L819" t="s">
        <v>2594</v>
      </c>
      <c r="M819" t="s">
        <v>2595</v>
      </c>
      <c r="N819">
        <v>2.1244444439999999</v>
      </c>
      <c r="O819">
        <v>0</v>
      </c>
      <c r="P819">
        <v>4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0.88737908305763669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0.88737908305763669</v>
      </c>
    </row>
    <row r="820" spans="1:31" x14ac:dyDescent="0.25">
      <c r="A820">
        <v>1806333</v>
      </c>
      <c r="B820">
        <v>1</v>
      </c>
      <c r="C820" t="s">
        <v>80</v>
      </c>
      <c r="D820" t="s">
        <v>93</v>
      </c>
      <c r="E820" t="s">
        <v>131</v>
      </c>
      <c r="F820" t="s">
        <v>2596</v>
      </c>
      <c r="G820" t="s">
        <v>231</v>
      </c>
      <c r="H820" t="s">
        <v>134</v>
      </c>
      <c r="I820" t="s">
        <v>135</v>
      </c>
      <c r="J820" t="s">
        <v>136</v>
      </c>
      <c r="K820" t="s">
        <v>137</v>
      </c>
      <c r="L820" t="s">
        <v>2597</v>
      </c>
      <c r="M820" t="s">
        <v>2598</v>
      </c>
      <c r="N820">
        <v>3.4552777770000001</v>
      </c>
      <c r="O820">
        <v>0</v>
      </c>
      <c r="P820">
        <v>4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1.6517029652170019</v>
      </c>
      <c r="Y820">
        <v>0</v>
      </c>
      <c r="Z820">
        <v>0</v>
      </c>
      <c r="AA820">
        <v>0</v>
      </c>
      <c r="AB820">
        <v>2.1973662755833336E-3</v>
      </c>
      <c r="AC820">
        <v>0</v>
      </c>
      <c r="AD820">
        <v>0</v>
      </c>
      <c r="AE820">
        <v>1.6539003314925853</v>
      </c>
    </row>
    <row r="821" spans="1:31" x14ac:dyDescent="0.25">
      <c r="A821">
        <v>1806335</v>
      </c>
      <c r="B821">
        <v>1</v>
      </c>
      <c r="C821" t="s">
        <v>80</v>
      </c>
      <c r="D821" t="s">
        <v>82</v>
      </c>
      <c r="E821" t="s">
        <v>291</v>
      </c>
      <c r="F821" t="s">
        <v>2599</v>
      </c>
      <c r="G821" t="s">
        <v>279</v>
      </c>
      <c r="H821" t="s">
        <v>134</v>
      </c>
      <c r="I821" t="s">
        <v>135</v>
      </c>
      <c r="J821" t="s">
        <v>136</v>
      </c>
      <c r="K821" t="s">
        <v>137</v>
      </c>
      <c r="L821" t="s">
        <v>2600</v>
      </c>
      <c r="M821" t="s">
        <v>2601</v>
      </c>
      <c r="N821">
        <v>2.1430555550000001</v>
      </c>
      <c r="O821">
        <v>0</v>
      </c>
      <c r="P821">
        <v>515</v>
      </c>
      <c r="Q821">
        <v>0</v>
      </c>
      <c r="R821">
        <v>0</v>
      </c>
      <c r="S821">
        <v>0</v>
      </c>
      <c r="T821">
        <v>114</v>
      </c>
      <c r="U821">
        <v>0</v>
      </c>
      <c r="V821">
        <v>0</v>
      </c>
      <c r="W821">
        <v>0</v>
      </c>
      <c r="X821">
        <v>281.69328898612321</v>
      </c>
      <c r="Y821">
        <v>0</v>
      </c>
      <c r="Z821">
        <v>0</v>
      </c>
      <c r="AA821">
        <v>0</v>
      </c>
      <c r="AB821">
        <v>90.298763628036525</v>
      </c>
      <c r="AC821">
        <v>0</v>
      </c>
      <c r="AD821">
        <v>0</v>
      </c>
      <c r="AE821">
        <v>371.99205261415972</v>
      </c>
    </row>
    <row r="822" spans="1:31" x14ac:dyDescent="0.25">
      <c r="A822">
        <v>1806336</v>
      </c>
      <c r="B822">
        <v>1</v>
      </c>
      <c r="C822" t="s">
        <v>80</v>
      </c>
      <c r="D822" t="s">
        <v>100</v>
      </c>
      <c r="E822" t="s">
        <v>131</v>
      </c>
      <c r="F822" t="s">
        <v>2602</v>
      </c>
      <c r="G822" t="s">
        <v>231</v>
      </c>
      <c r="H822" t="s">
        <v>134</v>
      </c>
      <c r="I822" t="s">
        <v>135</v>
      </c>
      <c r="J822" t="s">
        <v>136</v>
      </c>
      <c r="K822" t="s">
        <v>137</v>
      </c>
      <c r="L822" t="s">
        <v>2603</v>
      </c>
      <c r="M822" t="s">
        <v>2604</v>
      </c>
      <c r="N822">
        <v>4.193888888</v>
      </c>
      <c r="O822">
        <v>0</v>
      </c>
      <c r="P822">
        <v>11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8.9448667730478206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8.9448667730478206</v>
      </c>
    </row>
    <row r="823" spans="1:31" x14ac:dyDescent="0.25">
      <c r="A823">
        <v>1806338</v>
      </c>
      <c r="B823">
        <v>1</v>
      </c>
      <c r="C823" t="s">
        <v>80</v>
      </c>
      <c r="D823" t="s">
        <v>98</v>
      </c>
      <c r="E823" t="s">
        <v>291</v>
      </c>
      <c r="F823" t="s">
        <v>2605</v>
      </c>
      <c r="G823" t="s">
        <v>235</v>
      </c>
      <c r="H823" t="s">
        <v>134</v>
      </c>
      <c r="I823" t="s">
        <v>135</v>
      </c>
      <c r="J823" t="s">
        <v>136</v>
      </c>
      <c r="K823" t="s">
        <v>137</v>
      </c>
      <c r="L823" t="s">
        <v>2606</v>
      </c>
      <c r="M823" t="s">
        <v>2607</v>
      </c>
      <c r="N823">
        <v>2.1377777770000002</v>
      </c>
      <c r="O823">
        <v>0</v>
      </c>
      <c r="P823">
        <v>0</v>
      </c>
      <c r="Q823">
        <v>0</v>
      </c>
      <c r="R823">
        <v>4</v>
      </c>
      <c r="S823">
        <v>0</v>
      </c>
      <c r="T823">
        <v>3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1.0718787379730001E-2</v>
      </c>
      <c r="AA823">
        <v>0</v>
      </c>
      <c r="AB823">
        <v>2.0273321104068667</v>
      </c>
      <c r="AC823">
        <v>0</v>
      </c>
      <c r="AD823">
        <v>0</v>
      </c>
      <c r="AE823">
        <v>2.0380508977865968</v>
      </c>
    </row>
    <row r="824" spans="1:31" x14ac:dyDescent="0.25">
      <c r="A824">
        <v>1806340</v>
      </c>
      <c r="B824">
        <v>1</v>
      </c>
      <c r="C824" t="s">
        <v>81</v>
      </c>
      <c r="D824" t="s">
        <v>119</v>
      </c>
      <c r="E824" t="s">
        <v>176</v>
      </c>
      <c r="F824" t="s">
        <v>2608</v>
      </c>
      <c r="G824" t="s">
        <v>142</v>
      </c>
      <c r="H824" t="s">
        <v>143</v>
      </c>
      <c r="I824" t="s">
        <v>135</v>
      </c>
      <c r="J824" t="s">
        <v>136</v>
      </c>
      <c r="K824" t="s">
        <v>137</v>
      </c>
      <c r="L824" t="s">
        <v>2609</v>
      </c>
      <c r="M824" t="s">
        <v>2610</v>
      </c>
      <c r="N824">
        <v>0.13638888800000001</v>
      </c>
      <c r="O824">
        <v>0</v>
      </c>
      <c r="P824">
        <v>470</v>
      </c>
      <c r="Q824">
        <v>45</v>
      </c>
      <c r="R824">
        <v>114</v>
      </c>
      <c r="S824">
        <v>2</v>
      </c>
      <c r="T824">
        <v>17</v>
      </c>
      <c r="U824">
        <v>0</v>
      </c>
      <c r="V824">
        <v>0</v>
      </c>
      <c r="W824">
        <v>0</v>
      </c>
      <c r="X824">
        <v>9.1583517617034875</v>
      </c>
      <c r="Y824">
        <v>9.2562843635878007</v>
      </c>
      <c r="Z824">
        <v>10.782094573966583</v>
      </c>
      <c r="AA824">
        <v>0.92419728623655006</v>
      </c>
      <c r="AB824">
        <v>0.77340338670032249</v>
      </c>
      <c r="AC824">
        <v>0</v>
      </c>
      <c r="AD824">
        <v>0</v>
      </c>
      <c r="AE824">
        <v>30.894331372194742</v>
      </c>
    </row>
    <row r="825" spans="1:31" x14ac:dyDescent="0.25">
      <c r="A825">
        <v>1806341</v>
      </c>
      <c r="B825">
        <v>1</v>
      </c>
      <c r="C825" t="s">
        <v>80</v>
      </c>
      <c r="D825" t="s">
        <v>104</v>
      </c>
      <c r="E825" t="s">
        <v>131</v>
      </c>
      <c r="F825" t="s">
        <v>2611</v>
      </c>
      <c r="G825" t="s">
        <v>231</v>
      </c>
      <c r="H825" t="s">
        <v>134</v>
      </c>
      <c r="I825" t="s">
        <v>135</v>
      </c>
      <c r="J825" t="s">
        <v>136</v>
      </c>
      <c r="K825" t="s">
        <v>137</v>
      </c>
      <c r="L825" t="s">
        <v>2612</v>
      </c>
      <c r="M825" t="s">
        <v>2613</v>
      </c>
      <c r="N825">
        <v>1.683611111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0.49281506213987841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0.49281506213987841</v>
      </c>
    </row>
    <row r="826" spans="1:31" x14ac:dyDescent="0.25">
      <c r="A826">
        <v>1806343</v>
      </c>
      <c r="B826">
        <v>1</v>
      </c>
      <c r="C826" t="s">
        <v>80</v>
      </c>
      <c r="D826" t="s">
        <v>106</v>
      </c>
      <c r="E826" t="s">
        <v>291</v>
      </c>
      <c r="F826" t="s">
        <v>2614</v>
      </c>
      <c r="G826" t="s">
        <v>235</v>
      </c>
      <c r="H826" t="s">
        <v>134</v>
      </c>
      <c r="I826" t="s">
        <v>135</v>
      </c>
      <c r="J826" t="s">
        <v>136</v>
      </c>
      <c r="K826" t="s">
        <v>137</v>
      </c>
      <c r="L826" t="s">
        <v>2615</v>
      </c>
      <c r="M826" t="s">
        <v>2616</v>
      </c>
      <c r="N826">
        <v>1.35</v>
      </c>
      <c r="O826">
        <v>0</v>
      </c>
      <c r="P826">
        <v>125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40.123812010515202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40.123812010515202</v>
      </c>
    </row>
    <row r="827" spans="1:31" x14ac:dyDescent="0.25">
      <c r="A827">
        <v>1806348</v>
      </c>
      <c r="B827">
        <v>1</v>
      </c>
      <c r="C827" t="s">
        <v>80</v>
      </c>
      <c r="D827" t="s">
        <v>97</v>
      </c>
      <c r="E827" t="s">
        <v>131</v>
      </c>
      <c r="F827" t="s">
        <v>2617</v>
      </c>
      <c r="G827" t="s">
        <v>231</v>
      </c>
      <c r="H827" t="s">
        <v>134</v>
      </c>
      <c r="I827" t="s">
        <v>135</v>
      </c>
      <c r="J827" t="s">
        <v>136</v>
      </c>
      <c r="K827" t="s">
        <v>137</v>
      </c>
      <c r="L827" t="s">
        <v>2618</v>
      </c>
      <c r="M827" t="s">
        <v>2619</v>
      </c>
      <c r="N827">
        <v>4.4455555550000003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2.9496353411396199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2.9496353411396199</v>
      </c>
    </row>
    <row r="828" spans="1:31" x14ac:dyDescent="0.25">
      <c r="A828">
        <v>1806351</v>
      </c>
      <c r="B828">
        <v>1</v>
      </c>
      <c r="C828" t="s">
        <v>81</v>
      </c>
      <c r="D828" t="s">
        <v>128</v>
      </c>
      <c r="E828" t="s">
        <v>291</v>
      </c>
      <c r="F828" t="s">
        <v>1542</v>
      </c>
      <c r="G828" t="s">
        <v>424</v>
      </c>
      <c r="H828" t="s">
        <v>134</v>
      </c>
      <c r="I828" t="s">
        <v>135</v>
      </c>
      <c r="J828" t="s">
        <v>136</v>
      </c>
      <c r="K828" t="s">
        <v>137</v>
      </c>
      <c r="L828" t="s">
        <v>2620</v>
      </c>
      <c r="M828" t="s">
        <v>2621</v>
      </c>
      <c r="N828">
        <v>1.936388888</v>
      </c>
      <c r="O828">
        <v>0</v>
      </c>
      <c r="P828">
        <v>11</v>
      </c>
      <c r="Q828">
        <v>0</v>
      </c>
      <c r="R828">
        <v>11</v>
      </c>
      <c r="S828">
        <v>0</v>
      </c>
      <c r="T828">
        <v>3</v>
      </c>
      <c r="U828">
        <v>0</v>
      </c>
      <c r="V828">
        <v>0</v>
      </c>
      <c r="W828">
        <v>0</v>
      </c>
      <c r="X828">
        <v>5.4730273656056916</v>
      </c>
      <c r="Y828">
        <v>0</v>
      </c>
      <c r="Z828">
        <v>3.5294512496372814</v>
      </c>
      <c r="AA828">
        <v>0</v>
      </c>
      <c r="AB828">
        <v>9.0712885793909699</v>
      </c>
      <c r="AC828">
        <v>0</v>
      </c>
      <c r="AD828">
        <v>0</v>
      </c>
      <c r="AE828">
        <v>18.073767194633945</v>
      </c>
    </row>
    <row r="829" spans="1:31" x14ac:dyDescent="0.25">
      <c r="A829">
        <v>1806353</v>
      </c>
      <c r="B829">
        <v>1</v>
      </c>
      <c r="C829" t="s">
        <v>80</v>
      </c>
      <c r="D829" t="s">
        <v>103</v>
      </c>
      <c r="E829" t="s">
        <v>131</v>
      </c>
      <c r="F829" t="s">
        <v>2622</v>
      </c>
      <c r="G829" t="s">
        <v>231</v>
      </c>
      <c r="H829" t="s">
        <v>134</v>
      </c>
      <c r="I829" t="s">
        <v>135</v>
      </c>
      <c r="J829" t="s">
        <v>136</v>
      </c>
      <c r="K829" t="s">
        <v>137</v>
      </c>
      <c r="L829" t="s">
        <v>2623</v>
      </c>
      <c r="M829" t="s">
        <v>2624</v>
      </c>
      <c r="N829">
        <v>7.3769444440000003</v>
      </c>
      <c r="O829">
        <v>0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5.0386953402730663</v>
      </c>
      <c r="AA829">
        <v>0</v>
      </c>
      <c r="AB829">
        <v>0</v>
      </c>
      <c r="AC829">
        <v>0</v>
      </c>
      <c r="AD829">
        <v>0</v>
      </c>
      <c r="AE829">
        <v>5.0386953402730663</v>
      </c>
    </row>
    <row r="830" spans="1:31" x14ac:dyDescent="0.25">
      <c r="A830">
        <v>1806354</v>
      </c>
      <c r="B830">
        <v>1</v>
      </c>
      <c r="C830" t="s">
        <v>80</v>
      </c>
      <c r="D830" t="s">
        <v>88</v>
      </c>
      <c r="E830" t="s">
        <v>326</v>
      </c>
      <c r="F830" t="s">
        <v>2625</v>
      </c>
      <c r="G830" t="s">
        <v>299</v>
      </c>
      <c r="H830" t="s">
        <v>134</v>
      </c>
      <c r="I830" t="s">
        <v>135</v>
      </c>
      <c r="J830" t="s">
        <v>136</v>
      </c>
      <c r="K830" t="s">
        <v>137</v>
      </c>
      <c r="L830" t="s">
        <v>2565</v>
      </c>
      <c r="M830" t="s">
        <v>2626</v>
      </c>
      <c r="N830">
        <v>0.48833333299999998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5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9.3305713904695224</v>
      </c>
      <c r="AC830">
        <v>0</v>
      </c>
      <c r="AD830">
        <v>0</v>
      </c>
      <c r="AE830">
        <v>9.3305713904695224</v>
      </c>
    </row>
    <row r="831" spans="1:31" x14ac:dyDescent="0.25">
      <c r="A831">
        <v>1806356</v>
      </c>
      <c r="B831">
        <v>1</v>
      </c>
      <c r="C831" t="s">
        <v>81</v>
      </c>
      <c r="D831" t="s">
        <v>119</v>
      </c>
      <c r="E831" t="s">
        <v>193</v>
      </c>
      <c r="F831" t="s">
        <v>2627</v>
      </c>
      <c r="G831" t="s">
        <v>235</v>
      </c>
      <c r="H831" t="s">
        <v>134</v>
      </c>
      <c r="I831" t="s">
        <v>135</v>
      </c>
      <c r="J831" t="s">
        <v>136</v>
      </c>
      <c r="K831" t="s">
        <v>137</v>
      </c>
      <c r="L831" t="s">
        <v>2628</v>
      </c>
      <c r="M831" t="s">
        <v>2629</v>
      </c>
      <c r="N831">
        <v>2.6558333329999999</v>
      </c>
      <c r="O831">
        <v>0</v>
      </c>
      <c r="P831">
        <v>27</v>
      </c>
      <c r="Q831">
        <v>0</v>
      </c>
      <c r="R831">
        <v>2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2.7700018784766485</v>
      </c>
      <c r="Y831">
        <v>0</v>
      </c>
      <c r="Z831">
        <v>1.990793600734498</v>
      </c>
      <c r="AA831">
        <v>0</v>
      </c>
      <c r="AB831">
        <v>0</v>
      </c>
      <c r="AC831">
        <v>0</v>
      </c>
      <c r="AD831">
        <v>0</v>
      </c>
      <c r="AE831">
        <v>4.7607954792111462</v>
      </c>
    </row>
    <row r="832" spans="1:31" x14ac:dyDescent="0.25">
      <c r="A832">
        <v>1806358</v>
      </c>
      <c r="B832">
        <v>1</v>
      </c>
      <c r="C832" t="s">
        <v>80</v>
      </c>
      <c r="D832" t="s">
        <v>100</v>
      </c>
      <c r="E832" t="s">
        <v>176</v>
      </c>
      <c r="F832" t="s">
        <v>2630</v>
      </c>
      <c r="G832" t="s">
        <v>2631</v>
      </c>
      <c r="H832" t="s">
        <v>143</v>
      </c>
      <c r="I832" t="s">
        <v>135</v>
      </c>
      <c r="J832" t="s">
        <v>136</v>
      </c>
      <c r="K832" t="s">
        <v>137</v>
      </c>
      <c r="L832" t="s">
        <v>2632</v>
      </c>
      <c r="M832" t="s">
        <v>2633</v>
      </c>
      <c r="N832">
        <v>2.5444444439999998</v>
      </c>
      <c r="O832">
        <v>4</v>
      </c>
      <c r="P832">
        <v>839</v>
      </c>
      <c r="Q832">
        <v>23</v>
      </c>
      <c r="R832">
        <v>361</v>
      </c>
      <c r="S832">
        <v>11</v>
      </c>
      <c r="T832">
        <v>136</v>
      </c>
      <c r="U832">
        <v>1</v>
      </c>
      <c r="V832">
        <v>1</v>
      </c>
      <c r="W832">
        <v>5.688936613413186</v>
      </c>
      <c r="X832">
        <v>468.80335460631397</v>
      </c>
      <c r="Y832">
        <v>50.379123412322812</v>
      </c>
      <c r="Z832">
        <v>263.8603079023145</v>
      </c>
      <c r="AA832">
        <v>232.41033545215689</v>
      </c>
      <c r="AB832">
        <v>223.25336216665573</v>
      </c>
      <c r="AC832">
        <v>0</v>
      </c>
      <c r="AD832">
        <v>0.86050485482072425</v>
      </c>
      <c r="AE832">
        <v>1245.2559250079978</v>
      </c>
    </row>
    <row r="833" spans="1:31" x14ac:dyDescent="0.25">
      <c r="A833">
        <v>1806362</v>
      </c>
      <c r="B833">
        <v>1</v>
      </c>
      <c r="C833" t="s">
        <v>80</v>
      </c>
      <c r="D833" t="s">
        <v>93</v>
      </c>
      <c r="E833" t="s">
        <v>131</v>
      </c>
      <c r="F833" t="s">
        <v>2634</v>
      </c>
      <c r="G833" t="s">
        <v>231</v>
      </c>
      <c r="H833" t="s">
        <v>134</v>
      </c>
      <c r="I833" t="s">
        <v>135</v>
      </c>
      <c r="J833" t="s">
        <v>136</v>
      </c>
      <c r="K833" t="s">
        <v>137</v>
      </c>
      <c r="L833" t="s">
        <v>2635</v>
      </c>
      <c r="M833" t="s">
        <v>2636</v>
      </c>
      <c r="N833">
        <v>5.4055555550000003</v>
      </c>
      <c r="O833">
        <v>0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5.8363540819722335</v>
      </c>
      <c r="AA833">
        <v>0</v>
      </c>
      <c r="AB833">
        <v>0</v>
      </c>
      <c r="AC833">
        <v>0</v>
      </c>
      <c r="AD833">
        <v>0</v>
      </c>
      <c r="AE833">
        <v>5.8363540819722335</v>
      </c>
    </row>
    <row r="834" spans="1:31" x14ac:dyDescent="0.25">
      <c r="A834">
        <v>1806363</v>
      </c>
      <c r="B834">
        <v>1</v>
      </c>
      <c r="C834" t="s">
        <v>80</v>
      </c>
      <c r="D834" t="s">
        <v>109</v>
      </c>
      <c r="E834" t="s">
        <v>131</v>
      </c>
      <c r="F834" t="s">
        <v>2637</v>
      </c>
      <c r="G834" t="s">
        <v>231</v>
      </c>
      <c r="H834" t="s">
        <v>134</v>
      </c>
      <c r="I834" t="s">
        <v>135</v>
      </c>
      <c r="J834" t="s">
        <v>136</v>
      </c>
      <c r="K834" t="s">
        <v>137</v>
      </c>
      <c r="L834" t="s">
        <v>2638</v>
      </c>
      <c r="M834" t="s">
        <v>2639</v>
      </c>
      <c r="N834">
        <v>5.676388888</v>
      </c>
      <c r="O834">
        <v>0</v>
      </c>
      <c r="P834">
        <v>1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0.51129694418384897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0.51129694418384897</v>
      </c>
    </row>
    <row r="835" spans="1:31" x14ac:dyDescent="0.25">
      <c r="A835">
        <v>1806365</v>
      </c>
      <c r="B835">
        <v>1</v>
      </c>
      <c r="C835" t="s">
        <v>80</v>
      </c>
      <c r="D835" t="s">
        <v>83</v>
      </c>
      <c r="E835" t="s">
        <v>140</v>
      </c>
      <c r="F835" t="s">
        <v>2640</v>
      </c>
      <c r="G835" t="s">
        <v>142</v>
      </c>
      <c r="H835" t="s">
        <v>143</v>
      </c>
      <c r="I835" t="s">
        <v>135</v>
      </c>
      <c r="J835" t="s">
        <v>136</v>
      </c>
      <c r="K835" t="s">
        <v>137</v>
      </c>
      <c r="L835" t="s">
        <v>2641</v>
      </c>
      <c r="M835" t="s">
        <v>2642</v>
      </c>
      <c r="N835">
        <v>1.943333333</v>
      </c>
      <c r="O835">
        <v>2</v>
      </c>
      <c r="P835">
        <v>890</v>
      </c>
      <c r="Q835">
        <v>4</v>
      </c>
      <c r="R835">
        <v>3</v>
      </c>
      <c r="S835">
        <v>12</v>
      </c>
      <c r="T835">
        <v>60</v>
      </c>
      <c r="U835">
        <v>4</v>
      </c>
      <c r="V835">
        <v>0</v>
      </c>
      <c r="W835">
        <v>0.19577084965071001</v>
      </c>
      <c r="X835">
        <v>540.96142474700059</v>
      </c>
      <c r="Y835">
        <v>8.4745264033878218</v>
      </c>
      <c r="Z835">
        <v>3.2613143918600001E-3</v>
      </c>
      <c r="AA835">
        <v>89.840967669165593</v>
      </c>
      <c r="AB835">
        <v>95.74921607850284</v>
      </c>
      <c r="AC835">
        <v>97.198494356856287</v>
      </c>
      <c r="AD835">
        <v>0</v>
      </c>
      <c r="AE835">
        <v>832.42366141895559</v>
      </c>
    </row>
    <row r="836" spans="1:31" x14ac:dyDescent="0.25">
      <c r="A836">
        <v>1806366</v>
      </c>
      <c r="B836">
        <v>1</v>
      </c>
      <c r="C836" t="s">
        <v>80</v>
      </c>
      <c r="D836" t="s">
        <v>105</v>
      </c>
      <c r="E836" t="s">
        <v>131</v>
      </c>
      <c r="F836" t="s">
        <v>2643</v>
      </c>
      <c r="G836" t="s">
        <v>231</v>
      </c>
      <c r="H836" t="s">
        <v>134</v>
      </c>
      <c r="I836" t="s">
        <v>135</v>
      </c>
      <c r="J836" t="s">
        <v>136</v>
      </c>
      <c r="K836" t="s">
        <v>137</v>
      </c>
      <c r="L836" t="s">
        <v>2644</v>
      </c>
      <c r="M836" t="s">
        <v>2645</v>
      </c>
      <c r="N836">
        <v>2.7180555549999998</v>
      </c>
      <c r="O836">
        <v>0</v>
      </c>
      <c r="P836">
        <v>4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2.9861779853052206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2.9861779853052206</v>
      </c>
    </row>
    <row r="837" spans="1:31" x14ac:dyDescent="0.25">
      <c r="A837">
        <v>1806368</v>
      </c>
      <c r="B837">
        <v>1</v>
      </c>
      <c r="C837" t="s">
        <v>81</v>
      </c>
      <c r="D837" t="s">
        <v>120</v>
      </c>
      <c r="E837" t="s">
        <v>140</v>
      </c>
      <c r="F837" t="s">
        <v>1825</v>
      </c>
      <c r="G837" t="s">
        <v>142</v>
      </c>
      <c r="H837" t="s">
        <v>143</v>
      </c>
      <c r="I837" t="s">
        <v>135</v>
      </c>
      <c r="J837" t="s">
        <v>136</v>
      </c>
      <c r="K837" t="s">
        <v>137</v>
      </c>
      <c r="L837" t="s">
        <v>2646</v>
      </c>
      <c r="M837" t="s">
        <v>2647</v>
      </c>
      <c r="N837">
        <v>0.79583333300000003</v>
      </c>
      <c r="O837">
        <v>0</v>
      </c>
      <c r="P837">
        <v>70</v>
      </c>
      <c r="Q837">
        <v>54</v>
      </c>
      <c r="R837">
        <v>9</v>
      </c>
      <c r="S837">
        <v>10</v>
      </c>
      <c r="T837">
        <v>3</v>
      </c>
      <c r="U837">
        <v>0</v>
      </c>
      <c r="V837">
        <v>0</v>
      </c>
      <c r="W837">
        <v>0</v>
      </c>
      <c r="X837">
        <v>18.040313411711281</v>
      </c>
      <c r="Y837">
        <v>54.904554729326996</v>
      </c>
      <c r="Z837">
        <v>1.8207097754402999</v>
      </c>
      <c r="AA837">
        <v>21.425269369598855</v>
      </c>
      <c r="AB837">
        <v>0.49456980608750001</v>
      </c>
      <c r="AC837">
        <v>0</v>
      </c>
      <c r="AD837">
        <v>0</v>
      </c>
      <c r="AE837">
        <v>96.68541709216494</v>
      </c>
    </row>
    <row r="838" spans="1:31" x14ac:dyDescent="0.25">
      <c r="A838">
        <v>1806371</v>
      </c>
      <c r="B838">
        <v>1</v>
      </c>
      <c r="C838" t="s">
        <v>80</v>
      </c>
      <c r="D838" t="s">
        <v>90</v>
      </c>
      <c r="E838" t="s">
        <v>131</v>
      </c>
      <c r="F838" t="s">
        <v>2648</v>
      </c>
      <c r="G838" t="s">
        <v>231</v>
      </c>
      <c r="H838" t="s">
        <v>134</v>
      </c>
      <c r="I838" t="s">
        <v>135</v>
      </c>
      <c r="J838" t="s">
        <v>136</v>
      </c>
      <c r="K838" t="s">
        <v>137</v>
      </c>
      <c r="L838" t="s">
        <v>2649</v>
      </c>
      <c r="M838" t="s">
        <v>2650</v>
      </c>
      <c r="N838">
        <v>2.0697222219999998</v>
      </c>
      <c r="O838">
        <v>0</v>
      </c>
      <c r="P838">
        <v>3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0.96485362261581176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0.96485362261581176</v>
      </c>
    </row>
    <row r="839" spans="1:31" x14ac:dyDescent="0.25">
      <c r="A839">
        <v>1806375</v>
      </c>
      <c r="B839">
        <v>1</v>
      </c>
      <c r="C839" t="s">
        <v>80</v>
      </c>
      <c r="D839" t="s">
        <v>97</v>
      </c>
      <c r="E839" t="s">
        <v>131</v>
      </c>
      <c r="F839" t="s">
        <v>2651</v>
      </c>
      <c r="G839" t="s">
        <v>231</v>
      </c>
      <c r="H839" t="s">
        <v>134</v>
      </c>
      <c r="I839" t="s">
        <v>135</v>
      </c>
      <c r="J839" t="s">
        <v>136</v>
      </c>
      <c r="K839" t="s">
        <v>137</v>
      </c>
      <c r="L839" t="s">
        <v>2652</v>
      </c>
      <c r="M839" t="s">
        <v>2653</v>
      </c>
      <c r="N839">
        <v>2.9424999999999999</v>
      </c>
      <c r="O839">
        <v>0</v>
      </c>
      <c r="P839">
        <v>2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2.6462322571109045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2.6462322571109045</v>
      </c>
    </row>
    <row r="840" spans="1:31" x14ac:dyDescent="0.25">
      <c r="A840">
        <v>1806376</v>
      </c>
      <c r="B840">
        <v>1</v>
      </c>
      <c r="C840" t="s">
        <v>81</v>
      </c>
      <c r="D840" t="s">
        <v>127</v>
      </c>
      <c r="E840" t="s">
        <v>193</v>
      </c>
      <c r="F840" t="s">
        <v>2654</v>
      </c>
      <c r="G840" t="s">
        <v>373</v>
      </c>
      <c r="H840" t="s">
        <v>134</v>
      </c>
      <c r="I840" t="s">
        <v>135</v>
      </c>
      <c r="J840" t="s">
        <v>136</v>
      </c>
      <c r="K840" t="s">
        <v>137</v>
      </c>
      <c r="L840" t="s">
        <v>2655</v>
      </c>
      <c r="M840" t="s">
        <v>2656</v>
      </c>
      <c r="N840">
        <v>1.126666666</v>
      </c>
      <c r="O840">
        <v>0</v>
      </c>
      <c r="P840">
        <v>34</v>
      </c>
      <c r="Q840">
        <v>0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9.5817244368354011</v>
      </c>
      <c r="Y840">
        <v>0</v>
      </c>
      <c r="Z840">
        <v>0</v>
      </c>
      <c r="AA840">
        <v>0</v>
      </c>
      <c r="AB840">
        <v>2.1118600420866667E-3</v>
      </c>
      <c r="AC840">
        <v>0</v>
      </c>
      <c r="AD840">
        <v>0</v>
      </c>
      <c r="AE840">
        <v>9.5838362968774877</v>
      </c>
    </row>
    <row r="841" spans="1:31" x14ac:dyDescent="0.25">
      <c r="A841">
        <v>1806377</v>
      </c>
      <c r="B841">
        <v>1</v>
      </c>
      <c r="C841" t="s">
        <v>80</v>
      </c>
      <c r="D841" t="s">
        <v>104</v>
      </c>
      <c r="E841" t="s">
        <v>131</v>
      </c>
      <c r="F841" t="s">
        <v>2657</v>
      </c>
      <c r="G841" t="s">
        <v>1926</v>
      </c>
      <c r="H841" t="s">
        <v>134</v>
      </c>
      <c r="I841" t="s">
        <v>135</v>
      </c>
      <c r="J841" t="s">
        <v>136</v>
      </c>
      <c r="K841" t="s">
        <v>137</v>
      </c>
      <c r="L841" t="s">
        <v>2658</v>
      </c>
      <c r="M841" t="s">
        <v>2659</v>
      </c>
      <c r="N841">
        <v>4.426111111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1</v>
      </c>
      <c r="U841">
        <v>0</v>
      </c>
      <c r="V841">
        <v>0</v>
      </c>
      <c r="W841">
        <v>0</v>
      </c>
      <c r="X841">
        <v>0.68648426809243346</v>
      </c>
      <c r="Y841">
        <v>0</v>
      </c>
      <c r="Z841">
        <v>0</v>
      </c>
      <c r="AA841">
        <v>0</v>
      </c>
      <c r="AB841">
        <v>2.3177149319291669E-3</v>
      </c>
      <c r="AC841">
        <v>0</v>
      </c>
      <c r="AD841">
        <v>0</v>
      </c>
      <c r="AE841">
        <v>0.68880198302436257</v>
      </c>
    </row>
    <row r="842" spans="1:31" x14ac:dyDescent="0.25">
      <c r="A842">
        <v>1806378</v>
      </c>
      <c r="B842">
        <v>1</v>
      </c>
      <c r="C842" t="s">
        <v>80</v>
      </c>
      <c r="D842" t="s">
        <v>96</v>
      </c>
      <c r="E842" t="s">
        <v>131</v>
      </c>
      <c r="F842" t="s">
        <v>2660</v>
      </c>
      <c r="G842" t="s">
        <v>133</v>
      </c>
      <c r="H842" t="s">
        <v>134</v>
      </c>
      <c r="I842" t="s">
        <v>135</v>
      </c>
      <c r="J842" t="s">
        <v>136</v>
      </c>
      <c r="K842" t="s">
        <v>137</v>
      </c>
      <c r="L842" t="s">
        <v>2661</v>
      </c>
      <c r="M842" t="s">
        <v>2662</v>
      </c>
      <c r="N842">
        <v>1.3975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5.7108456546700005E-3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5.7108456546700005E-3</v>
      </c>
    </row>
    <row r="843" spans="1:31" x14ac:dyDescent="0.25">
      <c r="A843">
        <v>1806380</v>
      </c>
      <c r="B843">
        <v>1</v>
      </c>
      <c r="C843" t="s">
        <v>80</v>
      </c>
      <c r="D843" t="s">
        <v>109</v>
      </c>
      <c r="E843" t="s">
        <v>193</v>
      </c>
      <c r="F843" t="s">
        <v>2663</v>
      </c>
      <c r="G843" t="s">
        <v>235</v>
      </c>
      <c r="H843" t="s">
        <v>134</v>
      </c>
      <c r="I843" t="s">
        <v>135</v>
      </c>
      <c r="J843" t="s">
        <v>136</v>
      </c>
      <c r="K843" t="s">
        <v>137</v>
      </c>
      <c r="L843" t="s">
        <v>2664</v>
      </c>
      <c r="M843" t="s">
        <v>2665</v>
      </c>
      <c r="N843">
        <v>3.9522222220000001</v>
      </c>
      <c r="O843">
        <v>0</v>
      </c>
      <c r="P843">
        <v>30</v>
      </c>
      <c r="Q843">
        <v>0</v>
      </c>
      <c r="R843">
        <v>2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13.70580260660244</v>
      </c>
      <c r="Y843">
        <v>0</v>
      </c>
      <c r="Z843">
        <v>2.7771139143316566</v>
      </c>
      <c r="AA843">
        <v>0</v>
      </c>
      <c r="AB843">
        <v>8.1869279120249999E-4</v>
      </c>
      <c r="AC843">
        <v>0</v>
      </c>
      <c r="AD843">
        <v>0</v>
      </c>
      <c r="AE843">
        <v>16.4837352137253</v>
      </c>
    </row>
    <row r="844" spans="1:31" x14ac:dyDescent="0.25">
      <c r="A844">
        <v>1806381</v>
      </c>
      <c r="B844">
        <v>1</v>
      </c>
      <c r="C844" t="s">
        <v>81</v>
      </c>
      <c r="D844" t="s">
        <v>112</v>
      </c>
      <c r="E844" t="s">
        <v>146</v>
      </c>
      <c r="F844" t="s">
        <v>2666</v>
      </c>
      <c r="G844" t="s">
        <v>142</v>
      </c>
      <c r="H844" t="s">
        <v>143</v>
      </c>
      <c r="I844" t="s">
        <v>135</v>
      </c>
      <c r="J844" t="s">
        <v>136</v>
      </c>
      <c r="K844" t="s">
        <v>137</v>
      </c>
      <c r="L844" t="s">
        <v>2667</v>
      </c>
      <c r="M844" t="s">
        <v>2668</v>
      </c>
      <c r="N844">
        <v>0.68555555499999998</v>
      </c>
      <c r="O844">
        <v>0</v>
      </c>
      <c r="P844">
        <v>2293</v>
      </c>
      <c r="Q844">
        <v>0</v>
      </c>
      <c r="R844">
        <v>6</v>
      </c>
      <c r="S844">
        <v>0</v>
      </c>
      <c r="T844">
        <v>87</v>
      </c>
      <c r="U844">
        <v>0</v>
      </c>
      <c r="V844">
        <v>1</v>
      </c>
      <c r="W844">
        <v>0</v>
      </c>
      <c r="X844">
        <v>293.06150668868719</v>
      </c>
      <c r="Y844">
        <v>0</v>
      </c>
      <c r="Z844">
        <v>2.3662718860168339E-2</v>
      </c>
      <c r="AA844">
        <v>0</v>
      </c>
      <c r="AB844">
        <v>23.20284679205222</v>
      </c>
      <c r="AC844">
        <v>0</v>
      </c>
      <c r="AD844">
        <v>1.5808604805822202</v>
      </c>
      <c r="AE844">
        <v>317.86887668018181</v>
      </c>
    </row>
    <row r="845" spans="1:31" x14ac:dyDescent="0.25">
      <c r="A845">
        <v>1806382</v>
      </c>
      <c r="B845">
        <v>1</v>
      </c>
      <c r="C845" t="s">
        <v>81</v>
      </c>
      <c r="D845" t="s">
        <v>118</v>
      </c>
      <c r="E845" t="s">
        <v>131</v>
      </c>
      <c r="F845" t="s">
        <v>2669</v>
      </c>
      <c r="G845" t="s">
        <v>209</v>
      </c>
      <c r="H845" t="s">
        <v>134</v>
      </c>
      <c r="I845" t="s">
        <v>135</v>
      </c>
      <c r="J845" t="s">
        <v>136</v>
      </c>
      <c r="K845" t="s">
        <v>137</v>
      </c>
      <c r="L845" t="s">
        <v>2670</v>
      </c>
      <c r="M845" t="s">
        <v>2671</v>
      </c>
      <c r="N845">
        <v>0.72444444399999997</v>
      </c>
      <c r="O845">
        <v>0</v>
      </c>
      <c r="P845">
        <v>5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0.55811483119732896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0.55811483119732896</v>
      </c>
    </row>
    <row r="846" spans="1:31" x14ac:dyDescent="0.25">
      <c r="A846">
        <v>1806385</v>
      </c>
      <c r="B846">
        <v>1</v>
      </c>
      <c r="C846" t="s">
        <v>80</v>
      </c>
      <c r="D846" t="s">
        <v>100</v>
      </c>
      <c r="E846" t="s">
        <v>140</v>
      </c>
      <c r="F846" t="s">
        <v>2672</v>
      </c>
      <c r="G846" t="s">
        <v>142</v>
      </c>
      <c r="H846" t="s">
        <v>143</v>
      </c>
      <c r="I846" t="s">
        <v>199</v>
      </c>
      <c r="J846" t="s">
        <v>136</v>
      </c>
      <c r="K846" t="s">
        <v>137</v>
      </c>
      <c r="L846" t="s">
        <v>2673</v>
      </c>
      <c r="M846" t="s">
        <v>2674</v>
      </c>
      <c r="N846">
        <v>1.9444444000000002E-2</v>
      </c>
      <c r="O846">
        <v>1</v>
      </c>
      <c r="P846">
        <v>268</v>
      </c>
      <c r="Q846">
        <v>5</v>
      </c>
      <c r="R846">
        <v>61</v>
      </c>
      <c r="S846">
        <v>3</v>
      </c>
      <c r="T846">
        <v>27</v>
      </c>
      <c r="U846">
        <v>0</v>
      </c>
      <c r="V846">
        <v>0</v>
      </c>
      <c r="W846">
        <v>6.0321830220225005E-2</v>
      </c>
      <c r="X846">
        <v>1.4885104585863937</v>
      </c>
      <c r="Y846">
        <v>0.24677144529765005</v>
      </c>
      <c r="Z846">
        <v>1.2729096410755278</v>
      </c>
      <c r="AA846">
        <v>3.6191639478750003E-2</v>
      </c>
      <c r="AB846">
        <v>0.86171704525958326</v>
      </c>
      <c r="AC846">
        <v>0</v>
      </c>
      <c r="AD846">
        <v>0</v>
      </c>
      <c r="AE846">
        <v>3.9664220599181301</v>
      </c>
    </row>
    <row r="847" spans="1:31" x14ac:dyDescent="0.25">
      <c r="A847">
        <v>1806386</v>
      </c>
      <c r="B847">
        <v>1</v>
      </c>
      <c r="C847" t="s">
        <v>80</v>
      </c>
      <c r="D847" t="s">
        <v>100</v>
      </c>
      <c r="E847" t="s">
        <v>176</v>
      </c>
      <c r="F847" t="s">
        <v>984</v>
      </c>
      <c r="G847" t="s">
        <v>142</v>
      </c>
      <c r="H847" t="s">
        <v>143</v>
      </c>
      <c r="I847" t="s">
        <v>135</v>
      </c>
      <c r="J847" t="s">
        <v>136</v>
      </c>
      <c r="K847" t="s">
        <v>137</v>
      </c>
      <c r="L847" t="s">
        <v>2675</v>
      </c>
      <c r="M847" t="s">
        <v>2676</v>
      </c>
      <c r="N847">
        <v>0.71611111100000002</v>
      </c>
      <c r="O847">
        <v>0</v>
      </c>
      <c r="P847">
        <v>8704</v>
      </c>
      <c r="Q847">
        <v>2</v>
      </c>
      <c r="R847">
        <v>50</v>
      </c>
      <c r="S847">
        <v>11</v>
      </c>
      <c r="T847">
        <v>800</v>
      </c>
      <c r="U847">
        <v>7</v>
      </c>
      <c r="V847">
        <v>7</v>
      </c>
      <c r="W847">
        <v>0</v>
      </c>
      <c r="X847">
        <v>1426.9685156644321</v>
      </c>
      <c r="Y847">
        <v>2.7772698024436582</v>
      </c>
      <c r="Z847">
        <v>15.289212722254131</v>
      </c>
      <c r="AA847">
        <v>77.161726802499714</v>
      </c>
      <c r="AB847">
        <v>341.97236702231845</v>
      </c>
      <c r="AC847">
        <v>149.48259663002668</v>
      </c>
      <c r="AD847">
        <v>109.18588121230027</v>
      </c>
      <c r="AE847">
        <v>2122.837569856275</v>
      </c>
    </row>
    <row r="848" spans="1:31" x14ac:dyDescent="0.25">
      <c r="A848">
        <v>1806387</v>
      </c>
      <c r="B848">
        <v>1</v>
      </c>
      <c r="C848" t="s">
        <v>80</v>
      </c>
      <c r="D848" t="s">
        <v>103</v>
      </c>
      <c r="E848" t="s">
        <v>131</v>
      </c>
      <c r="F848" t="s">
        <v>2677</v>
      </c>
      <c r="G848" t="s">
        <v>231</v>
      </c>
      <c r="H848" t="s">
        <v>134</v>
      </c>
      <c r="I848" t="s">
        <v>135</v>
      </c>
      <c r="J848" t="s">
        <v>136</v>
      </c>
      <c r="K848" t="s">
        <v>137</v>
      </c>
      <c r="L848" t="s">
        <v>2678</v>
      </c>
      <c r="M848" t="s">
        <v>2679</v>
      </c>
      <c r="N848">
        <v>0.76944444400000001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0.21310608889890584</v>
      </c>
      <c r="AC848">
        <v>0</v>
      </c>
      <c r="AD848">
        <v>0</v>
      </c>
      <c r="AE848">
        <v>0.21310608889890584</v>
      </c>
    </row>
    <row r="849" spans="1:31" x14ac:dyDescent="0.25">
      <c r="A849">
        <v>1806389</v>
      </c>
      <c r="B849">
        <v>1</v>
      </c>
      <c r="C849" t="s">
        <v>80</v>
      </c>
      <c r="D849" t="s">
        <v>88</v>
      </c>
      <c r="E849" t="s">
        <v>131</v>
      </c>
      <c r="F849" t="s">
        <v>2680</v>
      </c>
      <c r="G849" t="s">
        <v>209</v>
      </c>
      <c r="H849" t="s">
        <v>134</v>
      </c>
      <c r="I849" t="s">
        <v>135</v>
      </c>
      <c r="J849" t="s">
        <v>136</v>
      </c>
      <c r="K849" t="s">
        <v>137</v>
      </c>
      <c r="L849" t="s">
        <v>2681</v>
      </c>
      <c r="M849" t="s">
        <v>2682</v>
      </c>
      <c r="N849">
        <v>1.0774999999999999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11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5.261101254158457</v>
      </c>
      <c r="AC849">
        <v>0</v>
      </c>
      <c r="AD849">
        <v>0</v>
      </c>
      <c r="AE849">
        <v>5.261101254158457</v>
      </c>
    </row>
    <row r="850" spans="1:31" x14ac:dyDescent="0.25">
      <c r="A850">
        <v>1806395</v>
      </c>
      <c r="B850">
        <v>1</v>
      </c>
      <c r="C850" t="s">
        <v>80</v>
      </c>
      <c r="D850" t="s">
        <v>100</v>
      </c>
      <c r="E850" t="s">
        <v>176</v>
      </c>
      <c r="F850" t="s">
        <v>2683</v>
      </c>
      <c r="G850" t="s">
        <v>142</v>
      </c>
      <c r="H850" t="s">
        <v>143</v>
      </c>
      <c r="I850" t="s">
        <v>199</v>
      </c>
      <c r="J850" t="s">
        <v>136</v>
      </c>
      <c r="K850" t="s">
        <v>137</v>
      </c>
      <c r="L850" t="s">
        <v>2684</v>
      </c>
      <c r="M850" t="s">
        <v>2685</v>
      </c>
      <c r="N850">
        <v>5.277777E-3</v>
      </c>
      <c r="O850">
        <v>9</v>
      </c>
      <c r="P850">
        <v>326</v>
      </c>
      <c r="Q850">
        <v>27</v>
      </c>
      <c r="R850">
        <v>96</v>
      </c>
      <c r="S850">
        <v>21</v>
      </c>
      <c r="T850">
        <v>805</v>
      </c>
      <c r="U850">
        <v>23</v>
      </c>
      <c r="V850">
        <v>173</v>
      </c>
      <c r="W850">
        <v>2.3577470869539447E-2</v>
      </c>
      <c r="X850">
        <v>0.44641078309321719</v>
      </c>
      <c r="Y850">
        <v>0.72362006294671999</v>
      </c>
      <c r="Z850">
        <v>0.13517701287221859</v>
      </c>
      <c r="AA850">
        <v>0.82359328947236232</v>
      </c>
      <c r="AB850">
        <v>3.6996330624954301</v>
      </c>
      <c r="AC850">
        <v>2.8761207841417282</v>
      </c>
      <c r="AD850">
        <v>8.1790885802266278</v>
      </c>
      <c r="AE850">
        <v>16.907221046117844</v>
      </c>
    </row>
    <row r="851" spans="1:31" x14ac:dyDescent="0.25">
      <c r="A851">
        <v>1806396</v>
      </c>
      <c r="B851">
        <v>1</v>
      </c>
      <c r="C851" t="s">
        <v>80</v>
      </c>
      <c r="D851" t="s">
        <v>84</v>
      </c>
      <c r="E851" t="s">
        <v>131</v>
      </c>
      <c r="F851" t="s">
        <v>2686</v>
      </c>
      <c r="G851" t="s">
        <v>133</v>
      </c>
      <c r="H851" t="s">
        <v>134</v>
      </c>
      <c r="I851" t="s">
        <v>135</v>
      </c>
      <c r="J851" t="s">
        <v>136</v>
      </c>
      <c r="K851" t="s">
        <v>137</v>
      </c>
      <c r="L851" t="s">
        <v>2687</v>
      </c>
      <c r="M851" t="s">
        <v>2688</v>
      </c>
      <c r="N851">
        <v>0.77222222200000001</v>
      </c>
      <c r="O851">
        <v>0</v>
      </c>
      <c r="P851">
        <v>5</v>
      </c>
      <c r="Q851">
        <v>0</v>
      </c>
      <c r="R851">
        <v>0</v>
      </c>
      <c r="S851">
        <v>0</v>
      </c>
      <c r="T851">
        <v>3</v>
      </c>
      <c r="U851">
        <v>0</v>
      </c>
      <c r="V851">
        <v>0</v>
      </c>
      <c r="W851">
        <v>0</v>
      </c>
      <c r="X851">
        <v>0.26215181375857782</v>
      </c>
      <c r="Y851">
        <v>0</v>
      </c>
      <c r="Z851">
        <v>0</v>
      </c>
      <c r="AA851">
        <v>0</v>
      </c>
      <c r="AB851">
        <v>1.2252987060610221</v>
      </c>
      <c r="AC851">
        <v>0</v>
      </c>
      <c r="AD851">
        <v>0</v>
      </c>
      <c r="AE851">
        <v>1.4874505198196</v>
      </c>
    </row>
    <row r="852" spans="1:31" x14ac:dyDescent="0.25">
      <c r="A852">
        <v>1806397</v>
      </c>
      <c r="B852">
        <v>1</v>
      </c>
      <c r="C852" t="s">
        <v>80</v>
      </c>
      <c r="D852" t="s">
        <v>106</v>
      </c>
      <c r="E852" t="s">
        <v>131</v>
      </c>
      <c r="F852" t="s">
        <v>2689</v>
      </c>
      <c r="G852" t="s">
        <v>231</v>
      </c>
      <c r="H852" t="s">
        <v>134</v>
      </c>
      <c r="I852" t="s">
        <v>135</v>
      </c>
      <c r="J852" t="s">
        <v>136</v>
      </c>
      <c r="K852" t="s">
        <v>137</v>
      </c>
      <c r="L852" t="s">
        <v>2690</v>
      </c>
      <c r="M852" t="s">
        <v>2691</v>
      </c>
      <c r="N852">
        <v>2.281666666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1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2.0606563832100999</v>
      </c>
      <c r="AC852">
        <v>0</v>
      </c>
      <c r="AD852">
        <v>0</v>
      </c>
      <c r="AE852">
        <v>2.0606563832100999</v>
      </c>
    </row>
    <row r="853" spans="1:31" x14ac:dyDescent="0.25">
      <c r="A853">
        <v>1806399</v>
      </c>
      <c r="B853">
        <v>1</v>
      </c>
      <c r="C853" t="s">
        <v>80</v>
      </c>
      <c r="D853" t="s">
        <v>94</v>
      </c>
      <c r="E853" t="s">
        <v>176</v>
      </c>
      <c r="F853" t="s">
        <v>2692</v>
      </c>
      <c r="G853" t="s">
        <v>142</v>
      </c>
      <c r="H853" t="s">
        <v>143</v>
      </c>
      <c r="I853" t="s">
        <v>135</v>
      </c>
      <c r="J853" t="s">
        <v>136</v>
      </c>
      <c r="K853" t="s">
        <v>137</v>
      </c>
      <c r="L853" t="s">
        <v>2693</v>
      </c>
      <c r="M853" t="s">
        <v>2694</v>
      </c>
      <c r="N853">
        <v>0.34611111100000003</v>
      </c>
      <c r="O853">
        <v>1</v>
      </c>
      <c r="P853">
        <v>0</v>
      </c>
      <c r="Q853">
        <v>4</v>
      </c>
      <c r="R853">
        <v>0</v>
      </c>
      <c r="S853">
        <v>0</v>
      </c>
      <c r="T853">
        <v>0</v>
      </c>
      <c r="U853">
        <v>1</v>
      </c>
      <c r="V853">
        <v>0</v>
      </c>
      <c r="W853">
        <v>0.34573365086358782</v>
      </c>
      <c r="X853">
        <v>0</v>
      </c>
      <c r="Y853">
        <v>10.311727475065195</v>
      </c>
      <c r="Z853">
        <v>0</v>
      </c>
      <c r="AA853">
        <v>0</v>
      </c>
      <c r="AB853">
        <v>0</v>
      </c>
      <c r="AC853">
        <v>104.03224201066891</v>
      </c>
      <c r="AD853">
        <v>0</v>
      </c>
      <c r="AE853">
        <v>114.6897031365977</v>
      </c>
    </row>
    <row r="854" spans="1:31" x14ac:dyDescent="0.25">
      <c r="A854">
        <v>1806402</v>
      </c>
      <c r="B854">
        <v>1</v>
      </c>
      <c r="C854" t="s">
        <v>81</v>
      </c>
      <c r="D854" t="s">
        <v>123</v>
      </c>
      <c r="E854" t="s">
        <v>131</v>
      </c>
      <c r="F854" t="s">
        <v>2695</v>
      </c>
      <c r="G854" t="s">
        <v>148</v>
      </c>
      <c r="H854" t="s">
        <v>134</v>
      </c>
      <c r="I854" t="s">
        <v>135</v>
      </c>
      <c r="J854" t="s">
        <v>136</v>
      </c>
      <c r="K854" t="s">
        <v>137</v>
      </c>
      <c r="L854" t="s">
        <v>2696</v>
      </c>
      <c r="M854" t="s">
        <v>2697</v>
      </c>
      <c r="N854">
        <v>9.7491666660000007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3.2048595828111051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3.2048595828111051</v>
      </c>
    </row>
    <row r="855" spans="1:31" x14ac:dyDescent="0.25">
      <c r="A855">
        <v>1806403</v>
      </c>
      <c r="B855">
        <v>1</v>
      </c>
      <c r="C855" t="s">
        <v>80</v>
      </c>
      <c r="D855" t="s">
        <v>97</v>
      </c>
      <c r="E855" t="s">
        <v>140</v>
      </c>
      <c r="F855" t="s">
        <v>2698</v>
      </c>
      <c r="G855" t="s">
        <v>148</v>
      </c>
      <c r="H855" t="s">
        <v>143</v>
      </c>
      <c r="I855" t="s">
        <v>135</v>
      </c>
      <c r="J855" t="s">
        <v>3</v>
      </c>
      <c r="K855" t="s">
        <v>137</v>
      </c>
      <c r="L855" t="s">
        <v>2699</v>
      </c>
      <c r="M855" t="s">
        <v>2700</v>
      </c>
      <c r="N855">
        <v>6.341388888</v>
      </c>
      <c r="O855">
        <v>0</v>
      </c>
      <c r="P855">
        <v>360</v>
      </c>
      <c r="Q855">
        <v>0</v>
      </c>
      <c r="R855">
        <v>1</v>
      </c>
      <c r="S855">
        <v>2</v>
      </c>
      <c r="T855">
        <v>253</v>
      </c>
      <c r="U855">
        <v>0</v>
      </c>
      <c r="V855">
        <v>0</v>
      </c>
      <c r="W855">
        <v>0</v>
      </c>
      <c r="X855">
        <v>590.80539633394471</v>
      </c>
      <c r="Y855">
        <v>0</v>
      </c>
      <c r="Z855">
        <v>2.0321201559543001</v>
      </c>
      <c r="AA855">
        <v>410.41027196344589</v>
      </c>
      <c r="AB855">
        <v>528.80158394584794</v>
      </c>
      <c r="AC855">
        <v>0</v>
      </c>
      <c r="AD855">
        <v>0</v>
      </c>
      <c r="AE855">
        <v>1532.0493723991929</v>
      </c>
    </row>
    <row r="856" spans="1:31" x14ac:dyDescent="0.25">
      <c r="A856">
        <v>1806410</v>
      </c>
      <c r="B856">
        <v>1</v>
      </c>
      <c r="C856" t="s">
        <v>80</v>
      </c>
      <c r="D856" t="s">
        <v>88</v>
      </c>
      <c r="E856" t="s">
        <v>131</v>
      </c>
      <c r="F856" t="s">
        <v>2701</v>
      </c>
      <c r="G856" t="s">
        <v>133</v>
      </c>
      <c r="H856" t="s">
        <v>134</v>
      </c>
      <c r="I856" t="s">
        <v>135</v>
      </c>
      <c r="J856" t="s">
        <v>136</v>
      </c>
      <c r="K856" t="s">
        <v>137</v>
      </c>
      <c r="L856" t="s">
        <v>2702</v>
      </c>
      <c r="M856" t="s">
        <v>2703</v>
      </c>
      <c r="N856">
        <v>3.0024999999999999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</row>
    <row r="857" spans="1:31" x14ac:dyDescent="0.25">
      <c r="A857">
        <v>1806411</v>
      </c>
      <c r="B857">
        <v>1</v>
      </c>
      <c r="C857" t="s">
        <v>80</v>
      </c>
      <c r="D857" t="s">
        <v>83</v>
      </c>
      <c r="E857" t="s">
        <v>193</v>
      </c>
      <c r="F857" t="s">
        <v>2704</v>
      </c>
      <c r="G857" t="s">
        <v>148</v>
      </c>
      <c r="H857" t="s">
        <v>134</v>
      </c>
      <c r="I857" t="s">
        <v>135</v>
      </c>
      <c r="J857" t="s">
        <v>136</v>
      </c>
      <c r="K857" t="s">
        <v>137</v>
      </c>
      <c r="L857" t="s">
        <v>2705</v>
      </c>
      <c r="M857" t="s">
        <v>2706</v>
      </c>
      <c r="N857">
        <v>1.501666666</v>
      </c>
      <c r="O857">
        <v>0</v>
      </c>
      <c r="P857">
        <v>131</v>
      </c>
      <c r="Q857">
        <v>0</v>
      </c>
      <c r="R857">
        <v>0</v>
      </c>
      <c r="S857">
        <v>0</v>
      </c>
      <c r="T857">
        <v>3</v>
      </c>
      <c r="U857">
        <v>0</v>
      </c>
      <c r="V857">
        <v>0</v>
      </c>
      <c r="W857">
        <v>0</v>
      </c>
      <c r="X857">
        <v>67.595031129355789</v>
      </c>
      <c r="Y857">
        <v>0</v>
      </c>
      <c r="Z857">
        <v>0</v>
      </c>
      <c r="AA857">
        <v>0</v>
      </c>
      <c r="AB857">
        <v>1.5323480384824304</v>
      </c>
      <c r="AC857">
        <v>0</v>
      </c>
      <c r="AD857">
        <v>0</v>
      </c>
      <c r="AE857">
        <v>69.127379167838214</v>
      </c>
    </row>
    <row r="858" spans="1:31" x14ac:dyDescent="0.25">
      <c r="A858">
        <v>1806412</v>
      </c>
      <c r="B858">
        <v>1</v>
      </c>
      <c r="C858" t="s">
        <v>80</v>
      </c>
      <c r="D858" t="s">
        <v>106</v>
      </c>
      <c r="E858" t="s">
        <v>291</v>
      </c>
      <c r="F858" t="s">
        <v>2707</v>
      </c>
      <c r="G858" t="s">
        <v>235</v>
      </c>
      <c r="H858" t="s">
        <v>134</v>
      </c>
      <c r="I858" t="s">
        <v>135</v>
      </c>
      <c r="J858" t="s">
        <v>136</v>
      </c>
      <c r="K858" t="s">
        <v>137</v>
      </c>
      <c r="L858" t="s">
        <v>2708</v>
      </c>
      <c r="M858" t="s">
        <v>2709</v>
      </c>
      <c r="N858">
        <v>2.969166666</v>
      </c>
      <c r="O858">
        <v>0</v>
      </c>
      <c r="P858">
        <v>0</v>
      </c>
      <c r="Q858">
        <v>0</v>
      </c>
      <c r="R858">
        <v>3</v>
      </c>
      <c r="S858">
        <v>0</v>
      </c>
      <c r="T858">
        <v>1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1.8851414413357885</v>
      </c>
      <c r="AA858">
        <v>0</v>
      </c>
      <c r="AB858">
        <v>3.0518287847816667E-3</v>
      </c>
      <c r="AC858">
        <v>0</v>
      </c>
      <c r="AD858">
        <v>0</v>
      </c>
      <c r="AE858">
        <v>1.8881932701205701</v>
      </c>
    </row>
    <row r="859" spans="1:31" x14ac:dyDescent="0.25">
      <c r="A859">
        <v>1806414</v>
      </c>
      <c r="B859">
        <v>1</v>
      </c>
      <c r="C859" t="s">
        <v>80</v>
      </c>
      <c r="D859" t="s">
        <v>97</v>
      </c>
      <c r="E859" t="s">
        <v>131</v>
      </c>
      <c r="F859" t="s">
        <v>2710</v>
      </c>
      <c r="G859" t="s">
        <v>209</v>
      </c>
      <c r="H859" t="s">
        <v>134</v>
      </c>
      <c r="I859" t="s">
        <v>135</v>
      </c>
      <c r="J859" t="s">
        <v>136</v>
      </c>
      <c r="K859" t="s">
        <v>137</v>
      </c>
      <c r="L859" t="s">
        <v>2711</v>
      </c>
      <c r="M859" t="s">
        <v>2712</v>
      </c>
      <c r="N859">
        <v>2.0747222220000001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0.19494931990146527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0.19494931990146527</v>
      </c>
    </row>
    <row r="860" spans="1:31" x14ac:dyDescent="0.25">
      <c r="A860">
        <v>1806415</v>
      </c>
      <c r="B860">
        <v>1</v>
      </c>
      <c r="C860" t="s">
        <v>80</v>
      </c>
      <c r="D860" t="s">
        <v>103</v>
      </c>
      <c r="E860" t="s">
        <v>131</v>
      </c>
      <c r="F860" t="s">
        <v>2713</v>
      </c>
      <c r="G860" t="s">
        <v>133</v>
      </c>
      <c r="H860" t="s">
        <v>134</v>
      </c>
      <c r="I860" t="s">
        <v>135</v>
      </c>
      <c r="J860" t="s">
        <v>136</v>
      </c>
      <c r="K860" t="s">
        <v>137</v>
      </c>
      <c r="L860" t="s">
        <v>2714</v>
      </c>
      <c r="M860" t="s">
        <v>2715</v>
      </c>
      <c r="N860">
        <v>5.9655555549999999</v>
      </c>
      <c r="O860">
        <v>0</v>
      </c>
      <c r="P860">
        <v>3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1.9905752963473178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1.9905752963473178</v>
      </c>
    </row>
    <row r="861" spans="1:31" x14ac:dyDescent="0.25">
      <c r="A861">
        <v>1806416</v>
      </c>
      <c r="B861">
        <v>1</v>
      </c>
      <c r="C861" t="s">
        <v>81</v>
      </c>
      <c r="D861" t="s">
        <v>127</v>
      </c>
      <c r="E861" t="s">
        <v>193</v>
      </c>
      <c r="F861" t="s">
        <v>2716</v>
      </c>
      <c r="G861" t="s">
        <v>235</v>
      </c>
      <c r="H861" t="s">
        <v>134</v>
      </c>
      <c r="I861" t="s">
        <v>135</v>
      </c>
      <c r="J861" t="s">
        <v>136</v>
      </c>
      <c r="K861" t="s">
        <v>137</v>
      </c>
      <c r="L861" t="s">
        <v>2717</v>
      </c>
      <c r="M861" t="s">
        <v>2718</v>
      </c>
      <c r="N861">
        <v>7.8894444439999996</v>
      </c>
      <c r="O861">
        <v>0</v>
      </c>
      <c r="P861">
        <v>4</v>
      </c>
      <c r="Q861">
        <v>0</v>
      </c>
      <c r="R861">
        <v>2</v>
      </c>
      <c r="S861">
        <v>0</v>
      </c>
      <c r="T861">
        <v>1</v>
      </c>
      <c r="U861">
        <v>0</v>
      </c>
      <c r="V861">
        <v>0</v>
      </c>
      <c r="W861">
        <v>0</v>
      </c>
      <c r="X861">
        <v>4.0817982325815105</v>
      </c>
      <c r="Y861">
        <v>0</v>
      </c>
      <c r="Z861">
        <v>0.82981024177455842</v>
      </c>
      <c r="AA861">
        <v>0</v>
      </c>
      <c r="AB861">
        <v>34.53741953773384</v>
      </c>
      <c r="AC861">
        <v>0</v>
      </c>
      <c r="AD861">
        <v>0</v>
      </c>
      <c r="AE861">
        <v>39.449028012089911</v>
      </c>
    </row>
    <row r="862" spans="1:31" x14ac:dyDescent="0.25">
      <c r="A862">
        <v>1806417</v>
      </c>
      <c r="B862">
        <v>1</v>
      </c>
      <c r="C862" t="s">
        <v>80</v>
      </c>
      <c r="D862" t="s">
        <v>84</v>
      </c>
      <c r="E862" t="s">
        <v>326</v>
      </c>
      <c r="F862" t="s">
        <v>2719</v>
      </c>
      <c r="G862" t="s">
        <v>209</v>
      </c>
      <c r="H862" t="s">
        <v>134</v>
      </c>
      <c r="I862" t="s">
        <v>135</v>
      </c>
      <c r="J862" t="s">
        <v>136</v>
      </c>
      <c r="K862" t="s">
        <v>137</v>
      </c>
      <c r="L862" t="s">
        <v>2720</v>
      </c>
      <c r="M862" t="s">
        <v>2721</v>
      </c>
      <c r="N862">
        <v>1.0861111109999999</v>
      </c>
      <c r="O862">
        <v>0</v>
      </c>
      <c r="P862">
        <v>28</v>
      </c>
      <c r="Q862">
        <v>0</v>
      </c>
      <c r="R862">
        <v>0</v>
      </c>
      <c r="S862">
        <v>0</v>
      </c>
      <c r="T862">
        <v>9</v>
      </c>
      <c r="U862">
        <v>0</v>
      </c>
      <c r="V862">
        <v>0</v>
      </c>
      <c r="W862">
        <v>0</v>
      </c>
      <c r="X862">
        <v>4.5454895808772751</v>
      </c>
      <c r="Y862">
        <v>0</v>
      </c>
      <c r="Z862">
        <v>0</v>
      </c>
      <c r="AA862">
        <v>0</v>
      </c>
      <c r="AB862">
        <v>3.2217945038405831</v>
      </c>
      <c r="AC862">
        <v>0</v>
      </c>
      <c r="AD862">
        <v>0</v>
      </c>
      <c r="AE862">
        <v>7.7672840847178577</v>
      </c>
    </row>
    <row r="863" spans="1:31" x14ac:dyDescent="0.25">
      <c r="A863">
        <v>1806420</v>
      </c>
      <c r="B863">
        <v>1</v>
      </c>
      <c r="C863" t="s">
        <v>81</v>
      </c>
      <c r="D863" t="s">
        <v>112</v>
      </c>
      <c r="E863" t="s">
        <v>131</v>
      </c>
      <c r="F863" t="s">
        <v>2722</v>
      </c>
      <c r="G863" t="s">
        <v>231</v>
      </c>
      <c r="H863" t="s">
        <v>134</v>
      </c>
      <c r="I863" t="s">
        <v>135</v>
      </c>
      <c r="J863" t="s">
        <v>136</v>
      </c>
      <c r="K863" t="s">
        <v>137</v>
      </c>
      <c r="L863" t="s">
        <v>2723</v>
      </c>
      <c r="M863" t="s">
        <v>2724</v>
      </c>
      <c r="N863">
        <v>1.7124999999999999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0.42293120644720839</v>
      </c>
      <c r="AC863">
        <v>0</v>
      </c>
      <c r="AD863">
        <v>0</v>
      </c>
      <c r="AE863">
        <v>0.42293120644720839</v>
      </c>
    </row>
    <row r="864" spans="1:31" x14ac:dyDescent="0.25">
      <c r="A864">
        <v>1806422</v>
      </c>
      <c r="B864">
        <v>1</v>
      </c>
      <c r="C864" t="s">
        <v>80</v>
      </c>
      <c r="D864" t="s">
        <v>104</v>
      </c>
      <c r="E864" t="s">
        <v>176</v>
      </c>
      <c r="F864" t="s">
        <v>2725</v>
      </c>
      <c r="G864" t="s">
        <v>142</v>
      </c>
      <c r="H864" t="s">
        <v>143</v>
      </c>
      <c r="I864" t="s">
        <v>135</v>
      </c>
      <c r="J864" t="s">
        <v>136</v>
      </c>
      <c r="K864" t="s">
        <v>137</v>
      </c>
      <c r="L864" t="s">
        <v>2726</v>
      </c>
      <c r="M864" t="s">
        <v>2727</v>
      </c>
      <c r="N864">
        <v>1.3991666659999999</v>
      </c>
      <c r="O864">
        <v>3</v>
      </c>
      <c r="P864">
        <v>1638</v>
      </c>
      <c r="Q864">
        <v>1</v>
      </c>
      <c r="R864">
        <v>37</v>
      </c>
      <c r="S864">
        <v>2</v>
      </c>
      <c r="T864">
        <v>124</v>
      </c>
      <c r="U864">
        <v>0</v>
      </c>
      <c r="V864">
        <v>0</v>
      </c>
      <c r="W864">
        <v>4.5955934228394382</v>
      </c>
      <c r="X864">
        <v>435.34362297871786</v>
      </c>
      <c r="Y864">
        <v>0.92034446666323511</v>
      </c>
      <c r="Z864">
        <v>8.3347814974621492</v>
      </c>
      <c r="AA864">
        <v>6.8675019745579338</v>
      </c>
      <c r="AB864">
        <v>80.687548927118144</v>
      </c>
      <c r="AC864">
        <v>0</v>
      </c>
      <c r="AD864">
        <v>0</v>
      </c>
      <c r="AE864">
        <v>536.74939326735876</v>
      </c>
    </row>
    <row r="865" spans="1:31" x14ac:dyDescent="0.25">
      <c r="A865">
        <v>1806424</v>
      </c>
      <c r="B865">
        <v>1</v>
      </c>
      <c r="C865" t="s">
        <v>81</v>
      </c>
      <c r="D865" t="s">
        <v>128</v>
      </c>
      <c r="E865" t="s">
        <v>131</v>
      </c>
      <c r="F865" t="s">
        <v>2728</v>
      </c>
      <c r="G865" t="s">
        <v>231</v>
      </c>
      <c r="H865" t="s">
        <v>134</v>
      </c>
      <c r="I865" t="s">
        <v>135</v>
      </c>
      <c r="J865" t="s">
        <v>136</v>
      </c>
      <c r="K865" t="s">
        <v>137</v>
      </c>
      <c r="L865" t="s">
        <v>2729</v>
      </c>
      <c r="M865" t="s">
        <v>2730</v>
      </c>
      <c r="N865">
        <v>0.63416666600000005</v>
      </c>
      <c r="O865">
        <v>0</v>
      </c>
      <c r="P865">
        <v>3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0.41096510730264668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0.41096510730264668</v>
      </c>
    </row>
    <row r="866" spans="1:31" x14ac:dyDescent="0.25">
      <c r="A866">
        <v>1806425</v>
      </c>
      <c r="B866">
        <v>1</v>
      </c>
      <c r="C866" t="s">
        <v>81</v>
      </c>
      <c r="D866" t="s">
        <v>112</v>
      </c>
      <c r="E866" t="s">
        <v>193</v>
      </c>
      <c r="F866" t="s">
        <v>793</v>
      </c>
      <c r="G866" t="s">
        <v>726</v>
      </c>
      <c r="H866" t="s">
        <v>134</v>
      </c>
      <c r="I866" t="s">
        <v>135</v>
      </c>
      <c r="J866" t="s">
        <v>136</v>
      </c>
      <c r="K866" t="s">
        <v>137</v>
      </c>
      <c r="L866" t="s">
        <v>2731</v>
      </c>
      <c r="M866" t="s">
        <v>2732</v>
      </c>
      <c r="N866">
        <v>2.4097222220000001</v>
      </c>
      <c r="O866">
        <v>0</v>
      </c>
      <c r="P866">
        <v>6</v>
      </c>
      <c r="Q866">
        <v>0</v>
      </c>
      <c r="R866">
        <v>1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0.19912797762950557</v>
      </c>
      <c r="Y866">
        <v>0</v>
      </c>
      <c r="Z866">
        <v>1.2873389419433333E-2</v>
      </c>
      <c r="AA866">
        <v>0</v>
      </c>
      <c r="AB866">
        <v>0</v>
      </c>
      <c r="AC866">
        <v>0</v>
      </c>
      <c r="AD866">
        <v>0</v>
      </c>
      <c r="AE866">
        <v>0.2120013670489389</v>
      </c>
    </row>
    <row r="867" spans="1:31" x14ac:dyDescent="0.25">
      <c r="A867">
        <v>1806426</v>
      </c>
      <c r="B867">
        <v>1</v>
      </c>
      <c r="C867" t="s">
        <v>81</v>
      </c>
      <c r="D867" t="s">
        <v>118</v>
      </c>
      <c r="E867" t="s">
        <v>291</v>
      </c>
      <c r="F867" t="s">
        <v>2733</v>
      </c>
      <c r="G867" t="s">
        <v>826</v>
      </c>
      <c r="H867" t="s">
        <v>134</v>
      </c>
      <c r="I867" t="s">
        <v>135</v>
      </c>
      <c r="J867" t="s">
        <v>136</v>
      </c>
      <c r="K867" t="s">
        <v>137</v>
      </c>
      <c r="L867" t="s">
        <v>2734</v>
      </c>
      <c r="M867" t="s">
        <v>2735</v>
      </c>
      <c r="N867">
        <v>2.7155555549999999</v>
      </c>
      <c r="O867">
        <v>0</v>
      </c>
      <c r="P867">
        <v>79</v>
      </c>
      <c r="Q867">
        <v>0</v>
      </c>
      <c r="R867">
        <v>11</v>
      </c>
      <c r="S867">
        <v>0</v>
      </c>
      <c r="T867">
        <v>6</v>
      </c>
      <c r="U867">
        <v>0</v>
      </c>
      <c r="V867">
        <v>0</v>
      </c>
      <c r="W867">
        <v>0</v>
      </c>
      <c r="X867">
        <v>23.683054130515565</v>
      </c>
      <c r="Y867">
        <v>0</v>
      </c>
      <c r="Z867">
        <v>10.415632179064618</v>
      </c>
      <c r="AA867">
        <v>0</v>
      </c>
      <c r="AB867">
        <v>4.6765965913905694</v>
      </c>
      <c r="AC867">
        <v>0</v>
      </c>
      <c r="AD867">
        <v>0</v>
      </c>
      <c r="AE867">
        <v>38.775282900970751</v>
      </c>
    </row>
    <row r="868" spans="1:31" x14ac:dyDescent="0.25">
      <c r="A868">
        <v>1806432</v>
      </c>
      <c r="B868">
        <v>1</v>
      </c>
      <c r="C868" t="s">
        <v>80</v>
      </c>
      <c r="D868" t="s">
        <v>88</v>
      </c>
      <c r="E868" t="s">
        <v>131</v>
      </c>
      <c r="F868" t="s">
        <v>2736</v>
      </c>
      <c r="G868" t="s">
        <v>133</v>
      </c>
      <c r="H868" t="s">
        <v>134</v>
      </c>
      <c r="I868" t="s">
        <v>135</v>
      </c>
      <c r="J868" t="s">
        <v>136</v>
      </c>
      <c r="K868" t="s">
        <v>137</v>
      </c>
      <c r="L868" t="s">
        <v>2737</v>
      </c>
      <c r="M868" t="s">
        <v>2738</v>
      </c>
      <c r="N868">
        <v>6.0566666659999999</v>
      </c>
      <c r="O868">
        <v>0</v>
      </c>
      <c r="P868">
        <v>4</v>
      </c>
      <c r="Q868">
        <v>0</v>
      </c>
      <c r="R868">
        <v>0</v>
      </c>
      <c r="S868">
        <v>0</v>
      </c>
      <c r="T868">
        <v>1</v>
      </c>
      <c r="U868">
        <v>0</v>
      </c>
      <c r="V868">
        <v>0</v>
      </c>
      <c r="W868">
        <v>0</v>
      </c>
      <c r="X868">
        <v>10.408747573856413</v>
      </c>
      <c r="Y868">
        <v>0</v>
      </c>
      <c r="Z868">
        <v>0</v>
      </c>
      <c r="AA868">
        <v>0</v>
      </c>
      <c r="AB868">
        <v>2.0432219210568201</v>
      </c>
      <c r="AC868">
        <v>0</v>
      </c>
      <c r="AD868">
        <v>0</v>
      </c>
      <c r="AE868">
        <v>12.451969494913232</v>
      </c>
    </row>
    <row r="869" spans="1:31" x14ac:dyDescent="0.25">
      <c r="A869">
        <v>1806433</v>
      </c>
      <c r="B869">
        <v>1</v>
      </c>
      <c r="C869" t="s">
        <v>80</v>
      </c>
      <c r="D869" t="s">
        <v>98</v>
      </c>
      <c r="E869" t="s">
        <v>131</v>
      </c>
      <c r="F869" t="s">
        <v>2739</v>
      </c>
      <c r="G869" t="s">
        <v>231</v>
      </c>
      <c r="H869" t="s">
        <v>134</v>
      </c>
      <c r="I869" t="s">
        <v>135</v>
      </c>
      <c r="J869" t="s">
        <v>136</v>
      </c>
      <c r="K869" t="s">
        <v>137</v>
      </c>
      <c r="L869" t="s">
        <v>2740</v>
      </c>
      <c r="M869" t="s">
        <v>2741</v>
      </c>
      <c r="N869">
        <v>4.739166666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1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0.16249787750917502</v>
      </c>
      <c r="AC869">
        <v>0</v>
      </c>
      <c r="AD869">
        <v>0</v>
      </c>
      <c r="AE869">
        <v>0.16249787750917502</v>
      </c>
    </row>
    <row r="870" spans="1:31" x14ac:dyDescent="0.25">
      <c r="A870">
        <v>1806434</v>
      </c>
      <c r="B870">
        <v>1</v>
      </c>
      <c r="C870" t="s">
        <v>80</v>
      </c>
      <c r="D870" t="s">
        <v>84</v>
      </c>
      <c r="E870" t="s">
        <v>131</v>
      </c>
      <c r="F870" t="s">
        <v>2742</v>
      </c>
      <c r="G870" t="s">
        <v>231</v>
      </c>
      <c r="H870" t="s">
        <v>134</v>
      </c>
      <c r="I870" t="s">
        <v>135</v>
      </c>
      <c r="J870" t="s">
        <v>136</v>
      </c>
      <c r="K870" t="s">
        <v>137</v>
      </c>
      <c r="L870" t="s">
        <v>2743</v>
      </c>
      <c r="M870" t="s">
        <v>2744</v>
      </c>
      <c r="N870">
        <v>1.622777777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3.2319580587492222E-2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3.2319580587492222E-2</v>
      </c>
    </row>
    <row r="871" spans="1:31" x14ac:dyDescent="0.25">
      <c r="A871">
        <v>1806435</v>
      </c>
      <c r="B871">
        <v>1</v>
      </c>
      <c r="C871" t="s">
        <v>80</v>
      </c>
      <c r="D871" t="s">
        <v>107</v>
      </c>
      <c r="E871" t="s">
        <v>131</v>
      </c>
      <c r="F871" t="s">
        <v>2745</v>
      </c>
      <c r="G871" t="s">
        <v>209</v>
      </c>
      <c r="H871" t="s">
        <v>134</v>
      </c>
      <c r="I871" t="s">
        <v>135</v>
      </c>
      <c r="J871" t="s">
        <v>136</v>
      </c>
      <c r="K871" t="s">
        <v>137</v>
      </c>
      <c r="L871" t="s">
        <v>2746</v>
      </c>
      <c r="M871" t="s">
        <v>2747</v>
      </c>
      <c r="N871">
        <v>3.2197222220000001</v>
      </c>
      <c r="O871">
        <v>0</v>
      </c>
      <c r="P871">
        <v>9</v>
      </c>
      <c r="Q871">
        <v>0</v>
      </c>
      <c r="R871">
        <v>0</v>
      </c>
      <c r="S871">
        <v>0</v>
      </c>
      <c r="T871">
        <v>2</v>
      </c>
      <c r="U871">
        <v>0</v>
      </c>
      <c r="V871">
        <v>0</v>
      </c>
      <c r="W871">
        <v>0</v>
      </c>
      <c r="X871">
        <v>5.7419870833406259</v>
      </c>
      <c r="Y871">
        <v>0</v>
      </c>
      <c r="Z871">
        <v>0</v>
      </c>
      <c r="AA871">
        <v>0</v>
      </c>
      <c r="AB871">
        <v>2.8460625612600499</v>
      </c>
      <c r="AC871">
        <v>0</v>
      </c>
      <c r="AD871">
        <v>0</v>
      </c>
      <c r="AE871">
        <v>8.5880496446006767</v>
      </c>
    </row>
    <row r="872" spans="1:31" x14ac:dyDescent="0.25">
      <c r="A872">
        <v>1806436</v>
      </c>
      <c r="B872">
        <v>1</v>
      </c>
      <c r="C872" t="s">
        <v>80</v>
      </c>
      <c r="D872" t="s">
        <v>93</v>
      </c>
      <c r="E872" t="s">
        <v>193</v>
      </c>
      <c r="F872" t="s">
        <v>2748</v>
      </c>
      <c r="G872" t="s">
        <v>235</v>
      </c>
      <c r="H872" t="s">
        <v>134</v>
      </c>
      <c r="I872" t="s">
        <v>135</v>
      </c>
      <c r="J872" t="s">
        <v>136</v>
      </c>
      <c r="K872" t="s">
        <v>137</v>
      </c>
      <c r="L872" t="s">
        <v>2749</v>
      </c>
      <c r="M872" t="s">
        <v>2750</v>
      </c>
      <c r="N872">
        <v>3.4952777770000001</v>
      </c>
      <c r="O872">
        <v>0</v>
      </c>
      <c r="P872">
        <v>0</v>
      </c>
      <c r="Q872">
        <v>0</v>
      </c>
      <c r="R872">
        <v>1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2.0823177550952778E-2</v>
      </c>
      <c r="AA872">
        <v>0</v>
      </c>
      <c r="AB872">
        <v>3.0558394172865166</v>
      </c>
      <c r="AC872">
        <v>0</v>
      </c>
      <c r="AD872">
        <v>0</v>
      </c>
      <c r="AE872">
        <v>3.0766625948374693</v>
      </c>
    </row>
    <row r="873" spans="1:31" x14ac:dyDescent="0.25">
      <c r="A873">
        <v>1806437</v>
      </c>
      <c r="B873">
        <v>1</v>
      </c>
      <c r="C873" t="s">
        <v>80</v>
      </c>
      <c r="D873" t="s">
        <v>97</v>
      </c>
      <c r="E873" t="s">
        <v>131</v>
      </c>
      <c r="F873" t="s">
        <v>2751</v>
      </c>
      <c r="G873" t="s">
        <v>133</v>
      </c>
      <c r="H873" t="s">
        <v>134</v>
      </c>
      <c r="I873" t="s">
        <v>135</v>
      </c>
      <c r="J873" t="s">
        <v>136</v>
      </c>
      <c r="K873" t="s">
        <v>137</v>
      </c>
      <c r="L873" t="s">
        <v>2752</v>
      </c>
      <c r="M873" t="s">
        <v>2753</v>
      </c>
      <c r="N873">
        <v>6.5291666660000001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1</v>
      </c>
      <c r="U873">
        <v>0</v>
      </c>
      <c r="V873">
        <v>0</v>
      </c>
      <c r="W873">
        <v>0</v>
      </c>
      <c r="X873">
        <v>2.6482406867664929</v>
      </c>
      <c r="Y873">
        <v>0</v>
      </c>
      <c r="Z873">
        <v>0</v>
      </c>
      <c r="AA873">
        <v>0</v>
      </c>
      <c r="AB873">
        <v>0.16168169436326388</v>
      </c>
      <c r="AC873">
        <v>0</v>
      </c>
      <c r="AD873">
        <v>0</v>
      </c>
      <c r="AE873">
        <v>2.8099223811297569</v>
      </c>
    </row>
    <row r="874" spans="1:31" x14ac:dyDescent="0.25">
      <c r="A874">
        <v>1806438</v>
      </c>
      <c r="B874">
        <v>1</v>
      </c>
      <c r="C874" t="s">
        <v>80</v>
      </c>
      <c r="D874" t="s">
        <v>99</v>
      </c>
      <c r="E874" t="s">
        <v>131</v>
      </c>
      <c r="F874" t="s">
        <v>2754</v>
      </c>
      <c r="G874" t="s">
        <v>231</v>
      </c>
      <c r="H874" t="s">
        <v>134</v>
      </c>
      <c r="I874" t="s">
        <v>135</v>
      </c>
      <c r="J874" t="s">
        <v>136</v>
      </c>
      <c r="K874" t="s">
        <v>137</v>
      </c>
      <c r="L874" t="s">
        <v>2755</v>
      </c>
      <c r="M874" t="s">
        <v>2756</v>
      </c>
      <c r="N874">
        <v>2.2680555550000001</v>
      </c>
      <c r="O874">
        <v>0</v>
      </c>
      <c r="P874">
        <v>5</v>
      </c>
      <c r="Q874">
        <v>0</v>
      </c>
      <c r="R874">
        <v>0</v>
      </c>
      <c r="S874">
        <v>0</v>
      </c>
      <c r="T874">
        <v>2</v>
      </c>
      <c r="U874">
        <v>0</v>
      </c>
      <c r="V874">
        <v>0</v>
      </c>
      <c r="W874">
        <v>0</v>
      </c>
      <c r="X874">
        <v>0.52526686978785508</v>
      </c>
      <c r="Y874">
        <v>0</v>
      </c>
      <c r="Z874">
        <v>0</v>
      </c>
      <c r="AA874">
        <v>0</v>
      </c>
      <c r="AB874">
        <v>1.9479532951872911</v>
      </c>
      <c r="AC874">
        <v>0</v>
      </c>
      <c r="AD874">
        <v>0</v>
      </c>
      <c r="AE874">
        <v>2.473220164975146</v>
      </c>
    </row>
    <row r="875" spans="1:31" x14ac:dyDescent="0.25">
      <c r="A875">
        <v>1806439</v>
      </c>
      <c r="B875">
        <v>1</v>
      </c>
      <c r="C875" t="s">
        <v>80</v>
      </c>
      <c r="D875" t="s">
        <v>88</v>
      </c>
      <c r="E875" t="s">
        <v>131</v>
      </c>
      <c r="F875" t="s">
        <v>2757</v>
      </c>
      <c r="G875" t="s">
        <v>209</v>
      </c>
      <c r="H875" t="s">
        <v>134</v>
      </c>
      <c r="I875" t="s">
        <v>135</v>
      </c>
      <c r="J875" t="s">
        <v>136</v>
      </c>
      <c r="K875" t="s">
        <v>137</v>
      </c>
      <c r="L875" t="s">
        <v>2758</v>
      </c>
      <c r="M875" t="s">
        <v>2759</v>
      </c>
      <c r="N875">
        <v>1.1441666660000001</v>
      </c>
      <c r="O875">
        <v>0</v>
      </c>
      <c r="P875">
        <v>2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1.6284016895135006E-2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1.6284016895135006E-2</v>
      </c>
    </row>
    <row r="876" spans="1:31" x14ac:dyDescent="0.25">
      <c r="A876">
        <v>1806442</v>
      </c>
      <c r="B876">
        <v>1</v>
      </c>
      <c r="C876" t="s">
        <v>81</v>
      </c>
      <c r="D876" t="s">
        <v>113</v>
      </c>
      <c r="E876" t="s">
        <v>131</v>
      </c>
      <c r="F876" t="s">
        <v>2760</v>
      </c>
      <c r="G876" t="s">
        <v>231</v>
      </c>
      <c r="H876" t="s">
        <v>134</v>
      </c>
      <c r="I876" t="s">
        <v>135</v>
      </c>
      <c r="J876" t="s">
        <v>136</v>
      </c>
      <c r="K876" t="s">
        <v>137</v>
      </c>
      <c r="L876" t="s">
        <v>2761</v>
      </c>
      <c r="M876" t="s">
        <v>2762</v>
      </c>
      <c r="N876">
        <v>0.61333333300000004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2.7532899839540007E-2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2.7532899839540007E-2</v>
      </c>
    </row>
    <row r="877" spans="1:31" x14ac:dyDescent="0.25">
      <c r="A877">
        <v>1806443</v>
      </c>
      <c r="B877">
        <v>1</v>
      </c>
      <c r="C877" t="s">
        <v>80</v>
      </c>
      <c r="D877" t="s">
        <v>96</v>
      </c>
      <c r="E877" t="s">
        <v>131</v>
      </c>
      <c r="F877" t="s">
        <v>2763</v>
      </c>
      <c r="G877" t="s">
        <v>1926</v>
      </c>
      <c r="H877" t="s">
        <v>134</v>
      </c>
      <c r="I877" t="s">
        <v>135</v>
      </c>
      <c r="J877" t="s">
        <v>136</v>
      </c>
      <c r="K877" t="s">
        <v>137</v>
      </c>
      <c r="L877" t="s">
        <v>2764</v>
      </c>
      <c r="M877" t="s">
        <v>2765</v>
      </c>
      <c r="N877">
        <v>1.225833333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0.13531391275384333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0.13531391275384333</v>
      </c>
    </row>
    <row r="878" spans="1:31" x14ac:dyDescent="0.25">
      <c r="A878">
        <v>1806444</v>
      </c>
      <c r="B878">
        <v>1</v>
      </c>
      <c r="C878" t="s">
        <v>80</v>
      </c>
      <c r="D878" t="s">
        <v>88</v>
      </c>
      <c r="E878" t="s">
        <v>193</v>
      </c>
      <c r="F878" t="s">
        <v>2766</v>
      </c>
      <c r="G878" t="s">
        <v>235</v>
      </c>
      <c r="H878" t="s">
        <v>134</v>
      </c>
      <c r="I878" t="s">
        <v>135</v>
      </c>
      <c r="J878" t="s">
        <v>136</v>
      </c>
      <c r="K878" t="s">
        <v>137</v>
      </c>
      <c r="L878" t="s">
        <v>2767</v>
      </c>
      <c r="M878" t="s">
        <v>2768</v>
      </c>
      <c r="N878">
        <v>0.59833333300000002</v>
      </c>
      <c r="O878">
        <v>0</v>
      </c>
      <c r="P878">
        <v>17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3.3334072901953427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3.3334072901953427</v>
      </c>
    </row>
    <row r="879" spans="1:31" x14ac:dyDescent="0.25">
      <c r="A879">
        <v>1806447</v>
      </c>
      <c r="B879">
        <v>1</v>
      </c>
      <c r="C879" t="s">
        <v>80</v>
      </c>
      <c r="D879" t="s">
        <v>100</v>
      </c>
      <c r="E879" t="s">
        <v>146</v>
      </c>
      <c r="F879" t="s">
        <v>2769</v>
      </c>
      <c r="G879" t="s">
        <v>170</v>
      </c>
      <c r="H879" t="s">
        <v>143</v>
      </c>
      <c r="I879" t="s">
        <v>135</v>
      </c>
      <c r="J879" t="s">
        <v>136</v>
      </c>
      <c r="K879" t="s">
        <v>137</v>
      </c>
      <c r="L879" t="s">
        <v>2770</v>
      </c>
      <c r="M879" t="s">
        <v>2771</v>
      </c>
      <c r="N879">
        <v>1.8052777769999999</v>
      </c>
      <c r="O879">
        <v>0</v>
      </c>
      <c r="P879">
        <v>85</v>
      </c>
      <c r="Q879">
        <v>0</v>
      </c>
      <c r="R879">
        <v>3</v>
      </c>
      <c r="S879">
        <v>0</v>
      </c>
      <c r="T879">
        <v>5</v>
      </c>
      <c r="U879">
        <v>0</v>
      </c>
      <c r="V879">
        <v>0</v>
      </c>
      <c r="W879">
        <v>0</v>
      </c>
      <c r="X879">
        <v>36.64078278448671</v>
      </c>
      <c r="Y879">
        <v>0</v>
      </c>
      <c r="Z879">
        <v>1.3564302332377445</v>
      </c>
      <c r="AA879">
        <v>0</v>
      </c>
      <c r="AB879">
        <v>1.7447016939629738</v>
      </c>
      <c r="AC879">
        <v>0</v>
      </c>
      <c r="AD879">
        <v>0</v>
      </c>
      <c r="AE879">
        <v>39.741914711687429</v>
      </c>
    </row>
    <row r="880" spans="1:31" x14ac:dyDescent="0.25">
      <c r="A880">
        <v>1806449</v>
      </c>
      <c r="B880">
        <v>1</v>
      </c>
      <c r="C880" t="s">
        <v>81</v>
      </c>
      <c r="D880" t="s">
        <v>113</v>
      </c>
      <c r="E880" t="s">
        <v>339</v>
      </c>
      <c r="F880" t="s">
        <v>2772</v>
      </c>
      <c r="G880" t="s">
        <v>142</v>
      </c>
      <c r="H880" t="s">
        <v>143</v>
      </c>
      <c r="I880" t="s">
        <v>135</v>
      </c>
      <c r="J880" t="s">
        <v>136</v>
      </c>
      <c r="K880" t="s">
        <v>137</v>
      </c>
      <c r="L880" t="s">
        <v>2773</v>
      </c>
      <c r="M880" t="s">
        <v>2774</v>
      </c>
      <c r="N880">
        <v>0.100833333</v>
      </c>
      <c r="O880">
        <v>0</v>
      </c>
      <c r="P880">
        <v>2279</v>
      </c>
      <c r="Q880">
        <v>150</v>
      </c>
      <c r="R880">
        <v>470</v>
      </c>
      <c r="S880">
        <v>6</v>
      </c>
      <c r="T880">
        <v>229</v>
      </c>
      <c r="U880">
        <v>0</v>
      </c>
      <c r="V880">
        <v>0</v>
      </c>
      <c r="W880">
        <v>0</v>
      </c>
      <c r="X880">
        <v>41.572542809548189</v>
      </c>
      <c r="Y880">
        <v>20.282297427485634</v>
      </c>
      <c r="Z880">
        <v>30.915106738326099</v>
      </c>
      <c r="AA880">
        <v>2.4447660505035351</v>
      </c>
      <c r="AB880">
        <v>5.7669845815911263</v>
      </c>
      <c r="AC880">
        <v>0</v>
      </c>
      <c r="AD880">
        <v>0</v>
      </c>
      <c r="AE880">
        <v>100.98169760745459</v>
      </c>
    </row>
    <row r="881" spans="1:31" x14ac:dyDescent="0.25">
      <c r="A881">
        <v>1806453</v>
      </c>
      <c r="B881">
        <v>1</v>
      </c>
      <c r="C881" t="s">
        <v>81</v>
      </c>
      <c r="D881" t="s">
        <v>127</v>
      </c>
      <c r="E881" t="s">
        <v>193</v>
      </c>
      <c r="F881" t="s">
        <v>2775</v>
      </c>
      <c r="G881" t="s">
        <v>235</v>
      </c>
      <c r="H881" t="s">
        <v>134</v>
      </c>
      <c r="I881" t="s">
        <v>135</v>
      </c>
      <c r="J881" t="s">
        <v>136</v>
      </c>
      <c r="K881" t="s">
        <v>137</v>
      </c>
      <c r="L881" t="s">
        <v>2776</v>
      </c>
      <c r="M881" t="s">
        <v>2777</v>
      </c>
      <c r="N881">
        <v>4.7691666660000003</v>
      </c>
      <c r="O881">
        <v>0</v>
      </c>
      <c r="P881">
        <v>29</v>
      </c>
      <c r="Q881">
        <v>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29.460929472411937</v>
      </c>
      <c r="Y881">
        <v>0</v>
      </c>
      <c r="Z881">
        <v>13.00570676480881</v>
      </c>
      <c r="AA881">
        <v>0</v>
      </c>
      <c r="AB881">
        <v>0</v>
      </c>
      <c r="AC881">
        <v>0</v>
      </c>
      <c r="AD881">
        <v>0</v>
      </c>
      <c r="AE881">
        <v>42.466636237220747</v>
      </c>
    </row>
    <row r="882" spans="1:31" x14ac:dyDescent="0.25">
      <c r="A882">
        <v>1806455</v>
      </c>
      <c r="B882">
        <v>1</v>
      </c>
      <c r="C882" t="s">
        <v>81</v>
      </c>
      <c r="D882" t="s">
        <v>112</v>
      </c>
      <c r="E882" t="s">
        <v>146</v>
      </c>
      <c r="F882" t="s">
        <v>2778</v>
      </c>
      <c r="G882" t="s">
        <v>170</v>
      </c>
      <c r="H882" t="s">
        <v>143</v>
      </c>
      <c r="I882" t="s">
        <v>135</v>
      </c>
      <c r="J882" t="s">
        <v>136</v>
      </c>
      <c r="K882" t="s">
        <v>137</v>
      </c>
      <c r="L882" t="s">
        <v>2779</v>
      </c>
      <c r="M882" t="s">
        <v>2780</v>
      </c>
      <c r="N882">
        <v>4.3913888879999998</v>
      </c>
      <c r="O882">
        <v>0</v>
      </c>
      <c r="P882">
        <v>0</v>
      </c>
      <c r="Q882">
        <v>0</v>
      </c>
      <c r="R882">
        <v>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1.4186787219434447E-2</v>
      </c>
      <c r="AA882">
        <v>0</v>
      </c>
      <c r="AB882">
        <v>0</v>
      </c>
      <c r="AC882">
        <v>0</v>
      </c>
      <c r="AD882">
        <v>0</v>
      </c>
      <c r="AE882">
        <v>1.4186787219434447E-2</v>
      </c>
    </row>
    <row r="883" spans="1:31" x14ac:dyDescent="0.25">
      <c r="A883">
        <v>1806458</v>
      </c>
      <c r="B883">
        <v>1</v>
      </c>
      <c r="C883" t="s">
        <v>80</v>
      </c>
      <c r="D883" t="s">
        <v>84</v>
      </c>
      <c r="E883" t="s">
        <v>193</v>
      </c>
      <c r="F883" t="s">
        <v>2781</v>
      </c>
      <c r="G883" t="s">
        <v>235</v>
      </c>
      <c r="H883" t="s">
        <v>134</v>
      </c>
      <c r="I883" t="s">
        <v>135</v>
      </c>
      <c r="J883" t="s">
        <v>136</v>
      </c>
      <c r="K883" t="s">
        <v>137</v>
      </c>
      <c r="L883" t="s">
        <v>2782</v>
      </c>
      <c r="M883" t="s">
        <v>2783</v>
      </c>
      <c r="N883">
        <v>1.060277777</v>
      </c>
      <c r="O883">
        <v>0</v>
      </c>
      <c r="P883">
        <v>164</v>
      </c>
      <c r="Q883">
        <v>0</v>
      </c>
      <c r="R883">
        <v>0</v>
      </c>
      <c r="S883">
        <v>0</v>
      </c>
      <c r="T883">
        <v>20</v>
      </c>
      <c r="U883">
        <v>0</v>
      </c>
      <c r="V883">
        <v>0</v>
      </c>
      <c r="W883">
        <v>0</v>
      </c>
      <c r="X883">
        <v>35.445475653080216</v>
      </c>
      <c r="Y883">
        <v>0</v>
      </c>
      <c r="Z883">
        <v>0</v>
      </c>
      <c r="AA883">
        <v>0</v>
      </c>
      <c r="AB883">
        <v>19.837751718725386</v>
      </c>
      <c r="AC883">
        <v>0</v>
      </c>
      <c r="AD883">
        <v>0</v>
      </c>
      <c r="AE883">
        <v>55.283227371805602</v>
      </c>
    </row>
    <row r="884" spans="1:31" x14ac:dyDescent="0.25">
      <c r="A884">
        <v>1806461</v>
      </c>
      <c r="B884">
        <v>1</v>
      </c>
      <c r="C884" t="s">
        <v>80</v>
      </c>
      <c r="D884" t="s">
        <v>83</v>
      </c>
      <c r="E884" t="s">
        <v>291</v>
      </c>
      <c r="F884" t="s">
        <v>2784</v>
      </c>
      <c r="G884" t="s">
        <v>279</v>
      </c>
      <c r="H884" t="s">
        <v>134</v>
      </c>
      <c r="I884" t="s">
        <v>135</v>
      </c>
      <c r="J884" t="s">
        <v>136</v>
      </c>
      <c r="K884" t="s">
        <v>137</v>
      </c>
      <c r="L884" t="s">
        <v>2785</v>
      </c>
      <c r="M884" t="s">
        <v>2786</v>
      </c>
      <c r="N884">
        <v>0.36666666599999997</v>
      </c>
      <c r="O884">
        <v>0</v>
      </c>
      <c r="P884">
        <v>611</v>
      </c>
      <c r="Q884">
        <v>0</v>
      </c>
      <c r="R884">
        <v>0</v>
      </c>
      <c r="S884">
        <v>0</v>
      </c>
      <c r="T884">
        <v>71</v>
      </c>
      <c r="U884">
        <v>0</v>
      </c>
      <c r="V884">
        <v>0</v>
      </c>
      <c r="W884">
        <v>0</v>
      </c>
      <c r="X884">
        <v>54.531136949674732</v>
      </c>
      <c r="Y884">
        <v>0</v>
      </c>
      <c r="Z884">
        <v>0</v>
      </c>
      <c r="AA884">
        <v>0</v>
      </c>
      <c r="AB884">
        <v>32.736111579740793</v>
      </c>
      <c r="AC884">
        <v>0</v>
      </c>
      <c r="AD884">
        <v>0</v>
      </c>
      <c r="AE884">
        <v>87.267248529415525</v>
      </c>
    </row>
    <row r="885" spans="1:31" x14ac:dyDescent="0.25">
      <c r="A885">
        <v>1806462</v>
      </c>
      <c r="B885">
        <v>1</v>
      </c>
      <c r="C885" t="s">
        <v>80</v>
      </c>
      <c r="D885" t="s">
        <v>96</v>
      </c>
      <c r="E885" t="s">
        <v>131</v>
      </c>
      <c r="F885" t="s">
        <v>2787</v>
      </c>
      <c r="G885" t="s">
        <v>133</v>
      </c>
      <c r="H885" t="s">
        <v>134</v>
      </c>
      <c r="I885" t="s">
        <v>135</v>
      </c>
      <c r="J885" t="s">
        <v>136</v>
      </c>
      <c r="K885" t="s">
        <v>137</v>
      </c>
      <c r="L885" t="s">
        <v>2788</v>
      </c>
      <c r="M885" t="s">
        <v>2789</v>
      </c>
      <c r="N885">
        <v>0.43583333299999999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3.3858873865083339E-4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3.3858873865083339E-4</v>
      </c>
    </row>
    <row r="886" spans="1:31" x14ac:dyDescent="0.25">
      <c r="A886">
        <v>1806463</v>
      </c>
      <c r="B886">
        <v>1</v>
      </c>
      <c r="C886" t="s">
        <v>81</v>
      </c>
      <c r="D886" t="s">
        <v>112</v>
      </c>
      <c r="E886" t="s">
        <v>176</v>
      </c>
      <c r="F886" t="s">
        <v>2790</v>
      </c>
      <c r="G886" t="s">
        <v>142</v>
      </c>
      <c r="H886" t="s">
        <v>143</v>
      </c>
      <c r="I886" t="s">
        <v>135</v>
      </c>
      <c r="J886" t="s">
        <v>136</v>
      </c>
      <c r="K886" t="s">
        <v>137</v>
      </c>
      <c r="L886" t="s">
        <v>2791</v>
      </c>
      <c r="M886" t="s">
        <v>2792</v>
      </c>
      <c r="N886">
        <v>0.66861111100000004</v>
      </c>
      <c r="O886">
        <v>0</v>
      </c>
      <c r="P886">
        <v>504</v>
      </c>
      <c r="Q886">
        <v>3</v>
      </c>
      <c r="R886">
        <v>2</v>
      </c>
      <c r="S886">
        <v>2</v>
      </c>
      <c r="T886">
        <v>50</v>
      </c>
      <c r="U886">
        <v>2</v>
      </c>
      <c r="V886">
        <v>0</v>
      </c>
      <c r="W886">
        <v>0</v>
      </c>
      <c r="X886">
        <v>29.004050247591049</v>
      </c>
      <c r="Y886">
        <v>12.357844624818753</v>
      </c>
      <c r="Z886">
        <v>1.1763154422231974</v>
      </c>
      <c r="AA886">
        <v>2.0803952362348102</v>
      </c>
      <c r="AB886">
        <v>8.7324393768242352</v>
      </c>
      <c r="AC886">
        <v>118.46975170601982</v>
      </c>
      <c r="AD886">
        <v>0</v>
      </c>
      <c r="AE886">
        <v>171.82079663371186</v>
      </c>
    </row>
    <row r="887" spans="1:31" x14ac:dyDescent="0.25">
      <c r="A887">
        <v>1806464</v>
      </c>
      <c r="B887">
        <v>1</v>
      </c>
      <c r="C887" t="s">
        <v>81</v>
      </c>
      <c r="D887" t="s">
        <v>128</v>
      </c>
      <c r="E887" t="s">
        <v>131</v>
      </c>
      <c r="F887" t="s">
        <v>2793</v>
      </c>
      <c r="G887" t="s">
        <v>148</v>
      </c>
      <c r="H887" t="s">
        <v>134</v>
      </c>
      <c r="I887" t="s">
        <v>135</v>
      </c>
      <c r="J887" t="s">
        <v>3</v>
      </c>
      <c r="K887" t="s">
        <v>137</v>
      </c>
      <c r="L887" t="s">
        <v>2794</v>
      </c>
      <c r="M887" t="s">
        <v>2795</v>
      </c>
      <c r="N887">
        <v>2.8816666660000001</v>
      </c>
      <c r="O887">
        <v>0</v>
      </c>
      <c r="P887">
        <v>12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9.3219022139355801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9.3219022139355801</v>
      </c>
    </row>
    <row r="888" spans="1:31" x14ac:dyDescent="0.25">
      <c r="A888">
        <v>1806469</v>
      </c>
      <c r="B888">
        <v>1</v>
      </c>
      <c r="C888" t="s">
        <v>80</v>
      </c>
      <c r="D888" t="s">
        <v>102</v>
      </c>
      <c r="E888" t="s">
        <v>291</v>
      </c>
      <c r="F888" t="s">
        <v>2796</v>
      </c>
      <c r="G888" t="s">
        <v>424</v>
      </c>
      <c r="H888" t="s">
        <v>134</v>
      </c>
      <c r="I888" t="s">
        <v>135</v>
      </c>
      <c r="J888" t="s">
        <v>136</v>
      </c>
      <c r="K888" t="s">
        <v>137</v>
      </c>
      <c r="L888" t="s">
        <v>2797</v>
      </c>
      <c r="M888" t="s">
        <v>2798</v>
      </c>
      <c r="N888">
        <v>2.7802777769999998</v>
      </c>
      <c r="O888">
        <v>0</v>
      </c>
      <c r="P888">
        <v>0</v>
      </c>
      <c r="Q888">
        <v>0</v>
      </c>
      <c r="R888">
        <v>19</v>
      </c>
      <c r="S888">
        <v>1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12.323993413239309</v>
      </c>
      <c r="AA888">
        <v>0.7745146887116845</v>
      </c>
      <c r="AB888">
        <v>2.4129518588641332</v>
      </c>
      <c r="AC888">
        <v>0</v>
      </c>
      <c r="AD888">
        <v>0</v>
      </c>
      <c r="AE888">
        <v>15.511459960815127</v>
      </c>
    </row>
    <row r="889" spans="1:31" x14ac:dyDescent="0.25">
      <c r="A889">
        <v>1806470</v>
      </c>
      <c r="B889">
        <v>1</v>
      </c>
      <c r="C889" t="s">
        <v>81</v>
      </c>
      <c r="D889" t="s">
        <v>121</v>
      </c>
      <c r="E889" t="s">
        <v>193</v>
      </c>
      <c r="F889" t="s">
        <v>2799</v>
      </c>
      <c r="G889" t="s">
        <v>235</v>
      </c>
      <c r="H889" t="s">
        <v>134</v>
      </c>
      <c r="I889" t="s">
        <v>135</v>
      </c>
      <c r="J889" t="s">
        <v>136</v>
      </c>
      <c r="K889" t="s">
        <v>137</v>
      </c>
      <c r="L889" t="s">
        <v>2800</v>
      </c>
      <c r="M889" t="s">
        <v>2801</v>
      </c>
      <c r="N889">
        <v>1.1613888880000001</v>
      </c>
      <c r="O889">
        <v>0</v>
      </c>
      <c r="P889">
        <v>6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1.1544116405780629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1.1544116405780629</v>
      </c>
    </row>
    <row r="890" spans="1:31" x14ac:dyDescent="0.25">
      <c r="A890">
        <v>1806471</v>
      </c>
      <c r="B890">
        <v>1</v>
      </c>
      <c r="C890" t="s">
        <v>80</v>
      </c>
      <c r="D890" t="s">
        <v>107</v>
      </c>
      <c r="E890" t="s">
        <v>131</v>
      </c>
      <c r="F890" t="s">
        <v>2802</v>
      </c>
      <c r="G890" t="s">
        <v>209</v>
      </c>
      <c r="H890" t="s">
        <v>134</v>
      </c>
      <c r="I890" t="s">
        <v>135</v>
      </c>
      <c r="J890" t="s">
        <v>136</v>
      </c>
      <c r="K890" t="s">
        <v>137</v>
      </c>
      <c r="L890" t="s">
        <v>2803</v>
      </c>
      <c r="M890" t="s">
        <v>2804</v>
      </c>
      <c r="N890">
        <v>3.1524999999999999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0.14506956160745998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0.14506956160745998</v>
      </c>
    </row>
    <row r="891" spans="1:31" x14ac:dyDescent="0.25">
      <c r="A891">
        <v>1806472</v>
      </c>
      <c r="B891">
        <v>1</v>
      </c>
      <c r="C891" t="s">
        <v>80</v>
      </c>
      <c r="D891" t="s">
        <v>106</v>
      </c>
      <c r="E891" t="s">
        <v>291</v>
      </c>
      <c r="F891" t="s">
        <v>2805</v>
      </c>
      <c r="G891" t="s">
        <v>279</v>
      </c>
      <c r="H891" t="s">
        <v>134</v>
      </c>
      <c r="I891" t="s">
        <v>135</v>
      </c>
      <c r="J891" t="s">
        <v>136</v>
      </c>
      <c r="K891" t="s">
        <v>137</v>
      </c>
      <c r="L891" t="s">
        <v>2806</v>
      </c>
      <c r="M891" t="s">
        <v>2807</v>
      </c>
      <c r="N891">
        <v>0.58499999999999996</v>
      </c>
      <c r="O891">
        <v>0</v>
      </c>
      <c r="P891">
        <v>559</v>
      </c>
      <c r="Q891">
        <v>0</v>
      </c>
      <c r="R891">
        <v>0</v>
      </c>
      <c r="S891">
        <v>0</v>
      </c>
      <c r="T891">
        <v>14</v>
      </c>
      <c r="U891">
        <v>0</v>
      </c>
      <c r="V891">
        <v>0</v>
      </c>
      <c r="W891">
        <v>0</v>
      </c>
      <c r="X891">
        <v>66.697451945235045</v>
      </c>
      <c r="Y891">
        <v>0</v>
      </c>
      <c r="Z891">
        <v>0</v>
      </c>
      <c r="AA891">
        <v>0</v>
      </c>
      <c r="AB891">
        <v>4.0886736661590648</v>
      </c>
      <c r="AC891">
        <v>0</v>
      </c>
      <c r="AD891">
        <v>0</v>
      </c>
      <c r="AE891">
        <v>70.786125611394112</v>
      </c>
    </row>
    <row r="892" spans="1:31" x14ac:dyDescent="0.25">
      <c r="A892">
        <v>1806474</v>
      </c>
      <c r="B892">
        <v>1</v>
      </c>
      <c r="C892" t="s">
        <v>80</v>
      </c>
      <c r="D892" t="s">
        <v>84</v>
      </c>
      <c r="E892" t="s">
        <v>131</v>
      </c>
      <c r="F892" t="s">
        <v>2808</v>
      </c>
      <c r="G892" t="s">
        <v>133</v>
      </c>
      <c r="H892" t="s">
        <v>134</v>
      </c>
      <c r="I892" t="s">
        <v>135</v>
      </c>
      <c r="J892" t="s">
        <v>136</v>
      </c>
      <c r="K892" t="s">
        <v>137</v>
      </c>
      <c r="L892" t="s">
        <v>2809</v>
      </c>
      <c r="M892" t="s">
        <v>2810</v>
      </c>
      <c r="N892">
        <v>3.4611111110000001</v>
      </c>
      <c r="O892">
        <v>0</v>
      </c>
      <c r="P892">
        <v>5</v>
      </c>
      <c r="Q892">
        <v>0</v>
      </c>
      <c r="R892">
        <v>0</v>
      </c>
      <c r="S892">
        <v>0</v>
      </c>
      <c r="T892">
        <v>1</v>
      </c>
      <c r="U892">
        <v>0</v>
      </c>
      <c r="V892">
        <v>0</v>
      </c>
      <c r="W892">
        <v>0</v>
      </c>
      <c r="X892">
        <v>3.885080149653334</v>
      </c>
      <c r="Y892">
        <v>0</v>
      </c>
      <c r="Z892">
        <v>0</v>
      </c>
      <c r="AA892">
        <v>0</v>
      </c>
      <c r="AB892">
        <v>0.91474534800218343</v>
      </c>
      <c r="AC892">
        <v>0</v>
      </c>
      <c r="AD892">
        <v>0</v>
      </c>
      <c r="AE892">
        <v>4.799825497655517</v>
      </c>
    </row>
    <row r="893" spans="1:31" x14ac:dyDescent="0.25">
      <c r="A893">
        <v>1806476</v>
      </c>
      <c r="B893">
        <v>1</v>
      </c>
      <c r="C893" t="s">
        <v>80</v>
      </c>
      <c r="D893" t="s">
        <v>107</v>
      </c>
      <c r="E893" t="s">
        <v>131</v>
      </c>
      <c r="F893" t="s">
        <v>2811</v>
      </c>
      <c r="G893" t="s">
        <v>231</v>
      </c>
      <c r="H893" t="s">
        <v>134</v>
      </c>
      <c r="I893" t="s">
        <v>135</v>
      </c>
      <c r="J893" t="s">
        <v>136</v>
      </c>
      <c r="K893" t="s">
        <v>137</v>
      </c>
      <c r="L893" t="s">
        <v>2812</v>
      </c>
      <c r="M893" t="s">
        <v>2813</v>
      </c>
      <c r="N893">
        <v>5.8330555549999996</v>
      </c>
      <c r="O893">
        <v>0</v>
      </c>
      <c r="P893">
        <v>7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9.2525233646448299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9.2525233646448299</v>
      </c>
    </row>
    <row r="894" spans="1:31" x14ac:dyDescent="0.25">
      <c r="A894">
        <v>1806478</v>
      </c>
      <c r="B894">
        <v>1</v>
      </c>
      <c r="C894" t="s">
        <v>81</v>
      </c>
      <c r="D894" t="s">
        <v>117</v>
      </c>
      <c r="E894" t="s">
        <v>176</v>
      </c>
      <c r="F894" t="s">
        <v>2814</v>
      </c>
      <c r="G894" t="s">
        <v>142</v>
      </c>
      <c r="H894" t="s">
        <v>143</v>
      </c>
      <c r="I894" t="s">
        <v>135</v>
      </c>
      <c r="J894" t="s">
        <v>136</v>
      </c>
      <c r="K894" t="s">
        <v>137</v>
      </c>
      <c r="L894" t="s">
        <v>2815</v>
      </c>
      <c r="M894" t="s">
        <v>2816</v>
      </c>
      <c r="N894">
        <v>0.21916666600000001</v>
      </c>
      <c r="O894">
        <v>0</v>
      </c>
      <c r="P894">
        <v>2221</v>
      </c>
      <c r="Q894">
        <v>33</v>
      </c>
      <c r="R894">
        <v>76</v>
      </c>
      <c r="S894">
        <v>17</v>
      </c>
      <c r="T894">
        <v>192</v>
      </c>
      <c r="U894">
        <v>7</v>
      </c>
      <c r="V894">
        <v>1</v>
      </c>
      <c r="W894">
        <v>0</v>
      </c>
      <c r="X894">
        <v>62.277734649558752</v>
      </c>
      <c r="Y894">
        <v>39.453667908819348</v>
      </c>
      <c r="Z894">
        <v>4.4701848572559939</v>
      </c>
      <c r="AA894">
        <v>29.911749157860353</v>
      </c>
      <c r="AB894">
        <v>15.849646830556916</v>
      </c>
      <c r="AC894">
        <v>59.440767388616358</v>
      </c>
      <c r="AD894">
        <v>0.89944266186419053</v>
      </c>
      <c r="AE894">
        <v>212.30319345453191</v>
      </c>
    </row>
    <row r="895" spans="1:31" x14ac:dyDescent="0.25">
      <c r="A895">
        <v>1806479</v>
      </c>
      <c r="B895">
        <v>1</v>
      </c>
      <c r="C895" t="s">
        <v>80</v>
      </c>
      <c r="D895" t="s">
        <v>106</v>
      </c>
      <c r="E895" t="s">
        <v>131</v>
      </c>
      <c r="F895" t="s">
        <v>2817</v>
      </c>
      <c r="G895" t="s">
        <v>133</v>
      </c>
      <c r="H895" t="s">
        <v>134</v>
      </c>
      <c r="I895" t="s">
        <v>135</v>
      </c>
      <c r="J895" t="s">
        <v>136</v>
      </c>
      <c r="K895" t="s">
        <v>137</v>
      </c>
      <c r="L895" t="s">
        <v>2818</v>
      </c>
      <c r="M895" t="s">
        <v>2819</v>
      </c>
      <c r="N895">
        <v>1.6755555550000001</v>
      </c>
      <c r="O895">
        <v>0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1.0605047928174611</v>
      </c>
      <c r="AA895">
        <v>0</v>
      </c>
      <c r="AB895">
        <v>0</v>
      </c>
      <c r="AC895">
        <v>0</v>
      </c>
      <c r="AD895">
        <v>0</v>
      </c>
      <c r="AE895">
        <v>1.0605047928174611</v>
      </c>
    </row>
    <row r="896" spans="1:31" x14ac:dyDescent="0.25">
      <c r="A896">
        <v>1806484</v>
      </c>
      <c r="B896">
        <v>1</v>
      </c>
      <c r="C896" t="s">
        <v>81</v>
      </c>
      <c r="D896" t="s">
        <v>123</v>
      </c>
      <c r="E896" t="s">
        <v>131</v>
      </c>
      <c r="F896" t="s">
        <v>2820</v>
      </c>
      <c r="G896" t="s">
        <v>231</v>
      </c>
      <c r="H896" t="s">
        <v>134</v>
      </c>
      <c r="I896" t="s">
        <v>135</v>
      </c>
      <c r="J896" t="s">
        <v>136</v>
      </c>
      <c r="K896" t="s">
        <v>137</v>
      </c>
      <c r="L896" t="s">
        <v>2821</v>
      </c>
      <c r="M896" t="s">
        <v>2822</v>
      </c>
      <c r="N896">
        <v>0.72722222199999997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0.14048535124412054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0.14048535124412054</v>
      </c>
    </row>
    <row r="897" spans="1:31" x14ac:dyDescent="0.25">
      <c r="A897">
        <v>1806488</v>
      </c>
      <c r="B897">
        <v>1</v>
      </c>
      <c r="C897" t="s">
        <v>80</v>
      </c>
      <c r="D897" t="s">
        <v>107</v>
      </c>
      <c r="E897" t="s">
        <v>291</v>
      </c>
      <c r="F897" t="s">
        <v>2823</v>
      </c>
      <c r="G897" t="s">
        <v>1943</v>
      </c>
      <c r="H897" t="s">
        <v>134</v>
      </c>
      <c r="I897" t="s">
        <v>135</v>
      </c>
      <c r="J897" t="s">
        <v>136</v>
      </c>
      <c r="K897" t="s">
        <v>137</v>
      </c>
      <c r="L897" t="s">
        <v>2824</v>
      </c>
      <c r="M897" t="s">
        <v>2825</v>
      </c>
      <c r="N897">
        <v>1.531111111</v>
      </c>
      <c r="O897">
        <v>0</v>
      </c>
      <c r="P897">
        <v>91</v>
      </c>
      <c r="Q897">
        <v>0</v>
      </c>
      <c r="R897">
        <v>0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16.836907831303655</v>
      </c>
      <c r="Y897">
        <v>0</v>
      </c>
      <c r="Z897">
        <v>0</v>
      </c>
      <c r="AA897">
        <v>0</v>
      </c>
      <c r="AB897">
        <v>0.250064084706065</v>
      </c>
      <c r="AC897">
        <v>0</v>
      </c>
      <c r="AD897">
        <v>0</v>
      </c>
      <c r="AE897">
        <v>17.08697191600972</v>
      </c>
    </row>
    <row r="898" spans="1:31" x14ac:dyDescent="0.25">
      <c r="A898">
        <v>1806489</v>
      </c>
      <c r="B898">
        <v>1</v>
      </c>
      <c r="C898" t="s">
        <v>80</v>
      </c>
      <c r="D898" t="s">
        <v>96</v>
      </c>
      <c r="E898" t="s">
        <v>131</v>
      </c>
      <c r="F898" t="s">
        <v>2826</v>
      </c>
      <c r="G898" t="s">
        <v>133</v>
      </c>
      <c r="H898" t="s">
        <v>134</v>
      </c>
      <c r="I898" t="s">
        <v>135</v>
      </c>
      <c r="J898" t="s">
        <v>136</v>
      </c>
      <c r="K898" t="s">
        <v>137</v>
      </c>
      <c r="L898" t="s">
        <v>2827</v>
      </c>
      <c r="M898" t="s">
        <v>2828</v>
      </c>
      <c r="N898">
        <v>2.6475</v>
      </c>
      <c r="O898">
        <v>0</v>
      </c>
      <c r="P898">
        <v>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0.77556906677680004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0.77556906677680004</v>
      </c>
    </row>
    <row r="899" spans="1:31" x14ac:dyDescent="0.25">
      <c r="A899">
        <v>1806493</v>
      </c>
      <c r="B899">
        <v>1</v>
      </c>
      <c r="C899" t="s">
        <v>81</v>
      </c>
      <c r="D899" t="s">
        <v>113</v>
      </c>
      <c r="E899" t="s">
        <v>131</v>
      </c>
      <c r="F899" t="s">
        <v>2829</v>
      </c>
      <c r="G899" t="s">
        <v>231</v>
      </c>
      <c r="H899" t="s">
        <v>134</v>
      </c>
      <c r="I899" t="s">
        <v>135</v>
      </c>
      <c r="J899" t="s">
        <v>136</v>
      </c>
      <c r="K899" t="s">
        <v>137</v>
      </c>
      <c r="L899" t="s">
        <v>2830</v>
      </c>
      <c r="M899" t="s">
        <v>2831</v>
      </c>
      <c r="N899">
        <v>1.5191666660000001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0.69922974771787993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0.69922974771787993</v>
      </c>
    </row>
    <row r="900" spans="1:31" x14ac:dyDescent="0.25">
      <c r="A900">
        <v>1806496</v>
      </c>
      <c r="B900">
        <v>1</v>
      </c>
      <c r="C900" t="s">
        <v>80</v>
      </c>
      <c r="D900" t="s">
        <v>94</v>
      </c>
      <c r="E900" t="s">
        <v>131</v>
      </c>
      <c r="F900" t="s">
        <v>2832</v>
      </c>
      <c r="G900" t="s">
        <v>231</v>
      </c>
      <c r="H900" t="s">
        <v>134</v>
      </c>
      <c r="I900" t="s">
        <v>135</v>
      </c>
      <c r="J900" t="s">
        <v>136</v>
      </c>
      <c r="K900" t="s">
        <v>137</v>
      </c>
      <c r="L900" t="s">
        <v>2833</v>
      </c>
      <c r="M900" t="s">
        <v>2834</v>
      </c>
      <c r="N900">
        <v>3.4866666660000001</v>
      </c>
      <c r="O900">
        <v>0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9.5945267077916676E-4</v>
      </c>
      <c r="AA900">
        <v>0</v>
      </c>
      <c r="AB900">
        <v>0</v>
      </c>
      <c r="AC900">
        <v>0</v>
      </c>
      <c r="AD900">
        <v>0</v>
      </c>
      <c r="AE900">
        <v>9.5945267077916676E-4</v>
      </c>
    </row>
    <row r="901" spans="1:31" x14ac:dyDescent="0.25">
      <c r="A901">
        <v>1806497</v>
      </c>
      <c r="B901">
        <v>1</v>
      </c>
      <c r="C901" t="s">
        <v>80</v>
      </c>
      <c r="D901" t="s">
        <v>100</v>
      </c>
      <c r="E901" t="s">
        <v>176</v>
      </c>
      <c r="F901" t="s">
        <v>2835</v>
      </c>
      <c r="G901" t="s">
        <v>142</v>
      </c>
      <c r="H901" t="s">
        <v>143</v>
      </c>
      <c r="I901" t="s">
        <v>135</v>
      </c>
      <c r="J901" t="s">
        <v>136</v>
      </c>
      <c r="K901" t="s">
        <v>137</v>
      </c>
      <c r="L901" t="s">
        <v>2836</v>
      </c>
      <c r="M901" t="s">
        <v>2837</v>
      </c>
      <c r="N901">
        <v>0.96444444399999996</v>
      </c>
      <c r="O901">
        <v>6</v>
      </c>
      <c r="P901">
        <v>0</v>
      </c>
      <c r="Q901">
        <v>57</v>
      </c>
      <c r="R901">
        <v>22</v>
      </c>
      <c r="S901">
        <v>5</v>
      </c>
      <c r="T901">
        <v>0</v>
      </c>
      <c r="U901">
        <v>0</v>
      </c>
      <c r="V901">
        <v>0</v>
      </c>
      <c r="W901">
        <v>6.5199898378894421</v>
      </c>
      <c r="X901">
        <v>0</v>
      </c>
      <c r="Y901">
        <v>24.948094019726245</v>
      </c>
      <c r="Z901">
        <v>14.189972105414734</v>
      </c>
      <c r="AA901">
        <v>13.462198931666055</v>
      </c>
      <c r="AB901">
        <v>0</v>
      </c>
      <c r="AC901">
        <v>0</v>
      </c>
      <c r="AD901">
        <v>0</v>
      </c>
      <c r="AE901">
        <v>59.120254894696473</v>
      </c>
    </row>
    <row r="902" spans="1:31" x14ac:dyDescent="0.25">
      <c r="A902">
        <v>1806499</v>
      </c>
      <c r="B902">
        <v>1</v>
      </c>
      <c r="C902" t="s">
        <v>81</v>
      </c>
      <c r="D902" t="s">
        <v>121</v>
      </c>
      <c r="E902" t="s">
        <v>193</v>
      </c>
      <c r="F902" t="s">
        <v>2838</v>
      </c>
      <c r="G902" t="s">
        <v>235</v>
      </c>
      <c r="H902" t="s">
        <v>134</v>
      </c>
      <c r="I902" t="s">
        <v>135</v>
      </c>
      <c r="J902" t="s">
        <v>136</v>
      </c>
      <c r="K902" t="s">
        <v>137</v>
      </c>
      <c r="L902" t="s">
        <v>2836</v>
      </c>
      <c r="M902" t="s">
        <v>2839</v>
      </c>
      <c r="N902">
        <v>0.99527777699999997</v>
      </c>
      <c r="O902">
        <v>0</v>
      </c>
      <c r="P902">
        <v>2</v>
      </c>
      <c r="Q902">
        <v>0</v>
      </c>
      <c r="R902">
        <v>2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0.25498106320707503</v>
      </c>
      <c r="Y902">
        <v>0</v>
      </c>
      <c r="Z902">
        <v>2.9166991722302776E-2</v>
      </c>
      <c r="AA902">
        <v>0</v>
      </c>
      <c r="AB902">
        <v>0</v>
      </c>
      <c r="AC902">
        <v>0</v>
      </c>
      <c r="AD902">
        <v>0</v>
      </c>
      <c r="AE902">
        <v>0.28414805492937778</v>
      </c>
    </row>
    <row r="903" spans="1:31" x14ac:dyDescent="0.25">
      <c r="A903">
        <v>1806501</v>
      </c>
      <c r="B903">
        <v>1</v>
      </c>
      <c r="C903" t="s">
        <v>81</v>
      </c>
      <c r="D903" t="s">
        <v>124</v>
      </c>
      <c r="E903" t="s">
        <v>193</v>
      </c>
      <c r="F903" t="s">
        <v>2840</v>
      </c>
      <c r="G903" t="s">
        <v>235</v>
      </c>
      <c r="H903" t="s">
        <v>134</v>
      </c>
      <c r="I903" t="s">
        <v>135</v>
      </c>
      <c r="J903" t="s">
        <v>136</v>
      </c>
      <c r="K903" t="s">
        <v>137</v>
      </c>
      <c r="L903" t="s">
        <v>2841</v>
      </c>
      <c r="M903" t="s">
        <v>2842</v>
      </c>
      <c r="N903">
        <v>0.68055555499999998</v>
      </c>
      <c r="O903">
        <v>0</v>
      </c>
      <c r="P903">
        <v>69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12.396878216969588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12.396878216969588</v>
      </c>
    </row>
    <row r="904" spans="1:31" x14ac:dyDescent="0.25">
      <c r="A904">
        <v>1806504</v>
      </c>
      <c r="B904">
        <v>1</v>
      </c>
      <c r="C904" t="s">
        <v>80</v>
      </c>
      <c r="D904" t="s">
        <v>106</v>
      </c>
      <c r="E904" t="s">
        <v>193</v>
      </c>
      <c r="F904" t="s">
        <v>2843</v>
      </c>
      <c r="G904" t="s">
        <v>235</v>
      </c>
      <c r="H904" t="s">
        <v>134</v>
      </c>
      <c r="I904" t="s">
        <v>135</v>
      </c>
      <c r="J904" t="s">
        <v>136</v>
      </c>
      <c r="K904" t="s">
        <v>137</v>
      </c>
      <c r="L904" t="s">
        <v>2844</v>
      </c>
      <c r="M904" t="s">
        <v>2845</v>
      </c>
      <c r="N904">
        <v>0.81805555500000005</v>
      </c>
      <c r="O904">
        <v>0</v>
      </c>
      <c r="P904">
        <v>20</v>
      </c>
      <c r="Q904">
        <v>0</v>
      </c>
      <c r="R904">
        <v>1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2.2745690386031496</v>
      </c>
      <c r="Y904">
        <v>0</v>
      </c>
      <c r="Z904">
        <v>0.12155759742555416</v>
      </c>
      <c r="AA904">
        <v>0</v>
      </c>
      <c r="AB904">
        <v>0</v>
      </c>
      <c r="AC904">
        <v>0</v>
      </c>
      <c r="AD904">
        <v>0</v>
      </c>
      <c r="AE904">
        <v>2.3961266360287037</v>
      </c>
    </row>
    <row r="905" spans="1:31" x14ac:dyDescent="0.25">
      <c r="A905">
        <v>1806507</v>
      </c>
      <c r="B905">
        <v>1</v>
      </c>
      <c r="C905" t="s">
        <v>80</v>
      </c>
      <c r="D905" t="s">
        <v>94</v>
      </c>
      <c r="E905" t="s">
        <v>146</v>
      </c>
      <c r="F905" t="s">
        <v>2846</v>
      </c>
      <c r="G905" t="s">
        <v>593</v>
      </c>
      <c r="H905" t="s">
        <v>143</v>
      </c>
      <c r="I905" t="s">
        <v>135</v>
      </c>
      <c r="J905" t="s">
        <v>136</v>
      </c>
      <c r="K905" t="s">
        <v>137</v>
      </c>
      <c r="L905" t="s">
        <v>2847</v>
      </c>
      <c r="M905" t="s">
        <v>2848</v>
      </c>
      <c r="N905">
        <v>4.2102777769999999</v>
      </c>
      <c r="O905">
        <v>0</v>
      </c>
      <c r="P905">
        <v>19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8.7688555649176028</v>
      </c>
      <c r="Y905">
        <v>0</v>
      </c>
      <c r="Z905">
        <v>0</v>
      </c>
      <c r="AA905">
        <v>0</v>
      </c>
      <c r="AB905">
        <v>1.9786526936811114E-2</v>
      </c>
      <c r="AC905">
        <v>0</v>
      </c>
      <c r="AD905">
        <v>0</v>
      </c>
      <c r="AE905">
        <v>8.7886420918544133</v>
      </c>
    </row>
    <row r="906" spans="1:31" x14ac:dyDescent="0.25">
      <c r="A906">
        <v>1806508</v>
      </c>
      <c r="B906">
        <v>1</v>
      </c>
      <c r="C906" t="s">
        <v>80</v>
      </c>
      <c r="D906" t="s">
        <v>92</v>
      </c>
      <c r="E906" t="s">
        <v>176</v>
      </c>
      <c r="F906" t="s">
        <v>2849</v>
      </c>
      <c r="G906" t="s">
        <v>2850</v>
      </c>
      <c r="H906" t="s">
        <v>143</v>
      </c>
      <c r="I906" t="s">
        <v>135</v>
      </c>
      <c r="J906" t="s">
        <v>136</v>
      </c>
      <c r="K906" t="s">
        <v>137</v>
      </c>
      <c r="L906" t="s">
        <v>2851</v>
      </c>
      <c r="M906" t="s">
        <v>2852</v>
      </c>
      <c r="N906">
        <v>1.1200000000000001</v>
      </c>
      <c r="O906">
        <v>0</v>
      </c>
      <c r="P906">
        <v>542</v>
      </c>
      <c r="Q906">
        <v>2</v>
      </c>
      <c r="R906">
        <v>169</v>
      </c>
      <c r="S906">
        <v>7</v>
      </c>
      <c r="T906">
        <v>43</v>
      </c>
      <c r="U906">
        <v>0</v>
      </c>
      <c r="V906">
        <v>1</v>
      </c>
      <c r="W906">
        <v>0</v>
      </c>
      <c r="X906">
        <v>145.54706423171385</v>
      </c>
      <c r="Y906">
        <v>0.77168721632459603</v>
      </c>
      <c r="Z906">
        <v>28.631664789003544</v>
      </c>
      <c r="AA906">
        <v>13.569648212004543</v>
      </c>
      <c r="AB906">
        <v>43.126924497722158</v>
      </c>
      <c r="AC906">
        <v>0</v>
      </c>
      <c r="AD906">
        <v>6.4484566245749997E-2</v>
      </c>
      <c r="AE906">
        <v>231.71147351301445</v>
      </c>
    </row>
    <row r="907" spans="1:31" x14ac:dyDescent="0.25">
      <c r="A907">
        <v>1806509</v>
      </c>
      <c r="B907">
        <v>1</v>
      </c>
      <c r="C907" t="s">
        <v>80</v>
      </c>
      <c r="D907" t="s">
        <v>107</v>
      </c>
      <c r="E907" t="s">
        <v>146</v>
      </c>
      <c r="F907" t="s">
        <v>2853</v>
      </c>
      <c r="G907" t="s">
        <v>593</v>
      </c>
      <c r="H907" t="s">
        <v>143</v>
      </c>
      <c r="I907" t="s">
        <v>135</v>
      </c>
      <c r="J907" t="s">
        <v>136</v>
      </c>
      <c r="K907" t="s">
        <v>137</v>
      </c>
      <c r="L907" t="s">
        <v>2854</v>
      </c>
      <c r="M907" t="s">
        <v>2855</v>
      </c>
      <c r="N907">
        <v>1.376944444</v>
      </c>
      <c r="O907">
        <v>0</v>
      </c>
      <c r="P907">
        <v>408</v>
      </c>
      <c r="Q907">
        <v>0</v>
      </c>
      <c r="R907">
        <v>0</v>
      </c>
      <c r="S907">
        <v>0</v>
      </c>
      <c r="T907">
        <v>5</v>
      </c>
      <c r="U907">
        <v>0</v>
      </c>
      <c r="V907">
        <v>0</v>
      </c>
      <c r="W907">
        <v>0</v>
      </c>
      <c r="X907">
        <v>83.484026587130856</v>
      </c>
      <c r="Y907">
        <v>0</v>
      </c>
      <c r="Z907">
        <v>0</v>
      </c>
      <c r="AA907">
        <v>0</v>
      </c>
      <c r="AB907">
        <v>1.4262611369347993</v>
      </c>
      <c r="AC907">
        <v>0</v>
      </c>
      <c r="AD907">
        <v>0</v>
      </c>
      <c r="AE907">
        <v>84.910287724065654</v>
      </c>
    </row>
    <row r="908" spans="1:31" x14ac:dyDescent="0.25">
      <c r="A908">
        <v>1806510</v>
      </c>
      <c r="B908">
        <v>1</v>
      </c>
      <c r="C908" t="s">
        <v>80</v>
      </c>
      <c r="D908" t="s">
        <v>94</v>
      </c>
      <c r="E908" t="s">
        <v>146</v>
      </c>
      <c r="F908" t="s">
        <v>2856</v>
      </c>
      <c r="G908" t="s">
        <v>148</v>
      </c>
      <c r="H908" t="s">
        <v>143</v>
      </c>
      <c r="I908" t="s">
        <v>135</v>
      </c>
      <c r="J908" t="s">
        <v>136</v>
      </c>
      <c r="K908" t="s">
        <v>137</v>
      </c>
      <c r="L908" t="s">
        <v>2857</v>
      </c>
      <c r="M908" t="s">
        <v>2858</v>
      </c>
      <c r="N908">
        <v>1.0563888880000001</v>
      </c>
      <c r="O908">
        <v>0</v>
      </c>
      <c r="P908">
        <v>0</v>
      </c>
      <c r="Q908">
        <v>0</v>
      </c>
      <c r="R908">
        <v>11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4.7981706291776307</v>
      </c>
      <c r="AA908">
        <v>0</v>
      </c>
      <c r="AB908">
        <v>0</v>
      </c>
      <c r="AC908">
        <v>0</v>
      </c>
      <c r="AD908">
        <v>0</v>
      </c>
      <c r="AE908">
        <v>4.7981706291776307</v>
      </c>
    </row>
    <row r="909" spans="1:31" x14ac:dyDescent="0.25">
      <c r="A909">
        <v>1806512</v>
      </c>
      <c r="B909">
        <v>1</v>
      </c>
      <c r="C909" t="s">
        <v>81</v>
      </c>
      <c r="D909" t="s">
        <v>112</v>
      </c>
      <c r="E909" t="s">
        <v>131</v>
      </c>
      <c r="F909" t="s">
        <v>2859</v>
      </c>
      <c r="G909" t="s">
        <v>231</v>
      </c>
      <c r="H909" t="s">
        <v>134</v>
      </c>
      <c r="I909" t="s">
        <v>135</v>
      </c>
      <c r="J909" t="s">
        <v>136</v>
      </c>
      <c r="K909" t="s">
        <v>137</v>
      </c>
      <c r="L909" t="s">
        <v>2860</v>
      </c>
      <c r="M909" t="s">
        <v>2861</v>
      </c>
      <c r="N909">
        <v>0.77249999999999996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7.8526112699925002E-2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7.8526112699925002E-2</v>
      </c>
    </row>
    <row r="910" spans="1:31" x14ac:dyDescent="0.25">
      <c r="A910">
        <v>1806517</v>
      </c>
      <c r="B910">
        <v>1</v>
      </c>
      <c r="C910" t="s">
        <v>80</v>
      </c>
      <c r="D910" t="s">
        <v>82</v>
      </c>
      <c r="E910" t="s">
        <v>193</v>
      </c>
      <c r="F910" t="s">
        <v>2862</v>
      </c>
      <c r="G910" t="s">
        <v>235</v>
      </c>
      <c r="H910" t="s">
        <v>134</v>
      </c>
      <c r="I910" t="s">
        <v>135</v>
      </c>
      <c r="J910" t="s">
        <v>136</v>
      </c>
      <c r="K910" t="s">
        <v>137</v>
      </c>
      <c r="L910" t="s">
        <v>2863</v>
      </c>
      <c r="M910" t="s">
        <v>2864</v>
      </c>
      <c r="N910">
        <v>0.72499999999999998</v>
      </c>
      <c r="O910">
        <v>0</v>
      </c>
      <c r="P910">
        <v>116</v>
      </c>
      <c r="Q910">
        <v>0</v>
      </c>
      <c r="R910">
        <v>0</v>
      </c>
      <c r="S910">
        <v>0</v>
      </c>
      <c r="T910">
        <v>5</v>
      </c>
      <c r="U910">
        <v>0</v>
      </c>
      <c r="V910">
        <v>0</v>
      </c>
      <c r="W910">
        <v>0</v>
      </c>
      <c r="X910">
        <v>23.355826028716056</v>
      </c>
      <c r="Y910">
        <v>0</v>
      </c>
      <c r="Z910">
        <v>0</v>
      </c>
      <c r="AA910">
        <v>0</v>
      </c>
      <c r="AB910">
        <v>1.2986924852575168</v>
      </c>
      <c r="AC910">
        <v>0</v>
      </c>
      <c r="AD910">
        <v>0</v>
      </c>
      <c r="AE910">
        <v>24.654518513973571</v>
      </c>
    </row>
    <row r="911" spans="1:31" x14ac:dyDescent="0.25">
      <c r="A911">
        <v>1806519</v>
      </c>
      <c r="B911">
        <v>1</v>
      </c>
      <c r="C911" t="s">
        <v>81</v>
      </c>
      <c r="D911" t="s">
        <v>118</v>
      </c>
      <c r="E911" t="s">
        <v>193</v>
      </c>
      <c r="F911" t="s">
        <v>2865</v>
      </c>
      <c r="G911" t="s">
        <v>231</v>
      </c>
      <c r="H911" t="s">
        <v>134</v>
      </c>
      <c r="I911" t="s">
        <v>135</v>
      </c>
      <c r="J911" t="s">
        <v>136</v>
      </c>
      <c r="K911" t="s">
        <v>137</v>
      </c>
      <c r="L911" t="s">
        <v>2866</v>
      </c>
      <c r="M911" t="s">
        <v>2867</v>
      </c>
      <c r="N911">
        <v>1.373888888</v>
      </c>
      <c r="O911">
        <v>0</v>
      </c>
      <c r="P911">
        <v>2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0.66870885982285833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0.66870885982285833</v>
      </c>
    </row>
    <row r="912" spans="1:31" x14ac:dyDescent="0.25">
      <c r="A912">
        <v>1806524</v>
      </c>
      <c r="B912">
        <v>1</v>
      </c>
      <c r="C912" t="s">
        <v>80</v>
      </c>
      <c r="D912" t="s">
        <v>96</v>
      </c>
      <c r="E912" t="s">
        <v>131</v>
      </c>
      <c r="F912" t="s">
        <v>2868</v>
      </c>
      <c r="G912" t="s">
        <v>133</v>
      </c>
      <c r="H912" t="s">
        <v>134</v>
      </c>
      <c r="I912" t="s">
        <v>135</v>
      </c>
      <c r="J912" t="s">
        <v>136</v>
      </c>
      <c r="K912" t="s">
        <v>137</v>
      </c>
      <c r="L912" t="s">
        <v>2869</v>
      </c>
      <c r="M912" t="s">
        <v>2870</v>
      </c>
      <c r="N912">
        <v>2.0866666660000002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1.9150404811028481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1.9150404811028481</v>
      </c>
    </row>
    <row r="913" spans="1:31" x14ac:dyDescent="0.25">
      <c r="A913">
        <v>1806531</v>
      </c>
      <c r="B913">
        <v>1</v>
      </c>
      <c r="C913" t="s">
        <v>81</v>
      </c>
      <c r="D913" t="s">
        <v>124</v>
      </c>
      <c r="E913" t="s">
        <v>291</v>
      </c>
      <c r="F913" t="s">
        <v>2871</v>
      </c>
      <c r="G913" t="s">
        <v>930</v>
      </c>
      <c r="H913" t="s">
        <v>134</v>
      </c>
      <c r="I913" t="s">
        <v>135</v>
      </c>
      <c r="J913" t="s">
        <v>136</v>
      </c>
      <c r="K913" t="s">
        <v>137</v>
      </c>
      <c r="L913" t="s">
        <v>2872</v>
      </c>
      <c r="M913" t="s">
        <v>2873</v>
      </c>
      <c r="N913">
        <v>2.0322222220000001</v>
      </c>
      <c r="O913">
        <v>0</v>
      </c>
      <c r="P913">
        <v>26</v>
      </c>
      <c r="Q913">
        <v>0</v>
      </c>
      <c r="R913">
        <v>10</v>
      </c>
      <c r="S913">
        <v>0</v>
      </c>
      <c r="T913">
        <v>3</v>
      </c>
      <c r="U913">
        <v>0</v>
      </c>
      <c r="V913">
        <v>0</v>
      </c>
      <c r="W913">
        <v>0</v>
      </c>
      <c r="X913">
        <v>11.746951593963644</v>
      </c>
      <c r="Y913">
        <v>0</v>
      </c>
      <c r="Z913">
        <v>7.3759435134221611</v>
      </c>
      <c r="AA913">
        <v>0</v>
      </c>
      <c r="AB913">
        <v>1.6819920035460347</v>
      </c>
      <c r="AC913">
        <v>0</v>
      </c>
      <c r="AD913">
        <v>0</v>
      </c>
      <c r="AE913">
        <v>20.804887110931841</v>
      </c>
    </row>
    <row r="914" spans="1:31" x14ac:dyDescent="0.25">
      <c r="A914">
        <v>1806534</v>
      </c>
      <c r="B914">
        <v>1</v>
      </c>
      <c r="C914" t="s">
        <v>80</v>
      </c>
      <c r="D914" t="s">
        <v>105</v>
      </c>
      <c r="E914" t="s">
        <v>326</v>
      </c>
      <c r="F914" t="s">
        <v>2874</v>
      </c>
      <c r="G914" t="s">
        <v>279</v>
      </c>
      <c r="H914" t="s">
        <v>134</v>
      </c>
      <c r="I914" t="s">
        <v>135</v>
      </c>
      <c r="J914" t="s">
        <v>136</v>
      </c>
      <c r="K914" t="s">
        <v>137</v>
      </c>
      <c r="L914" t="s">
        <v>2875</v>
      </c>
      <c r="M914" t="s">
        <v>2876</v>
      </c>
      <c r="N914">
        <v>1.4941666659999999</v>
      </c>
      <c r="O914">
        <v>0</v>
      </c>
      <c r="P914">
        <v>119</v>
      </c>
      <c r="Q914">
        <v>0</v>
      </c>
      <c r="R914">
        <v>0</v>
      </c>
      <c r="S914">
        <v>0</v>
      </c>
      <c r="T914">
        <v>5</v>
      </c>
      <c r="U914">
        <v>0</v>
      </c>
      <c r="V914">
        <v>0</v>
      </c>
      <c r="W914">
        <v>0</v>
      </c>
      <c r="X914">
        <v>49.225462143361561</v>
      </c>
      <c r="Y914">
        <v>0</v>
      </c>
      <c r="Z914">
        <v>0</v>
      </c>
      <c r="AA914">
        <v>0</v>
      </c>
      <c r="AB914">
        <v>6.7553536255524715</v>
      </c>
      <c r="AC914">
        <v>0</v>
      </c>
      <c r="AD914">
        <v>0</v>
      </c>
      <c r="AE914">
        <v>55.980815768914034</v>
      </c>
    </row>
    <row r="915" spans="1:31" x14ac:dyDescent="0.25">
      <c r="A915">
        <v>1806536</v>
      </c>
      <c r="B915">
        <v>1</v>
      </c>
      <c r="C915" t="s">
        <v>81</v>
      </c>
      <c r="D915" t="s">
        <v>127</v>
      </c>
      <c r="E915" t="s">
        <v>146</v>
      </c>
      <c r="F915" t="s">
        <v>2877</v>
      </c>
      <c r="G915" t="s">
        <v>142</v>
      </c>
      <c r="H915" t="s">
        <v>143</v>
      </c>
      <c r="I915" t="s">
        <v>135</v>
      </c>
      <c r="J915" t="s">
        <v>136</v>
      </c>
      <c r="K915" t="s">
        <v>137</v>
      </c>
      <c r="L915" t="s">
        <v>2878</v>
      </c>
      <c r="M915" t="s">
        <v>2879</v>
      </c>
      <c r="N915">
        <v>1.0577777770000001</v>
      </c>
      <c r="O915">
        <v>0</v>
      </c>
      <c r="P915">
        <v>763</v>
      </c>
      <c r="Q915">
        <v>16</v>
      </c>
      <c r="R915">
        <v>31</v>
      </c>
      <c r="S915">
        <v>2</v>
      </c>
      <c r="T915">
        <v>79</v>
      </c>
      <c r="U915">
        <v>0</v>
      </c>
      <c r="V915">
        <v>0</v>
      </c>
      <c r="W915">
        <v>0</v>
      </c>
      <c r="X915">
        <v>152.23217697167885</v>
      </c>
      <c r="Y915">
        <v>17.11309701655415</v>
      </c>
      <c r="Z915">
        <v>7.3211921834167377</v>
      </c>
      <c r="AA915">
        <v>3.0467709770322768</v>
      </c>
      <c r="AB915">
        <v>23.758925619362849</v>
      </c>
      <c r="AC915">
        <v>0</v>
      </c>
      <c r="AD915">
        <v>0</v>
      </c>
      <c r="AE915">
        <v>203.47216276804488</v>
      </c>
    </row>
    <row r="916" spans="1:31" x14ac:dyDescent="0.25">
      <c r="A916">
        <v>1806537</v>
      </c>
      <c r="B916">
        <v>1</v>
      </c>
      <c r="C916" t="s">
        <v>80</v>
      </c>
      <c r="D916" t="s">
        <v>93</v>
      </c>
      <c r="E916" t="s">
        <v>176</v>
      </c>
      <c r="F916" t="s">
        <v>2880</v>
      </c>
      <c r="G916" t="s">
        <v>142</v>
      </c>
      <c r="H916" t="s">
        <v>143</v>
      </c>
      <c r="I916" t="s">
        <v>135</v>
      </c>
      <c r="J916" t="s">
        <v>136</v>
      </c>
      <c r="K916" t="s">
        <v>137</v>
      </c>
      <c r="L916" t="s">
        <v>2881</v>
      </c>
      <c r="M916" t="s">
        <v>2882</v>
      </c>
      <c r="N916">
        <v>1.257222222</v>
      </c>
      <c r="O916">
        <v>1</v>
      </c>
      <c r="P916">
        <v>307</v>
      </c>
      <c r="Q916">
        <v>37</v>
      </c>
      <c r="R916">
        <v>164</v>
      </c>
      <c r="S916">
        <v>7</v>
      </c>
      <c r="T916">
        <v>95</v>
      </c>
      <c r="U916">
        <v>0</v>
      </c>
      <c r="V916">
        <v>0</v>
      </c>
      <c r="W916">
        <v>2.8823275574510046</v>
      </c>
      <c r="X916">
        <v>96.956475963963044</v>
      </c>
      <c r="Y916">
        <v>295.36183730048879</v>
      </c>
      <c r="Z916">
        <v>148.75715485942041</v>
      </c>
      <c r="AA916">
        <v>49.411001869806903</v>
      </c>
      <c r="AB916">
        <v>131.65542966131767</v>
      </c>
      <c r="AC916">
        <v>0</v>
      </c>
      <c r="AD916">
        <v>0</v>
      </c>
      <c r="AE916">
        <v>725.02422721244784</v>
      </c>
    </row>
    <row r="917" spans="1:31" x14ac:dyDescent="0.25">
      <c r="A917">
        <v>1806541</v>
      </c>
      <c r="B917">
        <v>1</v>
      </c>
      <c r="C917" t="s">
        <v>80</v>
      </c>
      <c r="D917" t="s">
        <v>94</v>
      </c>
      <c r="E917" t="s">
        <v>146</v>
      </c>
      <c r="F917" t="s">
        <v>2883</v>
      </c>
      <c r="G917" t="s">
        <v>170</v>
      </c>
      <c r="H917" t="s">
        <v>143</v>
      </c>
      <c r="I917" t="s">
        <v>135</v>
      </c>
      <c r="J917" t="s">
        <v>136</v>
      </c>
      <c r="K917" t="s">
        <v>137</v>
      </c>
      <c r="L917" t="s">
        <v>2884</v>
      </c>
      <c r="M917" t="s">
        <v>2885</v>
      </c>
      <c r="N917">
        <v>5.5961111109999999</v>
      </c>
      <c r="O917">
        <v>0</v>
      </c>
      <c r="P917">
        <v>0</v>
      </c>
      <c r="Q917">
        <v>0</v>
      </c>
      <c r="R917">
        <v>21</v>
      </c>
      <c r="S917">
        <v>0</v>
      </c>
      <c r="T917">
        <v>3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25.116749147556291</v>
      </c>
      <c r="AA917">
        <v>0</v>
      </c>
      <c r="AB917">
        <v>8.6401835749332658</v>
      </c>
      <c r="AC917">
        <v>0</v>
      </c>
      <c r="AD917">
        <v>0</v>
      </c>
      <c r="AE917">
        <v>33.756932722489559</v>
      </c>
    </row>
    <row r="918" spans="1:31" x14ac:dyDescent="0.25">
      <c r="A918">
        <v>1806544</v>
      </c>
      <c r="B918">
        <v>1</v>
      </c>
      <c r="C918" t="s">
        <v>80</v>
      </c>
      <c r="D918" t="s">
        <v>100</v>
      </c>
      <c r="E918" t="s">
        <v>131</v>
      </c>
      <c r="F918" t="s">
        <v>2886</v>
      </c>
      <c r="G918" t="s">
        <v>231</v>
      </c>
      <c r="H918" t="s">
        <v>134</v>
      </c>
      <c r="I918" t="s">
        <v>135</v>
      </c>
      <c r="J918" t="s">
        <v>136</v>
      </c>
      <c r="K918" t="s">
        <v>137</v>
      </c>
      <c r="L918" t="s">
        <v>2887</v>
      </c>
      <c r="M918" t="s">
        <v>2888</v>
      </c>
      <c r="N918">
        <v>2.84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3.0890274117163021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3.0890274117163021</v>
      </c>
    </row>
    <row r="919" spans="1:31" x14ac:dyDescent="0.25">
      <c r="A919">
        <v>1806548</v>
      </c>
      <c r="B919">
        <v>1</v>
      </c>
      <c r="C919" t="s">
        <v>80</v>
      </c>
      <c r="D919" t="s">
        <v>87</v>
      </c>
      <c r="E919" t="s">
        <v>193</v>
      </c>
      <c r="F919" t="s">
        <v>2889</v>
      </c>
      <c r="G919" t="s">
        <v>235</v>
      </c>
      <c r="H919" t="s">
        <v>134</v>
      </c>
      <c r="I919" t="s">
        <v>135</v>
      </c>
      <c r="J919" t="s">
        <v>136</v>
      </c>
      <c r="K919" t="s">
        <v>137</v>
      </c>
      <c r="L919" t="s">
        <v>2890</v>
      </c>
      <c r="M919" t="s">
        <v>2891</v>
      </c>
      <c r="N919">
        <v>1.668055555</v>
      </c>
      <c r="O919">
        <v>0</v>
      </c>
      <c r="P919">
        <v>76</v>
      </c>
      <c r="Q919">
        <v>0</v>
      </c>
      <c r="R919">
        <v>0</v>
      </c>
      <c r="S919">
        <v>0</v>
      </c>
      <c r="T919">
        <v>5</v>
      </c>
      <c r="U919">
        <v>0</v>
      </c>
      <c r="V919">
        <v>1</v>
      </c>
      <c r="W919">
        <v>0</v>
      </c>
      <c r="X919">
        <v>41.484434420941348</v>
      </c>
      <c r="Y919">
        <v>0</v>
      </c>
      <c r="Z919">
        <v>0</v>
      </c>
      <c r="AA919">
        <v>0</v>
      </c>
      <c r="AB919">
        <v>11.125054565814759</v>
      </c>
      <c r="AC919">
        <v>0</v>
      </c>
      <c r="AD919">
        <v>1.0820761665719087</v>
      </c>
      <c r="AE919">
        <v>53.691565153328014</v>
      </c>
    </row>
    <row r="920" spans="1:31" x14ac:dyDescent="0.25">
      <c r="A920">
        <v>1806551</v>
      </c>
      <c r="B920">
        <v>1</v>
      </c>
      <c r="C920" t="s">
        <v>80</v>
      </c>
      <c r="D920" t="s">
        <v>85</v>
      </c>
      <c r="E920" t="s">
        <v>131</v>
      </c>
      <c r="F920" t="s">
        <v>2892</v>
      </c>
      <c r="G920" t="s">
        <v>231</v>
      </c>
      <c r="H920" t="s">
        <v>134</v>
      </c>
      <c r="I920" t="s">
        <v>135</v>
      </c>
      <c r="J920" t="s">
        <v>136</v>
      </c>
      <c r="K920" t="s">
        <v>137</v>
      </c>
      <c r="L920" t="s">
        <v>2893</v>
      </c>
      <c r="M920" t="s">
        <v>2894</v>
      </c>
      <c r="N920">
        <v>1.7175</v>
      </c>
      <c r="O920">
        <v>0</v>
      </c>
      <c r="P920">
        <v>1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4.6915146469944449E-3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4.6915146469944449E-3</v>
      </c>
    </row>
    <row r="921" spans="1:31" x14ac:dyDescent="0.25">
      <c r="A921">
        <v>1806553</v>
      </c>
      <c r="B921">
        <v>1</v>
      </c>
      <c r="C921" t="s">
        <v>80</v>
      </c>
      <c r="D921" t="s">
        <v>93</v>
      </c>
      <c r="E921" t="s">
        <v>131</v>
      </c>
      <c r="F921" t="s">
        <v>2895</v>
      </c>
      <c r="G921" t="s">
        <v>231</v>
      </c>
      <c r="H921" t="s">
        <v>134</v>
      </c>
      <c r="I921" t="s">
        <v>135</v>
      </c>
      <c r="J921" t="s">
        <v>136</v>
      </c>
      <c r="K921" t="s">
        <v>137</v>
      </c>
      <c r="L921" t="s">
        <v>2896</v>
      </c>
      <c r="M921" t="s">
        <v>2897</v>
      </c>
      <c r="N921">
        <v>2.1013888879999998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0.4233749847774666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0.4233749847774666</v>
      </c>
    </row>
    <row r="922" spans="1:31" x14ac:dyDescent="0.25">
      <c r="A922">
        <v>1806556</v>
      </c>
      <c r="B922">
        <v>1</v>
      </c>
      <c r="C922" t="s">
        <v>81</v>
      </c>
      <c r="D922" t="s">
        <v>127</v>
      </c>
      <c r="E922" t="s">
        <v>193</v>
      </c>
      <c r="F922" t="s">
        <v>2898</v>
      </c>
      <c r="G922" t="s">
        <v>826</v>
      </c>
      <c r="H922" t="s">
        <v>134</v>
      </c>
      <c r="I922" t="s">
        <v>135</v>
      </c>
      <c r="J922" t="s">
        <v>136</v>
      </c>
      <c r="K922" t="s">
        <v>137</v>
      </c>
      <c r="L922" t="s">
        <v>2899</v>
      </c>
      <c r="M922" t="s">
        <v>2900</v>
      </c>
      <c r="N922">
        <v>1.828333333</v>
      </c>
      <c r="O922">
        <v>0</v>
      </c>
      <c r="P922">
        <v>98</v>
      </c>
      <c r="Q922">
        <v>0</v>
      </c>
      <c r="R922">
        <v>0</v>
      </c>
      <c r="S922">
        <v>0</v>
      </c>
      <c r="T922">
        <v>5</v>
      </c>
      <c r="U922">
        <v>0</v>
      </c>
      <c r="V922">
        <v>0</v>
      </c>
      <c r="W922">
        <v>0</v>
      </c>
      <c r="X922">
        <v>53.676901885987391</v>
      </c>
      <c r="Y922">
        <v>0</v>
      </c>
      <c r="Z922">
        <v>0</v>
      </c>
      <c r="AA922">
        <v>0</v>
      </c>
      <c r="AB922">
        <v>3.8255757288096803</v>
      </c>
      <c r="AC922">
        <v>0</v>
      </c>
      <c r="AD922">
        <v>0</v>
      </c>
      <c r="AE922">
        <v>57.502477614797073</v>
      </c>
    </row>
    <row r="923" spans="1:31" x14ac:dyDescent="0.25">
      <c r="A923">
        <v>1806557</v>
      </c>
      <c r="B923">
        <v>1</v>
      </c>
      <c r="C923" t="s">
        <v>80</v>
      </c>
      <c r="D923" t="s">
        <v>93</v>
      </c>
      <c r="E923" t="s">
        <v>193</v>
      </c>
      <c r="F923" t="s">
        <v>2901</v>
      </c>
      <c r="G923" t="s">
        <v>447</v>
      </c>
      <c r="H923" t="s">
        <v>134</v>
      </c>
      <c r="I923" t="s">
        <v>135</v>
      </c>
      <c r="J923" t="s">
        <v>136</v>
      </c>
      <c r="K923" t="s">
        <v>137</v>
      </c>
      <c r="L923" t="s">
        <v>2902</v>
      </c>
      <c r="M923" t="s">
        <v>2903</v>
      </c>
      <c r="N923">
        <v>2.4688888879999999</v>
      </c>
      <c r="O923">
        <v>0</v>
      </c>
      <c r="P923">
        <v>4</v>
      </c>
      <c r="Q923">
        <v>0</v>
      </c>
      <c r="R923">
        <v>1</v>
      </c>
      <c r="S923">
        <v>0</v>
      </c>
      <c r="T923">
        <v>6</v>
      </c>
      <c r="U923">
        <v>0</v>
      </c>
      <c r="V923">
        <v>0</v>
      </c>
      <c r="W923">
        <v>0</v>
      </c>
      <c r="X923">
        <v>0.60240726245093534</v>
      </c>
      <c r="Y923">
        <v>0</v>
      </c>
      <c r="Z923">
        <v>2.7671042012466663E-3</v>
      </c>
      <c r="AA923">
        <v>0</v>
      </c>
      <c r="AB923">
        <v>0.19511138434358663</v>
      </c>
      <c r="AC923">
        <v>0</v>
      </c>
      <c r="AD923">
        <v>0</v>
      </c>
      <c r="AE923">
        <v>0.80028575099576871</v>
      </c>
    </row>
    <row r="924" spans="1:31" x14ac:dyDescent="0.25">
      <c r="A924">
        <v>1806562</v>
      </c>
      <c r="B924">
        <v>1</v>
      </c>
      <c r="C924" t="s">
        <v>80</v>
      </c>
      <c r="D924" t="s">
        <v>88</v>
      </c>
      <c r="E924" t="s">
        <v>131</v>
      </c>
      <c r="F924" t="s">
        <v>2904</v>
      </c>
      <c r="G924" t="s">
        <v>235</v>
      </c>
      <c r="H924" t="s">
        <v>134</v>
      </c>
      <c r="I924" t="s">
        <v>135</v>
      </c>
      <c r="J924" t="s">
        <v>136</v>
      </c>
      <c r="K924" t="s">
        <v>137</v>
      </c>
      <c r="L924" t="s">
        <v>2905</v>
      </c>
      <c r="M924" t="s">
        <v>2906</v>
      </c>
      <c r="N924">
        <v>1.747777777</v>
      </c>
      <c r="O924">
        <v>0</v>
      </c>
      <c r="P924">
        <v>13</v>
      </c>
      <c r="Q924">
        <v>0</v>
      </c>
      <c r="R924">
        <v>0</v>
      </c>
      <c r="S924">
        <v>0</v>
      </c>
      <c r="T924">
        <v>1</v>
      </c>
      <c r="U924">
        <v>0</v>
      </c>
      <c r="V924">
        <v>0</v>
      </c>
      <c r="W924">
        <v>0</v>
      </c>
      <c r="X924">
        <v>4.7092351406591684</v>
      </c>
      <c r="Y924">
        <v>0</v>
      </c>
      <c r="Z924">
        <v>0</v>
      </c>
      <c r="AA924">
        <v>0</v>
      </c>
      <c r="AB924">
        <v>2.7732492445810004E-2</v>
      </c>
      <c r="AC924">
        <v>0</v>
      </c>
      <c r="AD924">
        <v>0</v>
      </c>
      <c r="AE924">
        <v>4.7369676331049781</v>
      </c>
    </row>
    <row r="925" spans="1:31" x14ac:dyDescent="0.25">
      <c r="A925">
        <v>1806563</v>
      </c>
      <c r="B925">
        <v>1</v>
      </c>
      <c r="C925" t="s">
        <v>81</v>
      </c>
      <c r="D925" t="s">
        <v>112</v>
      </c>
      <c r="E925" t="s">
        <v>146</v>
      </c>
      <c r="F925" t="s">
        <v>2907</v>
      </c>
      <c r="G925" t="s">
        <v>593</v>
      </c>
      <c r="H925" t="s">
        <v>143</v>
      </c>
      <c r="I925" t="s">
        <v>135</v>
      </c>
      <c r="J925" t="s">
        <v>136</v>
      </c>
      <c r="K925" t="s">
        <v>137</v>
      </c>
      <c r="L925" t="s">
        <v>2908</v>
      </c>
      <c r="M925" t="s">
        <v>2909</v>
      </c>
      <c r="N925">
        <v>1.2024999999999999</v>
      </c>
      <c r="O925">
        <v>0</v>
      </c>
      <c r="P925">
        <v>76</v>
      </c>
      <c r="Q925">
        <v>0</v>
      </c>
      <c r="R925">
        <v>11</v>
      </c>
      <c r="S925">
        <v>0</v>
      </c>
      <c r="T925">
        <v>2</v>
      </c>
      <c r="U925">
        <v>0</v>
      </c>
      <c r="V925">
        <v>0</v>
      </c>
      <c r="W925">
        <v>0</v>
      </c>
      <c r="X925">
        <v>16.225569955289298</v>
      </c>
      <c r="Y925">
        <v>0</v>
      </c>
      <c r="Z925">
        <v>0.69146550964952735</v>
      </c>
      <c r="AA925">
        <v>0</v>
      </c>
      <c r="AB925">
        <v>1.1846024417845502</v>
      </c>
      <c r="AC925">
        <v>0</v>
      </c>
      <c r="AD925">
        <v>0</v>
      </c>
      <c r="AE925">
        <v>18.101637906723376</v>
      </c>
    </row>
    <row r="926" spans="1:31" x14ac:dyDescent="0.25">
      <c r="A926">
        <v>1806565</v>
      </c>
      <c r="B926">
        <v>1</v>
      </c>
      <c r="C926" t="s">
        <v>81</v>
      </c>
      <c r="D926" t="s">
        <v>118</v>
      </c>
      <c r="E926" t="s">
        <v>193</v>
      </c>
      <c r="F926" t="s">
        <v>2910</v>
      </c>
      <c r="G926" t="s">
        <v>235</v>
      </c>
      <c r="H926" t="s">
        <v>134</v>
      </c>
      <c r="I926" t="s">
        <v>135</v>
      </c>
      <c r="J926" t="s">
        <v>136</v>
      </c>
      <c r="K926" t="s">
        <v>137</v>
      </c>
      <c r="L926" t="s">
        <v>2911</v>
      </c>
      <c r="M926" t="s">
        <v>2912</v>
      </c>
      <c r="N926">
        <v>0.93833333299999999</v>
      </c>
      <c r="O926">
        <v>0</v>
      </c>
      <c r="P926">
        <v>25</v>
      </c>
      <c r="Q926">
        <v>0</v>
      </c>
      <c r="R926">
        <v>0</v>
      </c>
      <c r="S926">
        <v>0</v>
      </c>
      <c r="T926">
        <v>3</v>
      </c>
      <c r="U926">
        <v>0</v>
      </c>
      <c r="V926">
        <v>0</v>
      </c>
      <c r="W926">
        <v>0</v>
      </c>
      <c r="X926">
        <v>3.7757474249932419</v>
      </c>
      <c r="Y926">
        <v>0</v>
      </c>
      <c r="Z926">
        <v>0</v>
      </c>
      <c r="AA926">
        <v>0</v>
      </c>
      <c r="AB926">
        <v>7.7900916025852501E-2</v>
      </c>
      <c r="AC926">
        <v>0</v>
      </c>
      <c r="AD926">
        <v>0</v>
      </c>
      <c r="AE926">
        <v>3.8536483410190945</v>
      </c>
    </row>
    <row r="927" spans="1:31" x14ac:dyDescent="0.25">
      <c r="A927">
        <v>1806574</v>
      </c>
      <c r="B927">
        <v>1</v>
      </c>
      <c r="C927" t="s">
        <v>80</v>
      </c>
      <c r="D927" t="s">
        <v>96</v>
      </c>
      <c r="E927" t="s">
        <v>193</v>
      </c>
      <c r="F927" t="s">
        <v>2913</v>
      </c>
      <c r="G927" t="s">
        <v>373</v>
      </c>
      <c r="H927" t="s">
        <v>134</v>
      </c>
      <c r="I927" t="s">
        <v>135</v>
      </c>
      <c r="J927" t="s">
        <v>136</v>
      </c>
      <c r="K927" t="s">
        <v>137</v>
      </c>
      <c r="L927" t="s">
        <v>2914</v>
      </c>
      <c r="M927" t="s">
        <v>2915</v>
      </c>
      <c r="N927">
        <v>1.603611111</v>
      </c>
      <c r="O927">
        <v>0</v>
      </c>
      <c r="P927">
        <v>42</v>
      </c>
      <c r="Q927">
        <v>0</v>
      </c>
      <c r="R927">
        <v>1</v>
      </c>
      <c r="S927">
        <v>0</v>
      </c>
      <c r="T927">
        <v>5</v>
      </c>
      <c r="U927">
        <v>0</v>
      </c>
      <c r="V927">
        <v>0</v>
      </c>
      <c r="W927">
        <v>0</v>
      </c>
      <c r="X927">
        <v>38.436886478837188</v>
      </c>
      <c r="Y927">
        <v>0</v>
      </c>
      <c r="Z927">
        <v>0</v>
      </c>
      <c r="AA927">
        <v>0</v>
      </c>
      <c r="AB927">
        <v>0.26704354843809031</v>
      </c>
      <c r="AC927">
        <v>0</v>
      </c>
      <c r="AD927">
        <v>0</v>
      </c>
      <c r="AE927">
        <v>38.703930027275277</v>
      </c>
    </row>
    <row r="928" spans="1:31" x14ac:dyDescent="0.25">
      <c r="A928">
        <v>1806578</v>
      </c>
      <c r="B928">
        <v>1</v>
      </c>
      <c r="C928" t="s">
        <v>81</v>
      </c>
      <c r="D928" t="s">
        <v>120</v>
      </c>
      <c r="E928" t="s">
        <v>193</v>
      </c>
      <c r="F928" t="s">
        <v>2916</v>
      </c>
      <c r="G928" t="s">
        <v>235</v>
      </c>
      <c r="H928" t="s">
        <v>134</v>
      </c>
      <c r="I928" t="s">
        <v>135</v>
      </c>
      <c r="J928" t="s">
        <v>136</v>
      </c>
      <c r="K928" t="s">
        <v>137</v>
      </c>
      <c r="L928" t="s">
        <v>2917</v>
      </c>
      <c r="M928" t="s">
        <v>2918</v>
      </c>
      <c r="N928">
        <v>0.90222222200000002</v>
      </c>
      <c r="O928">
        <v>0</v>
      </c>
      <c r="P928">
        <v>7</v>
      </c>
      <c r="Q928">
        <v>0</v>
      </c>
      <c r="R928">
        <v>0</v>
      </c>
      <c r="S928">
        <v>0</v>
      </c>
      <c r="T928">
        <v>4</v>
      </c>
      <c r="U928">
        <v>0</v>
      </c>
      <c r="V928">
        <v>0</v>
      </c>
      <c r="W928">
        <v>0</v>
      </c>
      <c r="X928">
        <v>1.0377164768799088</v>
      </c>
      <c r="Y928">
        <v>0</v>
      </c>
      <c r="Z928">
        <v>0</v>
      </c>
      <c r="AA928">
        <v>0</v>
      </c>
      <c r="AB928">
        <v>0.63892945817046842</v>
      </c>
      <c r="AC928">
        <v>0</v>
      </c>
      <c r="AD928">
        <v>0</v>
      </c>
      <c r="AE928">
        <v>1.6766459350503773</v>
      </c>
    </row>
    <row r="929" spans="1:31" x14ac:dyDescent="0.25">
      <c r="A929">
        <v>1806583</v>
      </c>
      <c r="B929">
        <v>1</v>
      </c>
      <c r="C929" t="s">
        <v>80</v>
      </c>
      <c r="D929" t="s">
        <v>96</v>
      </c>
      <c r="E929" t="s">
        <v>131</v>
      </c>
      <c r="F929" t="s">
        <v>2919</v>
      </c>
      <c r="G929" t="s">
        <v>133</v>
      </c>
      <c r="H929" t="s">
        <v>134</v>
      </c>
      <c r="I929" t="s">
        <v>135</v>
      </c>
      <c r="J929" t="s">
        <v>136</v>
      </c>
      <c r="K929" t="s">
        <v>137</v>
      </c>
      <c r="L929" t="s">
        <v>2920</v>
      </c>
      <c r="M929" t="s">
        <v>2921</v>
      </c>
      <c r="N929">
        <v>1.561111111</v>
      </c>
      <c r="O929">
        <v>0</v>
      </c>
      <c r="P929">
        <v>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0.24093413698882338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0.24093413698882338</v>
      </c>
    </row>
    <row r="930" spans="1:31" x14ac:dyDescent="0.25">
      <c r="A930">
        <v>1806584</v>
      </c>
      <c r="B930">
        <v>1</v>
      </c>
      <c r="C930" t="s">
        <v>80</v>
      </c>
      <c r="D930" t="s">
        <v>94</v>
      </c>
      <c r="E930" t="s">
        <v>140</v>
      </c>
      <c r="F930" t="s">
        <v>2922</v>
      </c>
      <c r="G930" t="s">
        <v>142</v>
      </c>
      <c r="H930" t="s">
        <v>143</v>
      </c>
      <c r="I930" t="s">
        <v>135</v>
      </c>
      <c r="J930" t="s">
        <v>136</v>
      </c>
      <c r="K930" t="s">
        <v>137</v>
      </c>
      <c r="L930" t="s">
        <v>2923</v>
      </c>
      <c r="M930" t="s">
        <v>2924</v>
      </c>
      <c r="N930">
        <v>0.34888888800000001</v>
      </c>
      <c r="O930">
        <v>0</v>
      </c>
      <c r="P930">
        <v>277</v>
      </c>
      <c r="Q930">
        <v>0</v>
      </c>
      <c r="R930">
        <v>1</v>
      </c>
      <c r="S930">
        <v>4</v>
      </c>
      <c r="T930">
        <v>11</v>
      </c>
      <c r="U930">
        <v>1</v>
      </c>
      <c r="V930">
        <v>0</v>
      </c>
      <c r="W930">
        <v>0</v>
      </c>
      <c r="X930">
        <v>10.569072501176249</v>
      </c>
      <c r="Y930">
        <v>0</v>
      </c>
      <c r="Z930">
        <v>0.1678412338370889</v>
      </c>
      <c r="AA930">
        <v>13.265284612924326</v>
      </c>
      <c r="AB930">
        <v>0.93458440908108886</v>
      </c>
      <c r="AC930">
        <v>8.2144434594975664</v>
      </c>
      <c r="AD930">
        <v>0</v>
      </c>
      <c r="AE930">
        <v>33.151226216516321</v>
      </c>
    </row>
    <row r="931" spans="1:31" x14ac:dyDescent="0.25">
      <c r="A931">
        <v>1806590</v>
      </c>
      <c r="B931">
        <v>1</v>
      </c>
      <c r="C931" t="s">
        <v>80</v>
      </c>
      <c r="D931" t="s">
        <v>97</v>
      </c>
      <c r="E931" t="s">
        <v>131</v>
      </c>
      <c r="F931" t="s">
        <v>2925</v>
      </c>
      <c r="G931" t="s">
        <v>133</v>
      </c>
      <c r="H931" t="s">
        <v>134</v>
      </c>
      <c r="I931" t="s">
        <v>135</v>
      </c>
      <c r="J931" t="s">
        <v>136</v>
      </c>
      <c r="K931" t="s">
        <v>137</v>
      </c>
      <c r="L931" t="s">
        <v>2926</v>
      </c>
      <c r="M931" t="s">
        <v>2927</v>
      </c>
      <c r="N931">
        <v>0.72833333300000003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0.58427939473755552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0.58427939473755552</v>
      </c>
    </row>
    <row r="932" spans="1:31" x14ac:dyDescent="0.25">
      <c r="A932">
        <v>1806592</v>
      </c>
      <c r="B932">
        <v>1</v>
      </c>
      <c r="C932" t="s">
        <v>80</v>
      </c>
      <c r="D932" t="s">
        <v>95</v>
      </c>
      <c r="E932" t="s">
        <v>140</v>
      </c>
      <c r="F932" t="s">
        <v>2928</v>
      </c>
      <c r="G932" t="s">
        <v>142</v>
      </c>
      <c r="H932" t="s">
        <v>143</v>
      </c>
      <c r="I932" t="s">
        <v>135</v>
      </c>
      <c r="J932" t="s">
        <v>136</v>
      </c>
      <c r="K932" t="s">
        <v>137</v>
      </c>
      <c r="L932" t="s">
        <v>2929</v>
      </c>
      <c r="M932" t="s">
        <v>2930</v>
      </c>
      <c r="N932">
        <v>0.76333333299999995</v>
      </c>
      <c r="O932">
        <v>0</v>
      </c>
      <c r="P932">
        <v>0</v>
      </c>
      <c r="Q932">
        <v>0</v>
      </c>
      <c r="R932">
        <v>0</v>
      </c>
      <c r="S932">
        <v>1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9.7663763806116357</v>
      </c>
      <c r="AB932">
        <v>0</v>
      </c>
      <c r="AC932">
        <v>0</v>
      </c>
      <c r="AD932">
        <v>0</v>
      </c>
      <c r="AE932">
        <v>9.7663763806116357</v>
      </c>
    </row>
    <row r="933" spans="1:31" x14ac:dyDescent="0.25">
      <c r="A933">
        <v>1806598</v>
      </c>
      <c r="B933">
        <v>1</v>
      </c>
      <c r="C933" t="s">
        <v>81</v>
      </c>
      <c r="D933" t="s">
        <v>128</v>
      </c>
      <c r="E933" t="s">
        <v>193</v>
      </c>
      <c r="F933" t="s">
        <v>2931</v>
      </c>
      <c r="G933" t="s">
        <v>235</v>
      </c>
      <c r="H933" t="s">
        <v>134</v>
      </c>
      <c r="I933" t="s">
        <v>135</v>
      </c>
      <c r="J933" t="s">
        <v>136</v>
      </c>
      <c r="K933" t="s">
        <v>137</v>
      </c>
      <c r="L933" t="s">
        <v>2932</v>
      </c>
      <c r="M933" t="s">
        <v>2933</v>
      </c>
      <c r="N933">
        <v>1.455833333</v>
      </c>
      <c r="O933">
        <v>0</v>
      </c>
      <c r="P933">
        <v>105</v>
      </c>
      <c r="Q933">
        <v>0</v>
      </c>
      <c r="R933">
        <v>0</v>
      </c>
      <c r="S933">
        <v>0</v>
      </c>
      <c r="T933">
        <v>5</v>
      </c>
      <c r="U933">
        <v>0</v>
      </c>
      <c r="V933">
        <v>0</v>
      </c>
      <c r="W933">
        <v>0</v>
      </c>
      <c r="X933">
        <v>28.899858074649721</v>
      </c>
      <c r="Y933">
        <v>0</v>
      </c>
      <c r="Z933">
        <v>0</v>
      </c>
      <c r="AA933">
        <v>0</v>
      </c>
      <c r="AB933">
        <v>0.80012559425541396</v>
      </c>
      <c r="AC933">
        <v>0</v>
      </c>
      <c r="AD933">
        <v>0</v>
      </c>
      <c r="AE933">
        <v>29.699983668905134</v>
      </c>
    </row>
    <row r="934" spans="1:31" x14ac:dyDescent="0.25">
      <c r="A934">
        <v>1806606</v>
      </c>
      <c r="B934">
        <v>1</v>
      </c>
      <c r="C934" t="s">
        <v>80</v>
      </c>
      <c r="D934" t="s">
        <v>94</v>
      </c>
      <c r="E934" t="s">
        <v>176</v>
      </c>
      <c r="F934" t="s">
        <v>2934</v>
      </c>
      <c r="G934" t="s">
        <v>142</v>
      </c>
      <c r="H934" t="s">
        <v>143</v>
      </c>
      <c r="I934" t="s">
        <v>135</v>
      </c>
      <c r="J934" t="s">
        <v>136</v>
      </c>
      <c r="K934" t="s">
        <v>137</v>
      </c>
      <c r="L934" t="s">
        <v>2935</v>
      </c>
      <c r="M934" t="s">
        <v>2936</v>
      </c>
      <c r="N934">
        <v>0.79277777699999996</v>
      </c>
      <c r="O934">
        <v>0</v>
      </c>
      <c r="P934">
        <v>1</v>
      </c>
      <c r="Q934">
        <v>8</v>
      </c>
      <c r="R934">
        <v>128</v>
      </c>
      <c r="S934">
        <v>1</v>
      </c>
      <c r="T934">
        <v>9</v>
      </c>
      <c r="U934">
        <v>0</v>
      </c>
      <c r="V934">
        <v>0</v>
      </c>
      <c r="W934">
        <v>0</v>
      </c>
      <c r="X934">
        <v>0.52404844610451673</v>
      </c>
      <c r="Y934">
        <v>2.4180578433778619</v>
      </c>
      <c r="Z934">
        <v>23.25381016483027</v>
      </c>
      <c r="AA934">
        <v>11.273947154600531</v>
      </c>
      <c r="AB934">
        <v>5.7479309129532696</v>
      </c>
      <c r="AC934">
        <v>0</v>
      </c>
      <c r="AD934">
        <v>0</v>
      </c>
      <c r="AE934">
        <v>43.217794521866452</v>
      </c>
    </row>
    <row r="935" spans="1:31" x14ac:dyDescent="0.25">
      <c r="A935">
        <v>1806608</v>
      </c>
      <c r="B935">
        <v>1</v>
      </c>
      <c r="C935" t="s">
        <v>80</v>
      </c>
      <c r="D935" t="s">
        <v>93</v>
      </c>
      <c r="E935" t="s">
        <v>131</v>
      </c>
      <c r="F935" t="s">
        <v>2937</v>
      </c>
      <c r="G935" t="s">
        <v>209</v>
      </c>
      <c r="H935" t="s">
        <v>134</v>
      </c>
      <c r="I935" t="s">
        <v>135</v>
      </c>
      <c r="J935" t="s">
        <v>136</v>
      </c>
      <c r="K935" t="s">
        <v>137</v>
      </c>
      <c r="L935" t="s">
        <v>2938</v>
      </c>
      <c r="M935" t="s">
        <v>2939</v>
      </c>
      <c r="N935">
        <v>1.356944444</v>
      </c>
      <c r="O935">
        <v>0</v>
      </c>
      <c r="P935">
        <v>8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1.6378400145249377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1.6378400145249377</v>
      </c>
    </row>
    <row r="936" spans="1:31" x14ac:dyDescent="0.25">
      <c r="A936">
        <v>1806610</v>
      </c>
      <c r="B936">
        <v>1</v>
      </c>
      <c r="C936" t="s">
        <v>80</v>
      </c>
      <c r="D936" t="s">
        <v>82</v>
      </c>
      <c r="E936" t="s">
        <v>193</v>
      </c>
      <c r="F936" t="s">
        <v>2940</v>
      </c>
      <c r="G936" t="s">
        <v>235</v>
      </c>
      <c r="H936" t="s">
        <v>134</v>
      </c>
      <c r="I936" t="s">
        <v>135</v>
      </c>
      <c r="J936" t="s">
        <v>136</v>
      </c>
      <c r="K936" t="s">
        <v>137</v>
      </c>
      <c r="L936" t="s">
        <v>2941</v>
      </c>
      <c r="M936" t="s">
        <v>2942</v>
      </c>
      <c r="N936">
        <v>1.040277777</v>
      </c>
      <c r="O936">
        <v>0</v>
      </c>
      <c r="P936">
        <v>29</v>
      </c>
      <c r="Q936">
        <v>0</v>
      </c>
      <c r="R936">
        <v>0</v>
      </c>
      <c r="S936">
        <v>0</v>
      </c>
      <c r="T936">
        <v>15</v>
      </c>
      <c r="U936">
        <v>0</v>
      </c>
      <c r="V936">
        <v>0</v>
      </c>
      <c r="W936">
        <v>0</v>
      </c>
      <c r="X936">
        <v>4.2109290369685404</v>
      </c>
      <c r="Y936">
        <v>0</v>
      </c>
      <c r="Z936">
        <v>0</v>
      </c>
      <c r="AA936">
        <v>0</v>
      </c>
      <c r="AB936">
        <v>2.2869079245440123</v>
      </c>
      <c r="AC936">
        <v>0</v>
      </c>
      <c r="AD936">
        <v>0</v>
      </c>
      <c r="AE936">
        <v>6.4978369615125526</v>
      </c>
    </row>
    <row r="937" spans="1:31" x14ac:dyDescent="0.25">
      <c r="A937">
        <v>1806612</v>
      </c>
      <c r="B937">
        <v>1</v>
      </c>
      <c r="C937" t="s">
        <v>81</v>
      </c>
      <c r="D937" t="s">
        <v>123</v>
      </c>
      <c r="E937" t="s">
        <v>131</v>
      </c>
      <c r="F937" t="s">
        <v>2943</v>
      </c>
      <c r="G937" t="s">
        <v>231</v>
      </c>
      <c r="H937" t="s">
        <v>134</v>
      </c>
      <c r="I937" t="s">
        <v>135</v>
      </c>
      <c r="J937" t="s">
        <v>136</v>
      </c>
      <c r="K937" t="s">
        <v>137</v>
      </c>
      <c r="L937" t="s">
        <v>2944</v>
      </c>
      <c r="M937" t="s">
        <v>2945</v>
      </c>
      <c r="N937">
        <v>1.048333333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0.21078854976821668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0.21078854976821668</v>
      </c>
    </row>
    <row r="938" spans="1:31" x14ac:dyDescent="0.25">
      <c r="A938">
        <v>1806616</v>
      </c>
      <c r="B938">
        <v>1</v>
      </c>
      <c r="C938" t="s">
        <v>81</v>
      </c>
      <c r="D938" t="s">
        <v>121</v>
      </c>
      <c r="E938" t="s">
        <v>176</v>
      </c>
      <c r="F938" t="s">
        <v>2946</v>
      </c>
      <c r="G938" t="s">
        <v>142</v>
      </c>
      <c r="H938" t="s">
        <v>143</v>
      </c>
      <c r="I938" t="s">
        <v>199</v>
      </c>
      <c r="J938" t="s">
        <v>136</v>
      </c>
      <c r="K938" t="s">
        <v>137</v>
      </c>
      <c r="L938" t="s">
        <v>2947</v>
      </c>
      <c r="M938" t="s">
        <v>2948</v>
      </c>
      <c r="N938">
        <v>1.3055555E-2</v>
      </c>
      <c r="O938">
        <v>0</v>
      </c>
      <c r="P938">
        <v>1122</v>
      </c>
      <c r="Q938">
        <v>3</v>
      </c>
      <c r="R938">
        <v>105</v>
      </c>
      <c r="S938">
        <v>6</v>
      </c>
      <c r="T938">
        <v>70</v>
      </c>
      <c r="U938">
        <v>0</v>
      </c>
      <c r="V938">
        <v>0</v>
      </c>
      <c r="W938">
        <v>0</v>
      </c>
      <c r="X938">
        <v>1.3279369556165623</v>
      </c>
      <c r="Y938">
        <v>2.6268311046880002E-2</v>
      </c>
      <c r="Z938">
        <v>0.11790387184276226</v>
      </c>
      <c r="AA938">
        <v>0.23678882784430005</v>
      </c>
      <c r="AB938">
        <v>0.24060630419562137</v>
      </c>
      <c r="AC938">
        <v>0</v>
      </c>
      <c r="AD938">
        <v>0</v>
      </c>
      <c r="AE938">
        <v>1.9495042705461261</v>
      </c>
    </row>
    <row r="939" spans="1:31" x14ac:dyDescent="0.25">
      <c r="A939">
        <v>1806617</v>
      </c>
      <c r="B939">
        <v>1</v>
      </c>
      <c r="C939" t="s">
        <v>80</v>
      </c>
      <c r="D939" t="s">
        <v>96</v>
      </c>
      <c r="E939" t="s">
        <v>131</v>
      </c>
      <c r="F939" t="s">
        <v>2949</v>
      </c>
      <c r="G939" t="s">
        <v>209</v>
      </c>
      <c r="H939" t="s">
        <v>134</v>
      </c>
      <c r="I939" t="s">
        <v>135</v>
      </c>
      <c r="J939" t="s">
        <v>136</v>
      </c>
      <c r="K939" t="s">
        <v>137</v>
      </c>
      <c r="L939" t="s">
        <v>2950</v>
      </c>
      <c r="M939" t="s">
        <v>2951</v>
      </c>
      <c r="N939">
        <v>1.437777777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0.1255978886795564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0.1255978886795564</v>
      </c>
    </row>
    <row r="940" spans="1:31" x14ac:dyDescent="0.25">
      <c r="A940">
        <v>1806624</v>
      </c>
      <c r="B940">
        <v>1</v>
      </c>
      <c r="C940" t="s">
        <v>80</v>
      </c>
      <c r="D940" t="s">
        <v>100</v>
      </c>
      <c r="E940" t="s">
        <v>146</v>
      </c>
      <c r="F940" t="s">
        <v>2952</v>
      </c>
      <c r="G940" t="s">
        <v>142</v>
      </c>
      <c r="H940" t="s">
        <v>143</v>
      </c>
      <c r="I940" t="s">
        <v>135</v>
      </c>
      <c r="J940" t="s">
        <v>136</v>
      </c>
      <c r="K940" t="s">
        <v>137</v>
      </c>
      <c r="L940" t="s">
        <v>2953</v>
      </c>
      <c r="M940" t="s">
        <v>2954</v>
      </c>
      <c r="N940">
        <v>0.52861111100000002</v>
      </c>
      <c r="O940">
        <v>0</v>
      </c>
      <c r="P940">
        <v>1461</v>
      </c>
      <c r="Q940">
        <v>0</v>
      </c>
      <c r="R940">
        <v>5</v>
      </c>
      <c r="S940">
        <v>0</v>
      </c>
      <c r="T940">
        <v>75</v>
      </c>
      <c r="U940">
        <v>0</v>
      </c>
      <c r="V940">
        <v>0</v>
      </c>
      <c r="W940">
        <v>0</v>
      </c>
      <c r="X940">
        <v>115.76480125871819</v>
      </c>
      <c r="Y940">
        <v>0</v>
      </c>
      <c r="Z940">
        <v>0.18976068865185669</v>
      </c>
      <c r="AA940">
        <v>0</v>
      </c>
      <c r="AB940">
        <v>8.1436969915569417</v>
      </c>
      <c r="AC940">
        <v>0</v>
      </c>
      <c r="AD940">
        <v>0</v>
      </c>
      <c r="AE940">
        <v>124.09825893892699</v>
      </c>
    </row>
    <row r="941" spans="1:31" x14ac:dyDescent="0.25">
      <c r="A941">
        <v>1806626</v>
      </c>
      <c r="B941">
        <v>1</v>
      </c>
      <c r="C941" t="s">
        <v>81</v>
      </c>
      <c r="D941" t="s">
        <v>114</v>
      </c>
      <c r="E941" t="s">
        <v>146</v>
      </c>
      <c r="F941" t="s">
        <v>2955</v>
      </c>
      <c r="G941" t="s">
        <v>170</v>
      </c>
      <c r="H941" t="s">
        <v>143</v>
      </c>
      <c r="I941" t="s">
        <v>135</v>
      </c>
      <c r="J941" t="s">
        <v>136</v>
      </c>
      <c r="K941" t="s">
        <v>137</v>
      </c>
      <c r="L941" t="s">
        <v>2956</v>
      </c>
      <c r="M941" t="s">
        <v>2957</v>
      </c>
      <c r="N941">
        <v>0.84611111100000003</v>
      </c>
      <c r="O941">
        <v>0</v>
      </c>
      <c r="P941">
        <v>7</v>
      </c>
      <c r="Q941">
        <v>1</v>
      </c>
      <c r="R941">
        <v>4</v>
      </c>
      <c r="S941">
        <v>2</v>
      </c>
      <c r="T941">
        <v>5</v>
      </c>
      <c r="U941">
        <v>0</v>
      </c>
      <c r="V941">
        <v>0</v>
      </c>
      <c r="W941">
        <v>0</v>
      </c>
      <c r="X941">
        <v>0.89354214742209737</v>
      </c>
      <c r="Y941">
        <v>1.1081590257382452</v>
      </c>
      <c r="Z941">
        <v>0.23473046400375056</v>
      </c>
      <c r="AA941">
        <v>4.1197268800027613</v>
      </c>
      <c r="AB941">
        <v>0.77391759599006527</v>
      </c>
      <c r="AC941">
        <v>0</v>
      </c>
      <c r="AD941">
        <v>0</v>
      </c>
      <c r="AE941">
        <v>7.1300761131569192</v>
      </c>
    </row>
    <row r="942" spans="1:31" x14ac:dyDescent="0.25">
      <c r="A942">
        <v>1806627</v>
      </c>
      <c r="B942">
        <v>1</v>
      </c>
      <c r="C942" t="s">
        <v>81</v>
      </c>
      <c r="D942" t="s">
        <v>122</v>
      </c>
      <c r="E942" t="s">
        <v>146</v>
      </c>
      <c r="F942" t="s">
        <v>2958</v>
      </c>
      <c r="G942" t="s">
        <v>142</v>
      </c>
      <c r="H942" t="s">
        <v>143</v>
      </c>
      <c r="I942" t="s">
        <v>135</v>
      </c>
      <c r="J942" t="s">
        <v>136</v>
      </c>
      <c r="K942" t="s">
        <v>137</v>
      </c>
      <c r="L942" t="s">
        <v>2959</v>
      </c>
      <c r="M942" t="s">
        <v>2960</v>
      </c>
      <c r="N942">
        <v>0.47083333300000002</v>
      </c>
      <c r="O942">
        <v>0</v>
      </c>
      <c r="P942">
        <v>1354</v>
      </c>
      <c r="Q942">
        <v>0</v>
      </c>
      <c r="R942">
        <v>0</v>
      </c>
      <c r="S942">
        <v>2</v>
      </c>
      <c r="T942">
        <v>74</v>
      </c>
      <c r="U942">
        <v>0</v>
      </c>
      <c r="V942">
        <v>0</v>
      </c>
      <c r="W942">
        <v>0</v>
      </c>
      <c r="X942">
        <v>88.225611845492949</v>
      </c>
      <c r="Y942">
        <v>0</v>
      </c>
      <c r="Z942">
        <v>0</v>
      </c>
      <c r="AA942">
        <v>5.7116246026748705</v>
      </c>
      <c r="AB942">
        <v>7.1387902001944097</v>
      </c>
      <c r="AC942">
        <v>0</v>
      </c>
      <c r="AD942">
        <v>0</v>
      </c>
      <c r="AE942">
        <v>101.07602664836223</v>
      </c>
    </row>
    <row r="943" spans="1:31" x14ac:dyDescent="0.25">
      <c r="A943">
        <v>1806628</v>
      </c>
      <c r="B943">
        <v>1</v>
      </c>
      <c r="C943" t="s">
        <v>81</v>
      </c>
      <c r="D943" t="s">
        <v>116</v>
      </c>
      <c r="E943" t="s">
        <v>140</v>
      </c>
      <c r="F943" t="s">
        <v>2961</v>
      </c>
      <c r="G943" t="s">
        <v>142</v>
      </c>
      <c r="H943" t="s">
        <v>143</v>
      </c>
      <c r="I943" t="s">
        <v>199</v>
      </c>
      <c r="J943" t="s">
        <v>136</v>
      </c>
      <c r="K943" t="s">
        <v>137</v>
      </c>
      <c r="L943" t="s">
        <v>2962</v>
      </c>
      <c r="M943" t="s">
        <v>2963</v>
      </c>
      <c r="N943">
        <v>3.7499999999999999E-2</v>
      </c>
      <c r="O943">
        <v>0</v>
      </c>
      <c r="P943">
        <v>829</v>
      </c>
      <c r="Q943">
        <v>6</v>
      </c>
      <c r="R943">
        <v>71</v>
      </c>
      <c r="S943">
        <v>6</v>
      </c>
      <c r="T943">
        <v>45</v>
      </c>
      <c r="U943">
        <v>0</v>
      </c>
      <c r="V943">
        <v>0</v>
      </c>
      <c r="W943">
        <v>0</v>
      </c>
      <c r="X943">
        <v>2.1410655640557743</v>
      </c>
      <c r="Y943">
        <v>0.1393203278688</v>
      </c>
      <c r="Z943">
        <v>0.25432714536180001</v>
      </c>
      <c r="AA943">
        <v>0.76412788182705005</v>
      </c>
      <c r="AB943">
        <v>0.25999708689974999</v>
      </c>
      <c r="AC943">
        <v>0</v>
      </c>
      <c r="AD943">
        <v>0</v>
      </c>
      <c r="AE943">
        <v>3.5588380060131737</v>
      </c>
    </row>
    <row r="944" spans="1:31" x14ac:dyDescent="0.25">
      <c r="A944">
        <v>1806630</v>
      </c>
      <c r="B944">
        <v>1</v>
      </c>
      <c r="C944" t="s">
        <v>81</v>
      </c>
      <c r="D944" t="s">
        <v>123</v>
      </c>
      <c r="E944" t="s">
        <v>339</v>
      </c>
      <c r="F944" t="s">
        <v>2964</v>
      </c>
      <c r="G944" t="s">
        <v>142</v>
      </c>
      <c r="H944" t="s">
        <v>143</v>
      </c>
      <c r="I944" t="s">
        <v>135</v>
      </c>
      <c r="J944" t="s">
        <v>136</v>
      </c>
      <c r="K944" t="s">
        <v>137</v>
      </c>
      <c r="L944" t="s">
        <v>2965</v>
      </c>
      <c r="M944" t="s">
        <v>2966</v>
      </c>
      <c r="N944">
        <v>0.58027777700000005</v>
      </c>
      <c r="O944">
        <v>0</v>
      </c>
      <c r="P944">
        <v>2195</v>
      </c>
      <c r="Q944">
        <v>0</v>
      </c>
      <c r="R944">
        <v>157</v>
      </c>
      <c r="S944">
        <v>21</v>
      </c>
      <c r="T944">
        <v>466</v>
      </c>
      <c r="U944">
        <v>17</v>
      </c>
      <c r="V944">
        <v>15</v>
      </c>
      <c r="W944">
        <v>0</v>
      </c>
      <c r="X944">
        <v>195.23313406923415</v>
      </c>
      <c r="Y944">
        <v>0</v>
      </c>
      <c r="Z944">
        <v>24.13258596210666</v>
      </c>
      <c r="AA944">
        <v>365.77020319254899</v>
      </c>
      <c r="AB944">
        <v>132.80491613542299</v>
      </c>
      <c r="AC944">
        <v>409.1151388116208</v>
      </c>
      <c r="AD944">
        <v>49.25941667965067</v>
      </c>
      <c r="AE944">
        <v>1176.3153948505842</v>
      </c>
    </row>
    <row r="945" spans="1:31" x14ac:dyDescent="0.25">
      <c r="A945">
        <v>1806634</v>
      </c>
      <c r="B945">
        <v>1</v>
      </c>
      <c r="C945" t="s">
        <v>80</v>
      </c>
      <c r="D945" t="s">
        <v>82</v>
      </c>
      <c r="E945" t="s">
        <v>131</v>
      </c>
      <c r="F945" t="s">
        <v>2967</v>
      </c>
      <c r="G945" t="s">
        <v>133</v>
      </c>
      <c r="H945" t="s">
        <v>134</v>
      </c>
      <c r="I945" t="s">
        <v>135</v>
      </c>
      <c r="J945" t="s">
        <v>136</v>
      </c>
      <c r="K945" t="s">
        <v>137</v>
      </c>
      <c r="L945" t="s">
        <v>2968</v>
      </c>
      <c r="M945" t="s">
        <v>2969</v>
      </c>
      <c r="N945">
        <v>4.6011111109999998</v>
      </c>
      <c r="O945">
        <v>0</v>
      </c>
      <c r="P945">
        <v>2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0.59636360056665005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0.59636360056665005</v>
      </c>
    </row>
    <row r="946" spans="1:31" x14ac:dyDescent="0.25">
      <c r="A946">
        <v>1806635</v>
      </c>
      <c r="B946">
        <v>1</v>
      </c>
      <c r="C946" t="s">
        <v>80</v>
      </c>
      <c r="D946" t="s">
        <v>93</v>
      </c>
      <c r="E946" t="s">
        <v>176</v>
      </c>
      <c r="F946" t="s">
        <v>288</v>
      </c>
      <c r="G946" t="s">
        <v>142</v>
      </c>
      <c r="H946" t="s">
        <v>143</v>
      </c>
      <c r="I946" t="s">
        <v>135</v>
      </c>
      <c r="J946" t="s">
        <v>136</v>
      </c>
      <c r="K946" t="s">
        <v>137</v>
      </c>
      <c r="L946" t="s">
        <v>2970</v>
      </c>
      <c r="M946" t="s">
        <v>2971</v>
      </c>
      <c r="N946">
        <v>1.5024999999999999</v>
      </c>
      <c r="O946">
        <v>0</v>
      </c>
      <c r="P946">
        <v>167</v>
      </c>
      <c r="Q946">
        <v>2</v>
      </c>
      <c r="R946">
        <v>42</v>
      </c>
      <c r="S946">
        <v>3</v>
      </c>
      <c r="T946">
        <v>35</v>
      </c>
      <c r="U946">
        <v>0</v>
      </c>
      <c r="V946">
        <v>0</v>
      </c>
      <c r="W946">
        <v>0</v>
      </c>
      <c r="X946">
        <v>16.079906683853267</v>
      </c>
      <c r="Y946">
        <v>0.72899722825681257</v>
      </c>
      <c r="Z946">
        <v>4.6098950874039115</v>
      </c>
      <c r="AA946">
        <v>12.318491747890921</v>
      </c>
      <c r="AB946">
        <v>4.0906452801514606</v>
      </c>
      <c r="AC946">
        <v>0</v>
      </c>
      <c r="AD946">
        <v>0</v>
      </c>
      <c r="AE946">
        <v>37.827936027556376</v>
      </c>
    </row>
    <row r="947" spans="1:31" x14ac:dyDescent="0.25">
      <c r="A947">
        <v>1806638</v>
      </c>
      <c r="B947">
        <v>1</v>
      </c>
      <c r="C947" t="s">
        <v>81</v>
      </c>
      <c r="D947" t="s">
        <v>114</v>
      </c>
      <c r="E947" t="s">
        <v>339</v>
      </c>
      <c r="F947" t="s">
        <v>2972</v>
      </c>
      <c r="G947" t="s">
        <v>256</v>
      </c>
      <c r="H947" t="s">
        <v>143</v>
      </c>
      <c r="I947" t="s">
        <v>135</v>
      </c>
      <c r="J947" t="s">
        <v>136</v>
      </c>
      <c r="K947" t="s">
        <v>159</v>
      </c>
      <c r="L947" t="s">
        <v>2973</v>
      </c>
      <c r="M947" t="s">
        <v>2974</v>
      </c>
      <c r="N947">
        <v>1.7237194440000001</v>
      </c>
      <c r="O947">
        <v>4</v>
      </c>
      <c r="P947">
        <v>8180</v>
      </c>
      <c r="Q947">
        <v>8</v>
      </c>
      <c r="R947">
        <v>360</v>
      </c>
      <c r="S947">
        <v>35</v>
      </c>
      <c r="T947">
        <v>709</v>
      </c>
      <c r="U947">
        <v>0</v>
      </c>
      <c r="V947">
        <v>1</v>
      </c>
      <c r="W947">
        <v>1.2815853563942936</v>
      </c>
      <c r="X947">
        <v>1303.2291366352663</v>
      </c>
      <c r="Y947">
        <v>37.449019354691991</v>
      </c>
      <c r="Z947">
        <v>112.77875234299411</v>
      </c>
      <c r="AA947">
        <v>120.87200558917043</v>
      </c>
      <c r="AB947">
        <v>221.65313697396024</v>
      </c>
      <c r="AC947">
        <v>0</v>
      </c>
      <c r="AD947">
        <v>0</v>
      </c>
      <c r="AE947">
        <v>1797.2636362524772</v>
      </c>
    </row>
    <row r="948" spans="1:31" x14ac:dyDescent="0.25">
      <c r="A948">
        <v>1806640</v>
      </c>
      <c r="B948">
        <v>1</v>
      </c>
      <c r="C948" t="s">
        <v>80</v>
      </c>
      <c r="D948" t="s">
        <v>100</v>
      </c>
      <c r="E948" t="s">
        <v>176</v>
      </c>
      <c r="F948" t="s">
        <v>2975</v>
      </c>
      <c r="G948" t="s">
        <v>142</v>
      </c>
      <c r="H948" t="s">
        <v>143</v>
      </c>
      <c r="I948" t="s">
        <v>135</v>
      </c>
      <c r="J948" t="s">
        <v>136</v>
      </c>
      <c r="K948" t="s">
        <v>137</v>
      </c>
      <c r="L948" t="s">
        <v>2976</v>
      </c>
      <c r="M948" t="s">
        <v>2977</v>
      </c>
      <c r="N948">
        <v>0.62166666599999998</v>
      </c>
      <c r="O948">
        <v>5</v>
      </c>
      <c r="P948">
        <v>1500</v>
      </c>
      <c r="Q948">
        <v>29</v>
      </c>
      <c r="R948">
        <v>308</v>
      </c>
      <c r="S948">
        <v>15</v>
      </c>
      <c r="T948">
        <v>206</v>
      </c>
      <c r="U948">
        <v>0</v>
      </c>
      <c r="V948">
        <v>0</v>
      </c>
      <c r="W948">
        <v>8.2792946169641706</v>
      </c>
      <c r="X948">
        <v>170.06593242162543</v>
      </c>
      <c r="Y948">
        <v>86.316433468203584</v>
      </c>
      <c r="Z948">
        <v>68.898407519855709</v>
      </c>
      <c r="AA948">
        <v>20.746591930693494</v>
      </c>
      <c r="AB948">
        <v>65.823224878921621</v>
      </c>
      <c r="AC948">
        <v>0</v>
      </c>
      <c r="AD948">
        <v>0</v>
      </c>
      <c r="AE948">
        <v>420.12988483626401</v>
      </c>
    </row>
    <row r="949" spans="1:31" x14ac:dyDescent="0.25">
      <c r="A949">
        <v>1806642</v>
      </c>
      <c r="B949">
        <v>1</v>
      </c>
      <c r="C949" t="s">
        <v>81</v>
      </c>
      <c r="D949" t="s">
        <v>112</v>
      </c>
      <c r="E949" t="s">
        <v>176</v>
      </c>
      <c r="F949" t="s">
        <v>2978</v>
      </c>
      <c r="G949" t="s">
        <v>142</v>
      </c>
      <c r="H949" t="s">
        <v>143</v>
      </c>
      <c r="I949" t="s">
        <v>135</v>
      </c>
      <c r="J949" t="s">
        <v>136</v>
      </c>
      <c r="K949" t="s">
        <v>137</v>
      </c>
      <c r="L949" t="s">
        <v>2979</v>
      </c>
      <c r="M949" t="s">
        <v>2980</v>
      </c>
      <c r="N949">
        <v>1.3744444440000001</v>
      </c>
      <c r="O949">
        <v>0</v>
      </c>
      <c r="P949">
        <v>1298</v>
      </c>
      <c r="Q949">
        <v>0</v>
      </c>
      <c r="R949">
        <v>0</v>
      </c>
      <c r="S949">
        <v>0</v>
      </c>
      <c r="T949">
        <v>697</v>
      </c>
      <c r="U949">
        <v>0</v>
      </c>
      <c r="V949">
        <v>0</v>
      </c>
      <c r="W949">
        <v>0</v>
      </c>
      <c r="X949">
        <v>250.54173372711438</v>
      </c>
      <c r="Y949">
        <v>0</v>
      </c>
      <c r="Z949">
        <v>0</v>
      </c>
      <c r="AA949">
        <v>0</v>
      </c>
      <c r="AB949">
        <v>157.73747144930786</v>
      </c>
      <c r="AC949">
        <v>0</v>
      </c>
      <c r="AD949">
        <v>0</v>
      </c>
      <c r="AE949">
        <v>408.27920517642224</v>
      </c>
    </row>
    <row r="950" spans="1:31" x14ac:dyDescent="0.25">
      <c r="A950">
        <v>1806643</v>
      </c>
      <c r="B950">
        <v>1</v>
      </c>
      <c r="C950" t="s">
        <v>81</v>
      </c>
      <c r="D950" t="s">
        <v>120</v>
      </c>
      <c r="E950" t="s">
        <v>291</v>
      </c>
      <c r="F950" t="s">
        <v>2981</v>
      </c>
      <c r="G950" t="s">
        <v>424</v>
      </c>
      <c r="H950" t="s">
        <v>134</v>
      </c>
      <c r="I950" t="s">
        <v>135</v>
      </c>
      <c r="J950" t="s">
        <v>136</v>
      </c>
      <c r="K950" t="s">
        <v>137</v>
      </c>
      <c r="L950" t="s">
        <v>2982</v>
      </c>
      <c r="M950" t="s">
        <v>2983</v>
      </c>
      <c r="N950">
        <v>2.2349999999999999</v>
      </c>
      <c r="O950">
        <v>0</v>
      </c>
      <c r="P950">
        <v>0</v>
      </c>
      <c r="Q950">
        <v>0</v>
      </c>
      <c r="R950">
        <v>4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0.89988660323934533</v>
      </c>
      <c r="AA950">
        <v>0</v>
      </c>
      <c r="AB950">
        <v>1.8111770786825998</v>
      </c>
      <c r="AC950">
        <v>0</v>
      </c>
      <c r="AD950">
        <v>0</v>
      </c>
      <c r="AE950">
        <v>2.7110636819219449</v>
      </c>
    </row>
    <row r="951" spans="1:31" x14ac:dyDescent="0.25">
      <c r="A951">
        <v>1806644</v>
      </c>
      <c r="B951">
        <v>1</v>
      </c>
      <c r="C951" t="s">
        <v>80</v>
      </c>
      <c r="D951" t="s">
        <v>104</v>
      </c>
      <c r="E951" t="s">
        <v>146</v>
      </c>
      <c r="F951" t="s">
        <v>2984</v>
      </c>
      <c r="G951" t="s">
        <v>256</v>
      </c>
      <c r="H951" t="s">
        <v>143</v>
      </c>
      <c r="I951" t="s">
        <v>135</v>
      </c>
      <c r="J951" t="s">
        <v>136</v>
      </c>
      <c r="K951" t="s">
        <v>159</v>
      </c>
      <c r="L951" t="s">
        <v>2985</v>
      </c>
      <c r="M951" t="s">
        <v>2986</v>
      </c>
      <c r="N951">
        <v>2.2265377769999999</v>
      </c>
      <c r="O951">
        <v>0</v>
      </c>
      <c r="P951">
        <v>0</v>
      </c>
      <c r="Q951">
        <v>3</v>
      </c>
      <c r="R951">
        <v>0</v>
      </c>
      <c r="S951">
        <v>5</v>
      </c>
      <c r="T951">
        <v>0</v>
      </c>
      <c r="U951">
        <v>5</v>
      </c>
      <c r="V951">
        <v>0</v>
      </c>
      <c r="W951">
        <v>0</v>
      </c>
      <c r="X951">
        <v>0</v>
      </c>
      <c r="Y951">
        <v>1.6876936153352606</v>
      </c>
      <c r="Z951">
        <v>0</v>
      </c>
      <c r="AA951">
        <v>28.729600929745033</v>
      </c>
      <c r="AB951">
        <v>0</v>
      </c>
      <c r="AC951">
        <v>225.08641111926579</v>
      </c>
      <c r="AD951">
        <v>0</v>
      </c>
      <c r="AE951">
        <v>255.50370566434609</v>
      </c>
    </row>
    <row r="952" spans="1:31" x14ac:dyDescent="0.25">
      <c r="A952">
        <v>1806645</v>
      </c>
      <c r="B952">
        <v>1</v>
      </c>
      <c r="C952" t="s">
        <v>81</v>
      </c>
      <c r="D952" t="s">
        <v>119</v>
      </c>
      <c r="E952" t="s">
        <v>176</v>
      </c>
      <c r="F952" t="s">
        <v>2987</v>
      </c>
      <c r="G952" t="s">
        <v>142</v>
      </c>
      <c r="H952" t="s">
        <v>143</v>
      </c>
      <c r="I952" t="s">
        <v>199</v>
      </c>
      <c r="J952" t="s">
        <v>136</v>
      </c>
      <c r="K952" t="s">
        <v>137</v>
      </c>
      <c r="L952" t="s">
        <v>2988</v>
      </c>
      <c r="M952" t="s">
        <v>2989</v>
      </c>
      <c r="N952">
        <v>2.6388887999999999E-2</v>
      </c>
      <c r="O952">
        <v>0</v>
      </c>
      <c r="P952">
        <v>933</v>
      </c>
      <c r="Q952">
        <v>17</v>
      </c>
      <c r="R952">
        <v>203</v>
      </c>
      <c r="S952">
        <v>0</v>
      </c>
      <c r="T952">
        <v>54</v>
      </c>
      <c r="U952">
        <v>0</v>
      </c>
      <c r="V952">
        <v>0</v>
      </c>
      <c r="W952">
        <v>0</v>
      </c>
      <c r="X952">
        <v>3.3808271736065572</v>
      </c>
      <c r="Y952">
        <v>0.78145855152778054</v>
      </c>
      <c r="Z952">
        <v>4.3340096506682499</v>
      </c>
      <c r="AA952">
        <v>0</v>
      </c>
      <c r="AB952">
        <v>0.2801451942653792</v>
      </c>
      <c r="AC952">
        <v>0</v>
      </c>
      <c r="AD952">
        <v>0</v>
      </c>
      <c r="AE952">
        <v>8.7764405700679671</v>
      </c>
    </row>
    <row r="953" spans="1:31" x14ac:dyDescent="0.25">
      <c r="A953">
        <v>1806648</v>
      </c>
      <c r="B953">
        <v>1</v>
      </c>
      <c r="C953" t="s">
        <v>80</v>
      </c>
      <c r="D953" t="s">
        <v>83</v>
      </c>
      <c r="E953" t="s">
        <v>146</v>
      </c>
      <c r="F953" t="s">
        <v>2990</v>
      </c>
      <c r="G953" t="s">
        <v>263</v>
      </c>
      <c r="H953" t="s">
        <v>143</v>
      </c>
      <c r="I953" t="s">
        <v>135</v>
      </c>
      <c r="J953" t="s">
        <v>136</v>
      </c>
      <c r="K953" t="s">
        <v>159</v>
      </c>
      <c r="L953" t="s">
        <v>2991</v>
      </c>
      <c r="M953" t="s">
        <v>2992</v>
      </c>
      <c r="N953">
        <v>1.0963888879999999</v>
      </c>
      <c r="O953">
        <v>0</v>
      </c>
      <c r="P953">
        <v>0</v>
      </c>
      <c r="Q953">
        <v>0</v>
      </c>
      <c r="R953">
        <v>0</v>
      </c>
      <c r="S953">
        <v>10</v>
      </c>
      <c r="T953">
        <v>0</v>
      </c>
      <c r="U953">
        <v>4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56.835728107061811</v>
      </c>
      <c r="AB953">
        <v>0</v>
      </c>
      <c r="AC953">
        <v>24.836559770812308</v>
      </c>
      <c r="AD953">
        <v>0</v>
      </c>
      <c r="AE953">
        <v>81.672287877874112</v>
      </c>
    </row>
    <row r="954" spans="1:31" x14ac:dyDescent="0.25">
      <c r="A954">
        <v>1806649</v>
      </c>
      <c r="B954">
        <v>1</v>
      </c>
      <c r="C954" t="s">
        <v>81</v>
      </c>
      <c r="D954" t="s">
        <v>120</v>
      </c>
      <c r="E954" t="s">
        <v>131</v>
      </c>
      <c r="F954" t="s">
        <v>2993</v>
      </c>
      <c r="G954" t="s">
        <v>231</v>
      </c>
      <c r="H954" t="s">
        <v>134</v>
      </c>
      <c r="I954" t="s">
        <v>135</v>
      </c>
      <c r="J954" t="s">
        <v>136</v>
      </c>
      <c r="K954" t="s">
        <v>137</v>
      </c>
      <c r="L954" t="s">
        <v>2994</v>
      </c>
      <c r="M954" t="s">
        <v>2995</v>
      </c>
      <c r="N954">
        <v>5.0983333330000002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0.11328560986278613</v>
      </c>
      <c r="AC954">
        <v>0</v>
      </c>
      <c r="AD954">
        <v>0</v>
      </c>
      <c r="AE954">
        <v>0.11328560986278613</v>
      </c>
    </row>
    <row r="955" spans="1:31" x14ac:dyDescent="0.25">
      <c r="A955">
        <v>1806650</v>
      </c>
      <c r="B955">
        <v>1</v>
      </c>
      <c r="C955" t="s">
        <v>81</v>
      </c>
      <c r="D955" t="s">
        <v>112</v>
      </c>
      <c r="E955" t="s">
        <v>193</v>
      </c>
      <c r="F955" t="s">
        <v>2996</v>
      </c>
      <c r="G955" t="s">
        <v>256</v>
      </c>
      <c r="H955" t="s">
        <v>134</v>
      </c>
      <c r="I955" t="s">
        <v>135</v>
      </c>
      <c r="J955" t="s">
        <v>136</v>
      </c>
      <c r="K955" t="s">
        <v>159</v>
      </c>
      <c r="L955" t="s">
        <v>2997</v>
      </c>
      <c r="M955" t="s">
        <v>2998</v>
      </c>
      <c r="N955">
        <v>9.1811555550000001</v>
      </c>
      <c r="O955">
        <v>0</v>
      </c>
      <c r="P955">
        <v>29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23.381406859610578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23.381406859610578</v>
      </c>
    </row>
    <row r="956" spans="1:31" x14ac:dyDescent="0.25">
      <c r="A956">
        <v>1806652</v>
      </c>
      <c r="B956">
        <v>1</v>
      </c>
      <c r="C956" t="s">
        <v>80</v>
      </c>
      <c r="D956" t="s">
        <v>108</v>
      </c>
      <c r="E956" t="s">
        <v>291</v>
      </c>
      <c r="F956" t="s">
        <v>2999</v>
      </c>
      <c r="G956" t="s">
        <v>263</v>
      </c>
      <c r="H956" t="s">
        <v>134</v>
      </c>
      <c r="I956" t="s">
        <v>135</v>
      </c>
      <c r="J956" t="s">
        <v>136</v>
      </c>
      <c r="K956" t="s">
        <v>159</v>
      </c>
      <c r="L956" t="s">
        <v>3000</v>
      </c>
      <c r="M956" t="s">
        <v>3001</v>
      </c>
      <c r="N956">
        <v>1.716388888</v>
      </c>
      <c r="O956">
        <v>0</v>
      </c>
      <c r="P956">
        <v>134</v>
      </c>
      <c r="Q956">
        <v>0</v>
      </c>
      <c r="R956">
        <v>0</v>
      </c>
      <c r="S956">
        <v>0</v>
      </c>
      <c r="T956">
        <v>55</v>
      </c>
      <c r="U956">
        <v>0</v>
      </c>
      <c r="V956">
        <v>0</v>
      </c>
      <c r="W956">
        <v>0</v>
      </c>
      <c r="X956">
        <v>48.785305878942367</v>
      </c>
      <c r="Y956">
        <v>0</v>
      </c>
      <c r="Z956">
        <v>0</v>
      </c>
      <c r="AA956">
        <v>0</v>
      </c>
      <c r="AB956">
        <v>34.688785160307056</v>
      </c>
      <c r="AC956">
        <v>0</v>
      </c>
      <c r="AD956">
        <v>0</v>
      </c>
      <c r="AE956">
        <v>83.47409103924943</v>
      </c>
    </row>
    <row r="957" spans="1:31" x14ac:dyDescent="0.25">
      <c r="A957">
        <v>1806653</v>
      </c>
      <c r="B957">
        <v>1</v>
      </c>
      <c r="C957" t="s">
        <v>81</v>
      </c>
      <c r="D957" t="s">
        <v>126</v>
      </c>
      <c r="E957" t="s">
        <v>146</v>
      </c>
      <c r="F957" t="s">
        <v>3002</v>
      </c>
      <c r="G957" t="s">
        <v>263</v>
      </c>
      <c r="H957" t="s">
        <v>143</v>
      </c>
      <c r="I957" t="s">
        <v>135</v>
      </c>
      <c r="J957" t="s">
        <v>136</v>
      </c>
      <c r="K957" t="s">
        <v>159</v>
      </c>
      <c r="L957" t="s">
        <v>3003</v>
      </c>
      <c r="M957" t="s">
        <v>3004</v>
      </c>
      <c r="N957">
        <v>2.7388555550000002</v>
      </c>
      <c r="O957">
        <v>0</v>
      </c>
      <c r="P957">
        <v>50</v>
      </c>
      <c r="Q957">
        <v>21</v>
      </c>
      <c r="R957">
        <v>39</v>
      </c>
      <c r="S957">
        <v>4</v>
      </c>
      <c r="T957">
        <v>13</v>
      </c>
      <c r="U957">
        <v>0</v>
      </c>
      <c r="V957">
        <v>0</v>
      </c>
      <c r="W957">
        <v>0</v>
      </c>
      <c r="X957">
        <v>20.673812772647846</v>
      </c>
      <c r="Y957">
        <v>31.524313564759844</v>
      </c>
      <c r="Z957">
        <v>69.979369584143143</v>
      </c>
      <c r="AA957">
        <v>16.47317855493295</v>
      </c>
      <c r="AB957">
        <v>69.370811607901217</v>
      </c>
      <c r="AC957">
        <v>0</v>
      </c>
      <c r="AD957">
        <v>0</v>
      </c>
      <c r="AE957">
        <v>208.021486084385</v>
      </c>
    </row>
    <row r="958" spans="1:31" x14ac:dyDescent="0.25">
      <c r="A958">
        <v>1806654</v>
      </c>
      <c r="B958">
        <v>1</v>
      </c>
      <c r="C958" t="s">
        <v>80</v>
      </c>
      <c r="D958" t="s">
        <v>93</v>
      </c>
      <c r="E958" t="s">
        <v>291</v>
      </c>
      <c r="F958" t="s">
        <v>3005</v>
      </c>
      <c r="G958" t="s">
        <v>263</v>
      </c>
      <c r="H958" t="s">
        <v>134</v>
      </c>
      <c r="I958" t="s">
        <v>135</v>
      </c>
      <c r="J958" t="s">
        <v>136</v>
      </c>
      <c r="K958" t="s">
        <v>159</v>
      </c>
      <c r="L958" t="s">
        <v>3006</v>
      </c>
      <c r="M958" t="s">
        <v>3007</v>
      </c>
      <c r="N958">
        <v>4.6677166659999996</v>
      </c>
      <c r="O958">
        <v>0</v>
      </c>
      <c r="P958">
        <v>1</v>
      </c>
      <c r="Q958">
        <v>0</v>
      </c>
      <c r="R958">
        <v>4</v>
      </c>
      <c r="S958">
        <v>0</v>
      </c>
      <c r="T958">
        <v>4</v>
      </c>
      <c r="U958">
        <v>0</v>
      </c>
      <c r="V958">
        <v>0</v>
      </c>
      <c r="W958">
        <v>0</v>
      </c>
      <c r="X958">
        <v>0.19040804327653776</v>
      </c>
      <c r="Y958">
        <v>0</v>
      </c>
      <c r="Z958">
        <v>178.56438361848444</v>
      </c>
      <c r="AA958">
        <v>0</v>
      </c>
      <c r="AB958">
        <v>10.588460115284125</v>
      </c>
      <c r="AC958">
        <v>0</v>
      </c>
      <c r="AD958">
        <v>0</v>
      </c>
      <c r="AE958">
        <v>189.34325177704511</v>
      </c>
    </row>
    <row r="959" spans="1:31" x14ac:dyDescent="0.25">
      <c r="A959">
        <v>1806655</v>
      </c>
      <c r="B959">
        <v>1</v>
      </c>
      <c r="C959" t="s">
        <v>80</v>
      </c>
      <c r="D959" t="s">
        <v>83</v>
      </c>
      <c r="E959" t="s">
        <v>131</v>
      </c>
      <c r="F959" t="s">
        <v>3008</v>
      </c>
      <c r="G959" t="s">
        <v>231</v>
      </c>
      <c r="H959" t="s">
        <v>134</v>
      </c>
      <c r="I959" t="s">
        <v>135</v>
      </c>
      <c r="J959" t="s">
        <v>136</v>
      </c>
      <c r="K959" t="s">
        <v>137</v>
      </c>
      <c r="L959" t="s">
        <v>3009</v>
      </c>
      <c r="M959" t="s">
        <v>3010</v>
      </c>
      <c r="N959">
        <v>1.740277777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0.91092203174752506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0.91092203174752506</v>
      </c>
    </row>
    <row r="960" spans="1:31" x14ac:dyDescent="0.25">
      <c r="A960">
        <v>1806656</v>
      </c>
      <c r="B960">
        <v>1</v>
      </c>
      <c r="C960" t="s">
        <v>80</v>
      </c>
      <c r="D960" t="s">
        <v>83</v>
      </c>
      <c r="E960" t="s">
        <v>146</v>
      </c>
      <c r="F960" t="s">
        <v>3011</v>
      </c>
      <c r="G960" t="s">
        <v>256</v>
      </c>
      <c r="H960" t="s">
        <v>143</v>
      </c>
      <c r="I960" t="s">
        <v>135</v>
      </c>
      <c r="J960" t="s">
        <v>136</v>
      </c>
      <c r="K960" t="s">
        <v>159</v>
      </c>
      <c r="L960" t="s">
        <v>3012</v>
      </c>
      <c r="M960" t="s">
        <v>3013</v>
      </c>
      <c r="N960">
        <v>3.2861111109999999</v>
      </c>
      <c r="O960">
        <v>0</v>
      </c>
      <c r="P960">
        <v>2531</v>
      </c>
      <c r="Q960">
        <v>1</v>
      </c>
      <c r="R960">
        <v>3</v>
      </c>
      <c r="S960">
        <v>11</v>
      </c>
      <c r="T960">
        <v>1197</v>
      </c>
      <c r="U960">
        <v>8</v>
      </c>
      <c r="V960">
        <v>53</v>
      </c>
      <c r="W960">
        <v>0</v>
      </c>
      <c r="X960">
        <v>2025.878850073995</v>
      </c>
      <c r="Y960">
        <v>589.64592231152506</v>
      </c>
      <c r="Z960">
        <v>5.0684488395026417</v>
      </c>
      <c r="AA960">
        <v>251.31784956876174</v>
      </c>
      <c r="AB960">
        <v>1954.0019306526149</v>
      </c>
      <c r="AC960">
        <v>450.74094571241324</v>
      </c>
      <c r="AD960">
        <v>1187.035489911128</v>
      </c>
      <c r="AE960">
        <v>6463.6894370699401</v>
      </c>
    </row>
    <row r="961" spans="1:31" x14ac:dyDescent="0.25">
      <c r="A961">
        <v>1806657</v>
      </c>
      <c r="B961">
        <v>1</v>
      </c>
      <c r="C961" t="s">
        <v>80</v>
      </c>
      <c r="D961" t="s">
        <v>93</v>
      </c>
      <c r="E961" t="s">
        <v>193</v>
      </c>
      <c r="F961" t="s">
        <v>3014</v>
      </c>
      <c r="G961" t="s">
        <v>235</v>
      </c>
      <c r="H961" t="s">
        <v>134</v>
      </c>
      <c r="I961" t="s">
        <v>135</v>
      </c>
      <c r="J961" t="s">
        <v>136</v>
      </c>
      <c r="K961" t="s">
        <v>137</v>
      </c>
      <c r="L961" t="s">
        <v>3015</v>
      </c>
      <c r="M961" t="s">
        <v>3016</v>
      </c>
      <c r="N961">
        <v>4.5105555549999998</v>
      </c>
      <c r="O961">
        <v>0</v>
      </c>
      <c r="P961">
        <v>6</v>
      </c>
      <c r="Q961">
        <v>0</v>
      </c>
      <c r="R961">
        <v>8</v>
      </c>
      <c r="S961">
        <v>0</v>
      </c>
      <c r="T961">
        <v>8</v>
      </c>
      <c r="U961">
        <v>0</v>
      </c>
      <c r="V961">
        <v>0</v>
      </c>
      <c r="W961">
        <v>0</v>
      </c>
      <c r="X961">
        <v>6.7965726841462493</v>
      </c>
      <c r="Y961">
        <v>0</v>
      </c>
      <c r="Z961">
        <v>5.6902212793672033</v>
      </c>
      <c r="AA961">
        <v>0</v>
      </c>
      <c r="AB961">
        <v>6.4018508248300803</v>
      </c>
      <c r="AC961">
        <v>0</v>
      </c>
      <c r="AD961">
        <v>0</v>
      </c>
      <c r="AE961">
        <v>18.888644788343534</v>
      </c>
    </row>
    <row r="962" spans="1:31" x14ac:dyDescent="0.25">
      <c r="A962">
        <v>1806658</v>
      </c>
      <c r="B962">
        <v>1</v>
      </c>
      <c r="C962" t="s">
        <v>80</v>
      </c>
      <c r="D962" t="s">
        <v>91</v>
      </c>
      <c r="E962" t="s">
        <v>146</v>
      </c>
      <c r="F962" t="s">
        <v>3017</v>
      </c>
      <c r="G962" t="s">
        <v>3018</v>
      </c>
      <c r="H962" t="s">
        <v>143</v>
      </c>
      <c r="I962" t="s">
        <v>135</v>
      </c>
      <c r="J962" t="s">
        <v>136</v>
      </c>
      <c r="K962" t="s">
        <v>137</v>
      </c>
      <c r="L962" t="s">
        <v>3019</v>
      </c>
      <c r="M962" t="s">
        <v>3020</v>
      </c>
      <c r="N962">
        <v>2.071666666</v>
      </c>
      <c r="O962">
        <v>0</v>
      </c>
      <c r="P962">
        <v>0</v>
      </c>
      <c r="Q962">
        <v>1</v>
      </c>
      <c r="R962">
        <v>0</v>
      </c>
      <c r="S962">
        <v>1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3.8122962358571253</v>
      </c>
      <c r="Z962">
        <v>0</v>
      </c>
      <c r="AA962">
        <v>1.7312762204827734</v>
      </c>
      <c r="AB962">
        <v>0</v>
      </c>
      <c r="AC962">
        <v>0</v>
      </c>
      <c r="AD962">
        <v>0</v>
      </c>
      <c r="AE962">
        <v>5.5435724563398985</v>
      </c>
    </row>
    <row r="963" spans="1:31" x14ac:dyDescent="0.25">
      <c r="A963">
        <v>1806662</v>
      </c>
      <c r="B963">
        <v>1</v>
      </c>
      <c r="C963" t="s">
        <v>80</v>
      </c>
      <c r="D963" t="s">
        <v>103</v>
      </c>
      <c r="E963" t="s">
        <v>131</v>
      </c>
      <c r="F963" t="s">
        <v>3021</v>
      </c>
      <c r="G963" t="s">
        <v>133</v>
      </c>
      <c r="H963" t="s">
        <v>134</v>
      </c>
      <c r="I963" t="s">
        <v>135</v>
      </c>
      <c r="J963" t="s">
        <v>136</v>
      </c>
      <c r="K963" t="s">
        <v>137</v>
      </c>
      <c r="L963" t="s">
        <v>3022</v>
      </c>
      <c r="M963" t="s">
        <v>3023</v>
      </c>
      <c r="N963">
        <v>0.518055555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0.20423270332310001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0.20423270332310001</v>
      </c>
    </row>
    <row r="964" spans="1:31" x14ac:dyDescent="0.25">
      <c r="A964">
        <v>1806663</v>
      </c>
      <c r="B964">
        <v>1</v>
      </c>
      <c r="C964" t="s">
        <v>80</v>
      </c>
      <c r="D964" t="s">
        <v>104</v>
      </c>
      <c r="E964" t="s">
        <v>140</v>
      </c>
      <c r="F964" t="s">
        <v>3024</v>
      </c>
      <c r="G964" t="s">
        <v>256</v>
      </c>
      <c r="H964" t="s">
        <v>143</v>
      </c>
      <c r="I964" t="s">
        <v>135</v>
      </c>
      <c r="J964" t="s">
        <v>136</v>
      </c>
      <c r="K964" t="s">
        <v>159</v>
      </c>
      <c r="L964" t="s">
        <v>3025</v>
      </c>
      <c r="M964" t="s">
        <v>3026</v>
      </c>
      <c r="N964">
        <v>0.90555555499999996</v>
      </c>
      <c r="O964">
        <v>1</v>
      </c>
      <c r="P964">
        <v>0</v>
      </c>
      <c r="Q964">
        <v>0</v>
      </c>
      <c r="R964">
        <v>0</v>
      </c>
      <c r="S964">
        <v>14</v>
      </c>
      <c r="T964">
        <v>1</v>
      </c>
      <c r="U964">
        <v>6</v>
      </c>
      <c r="V964">
        <v>0</v>
      </c>
      <c r="W964">
        <v>8.469961726730002E-2</v>
      </c>
      <c r="X964">
        <v>0</v>
      </c>
      <c r="Y964">
        <v>0</v>
      </c>
      <c r="Z964">
        <v>0</v>
      </c>
      <c r="AA964">
        <v>49.857925811959831</v>
      </c>
      <c r="AB964">
        <v>0.21221672736163333</v>
      </c>
      <c r="AC964">
        <v>153.15020581525704</v>
      </c>
      <c r="AD964">
        <v>0</v>
      </c>
      <c r="AE964">
        <v>203.3050479718458</v>
      </c>
    </row>
    <row r="965" spans="1:31" x14ac:dyDescent="0.25">
      <c r="A965">
        <v>1806667</v>
      </c>
      <c r="B965">
        <v>1</v>
      </c>
      <c r="C965" t="s">
        <v>81</v>
      </c>
      <c r="D965" t="s">
        <v>123</v>
      </c>
      <c r="E965" t="s">
        <v>146</v>
      </c>
      <c r="F965" t="s">
        <v>3027</v>
      </c>
      <c r="G965" t="s">
        <v>256</v>
      </c>
      <c r="H965" t="s">
        <v>143</v>
      </c>
      <c r="I965" t="s">
        <v>135</v>
      </c>
      <c r="J965" t="s">
        <v>136</v>
      </c>
      <c r="K965" t="s">
        <v>159</v>
      </c>
      <c r="L965" t="s">
        <v>3028</v>
      </c>
      <c r="M965" t="s">
        <v>3029</v>
      </c>
      <c r="N965">
        <v>2.164351666</v>
      </c>
      <c r="O965">
        <v>0</v>
      </c>
      <c r="P965">
        <v>0</v>
      </c>
      <c r="Q965">
        <v>0</v>
      </c>
      <c r="R965">
        <v>0</v>
      </c>
      <c r="S965">
        <v>4</v>
      </c>
      <c r="T965">
        <v>0</v>
      </c>
      <c r="U965">
        <v>5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15.798826412057624</v>
      </c>
      <c r="AB965">
        <v>0</v>
      </c>
      <c r="AC965">
        <v>288.18494356373043</v>
      </c>
      <c r="AD965">
        <v>0</v>
      </c>
      <c r="AE965">
        <v>303.98376997578805</v>
      </c>
    </row>
    <row r="966" spans="1:31" x14ac:dyDescent="0.25">
      <c r="A966">
        <v>1806671</v>
      </c>
      <c r="B966">
        <v>1</v>
      </c>
      <c r="C966" t="s">
        <v>80</v>
      </c>
      <c r="D966" t="s">
        <v>95</v>
      </c>
      <c r="E966" t="s">
        <v>339</v>
      </c>
      <c r="F966" t="s">
        <v>3030</v>
      </c>
      <c r="G966" t="s">
        <v>142</v>
      </c>
      <c r="H966" t="s">
        <v>143</v>
      </c>
      <c r="I966" t="s">
        <v>135</v>
      </c>
      <c r="J966" t="s">
        <v>136</v>
      </c>
      <c r="K966" t="s">
        <v>137</v>
      </c>
      <c r="L966" t="s">
        <v>3031</v>
      </c>
      <c r="M966" t="s">
        <v>3032</v>
      </c>
      <c r="N966">
        <v>9.1111110999999995E-2</v>
      </c>
      <c r="O966">
        <v>3</v>
      </c>
      <c r="P966">
        <v>4872</v>
      </c>
      <c r="Q966">
        <v>23</v>
      </c>
      <c r="R966">
        <v>7</v>
      </c>
      <c r="S966">
        <v>76</v>
      </c>
      <c r="T966">
        <v>263</v>
      </c>
      <c r="U966">
        <v>8</v>
      </c>
      <c r="V966">
        <v>0</v>
      </c>
      <c r="W966">
        <v>0.33957522470088003</v>
      </c>
      <c r="X966">
        <v>105.33630509548792</v>
      </c>
      <c r="Y966">
        <v>7.8247493497968188</v>
      </c>
      <c r="Z966">
        <v>0.18276973207776001</v>
      </c>
      <c r="AA966">
        <v>46.954011865827773</v>
      </c>
      <c r="AB966">
        <v>15.345991588019672</v>
      </c>
      <c r="AC966">
        <v>32.03584590261616</v>
      </c>
      <c r="AD966">
        <v>0</v>
      </c>
      <c r="AE966">
        <v>208.01924875852697</v>
      </c>
    </row>
    <row r="967" spans="1:31" x14ac:dyDescent="0.25">
      <c r="A967">
        <v>1806673</v>
      </c>
      <c r="B967">
        <v>1</v>
      </c>
      <c r="C967" t="s">
        <v>81</v>
      </c>
      <c r="D967" t="s">
        <v>118</v>
      </c>
      <c r="E967" t="s">
        <v>193</v>
      </c>
      <c r="F967" t="s">
        <v>3033</v>
      </c>
      <c r="G967" t="s">
        <v>247</v>
      </c>
      <c r="H967" t="s">
        <v>134</v>
      </c>
      <c r="I967" t="s">
        <v>135</v>
      </c>
      <c r="J967" t="s">
        <v>136</v>
      </c>
      <c r="K967" t="s">
        <v>137</v>
      </c>
      <c r="L967" t="s">
        <v>3034</v>
      </c>
      <c r="M967" t="s">
        <v>3035</v>
      </c>
      <c r="N967">
        <v>0.73916666600000003</v>
      </c>
      <c r="O967">
        <v>0</v>
      </c>
      <c r="P967">
        <v>59</v>
      </c>
      <c r="Q967">
        <v>0</v>
      </c>
      <c r="R967">
        <v>1</v>
      </c>
      <c r="S967">
        <v>0</v>
      </c>
      <c r="T967">
        <v>16</v>
      </c>
      <c r="U967">
        <v>0</v>
      </c>
      <c r="V967">
        <v>0</v>
      </c>
      <c r="W967">
        <v>0</v>
      </c>
      <c r="X967">
        <v>9.0150408733442227</v>
      </c>
      <c r="Y967">
        <v>0</v>
      </c>
      <c r="Z967">
        <v>4.5288245464516668E-3</v>
      </c>
      <c r="AA967">
        <v>0</v>
      </c>
      <c r="AB967">
        <v>1.5949784553177251</v>
      </c>
      <c r="AC967">
        <v>0</v>
      </c>
      <c r="AD967">
        <v>0</v>
      </c>
      <c r="AE967">
        <v>10.6145481532084</v>
      </c>
    </row>
    <row r="968" spans="1:31" x14ac:dyDescent="0.25">
      <c r="A968">
        <v>1806674</v>
      </c>
      <c r="B968">
        <v>1</v>
      </c>
      <c r="C968" t="s">
        <v>81</v>
      </c>
      <c r="D968" t="s">
        <v>113</v>
      </c>
      <c r="E968" t="s">
        <v>176</v>
      </c>
      <c r="F968" t="s">
        <v>3036</v>
      </c>
      <c r="G968" t="s">
        <v>142</v>
      </c>
      <c r="H968" t="s">
        <v>143</v>
      </c>
      <c r="I968" t="s">
        <v>135</v>
      </c>
      <c r="J968" t="s">
        <v>136</v>
      </c>
      <c r="K968" t="s">
        <v>137</v>
      </c>
      <c r="L968" t="s">
        <v>3037</v>
      </c>
      <c r="M968" t="s">
        <v>3038</v>
      </c>
      <c r="N968">
        <v>0.87583333299999999</v>
      </c>
      <c r="O968">
        <v>2</v>
      </c>
      <c r="P968">
        <v>114</v>
      </c>
      <c r="Q968">
        <v>4</v>
      </c>
      <c r="R968">
        <v>23</v>
      </c>
      <c r="S968">
        <v>10</v>
      </c>
      <c r="T968">
        <v>15</v>
      </c>
      <c r="U968">
        <v>4</v>
      </c>
      <c r="V968">
        <v>1</v>
      </c>
      <c r="W968">
        <v>0.47531689796108501</v>
      </c>
      <c r="X968">
        <v>16.48708406416474</v>
      </c>
      <c r="Y968">
        <v>5.3191272144526804</v>
      </c>
      <c r="Z968">
        <v>2.0951126378031275</v>
      </c>
      <c r="AA968">
        <v>169.72906753176761</v>
      </c>
      <c r="AB968">
        <v>18.551652570365949</v>
      </c>
      <c r="AC968">
        <v>419.35596266869703</v>
      </c>
      <c r="AD968">
        <v>1.9678195899490456</v>
      </c>
      <c r="AE968">
        <v>633.98114317516126</v>
      </c>
    </row>
    <row r="969" spans="1:31" x14ac:dyDescent="0.25">
      <c r="A969">
        <v>1806676</v>
      </c>
      <c r="B969">
        <v>1</v>
      </c>
      <c r="C969" t="s">
        <v>80</v>
      </c>
      <c r="D969" t="s">
        <v>94</v>
      </c>
      <c r="E969" t="s">
        <v>131</v>
      </c>
      <c r="F969" t="s">
        <v>3039</v>
      </c>
      <c r="G969" t="s">
        <v>148</v>
      </c>
      <c r="H969" t="s">
        <v>134</v>
      </c>
      <c r="I969" t="s">
        <v>135</v>
      </c>
      <c r="J969" t="s">
        <v>3</v>
      </c>
      <c r="K969" t="s">
        <v>137</v>
      </c>
      <c r="L969" t="s">
        <v>3040</v>
      </c>
      <c r="M969" t="s">
        <v>3041</v>
      </c>
      <c r="N969">
        <v>1.665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0.50990467903343673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0.50990467903343673</v>
      </c>
    </row>
    <row r="970" spans="1:31" x14ac:dyDescent="0.25">
      <c r="A970">
        <v>1806677</v>
      </c>
      <c r="B970">
        <v>1</v>
      </c>
      <c r="C970" t="s">
        <v>80</v>
      </c>
      <c r="D970" t="s">
        <v>96</v>
      </c>
      <c r="E970" t="s">
        <v>131</v>
      </c>
      <c r="F970" t="s">
        <v>3042</v>
      </c>
      <c r="G970" t="s">
        <v>133</v>
      </c>
      <c r="H970" t="s">
        <v>134</v>
      </c>
      <c r="I970" t="s">
        <v>135</v>
      </c>
      <c r="J970" t="s">
        <v>136</v>
      </c>
      <c r="K970" t="s">
        <v>137</v>
      </c>
      <c r="L970" t="s">
        <v>3043</v>
      </c>
      <c r="M970" t="s">
        <v>3044</v>
      </c>
      <c r="N970">
        <v>3.446111111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1.8435613744558399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1.8435613744558399</v>
      </c>
    </row>
    <row r="971" spans="1:31" x14ac:dyDescent="0.25">
      <c r="A971">
        <v>1806678</v>
      </c>
      <c r="B971">
        <v>1</v>
      </c>
      <c r="C971" t="s">
        <v>80</v>
      </c>
      <c r="D971" t="s">
        <v>107</v>
      </c>
      <c r="E971" t="s">
        <v>291</v>
      </c>
      <c r="F971" t="s">
        <v>3045</v>
      </c>
      <c r="G971" t="s">
        <v>424</v>
      </c>
      <c r="H971" t="s">
        <v>134</v>
      </c>
      <c r="I971" t="s">
        <v>135</v>
      </c>
      <c r="J971" t="s">
        <v>136</v>
      </c>
      <c r="K971" t="s">
        <v>137</v>
      </c>
      <c r="L971" t="s">
        <v>3046</v>
      </c>
      <c r="M971" t="s">
        <v>3047</v>
      </c>
      <c r="N971">
        <v>1.174722222</v>
      </c>
      <c r="O971">
        <v>0</v>
      </c>
      <c r="P971">
        <v>31</v>
      </c>
      <c r="Q971">
        <v>0</v>
      </c>
      <c r="R971">
        <v>0</v>
      </c>
      <c r="S971">
        <v>0</v>
      </c>
      <c r="T971">
        <v>2</v>
      </c>
      <c r="U971">
        <v>0</v>
      </c>
      <c r="V971">
        <v>0</v>
      </c>
      <c r="W971">
        <v>0</v>
      </c>
      <c r="X971">
        <v>3.078561644269064</v>
      </c>
      <c r="Y971">
        <v>0</v>
      </c>
      <c r="Z971">
        <v>0</v>
      </c>
      <c r="AA971">
        <v>0</v>
      </c>
      <c r="AB971">
        <v>0.80595287681330341</v>
      </c>
      <c r="AC971">
        <v>0</v>
      </c>
      <c r="AD971">
        <v>0</v>
      </c>
      <c r="AE971">
        <v>3.8845145210823673</v>
      </c>
    </row>
    <row r="972" spans="1:31" x14ac:dyDescent="0.25">
      <c r="A972">
        <v>1806679</v>
      </c>
      <c r="B972">
        <v>1</v>
      </c>
      <c r="C972" t="s">
        <v>80</v>
      </c>
      <c r="D972" t="s">
        <v>101</v>
      </c>
      <c r="E972" t="s">
        <v>176</v>
      </c>
      <c r="F972" t="s">
        <v>3048</v>
      </c>
      <c r="G972" t="s">
        <v>142</v>
      </c>
      <c r="H972" t="s">
        <v>143</v>
      </c>
      <c r="I972" t="s">
        <v>135</v>
      </c>
      <c r="J972" t="s">
        <v>136</v>
      </c>
      <c r="K972" t="s">
        <v>137</v>
      </c>
      <c r="L972" t="s">
        <v>3049</v>
      </c>
      <c r="M972" t="s">
        <v>3050</v>
      </c>
      <c r="N972">
        <v>0.24833333299999999</v>
      </c>
      <c r="O972">
        <v>0</v>
      </c>
      <c r="P972">
        <v>3517</v>
      </c>
      <c r="Q972">
        <v>0</v>
      </c>
      <c r="R972">
        <v>2</v>
      </c>
      <c r="S972">
        <v>1</v>
      </c>
      <c r="T972">
        <v>114</v>
      </c>
      <c r="U972">
        <v>0</v>
      </c>
      <c r="V972">
        <v>0</v>
      </c>
      <c r="W972">
        <v>0</v>
      </c>
      <c r="X972">
        <v>166.18846733137903</v>
      </c>
      <c r="Y972">
        <v>0</v>
      </c>
      <c r="Z972">
        <v>3.2586163979638337E-2</v>
      </c>
      <c r="AA972">
        <v>1.0963257802213251</v>
      </c>
      <c r="AB972">
        <v>16.740272411553452</v>
      </c>
      <c r="AC972">
        <v>0</v>
      </c>
      <c r="AD972">
        <v>0</v>
      </c>
      <c r="AE972">
        <v>184.05765168713344</v>
      </c>
    </row>
    <row r="973" spans="1:31" x14ac:dyDescent="0.25">
      <c r="A973">
        <v>1806685</v>
      </c>
      <c r="B973">
        <v>1</v>
      </c>
      <c r="C973" t="s">
        <v>81</v>
      </c>
      <c r="D973" t="s">
        <v>123</v>
      </c>
      <c r="E973" t="s">
        <v>193</v>
      </c>
      <c r="F973" t="s">
        <v>3051</v>
      </c>
      <c r="G973" t="s">
        <v>195</v>
      </c>
      <c r="H973" t="s">
        <v>134</v>
      </c>
      <c r="I973" t="s">
        <v>135</v>
      </c>
      <c r="J973" t="s">
        <v>136</v>
      </c>
      <c r="K973" t="s">
        <v>137</v>
      </c>
      <c r="L973" t="s">
        <v>3052</v>
      </c>
      <c r="M973" t="s">
        <v>3053</v>
      </c>
      <c r="N973">
        <v>2.895277777</v>
      </c>
      <c r="O973">
        <v>0</v>
      </c>
      <c r="P973">
        <v>46</v>
      </c>
      <c r="Q973">
        <v>0</v>
      </c>
      <c r="R973">
        <v>5</v>
      </c>
      <c r="S973">
        <v>0</v>
      </c>
      <c r="T973">
        <v>1</v>
      </c>
      <c r="U973">
        <v>0</v>
      </c>
      <c r="V973">
        <v>0</v>
      </c>
      <c r="W973">
        <v>0</v>
      </c>
      <c r="X973">
        <v>19.964354199171204</v>
      </c>
      <c r="Y973">
        <v>0</v>
      </c>
      <c r="Z973">
        <v>2.1434161781405132</v>
      </c>
      <c r="AA973">
        <v>0</v>
      </c>
      <c r="AB973">
        <v>3.782652840814445E-3</v>
      </c>
      <c r="AC973">
        <v>0</v>
      </c>
      <c r="AD973">
        <v>0</v>
      </c>
      <c r="AE973">
        <v>22.111553030152532</v>
      </c>
    </row>
    <row r="974" spans="1:31" x14ac:dyDescent="0.25">
      <c r="A974">
        <v>1806686</v>
      </c>
      <c r="B974">
        <v>1</v>
      </c>
      <c r="C974" t="s">
        <v>81</v>
      </c>
      <c r="D974" t="s">
        <v>122</v>
      </c>
      <c r="E974" t="s">
        <v>131</v>
      </c>
      <c r="F974" t="s">
        <v>3054</v>
      </c>
      <c r="G974" t="s">
        <v>231</v>
      </c>
      <c r="H974" t="s">
        <v>134</v>
      </c>
      <c r="I974" t="s">
        <v>135</v>
      </c>
      <c r="J974" t="s">
        <v>136</v>
      </c>
      <c r="K974" t="s">
        <v>137</v>
      </c>
      <c r="L974" t="s">
        <v>3055</v>
      </c>
      <c r="M974" t="s">
        <v>3056</v>
      </c>
      <c r="N974">
        <v>5.7438888879999999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2.6475560436666672E-3</v>
      </c>
      <c r="AC974">
        <v>0</v>
      </c>
      <c r="AD974">
        <v>0</v>
      </c>
      <c r="AE974">
        <v>2.6475560436666672E-3</v>
      </c>
    </row>
    <row r="975" spans="1:31" x14ac:dyDescent="0.25">
      <c r="A975">
        <v>1806687</v>
      </c>
      <c r="B975">
        <v>1</v>
      </c>
      <c r="C975" t="s">
        <v>80</v>
      </c>
      <c r="D975" t="s">
        <v>96</v>
      </c>
      <c r="E975" t="s">
        <v>131</v>
      </c>
      <c r="F975" t="s">
        <v>3057</v>
      </c>
      <c r="G975" t="s">
        <v>133</v>
      </c>
      <c r="H975" t="s">
        <v>134</v>
      </c>
      <c r="I975" t="s">
        <v>135</v>
      </c>
      <c r="J975" t="s">
        <v>136</v>
      </c>
      <c r="K975" t="s">
        <v>137</v>
      </c>
      <c r="L975" t="s">
        <v>3058</v>
      </c>
      <c r="M975" t="s">
        <v>3059</v>
      </c>
      <c r="N975">
        <v>5.0252777770000003</v>
      </c>
      <c r="O975">
        <v>0</v>
      </c>
      <c r="P975">
        <v>2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4.1881412838026968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4.1881412838026968</v>
      </c>
    </row>
    <row r="976" spans="1:31" x14ac:dyDescent="0.25">
      <c r="A976">
        <v>1806688</v>
      </c>
      <c r="B976">
        <v>1</v>
      </c>
      <c r="C976" t="s">
        <v>80</v>
      </c>
      <c r="D976" t="s">
        <v>83</v>
      </c>
      <c r="E976" t="s">
        <v>146</v>
      </c>
      <c r="F976" t="s">
        <v>3060</v>
      </c>
      <c r="G976" t="s">
        <v>256</v>
      </c>
      <c r="H976" t="s">
        <v>143</v>
      </c>
      <c r="I976" t="s">
        <v>135</v>
      </c>
      <c r="J976" t="s">
        <v>136</v>
      </c>
      <c r="K976" t="s">
        <v>159</v>
      </c>
      <c r="L976" t="s">
        <v>3061</v>
      </c>
      <c r="M976" t="s">
        <v>3062</v>
      </c>
      <c r="N976">
        <v>3.2212138879999999</v>
      </c>
      <c r="O976">
        <v>0</v>
      </c>
      <c r="P976">
        <v>0</v>
      </c>
      <c r="Q976">
        <v>0</v>
      </c>
      <c r="R976">
        <v>0</v>
      </c>
      <c r="S976">
        <v>10</v>
      </c>
      <c r="T976">
        <v>8</v>
      </c>
      <c r="U976">
        <v>3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208.24930696444784</v>
      </c>
      <c r="AB976">
        <v>28.423563844415245</v>
      </c>
      <c r="AC976">
        <v>325.13539720084992</v>
      </c>
      <c r="AD976">
        <v>0</v>
      </c>
      <c r="AE976">
        <v>561.80826800971295</v>
      </c>
    </row>
    <row r="977" spans="1:31" x14ac:dyDescent="0.25">
      <c r="A977">
        <v>1806690</v>
      </c>
      <c r="B977">
        <v>1</v>
      </c>
      <c r="C977" t="s">
        <v>80</v>
      </c>
      <c r="D977" t="s">
        <v>93</v>
      </c>
      <c r="E977" t="s">
        <v>193</v>
      </c>
      <c r="F977" t="s">
        <v>3063</v>
      </c>
      <c r="G977" t="s">
        <v>235</v>
      </c>
      <c r="H977" t="s">
        <v>134</v>
      </c>
      <c r="I977" t="s">
        <v>135</v>
      </c>
      <c r="J977" t="s">
        <v>136</v>
      </c>
      <c r="K977" t="s">
        <v>137</v>
      </c>
      <c r="L977" t="s">
        <v>3064</v>
      </c>
      <c r="M977" t="s">
        <v>3065</v>
      </c>
      <c r="N977">
        <v>5.49</v>
      </c>
      <c r="O977">
        <v>0</v>
      </c>
      <c r="P977">
        <v>2</v>
      </c>
      <c r="Q977">
        <v>0</v>
      </c>
      <c r="R977">
        <v>0</v>
      </c>
      <c r="S977">
        <v>0</v>
      </c>
      <c r="T977">
        <v>2</v>
      </c>
      <c r="U977">
        <v>0</v>
      </c>
      <c r="V977">
        <v>0</v>
      </c>
      <c r="W977">
        <v>0</v>
      </c>
      <c r="X977">
        <v>0.57034219778688</v>
      </c>
      <c r="Y977">
        <v>0</v>
      </c>
      <c r="Z977">
        <v>0</v>
      </c>
      <c r="AA977">
        <v>0</v>
      </c>
      <c r="AB977">
        <v>0.32190930613980001</v>
      </c>
      <c r="AC977">
        <v>0</v>
      </c>
      <c r="AD977">
        <v>0</v>
      </c>
      <c r="AE977">
        <v>0.89225150392668007</v>
      </c>
    </row>
    <row r="978" spans="1:31" x14ac:dyDescent="0.25">
      <c r="A978">
        <v>1806691</v>
      </c>
      <c r="B978">
        <v>1</v>
      </c>
      <c r="C978" t="s">
        <v>80</v>
      </c>
      <c r="D978" t="s">
        <v>108</v>
      </c>
      <c r="E978" t="s">
        <v>291</v>
      </c>
      <c r="F978" t="s">
        <v>3066</v>
      </c>
      <c r="G978" t="s">
        <v>424</v>
      </c>
      <c r="H978" t="s">
        <v>134</v>
      </c>
      <c r="I978" t="s">
        <v>135</v>
      </c>
      <c r="J978" t="s">
        <v>136</v>
      </c>
      <c r="K978" t="s">
        <v>137</v>
      </c>
      <c r="L978" t="s">
        <v>3067</v>
      </c>
      <c r="M978" t="s">
        <v>3068</v>
      </c>
      <c r="N978">
        <v>2.0938888879999999</v>
      </c>
      <c r="O978">
        <v>0</v>
      </c>
      <c r="P978">
        <v>48</v>
      </c>
      <c r="Q978">
        <v>0</v>
      </c>
      <c r="R978">
        <v>27</v>
      </c>
      <c r="S978">
        <v>0</v>
      </c>
      <c r="T978">
        <v>5</v>
      </c>
      <c r="U978">
        <v>0</v>
      </c>
      <c r="V978">
        <v>0</v>
      </c>
      <c r="W978">
        <v>0</v>
      </c>
      <c r="X978">
        <v>13.256367566171482</v>
      </c>
      <c r="Y978">
        <v>0</v>
      </c>
      <c r="Z978">
        <v>5.0596601116351279</v>
      </c>
      <c r="AA978">
        <v>0</v>
      </c>
      <c r="AB978">
        <v>0.64480021959874723</v>
      </c>
      <c r="AC978">
        <v>0</v>
      </c>
      <c r="AD978">
        <v>0</v>
      </c>
      <c r="AE978">
        <v>18.960827897405355</v>
      </c>
    </row>
    <row r="979" spans="1:31" x14ac:dyDescent="0.25">
      <c r="A979">
        <v>1806693</v>
      </c>
      <c r="B979">
        <v>1</v>
      </c>
      <c r="C979" t="s">
        <v>80</v>
      </c>
      <c r="D979" t="s">
        <v>97</v>
      </c>
      <c r="E979" t="s">
        <v>131</v>
      </c>
      <c r="F979" t="s">
        <v>3069</v>
      </c>
      <c r="G979" t="s">
        <v>133</v>
      </c>
      <c r="H979" t="s">
        <v>134</v>
      </c>
      <c r="I979" t="s">
        <v>135</v>
      </c>
      <c r="J979" t="s">
        <v>136</v>
      </c>
      <c r="K979" t="s">
        <v>137</v>
      </c>
      <c r="L979" t="s">
        <v>3070</v>
      </c>
      <c r="M979" t="s">
        <v>3071</v>
      </c>
      <c r="N979">
        <v>8.7019444440000004</v>
      </c>
      <c r="O979">
        <v>0</v>
      </c>
      <c r="P979">
        <v>2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6.3321748631343997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6.3321748631343997</v>
      </c>
    </row>
    <row r="980" spans="1:31" x14ac:dyDescent="0.25">
      <c r="A980">
        <v>1806694</v>
      </c>
      <c r="B980">
        <v>1</v>
      </c>
      <c r="C980" t="s">
        <v>81</v>
      </c>
      <c r="D980" t="s">
        <v>120</v>
      </c>
      <c r="E980" t="s">
        <v>131</v>
      </c>
      <c r="F980" t="s">
        <v>3072</v>
      </c>
      <c r="G980" t="s">
        <v>231</v>
      </c>
      <c r="H980" t="s">
        <v>134</v>
      </c>
      <c r="I980" t="s">
        <v>135</v>
      </c>
      <c r="J980" t="s">
        <v>136</v>
      </c>
      <c r="K980" t="s">
        <v>137</v>
      </c>
      <c r="L980" t="s">
        <v>3073</v>
      </c>
      <c r="M980" t="s">
        <v>3074</v>
      </c>
      <c r="N980">
        <v>1.643333333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0.12753518181857998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0.12753518181857998</v>
      </c>
    </row>
    <row r="981" spans="1:31" x14ac:dyDescent="0.25">
      <c r="A981">
        <v>1806695</v>
      </c>
      <c r="B981">
        <v>1</v>
      </c>
      <c r="C981" t="s">
        <v>81</v>
      </c>
      <c r="D981" t="s">
        <v>113</v>
      </c>
      <c r="E981" t="s">
        <v>140</v>
      </c>
      <c r="F981" t="s">
        <v>3075</v>
      </c>
      <c r="G981" t="s">
        <v>142</v>
      </c>
      <c r="H981" t="s">
        <v>143</v>
      </c>
      <c r="I981" t="s">
        <v>135</v>
      </c>
      <c r="J981" t="s">
        <v>136</v>
      </c>
      <c r="K981" t="s">
        <v>137</v>
      </c>
      <c r="L981" t="s">
        <v>3076</v>
      </c>
      <c r="M981" t="s">
        <v>3077</v>
      </c>
      <c r="N981">
        <v>1.0394444439999999</v>
      </c>
      <c r="O981">
        <v>0</v>
      </c>
      <c r="P981">
        <v>230</v>
      </c>
      <c r="Q981">
        <v>22</v>
      </c>
      <c r="R981">
        <v>51</v>
      </c>
      <c r="S981">
        <v>0</v>
      </c>
      <c r="T981">
        <v>12</v>
      </c>
      <c r="U981">
        <v>0</v>
      </c>
      <c r="V981">
        <v>0</v>
      </c>
      <c r="W981">
        <v>0</v>
      </c>
      <c r="X981">
        <v>50.826846880035134</v>
      </c>
      <c r="Y981">
        <v>50.222966131546393</v>
      </c>
      <c r="Z981">
        <v>65.575587810934252</v>
      </c>
      <c r="AA981">
        <v>0</v>
      </c>
      <c r="AB981">
        <v>1.0162645742735734</v>
      </c>
      <c r="AC981">
        <v>0</v>
      </c>
      <c r="AD981">
        <v>0</v>
      </c>
      <c r="AE981">
        <v>167.64166539678936</v>
      </c>
    </row>
    <row r="982" spans="1:31" x14ac:dyDescent="0.25">
      <c r="A982">
        <v>1806698</v>
      </c>
      <c r="B982">
        <v>1</v>
      </c>
      <c r="C982" t="s">
        <v>80</v>
      </c>
      <c r="D982" t="s">
        <v>100</v>
      </c>
      <c r="E982" t="s">
        <v>176</v>
      </c>
      <c r="F982" t="s">
        <v>177</v>
      </c>
      <c r="G982" t="s">
        <v>142</v>
      </c>
      <c r="H982" t="s">
        <v>143</v>
      </c>
      <c r="I982" t="s">
        <v>135</v>
      </c>
      <c r="J982" t="s">
        <v>136</v>
      </c>
      <c r="K982" t="s">
        <v>137</v>
      </c>
      <c r="L982" t="s">
        <v>3078</v>
      </c>
      <c r="M982" t="s">
        <v>3079</v>
      </c>
      <c r="N982">
        <v>7.3055554999999994E-2</v>
      </c>
      <c r="O982">
        <v>0</v>
      </c>
      <c r="P982">
        <v>4066</v>
      </c>
      <c r="Q982">
        <v>2</v>
      </c>
      <c r="R982">
        <v>154</v>
      </c>
      <c r="S982">
        <v>9</v>
      </c>
      <c r="T982">
        <v>352</v>
      </c>
      <c r="U982">
        <v>4</v>
      </c>
      <c r="V982">
        <v>5</v>
      </c>
      <c r="W982">
        <v>0</v>
      </c>
      <c r="X982">
        <v>85.61861384133023</v>
      </c>
      <c r="Y982">
        <v>0.26222923124649777</v>
      </c>
      <c r="Z982">
        <v>7.7916558700067213</v>
      </c>
      <c r="AA982">
        <v>7.017720377392842</v>
      </c>
      <c r="AB982">
        <v>14.444016547799185</v>
      </c>
      <c r="AC982">
        <v>1.2119848800809749</v>
      </c>
      <c r="AD982">
        <v>3.9365068128225666</v>
      </c>
      <c r="AE982">
        <v>120.28272756067902</v>
      </c>
    </row>
    <row r="983" spans="1:31" x14ac:dyDescent="0.25">
      <c r="A983">
        <v>1806701</v>
      </c>
      <c r="B983">
        <v>1</v>
      </c>
      <c r="C983" t="s">
        <v>80</v>
      </c>
      <c r="D983" t="s">
        <v>106</v>
      </c>
      <c r="E983" t="s">
        <v>193</v>
      </c>
      <c r="F983" t="s">
        <v>3080</v>
      </c>
      <c r="G983" t="s">
        <v>235</v>
      </c>
      <c r="H983" t="s">
        <v>134</v>
      </c>
      <c r="I983" t="s">
        <v>135</v>
      </c>
      <c r="J983" t="s">
        <v>136</v>
      </c>
      <c r="K983" t="s">
        <v>137</v>
      </c>
      <c r="L983" t="s">
        <v>3081</v>
      </c>
      <c r="M983" t="s">
        <v>3082</v>
      </c>
      <c r="N983">
        <v>1.6116666660000001</v>
      </c>
      <c r="O983">
        <v>0</v>
      </c>
      <c r="P983">
        <v>42</v>
      </c>
      <c r="Q983">
        <v>0</v>
      </c>
      <c r="R983">
        <v>3</v>
      </c>
      <c r="S983">
        <v>0</v>
      </c>
      <c r="T983">
        <v>5</v>
      </c>
      <c r="U983">
        <v>0</v>
      </c>
      <c r="V983">
        <v>0</v>
      </c>
      <c r="W983">
        <v>0</v>
      </c>
      <c r="X983">
        <v>16.603194982004954</v>
      </c>
      <c r="Y983">
        <v>0</v>
      </c>
      <c r="Z983">
        <v>0.46089189225698679</v>
      </c>
      <c r="AA983">
        <v>0</v>
      </c>
      <c r="AB983">
        <v>0.71574981185094499</v>
      </c>
      <c r="AC983">
        <v>0</v>
      </c>
      <c r="AD983">
        <v>0</v>
      </c>
      <c r="AE983">
        <v>17.779836686112887</v>
      </c>
    </row>
    <row r="984" spans="1:31" x14ac:dyDescent="0.25">
      <c r="A984">
        <v>1806702</v>
      </c>
      <c r="B984">
        <v>1</v>
      </c>
      <c r="C984" t="s">
        <v>80</v>
      </c>
      <c r="D984" t="s">
        <v>103</v>
      </c>
      <c r="E984" t="s">
        <v>339</v>
      </c>
      <c r="F984" t="s">
        <v>3083</v>
      </c>
      <c r="G984" t="s">
        <v>256</v>
      </c>
      <c r="H984" t="s">
        <v>143</v>
      </c>
      <c r="I984" t="s">
        <v>135</v>
      </c>
      <c r="J984" t="s">
        <v>136</v>
      </c>
      <c r="K984" t="s">
        <v>159</v>
      </c>
      <c r="L984" t="s">
        <v>3084</v>
      </c>
      <c r="M984" t="s">
        <v>3085</v>
      </c>
      <c r="N984">
        <v>1.6950000000000001</v>
      </c>
      <c r="O984">
        <v>2</v>
      </c>
      <c r="P984">
        <v>453</v>
      </c>
      <c r="Q984">
        <v>121</v>
      </c>
      <c r="R984">
        <v>17</v>
      </c>
      <c r="S984">
        <v>30</v>
      </c>
      <c r="T984">
        <v>27</v>
      </c>
      <c r="U984">
        <v>1</v>
      </c>
      <c r="V984">
        <v>0</v>
      </c>
      <c r="W984">
        <v>2.3802725635051201</v>
      </c>
      <c r="X984">
        <v>150.52383171397767</v>
      </c>
      <c r="Y984">
        <v>1692.8496947694709</v>
      </c>
      <c r="Z984">
        <v>12.541450650062201</v>
      </c>
      <c r="AA984">
        <v>211.05644200271018</v>
      </c>
      <c r="AB984">
        <v>11.875676061675163</v>
      </c>
      <c r="AC984">
        <v>2.5999942501062936</v>
      </c>
      <c r="AD984">
        <v>0</v>
      </c>
      <c r="AE984">
        <v>2083.8273620115074</v>
      </c>
    </row>
    <row r="985" spans="1:31" x14ac:dyDescent="0.25">
      <c r="A985">
        <v>1806704</v>
      </c>
      <c r="B985">
        <v>1</v>
      </c>
      <c r="C985" t="s">
        <v>80</v>
      </c>
      <c r="D985" t="s">
        <v>103</v>
      </c>
      <c r="E985" t="s">
        <v>176</v>
      </c>
      <c r="F985" t="s">
        <v>3086</v>
      </c>
      <c r="G985" t="s">
        <v>263</v>
      </c>
      <c r="H985" t="s">
        <v>143</v>
      </c>
      <c r="I985" t="s">
        <v>135</v>
      </c>
      <c r="J985" t="s">
        <v>136</v>
      </c>
      <c r="K985" t="s">
        <v>159</v>
      </c>
      <c r="L985" t="s">
        <v>3087</v>
      </c>
      <c r="M985" t="s">
        <v>3088</v>
      </c>
      <c r="N985">
        <v>0.82454333300000004</v>
      </c>
      <c r="O985">
        <v>1</v>
      </c>
      <c r="P985">
        <v>0</v>
      </c>
      <c r="Q985">
        <v>1</v>
      </c>
      <c r="R985">
        <v>10</v>
      </c>
      <c r="S985">
        <v>5</v>
      </c>
      <c r="T985">
        <v>4</v>
      </c>
      <c r="U985">
        <v>6</v>
      </c>
      <c r="V985">
        <v>0</v>
      </c>
      <c r="W985">
        <v>0.61396708397508126</v>
      </c>
      <c r="X985">
        <v>0</v>
      </c>
      <c r="Y985">
        <v>313.54561768430494</v>
      </c>
      <c r="Z985">
        <v>16.957028158162991</v>
      </c>
      <c r="AA985">
        <v>11.66197394770731</v>
      </c>
      <c r="AB985">
        <v>3.7225892601619535</v>
      </c>
      <c r="AC985">
        <v>557.56057171800808</v>
      </c>
      <c r="AD985">
        <v>0</v>
      </c>
      <c r="AE985">
        <v>904.06174785232031</v>
      </c>
    </row>
    <row r="986" spans="1:31" x14ac:dyDescent="0.25">
      <c r="A986">
        <v>1806705</v>
      </c>
      <c r="B986">
        <v>1</v>
      </c>
      <c r="C986" t="s">
        <v>80</v>
      </c>
      <c r="D986" t="s">
        <v>97</v>
      </c>
      <c r="E986" t="s">
        <v>131</v>
      </c>
      <c r="F986" t="s">
        <v>2617</v>
      </c>
      <c r="G986" t="s">
        <v>231</v>
      </c>
      <c r="H986" t="s">
        <v>134</v>
      </c>
      <c r="I986" t="s">
        <v>135</v>
      </c>
      <c r="J986" t="s">
        <v>136</v>
      </c>
      <c r="K986" t="s">
        <v>137</v>
      </c>
      <c r="L986" t="s">
        <v>3089</v>
      </c>
      <c r="M986" t="s">
        <v>3090</v>
      </c>
      <c r="N986">
        <v>1.5925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1.1957338644225375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1.1957338644225375</v>
      </c>
    </row>
    <row r="987" spans="1:31" x14ac:dyDescent="0.25">
      <c r="A987">
        <v>1806707</v>
      </c>
      <c r="B987">
        <v>1</v>
      </c>
      <c r="C987" t="s">
        <v>80</v>
      </c>
      <c r="D987" t="s">
        <v>105</v>
      </c>
      <c r="E987" t="s">
        <v>146</v>
      </c>
      <c r="F987" t="s">
        <v>3091</v>
      </c>
      <c r="G987" t="s">
        <v>170</v>
      </c>
      <c r="H987" t="s">
        <v>143</v>
      </c>
      <c r="I987" t="s">
        <v>135</v>
      </c>
      <c r="J987" t="s">
        <v>136</v>
      </c>
      <c r="K987" t="s">
        <v>137</v>
      </c>
      <c r="L987" t="s">
        <v>3092</v>
      </c>
      <c r="M987" t="s">
        <v>3093</v>
      </c>
      <c r="N987">
        <v>1.0605555550000001</v>
      </c>
      <c r="O987">
        <v>1</v>
      </c>
      <c r="P987">
        <v>6</v>
      </c>
      <c r="Q987">
        <v>1</v>
      </c>
      <c r="R987">
        <v>2</v>
      </c>
      <c r="S987">
        <v>5</v>
      </c>
      <c r="T987">
        <v>7</v>
      </c>
      <c r="U987">
        <v>1</v>
      </c>
      <c r="V987">
        <v>0</v>
      </c>
      <c r="W987">
        <v>9.5423111491652506</v>
      </c>
      <c r="X987">
        <v>7.2151858625055336</v>
      </c>
      <c r="Y987">
        <v>2.0259711885171723</v>
      </c>
      <c r="Z987">
        <v>16.06182984846814</v>
      </c>
      <c r="AA987">
        <v>33.024894635364554</v>
      </c>
      <c r="AB987">
        <v>9.5586384528359201</v>
      </c>
      <c r="AC987">
        <v>45.955427760913352</v>
      </c>
      <c r="AD987">
        <v>0</v>
      </c>
      <c r="AE987">
        <v>123.38425889776993</v>
      </c>
    </row>
    <row r="988" spans="1:31" x14ac:dyDescent="0.25">
      <c r="A988">
        <v>1806712</v>
      </c>
      <c r="B988">
        <v>1</v>
      </c>
      <c r="C988" t="s">
        <v>80</v>
      </c>
      <c r="D988" t="s">
        <v>105</v>
      </c>
      <c r="E988" t="s">
        <v>176</v>
      </c>
      <c r="F988" t="s">
        <v>3094</v>
      </c>
      <c r="G988" t="s">
        <v>142</v>
      </c>
      <c r="H988" t="s">
        <v>143</v>
      </c>
      <c r="I988" t="s">
        <v>135</v>
      </c>
      <c r="J988" t="s">
        <v>136</v>
      </c>
      <c r="K988" t="s">
        <v>137</v>
      </c>
      <c r="L988" t="s">
        <v>3095</v>
      </c>
      <c r="M988" t="s">
        <v>3096</v>
      </c>
      <c r="N988">
        <v>1.0874999999999999</v>
      </c>
      <c r="O988">
        <v>0</v>
      </c>
      <c r="P988">
        <v>1274</v>
      </c>
      <c r="Q988">
        <v>0</v>
      </c>
      <c r="R988">
        <v>0</v>
      </c>
      <c r="S988">
        <v>0</v>
      </c>
      <c r="T988">
        <v>43</v>
      </c>
      <c r="U988">
        <v>0</v>
      </c>
      <c r="V988">
        <v>0</v>
      </c>
      <c r="W988">
        <v>0</v>
      </c>
      <c r="X988">
        <v>400.51081838549919</v>
      </c>
      <c r="Y988">
        <v>0</v>
      </c>
      <c r="Z988">
        <v>0</v>
      </c>
      <c r="AA988">
        <v>0</v>
      </c>
      <c r="AB988">
        <v>62.041017133332382</v>
      </c>
      <c r="AC988">
        <v>0</v>
      </c>
      <c r="AD988">
        <v>0</v>
      </c>
      <c r="AE988">
        <v>462.55183551883158</v>
      </c>
    </row>
    <row r="989" spans="1:31" x14ac:dyDescent="0.25">
      <c r="A989">
        <v>1806713</v>
      </c>
      <c r="B989">
        <v>1</v>
      </c>
      <c r="C989" t="s">
        <v>80</v>
      </c>
      <c r="D989" t="s">
        <v>104</v>
      </c>
      <c r="E989" t="s">
        <v>140</v>
      </c>
      <c r="F989" t="s">
        <v>3097</v>
      </c>
      <c r="G989" t="s">
        <v>256</v>
      </c>
      <c r="H989" t="s">
        <v>143</v>
      </c>
      <c r="I989" t="s">
        <v>135</v>
      </c>
      <c r="J989" t="s">
        <v>136</v>
      </c>
      <c r="K989" t="s">
        <v>159</v>
      </c>
      <c r="L989" t="s">
        <v>3098</v>
      </c>
      <c r="M989" t="s">
        <v>3099</v>
      </c>
      <c r="N989">
        <v>1.4031</v>
      </c>
      <c r="O989">
        <v>5</v>
      </c>
      <c r="P989">
        <v>10</v>
      </c>
      <c r="Q989">
        <v>48</v>
      </c>
      <c r="R989">
        <v>13</v>
      </c>
      <c r="S989">
        <v>7</v>
      </c>
      <c r="T989">
        <v>2</v>
      </c>
      <c r="U989">
        <v>5</v>
      </c>
      <c r="V989">
        <v>0</v>
      </c>
      <c r="W989">
        <v>0.99972277097174989</v>
      </c>
      <c r="X989">
        <v>3.952300382448759</v>
      </c>
      <c r="Y989">
        <v>255.21812700881333</v>
      </c>
      <c r="Z989">
        <v>35.617885128246272</v>
      </c>
      <c r="AA989">
        <v>98.859871809989869</v>
      </c>
      <c r="AB989">
        <v>10.212284124706162</v>
      </c>
      <c r="AC989">
        <v>341.36624880487511</v>
      </c>
      <c r="AD989">
        <v>0</v>
      </c>
      <c r="AE989">
        <v>746.22644003005121</v>
      </c>
    </row>
    <row r="990" spans="1:31" x14ac:dyDescent="0.25">
      <c r="A990">
        <v>1806714</v>
      </c>
      <c r="B990">
        <v>1</v>
      </c>
      <c r="C990" t="s">
        <v>80</v>
      </c>
      <c r="D990" t="s">
        <v>104</v>
      </c>
      <c r="E990" t="s">
        <v>131</v>
      </c>
      <c r="F990" t="s">
        <v>3100</v>
      </c>
      <c r="G990" t="s">
        <v>133</v>
      </c>
      <c r="H990" t="s">
        <v>134</v>
      </c>
      <c r="I990" t="s">
        <v>135</v>
      </c>
      <c r="J990" t="s">
        <v>136</v>
      </c>
      <c r="K990" t="s">
        <v>137</v>
      </c>
      <c r="L990" t="s">
        <v>3101</v>
      </c>
      <c r="M990" t="s">
        <v>3102</v>
      </c>
      <c r="N990">
        <v>4.6491666660000002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0.81840214276842893</v>
      </c>
      <c r="AC990">
        <v>0</v>
      </c>
      <c r="AD990">
        <v>0</v>
      </c>
      <c r="AE990">
        <v>0.81840214276842893</v>
      </c>
    </row>
    <row r="991" spans="1:31" x14ac:dyDescent="0.25">
      <c r="A991">
        <v>1806715</v>
      </c>
      <c r="B991">
        <v>1</v>
      </c>
      <c r="C991" t="s">
        <v>81</v>
      </c>
      <c r="D991" t="s">
        <v>121</v>
      </c>
      <c r="E991" t="s">
        <v>146</v>
      </c>
      <c r="F991" t="s">
        <v>3103</v>
      </c>
      <c r="G991" t="s">
        <v>170</v>
      </c>
      <c r="H991" t="s">
        <v>143</v>
      </c>
      <c r="I991" t="s">
        <v>135</v>
      </c>
      <c r="J991" t="s">
        <v>136</v>
      </c>
      <c r="K991" t="s">
        <v>137</v>
      </c>
      <c r="L991" t="s">
        <v>3104</v>
      </c>
      <c r="M991" t="s">
        <v>3105</v>
      </c>
      <c r="N991">
        <v>1.217777777</v>
      </c>
      <c r="O991">
        <v>0</v>
      </c>
      <c r="P991">
        <v>357</v>
      </c>
      <c r="Q991">
        <v>0</v>
      </c>
      <c r="R991">
        <v>10</v>
      </c>
      <c r="S991">
        <v>0</v>
      </c>
      <c r="T991">
        <v>9</v>
      </c>
      <c r="U991">
        <v>0</v>
      </c>
      <c r="V991">
        <v>0</v>
      </c>
      <c r="W991">
        <v>0</v>
      </c>
      <c r="X991">
        <v>44.672293633883889</v>
      </c>
      <c r="Y991">
        <v>0</v>
      </c>
      <c r="Z991">
        <v>1.5244839772967778E-2</v>
      </c>
      <c r="AA991">
        <v>0</v>
      </c>
      <c r="AB991">
        <v>0.79361248215554558</v>
      </c>
      <c r="AC991">
        <v>0</v>
      </c>
      <c r="AD991">
        <v>0</v>
      </c>
      <c r="AE991">
        <v>45.481150955812403</v>
      </c>
    </row>
    <row r="992" spans="1:31" x14ac:dyDescent="0.25">
      <c r="A992">
        <v>1806717</v>
      </c>
      <c r="B992">
        <v>1</v>
      </c>
      <c r="C992" t="s">
        <v>81</v>
      </c>
      <c r="D992" t="s">
        <v>114</v>
      </c>
      <c r="E992" t="s">
        <v>146</v>
      </c>
      <c r="F992" t="s">
        <v>3106</v>
      </c>
      <c r="G992" t="s">
        <v>170</v>
      </c>
      <c r="H992" t="s">
        <v>143</v>
      </c>
      <c r="I992" t="s">
        <v>135</v>
      </c>
      <c r="J992" t="s">
        <v>136</v>
      </c>
      <c r="K992" t="s">
        <v>137</v>
      </c>
      <c r="L992" t="s">
        <v>3107</v>
      </c>
      <c r="M992" t="s">
        <v>3108</v>
      </c>
      <c r="N992">
        <v>0.72944444399999997</v>
      </c>
      <c r="O992">
        <v>0</v>
      </c>
      <c r="P992">
        <v>38</v>
      </c>
      <c r="Q992">
        <v>0</v>
      </c>
      <c r="R992">
        <v>42</v>
      </c>
      <c r="S992">
        <v>1</v>
      </c>
      <c r="T992">
        <v>9</v>
      </c>
      <c r="U992">
        <v>0</v>
      </c>
      <c r="V992">
        <v>0</v>
      </c>
      <c r="W992">
        <v>0</v>
      </c>
      <c r="X992">
        <v>2.8529540331966765</v>
      </c>
      <c r="Y992">
        <v>0</v>
      </c>
      <c r="Z992">
        <v>2.629487811489462</v>
      </c>
      <c r="AA992">
        <v>1.7853345927165094</v>
      </c>
      <c r="AB992">
        <v>2.2295901654692614</v>
      </c>
      <c r="AC992">
        <v>0</v>
      </c>
      <c r="AD992">
        <v>0</v>
      </c>
      <c r="AE992">
        <v>9.4973666028719101</v>
      </c>
    </row>
    <row r="993" spans="1:31" x14ac:dyDescent="0.25">
      <c r="A993">
        <v>1806722</v>
      </c>
      <c r="B993">
        <v>1</v>
      </c>
      <c r="C993" t="s">
        <v>80</v>
      </c>
      <c r="D993" t="s">
        <v>98</v>
      </c>
      <c r="E993" t="s">
        <v>131</v>
      </c>
      <c r="F993" t="s">
        <v>3109</v>
      </c>
      <c r="G993" t="s">
        <v>279</v>
      </c>
      <c r="H993" t="s">
        <v>134</v>
      </c>
      <c r="I993" t="s">
        <v>135</v>
      </c>
      <c r="J993" t="s">
        <v>136</v>
      </c>
      <c r="K993" t="s">
        <v>137</v>
      </c>
      <c r="L993" t="s">
        <v>3110</v>
      </c>
      <c r="M993" t="s">
        <v>3111</v>
      </c>
      <c r="N993">
        <v>4.5772222219999996</v>
      </c>
      <c r="O993">
        <v>0</v>
      </c>
      <c r="P993">
        <v>0</v>
      </c>
      <c r="Q993">
        <v>0</v>
      </c>
      <c r="R993">
        <v>4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9.3702266561823482</v>
      </c>
      <c r="AA993">
        <v>0</v>
      </c>
      <c r="AB993">
        <v>0</v>
      </c>
      <c r="AC993">
        <v>0</v>
      </c>
      <c r="AD993">
        <v>0</v>
      </c>
      <c r="AE993">
        <v>9.3702266561823482</v>
      </c>
    </row>
    <row r="994" spans="1:31" x14ac:dyDescent="0.25">
      <c r="A994">
        <v>1806723</v>
      </c>
      <c r="B994">
        <v>1</v>
      </c>
      <c r="C994" t="s">
        <v>80</v>
      </c>
      <c r="D994" t="s">
        <v>93</v>
      </c>
      <c r="E994" t="s">
        <v>146</v>
      </c>
      <c r="F994" t="s">
        <v>3112</v>
      </c>
      <c r="G994" t="s">
        <v>142</v>
      </c>
      <c r="H994" t="s">
        <v>143</v>
      </c>
      <c r="I994" t="s">
        <v>135</v>
      </c>
      <c r="J994" t="s">
        <v>136</v>
      </c>
      <c r="K994" t="s">
        <v>137</v>
      </c>
      <c r="L994" t="s">
        <v>3113</v>
      </c>
      <c r="M994" t="s">
        <v>3114</v>
      </c>
      <c r="N994">
        <v>0.79166666600000002</v>
      </c>
      <c r="O994">
        <v>0</v>
      </c>
      <c r="P994">
        <v>982</v>
      </c>
      <c r="Q994">
        <v>0</v>
      </c>
      <c r="R994">
        <v>37</v>
      </c>
      <c r="S994">
        <v>0</v>
      </c>
      <c r="T994">
        <v>67</v>
      </c>
      <c r="U994">
        <v>0</v>
      </c>
      <c r="V994">
        <v>0</v>
      </c>
      <c r="W994">
        <v>0</v>
      </c>
      <c r="X994">
        <v>168.60751885538937</v>
      </c>
      <c r="Y994">
        <v>0</v>
      </c>
      <c r="Z994">
        <v>48.098058945529338</v>
      </c>
      <c r="AA994">
        <v>0</v>
      </c>
      <c r="AB994">
        <v>18.977300110450702</v>
      </c>
      <c r="AC994">
        <v>0</v>
      </c>
      <c r="AD994">
        <v>0</v>
      </c>
      <c r="AE994">
        <v>235.68287791136942</v>
      </c>
    </row>
    <row r="995" spans="1:31" x14ac:dyDescent="0.25">
      <c r="A995">
        <v>1806724</v>
      </c>
      <c r="B995">
        <v>1</v>
      </c>
      <c r="C995" t="s">
        <v>81</v>
      </c>
      <c r="D995" t="s">
        <v>113</v>
      </c>
      <c r="E995" t="s">
        <v>131</v>
      </c>
      <c r="F995" t="s">
        <v>3115</v>
      </c>
      <c r="G995" t="s">
        <v>231</v>
      </c>
      <c r="H995" t="s">
        <v>134</v>
      </c>
      <c r="I995" t="s">
        <v>135</v>
      </c>
      <c r="J995" t="s">
        <v>136</v>
      </c>
      <c r="K995" t="s">
        <v>137</v>
      </c>
      <c r="L995" t="s">
        <v>3116</v>
      </c>
      <c r="M995" t="s">
        <v>3117</v>
      </c>
      <c r="N995">
        <v>2.832222222</v>
      </c>
      <c r="O995">
        <v>0</v>
      </c>
      <c r="P995">
        <v>1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8.3967633435736669E-2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8.3967633435736669E-2</v>
      </c>
    </row>
    <row r="996" spans="1:31" x14ac:dyDescent="0.25">
      <c r="A996">
        <v>1806727</v>
      </c>
      <c r="B996">
        <v>1</v>
      </c>
      <c r="C996" t="s">
        <v>81</v>
      </c>
      <c r="D996" t="s">
        <v>127</v>
      </c>
      <c r="E996" t="s">
        <v>131</v>
      </c>
      <c r="F996" t="s">
        <v>3118</v>
      </c>
      <c r="G996" t="s">
        <v>231</v>
      </c>
      <c r="H996" t="s">
        <v>134</v>
      </c>
      <c r="I996" t="s">
        <v>135</v>
      </c>
      <c r="J996" t="s">
        <v>136</v>
      </c>
      <c r="K996" t="s">
        <v>137</v>
      </c>
      <c r="L996" t="s">
        <v>3119</v>
      </c>
      <c r="M996" t="s">
        <v>3120</v>
      </c>
      <c r="N996">
        <v>2.6641666659999999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0.33694044089479386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0.33694044089479386</v>
      </c>
    </row>
    <row r="997" spans="1:31" x14ac:dyDescent="0.25">
      <c r="A997">
        <v>1806728</v>
      </c>
      <c r="B997">
        <v>1</v>
      </c>
      <c r="C997" t="s">
        <v>80</v>
      </c>
      <c r="D997" t="s">
        <v>97</v>
      </c>
      <c r="E997" t="s">
        <v>131</v>
      </c>
      <c r="F997" t="s">
        <v>3121</v>
      </c>
      <c r="G997" t="s">
        <v>231</v>
      </c>
      <c r="H997" t="s">
        <v>134</v>
      </c>
      <c r="I997" t="s">
        <v>135</v>
      </c>
      <c r="J997" t="s">
        <v>136</v>
      </c>
      <c r="K997" t="s">
        <v>137</v>
      </c>
      <c r="L997" t="s">
        <v>3122</v>
      </c>
      <c r="M997" t="s">
        <v>3123</v>
      </c>
      <c r="N997">
        <v>3.7722222219999999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0.19446873837776002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0.19446873837776002</v>
      </c>
    </row>
    <row r="998" spans="1:31" x14ac:dyDescent="0.25">
      <c r="A998">
        <v>1806729</v>
      </c>
      <c r="B998">
        <v>1</v>
      </c>
      <c r="C998" t="s">
        <v>80</v>
      </c>
      <c r="D998" t="s">
        <v>96</v>
      </c>
      <c r="E998" t="s">
        <v>193</v>
      </c>
      <c r="F998" t="s">
        <v>3124</v>
      </c>
      <c r="G998" t="s">
        <v>373</v>
      </c>
      <c r="H998" t="s">
        <v>134</v>
      </c>
      <c r="I998" t="s">
        <v>135</v>
      </c>
      <c r="J998" t="s">
        <v>136</v>
      </c>
      <c r="K998" t="s">
        <v>137</v>
      </c>
      <c r="L998" t="s">
        <v>3125</v>
      </c>
      <c r="M998" t="s">
        <v>3126</v>
      </c>
      <c r="N998">
        <v>3.3036111109999999</v>
      </c>
      <c r="O998">
        <v>0</v>
      </c>
      <c r="P998">
        <v>178</v>
      </c>
      <c r="Q998">
        <v>0</v>
      </c>
      <c r="R998">
        <v>0</v>
      </c>
      <c r="S998">
        <v>0</v>
      </c>
      <c r="T998">
        <v>15</v>
      </c>
      <c r="U998">
        <v>0</v>
      </c>
      <c r="V998">
        <v>0</v>
      </c>
      <c r="W998">
        <v>0</v>
      </c>
      <c r="X998">
        <v>133.48623264152195</v>
      </c>
      <c r="Y998">
        <v>0</v>
      </c>
      <c r="Z998">
        <v>0</v>
      </c>
      <c r="AA998">
        <v>0</v>
      </c>
      <c r="AB998">
        <v>38.090628415014088</v>
      </c>
      <c r="AC998">
        <v>0</v>
      </c>
      <c r="AD998">
        <v>0</v>
      </c>
      <c r="AE998">
        <v>171.57686105653605</v>
      </c>
    </row>
    <row r="999" spans="1:31" x14ac:dyDescent="0.25">
      <c r="A999">
        <v>1806730</v>
      </c>
      <c r="B999">
        <v>1</v>
      </c>
      <c r="C999" t="s">
        <v>80</v>
      </c>
      <c r="D999" t="s">
        <v>107</v>
      </c>
      <c r="E999" t="s">
        <v>193</v>
      </c>
      <c r="F999" t="s">
        <v>3127</v>
      </c>
      <c r="G999" t="s">
        <v>279</v>
      </c>
      <c r="H999" t="s">
        <v>134</v>
      </c>
      <c r="I999" t="s">
        <v>135</v>
      </c>
      <c r="J999" t="s">
        <v>136</v>
      </c>
      <c r="K999" t="s">
        <v>137</v>
      </c>
      <c r="L999" t="s">
        <v>3128</v>
      </c>
      <c r="M999" t="s">
        <v>3129</v>
      </c>
      <c r="N999">
        <v>1.5241666659999999</v>
      </c>
      <c r="O999">
        <v>0</v>
      </c>
      <c r="P999">
        <v>96</v>
      </c>
      <c r="Q999">
        <v>0</v>
      </c>
      <c r="R999">
        <v>0</v>
      </c>
      <c r="S999">
        <v>0</v>
      </c>
      <c r="T999">
        <v>6</v>
      </c>
      <c r="U999">
        <v>0</v>
      </c>
      <c r="V999">
        <v>0</v>
      </c>
      <c r="W999">
        <v>0</v>
      </c>
      <c r="X999">
        <v>14.961134997466404</v>
      </c>
      <c r="Y999">
        <v>0</v>
      </c>
      <c r="Z999">
        <v>0</v>
      </c>
      <c r="AA999">
        <v>0</v>
      </c>
      <c r="AB999">
        <v>2.3392170283109754</v>
      </c>
      <c r="AC999">
        <v>0</v>
      </c>
      <c r="AD999">
        <v>0</v>
      </c>
      <c r="AE999">
        <v>17.300352025777379</v>
      </c>
    </row>
    <row r="1000" spans="1:31" x14ac:dyDescent="0.25">
      <c r="A1000">
        <v>1806734</v>
      </c>
      <c r="B1000">
        <v>1</v>
      </c>
      <c r="C1000" t="s">
        <v>81</v>
      </c>
      <c r="D1000" t="s">
        <v>112</v>
      </c>
      <c r="E1000" t="s">
        <v>193</v>
      </c>
      <c r="F1000" t="s">
        <v>3130</v>
      </c>
      <c r="G1000" t="s">
        <v>1943</v>
      </c>
      <c r="H1000" t="s">
        <v>134</v>
      </c>
      <c r="I1000" t="s">
        <v>135</v>
      </c>
      <c r="J1000" t="s">
        <v>136</v>
      </c>
      <c r="K1000" t="s">
        <v>137</v>
      </c>
      <c r="L1000" t="s">
        <v>3131</v>
      </c>
      <c r="M1000" t="s">
        <v>3132</v>
      </c>
      <c r="N1000">
        <v>14.037222222</v>
      </c>
      <c r="O1000">
        <v>0</v>
      </c>
      <c r="P1000">
        <v>112</v>
      </c>
      <c r="Q1000">
        <v>0</v>
      </c>
      <c r="R1000">
        <v>4</v>
      </c>
      <c r="S1000">
        <v>0</v>
      </c>
      <c r="T1000">
        <v>16</v>
      </c>
      <c r="U1000">
        <v>0</v>
      </c>
      <c r="V1000">
        <v>0</v>
      </c>
      <c r="W1000">
        <v>0</v>
      </c>
      <c r="X1000">
        <v>261.34558926534135</v>
      </c>
      <c r="Y1000">
        <v>0</v>
      </c>
      <c r="Z1000">
        <v>5.3363402004135612</v>
      </c>
      <c r="AA1000">
        <v>0</v>
      </c>
      <c r="AB1000">
        <v>49.708072215682499</v>
      </c>
      <c r="AC1000">
        <v>0</v>
      </c>
      <c r="AD1000">
        <v>0</v>
      </c>
      <c r="AE1000">
        <v>316.39000168143741</v>
      </c>
    </row>
    <row r="1001" spans="1:31" x14ac:dyDescent="0.25">
      <c r="A1001">
        <v>1806735</v>
      </c>
      <c r="B1001">
        <v>1</v>
      </c>
      <c r="C1001" t="s">
        <v>80</v>
      </c>
      <c r="D1001" t="s">
        <v>103</v>
      </c>
      <c r="E1001" t="s">
        <v>131</v>
      </c>
      <c r="F1001" t="s">
        <v>3133</v>
      </c>
      <c r="G1001" t="s">
        <v>148</v>
      </c>
      <c r="H1001" t="s">
        <v>134</v>
      </c>
      <c r="I1001" t="s">
        <v>135</v>
      </c>
      <c r="J1001" t="s">
        <v>136</v>
      </c>
      <c r="K1001" t="s">
        <v>137</v>
      </c>
      <c r="L1001" t="s">
        <v>3134</v>
      </c>
      <c r="M1001" t="s">
        <v>3135</v>
      </c>
      <c r="N1001">
        <v>2.190555555</v>
      </c>
      <c r="O1001">
        <v>0</v>
      </c>
      <c r="P1001">
        <v>2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0.60738959698407102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0.60738959698407102</v>
      </c>
    </row>
    <row r="1002" spans="1:31" x14ac:dyDescent="0.25">
      <c r="A1002">
        <v>1806741</v>
      </c>
      <c r="B1002">
        <v>1</v>
      </c>
      <c r="C1002" t="s">
        <v>80</v>
      </c>
      <c r="D1002" t="s">
        <v>93</v>
      </c>
      <c r="E1002" t="s">
        <v>193</v>
      </c>
      <c r="F1002" t="s">
        <v>3136</v>
      </c>
      <c r="G1002" t="s">
        <v>373</v>
      </c>
      <c r="H1002" t="s">
        <v>134</v>
      </c>
      <c r="I1002" t="s">
        <v>135</v>
      </c>
      <c r="J1002" t="s">
        <v>136</v>
      </c>
      <c r="K1002" t="s">
        <v>137</v>
      </c>
      <c r="L1002" t="s">
        <v>3137</v>
      </c>
      <c r="M1002" t="s">
        <v>3138</v>
      </c>
      <c r="N1002">
        <v>3.8508333330000002</v>
      </c>
      <c r="O1002">
        <v>0</v>
      </c>
      <c r="P1002">
        <v>25</v>
      </c>
      <c r="Q1002">
        <v>0</v>
      </c>
      <c r="R1002">
        <v>0</v>
      </c>
      <c r="S1002">
        <v>0</v>
      </c>
      <c r="T1002">
        <v>2</v>
      </c>
      <c r="U1002">
        <v>0</v>
      </c>
      <c r="V1002">
        <v>0</v>
      </c>
      <c r="W1002">
        <v>0</v>
      </c>
      <c r="X1002">
        <v>13.991525328897003</v>
      </c>
      <c r="Y1002">
        <v>0</v>
      </c>
      <c r="Z1002">
        <v>0</v>
      </c>
      <c r="AA1002">
        <v>0</v>
      </c>
      <c r="AB1002">
        <v>0.48908559907683002</v>
      </c>
      <c r="AC1002">
        <v>0</v>
      </c>
      <c r="AD1002">
        <v>0</v>
      </c>
      <c r="AE1002">
        <v>14.480610927973833</v>
      </c>
    </row>
    <row r="1003" spans="1:31" x14ac:dyDescent="0.25">
      <c r="A1003">
        <v>1806743</v>
      </c>
      <c r="B1003">
        <v>1</v>
      </c>
      <c r="C1003" t="s">
        <v>80</v>
      </c>
      <c r="D1003" t="s">
        <v>88</v>
      </c>
      <c r="E1003" t="s">
        <v>131</v>
      </c>
      <c r="F1003" t="s">
        <v>3139</v>
      </c>
      <c r="G1003" t="s">
        <v>209</v>
      </c>
      <c r="H1003" t="s">
        <v>134</v>
      </c>
      <c r="I1003" t="s">
        <v>135</v>
      </c>
      <c r="J1003" t="s">
        <v>136</v>
      </c>
      <c r="K1003" t="s">
        <v>137</v>
      </c>
      <c r="L1003" t="s">
        <v>3140</v>
      </c>
      <c r="M1003" t="s">
        <v>3141</v>
      </c>
      <c r="N1003">
        <v>1.489166666</v>
      </c>
      <c r="O1003">
        <v>0</v>
      </c>
      <c r="P1003">
        <v>9</v>
      </c>
      <c r="Q1003">
        <v>0</v>
      </c>
      <c r="R1003">
        <v>0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3.7734223376750613</v>
      </c>
      <c r="Y1003">
        <v>0</v>
      </c>
      <c r="Z1003">
        <v>0</v>
      </c>
      <c r="AA1003">
        <v>0</v>
      </c>
      <c r="AB1003">
        <v>1.4155509699385727</v>
      </c>
      <c r="AC1003">
        <v>0</v>
      </c>
      <c r="AD1003">
        <v>0</v>
      </c>
      <c r="AE1003">
        <v>5.188973307613634</v>
      </c>
    </row>
    <row r="1004" spans="1:31" x14ac:dyDescent="0.25">
      <c r="A1004">
        <v>1806744</v>
      </c>
      <c r="B1004">
        <v>1</v>
      </c>
      <c r="C1004" t="s">
        <v>81</v>
      </c>
      <c r="D1004" t="s">
        <v>123</v>
      </c>
      <c r="E1004" t="s">
        <v>193</v>
      </c>
      <c r="F1004" t="s">
        <v>3142</v>
      </c>
      <c r="G1004" t="s">
        <v>235</v>
      </c>
      <c r="H1004" t="s">
        <v>134</v>
      </c>
      <c r="I1004" t="s">
        <v>135</v>
      </c>
      <c r="J1004" t="s">
        <v>136</v>
      </c>
      <c r="K1004" t="s">
        <v>137</v>
      </c>
      <c r="L1004" t="s">
        <v>3143</v>
      </c>
      <c r="M1004" t="s">
        <v>3144</v>
      </c>
      <c r="N1004">
        <v>2.0080555549999999</v>
      </c>
      <c r="O1004">
        <v>0</v>
      </c>
      <c r="P1004">
        <v>46</v>
      </c>
      <c r="Q1004">
        <v>0</v>
      </c>
      <c r="R1004">
        <v>6</v>
      </c>
      <c r="S1004">
        <v>0</v>
      </c>
      <c r="T1004">
        <v>5</v>
      </c>
      <c r="U1004">
        <v>0</v>
      </c>
      <c r="V1004">
        <v>0</v>
      </c>
      <c r="W1004">
        <v>0</v>
      </c>
      <c r="X1004">
        <v>13.492511054398951</v>
      </c>
      <c r="Y1004">
        <v>0</v>
      </c>
      <c r="Z1004">
        <v>0.13812402774209886</v>
      </c>
      <c r="AA1004">
        <v>0</v>
      </c>
      <c r="AB1004">
        <v>2.5617037116207961</v>
      </c>
      <c r="AC1004">
        <v>0</v>
      </c>
      <c r="AD1004">
        <v>0</v>
      </c>
      <c r="AE1004">
        <v>16.192338793761849</v>
      </c>
    </row>
    <row r="1005" spans="1:31" x14ac:dyDescent="0.25">
      <c r="A1005">
        <v>1806745</v>
      </c>
      <c r="B1005">
        <v>1</v>
      </c>
      <c r="C1005" t="s">
        <v>80</v>
      </c>
      <c r="D1005" t="s">
        <v>99</v>
      </c>
      <c r="E1005" t="s">
        <v>193</v>
      </c>
      <c r="F1005" t="s">
        <v>3145</v>
      </c>
      <c r="G1005" t="s">
        <v>235</v>
      </c>
      <c r="H1005" t="s">
        <v>134</v>
      </c>
      <c r="I1005" t="s">
        <v>135</v>
      </c>
      <c r="J1005" t="s">
        <v>136</v>
      </c>
      <c r="K1005" t="s">
        <v>137</v>
      </c>
      <c r="L1005" t="s">
        <v>3146</v>
      </c>
      <c r="M1005" t="s">
        <v>3147</v>
      </c>
      <c r="N1005">
        <v>1.863611111</v>
      </c>
      <c r="O1005">
        <v>0</v>
      </c>
      <c r="P1005">
        <v>36</v>
      </c>
      <c r="Q1005">
        <v>0</v>
      </c>
      <c r="R1005">
        <v>0</v>
      </c>
      <c r="S1005">
        <v>0</v>
      </c>
      <c r="T1005">
        <v>3</v>
      </c>
      <c r="U1005">
        <v>0</v>
      </c>
      <c r="V1005">
        <v>0</v>
      </c>
      <c r="W1005">
        <v>0</v>
      </c>
      <c r="X1005">
        <v>17.610301639073253</v>
      </c>
      <c r="Y1005">
        <v>0</v>
      </c>
      <c r="Z1005">
        <v>0</v>
      </c>
      <c r="AA1005">
        <v>0</v>
      </c>
      <c r="AB1005">
        <v>12.246833531230605</v>
      </c>
      <c r="AC1005">
        <v>0</v>
      </c>
      <c r="AD1005">
        <v>0</v>
      </c>
      <c r="AE1005">
        <v>29.857135170303856</v>
      </c>
    </row>
    <row r="1006" spans="1:31" x14ac:dyDescent="0.25">
      <c r="A1006">
        <v>1806746</v>
      </c>
      <c r="B1006">
        <v>1</v>
      </c>
      <c r="C1006" t="s">
        <v>80</v>
      </c>
      <c r="D1006" t="s">
        <v>109</v>
      </c>
      <c r="E1006" t="s">
        <v>193</v>
      </c>
      <c r="F1006" t="s">
        <v>3148</v>
      </c>
      <c r="G1006" t="s">
        <v>2090</v>
      </c>
      <c r="H1006" t="s">
        <v>134</v>
      </c>
      <c r="I1006" t="s">
        <v>135</v>
      </c>
      <c r="J1006" t="s">
        <v>136</v>
      </c>
      <c r="K1006" t="s">
        <v>137</v>
      </c>
      <c r="L1006" t="s">
        <v>3149</v>
      </c>
      <c r="M1006" t="s">
        <v>3150</v>
      </c>
      <c r="N1006">
        <v>3.0249999999999999</v>
      </c>
      <c r="O1006">
        <v>0</v>
      </c>
      <c r="P1006">
        <v>8</v>
      </c>
      <c r="Q1006">
        <v>0</v>
      </c>
      <c r="R1006">
        <v>2</v>
      </c>
      <c r="S1006">
        <v>0</v>
      </c>
      <c r="T1006">
        <v>4</v>
      </c>
      <c r="U1006">
        <v>0</v>
      </c>
      <c r="V1006">
        <v>0</v>
      </c>
      <c r="W1006">
        <v>0</v>
      </c>
      <c r="X1006">
        <v>4.8652849024316573</v>
      </c>
      <c r="Y1006">
        <v>0</v>
      </c>
      <c r="Z1006">
        <v>1.1591221688265836</v>
      </c>
      <c r="AA1006">
        <v>0</v>
      </c>
      <c r="AB1006">
        <v>5.6335097762754005</v>
      </c>
      <c r="AC1006">
        <v>0</v>
      </c>
      <c r="AD1006">
        <v>0</v>
      </c>
      <c r="AE1006">
        <v>11.657916847533642</v>
      </c>
    </row>
    <row r="1007" spans="1:31" x14ac:dyDescent="0.25">
      <c r="A1007">
        <v>1806747</v>
      </c>
      <c r="B1007">
        <v>1</v>
      </c>
      <c r="C1007" t="s">
        <v>81</v>
      </c>
      <c r="D1007" t="s">
        <v>118</v>
      </c>
      <c r="E1007" t="s">
        <v>193</v>
      </c>
      <c r="F1007" t="s">
        <v>3151</v>
      </c>
      <c r="G1007" t="s">
        <v>235</v>
      </c>
      <c r="H1007" t="s">
        <v>134</v>
      </c>
      <c r="I1007" t="s">
        <v>135</v>
      </c>
      <c r="J1007" t="s">
        <v>136</v>
      </c>
      <c r="K1007" t="s">
        <v>137</v>
      </c>
      <c r="L1007" t="s">
        <v>3152</v>
      </c>
      <c r="M1007" t="s">
        <v>3153</v>
      </c>
      <c r="N1007">
        <v>1.1388888880000001</v>
      </c>
      <c r="O1007">
        <v>0</v>
      </c>
      <c r="P1007">
        <v>1</v>
      </c>
      <c r="Q1007">
        <v>0</v>
      </c>
      <c r="R1007">
        <v>1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0.18654887642261028</v>
      </c>
      <c r="Y1007">
        <v>0</v>
      </c>
      <c r="Z1007">
        <v>0.14417219609870918</v>
      </c>
      <c r="AA1007">
        <v>0</v>
      </c>
      <c r="AB1007">
        <v>0</v>
      </c>
      <c r="AC1007">
        <v>0</v>
      </c>
      <c r="AD1007">
        <v>0</v>
      </c>
      <c r="AE1007">
        <v>0.33072107252131944</v>
      </c>
    </row>
    <row r="1008" spans="1:31" x14ac:dyDescent="0.25">
      <c r="A1008">
        <v>1806750</v>
      </c>
      <c r="B1008">
        <v>1</v>
      </c>
      <c r="C1008" t="s">
        <v>80</v>
      </c>
      <c r="D1008" t="s">
        <v>100</v>
      </c>
      <c r="E1008" t="s">
        <v>176</v>
      </c>
      <c r="F1008" t="s">
        <v>3154</v>
      </c>
      <c r="G1008" t="s">
        <v>256</v>
      </c>
      <c r="H1008" t="s">
        <v>143</v>
      </c>
      <c r="I1008" t="s">
        <v>135</v>
      </c>
      <c r="J1008" t="s">
        <v>136</v>
      </c>
      <c r="K1008" t="s">
        <v>159</v>
      </c>
      <c r="L1008" t="s">
        <v>3155</v>
      </c>
      <c r="M1008" t="s">
        <v>3156</v>
      </c>
      <c r="N1008">
        <v>2.113108333</v>
      </c>
      <c r="O1008">
        <v>1</v>
      </c>
      <c r="P1008">
        <v>337</v>
      </c>
      <c r="Q1008">
        <v>144</v>
      </c>
      <c r="R1008">
        <v>189</v>
      </c>
      <c r="S1008">
        <v>5</v>
      </c>
      <c r="T1008">
        <v>34</v>
      </c>
      <c r="U1008">
        <v>1</v>
      </c>
      <c r="V1008">
        <v>0</v>
      </c>
      <c r="W1008">
        <v>1.1007706208884112</v>
      </c>
      <c r="X1008">
        <v>179.84970370468835</v>
      </c>
      <c r="Y1008">
        <v>1889.6608594760203</v>
      </c>
      <c r="Z1008">
        <v>363.88966135050089</v>
      </c>
      <c r="AA1008">
        <v>55.042641960524037</v>
      </c>
      <c r="AB1008">
        <v>30.591443180830193</v>
      </c>
      <c r="AC1008">
        <v>25.523589838714059</v>
      </c>
      <c r="AD1008">
        <v>0</v>
      </c>
      <c r="AE1008">
        <v>2545.6586701321662</v>
      </c>
    </row>
    <row r="1009" spans="1:31" x14ac:dyDescent="0.25">
      <c r="A1009">
        <v>1806754</v>
      </c>
      <c r="B1009">
        <v>1</v>
      </c>
      <c r="C1009" t="s">
        <v>81</v>
      </c>
      <c r="D1009" t="s">
        <v>112</v>
      </c>
      <c r="E1009" t="s">
        <v>140</v>
      </c>
      <c r="F1009" t="s">
        <v>3157</v>
      </c>
      <c r="G1009" t="s">
        <v>3018</v>
      </c>
      <c r="H1009" t="s">
        <v>143</v>
      </c>
      <c r="I1009" t="s">
        <v>135</v>
      </c>
      <c r="J1009" t="s">
        <v>136</v>
      </c>
      <c r="K1009" t="s">
        <v>159</v>
      </c>
      <c r="L1009" t="s">
        <v>3158</v>
      </c>
      <c r="M1009" t="s">
        <v>3159</v>
      </c>
      <c r="N1009">
        <v>2.130833333</v>
      </c>
      <c r="O1009">
        <v>0</v>
      </c>
      <c r="P1009">
        <v>67</v>
      </c>
      <c r="Q1009">
        <v>177</v>
      </c>
      <c r="R1009">
        <v>24</v>
      </c>
      <c r="S1009">
        <v>7</v>
      </c>
      <c r="T1009">
        <v>4</v>
      </c>
      <c r="U1009">
        <v>1</v>
      </c>
      <c r="V1009">
        <v>0</v>
      </c>
      <c r="W1009">
        <v>0</v>
      </c>
      <c r="X1009">
        <v>25.305531384552442</v>
      </c>
      <c r="Y1009">
        <v>119.9656023355803</v>
      </c>
      <c r="Z1009">
        <v>5.9417920248254621</v>
      </c>
      <c r="AA1009">
        <v>29.009978021146463</v>
      </c>
      <c r="AB1009">
        <v>0.63319160087096671</v>
      </c>
      <c r="AC1009">
        <v>6.0582480629998887</v>
      </c>
      <c r="AD1009">
        <v>0</v>
      </c>
      <c r="AE1009">
        <v>186.91434342997553</v>
      </c>
    </row>
    <row r="1010" spans="1:31" x14ac:dyDescent="0.25">
      <c r="A1010">
        <v>1806755</v>
      </c>
      <c r="B1010">
        <v>1</v>
      </c>
      <c r="C1010" t="s">
        <v>80</v>
      </c>
      <c r="D1010" t="s">
        <v>93</v>
      </c>
      <c r="E1010" t="s">
        <v>193</v>
      </c>
      <c r="F1010" t="s">
        <v>1206</v>
      </c>
      <c r="G1010" t="s">
        <v>235</v>
      </c>
      <c r="H1010" t="s">
        <v>134</v>
      </c>
      <c r="I1010" t="s">
        <v>135</v>
      </c>
      <c r="J1010" t="s">
        <v>136</v>
      </c>
      <c r="K1010" t="s">
        <v>137</v>
      </c>
      <c r="L1010" t="s">
        <v>3160</v>
      </c>
      <c r="M1010" t="s">
        <v>3161</v>
      </c>
      <c r="N1010">
        <v>4.6783333330000003</v>
      </c>
      <c r="O1010">
        <v>0</v>
      </c>
      <c r="P1010">
        <v>1</v>
      </c>
      <c r="Q1010">
        <v>0</v>
      </c>
      <c r="R1010">
        <v>7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3.3225096850215552</v>
      </c>
      <c r="Y1010">
        <v>0</v>
      </c>
      <c r="Z1010">
        <v>13.962932376516246</v>
      </c>
      <c r="AA1010">
        <v>0</v>
      </c>
      <c r="AB1010">
        <v>1.6212693533375007</v>
      </c>
      <c r="AC1010">
        <v>0</v>
      </c>
      <c r="AD1010">
        <v>0</v>
      </c>
      <c r="AE1010">
        <v>18.9067114148753</v>
      </c>
    </row>
    <row r="1011" spans="1:31" x14ac:dyDescent="0.25">
      <c r="A1011">
        <v>1806756</v>
      </c>
      <c r="B1011">
        <v>1</v>
      </c>
      <c r="C1011" t="s">
        <v>80</v>
      </c>
      <c r="D1011" t="s">
        <v>104</v>
      </c>
      <c r="E1011" t="s">
        <v>131</v>
      </c>
      <c r="F1011" t="s">
        <v>3162</v>
      </c>
      <c r="G1011" t="s">
        <v>148</v>
      </c>
      <c r="H1011" t="s">
        <v>134</v>
      </c>
      <c r="I1011" t="s">
        <v>135</v>
      </c>
      <c r="J1011" t="s">
        <v>136</v>
      </c>
      <c r="K1011" t="s">
        <v>137</v>
      </c>
      <c r="L1011" t="s">
        <v>3163</v>
      </c>
      <c r="M1011" t="s">
        <v>3164</v>
      </c>
      <c r="N1011">
        <v>3.7436111109999999</v>
      </c>
      <c r="O1011">
        <v>0</v>
      </c>
      <c r="P1011">
        <v>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1.5237149352739221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1.5237149352739221</v>
      </c>
    </row>
    <row r="1012" spans="1:31" x14ac:dyDescent="0.25">
      <c r="A1012">
        <v>1806757</v>
      </c>
      <c r="B1012">
        <v>1</v>
      </c>
      <c r="C1012" t="s">
        <v>81</v>
      </c>
      <c r="D1012" t="s">
        <v>116</v>
      </c>
      <c r="E1012" t="s">
        <v>176</v>
      </c>
      <c r="F1012" t="s">
        <v>3165</v>
      </c>
      <c r="G1012" t="s">
        <v>142</v>
      </c>
      <c r="H1012" t="s">
        <v>143</v>
      </c>
      <c r="I1012" t="s">
        <v>135</v>
      </c>
      <c r="J1012" t="s">
        <v>136</v>
      </c>
      <c r="K1012" t="s">
        <v>137</v>
      </c>
      <c r="L1012" t="s">
        <v>3166</v>
      </c>
      <c r="M1012" t="s">
        <v>3167</v>
      </c>
      <c r="N1012">
        <v>0.29111111099999998</v>
      </c>
      <c r="O1012">
        <v>0</v>
      </c>
      <c r="P1012">
        <v>717</v>
      </c>
      <c r="Q1012">
        <v>0</v>
      </c>
      <c r="R1012">
        <v>38</v>
      </c>
      <c r="S1012">
        <v>0</v>
      </c>
      <c r="T1012">
        <v>198</v>
      </c>
      <c r="U1012">
        <v>1</v>
      </c>
      <c r="V1012">
        <v>0</v>
      </c>
      <c r="W1012">
        <v>0</v>
      </c>
      <c r="X1012">
        <v>30.668812483336271</v>
      </c>
      <c r="Y1012">
        <v>0</v>
      </c>
      <c r="Z1012">
        <v>1.1488560334230644</v>
      </c>
      <c r="AA1012">
        <v>0</v>
      </c>
      <c r="AB1012">
        <v>9.8083292718398933</v>
      </c>
      <c r="AC1012">
        <v>0.16979307009036668</v>
      </c>
      <c r="AD1012">
        <v>0</v>
      </c>
      <c r="AE1012">
        <v>41.795790858689593</v>
      </c>
    </row>
    <row r="1013" spans="1:31" x14ac:dyDescent="0.25">
      <c r="A1013">
        <v>1806758</v>
      </c>
      <c r="B1013">
        <v>1</v>
      </c>
      <c r="C1013" t="s">
        <v>80</v>
      </c>
      <c r="D1013" t="s">
        <v>104</v>
      </c>
      <c r="E1013" t="s">
        <v>176</v>
      </c>
      <c r="F1013" t="s">
        <v>3168</v>
      </c>
      <c r="G1013" t="s">
        <v>256</v>
      </c>
      <c r="H1013" t="s">
        <v>143</v>
      </c>
      <c r="I1013" t="s">
        <v>135</v>
      </c>
      <c r="J1013" t="s">
        <v>136</v>
      </c>
      <c r="K1013" t="s">
        <v>159</v>
      </c>
      <c r="L1013" t="s">
        <v>3169</v>
      </c>
      <c r="M1013" t="s">
        <v>3170</v>
      </c>
      <c r="N1013">
        <v>1.286806388</v>
      </c>
      <c r="O1013">
        <v>8</v>
      </c>
      <c r="P1013">
        <v>0</v>
      </c>
      <c r="Q1013">
        <v>60</v>
      </c>
      <c r="R1013">
        <v>1</v>
      </c>
      <c r="S1013">
        <v>17</v>
      </c>
      <c r="T1013">
        <v>1</v>
      </c>
      <c r="U1013">
        <v>0</v>
      </c>
      <c r="V1013">
        <v>0</v>
      </c>
      <c r="W1013">
        <v>7.9331354304906005</v>
      </c>
      <c r="X1013">
        <v>0</v>
      </c>
      <c r="Y1013">
        <v>170.00288369682974</v>
      </c>
      <c r="Z1013">
        <v>4.6680116198502191</v>
      </c>
      <c r="AA1013">
        <v>191.04435733600579</v>
      </c>
      <c r="AB1013">
        <v>4.9148904230715811</v>
      </c>
      <c r="AC1013">
        <v>0</v>
      </c>
      <c r="AD1013">
        <v>0</v>
      </c>
      <c r="AE1013">
        <v>378.56327850624791</v>
      </c>
    </row>
    <row r="1014" spans="1:31" x14ac:dyDescent="0.25">
      <c r="A1014">
        <v>1806761</v>
      </c>
      <c r="B1014">
        <v>1</v>
      </c>
      <c r="C1014" t="s">
        <v>80</v>
      </c>
      <c r="D1014" t="s">
        <v>97</v>
      </c>
      <c r="E1014" t="s">
        <v>131</v>
      </c>
      <c r="F1014" t="s">
        <v>3171</v>
      </c>
      <c r="G1014" t="s">
        <v>231</v>
      </c>
      <c r="H1014" t="s">
        <v>134</v>
      </c>
      <c r="I1014" t="s">
        <v>135</v>
      </c>
      <c r="J1014" t="s">
        <v>136</v>
      </c>
      <c r="K1014" t="s">
        <v>137</v>
      </c>
      <c r="L1014" t="s">
        <v>3172</v>
      </c>
      <c r="M1014" t="s">
        <v>3173</v>
      </c>
      <c r="N1014">
        <v>3.1919444440000002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</row>
    <row r="1015" spans="1:31" x14ac:dyDescent="0.25">
      <c r="A1015">
        <v>1806762</v>
      </c>
      <c r="B1015">
        <v>1</v>
      </c>
      <c r="C1015" t="s">
        <v>80</v>
      </c>
      <c r="D1015" t="s">
        <v>103</v>
      </c>
      <c r="E1015" t="s">
        <v>291</v>
      </c>
      <c r="F1015" t="s">
        <v>2526</v>
      </c>
      <c r="G1015" t="s">
        <v>235</v>
      </c>
      <c r="H1015" t="s">
        <v>134</v>
      </c>
      <c r="I1015" t="s">
        <v>135</v>
      </c>
      <c r="J1015" t="s">
        <v>136</v>
      </c>
      <c r="K1015" t="s">
        <v>137</v>
      </c>
      <c r="L1015" t="s">
        <v>3174</v>
      </c>
      <c r="M1015" t="s">
        <v>3175</v>
      </c>
      <c r="N1015">
        <v>0.75527777699999998</v>
      </c>
      <c r="O1015">
        <v>0</v>
      </c>
      <c r="P1015">
        <v>67</v>
      </c>
      <c r="Q1015">
        <v>0</v>
      </c>
      <c r="R1015">
        <v>0</v>
      </c>
      <c r="S1015">
        <v>0</v>
      </c>
      <c r="T1015">
        <v>3</v>
      </c>
      <c r="U1015">
        <v>0</v>
      </c>
      <c r="V1015">
        <v>0</v>
      </c>
      <c r="W1015">
        <v>0</v>
      </c>
      <c r="X1015">
        <v>12.20427156964298</v>
      </c>
      <c r="Y1015">
        <v>0</v>
      </c>
      <c r="Z1015">
        <v>0</v>
      </c>
      <c r="AA1015">
        <v>0</v>
      </c>
      <c r="AB1015">
        <v>0.75670781544941124</v>
      </c>
      <c r="AC1015">
        <v>0</v>
      </c>
      <c r="AD1015">
        <v>0</v>
      </c>
      <c r="AE1015">
        <v>12.960979385092392</v>
      </c>
    </row>
    <row r="1016" spans="1:31" x14ac:dyDescent="0.25">
      <c r="A1016">
        <v>1806763</v>
      </c>
      <c r="B1016">
        <v>1</v>
      </c>
      <c r="C1016" t="s">
        <v>81</v>
      </c>
      <c r="D1016" t="s">
        <v>118</v>
      </c>
      <c r="E1016" t="s">
        <v>193</v>
      </c>
      <c r="F1016" t="s">
        <v>3176</v>
      </c>
      <c r="G1016" t="s">
        <v>385</v>
      </c>
      <c r="H1016" t="s">
        <v>134</v>
      </c>
      <c r="I1016" t="s">
        <v>135</v>
      </c>
      <c r="J1016" t="s">
        <v>136</v>
      </c>
      <c r="K1016" t="s">
        <v>137</v>
      </c>
      <c r="L1016" t="s">
        <v>3177</v>
      </c>
      <c r="M1016" t="s">
        <v>3178</v>
      </c>
      <c r="N1016">
        <v>1.058333333</v>
      </c>
      <c r="O1016">
        <v>0</v>
      </c>
      <c r="P1016">
        <v>32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5.874050270188734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5.874050270188734</v>
      </c>
    </row>
    <row r="1017" spans="1:31" x14ac:dyDescent="0.25">
      <c r="A1017">
        <v>1806764</v>
      </c>
      <c r="B1017">
        <v>1</v>
      </c>
      <c r="C1017" t="s">
        <v>80</v>
      </c>
      <c r="D1017" t="s">
        <v>103</v>
      </c>
      <c r="E1017" t="s">
        <v>291</v>
      </c>
      <c r="F1017" t="s">
        <v>3179</v>
      </c>
      <c r="G1017" t="s">
        <v>3180</v>
      </c>
      <c r="H1017" t="s">
        <v>134</v>
      </c>
      <c r="I1017" t="s">
        <v>135</v>
      </c>
      <c r="J1017" t="s">
        <v>136</v>
      </c>
      <c r="K1017" t="s">
        <v>137</v>
      </c>
      <c r="L1017" t="s">
        <v>3181</v>
      </c>
      <c r="M1017" t="s">
        <v>3182</v>
      </c>
      <c r="N1017">
        <v>2.932222222</v>
      </c>
      <c r="O1017">
        <v>0</v>
      </c>
      <c r="P1017">
        <v>1</v>
      </c>
      <c r="Q1017">
        <v>0</v>
      </c>
      <c r="R1017">
        <v>11</v>
      </c>
      <c r="S1017">
        <v>0</v>
      </c>
      <c r="T1017">
        <v>3</v>
      </c>
      <c r="U1017">
        <v>0</v>
      </c>
      <c r="V1017">
        <v>0</v>
      </c>
      <c r="W1017">
        <v>0</v>
      </c>
      <c r="X1017">
        <v>3.1130581379679301</v>
      </c>
      <c r="Y1017">
        <v>0</v>
      </c>
      <c r="Z1017">
        <v>51.925790142704024</v>
      </c>
      <c r="AA1017">
        <v>0</v>
      </c>
      <c r="AB1017">
        <v>2.8569376027172382</v>
      </c>
      <c r="AC1017">
        <v>0</v>
      </c>
      <c r="AD1017">
        <v>0</v>
      </c>
      <c r="AE1017">
        <v>57.895785883389195</v>
      </c>
    </row>
    <row r="1018" spans="1:31" x14ac:dyDescent="0.25">
      <c r="A1018">
        <v>1806765</v>
      </c>
      <c r="B1018">
        <v>1</v>
      </c>
      <c r="C1018" t="s">
        <v>80</v>
      </c>
      <c r="D1018" t="s">
        <v>101</v>
      </c>
      <c r="E1018" t="s">
        <v>193</v>
      </c>
      <c r="F1018" t="s">
        <v>3183</v>
      </c>
      <c r="G1018" t="s">
        <v>373</v>
      </c>
      <c r="H1018" t="s">
        <v>134</v>
      </c>
      <c r="I1018" t="s">
        <v>135</v>
      </c>
      <c r="J1018" t="s">
        <v>136</v>
      </c>
      <c r="K1018" t="s">
        <v>137</v>
      </c>
      <c r="L1018" t="s">
        <v>3184</v>
      </c>
      <c r="M1018" t="s">
        <v>3185</v>
      </c>
      <c r="N1018">
        <v>0.28916666600000002</v>
      </c>
      <c r="O1018">
        <v>0</v>
      </c>
      <c r="P1018">
        <v>43</v>
      </c>
      <c r="Q1018">
        <v>0</v>
      </c>
      <c r="R1018">
        <v>0</v>
      </c>
      <c r="S1018">
        <v>0</v>
      </c>
      <c r="T1018">
        <v>1</v>
      </c>
      <c r="U1018">
        <v>0</v>
      </c>
      <c r="V1018">
        <v>0</v>
      </c>
      <c r="W1018">
        <v>0</v>
      </c>
      <c r="X1018">
        <v>4.2995397499550299</v>
      </c>
      <c r="Y1018">
        <v>0</v>
      </c>
      <c r="Z1018">
        <v>0</v>
      </c>
      <c r="AA1018">
        <v>0</v>
      </c>
      <c r="AB1018">
        <v>0.16856922883783504</v>
      </c>
      <c r="AC1018">
        <v>0</v>
      </c>
      <c r="AD1018">
        <v>0</v>
      </c>
      <c r="AE1018">
        <v>4.4681089787928645</v>
      </c>
    </row>
    <row r="1019" spans="1:31" x14ac:dyDescent="0.25">
      <c r="A1019">
        <v>1806767</v>
      </c>
      <c r="B1019">
        <v>1</v>
      </c>
      <c r="C1019" t="s">
        <v>80</v>
      </c>
      <c r="D1019" t="s">
        <v>98</v>
      </c>
      <c r="E1019" t="s">
        <v>193</v>
      </c>
      <c r="F1019" t="s">
        <v>3186</v>
      </c>
      <c r="G1019" t="s">
        <v>373</v>
      </c>
      <c r="H1019" t="s">
        <v>134</v>
      </c>
      <c r="I1019" t="s">
        <v>135</v>
      </c>
      <c r="J1019" t="s">
        <v>136</v>
      </c>
      <c r="K1019" t="s">
        <v>137</v>
      </c>
      <c r="L1019" t="s">
        <v>3187</v>
      </c>
      <c r="M1019" t="s">
        <v>3188</v>
      </c>
      <c r="N1019">
        <v>2.8136111110000002</v>
      </c>
      <c r="O1019">
        <v>0</v>
      </c>
      <c r="P1019">
        <v>0</v>
      </c>
      <c r="Q1019">
        <v>0</v>
      </c>
      <c r="R1019">
        <v>8</v>
      </c>
      <c r="S1019">
        <v>0</v>
      </c>
      <c r="T1019">
        <v>8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0.47362142414390501</v>
      </c>
      <c r="AA1019">
        <v>0</v>
      </c>
      <c r="AB1019">
        <v>2.2462358924218133</v>
      </c>
      <c r="AC1019">
        <v>0</v>
      </c>
      <c r="AD1019">
        <v>0</v>
      </c>
      <c r="AE1019">
        <v>2.7198573165657183</v>
      </c>
    </row>
    <row r="1020" spans="1:31" x14ac:dyDescent="0.25">
      <c r="A1020">
        <v>1806768</v>
      </c>
      <c r="B1020">
        <v>1</v>
      </c>
      <c r="C1020" t="s">
        <v>81</v>
      </c>
      <c r="D1020" t="s">
        <v>114</v>
      </c>
      <c r="E1020" t="s">
        <v>176</v>
      </c>
      <c r="F1020" t="s">
        <v>3189</v>
      </c>
      <c r="G1020" t="s">
        <v>256</v>
      </c>
      <c r="H1020" t="s">
        <v>143</v>
      </c>
      <c r="I1020" t="s">
        <v>135</v>
      </c>
      <c r="J1020" t="s">
        <v>136</v>
      </c>
      <c r="K1020" t="s">
        <v>159</v>
      </c>
      <c r="L1020" t="s">
        <v>3190</v>
      </c>
      <c r="M1020" t="s">
        <v>3191</v>
      </c>
      <c r="N1020">
        <v>2.1266666660000002</v>
      </c>
      <c r="O1020">
        <v>0</v>
      </c>
      <c r="P1020">
        <v>690</v>
      </c>
      <c r="Q1020">
        <v>1</v>
      </c>
      <c r="R1020">
        <v>17</v>
      </c>
      <c r="S1020">
        <v>2</v>
      </c>
      <c r="T1020">
        <v>66</v>
      </c>
      <c r="U1020">
        <v>0</v>
      </c>
      <c r="V1020">
        <v>0</v>
      </c>
      <c r="W1020">
        <v>0</v>
      </c>
      <c r="X1020">
        <v>162.25358844231496</v>
      </c>
      <c r="Y1020">
        <v>0.94915554104378175</v>
      </c>
      <c r="Z1020">
        <v>3.5952587339211544</v>
      </c>
      <c r="AA1020">
        <v>11.379433487372669</v>
      </c>
      <c r="AB1020">
        <v>17.692372906723687</v>
      </c>
      <c r="AC1020">
        <v>0</v>
      </c>
      <c r="AD1020">
        <v>0</v>
      </c>
      <c r="AE1020">
        <v>195.86980911137624</v>
      </c>
    </row>
    <row r="1021" spans="1:31" x14ac:dyDescent="0.25">
      <c r="A1021">
        <v>1806770</v>
      </c>
      <c r="B1021">
        <v>1</v>
      </c>
      <c r="C1021" t="s">
        <v>81</v>
      </c>
      <c r="D1021" t="s">
        <v>118</v>
      </c>
      <c r="E1021" t="s">
        <v>131</v>
      </c>
      <c r="F1021" t="s">
        <v>3192</v>
      </c>
      <c r="G1021" t="s">
        <v>231</v>
      </c>
      <c r="H1021" t="s">
        <v>134</v>
      </c>
      <c r="I1021" t="s">
        <v>135</v>
      </c>
      <c r="J1021" t="s">
        <v>136</v>
      </c>
      <c r="K1021" t="s">
        <v>137</v>
      </c>
      <c r="L1021" t="s">
        <v>3193</v>
      </c>
      <c r="M1021" t="s">
        <v>3194</v>
      </c>
      <c r="N1021">
        <v>1.1569444440000001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0.1432946255808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0.1432946255808</v>
      </c>
    </row>
    <row r="1022" spans="1:31" x14ac:dyDescent="0.25">
      <c r="A1022">
        <v>1806771</v>
      </c>
      <c r="B1022">
        <v>1</v>
      </c>
      <c r="C1022" t="s">
        <v>80</v>
      </c>
      <c r="D1022" t="s">
        <v>99</v>
      </c>
      <c r="E1022" t="s">
        <v>131</v>
      </c>
      <c r="F1022" t="s">
        <v>3195</v>
      </c>
      <c r="G1022" t="s">
        <v>231</v>
      </c>
      <c r="H1022" t="s">
        <v>134</v>
      </c>
      <c r="I1022" t="s">
        <v>135</v>
      </c>
      <c r="J1022" t="s">
        <v>136</v>
      </c>
      <c r="K1022" t="s">
        <v>137</v>
      </c>
      <c r="L1022" t="s">
        <v>3196</v>
      </c>
      <c r="M1022" t="s">
        <v>3197</v>
      </c>
      <c r="N1022">
        <v>2.4900000000000002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1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0.10325201394023779</v>
      </c>
      <c r="AC1022">
        <v>0</v>
      </c>
      <c r="AD1022">
        <v>0</v>
      </c>
      <c r="AE1022">
        <v>0.10325201394023779</v>
      </c>
    </row>
    <row r="1023" spans="1:31" x14ac:dyDescent="0.25">
      <c r="A1023">
        <v>1806774</v>
      </c>
      <c r="B1023">
        <v>1</v>
      </c>
      <c r="C1023" t="s">
        <v>81</v>
      </c>
      <c r="D1023" t="s">
        <v>120</v>
      </c>
      <c r="E1023" t="s">
        <v>176</v>
      </c>
      <c r="F1023" t="s">
        <v>3198</v>
      </c>
      <c r="G1023" t="s">
        <v>142</v>
      </c>
      <c r="H1023" t="s">
        <v>143</v>
      </c>
      <c r="I1023" t="s">
        <v>135</v>
      </c>
      <c r="J1023" t="s">
        <v>136</v>
      </c>
      <c r="K1023" t="s">
        <v>137</v>
      </c>
      <c r="L1023" t="s">
        <v>3199</v>
      </c>
      <c r="M1023" t="s">
        <v>3200</v>
      </c>
      <c r="N1023">
        <v>0.64388888799999999</v>
      </c>
      <c r="O1023">
        <v>1</v>
      </c>
      <c r="P1023">
        <v>294</v>
      </c>
      <c r="Q1023">
        <v>71</v>
      </c>
      <c r="R1023">
        <v>4</v>
      </c>
      <c r="S1023">
        <v>15</v>
      </c>
      <c r="T1023">
        <v>34</v>
      </c>
      <c r="U1023">
        <v>2</v>
      </c>
      <c r="V1023">
        <v>0</v>
      </c>
      <c r="W1023">
        <v>0.16818554495476445</v>
      </c>
      <c r="X1023">
        <v>42.663354974363386</v>
      </c>
      <c r="Y1023">
        <v>135.69178916546079</v>
      </c>
      <c r="Z1023">
        <v>0.9354959374058307</v>
      </c>
      <c r="AA1023">
        <v>19.386310419127305</v>
      </c>
      <c r="AB1023">
        <v>3.0776043412025826</v>
      </c>
      <c r="AC1023">
        <v>2.1364295649077256</v>
      </c>
      <c r="AD1023">
        <v>0</v>
      </c>
      <c r="AE1023">
        <v>204.05916994742239</v>
      </c>
    </row>
    <row r="1024" spans="1:31" x14ac:dyDescent="0.25">
      <c r="A1024">
        <v>1806775</v>
      </c>
      <c r="B1024">
        <v>1</v>
      </c>
      <c r="C1024" t="s">
        <v>80</v>
      </c>
      <c r="D1024" t="s">
        <v>107</v>
      </c>
      <c r="E1024" t="s">
        <v>131</v>
      </c>
      <c r="F1024" t="s">
        <v>3201</v>
      </c>
      <c r="G1024" t="s">
        <v>133</v>
      </c>
      <c r="H1024" t="s">
        <v>134</v>
      </c>
      <c r="I1024" t="s">
        <v>135</v>
      </c>
      <c r="J1024" t="s">
        <v>136</v>
      </c>
      <c r="K1024" t="s">
        <v>137</v>
      </c>
      <c r="L1024" t="s">
        <v>3202</v>
      </c>
      <c r="M1024" t="s">
        <v>3203</v>
      </c>
      <c r="N1024">
        <v>1.8863888879999999</v>
      </c>
      <c r="O1024">
        <v>0</v>
      </c>
      <c r="P1024">
        <v>3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0.48848530446465555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0.48848530446465555</v>
      </c>
    </row>
    <row r="1025" spans="1:31" x14ac:dyDescent="0.25">
      <c r="A1025">
        <v>1806776</v>
      </c>
      <c r="B1025">
        <v>1</v>
      </c>
      <c r="C1025" t="s">
        <v>81</v>
      </c>
      <c r="D1025" t="s">
        <v>121</v>
      </c>
      <c r="E1025" t="s">
        <v>291</v>
      </c>
      <c r="F1025" t="s">
        <v>3204</v>
      </c>
      <c r="G1025" t="s">
        <v>424</v>
      </c>
      <c r="H1025" t="s">
        <v>134</v>
      </c>
      <c r="I1025" t="s">
        <v>135</v>
      </c>
      <c r="J1025" t="s">
        <v>136</v>
      </c>
      <c r="K1025" t="s">
        <v>137</v>
      </c>
      <c r="L1025" t="s">
        <v>3205</v>
      </c>
      <c r="M1025" t="s">
        <v>3206</v>
      </c>
      <c r="N1025">
        <v>0.94138888799999998</v>
      </c>
      <c r="O1025">
        <v>0</v>
      </c>
      <c r="P1025">
        <v>18</v>
      </c>
      <c r="Q1025">
        <v>0</v>
      </c>
      <c r="R1025">
        <v>5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1.6909519133127047</v>
      </c>
      <c r="Y1025">
        <v>0</v>
      </c>
      <c r="Z1025">
        <v>0.1212389404499</v>
      </c>
      <c r="AA1025">
        <v>0</v>
      </c>
      <c r="AB1025">
        <v>0</v>
      </c>
      <c r="AC1025">
        <v>0</v>
      </c>
      <c r="AD1025">
        <v>0</v>
      </c>
      <c r="AE1025">
        <v>1.8121908537626046</v>
      </c>
    </row>
    <row r="1026" spans="1:31" x14ac:dyDescent="0.25">
      <c r="A1026">
        <v>1806778</v>
      </c>
      <c r="B1026">
        <v>1</v>
      </c>
      <c r="C1026" t="s">
        <v>81</v>
      </c>
      <c r="D1026" t="s">
        <v>119</v>
      </c>
      <c r="E1026" t="s">
        <v>176</v>
      </c>
      <c r="F1026" t="s">
        <v>3207</v>
      </c>
      <c r="G1026" t="s">
        <v>142</v>
      </c>
      <c r="H1026" t="s">
        <v>143</v>
      </c>
      <c r="I1026" t="s">
        <v>135</v>
      </c>
      <c r="J1026" t="s">
        <v>136</v>
      </c>
      <c r="K1026" t="s">
        <v>137</v>
      </c>
      <c r="L1026" t="s">
        <v>3208</v>
      </c>
      <c r="M1026" t="s">
        <v>3209</v>
      </c>
      <c r="N1026">
        <v>0.111111111</v>
      </c>
      <c r="O1026">
        <v>1</v>
      </c>
      <c r="P1026">
        <v>2516</v>
      </c>
      <c r="Q1026">
        <v>26</v>
      </c>
      <c r="R1026">
        <v>428</v>
      </c>
      <c r="S1026">
        <v>11</v>
      </c>
      <c r="T1026">
        <v>232</v>
      </c>
      <c r="U1026">
        <v>0</v>
      </c>
      <c r="V1026">
        <v>2</v>
      </c>
      <c r="W1026">
        <v>4.0126565533111107E-2</v>
      </c>
      <c r="X1026">
        <v>34.098027211059986</v>
      </c>
      <c r="Y1026">
        <v>9.6464356183411102</v>
      </c>
      <c r="Z1026">
        <v>14.534612708834436</v>
      </c>
      <c r="AA1026">
        <v>2.8954919555273331</v>
      </c>
      <c r="AB1026">
        <v>6.74782047070111</v>
      </c>
      <c r="AC1026">
        <v>0</v>
      </c>
      <c r="AD1026">
        <v>2.0530140847999999E-2</v>
      </c>
      <c r="AE1026">
        <v>67.983044670845089</v>
      </c>
    </row>
    <row r="1027" spans="1:31" x14ac:dyDescent="0.25">
      <c r="A1027">
        <v>1806779</v>
      </c>
      <c r="B1027">
        <v>1</v>
      </c>
      <c r="C1027" t="s">
        <v>81</v>
      </c>
      <c r="D1027" t="s">
        <v>115</v>
      </c>
      <c r="E1027" t="s">
        <v>193</v>
      </c>
      <c r="F1027" t="s">
        <v>3210</v>
      </c>
      <c r="G1027" t="s">
        <v>235</v>
      </c>
      <c r="H1027" t="s">
        <v>134</v>
      </c>
      <c r="I1027" t="s">
        <v>135</v>
      </c>
      <c r="J1027" t="s">
        <v>136</v>
      </c>
      <c r="K1027" t="s">
        <v>137</v>
      </c>
      <c r="L1027" t="s">
        <v>3211</v>
      </c>
      <c r="M1027" t="s">
        <v>3212</v>
      </c>
      <c r="N1027">
        <v>2.1241666659999998</v>
      </c>
      <c r="O1027">
        <v>0</v>
      </c>
      <c r="P1027">
        <v>15</v>
      </c>
      <c r="Q1027">
        <v>0</v>
      </c>
      <c r="R1027">
        <v>1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6.4549692488179988E-2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6.4549692488179988E-2</v>
      </c>
    </row>
    <row r="1028" spans="1:31" x14ac:dyDescent="0.25">
      <c r="A1028">
        <v>1806781</v>
      </c>
      <c r="B1028">
        <v>1</v>
      </c>
      <c r="C1028" t="s">
        <v>80</v>
      </c>
      <c r="D1028" t="s">
        <v>103</v>
      </c>
      <c r="E1028" t="s">
        <v>131</v>
      </c>
      <c r="F1028" t="s">
        <v>3213</v>
      </c>
      <c r="G1028" t="s">
        <v>231</v>
      </c>
      <c r="H1028" t="s">
        <v>134</v>
      </c>
      <c r="I1028" t="s">
        <v>135</v>
      </c>
      <c r="J1028" t="s">
        <v>136</v>
      </c>
      <c r="K1028" t="s">
        <v>137</v>
      </c>
      <c r="L1028" t="s">
        <v>3214</v>
      </c>
      <c r="M1028" t="s">
        <v>3215</v>
      </c>
      <c r="N1028">
        <v>1.1516666659999999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</row>
    <row r="1029" spans="1:31" x14ac:dyDescent="0.25">
      <c r="A1029">
        <v>1806782</v>
      </c>
      <c r="B1029">
        <v>1</v>
      </c>
      <c r="C1029" t="s">
        <v>80</v>
      </c>
      <c r="D1029" t="s">
        <v>103</v>
      </c>
      <c r="E1029" t="s">
        <v>131</v>
      </c>
      <c r="F1029" t="s">
        <v>3216</v>
      </c>
      <c r="G1029" t="s">
        <v>231</v>
      </c>
      <c r="H1029" t="s">
        <v>134</v>
      </c>
      <c r="I1029" t="s">
        <v>135</v>
      </c>
      <c r="J1029" t="s">
        <v>136</v>
      </c>
      <c r="K1029" t="s">
        <v>137</v>
      </c>
      <c r="L1029" t="s">
        <v>3217</v>
      </c>
      <c r="M1029" t="s">
        <v>3218</v>
      </c>
      <c r="N1029">
        <v>1.4641666659999999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0.336968552156935</v>
      </c>
      <c r="AC1029">
        <v>0</v>
      </c>
      <c r="AD1029">
        <v>0</v>
      </c>
      <c r="AE1029">
        <v>0.336968552156935</v>
      </c>
    </row>
    <row r="1030" spans="1:31" x14ac:dyDescent="0.25">
      <c r="A1030">
        <v>1806783</v>
      </c>
      <c r="B1030">
        <v>1</v>
      </c>
      <c r="C1030" t="s">
        <v>80</v>
      </c>
      <c r="D1030" t="s">
        <v>93</v>
      </c>
      <c r="E1030" t="s">
        <v>176</v>
      </c>
      <c r="F1030" t="s">
        <v>3219</v>
      </c>
      <c r="G1030" t="s">
        <v>142</v>
      </c>
      <c r="H1030" t="s">
        <v>143</v>
      </c>
      <c r="I1030" t="s">
        <v>135</v>
      </c>
      <c r="J1030" t="s">
        <v>136</v>
      </c>
      <c r="K1030" t="s">
        <v>137</v>
      </c>
      <c r="L1030" t="s">
        <v>3220</v>
      </c>
      <c r="M1030" t="s">
        <v>3221</v>
      </c>
      <c r="N1030">
        <v>1.5375000000000001</v>
      </c>
      <c r="O1030">
        <v>0</v>
      </c>
      <c r="P1030">
        <v>387</v>
      </c>
      <c r="Q1030">
        <v>47</v>
      </c>
      <c r="R1030">
        <v>322</v>
      </c>
      <c r="S1030">
        <v>9</v>
      </c>
      <c r="T1030">
        <v>194</v>
      </c>
      <c r="U1030">
        <v>0</v>
      </c>
      <c r="V1030">
        <v>0</v>
      </c>
      <c r="W1030">
        <v>0</v>
      </c>
      <c r="X1030">
        <v>107.42009408426213</v>
      </c>
      <c r="Y1030">
        <v>69.070864775321027</v>
      </c>
      <c r="Z1030">
        <v>151.70422280473457</v>
      </c>
      <c r="AA1030">
        <v>140.26634114244905</v>
      </c>
      <c r="AB1030">
        <v>201.31374333745001</v>
      </c>
      <c r="AC1030">
        <v>0</v>
      </c>
      <c r="AD1030">
        <v>0</v>
      </c>
      <c r="AE1030">
        <v>669.77526614421674</v>
      </c>
    </row>
    <row r="1031" spans="1:31" x14ac:dyDescent="0.25">
      <c r="A1031">
        <v>1806784</v>
      </c>
      <c r="B1031">
        <v>1</v>
      </c>
      <c r="C1031" t="s">
        <v>81</v>
      </c>
      <c r="D1031" t="s">
        <v>123</v>
      </c>
      <c r="E1031" t="s">
        <v>131</v>
      </c>
      <c r="F1031" t="s">
        <v>3222</v>
      </c>
      <c r="G1031" t="s">
        <v>231</v>
      </c>
      <c r="H1031" t="s">
        <v>134</v>
      </c>
      <c r="I1031" t="s">
        <v>135</v>
      </c>
      <c r="J1031" t="s">
        <v>136</v>
      </c>
      <c r="K1031" t="s">
        <v>137</v>
      </c>
      <c r="L1031" t="s">
        <v>3223</v>
      </c>
      <c r="M1031" t="s">
        <v>3224</v>
      </c>
      <c r="N1031">
        <v>1.534444444</v>
      </c>
      <c r="O1031">
        <v>0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1.2184117182070169</v>
      </c>
      <c r="AA1031">
        <v>0</v>
      </c>
      <c r="AB1031">
        <v>0</v>
      </c>
      <c r="AC1031">
        <v>0</v>
      </c>
      <c r="AD1031">
        <v>0</v>
      </c>
      <c r="AE1031">
        <v>1.2184117182070169</v>
      </c>
    </row>
    <row r="1032" spans="1:31" x14ac:dyDescent="0.25">
      <c r="A1032">
        <v>1806786</v>
      </c>
      <c r="B1032">
        <v>1</v>
      </c>
      <c r="C1032" t="s">
        <v>80</v>
      </c>
      <c r="D1032" t="s">
        <v>94</v>
      </c>
      <c r="E1032" t="s">
        <v>193</v>
      </c>
      <c r="F1032" t="s">
        <v>3225</v>
      </c>
      <c r="G1032" t="s">
        <v>235</v>
      </c>
      <c r="H1032" t="s">
        <v>134</v>
      </c>
      <c r="I1032" t="s">
        <v>135</v>
      </c>
      <c r="J1032" t="s">
        <v>136</v>
      </c>
      <c r="K1032" t="s">
        <v>137</v>
      </c>
      <c r="L1032" t="s">
        <v>3226</v>
      </c>
      <c r="M1032" t="s">
        <v>3227</v>
      </c>
      <c r="N1032">
        <v>6.0661111109999997</v>
      </c>
      <c r="O1032">
        <v>0</v>
      </c>
      <c r="P1032">
        <v>0</v>
      </c>
      <c r="Q1032">
        <v>0</v>
      </c>
      <c r="R1032">
        <v>2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12.033349669148121</v>
      </c>
      <c r="AA1032">
        <v>0</v>
      </c>
      <c r="AB1032">
        <v>0</v>
      </c>
      <c r="AC1032">
        <v>0</v>
      </c>
      <c r="AD1032">
        <v>0</v>
      </c>
      <c r="AE1032">
        <v>12.033349669148121</v>
      </c>
    </row>
    <row r="1033" spans="1:31" x14ac:dyDescent="0.25">
      <c r="A1033">
        <v>1806787</v>
      </c>
      <c r="B1033">
        <v>1</v>
      </c>
      <c r="C1033" t="s">
        <v>80</v>
      </c>
      <c r="D1033" t="s">
        <v>92</v>
      </c>
      <c r="E1033" t="s">
        <v>131</v>
      </c>
      <c r="F1033" t="s">
        <v>3228</v>
      </c>
      <c r="G1033" t="s">
        <v>209</v>
      </c>
      <c r="H1033" t="s">
        <v>134</v>
      </c>
      <c r="I1033" t="s">
        <v>135</v>
      </c>
      <c r="J1033" t="s">
        <v>136</v>
      </c>
      <c r="K1033" t="s">
        <v>137</v>
      </c>
      <c r="L1033" t="s">
        <v>3229</v>
      </c>
      <c r="M1033" t="s">
        <v>3230</v>
      </c>
      <c r="N1033">
        <v>3.216111111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0.83051646473212792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0.83051646473212792</v>
      </c>
    </row>
    <row r="1034" spans="1:31" x14ac:dyDescent="0.25">
      <c r="A1034">
        <v>1806788</v>
      </c>
      <c r="B1034">
        <v>1</v>
      </c>
      <c r="C1034" t="s">
        <v>80</v>
      </c>
      <c r="D1034" t="s">
        <v>104</v>
      </c>
      <c r="E1034" t="s">
        <v>131</v>
      </c>
      <c r="F1034" t="s">
        <v>3231</v>
      </c>
      <c r="G1034" t="s">
        <v>209</v>
      </c>
      <c r="H1034" t="s">
        <v>134</v>
      </c>
      <c r="I1034" t="s">
        <v>135</v>
      </c>
      <c r="J1034" t="s">
        <v>136</v>
      </c>
      <c r="K1034" t="s">
        <v>137</v>
      </c>
      <c r="L1034" t="s">
        <v>3232</v>
      </c>
      <c r="M1034" t="s">
        <v>3233</v>
      </c>
      <c r="N1034">
        <v>4.8650000000000002</v>
      </c>
      <c r="O1034">
        <v>0</v>
      </c>
      <c r="P1034">
        <v>6</v>
      </c>
      <c r="Q1034">
        <v>0</v>
      </c>
      <c r="R1034">
        <v>0</v>
      </c>
      <c r="S1034">
        <v>0</v>
      </c>
      <c r="T1034">
        <v>4</v>
      </c>
      <c r="U1034">
        <v>0</v>
      </c>
      <c r="V1034">
        <v>0</v>
      </c>
      <c r="W1034">
        <v>0</v>
      </c>
      <c r="X1034">
        <v>9.0894957726314534</v>
      </c>
      <c r="Y1034">
        <v>0</v>
      </c>
      <c r="Z1034">
        <v>0</v>
      </c>
      <c r="AA1034">
        <v>0</v>
      </c>
      <c r="AB1034">
        <v>2.0977756179263043</v>
      </c>
      <c r="AC1034">
        <v>0</v>
      </c>
      <c r="AD1034">
        <v>0</v>
      </c>
      <c r="AE1034">
        <v>11.187271390557758</v>
      </c>
    </row>
    <row r="1035" spans="1:31" x14ac:dyDescent="0.25">
      <c r="A1035">
        <v>1806791</v>
      </c>
      <c r="B1035">
        <v>1</v>
      </c>
      <c r="C1035" t="s">
        <v>80</v>
      </c>
      <c r="D1035" t="s">
        <v>90</v>
      </c>
      <c r="E1035" t="s">
        <v>131</v>
      </c>
      <c r="F1035" t="s">
        <v>3234</v>
      </c>
      <c r="G1035" t="s">
        <v>133</v>
      </c>
      <c r="H1035" t="s">
        <v>134</v>
      </c>
      <c r="I1035" t="s">
        <v>135</v>
      </c>
      <c r="J1035" t="s">
        <v>136</v>
      </c>
      <c r="K1035" t="s">
        <v>137</v>
      </c>
      <c r="L1035" t="s">
        <v>3235</v>
      </c>
      <c r="M1035" t="s">
        <v>3236</v>
      </c>
      <c r="N1035">
        <v>7.8008333329999999</v>
      </c>
      <c r="O1035">
        <v>0</v>
      </c>
      <c r="P1035">
        <v>9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25.063636858241694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25.063636858241694</v>
      </c>
    </row>
    <row r="1036" spans="1:31" x14ac:dyDescent="0.25">
      <c r="A1036">
        <v>1806792</v>
      </c>
      <c r="B1036">
        <v>1</v>
      </c>
      <c r="C1036" t="s">
        <v>81</v>
      </c>
      <c r="D1036" t="s">
        <v>120</v>
      </c>
      <c r="E1036" t="s">
        <v>140</v>
      </c>
      <c r="F1036" t="s">
        <v>3237</v>
      </c>
      <c r="G1036" t="s">
        <v>142</v>
      </c>
      <c r="H1036" t="s">
        <v>143</v>
      </c>
      <c r="I1036" t="s">
        <v>135</v>
      </c>
      <c r="J1036" t="s">
        <v>136</v>
      </c>
      <c r="K1036" t="s">
        <v>137</v>
      </c>
      <c r="L1036" t="s">
        <v>3238</v>
      </c>
      <c r="M1036" t="s">
        <v>3239</v>
      </c>
      <c r="N1036">
        <v>2.1333333329999999</v>
      </c>
      <c r="O1036">
        <v>0</v>
      </c>
      <c r="P1036">
        <v>745</v>
      </c>
      <c r="Q1036">
        <v>0</v>
      </c>
      <c r="R1036">
        <v>25</v>
      </c>
      <c r="S1036">
        <v>1</v>
      </c>
      <c r="T1036">
        <v>154</v>
      </c>
      <c r="U1036">
        <v>0</v>
      </c>
      <c r="V1036">
        <v>0</v>
      </c>
      <c r="W1036">
        <v>0</v>
      </c>
      <c r="X1036">
        <v>334.50896101400372</v>
      </c>
      <c r="Y1036">
        <v>0</v>
      </c>
      <c r="Z1036">
        <v>11.847753607574091</v>
      </c>
      <c r="AA1036">
        <v>1.8960919971925332</v>
      </c>
      <c r="AB1036">
        <v>97.095016334976577</v>
      </c>
      <c r="AC1036">
        <v>0</v>
      </c>
      <c r="AD1036">
        <v>0</v>
      </c>
      <c r="AE1036">
        <v>445.34782295374691</v>
      </c>
    </row>
    <row r="1037" spans="1:31" x14ac:dyDescent="0.25">
      <c r="A1037">
        <v>1806794</v>
      </c>
      <c r="B1037">
        <v>1</v>
      </c>
      <c r="C1037" t="s">
        <v>80</v>
      </c>
      <c r="D1037" t="s">
        <v>90</v>
      </c>
      <c r="E1037" t="s">
        <v>131</v>
      </c>
      <c r="F1037" t="s">
        <v>3240</v>
      </c>
      <c r="G1037" t="s">
        <v>133</v>
      </c>
      <c r="H1037" t="s">
        <v>134</v>
      </c>
      <c r="I1037" t="s">
        <v>135</v>
      </c>
      <c r="J1037" t="s">
        <v>136</v>
      </c>
      <c r="K1037" t="s">
        <v>137</v>
      </c>
      <c r="L1037" t="s">
        <v>3241</v>
      </c>
      <c r="M1037" t="s">
        <v>3242</v>
      </c>
      <c r="N1037">
        <v>5.1486111110000001</v>
      </c>
      <c r="O1037">
        <v>0</v>
      </c>
      <c r="P1037">
        <v>57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96.427348116496177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96.427348116496177</v>
      </c>
    </row>
    <row r="1038" spans="1:31" x14ac:dyDescent="0.25">
      <c r="A1038">
        <v>1806796</v>
      </c>
      <c r="B1038">
        <v>1</v>
      </c>
      <c r="C1038" t="s">
        <v>80</v>
      </c>
      <c r="D1038" t="s">
        <v>106</v>
      </c>
      <c r="E1038" t="s">
        <v>140</v>
      </c>
      <c r="F1038" t="s">
        <v>3243</v>
      </c>
      <c r="G1038" t="s">
        <v>142</v>
      </c>
      <c r="H1038" t="s">
        <v>143</v>
      </c>
      <c r="I1038" t="s">
        <v>199</v>
      </c>
      <c r="J1038" t="s">
        <v>136</v>
      </c>
      <c r="K1038" t="s">
        <v>137</v>
      </c>
      <c r="L1038" t="s">
        <v>3244</v>
      </c>
      <c r="M1038" t="s">
        <v>3245</v>
      </c>
      <c r="N1038">
        <v>1.1111111E-2</v>
      </c>
      <c r="O1038">
        <v>2</v>
      </c>
      <c r="P1038">
        <v>518</v>
      </c>
      <c r="Q1038">
        <v>86</v>
      </c>
      <c r="R1038">
        <v>139</v>
      </c>
      <c r="S1038">
        <v>7</v>
      </c>
      <c r="T1038">
        <v>130</v>
      </c>
      <c r="U1038">
        <v>0</v>
      </c>
      <c r="V1038">
        <v>0</v>
      </c>
      <c r="W1038">
        <v>7.2586797090222217E-3</v>
      </c>
      <c r="X1038">
        <v>1.6614788025568217</v>
      </c>
      <c r="Y1038">
        <v>1.5903231499297568</v>
      </c>
      <c r="Z1038">
        <v>1.1458633628343005</v>
      </c>
      <c r="AA1038">
        <v>0.53269165338826674</v>
      </c>
      <c r="AB1038">
        <v>0.60123926873266675</v>
      </c>
      <c r="AC1038">
        <v>0</v>
      </c>
      <c r="AD1038">
        <v>0</v>
      </c>
      <c r="AE1038">
        <v>5.538854917150835</v>
      </c>
    </row>
    <row r="1039" spans="1:31" x14ac:dyDescent="0.25">
      <c r="A1039">
        <v>1806797</v>
      </c>
      <c r="B1039">
        <v>1</v>
      </c>
      <c r="C1039" t="s">
        <v>81</v>
      </c>
      <c r="D1039" t="s">
        <v>128</v>
      </c>
      <c r="E1039" t="s">
        <v>131</v>
      </c>
      <c r="F1039" t="s">
        <v>3246</v>
      </c>
      <c r="G1039" t="s">
        <v>209</v>
      </c>
      <c r="H1039" t="s">
        <v>134</v>
      </c>
      <c r="I1039" t="s">
        <v>135</v>
      </c>
      <c r="J1039" t="s">
        <v>136</v>
      </c>
      <c r="K1039" t="s">
        <v>137</v>
      </c>
      <c r="L1039" t="s">
        <v>3247</v>
      </c>
      <c r="M1039" t="s">
        <v>3248</v>
      </c>
      <c r="N1039">
        <v>1.4555555549999999</v>
      </c>
      <c r="O1039">
        <v>0</v>
      </c>
      <c r="P1039">
        <v>5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1.0259523572346501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1.0259523572346501</v>
      </c>
    </row>
    <row r="1040" spans="1:31" x14ac:dyDescent="0.25">
      <c r="A1040">
        <v>1806800</v>
      </c>
      <c r="B1040">
        <v>1</v>
      </c>
      <c r="C1040" t="s">
        <v>80</v>
      </c>
      <c r="D1040" t="s">
        <v>97</v>
      </c>
      <c r="E1040" t="s">
        <v>326</v>
      </c>
      <c r="F1040" t="s">
        <v>3249</v>
      </c>
      <c r="G1040" t="s">
        <v>195</v>
      </c>
      <c r="H1040" t="s">
        <v>134</v>
      </c>
      <c r="I1040" t="s">
        <v>135</v>
      </c>
      <c r="J1040" t="s">
        <v>136</v>
      </c>
      <c r="K1040" t="s">
        <v>137</v>
      </c>
      <c r="L1040" t="s">
        <v>3250</v>
      </c>
      <c r="M1040" t="s">
        <v>3251</v>
      </c>
      <c r="N1040">
        <v>5.64</v>
      </c>
      <c r="O1040">
        <v>0</v>
      </c>
      <c r="P1040">
        <v>35</v>
      </c>
      <c r="Q1040">
        <v>0</v>
      </c>
      <c r="R1040">
        <v>0</v>
      </c>
      <c r="S1040">
        <v>0</v>
      </c>
      <c r="T1040">
        <v>3</v>
      </c>
      <c r="U1040">
        <v>0</v>
      </c>
      <c r="V1040">
        <v>0</v>
      </c>
      <c r="W1040">
        <v>0</v>
      </c>
      <c r="X1040">
        <v>67.598962929257581</v>
      </c>
      <c r="Y1040">
        <v>0</v>
      </c>
      <c r="Z1040">
        <v>0</v>
      </c>
      <c r="AA1040">
        <v>0</v>
      </c>
      <c r="AB1040">
        <v>36.413098833063827</v>
      </c>
      <c r="AC1040">
        <v>0</v>
      </c>
      <c r="AD1040">
        <v>0</v>
      </c>
      <c r="AE1040">
        <v>104.01206176232141</v>
      </c>
    </row>
    <row r="1041" spans="1:31" x14ac:dyDescent="0.25">
      <c r="A1041">
        <v>1806803</v>
      </c>
      <c r="B1041">
        <v>1</v>
      </c>
      <c r="C1041" t="s">
        <v>80</v>
      </c>
      <c r="D1041" t="s">
        <v>104</v>
      </c>
      <c r="E1041" t="s">
        <v>140</v>
      </c>
      <c r="F1041" t="s">
        <v>3252</v>
      </c>
      <c r="G1041" t="s">
        <v>158</v>
      </c>
      <c r="H1041" t="s">
        <v>143</v>
      </c>
      <c r="I1041" t="s">
        <v>199</v>
      </c>
      <c r="J1041" t="s">
        <v>136</v>
      </c>
      <c r="K1041" t="s">
        <v>159</v>
      </c>
      <c r="L1041" t="s">
        <v>3253</v>
      </c>
      <c r="M1041" t="s">
        <v>3254</v>
      </c>
      <c r="N1041">
        <v>4.7500000000000001E-2</v>
      </c>
      <c r="O1041">
        <v>0</v>
      </c>
      <c r="P1041">
        <v>336</v>
      </c>
      <c r="Q1041">
        <v>7</v>
      </c>
      <c r="R1041">
        <v>1</v>
      </c>
      <c r="S1041">
        <v>14</v>
      </c>
      <c r="T1041">
        <v>30</v>
      </c>
      <c r="U1041">
        <v>4</v>
      </c>
      <c r="V1041">
        <v>0</v>
      </c>
      <c r="W1041">
        <v>0</v>
      </c>
      <c r="X1041">
        <v>3.8519288242422975</v>
      </c>
      <c r="Y1041">
        <v>5.2077107158610998</v>
      </c>
      <c r="Z1041">
        <v>5.8769078096025003E-3</v>
      </c>
      <c r="AA1041">
        <v>7.1878575043551471</v>
      </c>
      <c r="AB1041">
        <v>0.46241052262554011</v>
      </c>
      <c r="AC1041">
        <v>8.996648904987163</v>
      </c>
      <c r="AD1041">
        <v>0</v>
      </c>
      <c r="AE1041">
        <v>25.712433379880849</v>
      </c>
    </row>
    <row r="1042" spans="1:31" x14ac:dyDescent="0.25">
      <c r="A1042">
        <v>1806804</v>
      </c>
      <c r="B1042">
        <v>1</v>
      </c>
      <c r="C1042" t="s">
        <v>80</v>
      </c>
      <c r="D1042" t="s">
        <v>104</v>
      </c>
      <c r="E1042" t="s">
        <v>146</v>
      </c>
      <c r="F1042" t="s">
        <v>3255</v>
      </c>
      <c r="G1042" t="s">
        <v>256</v>
      </c>
      <c r="H1042" t="s">
        <v>143</v>
      </c>
      <c r="I1042" t="s">
        <v>135</v>
      </c>
      <c r="J1042" t="s">
        <v>136</v>
      </c>
      <c r="K1042" t="s">
        <v>159</v>
      </c>
      <c r="L1042" t="s">
        <v>3256</v>
      </c>
      <c r="M1042" t="s">
        <v>3257</v>
      </c>
      <c r="N1042">
        <v>1.8974500000000001</v>
      </c>
      <c r="O1042">
        <v>0</v>
      </c>
      <c r="P1042">
        <v>0</v>
      </c>
      <c r="Q1042">
        <v>1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0.73534803842894148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0.73534803842894148</v>
      </c>
    </row>
    <row r="1043" spans="1:31" x14ac:dyDescent="0.25">
      <c r="A1043">
        <v>1806806</v>
      </c>
      <c r="B1043">
        <v>1</v>
      </c>
      <c r="C1043" t="s">
        <v>80</v>
      </c>
      <c r="D1043" t="s">
        <v>92</v>
      </c>
      <c r="E1043" t="s">
        <v>146</v>
      </c>
      <c r="F1043" t="s">
        <v>3258</v>
      </c>
      <c r="G1043" t="s">
        <v>170</v>
      </c>
      <c r="H1043" t="s">
        <v>143</v>
      </c>
      <c r="I1043" t="s">
        <v>135</v>
      </c>
      <c r="J1043" t="s">
        <v>136</v>
      </c>
      <c r="K1043" t="s">
        <v>137</v>
      </c>
      <c r="L1043" t="s">
        <v>3259</v>
      </c>
      <c r="M1043" t="s">
        <v>3260</v>
      </c>
      <c r="N1043">
        <v>0.55222222200000004</v>
      </c>
      <c r="O1043">
        <v>0</v>
      </c>
      <c r="P1043">
        <v>6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0.40139116173946221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0.40139116173946221</v>
      </c>
    </row>
    <row r="1044" spans="1:31" x14ac:dyDescent="0.25">
      <c r="A1044">
        <v>1806807</v>
      </c>
      <c r="B1044">
        <v>1</v>
      </c>
      <c r="C1044" t="s">
        <v>80</v>
      </c>
      <c r="D1044" t="s">
        <v>86</v>
      </c>
      <c r="E1044" t="s">
        <v>291</v>
      </c>
      <c r="F1044" t="s">
        <v>3261</v>
      </c>
      <c r="G1044" t="s">
        <v>3262</v>
      </c>
      <c r="H1044" t="s">
        <v>134</v>
      </c>
      <c r="I1044" t="s">
        <v>135</v>
      </c>
      <c r="J1044" t="s">
        <v>136</v>
      </c>
      <c r="K1044" t="s">
        <v>137</v>
      </c>
      <c r="L1044" t="s">
        <v>3263</v>
      </c>
      <c r="M1044" t="s">
        <v>3264</v>
      </c>
      <c r="N1044">
        <v>1.6950000000000001</v>
      </c>
      <c r="O1044">
        <v>0</v>
      </c>
      <c r="P1044">
        <v>416</v>
      </c>
      <c r="Q1044">
        <v>0</v>
      </c>
      <c r="R1044">
        <v>0</v>
      </c>
      <c r="S1044">
        <v>0</v>
      </c>
      <c r="T1044">
        <v>74</v>
      </c>
      <c r="U1044">
        <v>0</v>
      </c>
      <c r="V1044">
        <v>0</v>
      </c>
      <c r="W1044">
        <v>0</v>
      </c>
      <c r="X1044">
        <v>251.39039849001296</v>
      </c>
      <c r="Y1044">
        <v>0</v>
      </c>
      <c r="Z1044">
        <v>0</v>
      </c>
      <c r="AA1044">
        <v>0</v>
      </c>
      <c r="AB1044">
        <v>97.414188979106669</v>
      </c>
      <c r="AC1044">
        <v>0</v>
      </c>
      <c r="AD1044">
        <v>0</v>
      </c>
      <c r="AE1044">
        <v>348.80458746911961</v>
      </c>
    </row>
    <row r="1045" spans="1:31" x14ac:dyDescent="0.25">
      <c r="A1045">
        <v>1806808</v>
      </c>
      <c r="B1045">
        <v>1</v>
      </c>
      <c r="C1045" t="s">
        <v>80</v>
      </c>
      <c r="D1045" t="s">
        <v>97</v>
      </c>
      <c r="E1045" t="s">
        <v>131</v>
      </c>
      <c r="F1045" t="s">
        <v>3265</v>
      </c>
      <c r="G1045" t="s">
        <v>148</v>
      </c>
      <c r="H1045" t="s">
        <v>134</v>
      </c>
      <c r="I1045" t="s">
        <v>135</v>
      </c>
      <c r="J1045" t="s">
        <v>136</v>
      </c>
      <c r="K1045" t="s">
        <v>137</v>
      </c>
      <c r="L1045" t="s">
        <v>3266</v>
      </c>
      <c r="M1045" t="s">
        <v>3267</v>
      </c>
      <c r="N1045">
        <v>3.7977777769999999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0.61652076627696228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0.61652076627696228</v>
      </c>
    </row>
    <row r="1046" spans="1:31" x14ac:dyDescent="0.25">
      <c r="A1046">
        <v>1806811</v>
      </c>
      <c r="B1046">
        <v>1</v>
      </c>
      <c r="C1046" t="s">
        <v>80</v>
      </c>
      <c r="D1046" t="s">
        <v>96</v>
      </c>
      <c r="E1046" t="s">
        <v>131</v>
      </c>
      <c r="F1046" t="s">
        <v>3268</v>
      </c>
      <c r="G1046" t="s">
        <v>133</v>
      </c>
      <c r="H1046" t="s">
        <v>134</v>
      </c>
      <c r="I1046" t="s">
        <v>135</v>
      </c>
      <c r="J1046" t="s">
        <v>136</v>
      </c>
      <c r="K1046" t="s">
        <v>137</v>
      </c>
      <c r="L1046" t="s">
        <v>3269</v>
      </c>
      <c r="M1046" t="s">
        <v>3270</v>
      </c>
      <c r="N1046">
        <v>4.8008333329999999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2.9764762778095841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2.9764762778095841</v>
      </c>
    </row>
    <row r="1047" spans="1:31" x14ac:dyDescent="0.25">
      <c r="A1047">
        <v>1806817</v>
      </c>
      <c r="B1047">
        <v>1</v>
      </c>
      <c r="C1047" t="s">
        <v>80</v>
      </c>
      <c r="D1047" t="s">
        <v>108</v>
      </c>
      <c r="E1047" t="s">
        <v>140</v>
      </c>
      <c r="F1047" t="s">
        <v>3271</v>
      </c>
      <c r="G1047" t="s">
        <v>142</v>
      </c>
      <c r="H1047" t="s">
        <v>143</v>
      </c>
      <c r="I1047" t="s">
        <v>199</v>
      </c>
      <c r="J1047" t="s">
        <v>136</v>
      </c>
      <c r="K1047" t="s">
        <v>137</v>
      </c>
      <c r="L1047" t="s">
        <v>3272</v>
      </c>
      <c r="M1047" t="s">
        <v>3273</v>
      </c>
      <c r="N1047">
        <v>1.3055555E-2</v>
      </c>
      <c r="O1047">
        <v>0</v>
      </c>
      <c r="P1047">
        <v>1818</v>
      </c>
      <c r="Q1047">
        <v>2</v>
      </c>
      <c r="R1047">
        <v>377</v>
      </c>
      <c r="S1047">
        <v>13</v>
      </c>
      <c r="T1047">
        <v>197</v>
      </c>
      <c r="U1047">
        <v>0</v>
      </c>
      <c r="V1047">
        <v>0</v>
      </c>
      <c r="W1047">
        <v>0</v>
      </c>
      <c r="X1047">
        <v>3.4153253855895223</v>
      </c>
      <c r="Y1047">
        <v>1.3774708613098334E-2</v>
      </c>
      <c r="Z1047">
        <v>0.36590598233352911</v>
      </c>
      <c r="AA1047">
        <v>0.64454710030437756</v>
      </c>
      <c r="AB1047">
        <v>1.4755828996846188</v>
      </c>
      <c r="AC1047">
        <v>0</v>
      </c>
      <c r="AD1047">
        <v>0</v>
      </c>
      <c r="AE1047">
        <v>5.9151360765251457</v>
      </c>
    </row>
    <row r="1048" spans="1:31" x14ac:dyDescent="0.25">
      <c r="A1048">
        <v>1806819</v>
      </c>
      <c r="B1048">
        <v>1</v>
      </c>
      <c r="C1048" t="s">
        <v>81</v>
      </c>
      <c r="D1048" t="s">
        <v>118</v>
      </c>
      <c r="E1048" t="s">
        <v>131</v>
      </c>
      <c r="F1048" t="s">
        <v>3274</v>
      </c>
      <c r="G1048" t="s">
        <v>231</v>
      </c>
      <c r="H1048" t="s">
        <v>134</v>
      </c>
      <c r="I1048" t="s">
        <v>135</v>
      </c>
      <c r="J1048" t="s">
        <v>136</v>
      </c>
      <c r="K1048" t="s">
        <v>137</v>
      </c>
      <c r="L1048" t="s">
        <v>3275</v>
      </c>
      <c r="M1048" t="s">
        <v>3276</v>
      </c>
      <c r="N1048">
        <v>1.481944444</v>
      </c>
      <c r="O1048">
        <v>0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9.0658076441250013E-4</v>
      </c>
      <c r="AA1048">
        <v>0</v>
      </c>
      <c r="AB1048">
        <v>0</v>
      </c>
      <c r="AC1048">
        <v>0</v>
      </c>
      <c r="AD1048">
        <v>0</v>
      </c>
      <c r="AE1048">
        <v>9.0658076441250013E-4</v>
      </c>
    </row>
    <row r="1049" spans="1:31" x14ac:dyDescent="0.25">
      <c r="A1049">
        <v>1806820</v>
      </c>
      <c r="B1049">
        <v>1</v>
      </c>
      <c r="C1049" t="s">
        <v>80</v>
      </c>
      <c r="D1049" t="s">
        <v>93</v>
      </c>
      <c r="E1049" t="s">
        <v>131</v>
      </c>
      <c r="F1049" t="s">
        <v>3277</v>
      </c>
      <c r="G1049" t="s">
        <v>133</v>
      </c>
      <c r="H1049" t="s">
        <v>134</v>
      </c>
      <c r="I1049" t="s">
        <v>135</v>
      </c>
      <c r="J1049" t="s">
        <v>136</v>
      </c>
      <c r="K1049" t="s">
        <v>137</v>
      </c>
      <c r="L1049" t="s">
        <v>3278</v>
      </c>
      <c r="M1049" t="s">
        <v>3279</v>
      </c>
      <c r="N1049">
        <v>2.9649999999999999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1.2905151090039899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1.2905151090039899</v>
      </c>
    </row>
    <row r="1050" spans="1:31" x14ac:dyDescent="0.25">
      <c r="A1050">
        <v>1806821</v>
      </c>
      <c r="B1050">
        <v>1</v>
      </c>
      <c r="C1050" t="s">
        <v>81</v>
      </c>
      <c r="D1050" t="s">
        <v>123</v>
      </c>
      <c r="E1050" t="s">
        <v>291</v>
      </c>
      <c r="F1050" t="s">
        <v>3280</v>
      </c>
      <c r="G1050" t="s">
        <v>424</v>
      </c>
      <c r="H1050" t="s">
        <v>134</v>
      </c>
      <c r="I1050" t="s">
        <v>135</v>
      </c>
      <c r="J1050" t="s">
        <v>136</v>
      </c>
      <c r="K1050" t="s">
        <v>137</v>
      </c>
      <c r="L1050" t="s">
        <v>3281</v>
      </c>
      <c r="M1050" t="s">
        <v>3282</v>
      </c>
      <c r="N1050">
        <v>0.24444444400000001</v>
      </c>
      <c r="O1050">
        <v>0</v>
      </c>
      <c r="P1050">
        <v>200</v>
      </c>
      <c r="Q1050">
        <v>0</v>
      </c>
      <c r="R1050">
        <v>15</v>
      </c>
      <c r="S1050">
        <v>0</v>
      </c>
      <c r="T1050">
        <v>31</v>
      </c>
      <c r="U1050">
        <v>0</v>
      </c>
      <c r="V1050">
        <v>0</v>
      </c>
      <c r="W1050">
        <v>0</v>
      </c>
      <c r="X1050">
        <v>6.8422529610912095</v>
      </c>
      <c r="Y1050">
        <v>0</v>
      </c>
      <c r="Z1050">
        <v>0.45747136324051751</v>
      </c>
      <c r="AA1050">
        <v>0</v>
      </c>
      <c r="AB1050">
        <v>1.2802941125592624</v>
      </c>
      <c r="AC1050">
        <v>0</v>
      </c>
      <c r="AD1050">
        <v>0</v>
      </c>
      <c r="AE1050">
        <v>8.58001843689099</v>
      </c>
    </row>
    <row r="1051" spans="1:31" x14ac:dyDescent="0.25">
      <c r="A1051">
        <v>1806822</v>
      </c>
      <c r="B1051">
        <v>1</v>
      </c>
      <c r="C1051" t="s">
        <v>80</v>
      </c>
      <c r="D1051" t="s">
        <v>102</v>
      </c>
      <c r="E1051" t="s">
        <v>131</v>
      </c>
      <c r="F1051" t="s">
        <v>3283</v>
      </c>
      <c r="G1051" t="s">
        <v>231</v>
      </c>
      <c r="H1051" t="s">
        <v>134</v>
      </c>
      <c r="I1051" t="s">
        <v>135</v>
      </c>
      <c r="J1051" t="s">
        <v>136</v>
      </c>
      <c r="K1051" t="s">
        <v>137</v>
      </c>
      <c r="L1051" t="s">
        <v>3284</v>
      </c>
      <c r="M1051" t="s">
        <v>3285</v>
      </c>
      <c r="N1051">
        <v>5.0122222220000001</v>
      </c>
      <c r="O1051">
        <v>0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0.15971449715751831</v>
      </c>
      <c r="AA1051">
        <v>0</v>
      </c>
      <c r="AB1051">
        <v>0</v>
      </c>
      <c r="AC1051">
        <v>0</v>
      </c>
      <c r="AD1051">
        <v>0</v>
      </c>
      <c r="AE1051">
        <v>0.15971449715751831</v>
      </c>
    </row>
    <row r="1052" spans="1:31" x14ac:dyDescent="0.25">
      <c r="A1052">
        <v>1806824</v>
      </c>
      <c r="B1052">
        <v>1</v>
      </c>
      <c r="C1052" t="s">
        <v>81</v>
      </c>
      <c r="D1052" t="s">
        <v>119</v>
      </c>
      <c r="E1052" t="s">
        <v>140</v>
      </c>
      <c r="F1052" t="s">
        <v>198</v>
      </c>
      <c r="G1052" t="s">
        <v>142</v>
      </c>
      <c r="H1052" t="s">
        <v>143</v>
      </c>
      <c r="I1052" t="s">
        <v>199</v>
      </c>
      <c r="J1052" t="s">
        <v>136</v>
      </c>
      <c r="K1052" t="s">
        <v>137</v>
      </c>
      <c r="L1052" t="s">
        <v>3286</v>
      </c>
      <c r="M1052" t="s">
        <v>3287</v>
      </c>
      <c r="N1052">
        <v>1.1111111E-2</v>
      </c>
      <c r="O1052">
        <v>0</v>
      </c>
      <c r="P1052">
        <v>920</v>
      </c>
      <c r="Q1052">
        <v>44</v>
      </c>
      <c r="R1052">
        <v>111</v>
      </c>
      <c r="S1052">
        <v>1</v>
      </c>
      <c r="T1052">
        <v>64</v>
      </c>
      <c r="U1052">
        <v>0</v>
      </c>
      <c r="V1052">
        <v>0</v>
      </c>
      <c r="W1052">
        <v>0</v>
      </c>
      <c r="X1052">
        <v>2.0832877401767802</v>
      </c>
      <c r="Y1052">
        <v>4.1473507156579332</v>
      </c>
      <c r="Z1052">
        <v>3.0809040276560005</v>
      </c>
      <c r="AA1052">
        <v>6.1299680678133329E-2</v>
      </c>
      <c r="AB1052">
        <v>0.14680863623751114</v>
      </c>
      <c r="AC1052">
        <v>0</v>
      </c>
      <c r="AD1052">
        <v>0</v>
      </c>
      <c r="AE1052">
        <v>9.5196508004063567</v>
      </c>
    </row>
    <row r="1053" spans="1:31" x14ac:dyDescent="0.25">
      <c r="A1053">
        <v>1806826</v>
      </c>
      <c r="B1053">
        <v>1</v>
      </c>
      <c r="C1053" t="s">
        <v>80</v>
      </c>
      <c r="D1053" t="s">
        <v>83</v>
      </c>
      <c r="E1053" t="s">
        <v>131</v>
      </c>
      <c r="F1053" t="s">
        <v>3288</v>
      </c>
      <c r="G1053" t="s">
        <v>231</v>
      </c>
      <c r="H1053" t="s">
        <v>134</v>
      </c>
      <c r="I1053" t="s">
        <v>135</v>
      </c>
      <c r="J1053" t="s">
        <v>136</v>
      </c>
      <c r="K1053" t="s">
        <v>137</v>
      </c>
      <c r="L1053" t="s">
        <v>3289</v>
      </c>
      <c r="M1053" t="s">
        <v>3290</v>
      </c>
      <c r="N1053">
        <v>1.9822222220000001</v>
      </c>
      <c r="O1053">
        <v>0</v>
      </c>
      <c r="P1053">
        <v>5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3.7351528871323199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3.7351528871323199</v>
      </c>
    </row>
    <row r="1054" spans="1:31" x14ac:dyDescent="0.25">
      <c r="A1054">
        <v>1806830</v>
      </c>
      <c r="B1054">
        <v>1</v>
      </c>
      <c r="C1054" t="s">
        <v>80</v>
      </c>
      <c r="D1054" t="s">
        <v>95</v>
      </c>
      <c r="E1054" t="s">
        <v>339</v>
      </c>
      <c r="F1054" t="s">
        <v>3291</v>
      </c>
      <c r="G1054" t="s">
        <v>142</v>
      </c>
      <c r="H1054" t="s">
        <v>143</v>
      </c>
      <c r="I1054" t="s">
        <v>135</v>
      </c>
      <c r="J1054" t="s">
        <v>136</v>
      </c>
      <c r="K1054" t="s">
        <v>137</v>
      </c>
      <c r="L1054" t="s">
        <v>3292</v>
      </c>
      <c r="M1054" t="s">
        <v>3293</v>
      </c>
      <c r="N1054">
        <v>0.24361111099999999</v>
      </c>
      <c r="O1054">
        <v>2</v>
      </c>
      <c r="P1054">
        <v>166</v>
      </c>
      <c r="Q1054">
        <v>1</v>
      </c>
      <c r="R1054">
        <v>9</v>
      </c>
      <c r="S1054">
        <v>9</v>
      </c>
      <c r="T1054">
        <v>11</v>
      </c>
      <c r="U1054">
        <v>1</v>
      </c>
      <c r="V1054">
        <v>0</v>
      </c>
      <c r="W1054">
        <v>0.452122922239377</v>
      </c>
      <c r="X1054">
        <v>6.0351193895492905</v>
      </c>
      <c r="Y1054">
        <v>0.1352909701777778</v>
      </c>
      <c r="Z1054">
        <v>1.1620058625123435</v>
      </c>
      <c r="AA1054">
        <v>4.1559806895038989</v>
      </c>
      <c r="AB1054">
        <v>0.54155358398237952</v>
      </c>
      <c r="AC1054">
        <v>270.66912115862885</v>
      </c>
      <c r="AD1054">
        <v>0</v>
      </c>
      <c r="AE1054">
        <v>283.15119457659392</v>
      </c>
    </row>
    <row r="1055" spans="1:31" x14ac:dyDescent="0.25">
      <c r="A1055">
        <v>1806832</v>
      </c>
      <c r="B1055">
        <v>1</v>
      </c>
      <c r="C1055" t="s">
        <v>81</v>
      </c>
      <c r="D1055" t="s">
        <v>127</v>
      </c>
      <c r="E1055" t="s">
        <v>131</v>
      </c>
      <c r="F1055" t="s">
        <v>3294</v>
      </c>
      <c r="G1055" t="s">
        <v>209</v>
      </c>
      <c r="H1055" t="s">
        <v>134</v>
      </c>
      <c r="I1055" t="s">
        <v>135</v>
      </c>
      <c r="J1055" t="s">
        <v>136</v>
      </c>
      <c r="K1055" t="s">
        <v>137</v>
      </c>
      <c r="L1055" t="s">
        <v>3295</v>
      </c>
      <c r="M1055" t="s">
        <v>3296</v>
      </c>
      <c r="N1055">
        <v>0.58388888800000005</v>
      </c>
      <c r="O1055">
        <v>0</v>
      </c>
      <c r="P1055">
        <v>3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0.65901486576665569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0.65901486576665569</v>
      </c>
    </row>
    <row r="1056" spans="1:31" x14ac:dyDescent="0.25">
      <c r="A1056">
        <v>1806834</v>
      </c>
      <c r="B1056">
        <v>1</v>
      </c>
      <c r="C1056" t="s">
        <v>80</v>
      </c>
      <c r="D1056" t="s">
        <v>83</v>
      </c>
      <c r="E1056" t="s">
        <v>146</v>
      </c>
      <c r="F1056" t="s">
        <v>3297</v>
      </c>
      <c r="G1056" t="s">
        <v>142</v>
      </c>
      <c r="H1056" t="s">
        <v>143</v>
      </c>
      <c r="I1056" t="s">
        <v>135</v>
      </c>
      <c r="J1056" t="s">
        <v>136</v>
      </c>
      <c r="K1056" t="s">
        <v>137</v>
      </c>
      <c r="L1056" t="s">
        <v>3298</v>
      </c>
      <c r="M1056" t="s">
        <v>3299</v>
      </c>
      <c r="N1056">
        <v>1.328333333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64</v>
      </c>
      <c r="U1056">
        <v>0</v>
      </c>
      <c r="V1056">
        <v>1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35.309534666088197</v>
      </c>
      <c r="AC1056">
        <v>0</v>
      </c>
      <c r="AD1056">
        <v>2.4657759262185595</v>
      </c>
      <c r="AE1056">
        <v>37.775310592306759</v>
      </c>
    </row>
    <row r="1057" spans="1:31" x14ac:dyDescent="0.25">
      <c r="A1057">
        <v>1806836</v>
      </c>
      <c r="B1057">
        <v>1</v>
      </c>
      <c r="C1057" t="s">
        <v>81</v>
      </c>
      <c r="D1057" t="s">
        <v>118</v>
      </c>
      <c r="E1057" t="s">
        <v>146</v>
      </c>
      <c r="F1057" t="s">
        <v>3300</v>
      </c>
      <c r="G1057" t="s">
        <v>142</v>
      </c>
      <c r="H1057" t="s">
        <v>143</v>
      </c>
      <c r="I1057" t="s">
        <v>135</v>
      </c>
      <c r="J1057" t="s">
        <v>136</v>
      </c>
      <c r="K1057" t="s">
        <v>137</v>
      </c>
      <c r="L1057" t="s">
        <v>3301</v>
      </c>
      <c r="M1057" t="s">
        <v>3302</v>
      </c>
      <c r="N1057">
        <v>0.61416666600000003</v>
      </c>
      <c r="O1057">
        <v>0</v>
      </c>
      <c r="P1057">
        <v>17</v>
      </c>
      <c r="Q1057">
        <v>0</v>
      </c>
      <c r="R1057">
        <v>4</v>
      </c>
      <c r="S1057">
        <v>0</v>
      </c>
      <c r="T1057">
        <v>2</v>
      </c>
      <c r="U1057">
        <v>0</v>
      </c>
      <c r="V1057">
        <v>0</v>
      </c>
      <c r="W1057">
        <v>0</v>
      </c>
      <c r="X1057">
        <v>2.1337670915073881</v>
      </c>
      <c r="Y1057">
        <v>0</v>
      </c>
      <c r="Z1057">
        <v>0.11688499165843499</v>
      </c>
      <c r="AA1057">
        <v>0</v>
      </c>
      <c r="AB1057">
        <v>0.35132432071650832</v>
      </c>
      <c r="AC1057">
        <v>0</v>
      </c>
      <c r="AD1057">
        <v>0</v>
      </c>
      <c r="AE1057">
        <v>2.6019764038823316</v>
      </c>
    </row>
    <row r="1058" spans="1:31" x14ac:dyDescent="0.25">
      <c r="A1058">
        <v>1806837</v>
      </c>
      <c r="B1058">
        <v>1</v>
      </c>
      <c r="C1058" t="s">
        <v>80</v>
      </c>
      <c r="D1058" t="s">
        <v>106</v>
      </c>
      <c r="E1058" t="s">
        <v>131</v>
      </c>
      <c r="F1058" t="s">
        <v>3303</v>
      </c>
      <c r="G1058" t="s">
        <v>231</v>
      </c>
      <c r="H1058" t="s">
        <v>134</v>
      </c>
      <c r="I1058" t="s">
        <v>135</v>
      </c>
      <c r="J1058" t="s">
        <v>136</v>
      </c>
      <c r="K1058" t="s">
        <v>137</v>
      </c>
      <c r="L1058" t="s">
        <v>3304</v>
      </c>
      <c r="M1058" t="s">
        <v>3305</v>
      </c>
      <c r="N1058">
        <v>1.000277777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0.19345091803117057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0.19345091803117057</v>
      </c>
    </row>
    <row r="1059" spans="1:31" x14ac:dyDescent="0.25">
      <c r="A1059">
        <v>1806838</v>
      </c>
      <c r="B1059">
        <v>1</v>
      </c>
      <c r="C1059" t="s">
        <v>80</v>
      </c>
      <c r="D1059" t="s">
        <v>99</v>
      </c>
      <c r="E1059" t="s">
        <v>193</v>
      </c>
      <c r="F1059" t="s">
        <v>3306</v>
      </c>
      <c r="G1059" t="s">
        <v>235</v>
      </c>
      <c r="H1059" t="s">
        <v>134</v>
      </c>
      <c r="I1059" t="s">
        <v>135</v>
      </c>
      <c r="J1059" t="s">
        <v>136</v>
      </c>
      <c r="K1059" t="s">
        <v>137</v>
      </c>
      <c r="L1059" t="s">
        <v>3307</v>
      </c>
      <c r="M1059" t="s">
        <v>3308</v>
      </c>
      <c r="N1059">
        <v>2.6097222219999998</v>
      </c>
      <c r="O1059">
        <v>0</v>
      </c>
      <c r="P1059">
        <v>22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7.1916399738787957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7.1916399738787957</v>
      </c>
    </row>
    <row r="1060" spans="1:31" x14ac:dyDescent="0.25">
      <c r="A1060">
        <v>1806841</v>
      </c>
      <c r="B1060">
        <v>1</v>
      </c>
      <c r="C1060" t="s">
        <v>80</v>
      </c>
      <c r="D1060" t="s">
        <v>96</v>
      </c>
      <c r="E1060" t="s">
        <v>193</v>
      </c>
      <c r="F1060" t="s">
        <v>3309</v>
      </c>
      <c r="G1060" t="s">
        <v>235</v>
      </c>
      <c r="H1060" t="s">
        <v>134</v>
      </c>
      <c r="I1060" t="s">
        <v>135</v>
      </c>
      <c r="J1060" t="s">
        <v>136</v>
      </c>
      <c r="K1060" t="s">
        <v>137</v>
      </c>
      <c r="L1060" t="s">
        <v>3310</v>
      </c>
      <c r="M1060" t="s">
        <v>3311</v>
      </c>
      <c r="N1060">
        <v>5.2072222220000004</v>
      </c>
      <c r="O1060">
        <v>0</v>
      </c>
      <c r="P1060">
        <v>16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11.911926309842475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11.911926309842475</v>
      </c>
    </row>
    <row r="1061" spans="1:31" x14ac:dyDescent="0.25">
      <c r="A1061">
        <v>1806842</v>
      </c>
      <c r="B1061">
        <v>1</v>
      </c>
      <c r="C1061" t="s">
        <v>80</v>
      </c>
      <c r="D1061" t="s">
        <v>107</v>
      </c>
      <c r="E1061" t="s">
        <v>326</v>
      </c>
      <c r="F1061" t="s">
        <v>3312</v>
      </c>
      <c r="G1061" t="s">
        <v>299</v>
      </c>
      <c r="H1061" t="s">
        <v>134</v>
      </c>
      <c r="I1061" t="s">
        <v>135</v>
      </c>
      <c r="J1061" t="s">
        <v>136</v>
      </c>
      <c r="K1061" t="s">
        <v>137</v>
      </c>
      <c r="L1061" t="s">
        <v>3313</v>
      </c>
      <c r="M1061" t="s">
        <v>3314</v>
      </c>
      <c r="N1061">
        <v>1.921944444</v>
      </c>
      <c r="O1061">
        <v>0</v>
      </c>
      <c r="P1061">
        <v>58</v>
      </c>
      <c r="Q1061">
        <v>0</v>
      </c>
      <c r="R1061">
        <v>0</v>
      </c>
      <c r="S1061">
        <v>0</v>
      </c>
      <c r="T1061">
        <v>14</v>
      </c>
      <c r="U1061">
        <v>0</v>
      </c>
      <c r="V1061">
        <v>0</v>
      </c>
      <c r="W1061">
        <v>0</v>
      </c>
      <c r="X1061">
        <v>27.369032007513809</v>
      </c>
      <c r="Y1061">
        <v>0</v>
      </c>
      <c r="Z1061">
        <v>0</v>
      </c>
      <c r="AA1061">
        <v>0</v>
      </c>
      <c r="AB1061">
        <v>9.7651379597866512</v>
      </c>
      <c r="AC1061">
        <v>0</v>
      </c>
      <c r="AD1061">
        <v>0</v>
      </c>
      <c r="AE1061">
        <v>37.134169967300458</v>
      </c>
    </row>
    <row r="1062" spans="1:31" x14ac:dyDescent="0.25">
      <c r="A1062">
        <v>1806847</v>
      </c>
      <c r="B1062">
        <v>1</v>
      </c>
      <c r="C1062" t="s">
        <v>81</v>
      </c>
      <c r="D1062" t="s">
        <v>112</v>
      </c>
      <c r="E1062" t="s">
        <v>131</v>
      </c>
      <c r="F1062" t="s">
        <v>3315</v>
      </c>
      <c r="G1062" t="s">
        <v>133</v>
      </c>
      <c r="H1062" t="s">
        <v>134</v>
      </c>
      <c r="I1062" t="s">
        <v>135</v>
      </c>
      <c r="J1062" t="s">
        <v>136</v>
      </c>
      <c r="K1062" t="s">
        <v>137</v>
      </c>
      <c r="L1062" t="s">
        <v>3316</v>
      </c>
      <c r="M1062" t="s">
        <v>3317</v>
      </c>
      <c r="N1062">
        <v>7.619722222</v>
      </c>
      <c r="O1062">
        <v>0</v>
      </c>
      <c r="P1062">
        <v>4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4.3291653167357165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4.3291653167357165</v>
      </c>
    </row>
    <row r="1063" spans="1:31" x14ac:dyDescent="0.25">
      <c r="A1063">
        <v>1806849</v>
      </c>
      <c r="B1063">
        <v>1</v>
      </c>
      <c r="C1063" t="s">
        <v>81</v>
      </c>
      <c r="D1063" t="s">
        <v>113</v>
      </c>
      <c r="E1063" t="s">
        <v>131</v>
      </c>
      <c r="F1063" t="s">
        <v>3318</v>
      </c>
      <c r="G1063" t="s">
        <v>231</v>
      </c>
      <c r="H1063" t="s">
        <v>134</v>
      </c>
      <c r="I1063" t="s">
        <v>135</v>
      </c>
      <c r="J1063" t="s">
        <v>136</v>
      </c>
      <c r="K1063" t="s">
        <v>137</v>
      </c>
      <c r="L1063" t="s">
        <v>3319</v>
      </c>
      <c r="M1063" t="s">
        <v>3320</v>
      </c>
      <c r="N1063">
        <v>4.1552777770000002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0.46889344751813006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0.46889344751813006</v>
      </c>
    </row>
    <row r="1064" spans="1:31" x14ac:dyDescent="0.25">
      <c r="A1064">
        <v>1806850</v>
      </c>
      <c r="B1064">
        <v>1</v>
      </c>
      <c r="C1064" t="s">
        <v>81</v>
      </c>
      <c r="D1064" t="s">
        <v>122</v>
      </c>
      <c r="E1064" t="s">
        <v>176</v>
      </c>
      <c r="F1064" t="s">
        <v>3321</v>
      </c>
      <c r="G1064" t="s">
        <v>142</v>
      </c>
      <c r="H1064" t="s">
        <v>143</v>
      </c>
      <c r="I1064" t="s">
        <v>135</v>
      </c>
      <c r="J1064" t="s">
        <v>136</v>
      </c>
      <c r="K1064" t="s">
        <v>137</v>
      </c>
      <c r="L1064" t="s">
        <v>3322</v>
      </c>
      <c r="M1064" t="s">
        <v>3323</v>
      </c>
      <c r="N1064">
        <v>0.35638888800000001</v>
      </c>
      <c r="O1064">
        <v>12</v>
      </c>
      <c r="P1064">
        <v>819</v>
      </c>
      <c r="Q1064">
        <v>1</v>
      </c>
      <c r="R1064">
        <v>19</v>
      </c>
      <c r="S1064">
        <v>2</v>
      </c>
      <c r="T1064">
        <v>52</v>
      </c>
      <c r="U1064">
        <v>1</v>
      </c>
      <c r="V1064">
        <v>0</v>
      </c>
      <c r="W1064">
        <v>0.76022233010487505</v>
      </c>
      <c r="X1064">
        <v>36.714378702776514</v>
      </c>
      <c r="Y1064">
        <v>4.5418273006263884E-3</v>
      </c>
      <c r="Z1064">
        <v>0.78097502860603429</v>
      </c>
      <c r="AA1064">
        <v>20.626002062275909</v>
      </c>
      <c r="AB1064">
        <v>3.3685478607111339</v>
      </c>
      <c r="AC1064">
        <v>0.22008973446364946</v>
      </c>
      <c r="AD1064">
        <v>0</v>
      </c>
      <c r="AE1064">
        <v>62.474757546238742</v>
      </c>
    </row>
    <row r="1065" spans="1:31" x14ac:dyDescent="0.25">
      <c r="A1065">
        <v>1806851</v>
      </c>
      <c r="B1065">
        <v>1</v>
      </c>
      <c r="C1065" t="s">
        <v>81</v>
      </c>
      <c r="D1065" t="s">
        <v>112</v>
      </c>
      <c r="E1065" t="s">
        <v>131</v>
      </c>
      <c r="F1065" t="s">
        <v>3324</v>
      </c>
      <c r="G1065" t="s">
        <v>231</v>
      </c>
      <c r="H1065" t="s">
        <v>134</v>
      </c>
      <c r="I1065" t="s">
        <v>135</v>
      </c>
      <c r="J1065" t="s">
        <v>136</v>
      </c>
      <c r="K1065" t="s">
        <v>137</v>
      </c>
      <c r="L1065" t="s">
        <v>3325</v>
      </c>
      <c r="M1065" t="s">
        <v>3326</v>
      </c>
      <c r="N1065">
        <v>1.8547222219999999</v>
      </c>
      <c r="O1065">
        <v>0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7.3685312037212514E-2</v>
      </c>
      <c r="AA1065">
        <v>0</v>
      </c>
      <c r="AB1065">
        <v>0</v>
      </c>
      <c r="AC1065">
        <v>0</v>
      </c>
      <c r="AD1065">
        <v>0</v>
      </c>
      <c r="AE1065">
        <v>7.3685312037212514E-2</v>
      </c>
    </row>
    <row r="1066" spans="1:31" x14ac:dyDescent="0.25">
      <c r="A1066">
        <v>1806852</v>
      </c>
      <c r="B1066">
        <v>1</v>
      </c>
      <c r="C1066" t="s">
        <v>80</v>
      </c>
      <c r="D1066" t="s">
        <v>99</v>
      </c>
      <c r="E1066" t="s">
        <v>131</v>
      </c>
      <c r="F1066" t="s">
        <v>3327</v>
      </c>
      <c r="G1066" t="s">
        <v>231</v>
      </c>
      <c r="H1066" t="s">
        <v>134</v>
      </c>
      <c r="I1066" t="s">
        <v>135</v>
      </c>
      <c r="J1066" t="s">
        <v>136</v>
      </c>
      <c r="K1066" t="s">
        <v>137</v>
      </c>
      <c r="L1066" t="s">
        <v>3328</v>
      </c>
      <c r="M1066" t="s">
        <v>3329</v>
      </c>
      <c r="N1066">
        <v>1.5041666659999999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0.225434256176125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0.225434256176125</v>
      </c>
    </row>
    <row r="1067" spans="1:31" x14ac:dyDescent="0.25">
      <c r="A1067">
        <v>1806853</v>
      </c>
      <c r="B1067">
        <v>1</v>
      </c>
      <c r="C1067" t="s">
        <v>81</v>
      </c>
      <c r="D1067" t="s">
        <v>120</v>
      </c>
      <c r="E1067" t="s">
        <v>131</v>
      </c>
      <c r="F1067" t="s">
        <v>3330</v>
      </c>
      <c r="G1067" t="s">
        <v>231</v>
      </c>
      <c r="H1067" t="s">
        <v>134</v>
      </c>
      <c r="I1067" t="s">
        <v>135</v>
      </c>
      <c r="J1067" t="s">
        <v>136</v>
      </c>
      <c r="K1067" t="s">
        <v>137</v>
      </c>
      <c r="L1067" t="s">
        <v>3331</v>
      </c>
      <c r="M1067" t="s">
        <v>3332</v>
      </c>
      <c r="N1067">
        <v>2.1858333330000002</v>
      </c>
      <c r="O1067">
        <v>0</v>
      </c>
      <c r="P1067">
        <v>1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7.470408202336111E-4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7.470408202336111E-4</v>
      </c>
    </row>
    <row r="1068" spans="1:31" x14ac:dyDescent="0.25">
      <c r="A1068">
        <v>1806855</v>
      </c>
      <c r="B1068">
        <v>1</v>
      </c>
      <c r="C1068" t="s">
        <v>80</v>
      </c>
      <c r="D1068" t="s">
        <v>103</v>
      </c>
      <c r="E1068" t="s">
        <v>131</v>
      </c>
      <c r="F1068" t="s">
        <v>3333</v>
      </c>
      <c r="G1068" t="s">
        <v>133</v>
      </c>
      <c r="H1068" t="s">
        <v>134</v>
      </c>
      <c r="I1068" t="s">
        <v>135</v>
      </c>
      <c r="J1068" t="s">
        <v>136</v>
      </c>
      <c r="K1068" t="s">
        <v>137</v>
      </c>
      <c r="L1068" t="s">
        <v>3334</v>
      </c>
      <c r="M1068" t="s">
        <v>3335</v>
      </c>
      <c r="N1068">
        <v>1.2861111110000001</v>
      </c>
      <c r="O1068">
        <v>0</v>
      </c>
      <c r="P1068">
        <v>5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1.127024160700169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1.127024160700169</v>
      </c>
    </row>
    <row r="1069" spans="1:31" x14ac:dyDescent="0.25">
      <c r="A1069">
        <v>1806856</v>
      </c>
      <c r="B1069">
        <v>1</v>
      </c>
      <c r="C1069" t="s">
        <v>81</v>
      </c>
      <c r="D1069" t="s">
        <v>128</v>
      </c>
      <c r="E1069" t="s">
        <v>131</v>
      </c>
      <c r="F1069" t="s">
        <v>3336</v>
      </c>
      <c r="G1069" t="s">
        <v>133</v>
      </c>
      <c r="H1069" t="s">
        <v>134</v>
      </c>
      <c r="I1069" t="s">
        <v>135</v>
      </c>
      <c r="J1069" t="s">
        <v>136</v>
      </c>
      <c r="K1069" t="s">
        <v>137</v>
      </c>
      <c r="L1069" t="s">
        <v>3337</v>
      </c>
      <c r="M1069" t="s">
        <v>3338</v>
      </c>
      <c r="N1069">
        <v>1.311388888</v>
      </c>
      <c r="O1069">
        <v>0</v>
      </c>
      <c r="P1069">
        <v>12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3.1382602144762028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3.1382602144762028</v>
      </c>
    </row>
    <row r="1070" spans="1:31" x14ac:dyDescent="0.25">
      <c r="A1070">
        <v>1806861</v>
      </c>
      <c r="B1070">
        <v>1</v>
      </c>
      <c r="C1070" t="s">
        <v>80</v>
      </c>
      <c r="D1070" t="s">
        <v>99</v>
      </c>
      <c r="E1070" t="s">
        <v>131</v>
      </c>
      <c r="F1070" t="s">
        <v>3339</v>
      </c>
      <c r="G1070" t="s">
        <v>231</v>
      </c>
      <c r="H1070" t="s">
        <v>134</v>
      </c>
      <c r="I1070" t="s">
        <v>135</v>
      </c>
      <c r="J1070" t="s">
        <v>136</v>
      </c>
      <c r="K1070" t="s">
        <v>137</v>
      </c>
      <c r="L1070" t="s">
        <v>3340</v>
      </c>
      <c r="M1070" t="s">
        <v>3341</v>
      </c>
      <c r="N1070">
        <v>2.446111111</v>
      </c>
      <c r="O1070">
        <v>0</v>
      </c>
      <c r="P1070">
        <v>2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0.28666596169441666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0.28666596169441666</v>
      </c>
    </row>
    <row r="1071" spans="1:31" x14ac:dyDescent="0.25">
      <c r="A1071">
        <v>1806862</v>
      </c>
      <c r="B1071">
        <v>1</v>
      </c>
      <c r="C1071" t="s">
        <v>80</v>
      </c>
      <c r="D1071" t="s">
        <v>84</v>
      </c>
      <c r="E1071" t="s">
        <v>291</v>
      </c>
      <c r="F1071" t="s">
        <v>3342</v>
      </c>
      <c r="G1071" t="s">
        <v>148</v>
      </c>
      <c r="H1071" t="s">
        <v>134</v>
      </c>
      <c r="I1071" t="s">
        <v>135</v>
      </c>
      <c r="J1071" t="s">
        <v>3</v>
      </c>
      <c r="K1071" t="s">
        <v>137</v>
      </c>
      <c r="L1071" t="s">
        <v>3343</v>
      </c>
      <c r="M1071" t="s">
        <v>3344</v>
      </c>
      <c r="N1071">
        <v>2.1097222219999998</v>
      </c>
      <c r="O1071">
        <v>0</v>
      </c>
      <c r="P1071">
        <v>857</v>
      </c>
      <c r="Q1071">
        <v>0</v>
      </c>
      <c r="R1071">
        <v>0</v>
      </c>
      <c r="S1071">
        <v>0</v>
      </c>
      <c r="T1071">
        <v>44</v>
      </c>
      <c r="U1071">
        <v>0</v>
      </c>
      <c r="V1071">
        <v>0</v>
      </c>
      <c r="W1071">
        <v>0</v>
      </c>
      <c r="X1071">
        <v>430.79002104287048</v>
      </c>
      <c r="Y1071">
        <v>0</v>
      </c>
      <c r="Z1071">
        <v>0</v>
      </c>
      <c r="AA1071">
        <v>0</v>
      </c>
      <c r="AB1071">
        <v>44.39597527680543</v>
      </c>
      <c r="AC1071">
        <v>0</v>
      </c>
      <c r="AD1071">
        <v>0</v>
      </c>
      <c r="AE1071">
        <v>475.18599631967589</v>
      </c>
    </row>
    <row r="1072" spans="1:31" x14ac:dyDescent="0.25">
      <c r="A1072">
        <v>1806870</v>
      </c>
      <c r="B1072">
        <v>1</v>
      </c>
      <c r="C1072" t="s">
        <v>80</v>
      </c>
      <c r="D1072" t="s">
        <v>107</v>
      </c>
      <c r="E1072" t="s">
        <v>193</v>
      </c>
      <c r="F1072" t="s">
        <v>3345</v>
      </c>
      <c r="G1072" t="s">
        <v>235</v>
      </c>
      <c r="H1072" t="s">
        <v>134</v>
      </c>
      <c r="I1072" t="s">
        <v>135</v>
      </c>
      <c r="J1072" t="s">
        <v>136</v>
      </c>
      <c r="K1072" t="s">
        <v>137</v>
      </c>
      <c r="L1072" t="s">
        <v>3346</v>
      </c>
      <c r="M1072" t="s">
        <v>3347</v>
      </c>
      <c r="N1072">
        <v>3.4725000000000001</v>
      </c>
      <c r="O1072">
        <v>0</v>
      </c>
      <c r="P1072">
        <v>49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32.393948269595271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32.393948269595271</v>
      </c>
    </row>
    <row r="1073" spans="1:31" x14ac:dyDescent="0.25">
      <c r="A1073">
        <v>1806872</v>
      </c>
      <c r="B1073">
        <v>1</v>
      </c>
      <c r="C1073" t="s">
        <v>80</v>
      </c>
      <c r="D1073" t="s">
        <v>98</v>
      </c>
      <c r="E1073" t="s">
        <v>131</v>
      </c>
      <c r="F1073" t="s">
        <v>3348</v>
      </c>
      <c r="G1073" t="s">
        <v>231</v>
      </c>
      <c r="H1073" t="s">
        <v>134</v>
      </c>
      <c r="I1073" t="s">
        <v>135</v>
      </c>
      <c r="J1073" t="s">
        <v>136</v>
      </c>
      <c r="K1073" t="s">
        <v>137</v>
      </c>
      <c r="L1073" t="s">
        <v>3349</v>
      </c>
      <c r="M1073" t="s">
        <v>3350</v>
      </c>
      <c r="N1073">
        <v>2.4822222219999999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9.8719883191731944E-2</v>
      </c>
      <c r="AC1073">
        <v>0</v>
      </c>
      <c r="AD1073">
        <v>0</v>
      </c>
      <c r="AE1073">
        <v>9.8719883191731944E-2</v>
      </c>
    </row>
    <row r="1074" spans="1:31" x14ac:dyDescent="0.25">
      <c r="A1074">
        <v>1806875</v>
      </c>
      <c r="B1074">
        <v>1</v>
      </c>
      <c r="C1074" t="s">
        <v>81</v>
      </c>
      <c r="D1074" t="s">
        <v>118</v>
      </c>
      <c r="E1074" t="s">
        <v>146</v>
      </c>
      <c r="F1074" t="s">
        <v>3351</v>
      </c>
      <c r="G1074" t="s">
        <v>593</v>
      </c>
      <c r="H1074" t="s">
        <v>143</v>
      </c>
      <c r="I1074" t="s">
        <v>135</v>
      </c>
      <c r="J1074" t="s">
        <v>136</v>
      </c>
      <c r="K1074" t="s">
        <v>137</v>
      </c>
      <c r="L1074" t="s">
        <v>3352</v>
      </c>
      <c r="M1074" t="s">
        <v>3353</v>
      </c>
      <c r="N1074">
        <v>0.75527777699999998</v>
      </c>
      <c r="O1074">
        <v>0</v>
      </c>
      <c r="P1074">
        <v>0</v>
      </c>
      <c r="Q1074">
        <v>1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0.98796057803760418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0.98796057803760418</v>
      </c>
    </row>
    <row r="1075" spans="1:31" x14ac:dyDescent="0.25">
      <c r="A1075">
        <v>1806876</v>
      </c>
      <c r="B1075">
        <v>1</v>
      </c>
      <c r="C1075" t="s">
        <v>81</v>
      </c>
      <c r="D1075" t="s">
        <v>120</v>
      </c>
      <c r="E1075" t="s">
        <v>291</v>
      </c>
      <c r="F1075" t="s">
        <v>3354</v>
      </c>
      <c r="G1075" t="s">
        <v>424</v>
      </c>
      <c r="H1075" t="s">
        <v>134</v>
      </c>
      <c r="I1075" t="s">
        <v>135</v>
      </c>
      <c r="J1075" t="s">
        <v>136</v>
      </c>
      <c r="K1075" t="s">
        <v>137</v>
      </c>
      <c r="L1075" t="s">
        <v>3355</v>
      </c>
      <c r="M1075" t="s">
        <v>3356</v>
      </c>
      <c r="N1075">
        <v>3.0119444440000001</v>
      </c>
      <c r="O1075">
        <v>0</v>
      </c>
      <c r="P1075">
        <v>0</v>
      </c>
      <c r="Q1075">
        <v>0</v>
      </c>
      <c r="R1075">
        <v>6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83.061004720837431</v>
      </c>
      <c r="AA1075">
        <v>0</v>
      </c>
      <c r="AB1075">
        <v>0</v>
      </c>
      <c r="AC1075">
        <v>0</v>
      </c>
      <c r="AD1075">
        <v>0</v>
      </c>
      <c r="AE1075">
        <v>83.061004720837431</v>
      </c>
    </row>
    <row r="1076" spans="1:31" x14ac:dyDescent="0.25">
      <c r="A1076">
        <v>1806884</v>
      </c>
      <c r="B1076">
        <v>1</v>
      </c>
      <c r="C1076" t="s">
        <v>81</v>
      </c>
      <c r="D1076" t="s">
        <v>113</v>
      </c>
      <c r="E1076" t="s">
        <v>291</v>
      </c>
      <c r="F1076" t="s">
        <v>3357</v>
      </c>
      <c r="G1076" t="s">
        <v>424</v>
      </c>
      <c r="H1076" t="s">
        <v>134</v>
      </c>
      <c r="I1076" t="s">
        <v>135</v>
      </c>
      <c r="J1076" t="s">
        <v>136</v>
      </c>
      <c r="K1076" t="s">
        <v>137</v>
      </c>
      <c r="L1076" t="s">
        <v>3358</v>
      </c>
      <c r="M1076" t="s">
        <v>3359</v>
      </c>
      <c r="N1076">
        <v>2.5874999999999999</v>
      </c>
      <c r="O1076">
        <v>0</v>
      </c>
      <c r="P1076">
        <v>276</v>
      </c>
      <c r="Q1076">
        <v>0</v>
      </c>
      <c r="R1076">
        <v>25</v>
      </c>
      <c r="S1076">
        <v>0</v>
      </c>
      <c r="T1076">
        <v>20</v>
      </c>
      <c r="U1076">
        <v>0</v>
      </c>
      <c r="V1076">
        <v>0</v>
      </c>
      <c r="W1076">
        <v>0</v>
      </c>
      <c r="X1076">
        <v>123.58772453796007</v>
      </c>
      <c r="Y1076">
        <v>0</v>
      </c>
      <c r="Z1076">
        <v>7.5344332444474267</v>
      </c>
      <c r="AA1076">
        <v>0</v>
      </c>
      <c r="AB1076">
        <v>7.6658335609110857</v>
      </c>
      <c r="AC1076">
        <v>0</v>
      </c>
      <c r="AD1076">
        <v>0</v>
      </c>
      <c r="AE1076">
        <v>138.78799134331859</v>
      </c>
    </row>
    <row r="1077" spans="1:31" x14ac:dyDescent="0.25">
      <c r="A1077">
        <v>1806887</v>
      </c>
      <c r="B1077">
        <v>1</v>
      </c>
      <c r="C1077" t="s">
        <v>81</v>
      </c>
      <c r="D1077" t="s">
        <v>113</v>
      </c>
      <c r="E1077" t="s">
        <v>193</v>
      </c>
      <c r="F1077" t="s">
        <v>3360</v>
      </c>
      <c r="G1077" t="s">
        <v>373</v>
      </c>
      <c r="H1077" t="s">
        <v>134</v>
      </c>
      <c r="I1077" t="s">
        <v>135</v>
      </c>
      <c r="J1077" t="s">
        <v>136</v>
      </c>
      <c r="K1077" t="s">
        <v>137</v>
      </c>
      <c r="L1077" t="s">
        <v>3361</v>
      </c>
      <c r="M1077" t="s">
        <v>3362</v>
      </c>
      <c r="N1077">
        <v>5.9955555550000001</v>
      </c>
      <c r="O1077">
        <v>0</v>
      </c>
      <c r="P1077">
        <v>25</v>
      </c>
      <c r="Q1077">
        <v>0</v>
      </c>
      <c r="R1077">
        <v>3</v>
      </c>
      <c r="S1077">
        <v>0</v>
      </c>
      <c r="T1077">
        <v>2</v>
      </c>
      <c r="U1077">
        <v>0</v>
      </c>
      <c r="V1077">
        <v>0</v>
      </c>
      <c r="W1077">
        <v>0</v>
      </c>
      <c r="X1077">
        <v>20.843625128593587</v>
      </c>
      <c r="Y1077">
        <v>0</v>
      </c>
      <c r="Z1077">
        <v>21.853479034637232</v>
      </c>
      <c r="AA1077">
        <v>0</v>
      </c>
      <c r="AB1077">
        <v>1.5930678074569136</v>
      </c>
      <c r="AC1077">
        <v>0</v>
      </c>
      <c r="AD1077">
        <v>0</v>
      </c>
      <c r="AE1077">
        <v>44.29017197068773</v>
      </c>
    </row>
    <row r="1078" spans="1:31" x14ac:dyDescent="0.25">
      <c r="A1078">
        <v>1806889</v>
      </c>
      <c r="B1078">
        <v>1</v>
      </c>
      <c r="C1078" t="s">
        <v>80</v>
      </c>
      <c r="D1078" t="s">
        <v>108</v>
      </c>
      <c r="E1078" t="s">
        <v>131</v>
      </c>
      <c r="F1078" t="s">
        <v>3363</v>
      </c>
      <c r="G1078" t="s">
        <v>231</v>
      </c>
      <c r="H1078" t="s">
        <v>134</v>
      </c>
      <c r="I1078" t="s">
        <v>135</v>
      </c>
      <c r="J1078" t="s">
        <v>136</v>
      </c>
      <c r="K1078" t="s">
        <v>137</v>
      </c>
      <c r="L1078" t="s">
        <v>3364</v>
      </c>
      <c r="M1078" t="s">
        <v>3365</v>
      </c>
      <c r="N1078">
        <v>3.4955555550000001</v>
      </c>
      <c r="O1078">
        <v>0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1.5316176573488001</v>
      </c>
      <c r="AA1078">
        <v>0</v>
      </c>
      <c r="AB1078">
        <v>0</v>
      </c>
      <c r="AC1078">
        <v>0</v>
      </c>
      <c r="AD1078">
        <v>0</v>
      </c>
      <c r="AE1078">
        <v>1.5316176573488001</v>
      </c>
    </row>
    <row r="1079" spans="1:31" x14ac:dyDescent="0.25">
      <c r="A1079">
        <v>1806891</v>
      </c>
      <c r="B1079">
        <v>1</v>
      </c>
      <c r="C1079" t="s">
        <v>80</v>
      </c>
      <c r="D1079" t="s">
        <v>106</v>
      </c>
      <c r="E1079" t="s">
        <v>131</v>
      </c>
      <c r="F1079" t="s">
        <v>3366</v>
      </c>
      <c r="G1079" t="s">
        <v>148</v>
      </c>
      <c r="H1079" t="s">
        <v>134</v>
      </c>
      <c r="I1079" t="s">
        <v>135</v>
      </c>
      <c r="J1079" t="s">
        <v>136</v>
      </c>
      <c r="K1079" t="s">
        <v>137</v>
      </c>
      <c r="L1079" t="s">
        <v>3367</v>
      </c>
      <c r="M1079" t="s">
        <v>3368</v>
      </c>
      <c r="N1079">
        <v>2.6391666659999999</v>
      </c>
      <c r="O1079">
        <v>0</v>
      </c>
      <c r="P1079">
        <v>2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1.6731221034783668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1.6731221034783668</v>
      </c>
    </row>
    <row r="1080" spans="1:31" x14ac:dyDescent="0.25">
      <c r="A1080">
        <v>1806893</v>
      </c>
      <c r="B1080">
        <v>1</v>
      </c>
      <c r="C1080" t="s">
        <v>80</v>
      </c>
      <c r="D1080" t="s">
        <v>85</v>
      </c>
      <c r="E1080" t="s">
        <v>193</v>
      </c>
      <c r="F1080" t="s">
        <v>3369</v>
      </c>
      <c r="G1080" t="s">
        <v>373</v>
      </c>
      <c r="H1080" t="s">
        <v>134</v>
      </c>
      <c r="I1080" t="s">
        <v>135</v>
      </c>
      <c r="J1080" t="s">
        <v>136</v>
      </c>
      <c r="K1080" t="s">
        <v>137</v>
      </c>
      <c r="L1080" t="s">
        <v>3370</v>
      </c>
      <c r="M1080" t="s">
        <v>3371</v>
      </c>
      <c r="N1080">
        <v>1.7527777769999999</v>
      </c>
      <c r="O1080">
        <v>0</v>
      </c>
      <c r="P1080">
        <v>180</v>
      </c>
      <c r="Q1080">
        <v>0</v>
      </c>
      <c r="R1080">
        <v>0</v>
      </c>
      <c r="S1080">
        <v>0</v>
      </c>
      <c r="T1080">
        <v>20</v>
      </c>
      <c r="U1080">
        <v>0</v>
      </c>
      <c r="V1080">
        <v>0</v>
      </c>
      <c r="W1080">
        <v>0</v>
      </c>
      <c r="X1080">
        <v>85.133278696197095</v>
      </c>
      <c r="Y1080">
        <v>0</v>
      </c>
      <c r="Z1080">
        <v>0</v>
      </c>
      <c r="AA1080">
        <v>0</v>
      </c>
      <c r="AB1080">
        <v>27.274180203610779</v>
      </c>
      <c r="AC1080">
        <v>0</v>
      </c>
      <c r="AD1080">
        <v>0</v>
      </c>
      <c r="AE1080">
        <v>112.40745889980788</v>
      </c>
    </row>
    <row r="1081" spans="1:31" x14ac:dyDescent="0.25">
      <c r="A1081">
        <v>1806894</v>
      </c>
      <c r="B1081">
        <v>1</v>
      </c>
      <c r="C1081" t="s">
        <v>81</v>
      </c>
      <c r="D1081" t="s">
        <v>127</v>
      </c>
      <c r="E1081" t="s">
        <v>146</v>
      </c>
      <c r="F1081" t="s">
        <v>3372</v>
      </c>
      <c r="G1081" t="s">
        <v>142</v>
      </c>
      <c r="H1081" t="s">
        <v>143</v>
      </c>
      <c r="I1081" t="s">
        <v>199</v>
      </c>
      <c r="J1081" t="s">
        <v>136</v>
      </c>
      <c r="K1081" t="s">
        <v>137</v>
      </c>
      <c r="L1081" t="s">
        <v>3373</v>
      </c>
      <c r="M1081" t="s">
        <v>3374</v>
      </c>
      <c r="N1081">
        <v>6.3888879999999997E-3</v>
      </c>
      <c r="O1081">
        <v>0</v>
      </c>
      <c r="P1081">
        <v>394</v>
      </c>
      <c r="Q1081">
        <v>10</v>
      </c>
      <c r="R1081">
        <v>26</v>
      </c>
      <c r="S1081">
        <v>3</v>
      </c>
      <c r="T1081">
        <v>27</v>
      </c>
      <c r="U1081">
        <v>4</v>
      </c>
      <c r="V1081">
        <v>0</v>
      </c>
      <c r="W1081">
        <v>0</v>
      </c>
      <c r="X1081">
        <v>0.58482849746921106</v>
      </c>
      <c r="Y1081">
        <v>2.7646560194069449E-2</v>
      </c>
      <c r="Z1081">
        <v>0.10773064793022251</v>
      </c>
      <c r="AA1081">
        <v>2.4872126926144933</v>
      </c>
      <c r="AB1081">
        <v>3.9878143178587511E-2</v>
      </c>
      <c r="AC1081">
        <v>0.30985198270040004</v>
      </c>
      <c r="AD1081">
        <v>0</v>
      </c>
      <c r="AE1081">
        <v>3.5571485240869833</v>
      </c>
    </row>
    <row r="1082" spans="1:31" x14ac:dyDescent="0.25">
      <c r="A1082">
        <v>1806895</v>
      </c>
      <c r="B1082">
        <v>1</v>
      </c>
      <c r="C1082" t="s">
        <v>80</v>
      </c>
      <c r="D1082" t="s">
        <v>89</v>
      </c>
      <c r="E1082" t="s">
        <v>131</v>
      </c>
      <c r="F1082" t="s">
        <v>3375</v>
      </c>
      <c r="G1082" t="s">
        <v>133</v>
      </c>
      <c r="H1082" t="s">
        <v>134</v>
      </c>
      <c r="I1082" t="s">
        <v>135</v>
      </c>
      <c r="J1082" t="s">
        <v>136</v>
      </c>
      <c r="K1082" t="s">
        <v>137</v>
      </c>
      <c r="L1082" t="s">
        <v>3376</v>
      </c>
      <c r="M1082" t="s">
        <v>3377</v>
      </c>
      <c r="N1082">
        <v>4.5069444440000002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1.3113271345215833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1.3113271345215833</v>
      </c>
    </row>
    <row r="1083" spans="1:31" x14ac:dyDescent="0.25">
      <c r="A1083">
        <v>1806897</v>
      </c>
      <c r="B1083">
        <v>1</v>
      </c>
      <c r="C1083" t="s">
        <v>81</v>
      </c>
      <c r="D1083" t="s">
        <v>128</v>
      </c>
      <c r="E1083" t="s">
        <v>131</v>
      </c>
      <c r="F1083" t="s">
        <v>3378</v>
      </c>
      <c r="G1083" t="s">
        <v>231</v>
      </c>
      <c r="H1083" t="s">
        <v>134</v>
      </c>
      <c r="I1083" t="s">
        <v>135</v>
      </c>
      <c r="J1083" t="s">
        <v>136</v>
      </c>
      <c r="K1083" t="s">
        <v>137</v>
      </c>
      <c r="L1083" t="s">
        <v>3379</v>
      </c>
      <c r="M1083" t="s">
        <v>3380</v>
      </c>
      <c r="N1083">
        <v>2.977777777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0.54721878073290275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0.54721878073290275</v>
      </c>
    </row>
    <row r="1084" spans="1:31" x14ac:dyDescent="0.25">
      <c r="A1084">
        <v>1806900</v>
      </c>
      <c r="B1084">
        <v>1</v>
      </c>
      <c r="C1084" t="s">
        <v>81</v>
      </c>
      <c r="D1084" t="s">
        <v>128</v>
      </c>
      <c r="E1084" t="s">
        <v>291</v>
      </c>
      <c r="F1084" t="s">
        <v>3381</v>
      </c>
      <c r="G1084" t="s">
        <v>424</v>
      </c>
      <c r="H1084" t="s">
        <v>134</v>
      </c>
      <c r="I1084" t="s">
        <v>135</v>
      </c>
      <c r="J1084" t="s">
        <v>136</v>
      </c>
      <c r="K1084" t="s">
        <v>137</v>
      </c>
      <c r="L1084" t="s">
        <v>3382</v>
      </c>
      <c r="M1084" t="s">
        <v>3383</v>
      </c>
      <c r="N1084">
        <v>1.9508333330000001</v>
      </c>
      <c r="O1084">
        <v>0</v>
      </c>
      <c r="P1084">
        <v>911</v>
      </c>
      <c r="Q1084">
        <v>0</v>
      </c>
      <c r="R1084">
        <v>0</v>
      </c>
      <c r="S1084">
        <v>0</v>
      </c>
      <c r="T1084">
        <v>60</v>
      </c>
      <c r="U1084">
        <v>0</v>
      </c>
      <c r="V1084">
        <v>0</v>
      </c>
      <c r="W1084">
        <v>0</v>
      </c>
      <c r="X1084">
        <v>415.7605423171986</v>
      </c>
      <c r="Y1084">
        <v>0</v>
      </c>
      <c r="Z1084">
        <v>0</v>
      </c>
      <c r="AA1084">
        <v>0</v>
      </c>
      <c r="AB1084">
        <v>68.564549574395969</v>
      </c>
      <c r="AC1084">
        <v>0</v>
      </c>
      <c r="AD1084">
        <v>0</v>
      </c>
      <c r="AE1084">
        <v>484.32509189159458</v>
      </c>
    </row>
    <row r="1085" spans="1:31" x14ac:dyDescent="0.25">
      <c r="A1085">
        <v>1806902</v>
      </c>
      <c r="B1085">
        <v>1</v>
      </c>
      <c r="C1085" t="s">
        <v>80</v>
      </c>
      <c r="D1085" t="s">
        <v>82</v>
      </c>
      <c r="E1085" t="s">
        <v>193</v>
      </c>
      <c r="F1085" t="s">
        <v>3384</v>
      </c>
      <c r="G1085" t="s">
        <v>235</v>
      </c>
      <c r="H1085" t="s">
        <v>134</v>
      </c>
      <c r="I1085" t="s">
        <v>135</v>
      </c>
      <c r="J1085" t="s">
        <v>136</v>
      </c>
      <c r="K1085" t="s">
        <v>137</v>
      </c>
      <c r="L1085" t="s">
        <v>3385</v>
      </c>
      <c r="M1085" t="s">
        <v>3386</v>
      </c>
      <c r="N1085">
        <v>1.279722222</v>
      </c>
      <c r="O1085">
        <v>0</v>
      </c>
      <c r="P1085">
        <v>16</v>
      </c>
      <c r="Q1085">
        <v>0</v>
      </c>
      <c r="R1085">
        <v>0</v>
      </c>
      <c r="S1085">
        <v>0</v>
      </c>
      <c r="T1085">
        <v>18</v>
      </c>
      <c r="U1085">
        <v>0</v>
      </c>
      <c r="V1085">
        <v>0</v>
      </c>
      <c r="W1085">
        <v>0</v>
      </c>
      <c r="X1085">
        <v>3.7212048913740903</v>
      </c>
      <c r="Y1085">
        <v>0</v>
      </c>
      <c r="Z1085">
        <v>0</v>
      </c>
      <c r="AA1085">
        <v>0</v>
      </c>
      <c r="AB1085">
        <v>4.0360687389339809</v>
      </c>
      <c r="AC1085">
        <v>0</v>
      </c>
      <c r="AD1085">
        <v>0</v>
      </c>
      <c r="AE1085">
        <v>7.7572736303080712</v>
      </c>
    </row>
    <row r="1086" spans="1:31" x14ac:dyDescent="0.25">
      <c r="A1086">
        <v>1806904</v>
      </c>
      <c r="B1086">
        <v>1</v>
      </c>
      <c r="C1086" t="s">
        <v>80</v>
      </c>
      <c r="D1086" t="s">
        <v>92</v>
      </c>
      <c r="E1086" t="s">
        <v>131</v>
      </c>
      <c r="F1086" t="s">
        <v>3387</v>
      </c>
      <c r="G1086" t="s">
        <v>209</v>
      </c>
      <c r="H1086" t="s">
        <v>134</v>
      </c>
      <c r="I1086" t="s">
        <v>135</v>
      </c>
      <c r="J1086" t="s">
        <v>136</v>
      </c>
      <c r="K1086" t="s">
        <v>137</v>
      </c>
      <c r="L1086" t="s">
        <v>3388</v>
      </c>
      <c r="M1086" t="s">
        <v>3389</v>
      </c>
      <c r="N1086">
        <v>0.61583333299999998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0.15681711661378583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0.15681711661378583</v>
      </c>
    </row>
    <row r="1087" spans="1:31" x14ac:dyDescent="0.25">
      <c r="A1087">
        <v>1806906</v>
      </c>
      <c r="B1087">
        <v>1</v>
      </c>
      <c r="C1087" t="s">
        <v>80</v>
      </c>
      <c r="D1087" t="s">
        <v>97</v>
      </c>
      <c r="E1087" t="s">
        <v>131</v>
      </c>
      <c r="F1087" t="s">
        <v>3390</v>
      </c>
      <c r="G1087" t="s">
        <v>231</v>
      </c>
      <c r="H1087" t="s">
        <v>134</v>
      </c>
      <c r="I1087" t="s">
        <v>135</v>
      </c>
      <c r="J1087" t="s">
        <v>136</v>
      </c>
      <c r="K1087" t="s">
        <v>137</v>
      </c>
      <c r="L1087" t="s">
        <v>3391</v>
      </c>
      <c r="M1087" t="s">
        <v>3392</v>
      </c>
      <c r="N1087">
        <v>0.88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0.31984441185928003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0.31984441185928003</v>
      </c>
    </row>
    <row r="1088" spans="1:31" x14ac:dyDescent="0.25">
      <c r="A1088">
        <v>1806907</v>
      </c>
      <c r="B1088">
        <v>1</v>
      </c>
      <c r="C1088" t="s">
        <v>80</v>
      </c>
      <c r="D1088" t="s">
        <v>93</v>
      </c>
      <c r="E1088" t="s">
        <v>193</v>
      </c>
      <c r="F1088" t="s">
        <v>3393</v>
      </c>
      <c r="G1088" t="s">
        <v>195</v>
      </c>
      <c r="H1088" t="s">
        <v>134</v>
      </c>
      <c r="I1088" t="s">
        <v>135</v>
      </c>
      <c r="J1088" t="s">
        <v>136</v>
      </c>
      <c r="K1088" t="s">
        <v>137</v>
      </c>
      <c r="L1088" t="s">
        <v>3394</v>
      </c>
      <c r="M1088" t="s">
        <v>3395</v>
      </c>
      <c r="N1088">
        <v>2.721666666</v>
      </c>
      <c r="O1088">
        <v>0</v>
      </c>
      <c r="P1088">
        <v>0</v>
      </c>
      <c r="Q1088">
        <v>0</v>
      </c>
      <c r="R1088">
        <v>7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28.959238371219485</v>
      </c>
      <c r="AA1088">
        <v>0</v>
      </c>
      <c r="AB1088">
        <v>0</v>
      </c>
      <c r="AC1088">
        <v>0</v>
      </c>
      <c r="AD1088">
        <v>0</v>
      </c>
      <c r="AE1088">
        <v>28.959238371219485</v>
      </c>
    </row>
    <row r="1089" spans="1:31" x14ac:dyDescent="0.25">
      <c r="A1089">
        <v>1806910</v>
      </c>
      <c r="B1089">
        <v>1</v>
      </c>
      <c r="C1089" t="s">
        <v>80</v>
      </c>
      <c r="D1089" t="s">
        <v>93</v>
      </c>
      <c r="E1089" t="s">
        <v>131</v>
      </c>
      <c r="F1089" t="s">
        <v>3396</v>
      </c>
      <c r="G1089" t="s">
        <v>231</v>
      </c>
      <c r="H1089" t="s">
        <v>134</v>
      </c>
      <c r="I1089" t="s">
        <v>135</v>
      </c>
      <c r="J1089" t="s">
        <v>136</v>
      </c>
      <c r="K1089" t="s">
        <v>137</v>
      </c>
      <c r="L1089" t="s">
        <v>3397</v>
      </c>
      <c r="M1089" t="s">
        <v>3398</v>
      </c>
      <c r="N1089">
        <v>1.159166666</v>
      </c>
      <c r="O1089">
        <v>0</v>
      </c>
      <c r="P1089">
        <v>1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0.5578372755037001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0.5578372755037001</v>
      </c>
    </row>
    <row r="1090" spans="1:31" x14ac:dyDescent="0.25">
      <c r="A1090">
        <v>1806912</v>
      </c>
      <c r="B1090">
        <v>1</v>
      </c>
      <c r="C1090" t="s">
        <v>80</v>
      </c>
      <c r="D1090" t="s">
        <v>107</v>
      </c>
      <c r="E1090" t="s">
        <v>326</v>
      </c>
      <c r="F1090" t="s">
        <v>3399</v>
      </c>
      <c r="G1090" t="s">
        <v>299</v>
      </c>
      <c r="H1090" t="s">
        <v>134</v>
      </c>
      <c r="I1090" t="s">
        <v>135</v>
      </c>
      <c r="J1090" t="s">
        <v>136</v>
      </c>
      <c r="K1090" t="s">
        <v>137</v>
      </c>
      <c r="L1090" t="s">
        <v>3400</v>
      </c>
      <c r="M1090" t="s">
        <v>3401</v>
      </c>
      <c r="N1090">
        <v>2.8447222220000001</v>
      </c>
      <c r="O1090">
        <v>0</v>
      </c>
      <c r="P1090">
        <v>11</v>
      </c>
      <c r="Q1090">
        <v>0</v>
      </c>
      <c r="R1090">
        <v>0</v>
      </c>
      <c r="S1090">
        <v>0</v>
      </c>
      <c r="T1090">
        <v>14</v>
      </c>
      <c r="U1090">
        <v>0</v>
      </c>
      <c r="V1090">
        <v>0</v>
      </c>
      <c r="W1090">
        <v>0</v>
      </c>
      <c r="X1090">
        <v>10.241140648757279</v>
      </c>
      <c r="Y1090">
        <v>0</v>
      </c>
      <c r="Z1090">
        <v>0</v>
      </c>
      <c r="AA1090">
        <v>0</v>
      </c>
      <c r="AB1090">
        <v>34.513745050033727</v>
      </c>
      <c r="AC1090">
        <v>0</v>
      </c>
      <c r="AD1090">
        <v>0</v>
      </c>
      <c r="AE1090">
        <v>44.754885698791007</v>
      </c>
    </row>
    <row r="1091" spans="1:31" x14ac:dyDescent="0.25">
      <c r="A1091">
        <v>1806913</v>
      </c>
      <c r="B1091">
        <v>1</v>
      </c>
      <c r="C1091" t="s">
        <v>80</v>
      </c>
      <c r="D1091" t="s">
        <v>99</v>
      </c>
      <c r="E1091" t="s">
        <v>131</v>
      </c>
      <c r="F1091" t="s">
        <v>3402</v>
      </c>
      <c r="G1091" t="s">
        <v>231</v>
      </c>
      <c r="H1091" t="s">
        <v>134</v>
      </c>
      <c r="I1091" t="s">
        <v>135</v>
      </c>
      <c r="J1091" t="s">
        <v>136</v>
      </c>
      <c r="K1091" t="s">
        <v>137</v>
      </c>
      <c r="L1091" t="s">
        <v>3403</v>
      </c>
      <c r="M1091" t="s">
        <v>3404</v>
      </c>
      <c r="N1091">
        <v>4.1508333329999996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1.7439665626492531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1.7439665626492531</v>
      </c>
    </row>
    <row r="1092" spans="1:31" x14ac:dyDescent="0.25">
      <c r="A1092">
        <v>1806914</v>
      </c>
      <c r="B1092">
        <v>1</v>
      </c>
      <c r="C1092" t="s">
        <v>80</v>
      </c>
      <c r="D1092" t="s">
        <v>82</v>
      </c>
      <c r="E1092" t="s">
        <v>131</v>
      </c>
      <c r="F1092" t="s">
        <v>3405</v>
      </c>
      <c r="G1092" t="s">
        <v>231</v>
      </c>
      <c r="H1092" t="s">
        <v>134</v>
      </c>
      <c r="I1092" t="s">
        <v>135</v>
      </c>
      <c r="J1092" t="s">
        <v>136</v>
      </c>
      <c r="K1092" t="s">
        <v>137</v>
      </c>
      <c r="L1092" t="s">
        <v>3406</v>
      </c>
      <c r="M1092" t="s">
        <v>3407</v>
      </c>
      <c r="N1092">
        <v>1.6091666659999999</v>
      </c>
      <c r="O1092">
        <v>0</v>
      </c>
      <c r="P1092">
        <v>3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1.9676366543139685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1.9676366543139685</v>
      </c>
    </row>
    <row r="1093" spans="1:31" x14ac:dyDescent="0.25">
      <c r="A1093">
        <v>1806918</v>
      </c>
      <c r="B1093">
        <v>1</v>
      </c>
      <c r="C1093" t="s">
        <v>80</v>
      </c>
      <c r="D1093" t="s">
        <v>93</v>
      </c>
      <c r="E1093" t="s">
        <v>193</v>
      </c>
      <c r="F1093" t="s">
        <v>3408</v>
      </c>
      <c r="G1093" t="s">
        <v>235</v>
      </c>
      <c r="H1093" t="s">
        <v>134</v>
      </c>
      <c r="I1093" t="s">
        <v>135</v>
      </c>
      <c r="J1093" t="s">
        <v>136</v>
      </c>
      <c r="K1093" t="s">
        <v>137</v>
      </c>
      <c r="L1093" t="s">
        <v>3409</v>
      </c>
      <c r="M1093" t="s">
        <v>3410</v>
      </c>
      <c r="N1093">
        <v>0.61027777699999997</v>
      </c>
      <c r="O1093">
        <v>0</v>
      </c>
      <c r="P1093">
        <v>8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1.0861400808353574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1.0861400808353574</v>
      </c>
    </row>
    <row r="1094" spans="1:31" x14ac:dyDescent="0.25">
      <c r="A1094">
        <v>1806919</v>
      </c>
      <c r="B1094">
        <v>1</v>
      </c>
      <c r="C1094" t="s">
        <v>80</v>
      </c>
      <c r="D1094" t="s">
        <v>98</v>
      </c>
      <c r="E1094" t="s">
        <v>193</v>
      </c>
      <c r="F1094" t="s">
        <v>3411</v>
      </c>
      <c r="G1094" t="s">
        <v>235</v>
      </c>
      <c r="H1094" t="s">
        <v>134</v>
      </c>
      <c r="I1094" t="s">
        <v>135</v>
      </c>
      <c r="J1094" t="s">
        <v>136</v>
      </c>
      <c r="K1094" t="s">
        <v>137</v>
      </c>
      <c r="L1094" t="s">
        <v>3412</v>
      </c>
      <c r="M1094" t="s">
        <v>3413</v>
      </c>
      <c r="N1094">
        <v>1.5191666660000001</v>
      </c>
      <c r="O1094">
        <v>0</v>
      </c>
      <c r="P1094">
        <v>0</v>
      </c>
      <c r="Q1094">
        <v>0</v>
      </c>
      <c r="R1094">
        <v>2</v>
      </c>
      <c r="S1094">
        <v>0</v>
      </c>
      <c r="T1094">
        <v>1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0.15402133880796973</v>
      </c>
      <c r="AA1094">
        <v>0</v>
      </c>
      <c r="AB1094">
        <v>1.3367861741918832</v>
      </c>
      <c r="AC1094">
        <v>0</v>
      </c>
      <c r="AD1094">
        <v>0</v>
      </c>
      <c r="AE1094">
        <v>1.4908075129998528</v>
      </c>
    </row>
    <row r="1095" spans="1:31" x14ac:dyDescent="0.25">
      <c r="A1095">
        <v>1806921</v>
      </c>
      <c r="B1095">
        <v>1</v>
      </c>
      <c r="C1095" t="s">
        <v>80</v>
      </c>
      <c r="D1095" t="s">
        <v>106</v>
      </c>
      <c r="E1095" t="s">
        <v>131</v>
      </c>
      <c r="F1095" t="s">
        <v>3414</v>
      </c>
      <c r="G1095" t="s">
        <v>148</v>
      </c>
      <c r="H1095" t="s">
        <v>134</v>
      </c>
      <c r="I1095" t="s">
        <v>135</v>
      </c>
      <c r="J1095" t="s">
        <v>136</v>
      </c>
      <c r="K1095" t="s">
        <v>137</v>
      </c>
      <c r="L1095" t="s">
        <v>3415</v>
      </c>
      <c r="M1095" t="s">
        <v>3416</v>
      </c>
      <c r="N1095">
        <v>3.6441666659999998</v>
      </c>
      <c r="O1095">
        <v>0</v>
      </c>
      <c r="P1095">
        <v>7</v>
      </c>
      <c r="Q1095">
        <v>0</v>
      </c>
      <c r="R1095">
        <v>0</v>
      </c>
      <c r="S1095">
        <v>0</v>
      </c>
      <c r="T1095">
        <v>1</v>
      </c>
      <c r="U1095">
        <v>0</v>
      </c>
      <c r="V1095">
        <v>0</v>
      </c>
      <c r="W1095">
        <v>0</v>
      </c>
      <c r="X1095">
        <v>7.302481301480122</v>
      </c>
      <c r="Y1095">
        <v>0</v>
      </c>
      <c r="Z1095">
        <v>0</v>
      </c>
      <c r="AA1095">
        <v>0</v>
      </c>
      <c r="AB1095">
        <v>3.1560617871352998</v>
      </c>
      <c r="AC1095">
        <v>0</v>
      </c>
      <c r="AD1095">
        <v>0</v>
      </c>
      <c r="AE1095">
        <v>10.458543088615421</v>
      </c>
    </row>
    <row r="1096" spans="1:31" x14ac:dyDescent="0.25">
      <c r="A1096">
        <v>1806922</v>
      </c>
      <c r="B1096">
        <v>1</v>
      </c>
      <c r="C1096" t="s">
        <v>81</v>
      </c>
      <c r="D1096" t="s">
        <v>118</v>
      </c>
      <c r="E1096" t="s">
        <v>193</v>
      </c>
      <c r="F1096" t="s">
        <v>3417</v>
      </c>
      <c r="G1096" t="s">
        <v>235</v>
      </c>
      <c r="H1096" t="s">
        <v>134</v>
      </c>
      <c r="I1096" t="s">
        <v>135</v>
      </c>
      <c r="J1096" t="s">
        <v>136</v>
      </c>
      <c r="K1096" t="s">
        <v>137</v>
      </c>
      <c r="L1096" t="s">
        <v>3418</v>
      </c>
      <c r="M1096" t="s">
        <v>3419</v>
      </c>
      <c r="N1096">
        <v>0.93916666599999998</v>
      </c>
      <c r="O1096">
        <v>0</v>
      </c>
      <c r="P1096">
        <v>2</v>
      </c>
      <c r="Q1096">
        <v>0</v>
      </c>
      <c r="R1096">
        <v>2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0.42168639990724033</v>
      </c>
      <c r="Y1096">
        <v>0</v>
      </c>
      <c r="Z1096">
        <v>0.92939022813005412</v>
      </c>
      <c r="AA1096">
        <v>0</v>
      </c>
      <c r="AB1096">
        <v>0</v>
      </c>
      <c r="AC1096">
        <v>0</v>
      </c>
      <c r="AD1096">
        <v>0</v>
      </c>
      <c r="AE1096">
        <v>1.3510766280372946</v>
      </c>
    </row>
    <row r="1097" spans="1:31" x14ac:dyDescent="0.25">
      <c r="A1097">
        <v>1806923</v>
      </c>
      <c r="B1097">
        <v>1</v>
      </c>
      <c r="C1097" t="s">
        <v>80</v>
      </c>
      <c r="D1097" t="s">
        <v>98</v>
      </c>
      <c r="E1097" t="s">
        <v>193</v>
      </c>
      <c r="F1097" t="s">
        <v>3420</v>
      </c>
      <c r="G1097" t="s">
        <v>235</v>
      </c>
      <c r="H1097" t="s">
        <v>134</v>
      </c>
      <c r="I1097" t="s">
        <v>135</v>
      </c>
      <c r="J1097" t="s">
        <v>136</v>
      </c>
      <c r="K1097" t="s">
        <v>137</v>
      </c>
      <c r="L1097" t="s">
        <v>3421</v>
      </c>
      <c r="M1097" t="s">
        <v>3422</v>
      </c>
      <c r="N1097">
        <v>0.74472222200000004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0.25059702621568225</v>
      </c>
      <c r="AC1097">
        <v>0</v>
      </c>
      <c r="AD1097">
        <v>0</v>
      </c>
      <c r="AE1097">
        <v>0.25059702621568225</v>
      </c>
    </row>
    <row r="1098" spans="1:31" x14ac:dyDescent="0.25">
      <c r="A1098">
        <v>1806927</v>
      </c>
      <c r="B1098">
        <v>1</v>
      </c>
      <c r="C1098" t="s">
        <v>81</v>
      </c>
      <c r="D1098" t="s">
        <v>128</v>
      </c>
      <c r="E1098" t="s">
        <v>193</v>
      </c>
      <c r="F1098" t="s">
        <v>3423</v>
      </c>
      <c r="G1098" t="s">
        <v>235</v>
      </c>
      <c r="H1098" t="s">
        <v>134</v>
      </c>
      <c r="I1098" t="s">
        <v>135</v>
      </c>
      <c r="J1098" t="s">
        <v>136</v>
      </c>
      <c r="K1098" t="s">
        <v>137</v>
      </c>
      <c r="L1098" t="s">
        <v>3424</v>
      </c>
      <c r="M1098" t="s">
        <v>3425</v>
      </c>
      <c r="N1098">
        <v>1.092777777</v>
      </c>
      <c r="O1098">
        <v>0</v>
      </c>
      <c r="P1098">
        <v>11</v>
      </c>
      <c r="Q1098">
        <v>0</v>
      </c>
      <c r="R1098">
        <v>0</v>
      </c>
      <c r="S1098">
        <v>0</v>
      </c>
      <c r="T1098">
        <v>3</v>
      </c>
      <c r="U1098">
        <v>0</v>
      </c>
      <c r="V1098">
        <v>0</v>
      </c>
      <c r="W1098">
        <v>0</v>
      </c>
      <c r="X1098">
        <v>3.7001079105420391</v>
      </c>
      <c r="Y1098">
        <v>0</v>
      </c>
      <c r="Z1098">
        <v>0</v>
      </c>
      <c r="AA1098">
        <v>0</v>
      </c>
      <c r="AB1098">
        <v>0.15265237129907222</v>
      </c>
      <c r="AC1098">
        <v>0</v>
      </c>
      <c r="AD1098">
        <v>0</v>
      </c>
      <c r="AE1098">
        <v>3.8527602818411113</v>
      </c>
    </row>
    <row r="1099" spans="1:31" x14ac:dyDescent="0.25">
      <c r="A1099">
        <v>1806931</v>
      </c>
      <c r="B1099">
        <v>1</v>
      </c>
      <c r="C1099" t="s">
        <v>80</v>
      </c>
      <c r="D1099" t="s">
        <v>97</v>
      </c>
      <c r="E1099" t="s">
        <v>131</v>
      </c>
      <c r="F1099" t="s">
        <v>3426</v>
      </c>
      <c r="G1099" t="s">
        <v>231</v>
      </c>
      <c r="H1099" t="s">
        <v>134</v>
      </c>
      <c r="I1099" t="s">
        <v>135</v>
      </c>
      <c r="J1099" t="s">
        <v>136</v>
      </c>
      <c r="K1099" t="s">
        <v>137</v>
      </c>
      <c r="L1099" t="s">
        <v>3427</v>
      </c>
      <c r="M1099" t="s">
        <v>3428</v>
      </c>
      <c r="N1099">
        <v>1.521111111</v>
      </c>
      <c r="O1099">
        <v>0</v>
      </c>
      <c r="P1099">
        <v>2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0.62262394700146007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0.62262394700146007</v>
      </c>
    </row>
    <row r="1100" spans="1:31" x14ac:dyDescent="0.25">
      <c r="A1100">
        <v>1806932</v>
      </c>
      <c r="B1100">
        <v>1</v>
      </c>
      <c r="C1100" t="s">
        <v>80</v>
      </c>
      <c r="D1100" t="s">
        <v>103</v>
      </c>
      <c r="E1100" t="s">
        <v>131</v>
      </c>
      <c r="F1100" t="s">
        <v>3429</v>
      </c>
      <c r="G1100" t="s">
        <v>148</v>
      </c>
      <c r="H1100" t="s">
        <v>134</v>
      </c>
      <c r="I1100" t="s">
        <v>135</v>
      </c>
      <c r="J1100" t="s">
        <v>136</v>
      </c>
      <c r="K1100" t="s">
        <v>137</v>
      </c>
      <c r="L1100" t="s">
        <v>3430</v>
      </c>
      <c r="M1100" t="s">
        <v>3431</v>
      </c>
      <c r="N1100">
        <v>2.0613888880000002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8.2372007244700498</v>
      </c>
      <c r="AC1100">
        <v>0</v>
      </c>
      <c r="AD1100">
        <v>0</v>
      </c>
      <c r="AE1100">
        <v>8.2372007244700498</v>
      </c>
    </row>
    <row r="1101" spans="1:31" x14ac:dyDescent="0.25">
      <c r="A1101">
        <v>1806933</v>
      </c>
      <c r="B1101">
        <v>1</v>
      </c>
      <c r="C1101" t="s">
        <v>81</v>
      </c>
      <c r="D1101" t="s">
        <v>117</v>
      </c>
      <c r="E1101" t="s">
        <v>193</v>
      </c>
      <c r="F1101" t="s">
        <v>3432</v>
      </c>
      <c r="G1101" t="s">
        <v>373</v>
      </c>
      <c r="H1101" t="s">
        <v>134</v>
      </c>
      <c r="I1101" t="s">
        <v>135</v>
      </c>
      <c r="J1101" t="s">
        <v>136</v>
      </c>
      <c r="K1101" t="s">
        <v>137</v>
      </c>
      <c r="L1101" t="s">
        <v>3433</v>
      </c>
      <c r="M1101" t="s">
        <v>3434</v>
      </c>
      <c r="N1101">
        <v>1.424722222</v>
      </c>
      <c r="O1101">
        <v>0</v>
      </c>
      <c r="P1101">
        <v>4</v>
      </c>
      <c r="Q1101">
        <v>0</v>
      </c>
      <c r="R1101">
        <v>7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0.31346708315128524</v>
      </c>
      <c r="Y1101">
        <v>0</v>
      </c>
      <c r="Z1101">
        <v>4.9635967746624446E-2</v>
      </c>
      <c r="AA1101">
        <v>0</v>
      </c>
      <c r="AB1101">
        <v>0</v>
      </c>
      <c r="AC1101">
        <v>0</v>
      </c>
      <c r="AD1101">
        <v>0</v>
      </c>
      <c r="AE1101">
        <v>0.36310305089790967</v>
      </c>
    </row>
    <row r="1102" spans="1:31" x14ac:dyDescent="0.25">
      <c r="A1102">
        <v>1806938</v>
      </c>
      <c r="B1102">
        <v>1</v>
      </c>
      <c r="C1102" t="s">
        <v>80</v>
      </c>
      <c r="D1102" t="s">
        <v>98</v>
      </c>
      <c r="E1102" t="s">
        <v>291</v>
      </c>
      <c r="F1102" t="s">
        <v>3435</v>
      </c>
      <c r="G1102" t="s">
        <v>235</v>
      </c>
      <c r="H1102" t="s">
        <v>134</v>
      </c>
      <c r="I1102" t="s">
        <v>135</v>
      </c>
      <c r="J1102" t="s">
        <v>136</v>
      </c>
      <c r="K1102" t="s">
        <v>137</v>
      </c>
      <c r="L1102" t="s">
        <v>3436</v>
      </c>
      <c r="M1102" t="s">
        <v>3437</v>
      </c>
      <c r="N1102">
        <v>3.3736111110000002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</row>
    <row r="1103" spans="1:31" x14ac:dyDescent="0.25">
      <c r="A1103">
        <v>1806940</v>
      </c>
      <c r="B1103">
        <v>1</v>
      </c>
      <c r="C1103" t="s">
        <v>81</v>
      </c>
      <c r="D1103" t="s">
        <v>127</v>
      </c>
      <c r="E1103" t="s">
        <v>193</v>
      </c>
      <c r="F1103" t="s">
        <v>3438</v>
      </c>
      <c r="G1103" t="s">
        <v>235</v>
      </c>
      <c r="H1103" t="s">
        <v>134</v>
      </c>
      <c r="I1103" t="s">
        <v>135</v>
      </c>
      <c r="J1103" t="s">
        <v>136</v>
      </c>
      <c r="K1103" t="s">
        <v>137</v>
      </c>
      <c r="L1103" t="s">
        <v>3439</v>
      </c>
      <c r="M1103" t="s">
        <v>3440</v>
      </c>
      <c r="N1103">
        <v>2.9169444439999999</v>
      </c>
      <c r="O1103">
        <v>0</v>
      </c>
      <c r="P1103">
        <v>57</v>
      </c>
      <c r="Q1103">
        <v>0</v>
      </c>
      <c r="R1103">
        <v>1</v>
      </c>
      <c r="S1103">
        <v>0</v>
      </c>
      <c r="T1103">
        <v>3</v>
      </c>
      <c r="U1103">
        <v>0</v>
      </c>
      <c r="V1103">
        <v>0</v>
      </c>
      <c r="W1103">
        <v>0</v>
      </c>
      <c r="X1103">
        <v>28.582345830525256</v>
      </c>
      <c r="Y1103">
        <v>0</v>
      </c>
      <c r="Z1103">
        <v>4.4739515169870001E-2</v>
      </c>
      <c r="AA1103">
        <v>0</v>
      </c>
      <c r="AB1103">
        <v>1.1065222572749585</v>
      </c>
      <c r="AC1103">
        <v>0</v>
      </c>
      <c r="AD1103">
        <v>0</v>
      </c>
      <c r="AE1103">
        <v>29.733607602970082</v>
      </c>
    </row>
    <row r="1104" spans="1:31" x14ac:dyDescent="0.25">
      <c r="A1104">
        <v>1806942</v>
      </c>
      <c r="B1104">
        <v>1</v>
      </c>
      <c r="C1104" t="s">
        <v>81</v>
      </c>
      <c r="D1104" t="s">
        <v>123</v>
      </c>
      <c r="E1104" t="s">
        <v>131</v>
      </c>
      <c r="F1104" t="s">
        <v>3441</v>
      </c>
      <c r="G1104" t="s">
        <v>231</v>
      </c>
      <c r="H1104" t="s">
        <v>134</v>
      </c>
      <c r="I1104" t="s">
        <v>135</v>
      </c>
      <c r="J1104" t="s">
        <v>136</v>
      </c>
      <c r="K1104" t="s">
        <v>137</v>
      </c>
      <c r="L1104" t="s">
        <v>3442</v>
      </c>
      <c r="M1104" t="s">
        <v>3443</v>
      </c>
      <c r="N1104">
        <v>1.987777777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1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1.723007316308633</v>
      </c>
      <c r="AC1104">
        <v>0</v>
      </c>
      <c r="AD1104">
        <v>0</v>
      </c>
      <c r="AE1104">
        <v>1.723007316308633</v>
      </c>
    </row>
    <row r="1105" spans="1:31" x14ac:dyDescent="0.25">
      <c r="A1105">
        <v>1806944</v>
      </c>
      <c r="B1105">
        <v>1</v>
      </c>
      <c r="C1105" t="s">
        <v>80</v>
      </c>
      <c r="D1105" t="s">
        <v>98</v>
      </c>
      <c r="E1105" t="s">
        <v>291</v>
      </c>
      <c r="F1105" t="s">
        <v>3444</v>
      </c>
      <c r="G1105" t="s">
        <v>424</v>
      </c>
      <c r="H1105" t="s">
        <v>134</v>
      </c>
      <c r="I1105" t="s">
        <v>135</v>
      </c>
      <c r="J1105" t="s">
        <v>136</v>
      </c>
      <c r="K1105" t="s">
        <v>137</v>
      </c>
      <c r="L1105" t="s">
        <v>3445</v>
      </c>
      <c r="M1105" t="s">
        <v>3446</v>
      </c>
      <c r="N1105">
        <v>2.440555555</v>
      </c>
      <c r="O1105">
        <v>0</v>
      </c>
      <c r="P1105">
        <v>61</v>
      </c>
      <c r="Q1105">
        <v>0</v>
      </c>
      <c r="R1105">
        <v>21</v>
      </c>
      <c r="S1105">
        <v>0</v>
      </c>
      <c r="T1105">
        <v>7</v>
      </c>
      <c r="U1105">
        <v>0</v>
      </c>
      <c r="V1105">
        <v>0</v>
      </c>
      <c r="W1105">
        <v>0</v>
      </c>
      <c r="X1105">
        <v>29.810811080473645</v>
      </c>
      <c r="Y1105">
        <v>0</v>
      </c>
      <c r="Z1105">
        <v>11.250232853644539</v>
      </c>
      <c r="AA1105">
        <v>0</v>
      </c>
      <c r="AB1105">
        <v>4.489686841262734</v>
      </c>
      <c r="AC1105">
        <v>0</v>
      </c>
      <c r="AD1105">
        <v>0</v>
      </c>
      <c r="AE1105">
        <v>45.550730775380913</v>
      </c>
    </row>
    <row r="1106" spans="1:31" x14ac:dyDescent="0.25">
      <c r="A1106">
        <v>1806945</v>
      </c>
      <c r="B1106">
        <v>1</v>
      </c>
      <c r="C1106" t="s">
        <v>81</v>
      </c>
      <c r="D1106" t="s">
        <v>112</v>
      </c>
      <c r="E1106" t="s">
        <v>193</v>
      </c>
      <c r="F1106" t="s">
        <v>3447</v>
      </c>
      <c r="G1106" t="s">
        <v>235</v>
      </c>
      <c r="H1106" t="s">
        <v>134</v>
      </c>
      <c r="I1106" t="s">
        <v>135</v>
      </c>
      <c r="J1106" t="s">
        <v>136</v>
      </c>
      <c r="K1106" t="s">
        <v>137</v>
      </c>
      <c r="L1106" t="s">
        <v>3448</v>
      </c>
      <c r="M1106" t="s">
        <v>3449</v>
      </c>
      <c r="N1106">
        <v>2.5586111109999998</v>
      </c>
      <c r="O1106">
        <v>0</v>
      </c>
      <c r="P1106">
        <v>10</v>
      </c>
      <c r="Q1106">
        <v>0</v>
      </c>
      <c r="R1106">
        <v>1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3.5079828201798939</v>
      </c>
      <c r="Y1106">
        <v>0</v>
      </c>
      <c r="Z1106">
        <v>0.33081386289375669</v>
      </c>
      <c r="AA1106">
        <v>0</v>
      </c>
      <c r="AB1106">
        <v>1.7736851148107289</v>
      </c>
      <c r="AC1106">
        <v>0</v>
      </c>
      <c r="AD1106">
        <v>0</v>
      </c>
      <c r="AE1106">
        <v>5.6124817978843797</v>
      </c>
    </row>
    <row r="1107" spans="1:31" x14ac:dyDescent="0.25">
      <c r="A1107">
        <v>1806947</v>
      </c>
      <c r="B1107">
        <v>1</v>
      </c>
      <c r="C1107" t="s">
        <v>80</v>
      </c>
      <c r="D1107" t="s">
        <v>100</v>
      </c>
      <c r="E1107" t="s">
        <v>146</v>
      </c>
      <c r="F1107" t="s">
        <v>3450</v>
      </c>
      <c r="G1107" t="s">
        <v>170</v>
      </c>
      <c r="H1107" t="s">
        <v>143</v>
      </c>
      <c r="I1107" t="s">
        <v>135</v>
      </c>
      <c r="J1107" t="s">
        <v>136</v>
      </c>
      <c r="K1107" t="s">
        <v>137</v>
      </c>
      <c r="L1107" t="s">
        <v>3451</v>
      </c>
      <c r="M1107" t="s">
        <v>3452</v>
      </c>
      <c r="N1107">
        <v>1.3177777770000001</v>
      </c>
      <c r="O1107">
        <v>0</v>
      </c>
      <c r="P1107">
        <v>9</v>
      </c>
      <c r="Q1107">
        <v>0</v>
      </c>
      <c r="R1107">
        <v>1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11.35281811317866</v>
      </c>
      <c r="Y1107">
        <v>0</v>
      </c>
      <c r="Z1107">
        <v>0.54409144328051673</v>
      </c>
      <c r="AA1107">
        <v>0</v>
      </c>
      <c r="AB1107">
        <v>7.2085494588237778E-2</v>
      </c>
      <c r="AC1107">
        <v>0</v>
      </c>
      <c r="AD1107">
        <v>0</v>
      </c>
      <c r="AE1107">
        <v>11.968995051047415</v>
      </c>
    </row>
    <row r="1108" spans="1:31" x14ac:dyDescent="0.25">
      <c r="A1108">
        <v>1806949</v>
      </c>
      <c r="B1108">
        <v>1</v>
      </c>
      <c r="C1108" t="s">
        <v>81</v>
      </c>
      <c r="D1108" t="s">
        <v>112</v>
      </c>
      <c r="E1108" t="s">
        <v>193</v>
      </c>
      <c r="F1108" t="s">
        <v>3453</v>
      </c>
      <c r="G1108" t="s">
        <v>235</v>
      </c>
      <c r="H1108" t="s">
        <v>134</v>
      </c>
      <c r="I1108" t="s">
        <v>135</v>
      </c>
      <c r="J1108" t="s">
        <v>136</v>
      </c>
      <c r="K1108" t="s">
        <v>137</v>
      </c>
      <c r="L1108" t="s">
        <v>3454</v>
      </c>
      <c r="M1108" t="s">
        <v>3455</v>
      </c>
      <c r="N1108">
        <v>3.7994444440000001</v>
      </c>
      <c r="O1108">
        <v>0</v>
      </c>
      <c r="P1108">
        <v>11</v>
      </c>
      <c r="Q1108">
        <v>0</v>
      </c>
      <c r="R1108">
        <v>6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4.5920959005352691</v>
      </c>
      <c r="Y1108">
        <v>0</v>
      </c>
      <c r="Z1108">
        <v>8.6918106762153335E-2</v>
      </c>
      <c r="AA1108">
        <v>0</v>
      </c>
      <c r="AB1108">
        <v>0</v>
      </c>
      <c r="AC1108">
        <v>0</v>
      </c>
      <c r="AD1108">
        <v>0</v>
      </c>
      <c r="AE1108">
        <v>4.6790140072974227</v>
      </c>
    </row>
    <row r="1109" spans="1:31" x14ac:dyDescent="0.25">
      <c r="A1109">
        <v>1806952</v>
      </c>
      <c r="B1109">
        <v>1</v>
      </c>
      <c r="C1109" t="s">
        <v>80</v>
      </c>
      <c r="D1109" t="s">
        <v>96</v>
      </c>
      <c r="E1109" t="s">
        <v>131</v>
      </c>
      <c r="F1109" t="s">
        <v>3456</v>
      </c>
      <c r="G1109" t="s">
        <v>231</v>
      </c>
      <c r="H1109" t="s">
        <v>134</v>
      </c>
      <c r="I1109" t="s">
        <v>135</v>
      </c>
      <c r="J1109" t="s">
        <v>136</v>
      </c>
      <c r="K1109" t="s">
        <v>137</v>
      </c>
      <c r="L1109" t="s">
        <v>3457</v>
      </c>
      <c r="M1109" t="s">
        <v>3458</v>
      </c>
      <c r="N1109">
        <v>2.4558333330000002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2.0523751592379824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2.0523751592379824</v>
      </c>
    </row>
    <row r="1110" spans="1:31" x14ac:dyDescent="0.25">
      <c r="A1110">
        <v>1806956</v>
      </c>
      <c r="B1110">
        <v>1</v>
      </c>
      <c r="C1110" t="s">
        <v>81</v>
      </c>
      <c r="D1110" t="s">
        <v>113</v>
      </c>
      <c r="E1110" t="s">
        <v>193</v>
      </c>
      <c r="F1110" t="s">
        <v>3459</v>
      </c>
      <c r="G1110" t="s">
        <v>235</v>
      </c>
      <c r="H1110" t="s">
        <v>134</v>
      </c>
      <c r="I1110" t="s">
        <v>135</v>
      </c>
      <c r="J1110" t="s">
        <v>136</v>
      </c>
      <c r="K1110" t="s">
        <v>137</v>
      </c>
      <c r="L1110" t="s">
        <v>3460</v>
      </c>
      <c r="M1110" t="s">
        <v>3461</v>
      </c>
      <c r="N1110">
        <v>1.4516666659999999</v>
      </c>
      <c r="O1110">
        <v>0</v>
      </c>
      <c r="P1110">
        <v>25</v>
      </c>
      <c r="Q1110">
        <v>0</v>
      </c>
      <c r="R1110">
        <v>1</v>
      </c>
      <c r="S1110">
        <v>0</v>
      </c>
      <c r="T1110">
        <v>2</v>
      </c>
      <c r="U1110">
        <v>0</v>
      </c>
      <c r="V1110">
        <v>0</v>
      </c>
      <c r="W1110">
        <v>0</v>
      </c>
      <c r="X1110">
        <v>12.211014620359876</v>
      </c>
      <c r="Y1110">
        <v>0</v>
      </c>
      <c r="Z1110">
        <v>0.22281678693626666</v>
      </c>
      <c r="AA1110">
        <v>0</v>
      </c>
      <c r="AB1110">
        <v>2.78864738094537</v>
      </c>
      <c r="AC1110">
        <v>0</v>
      </c>
      <c r="AD1110">
        <v>0</v>
      </c>
      <c r="AE1110">
        <v>15.222478788241514</v>
      </c>
    </row>
    <row r="1111" spans="1:31" x14ac:dyDescent="0.25">
      <c r="A1111">
        <v>1806957</v>
      </c>
      <c r="B1111">
        <v>1</v>
      </c>
      <c r="C1111" t="s">
        <v>80</v>
      </c>
      <c r="D1111" t="s">
        <v>106</v>
      </c>
      <c r="E1111" t="s">
        <v>146</v>
      </c>
      <c r="F1111" t="s">
        <v>3462</v>
      </c>
      <c r="G1111" t="s">
        <v>170</v>
      </c>
      <c r="H1111" t="s">
        <v>143</v>
      </c>
      <c r="I1111" t="s">
        <v>135</v>
      </c>
      <c r="J1111" t="s">
        <v>136</v>
      </c>
      <c r="K1111" t="s">
        <v>137</v>
      </c>
      <c r="L1111" t="s">
        <v>3463</v>
      </c>
      <c r="M1111" t="s">
        <v>3464</v>
      </c>
      <c r="N1111">
        <v>2.4775</v>
      </c>
      <c r="O1111">
        <v>0</v>
      </c>
      <c r="P1111">
        <v>1</v>
      </c>
      <c r="Q1111">
        <v>0</v>
      </c>
      <c r="R1111">
        <v>2</v>
      </c>
      <c r="S1111">
        <v>0</v>
      </c>
      <c r="T1111">
        <v>4</v>
      </c>
      <c r="U1111">
        <v>0</v>
      </c>
      <c r="V1111">
        <v>0</v>
      </c>
      <c r="W1111">
        <v>0</v>
      </c>
      <c r="X1111">
        <v>0.11359511136472</v>
      </c>
      <c r="Y1111">
        <v>0</v>
      </c>
      <c r="Z1111">
        <v>3.1934667323260779</v>
      </c>
      <c r="AA1111">
        <v>0</v>
      </c>
      <c r="AB1111">
        <v>35.856279358379844</v>
      </c>
      <c r="AC1111">
        <v>0</v>
      </c>
      <c r="AD1111">
        <v>0</v>
      </c>
      <c r="AE1111">
        <v>39.16334120207064</v>
      </c>
    </row>
    <row r="1112" spans="1:31" x14ac:dyDescent="0.25">
      <c r="A1112">
        <v>1806958</v>
      </c>
      <c r="B1112">
        <v>1</v>
      </c>
      <c r="C1112" t="s">
        <v>81</v>
      </c>
      <c r="D1112" t="s">
        <v>127</v>
      </c>
      <c r="E1112" t="s">
        <v>140</v>
      </c>
      <c r="F1112" t="s">
        <v>3465</v>
      </c>
      <c r="G1112" t="s">
        <v>142</v>
      </c>
      <c r="H1112" t="s">
        <v>143</v>
      </c>
      <c r="I1112" t="s">
        <v>135</v>
      </c>
      <c r="J1112" t="s">
        <v>136</v>
      </c>
      <c r="K1112" t="s">
        <v>137</v>
      </c>
      <c r="L1112" t="s">
        <v>3466</v>
      </c>
      <c r="M1112" t="s">
        <v>3467</v>
      </c>
      <c r="N1112">
        <v>0.43472222199999999</v>
      </c>
      <c r="O1112">
        <v>2</v>
      </c>
      <c r="P1112">
        <v>1266</v>
      </c>
      <c r="Q1112">
        <v>25</v>
      </c>
      <c r="R1112">
        <v>68</v>
      </c>
      <c r="S1112">
        <v>6</v>
      </c>
      <c r="T1112">
        <v>88</v>
      </c>
      <c r="U1112">
        <v>2</v>
      </c>
      <c r="V1112">
        <v>0</v>
      </c>
      <c r="W1112">
        <v>0.26188588744756391</v>
      </c>
      <c r="X1112">
        <v>104.51803343499844</v>
      </c>
      <c r="Y1112">
        <v>6.092751452421199</v>
      </c>
      <c r="Z1112">
        <v>3.5158567966635483</v>
      </c>
      <c r="AA1112">
        <v>14.934487331759374</v>
      </c>
      <c r="AB1112">
        <v>7.9246648575493381</v>
      </c>
      <c r="AC1112">
        <v>0.60451340612368609</v>
      </c>
      <c r="AD1112">
        <v>0</v>
      </c>
      <c r="AE1112">
        <v>137.85219316696316</v>
      </c>
    </row>
    <row r="1113" spans="1:31" x14ac:dyDescent="0.25">
      <c r="A1113">
        <v>1806960</v>
      </c>
      <c r="B1113">
        <v>1</v>
      </c>
      <c r="C1113" t="s">
        <v>80</v>
      </c>
      <c r="D1113" t="s">
        <v>82</v>
      </c>
      <c r="E1113" t="s">
        <v>131</v>
      </c>
      <c r="F1113" t="s">
        <v>3468</v>
      </c>
      <c r="G1113" t="s">
        <v>231</v>
      </c>
      <c r="H1113" t="s">
        <v>134</v>
      </c>
      <c r="I1113" t="s">
        <v>135</v>
      </c>
      <c r="J1113" t="s">
        <v>136</v>
      </c>
      <c r="K1113" t="s">
        <v>137</v>
      </c>
      <c r="L1113" t="s">
        <v>3469</v>
      </c>
      <c r="M1113" t="s">
        <v>3470</v>
      </c>
      <c r="N1113">
        <v>2.3675000000000002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1.5123880282985682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1.5123880282985682</v>
      </c>
    </row>
    <row r="1114" spans="1:31" x14ac:dyDescent="0.25">
      <c r="A1114">
        <v>1806962</v>
      </c>
      <c r="B1114">
        <v>1</v>
      </c>
      <c r="C1114" t="s">
        <v>81</v>
      </c>
      <c r="D1114" t="s">
        <v>123</v>
      </c>
      <c r="E1114" t="s">
        <v>131</v>
      </c>
      <c r="F1114" t="s">
        <v>3471</v>
      </c>
      <c r="G1114" t="s">
        <v>231</v>
      </c>
      <c r="H1114" t="s">
        <v>134</v>
      </c>
      <c r="I1114" t="s">
        <v>135</v>
      </c>
      <c r="J1114" t="s">
        <v>136</v>
      </c>
      <c r="K1114" t="s">
        <v>137</v>
      </c>
      <c r="L1114" t="s">
        <v>3472</v>
      </c>
      <c r="M1114" t="s">
        <v>3473</v>
      </c>
      <c r="N1114">
        <v>3.1352777770000002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1.0542160913267773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1.0542160913267773</v>
      </c>
    </row>
    <row r="1115" spans="1:31" x14ac:dyDescent="0.25">
      <c r="A1115">
        <v>1806963</v>
      </c>
      <c r="B1115">
        <v>1</v>
      </c>
      <c r="C1115" t="s">
        <v>81</v>
      </c>
      <c r="D1115" t="s">
        <v>128</v>
      </c>
      <c r="E1115" t="s">
        <v>193</v>
      </c>
      <c r="F1115" t="s">
        <v>3474</v>
      </c>
      <c r="G1115" t="s">
        <v>373</v>
      </c>
      <c r="H1115" t="s">
        <v>134</v>
      </c>
      <c r="I1115" t="s">
        <v>135</v>
      </c>
      <c r="J1115" t="s">
        <v>136</v>
      </c>
      <c r="K1115" t="s">
        <v>137</v>
      </c>
      <c r="L1115" t="s">
        <v>3475</v>
      </c>
      <c r="M1115" t="s">
        <v>3476</v>
      </c>
      <c r="N1115">
        <v>1.673333333</v>
      </c>
      <c r="O1115">
        <v>0</v>
      </c>
      <c r="P1115">
        <v>106</v>
      </c>
      <c r="Q1115">
        <v>0</v>
      </c>
      <c r="R1115">
        <v>0</v>
      </c>
      <c r="S1115">
        <v>0</v>
      </c>
      <c r="T1115">
        <v>15</v>
      </c>
      <c r="U1115">
        <v>0</v>
      </c>
      <c r="V1115">
        <v>0</v>
      </c>
      <c r="W1115">
        <v>0</v>
      </c>
      <c r="X1115">
        <v>57.395782582150872</v>
      </c>
      <c r="Y1115">
        <v>0</v>
      </c>
      <c r="Z1115">
        <v>0</v>
      </c>
      <c r="AA1115">
        <v>0</v>
      </c>
      <c r="AB1115">
        <v>2.5386811516516596</v>
      </c>
      <c r="AC1115">
        <v>0</v>
      </c>
      <c r="AD1115">
        <v>0</v>
      </c>
      <c r="AE1115">
        <v>59.934463733802531</v>
      </c>
    </row>
    <row r="1116" spans="1:31" x14ac:dyDescent="0.25">
      <c r="A1116">
        <v>1806966</v>
      </c>
      <c r="B1116">
        <v>1</v>
      </c>
      <c r="C1116" t="s">
        <v>81</v>
      </c>
      <c r="D1116" t="s">
        <v>117</v>
      </c>
      <c r="E1116" t="s">
        <v>193</v>
      </c>
      <c r="F1116" t="s">
        <v>3477</v>
      </c>
      <c r="G1116" t="s">
        <v>726</v>
      </c>
      <c r="H1116" t="s">
        <v>134</v>
      </c>
      <c r="I1116" t="s">
        <v>135</v>
      </c>
      <c r="J1116" t="s">
        <v>136</v>
      </c>
      <c r="K1116" t="s">
        <v>137</v>
      </c>
      <c r="L1116" t="s">
        <v>3478</v>
      </c>
      <c r="M1116" t="s">
        <v>3479</v>
      </c>
      <c r="N1116">
        <v>2.9024999999999999</v>
      </c>
      <c r="O1116">
        <v>0</v>
      </c>
      <c r="P1116">
        <v>13</v>
      </c>
      <c r="Q1116">
        <v>0</v>
      </c>
      <c r="R1116">
        <v>5</v>
      </c>
      <c r="S1116">
        <v>0</v>
      </c>
      <c r="T1116">
        <v>1</v>
      </c>
      <c r="U1116">
        <v>0</v>
      </c>
      <c r="V1116">
        <v>0</v>
      </c>
      <c r="W1116">
        <v>0</v>
      </c>
      <c r="X1116">
        <v>5.0176003474015669</v>
      </c>
      <c r="Y1116">
        <v>0</v>
      </c>
      <c r="Z1116">
        <v>0.4968195684172198</v>
      </c>
      <c r="AA1116">
        <v>0</v>
      </c>
      <c r="AB1116">
        <v>7.4785190785630548E-3</v>
      </c>
      <c r="AC1116">
        <v>0</v>
      </c>
      <c r="AD1116">
        <v>0</v>
      </c>
      <c r="AE1116">
        <v>5.5218984348973494</v>
      </c>
    </row>
    <row r="1117" spans="1:31" x14ac:dyDescent="0.25">
      <c r="A1117">
        <v>1806968</v>
      </c>
      <c r="B1117">
        <v>1</v>
      </c>
      <c r="C1117" t="s">
        <v>81</v>
      </c>
      <c r="D1117" t="s">
        <v>113</v>
      </c>
      <c r="E1117" t="s">
        <v>131</v>
      </c>
      <c r="F1117" t="s">
        <v>3480</v>
      </c>
      <c r="G1117" t="s">
        <v>133</v>
      </c>
      <c r="H1117" t="s">
        <v>134</v>
      </c>
      <c r="I1117" t="s">
        <v>135</v>
      </c>
      <c r="J1117" t="s">
        <v>136</v>
      </c>
      <c r="K1117" t="s">
        <v>137</v>
      </c>
      <c r="L1117" t="s">
        <v>3481</v>
      </c>
      <c r="M1117" t="s">
        <v>3482</v>
      </c>
      <c r="N1117">
        <v>1.862222222</v>
      </c>
      <c r="O1117">
        <v>0</v>
      </c>
      <c r="P1117">
        <v>2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3.9291817610433329E-3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3.9291817610433329E-3</v>
      </c>
    </row>
    <row r="1118" spans="1:31" x14ac:dyDescent="0.25">
      <c r="A1118">
        <v>1806972</v>
      </c>
      <c r="B1118">
        <v>1</v>
      </c>
      <c r="C1118" t="s">
        <v>80</v>
      </c>
      <c r="D1118" t="s">
        <v>103</v>
      </c>
      <c r="E1118" t="s">
        <v>131</v>
      </c>
      <c r="F1118" t="s">
        <v>3483</v>
      </c>
      <c r="G1118" t="s">
        <v>231</v>
      </c>
      <c r="H1118" t="s">
        <v>134</v>
      </c>
      <c r="I1118" t="s">
        <v>135</v>
      </c>
      <c r="J1118" t="s">
        <v>136</v>
      </c>
      <c r="K1118" t="s">
        <v>137</v>
      </c>
      <c r="L1118" t="s">
        <v>3484</v>
      </c>
      <c r="M1118" t="s">
        <v>3485</v>
      </c>
      <c r="N1118">
        <v>0.90583333300000002</v>
      </c>
      <c r="O1118">
        <v>0</v>
      </c>
      <c r="P1118">
        <v>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0.37528031675021162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0.37528031675021162</v>
      </c>
    </row>
    <row r="1119" spans="1:31" x14ac:dyDescent="0.25">
      <c r="A1119">
        <v>1806974</v>
      </c>
      <c r="B1119">
        <v>1</v>
      </c>
      <c r="C1119" t="s">
        <v>80</v>
      </c>
      <c r="D1119" t="s">
        <v>102</v>
      </c>
      <c r="E1119" t="s">
        <v>131</v>
      </c>
      <c r="F1119" t="s">
        <v>3486</v>
      </c>
      <c r="G1119" t="s">
        <v>231</v>
      </c>
      <c r="H1119" t="s">
        <v>134</v>
      </c>
      <c r="I1119" t="s">
        <v>135</v>
      </c>
      <c r="J1119" t="s">
        <v>136</v>
      </c>
      <c r="K1119" t="s">
        <v>137</v>
      </c>
      <c r="L1119" t="s">
        <v>3487</v>
      </c>
      <c r="M1119" t="s">
        <v>3488</v>
      </c>
      <c r="N1119">
        <v>1.414722222</v>
      </c>
      <c r="O1119">
        <v>0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1.2547709366128888E-2</v>
      </c>
      <c r="AA1119">
        <v>0</v>
      </c>
      <c r="AB1119">
        <v>0</v>
      </c>
      <c r="AC1119">
        <v>0</v>
      </c>
      <c r="AD1119">
        <v>0</v>
      </c>
      <c r="AE1119">
        <v>1.2547709366128888E-2</v>
      </c>
    </row>
    <row r="1120" spans="1:31" x14ac:dyDescent="0.25">
      <c r="A1120">
        <v>1806975</v>
      </c>
      <c r="B1120">
        <v>1</v>
      </c>
      <c r="C1120" t="s">
        <v>80</v>
      </c>
      <c r="D1120" t="s">
        <v>107</v>
      </c>
      <c r="E1120" t="s">
        <v>131</v>
      </c>
      <c r="F1120" t="s">
        <v>3489</v>
      </c>
      <c r="G1120" t="s">
        <v>133</v>
      </c>
      <c r="H1120" t="s">
        <v>134</v>
      </c>
      <c r="I1120" t="s">
        <v>135</v>
      </c>
      <c r="J1120" t="s">
        <v>136</v>
      </c>
      <c r="K1120" t="s">
        <v>137</v>
      </c>
      <c r="L1120" t="s">
        <v>3490</v>
      </c>
      <c r="M1120" t="s">
        <v>3491</v>
      </c>
      <c r="N1120">
        <v>0.95694444400000001</v>
      </c>
      <c r="O1120">
        <v>0</v>
      </c>
      <c r="P1120">
        <v>9</v>
      </c>
      <c r="Q1120">
        <v>0</v>
      </c>
      <c r="R1120">
        <v>0</v>
      </c>
      <c r="S1120">
        <v>0</v>
      </c>
      <c r="T1120">
        <v>2</v>
      </c>
      <c r="U1120">
        <v>0</v>
      </c>
      <c r="V1120">
        <v>0</v>
      </c>
      <c r="W1120">
        <v>0</v>
      </c>
      <c r="X1120">
        <v>2.0012618315773127</v>
      </c>
      <c r="Y1120">
        <v>0</v>
      </c>
      <c r="Z1120">
        <v>0</v>
      </c>
      <c r="AA1120">
        <v>0</v>
      </c>
      <c r="AB1120">
        <v>1.2763759167971769</v>
      </c>
      <c r="AC1120">
        <v>0</v>
      </c>
      <c r="AD1120">
        <v>0</v>
      </c>
      <c r="AE1120">
        <v>3.2776377483744898</v>
      </c>
    </row>
    <row r="1121" spans="1:31" x14ac:dyDescent="0.25">
      <c r="A1121">
        <v>1806978</v>
      </c>
      <c r="B1121">
        <v>1</v>
      </c>
      <c r="C1121" t="s">
        <v>80</v>
      </c>
      <c r="D1121" t="s">
        <v>107</v>
      </c>
      <c r="E1121" t="s">
        <v>131</v>
      </c>
      <c r="F1121" t="s">
        <v>3492</v>
      </c>
      <c r="G1121" t="s">
        <v>231</v>
      </c>
      <c r="H1121" t="s">
        <v>134</v>
      </c>
      <c r="I1121" t="s">
        <v>135</v>
      </c>
      <c r="J1121" t="s">
        <v>136</v>
      </c>
      <c r="K1121" t="s">
        <v>137</v>
      </c>
      <c r="L1121" t="s">
        <v>3493</v>
      </c>
      <c r="M1121" t="s">
        <v>3494</v>
      </c>
      <c r="N1121">
        <v>1.845555555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0.30925740738412111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0.30925740738412111</v>
      </c>
    </row>
    <row r="1122" spans="1:31" x14ac:dyDescent="0.25">
      <c r="A1122">
        <v>1806980</v>
      </c>
      <c r="B1122">
        <v>1</v>
      </c>
      <c r="C1122" t="s">
        <v>80</v>
      </c>
      <c r="D1122" t="s">
        <v>107</v>
      </c>
      <c r="E1122" t="s">
        <v>131</v>
      </c>
      <c r="F1122" t="s">
        <v>3495</v>
      </c>
      <c r="G1122" t="s">
        <v>133</v>
      </c>
      <c r="H1122" t="s">
        <v>134</v>
      </c>
      <c r="I1122" t="s">
        <v>135</v>
      </c>
      <c r="J1122" t="s">
        <v>136</v>
      </c>
      <c r="K1122" t="s">
        <v>137</v>
      </c>
      <c r="L1122" t="s">
        <v>3496</v>
      </c>
      <c r="M1122" t="s">
        <v>3497</v>
      </c>
      <c r="N1122">
        <v>2.3008333329999999</v>
      </c>
      <c r="O1122">
        <v>0</v>
      </c>
      <c r="P1122">
        <v>11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5.2458044370129917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5.2458044370129917</v>
      </c>
    </row>
    <row r="1123" spans="1:31" x14ac:dyDescent="0.25">
      <c r="A1123">
        <v>1806981</v>
      </c>
      <c r="B1123">
        <v>1</v>
      </c>
      <c r="C1123" t="s">
        <v>81</v>
      </c>
      <c r="D1123" t="s">
        <v>116</v>
      </c>
      <c r="E1123" t="s">
        <v>291</v>
      </c>
      <c r="F1123" t="s">
        <v>3498</v>
      </c>
      <c r="G1123" t="s">
        <v>424</v>
      </c>
      <c r="H1123" t="s">
        <v>134</v>
      </c>
      <c r="I1123" t="s">
        <v>135</v>
      </c>
      <c r="J1123" t="s">
        <v>136</v>
      </c>
      <c r="K1123" t="s">
        <v>137</v>
      </c>
      <c r="L1123" t="s">
        <v>3499</v>
      </c>
      <c r="M1123" t="s">
        <v>3500</v>
      </c>
      <c r="N1123">
        <v>0.70472222200000001</v>
      </c>
      <c r="O1123">
        <v>0</v>
      </c>
      <c r="P1123">
        <v>115</v>
      </c>
      <c r="Q1123">
        <v>0</v>
      </c>
      <c r="R1123">
        <v>0</v>
      </c>
      <c r="S1123">
        <v>0</v>
      </c>
      <c r="T1123">
        <v>5</v>
      </c>
      <c r="U1123">
        <v>0</v>
      </c>
      <c r="V1123">
        <v>0</v>
      </c>
      <c r="W1123">
        <v>0</v>
      </c>
      <c r="X1123">
        <v>10.372249562341713</v>
      </c>
      <c r="Y1123">
        <v>0</v>
      </c>
      <c r="Z1123">
        <v>0</v>
      </c>
      <c r="AA1123">
        <v>0</v>
      </c>
      <c r="AB1123">
        <v>0.18475875837565167</v>
      </c>
      <c r="AC1123">
        <v>0</v>
      </c>
      <c r="AD1123">
        <v>0</v>
      </c>
      <c r="AE1123">
        <v>10.557008320717365</v>
      </c>
    </row>
    <row r="1124" spans="1:31" x14ac:dyDescent="0.25">
      <c r="A1124">
        <v>1806982</v>
      </c>
      <c r="B1124">
        <v>1</v>
      </c>
      <c r="C1124" t="s">
        <v>80</v>
      </c>
      <c r="D1124" t="s">
        <v>95</v>
      </c>
      <c r="E1124" t="s">
        <v>131</v>
      </c>
      <c r="F1124" t="s">
        <v>3501</v>
      </c>
      <c r="G1124" t="s">
        <v>231</v>
      </c>
      <c r="H1124" t="s">
        <v>134</v>
      </c>
      <c r="I1124" t="s">
        <v>135</v>
      </c>
      <c r="J1124" t="s">
        <v>136</v>
      </c>
      <c r="K1124" t="s">
        <v>137</v>
      </c>
      <c r="L1124" t="s">
        <v>3502</v>
      </c>
      <c r="M1124" t="s">
        <v>3503</v>
      </c>
      <c r="N1124">
        <v>0.88611111099999995</v>
      </c>
      <c r="O1124">
        <v>0</v>
      </c>
      <c r="P1124">
        <v>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0.17032553766524999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0.17032553766524999</v>
      </c>
    </row>
    <row r="1125" spans="1:31" x14ac:dyDescent="0.25">
      <c r="A1125">
        <v>1806986</v>
      </c>
      <c r="B1125">
        <v>1</v>
      </c>
      <c r="C1125" t="s">
        <v>80</v>
      </c>
      <c r="D1125" t="s">
        <v>93</v>
      </c>
      <c r="E1125" t="s">
        <v>176</v>
      </c>
      <c r="F1125" t="s">
        <v>3504</v>
      </c>
      <c r="G1125" t="s">
        <v>593</v>
      </c>
      <c r="H1125" t="s">
        <v>143</v>
      </c>
      <c r="I1125" t="s">
        <v>135</v>
      </c>
      <c r="J1125" t="s">
        <v>136</v>
      </c>
      <c r="K1125" t="s">
        <v>137</v>
      </c>
      <c r="L1125" t="s">
        <v>3505</v>
      </c>
      <c r="M1125" t="s">
        <v>3506</v>
      </c>
      <c r="N1125">
        <v>0.85194444400000002</v>
      </c>
      <c r="O1125">
        <v>0</v>
      </c>
      <c r="P1125">
        <v>529</v>
      </c>
      <c r="Q1125">
        <v>4</v>
      </c>
      <c r="R1125">
        <v>5</v>
      </c>
      <c r="S1125">
        <v>1</v>
      </c>
      <c r="T1125">
        <v>47</v>
      </c>
      <c r="U1125">
        <v>0</v>
      </c>
      <c r="V1125">
        <v>0</v>
      </c>
      <c r="W1125">
        <v>0</v>
      </c>
      <c r="X1125">
        <v>77.916478264150982</v>
      </c>
      <c r="Y1125">
        <v>40.26660773693785</v>
      </c>
      <c r="Z1125">
        <v>10.375914931926372</v>
      </c>
      <c r="AA1125">
        <v>0.3222491799149666</v>
      </c>
      <c r="AB1125">
        <v>13.524631637272647</v>
      </c>
      <c r="AC1125">
        <v>0</v>
      </c>
      <c r="AD1125">
        <v>0</v>
      </c>
      <c r="AE1125">
        <v>142.40588175020281</v>
      </c>
    </row>
    <row r="1126" spans="1:31" x14ac:dyDescent="0.25">
      <c r="A1126">
        <v>1806993</v>
      </c>
      <c r="B1126">
        <v>1</v>
      </c>
      <c r="C1126" t="s">
        <v>81</v>
      </c>
      <c r="D1126" t="s">
        <v>118</v>
      </c>
      <c r="E1126" t="s">
        <v>131</v>
      </c>
      <c r="F1126" t="s">
        <v>3507</v>
      </c>
      <c r="G1126" t="s">
        <v>231</v>
      </c>
      <c r="H1126" t="s">
        <v>134</v>
      </c>
      <c r="I1126" t="s">
        <v>135</v>
      </c>
      <c r="J1126" t="s">
        <v>136</v>
      </c>
      <c r="K1126" t="s">
        <v>137</v>
      </c>
      <c r="L1126" t="s">
        <v>3508</v>
      </c>
      <c r="M1126" t="s">
        <v>3509</v>
      </c>
      <c r="N1126">
        <v>0.66888888800000001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0.14718668622771555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0.14718668622771555</v>
      </c>
    </row>
    <row r="1127" spans="1:31" x14ac:dyDescent="0.25">
      <c r="A1127">
        <v>1806995</v>
      </c>
      <c r="B1127">
        <v>1</v>
      </c>
      <c r="C1127" t="s">
        <v>81</v>
      </c>
      <c r="D1127" t="s">
        <v>116</v>
      </c>
      <c r="E1127" t="s">
        <v>291</v>
      </c>
      <c r="F1127" t="s">
        <v>3498</v>
      </c>
      <c r="G1127" t="s">
        <v>424</v>
      </c>
      <c r="H1127" t="s">
        <v>134</v>
      </c>
      <c r="I1127" t="s">
        <v>135</v>
      </c>
      <c r="J1127" t="s">
        <v>136</v>
      </c>
      <c r="K1127" t="s">
        <v>137</v>
      </c>
      <c r="L1127" t="s">
        <v>3510</v>
      </c>
      <c r="M1127" t="s">
        <v>3511</v>
      </c>
      <c r="N1127">
        <v>1.237222222</v>
      </c>
      <c r="O1127">
        <v>0</v>
      </c>
      <c r="P1127">
        <v>115</v>
      </c>
      <c r="Q1127">
        <v>0</v>
      </c>
      <c r="R1127">
        <v>0</v>
      </c>
      <c r="S1127">
        <v>0</v>
      </c>
      <c r="T1127">
        <v>5</v>
      </c>
      <c r="U1127">
        <v>0</v>
      </c>
      <c r="V1127">
        <v>0</v>
      </c>
      <c r="W1127">
        <v>0</v>
      </c>
      <c r="X1127">
        <v>14.321632262795392</v>
      </c>
      <c r="Y1127">
        <v>0</v>
      </c>
      <c r="Z1127">
        <v>0</v>
      </c>
      <c r="AA1127">
        <v>0</v>
      </c>
      <c r="AB1127">
        <v>0.29837253814529896</v>
      </c>
      <c r="AC1127">
        <v>0</v>
      </c>
      <c r="AD1127">
        <v>0</v>
      </c>
      <c r="AE1127">
        <v>14.620004800940691</v>
      </c>
    </row>
    <row r="1128" spans="1:31" x14ac:dyDescent="0.25">
      <c r="A1128">
        <v>1806996</v>
      </c>
      <c r="B1128">
        <v>1</v>
      </c>
      <c r="C1128" t="s">
        <v>81</v>
      </c>
      <c r="D1128" t="s">
        <v>113</v>
      </c>
      <c r="E1128" t="s">
        <v>193</v>
      </c>
      <c r="F1128" t="s">
        <v>3512</v>
      </c>
      <c r="G1128" t="s">
        <v>235</v>
      </c>
      <c r="H1128" t="s">
        <v>134</v>
      </c>
      <c r="I1128" t="s">
        <v>135</v>
      </c>
      <c r="J1128" t="s">
        <v>136</v>
      </c>
      <c r="K1128" t="s">
        <v>137</v>
      </c>
      <c r="L1128" t="s">
        <v>3513</v>
      </c>
      <c r="M1128" t="s">
        <v>3514</v>
      </c>
      <c r="N1128">
        <v>1.865</v>
      </c>
      <c r="O1128">
        <v>0</v>
      </c>
      <c r="P1128">
        <v>102</v>
      </c>
      <c r="Q1128">
        <v>0</v>
      </c>
      <c r="R1128">
        <v>0</v>
      </c>
      <c r="S1128">
        <v>0</v>
      </c>
      <c r="T1128">
        <v>12</v>
      </c>
      <c r="U1128">
        <v>0</v>
      </c>
      <c r="V1128">
        <v>0</v>
      </c>
      <c r="W1128">
        <v>0</v>
      </c>
      <c r="X1128">
        <v>26.115330689740528</v>
      </c>
      <c r="Y1128">
        <v>0</v>
      </c>
      <c r="Z1128">
        <v>0</v>
      </c>
      <c r="AA1128">
        <v>0</v>
      </c>
      <c r="AB1128">
        <v>9.0400929565824448</v>
      </c>
      <c r="AC1128">
        <v>0</v>
      </c>
      <c r="AD1128">
        <v>0</v>
      </c>
      <c r="AE1128">
        <v>35.155423646322973</v>
      </c>
    </row>
    <row r="1129" spans="1:31" x14ac:dyDescent="0.25">
      <c r="A1129">
        <v>1806997</v>
      </c>
      <c r="B1129">
        <v>1</v>
      </c>
      <c r="C1129" t="s">
        <v>81</v>
      </c>
      <c r="D1129" t="s">
        <v>120</v>
      </c>
      <c r="E1129" t="s">
        <v>131</v>
      </c>
      <c r="F1129" t="s">
        <v>3515</v>
      </c>
      <c r="G1129" t="s">
        <v>231</v>
      </c>
      <c r="H1129" t="s">
        <v>134</v>
      </c>
      <c r="I1129" t="s">
        <v>135</v>
      </c>
      <c r="J1129" t="s">
        <v>136</v>
      </c>
      <c r="K1129" t="s">
        <v>137</v>
      </c>
      <c r="L1129" t="s">
        <v>3516</v>
      </c>
      <c r="M1129" t="s">
        <v>3517</v>
      </c>
      <c r="N1129">
        <v>1.1811111110000001</v>
      </c>
      <c r="O1129">
        <v>0</v>
      </c>
      <c r="P1129">
        <v>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0.27172928188579332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0.27172928188579332</v>
      </c>
    </row>
    <row r="1130" spans="1:31" x14ac:dyDescent="0.25">
      <c r="A1130">
        <v>1806999</v>
      </c>
      <c r="B1130">
        <v>1</v>
      </c>
      <c r="C1130" t="s">
        <v>81</v>
      </c>
      <c r="D1130" t="s">
        <v>128</v>
      </c>
      <c r="E1130" t="s">
        <v>131</v>
      </c>
      <c r="F1130" t="s">
        <v>3518</v>
      </c>
      <c r="G1130" t="s">
        <v>231</v>
      </c>
      <c r="H1130" t="s">
        <v>134</v>
      </c>
      <c r="I1130" t="s">
        <v>135</v>
      </c>
      <c r="J1130" t="s">
        <v>136</v>
      </c>
      <c r="K1130" t="s">
        <v>137</v>
      </c>
      <c r="L1130" t="s">
        <v>3519</v>
      </c>
      <c r="M1130" t="s">
        <v>3520</v>
      </c>
      <c r="N1130">
        <v>0.58750000000000002</v>
      </c>
      <c r="O1130">
        <v>0</v>
      </c>
      <c r="P1130">
        <v>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0.33038876604914241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0.33038876604914241</v>
      </c>
    </row>
    <row r="1131" spans="1:31" x14ac:dyDescent="0.25">
      <c r="A1131">
        <v>1807000</v>
      </c>
      <c r="B1131">
        <v>1</v>
      </c>
      <c r="C1131" t="s">
        <v>80</v>
      </c>
      <c r="D1131" t="s">
        <v>83</v>
      </c>
      <c r="E1131" t="s">
        <v>146</v>
      </c>
      <c r="F1131" t="s">
        <v>3521</v>
      </c>
      <c r="G1131" t="s">
        <v>142</v>
      </c>
      <c r="H1131" t="s">
        <v>143</v>
      </c>
      <c r="I1131" t="s">
        <v>135</v>
      </c>
      <c r="J1131" t="s">
        <v>136</v>
      </c>
      <c r="K1131" t="s">
        <v>137</v>
      </c>
      <c r="L1131" t="s">
        <v>3522</v>
      </c>
      <c r="M1131" t="s">
        <v>3523</v>
      </c>
      <c r="N1131">
        <v>0.42499999999999999</v>
      </c>
      <c r="O1131">
        <v>0</v>
      </c>
      <c r="P1131">
        <v>4473</v>
      </c>
      <c r="Q1131">
        <v>0</v>
      </c>
      <c r="R1131">
        <v>0</v>
      </c>
      <c r="S1131">
        <v>6</v>
      </c>
      <c r="T1131">
        <v>551</v>
      </c>
      <c r="U1131">
        <v>0</v>
      </c>
      <c r="V1131">
        <v>0</v>
      </c>
      <c r="W1131">
        <v>0</v>
      </c>
      <c r="X1131">
        <v>403.90800763185865</v>
      </c>
      <c r="Y1131">
        <v>0</v>
      </c>
      <c r="Z1131">
        <v>0</v>
      </c>
      <c r="AA1131">
        <v>15.5778386407979</v>
      </c>
      <c r="AB1131">
        <v>63.676394316428372</v>
      </c>
      <c r="AC1131">
        <v>0</v>
      </c>
      <c r="AD1131">
        <v>0</v>
      </c>
      <c r="AE1131">
        <v>483.16224058908494</v>
      </c>
    </row>
    <row r="1132" spans="1:31" x14ac:dyDescent="0.25">
      <c r="A1132">
        <v>1807003</v>
      </c>
      <c r="B1132">
        <v>1</v>
      </c>
      <c r="C1132" t="s">
        <v>80</v>
      </c>
      <c r="D1132" t="s">
        <v>82</v>
      </c>
      <c r="E1132" t="s">
        <v>176</v>
      </c>
      <c r="F1132" t="s">
        <v>3524</v>
      </c>
      <c r="G1132" t="s">
        <v>142</v>
      </c>
      <c r="H1132" t="s">
        <v>143</v>
      </c>
      <c r="I1132" t="s">
        <v>135</v>
      </c>
      <c r="J1132" t="s">
        <v>136</v>
      </c>
      <c r="K1132" t="s">
        <v>137</v>
      </c>
      <c r="L1132" t="s">
        <v>3525</v>
      </c>
      <c r="M1132" t="s">
        <v>3526</v>
      </c>
      <c r="N1132">
        <v>0.23111111100000001</v>
      </c>
      <c r="O1132">
        <v>0</v>
      </c>
      <c r="P1132">
        <v>4842</v>
      </c>
      <c r="Q1132">
        <v>0</v>
      </c>
      <c r="R1132">
        <v>0</v>
      </c>
      <c r="S1132">
        <v>6</v>
      </c>
      <c r="T1132">
        <v>622</v>
      </c>
      <c r="U1132">
        <v>0</v>
      </c>
      <c r="V1132">
        <v>0</v>
      </c>
      <c r="W1132">
        <v>0</v>
      </c>
      <c r="X1132">
        <v>239.00965706339821</v>
      </c>
      <c r="Y1132">
        <v>0</v>
      </c>
      <c r="Z1132">
        <v>0</v>
      </c>
      <c r="AA1132">
        <v>8.4710861105515374</v>
      </c>
      <c r="AB1132">
        <v>38.922563680998387</v>
      </c>
      <c r="AC1132">
        <v>0</v>
      </c>
      <c r="AD1132">
        <v>0</v>
      </c>
      <c r="AE1132">
        <v>286.40330685494814</v>
      </c>
    </row>
    <row r="1133" spans="1:31" x14ac:dyDescent="0.25">
      <c r="A1133">
        <v>1807005</v>
      </c>
      <c r="B1133">
        <v>1</v>
      </c>
      <c r="C1133" t="s">
        <v>80</v>
      </c>
      <c r="D1133" t="s">
        <v>103</v>
      </c>
      <c r="E1133" t="s">
        <v>326</v>
      </c>
      <c r="F1133" t="s">
        <v>3527</v>
      </c>
      <c r="G1133" t="s">
        <v>299</v>
      </c>
      <c r="H1133" t="s">
        <v>134</v>
      </c>
      <c r="I1133" t="s">
        <v>135</v>
      </c>
      <c r="J1133" t="s">
        <v>136</v>
      </c>
      <c r="K1133" t="s">
        <v>137</v>
      </c>
      <c r="L1133" t="s">
        <v>3528</v>
      </c>
      <c r="M1133" t="s">
        <v>3529</v>
      </c>
      <c r="N1133">
        <v>1.568333333</v>
      </c>
      <c r="O1133">
        <v>0</v>
      </c>
      <c r="P1133">
        <v>24</v>
      </c>
      <c r="Q1133">
        <v>0</v>
      </c>
      <c r="R1133">
        <v>0</v>
      </c>
      <c r="S1133">
        <v>0</v>
      </c>
      <c r="T1133">
        <v>4</v>
      </c>
      <c r="U1133">
        <v>0</v>
      </c>
      <c r="V1133">
        <v>0</v>
      </c>
      <c r="W1133">
        <v>0</v>
      </c>
      <c r="X1133">
        <v>8.0529715556647492</v>
      </c>
      <c r="Y1133">
        <v>0</v>
      </c>
      <c r="Z1133">
        <v>0</v>
      </c>
      <c r="AA1133">
        <v>0</v>
      </c>
      <c r="AB1133">
        <v>2.3652221698411129</v>
      </c>
      <c r="AC1133">
        <v>0</v>
      </c>
      <c r="AD1133">
        <v>0</v>
      </c>
      <c r="AE1133">
        <v>10.418193725505862</v>
      </c>
    </row>
    <row r="1134" spans="1:31" x14ac:dyDescent="0.25">
      <c r="A1134">
        <v>1807007</v>
      </c>
      <c r="B1134">
        <v>1</v>
      </c>
      <c r="C1134" t="s">
        <v>80</v>
      </c>
      <c r="D1134" t="s">
        <v>84</v>
      </c>
      <c r="E1134" t="s">
        <v>193</v>
      </c>
      <c r="F1134" t="s">
        <v>3530</v>
      </c>
      <c r="G1134" t="s">
        <v>235</v>
      </c>
      <c r="H1134" t="s">
        <v>134</v>
      </c>
      <c r="I1134" t="s">
        <v>135</v>
      </c>
      <c r="J1134" t="s">
        <v>136</v>
      </c>
      <c r="K1134" t="s">
        <v>137</v>
      </c>
      <c r="L1134" t="s">
        <v>3531</v>
      </c>
      <c r="M1134" t="s">
        <v>3532</v>
      </c>
      <c r="N1134">
        <v>1.3061111110000001</v>
      </c>
      <c r="O1134">
        <v>0</v>
      </c>
      <c r="P1134">
        <v>53</v>
      </c>
      <c r="Q1134">
        <v>0</v>
      </c>
      <c r="R1134">
        <v>0</v>
      </c>
      <c r="S1134">
        <v>0</v>
      </c>
      <c r="T1134">
        <v>9</v>
      </c>
      <c r="U1134">
        <v>0</v>
      </c>
      <c r="V1134">
        <v>0</v>
      </c>
      <c r="W1134">
        <v>0</v>
      </c>
      <c r="X1134">
        <v>13.442610431525146</v>
      </c>
      <c r="Y1134">
        <v>0</v>
      </c>
      <c r="Z1134">
        <v>0</v>
      </c>
      <c r="AA1134">
        <v>0</v>
      </c>
      <c r="AB1134">
        <v>0.64033019548661607</v>
      </c>
      <c r="AC1134">
        <v>0</v>
      </c>
      <c r="AD1134">
        <v>0</v>
      </c>
      <c r="AE1134">
        <v>14.082940627011762</v>
      </c>
    </row>
    <row r="1135" spans="1:31" x14ac:dyDescent="0.25">
      <c r="A1135">
        <v>1807013</v>
      </c>
      <c r="B1135">
        <v>1</v>
      </c>
      <c r="C1135" t="s">
        <v>80</v>
      </c>
      <c r="D1135" t="s">
        <v>100</v>
      </c>
      <c r="E1135" t="s">
        <v>339</v>
      </c>
      <c r="F1135" t="s">
        <v>1846</v>
      </c>
      <c r="G1135" t="s">
        <v>142</v>
      </c>
      <c r="H1135" t="s">
        <v>143</v>
      </c>
      <c r="I1135" t="s">
        <v>135</v>
      </c>
      <c r="J1135" t="s">
        <v>136</v>
      </c>
      <c r="K1135" t="s">
        <v>137</v>
      </c>
      <c r="L1135" t="s">
        <v>3533</v>
      </c>
      <c r="M1135" t="s">
        <v>3534</v>
      </c>
      <c r="N1135">
        <v>0.109166666</v>
      </c>
      <c r="O1135">
        <v>13</v>
      </c>
      <c r="P1135">
        <v>5434</v>
      </c>
      <c r="Q1135">
        <v>273</v>
      </c>
      <c r="R1135">
        <v>1289</v>
      </c>
      <c r="S1135">
        <v>45</v>
      </c>
      <c r="T1135">
        <v>810</v>
      </c>
      <c r="U1135">
        <v>1</v>
      </c>
      <c r="V1135">
        <v>1</v>
      </c>
      <c r="W1135">
        <v>1.6475407295980753</v>
      </c>
      <c r="X1135">
        <v>92.644956168843507</v>
      </c>
      <c r="Y1135">
        <v>98.88268059650504</v>
      </c>
      <c r="Z1135">
        <v>59.982712454936475</v>
      </c>
      <c r="AA1135">
        <v>17.862095439573103</v>
      </c>
      <c r="AB1135">
        <v>39.341738956909694</v>
      </c>
      <c r="AC1135">
        <v>1.3902138858640201</v>
      </c>
      <c r="AD1135">
        <v>4.2673981193650086</v>
      </c>
      <c r="AE1135">
        <v>316.01933635159492</v>
      </c>
    </row>
    <row r="1136" spans="1:31" x14ac:dyDescent="0.25">
      <c r="A1136">
        <v>1807014</v>
      </c>
      <c r="B1136">
        <v>1</v>
      </c>
      <c r="C1136" t="s">
        <v>80</v>
      </c>
      <c r="D1136" t="s">
        <v>92</v>
      </c>
      <c r="E1136" t="s">
        <v>146</v>
      </c>
      <c r="F1136" t="s">
        <v>3535</v>
      </c>
      <c r="G1136" t="s">
        <v>170</v>
      </c>
      <c r="H1136" t="s">
        <v>143</v>
      </c>
      <c r="I1136" t="s">
        <v>135</v>
      </c>
      <c r="J1136" t="s">
        <v>136</v>
      </c>
      <c r="K1136" t="s">
        <v>137</v>
      </c>
      <c r="L1136" t="s">
        <v>3536</v>
      </c>
      <c r="M1136" t="s">
        <v>3537</v>
      </c>
      <c r="N1136">
        <v>1.163611111</v>
      </c>
      <c r="O1136">
        <v>0</v>
      </c>
      <c r="P1136">
        <v>37</v>
      </c>
      <c r="Q1136">
        <v>0</v>
      </c>
      <c r="R1136">
        <v>17</v>
      </c>
      <c r="S1136">
        <v>0</v>
      </c>
      <c r="T1136">
        <v>5</v>
      </c>
      <c r="U1136">
        <v>0</v>
      </c>
      <c r="V1136">
        <v>0</v>
      </c>
      <c r="W1136">
        <v>0</v>
      </c>
      <c r="X1136">
        <v>6.1858834025494582</v>
      </c>
      <c r="Y1136">
        <v>0</v>
      </c>
      <c r="Z1136">
        <v>2.0869941495027438</v>
      </c>
      <c r="AA1136">
        <v>0</v>
      </c>
      <c r="AB1136">
        <v>2.8922104303285558</v>
      </c>
      <c r="AC1136">
        <v>0</v>
      </c>
      <c r="AD1136">
        <v>0</v>
      </c>
      <c r="AE1136">
        <v>11.165087982380758</v>
      </c>
    </row>
    <row r="1137" spans="1:31" x14ac:dyDescent="0.25">
      <c r="A1137">
        <v>1807016</v>
      </c>
      <c r="B1137">
        <v>1</v>
      </c>
      <c r="C1137" t="s">
        <v>80</v>
      </c>
      <c r="D1137" t="s">
        <v>105</v>
      </c>
      <c r="E1137" t="s">
        <v>146</v>
      </c>
      <c r="F1137" t="s">
        <v>402</v>
      </c>
      <c r="G1137" t="s">
        <v>142</v>
      </c>
      <c r="H1137" t="s">
        <v>143</v>
      </c>
      <c r="I1137" t="s">
        <v>135</v>
      </c>
      <c r="J1137" t="s">
        <v>136</v>
      </c>
      <c r="K1137" t="s">
        <v>137</v>
      </c>
      <c r="L1137" t="s">
        <v>3538</v>
      </c>
      <c r="M1137" t="s">
        <v>3539</v>
      </c>
      <c r="N1137">
        <v>0.33250000000000002</v>
      </c>
      <c r="O1137">
        <v>1</v>
      </c>
      <c r="P1137">
        <v>2222</v>
      </c>
      <c r="Q1137">
        <v>2</v>
      </c>
      <c r="R1137">
        <v>241</v>
      </c>
      <c r="S1137">
        <v>22</v>
      </c>
      <c r="T1137">
        <v>274</v>
      </c>
      <c r="U1137">
        <v>5</v>
      </c>
      <c r="V1137">
        <v>4</v>
      </c>
      <c r="W1137">
        <v>0.25518250744350002</v>
      </c>
      <c r="X1137">
        <v>105.13625263797594</v>
      </c>
      <c r="Y1137">
        <v>0.4599349215274276</v>
      </c>
      <c r="Z1137">
        <v>8.7721340416100979</v>
      </c>
      <c r="AA1137">
        <v>27.320454201088552</v>
      </c>
      <c r="AB1137">
        <v>55.146461149219071</v>
      </c>
      <c r="AC1137">
        <v>55.437296798545603</v>
      </c>
      <c r="AD1137">
        <v>13.318622843505754</v>
      </c>
      <c r="AE1137">
        <v>265.84633910091594</v>
      </c>
    </row>
    <row r="1138" spans="1:31" x14ac:dyDescent="0.25">
      <c r="A1138">
        <v>1807017</v>
      </c>
      <c r="B1138">
        <v>1</v>
      </c>
      <c r="C1138" t="s">
        <v>80</v>
      </c>
      <c r="D1138" t="s">
        <v>107</v>
      </c>
      <c r="E1138" t="s">
        <v>140</v>
      </c>
      <c r="F1138" t="s">
        <v>3540</v>
      </c>
      <c r="G1138" t="s">
        <v>142</v>
      </c>
      <c r="H1138" t="s">
        <v>143</v>
      </c>
      <c r="I1138" t="s">
        <v>135</v>
      </c>
      <c r="J1138" t="s">
        <v>136</v>
      </c>
      <c r="K1138" t="s">
        <v>137</v>
      </c>
      <c r="L1138" t="s">
        <v>3541</v>
      </c>
      <c r="M1138" t="s">
        <v>3542</v>
      </c>
      <c r="N1138">
        <v>0.26250000000000001</v>
      </c>
      <c r="O1138">
        <v>18</v>
      </c>
      <c r="P1138">
        <v>7896</v>
      </c>
      <c r="Q1138">
        <v>18</v>
      </c>
      <c r="R1138">
        <v>43</v>
      </c>
      <c r="S1138">
        <v>27</v>
      </c>
      <c r="T1138">
        <v>366</v>
      </c>
      <c r="U1138">
        <v>0</v>
      </c>
      <c r="V1138">
        <v>9</v>
      </c>
      <c r="W1138">
        <v>20.130368494507579</v>
      </c>
      <c r="X1138">
        <v>123.56012358637898</v>
      </c>
      <c r="Y1138">
        <v>4.3580172195683504</v>
      </c>
      <c r="Z1138">
        <v>5.3436768925342282</v>
      </c>
      <c r="AA1138">
        <v>88.443036862437864</v>
      </c>
      <c r="AB1138">
        <v>49.172288442128782</v>
      </c>
      <c r="AC1138">
        <v>0</v>
      </c>
      <c r="AD1138">
        <v>1.8536454578409374</v>
      </c>
      <c r="AE1138">
        <v>292.86115695539667</v>
      </c>
    </row>
    <row r="1139" spans="1:31" x14ac:dyDescent="0.25">
      <c r="A1139">
        <v>1807019</v>
      </c>
      <c r="B1139">
        <v>1</v>
      </c>
      <c r="C1139" t="s">
        <v>80</v>
      </c>
      <c r="D1139" t="s">
        <v>106</v>
      </c>
      <c r="E1139" t="s">
        <v>193</v>
      </c>
      <c r="F1139" t="s">
        <v>3543</v>
      </c>
      <c r="G1139" t="s">
        <v>2090</v>
      </c>
      <c r="H1139" t="s">
        <v>134</v>
      </c>
      <c r="I1139" t="s">
        <v>135</v>
      </c>
      <c r="J1139" t="s">
        <v>136</v>
      </c>
      <c r="K1139" t="s">
        <v>137</v>
      </c>
      <c r="L1139" t="s">
        <v>3544</v>
      </c>
      <c r="M1139" t="s">
        <v>3545</v>
      </c>
      <c r="N1139">
        <v>1.9430555549999999</v>
      </c>
      <c r="O1139">
        <v>0</v>
      </c>
      <c r="P1139">
        <v>0</v>
      </c>
      <c r="Q1139">
        <v>0</v>
      </c>
      <c r="R1139">
        <v>2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0.66535378188835503</v>
      </c>
      <c r="AA1139">
        <v>0</v>
      </c>
      <c r="AB1139">
        <v>1.3967068899694666</v>
      </c>
      <c r="AC1139">
        <v>0</v>
      </c>
      <c r="AD1139">
        <v>0</v>
      </c>
      <c r="AE1139">
        <v>2.0620606718578216</v>
      </c>
    </row>
    <row r="1140" spans="1:31" x14ac:dyDescent="0.25">
      <c r="A1140">
        <v>1807020</v>
      </c>
      <c r="B1140">
        <v>1</v>
      </c>
      <c r="C1140" t="s">
        <v>80</v>
      </c>
      <c r="D1140" t="s">
        <v>95</v>
      </c>
      <c r="E1140" t="s">
        <v>146</v>
      </c>
      <c r="F1140" t="s">
        <v>3546</v>
      </c>
      <c r="G1140" t="s">
        <v>170</v>
      </c>
      <c r="H1140" t="s">
        <v>143</v>
      </c>
      <c r="I1140" t="s">
        <v>135</v>
      </c>
      <c r="J1140" t="s">
        <v>136</v>
      </c>
      <c r="K1140" t="s">
        <v>137</v>
      </c>
      <c r="L1140" t="s">
        <v>3547</v>
      </c>
      <c r="M1140" t="s">
        <v>3548</v>
      </c>
      <c r="N1140">
        <v>0.86194444400000003</v>
      </c>
      <c r="O1140">
        <v>0</v>
      </c>
      <c r="P1140">
        <v>130</v>
      </c>
      <c r="Q1140">
        <v>0</v>
      </c>
      <c r="R1140">
        <v>1</v>
      </c>
      <c r="S1140">
        <v>0</v>
      </c>
      <c r="T1140">
        <v>8</v>
      </c>
      <c r="U1140">
        <v>0</v>
      </c>
      <c r="V1140">
        <v>0</v>
      </c>
      <c r="W1140">
        <v>0</v>
      </c>
      <c r="X1140">
        <v>13.751197450975775</v>
      </c>
      <c r="Y1140">
        <v>0</v>
      </c>
      <c r="Z1140">
        <v>0.59012076918686951</v>
      </c>
      <c r="AA1140">
        <v>0</v>
      </c>
      <c r="AB1140">
        <v>1.2035860788618002</v>
      </c>
      <c r="AC1140">
        <v>0</v>
      </c>
      <c r="AD1140">
        <v>0</v>
      </c>
      <c r="AE1140">
        <v>15.544904299024445</v>
      </c>
    </row>
    <row r="1141" spans="1:31" x14ac:dyDescent="0.25">
      <c r="A1141">
        <v>1807021</v>
      </c>
      <c r="B1141">
        <v>1</v>
      </c>
      <c r="C1141" t="s">
        <v>80</v>
      </c>
      <c r="D1141" t="s">
        <v>98</v>
      </c>
      <c r="E1141" t="s">
        <v>193</v>
      </c>
      <c r="F1141" t="s">
        <v>3549</v>
      </c>
      <c r="G1141" t="s">
        <v>235</v>
      </c>
      <c r="H1141" t="s">
        <v>134</v>
      </c>
      <c r="I1141" t="s">
        <v>135</v>
      </c>
      <c r="J1141" t="s">
        <v>136</v>
      </c>
      <c r="K1141" t="s">
        <v>137</v>
      </c>
      <c r="L1141" t="s">
        <v>3550</v>
      </c>
      <c r="M1141" t="s">
        <v>3551</v>
      </c>
      <c r="N1141">
        <v>0.61277777700000002</v>
      </c>
      <c r="O1141">
        <v>0</v>
      </c>
      <c r="P1141">
        <v>15</v>
      </c>
      <c r="Q1141">
        <v>0</v>
      </c>
      <c r="R1141">
        <v>10</v>
      </c>
      <c r="S1141">
        <v>0</v>
      </c>
      <c r="T1141">
        <v>3</v>
      </c>
      <c r="U1141">
        <v>0</v>
      </c>
      <c r="V1141">
        <v>0</v>
      </c>
      <c r="W1141">
        <v>0</v>
      </c>
      <c r="X1141">
        <v>1.7061575882994466</v>
      </c>
      <c r="Y1141">
        <v>0</v>
      </c>
      <c r="Z1141">
        <v>3.5149381178522292</v>
      </c>
      <c r="AA1141">
        <v>0</v>
      </c>
      <c r="AB1141">
        <v>2.050055880306187</v>
      </c>
      <c r="AC1141">
        <v>0</v>
      </c>
      <c r="AD1141">
        <v>0</v>
      </c>
      <c r="AE1141">
        <v>7.2711515864578633</v>
      </c>
    </row>
    <row r="1142" spans="1:31" x14ac:dyDescent="0.25">
      <c r="A1142">
        <v>1807022</v>
      </c>
      <c r="B1142">
        <v>1</v>
      </c>
      <c r="C1142" t="s">
        <v>80</v>
      </c>
      <c r="D1142" t="s">
        <v>100</v>
      </c>
      <c r="E1142" t="s">
        <v>176</v>
      </c>
      <c r="F1142" t="s">
        <v>3552</v>
      </c>
      <c r="G1142" t="s">
        <v>142</v>
      </c>
      <c r="H1142" t="s">
        <v>143</v>
      </c>
      <c r="I1142" t="s">
        <v>135</v>
      </c>
      <c r="J1142" t="s">
        <v>136</v>
      </c>
      <c r="K1142" t="s">
        <v>137</v>
      </c>
      <c r="L1142" t="s">
        <v>3553</v>
      </c>
      <c r="M1142" t="s">
        <v>3554</v>
      </c>
      <c r="N1142">
        <v>0.156111111</v>
      </c>
      <c r="O1142">
        <v>21</v>
      </c>
      <c r="P1142">
        <v>3100</v>
      </c>
      <c r="Q1142">
        <v>4</v>
      </c>
      <c r="R1142">
        <v>83</v>
      </c>
      <c r="S1142">
        <v>22</v>
      </c>
      <c r="T1142">
        <v>197</v>
      </c>
      <c r="U1142">
        <v>4</v>
      </c>
      <c r="V1142">
        <v>1</v>
      </c>
      <c r="W1142">
        <v>28.360091484542075</v>
      </c>
      <c r="X1142">
        <v>57.996879562619917</v>
      </c>
      <c r="Y1142">
        <v>2.9073056551162089</v>
      </c>
      <c r="Z1142">
        <v>2.1191711203478469</v>
      </c>
      <c r="AA1142">
        <v>12.383724138945087</v>
      </c>
      <c r="AB1142">
        <v>10.228850160274343</v>
      </c>
      <c r="AC1142">
        <v>26.867903727867805</v>
      </c>
      <c r="AD1142">
        <v>7.2497892751666681E-5</v>
      </c>
      <c r="AE1142">
        <v>140.86399834760601</v>
      </c>
    </row>
    <row r="1143" spans="1:31" x14ac:dyDescent="0.25">
      <c r="A1143">
        <v>1807023</v>
      </c>
      <c r="B1143">
        <v>1</v>
      </c>
      <c r="C1143" t="s">
        <v>80</v>
      </c>
      <c r="D1143" t="s">
        <v>105</v>
      </c>
      <c r="E1143" t="s">
        <v>140</v>
      </c>
      <c r="F1143" t="s">
        <v>3555</v>
      </c>
      <c r="G1143" t="s">
        <v>142</v>
      </c>
      <c r="H1143" t="s">
        <v>143</v>
      </c>
      <c r="I1143" t="s">
        <v>199</v>
      </c>
      <c r="J1143" t="s">
        <v>136</v>
      </c>
      <c r="K1143" t="s">
        <v>137</v>
      </c>
      <c r="L1143" t="s">
        <v>3556</v>
      </c>
      <c r="M1143" t="s">
        <v>3557</v>
      </c>
      <c r="N1143">
        <v>6.3888879999999997E-3</v>
      </c>
      <c r="O1143">
        <v>2</v>
      </c>
      <c r="P1143">
        <v>1404</v>
      </c>
      <c r="Q1143">
        <v>6</v>
      </c>
      <c r="R1143">
        <v>104</v>
      </c>
      <c r="S1143">
        <v>7</v>
      </c>
      <c r="T1143">
        <v>124</v>
      </c>
      <c r="U1143">
        <v>1</v>
      </c>
      <c r="V1143">
        <v>0</v>
      </c>
      <c r="W1143">
        <v>5.1945723149961114E-3</v>
      </c>
      <c r="X1143">
        <v>1.289110566409176</v>
      </c>
      <c r="Y1143">
        <v>0.5979791463127222</v>
      </c>
      <c r="Z1143">
        <v>6.6038548195355012E-2</v>
      </c>
      <c r="AA1143">
        <v>0.32277242348058921</v>
      </c>
      <c r="AB1143">
        <v>0.25892952010094633</v>
      </c>
      <c r="AC1143">
        <v>5.7255114969825001E-2</v>
      </c>
      <c r="AD1143">
        <v>0</v>
      </c>
      <c r="AE1143">
        <v>2.59727989178361</v>
      </c>
    </row>
    <row r="1144" spans="1:31" x14ac:dyDescent="0.25">
      <c r="A1144">
        <v>1807025</v>
      </c>
      <c r="B1144">
        <v>1</v>
      </c>
      <c r="C1144" t="s">
        <v>81</v>
      </c>
      <c r="D1144" t="s">
        <v>114</v>
      </c>
      <c r="E1144" t="s">
        <v>291</v>
      </c>
      <c r="F1144" t="s">
        <v>3558</v>
      </c>
      <c r="G1144" t="s">
        <v>424</v>
      </c>
      <c r="H1144" t="s">
        <v>134</v>
      </c>
      <c r="I1144" t="s">
        <v>135</v>
      </c>
      <c r="J1144" t="s">
        <v>136</v>
      </c>
      <c r="K1144" t="s">
        <v>137</v>
      </c>
      <c r="L1144" t="s">
        <v>3559</v>
      </c>
      <c r="M1144" t="s">
        <v>3560</v>
      </c>
      <c r="N1144">
        <v>2.1583333329999999</v>
      </c>
      <c r="O1144">
        <v>0</v>
      </c>
      <c r="P1144">
        <v>90</v>
      </c>
      <c r="Q1144">
        <v>0</v>
      </c>
      <c r="R1144">
        <v>4</v>
      </c>
      <c r="S1144">
        <v>0</v>
      </c>
      <c r="T1144">
        <v>2</v>
      </c>
      <c r="U1144">
        <v>0</v>
      </c>
      <c r="V1144">
        <v>0</v>
      </c>
      <c r="W1144">
        <v>0</v>
      </c>
      <c r="X1144">
        <v>15.013154097952333</v>
      </c>
      <c r="Y1144">
        <v>0</v>
      </c>
      <c r="Z1144">
        <v>0.32288723221079008</v>
      </c>
      <c r="AA1144">
        <v>0</v>
      </c>
      <c r="AB1144">
        <v>0.50417988519846657</v>
      </c>
      <c r="AC1144">
        <v>0</v>
      </c>
      <c r="AD1144">
        <v>0</v>
      </c>
      <c r="AE1144">
        <v>15.84022121536159</v>
      </c>
    </row>
    <row r="1145" spans="1:31" x14ac:dyDescent="0.25">
      <c r="A1145">
        <v>1807026</v>
      </c>
      <c r="B1145">
        <v>1</v>
      </c>
      <c r="C1145" t="s">
        <v>80</v>
      </c>
      <c r="D1145" t="s">
        <v>97</v>
      </c>
      <c r="E1145" t="s">
        <v>193</v>
      </c>
      <c r="F1145" t="s">
        <v>3561</v>
      </c>
      <c r="G1145" t="s">
        <v>148</v>
      </c>
      <c r="H1145" t="s">
        <v>134</v>
      </c>
      <c r="I1145" t="s">
        <v>135</v>
      </c>
      <c r="J1145" t="s">
        <v>136</v>
      </c>
      <c r="K1145" t="s">
        <v>137</v>
      </c>
      <c r="L1145" t="s">
        <v>3562</v>
      </c>
      <c r="M1145" t="s">
        <v>3563</v>
      </c>
      <c r="N1145">
        <v>5.3730555549999997</v>
      </c>
      <c r="O1145">
        <v>0</v>
      </c>
      <c r="P1145">
        <v>68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102.94359777050045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102.94359777050045</v>
      </c>
    </row>
    <row r="1146" spans="1:31" x14ac:dyDescent="0.25">
      <c r="A1146">
        <v>1807027</v>
      </c>
      <c r="B1146">
        <v>1</v>
      </c>
      <c r="C1146" t="s">
        <v>81</v>
      </c>
      <c r="D1146" t="s">
        <v>118</v>
      </c>
      <c r="E1146" t="s">
        <v>131</v>
      </c>
      <c r="F1146" t="s">
        <v>3564</v>
      </c>
      <c r="G1146" t="s">
        <v>231</v>
      </c>
      <c r="H1146" t="s">
        <v>134</v>
      </c>
      <c r="I1146" t="s">
        <v>135</v>
      </c>
      <c r="J1146" t="s">
        <v>136</v>
      </c>
      <c r="K1146" t="s">
        <v>137</v>
      </c>
      <c r="L1146" t="s">
        <v>3565</v>
      </c>
      <c r="M1146" t="s">
        <v>3566</v>
      </c>
      <c r="N1146">
        <v>0.88555555500000005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0.12500732417075558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0.12500732417075558</v>
      </c>
    </row>
    <row r="1147" spans="1:31" x14ac:dyDescent="0.25">
      <c r="A1147">
        <v>1807028</v>
      </c>
      <c r="B1147">
        <v>1</v>
      </c>
      <c r="C1147" t="s">
        <v>80</v>
      </c>
      <c r="D1147" t="s">
        <v>103</v>
      </c>
      <c r="E1147" t="s">
        <v>146</v>
      </c>
      <c r="F1147" t="s">
        <v>3567</v>
      </c>
      <c r="G1147" t="s">
        <v>2631</v>
      </c>
      <c r="H1147" t="s">
        <v>143</v>
      </c>
      <c r="I1147" t="s">
        <v>135</v>
      </c>
      <c r="J1147" t="s">
        <v>136</v>
      </c>
      <c r="K1147" t="s">
        <v>137</v>
      </c>
      <c r="L1147" t="s">
        <v>3568</v>
      </c>
      <c r="M1147" t="s">
        <v>3569</v>
      </c>
      <c r="N1147">
        <v>1.773055555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372.08635617991342</v>
      </c>
      <c r="AD1147">
        <v>0</v>
      </c>
      <c r="AE1147">
        <v>372.08635617991342</v>
      </c>
    </row>
    <row r="1148" spans="1:31" x14ac:dyDescent="0.25">
      <c r="A1148">
        <v>1807029</v>
      </c>
      <c r="B1148">
        <v>1</v>
      </c>
      <c r="C1148" t="s">
        <v>80</v>
      </c>
      <c r="D1148" t="s">
        <v>94</v>
      </c>
      <c r="E1148" t="s">
        <v>193</v>
      </c>
      <c r="F1148" t="s">
        <v>3570</v>
      </c>
      <c r="G1148" t="s">
        <v>826</v>
      </c>
      <c r="H1148" t="s">
        <v>134</v>
      </c>
      <c r="I1148" t="s">
        <v>135</v>
      </c>
      <c r="J1148" t="s">
        <v>136</v>
      </c>
      <c r="K1148" t="s">
        <v>137</v>
      </c>
      <c r="L1148" t="s">
        <v>3571</v>
      </c>
      <c r="M1148" t="s">
        <v>3572</v>
      </c>
      <c r="N1148">
        <v>2.0436111110000001</v>
      </c>
      <c r="O1148">
        <v>0</v>
      </c>
      <c r="P1148">
        <v>45</v>
      </c>
      <c r="Q1148">
        <v>0</v>
      </c>
      <c r="R1148">
        <v>2</v>
      </c>
      <c r="S1148">
        <v>0</v>
      </c>
      <c r="T1148">
        <v>6</v>
      </c>
      <c r="U1148">
        <v>0</v>
      </c>
      <c r="V1148">
        <v>0</v>
      </c>
      <c r="W1148">
        <v>0</v>
      </c>
      <c r="X1148">
        <v>10.925258889544709</v>
      </c>
      <c r="Y1148">
        <v>0</v>
      </c>
      <c r="Z1148">
        <v>2.6761630753882226E-2</v>
      </c>
      <c r="AA1148">
        <v>0</v>
      </c>
      <c r="AB1148">
        <v>4.0875237379386853</v>
      </c>
      <c r="AC1148">
        <v>0</v>
      </c>
      <c r="AD1148">
        <v>0</v>
      </c>
      <c r="AE1148">
        <v>15.039544258237276</v>
      </c>
    </row>
    <row r="1149" spans="1:31" x14ac:dyDescent="0.25">
      <c r="A1149">
        <v>1807031</v>
      </c>
      <c r="B1149">
        <v>1</v>
      </c>
      <c r="C1149" t="s">
        <v>80</v>
      </c>
      <c r="D1149" t="s">
        <v>96</v>
      </c>
      <c r="E1149" t="s">
        <v>131</v>
      </c>
      <c r="F1149" t="s">
        <v>3573</v>
      </c>
      <c r="G1149" t="s">
        <v>133</v>
      </c>
      <c r="H1149" t="s">
        <v>134</v>
      </c>
      <c r="I1149" t="s">
        <v>135</v>
      </c>
      <c r="J1149" t="s">
        <v>136</v>
      </c>
      <c r="K1149" t="s">
        <v>137</v>
      </c>
      <c r="L1149" t="s">
        <v>3574</v>
      </c>
      <c r="M1149" t="s">
        <v>3575</v>
      </c>
      <c r="N1149">
        <v>1.2527777769999999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1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4.8500067415452266</v>
      </c>
      <c r="AC1149">
        <v>0</v>
      </c>
      <c r="AD1149">
        <v>0</v>
      </c>
      <c r="AE1149">
        <v>4.8500067415452266</v>
      </c>
    </row>
    <row r="1150" spans="1:31" x14ac:dyDescent="0.25">
      <c r="A1150">
        <v>1807033</v>
      </c>
      <c r="B1150">
        <v>1</v>
      </c>
      <c r="C1150" t="s">
        <v>80</v>
      </c>
      <c r="D1150" t="s">
        <v>104</v>
      </c>
      <c r="E1150" t="s">
        <v>146</v>
      </c>
      <c r="F1150" t="s">
        <v>3576</v>
      </c>
      <c r="G1150" t="s">
        <v>1471</v>
      </c>
      <c r="H1150" t="s">
        <v>143</v>
      </c>
      <c r="I1150" t="s">
        <v>135</v>
      </c>
      <c r="J1150" t="s">
        <v>136</v>
      </c>
      <c r="K1150" t="s">
        <v>137</v>
      </c>
      <c r="L1150" t="s">
        <v>3577</v>
      </c>
      <c r="M1150" t="s">
        <v>3578</v>
      </c>
      <c r="N1150">
        <v>2.5127777770000002</v>
      </c>
      <c r="O1150">
        <v>16</v>
      </c>
      <c r="P1150">
        <v>142</v>
      </c>
      <c r="Q1150">
        <v>40</v>
      </c>
      <c r="R1150">
        <v>85</v>
      </c>
      <c r="S1150">
        <v>25</v>
      </c>
      <c r="T1150">
        <v>41</v>
      </c>
      <c r="U1150">
        <v>2</v>
      </c>
      <c r="V1150">
        <v>1</v>
      </c>
      <c r="W1150">
        <v>48.305765426965415</v>
      </c>
      <c r="X1150">
        <v>136.30524828855832</v>
      </c>
      <c r="Y1150">
        <v>62.951329253386163</v>
      </c>
      <c r="Z1150">
        <v>52.963563288937685</v>
      </c>
      <c r="AA1150">
        <v>107.82033297735821</v>
      </c>
      <c r="AB1150">
        <v>65.466251992661242</v>
      </c>
      <c r="AC1150">
        <v>46.51173646708861</v>
      </c>
      <c r="AD1150">
        <v>3.4347109074824203</v>
      </c>
      <c r="AE1150">
        <v>523.75893860243809</v>
      </c>
    </row>
    <row r="1151" spans="1:31" x14ac:dyDescent="0.25">
      <c r="A1151">
        <v>1807036</v>
      </c>
      <c r="B1151">
        <v>1</v>
      </c>
      <c r="C1151" t="s">
        <v>80</v>
      </c>
      <c r="D1151" t="s">
        <v>95</v>
      </c>
      <c r="E1151" t="s">
        <v>176</v>
      </c>
      <c r="F1151" t="s">
        <v>3579</v>
      </c>
      <c r="G1151" t="s">
        <v>142</v>
      </c>
      <c r="H1151" t="s">
        <v>143</v>
      </c>
      <c r="I1151" t="s">
        <v>135</v>
      </c>
      <c r="J1151" t="s">
        <v>136</v>
      </c>
      <c r="K1151" t="s">
        <v>137</v>
      </c>
      <c r="L1151" t="s">
        <v>3580</v>
      </c>
      <c r="M1151" t="s">
        <v>3581</v>
      </c>
      <c r="N1151">
        <v>0.30166666600000003</v>
      </c>
      <c r="O1151">
        <v>5</v>
      </c>
      <c r="P1151">
        <v>2171</v>
      </c>
      <c r="Q1151">
        <v>25</v>
      </c>
      <c r="R1151">
        <v>21</v>
      </c>
      <c r="S1151">
        <v>24</v>
      </c>
      <c r="T1151">
        <v>107</v>
      </c>
      <c r="U1151">
        <v>1</v>
      </c>
      <c r="V1151">
        <v>0</v>
      </c>
      <c r="W1151">
        <v>1.9753143670484672</v>
      </c>
      <c r="X1151">
        <v>106.57652759044865</v>
      </c>
      <c r="Y1151">
        <v>22.682409558715008</v>
      </c>
      <c r="Z1151">
        <v>1.5674170344417251</v>
      </c>
      <c r="AA1151">
        <v>72.778100494213902</v>
      </c>
      <c r="AB1151">
        <v>16.937435494344861</v>
      </c>
      <c r="AC1151">
        <v>0.68946739889569508</v>
      </c>
      <c r="AD1151">
        <v>0</v>
      </c>
      <c r="AE1151">
        <v>223.20667193810829</v>
      </c>
    </row>
    <row r="1152" spans="1:31" x14ac:dyDescent="0.25">
      <c r="A1152">
        <v>1807037</v>
      </c>
      <c r="B1152">
        <v>1</v>
      </c>
      <c r="C1152" t="s">
        <v>80</v>
      </c>
      <c r="D1152" t="s">
        <v>96</v>
      </c>
      <c r="E1152" t="s">
        <v>193</v>
      </c>
      <c r="F1152" t="s">
        <v>3582</v>
      </c>
      <c r="G1152" t="s">
        <v>447</v>
      </c>
      <c r="H1152" t="s">
        <v>134</v>
      </c>
      <c r="I1152" t="s">
        <v>135</v>
      </c>
      <c r="J1152" t="s">
        <v>136</v>
      </c>
      <c r="K1152" t="s">
        <v>137</v>
      </c>
      <c r="L1152" t="s">
        <v>3583</v>
      </c>
      <c r="M1152" t="s">
        <v>3584</v>
      </c>
      <c r="N1152">
        <v>1.825</v>
      </c>
      <c r="O1152">
        <v>0</v>
      </c>
      <c r="P1152">
        <v>30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8.0791332727844178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8.0791332727844178</v>
      </c>
    </row>
    <row r="1153" spans="1:31" x14ac:dyDescent="0.25">
      <c r="A1153">
        <v>1807039</v>
      </c>
      <c r="B1153">
        <v>1</v>
      </c>
      <c r="C1153" t="s">
        <v>81</v>
      </c>
      <c r="D1153" t="s">
        <v>112</v>
      </c>
      <c r="E1153" t="s">
        <v>193</v>
      </c>
      <c r="F1153" t="s">
        <v>3585</v>
      </c>
      <c r="G1153" t="s">
        <v>235</v>
      </c>
      <c r="H1153" t="s">
        <v>134</v>
      </c>
      <c r="I1153" t="s">
        <v>135</v>
      </c>
      <c r="J1153" t="s">
        <v>136</v>
      </c>
      <c r="K1153" t="s">
        <v>137</v>
      </c>
      <c r="L1153" t="s">
        <v>3586</v>
      </c>
      <c r="M1153" t="s">
        <v>3587</v>
      </c>
      <c r="N1153">
        <v>0.67472222199999998</v>
      </c>
      <c r="O1153">
        <v>0</v>
      </c>
      <c r="P1153">
        <v>185</v>
      </c>
      <c r="Q1153">
        <v>0</v>
      </c>
      <c r="R1153">
        <v>10</v>
      </c>
      <c r="S1153">
        <v>0</v>
      </c>
      <c r="T1153">
        <v>5</v>
      </c>
      <c r="U1153">
        <v>0</v>
      </c>
      <c r="V1153">
        <v>0</v>
      </c>
      <c r="W1153">
        <v>0</v>
      </c>
      <c r="X1153">
        <v>21.085557393477568</v>
      </c>
      <c r="Y1153">
        <v>0</v>
      </c>
      <c r="Z1153">
        <v>0.25068848064486754</v>
      </c>
      <c r="AA1153">
        <v>0</v>
      </c>
      <c r="AB1153">
        <v>2.2056211853896501</v>
      </c>
      <c r="AC1153">
        <v>0</v>
      </c>
      <c r="AD1153">
        <v>0</v>
      </c>
      <c r="AE1153">
        <v>23.541867059512086</v>
      </c>
    </row>
    <row r="1154" spans="1:31" x14ac:dyDescent="0.25">
      <c r="A1154">
        <v>1807040</v>
      </c>
      <c r="B1154">
        <v>1</v>
      </c>
      <c r="C1154" t="s">
        <v>80</v>
      </c>
      <c r="D1154" t="s">
        <v>82</v>
      </c>
      <c r="E1154" t="s">
        <v>131</v>
      </c>
      <c r="F1154" t="s">
        <v>3588</v>
      </c>
      <c r="G1154" t="s">
        <v>209</v>
      </c>
      <c r="H1154" t="s">
        <v>134</v>
      </c>
      <c r="I1154" t="s">
        <v>135</v>
      </c>
      <c r="J1154" t="s">
        <v>136</v>
      </c>
      <c r="K1154" t="s">
        <v>137</v>
      </c>
      <c r="L1154" t="s">
        <v>3589</v>
      </c>
      <c r="M1154" t="s">
        <v>3590</v>
      </c>
      <c r="N1154">
        <v>2.8902777770000001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2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0.49385127059957346</v>
      </c>
      <c r="AC1154">
        <v>0</v>
      </c>
      <c r="AD1154">
        <v>0</v>
      </c>
      <c r="AE1154">
        <v>0.49385127059957346</v>
      </c>
    </row>
    <row r="1155" spans="1:31" x14ac:dyDescent="0.25">
      <c r="A1155">
        <v>1807041</v>
      </c>
      <c r="B1155">
        <v>1</v>
      </c>
      <c r="C1155" t="s">
        <v>80</v>
      </c>
      <c r="D1155" t="s">
        <v>92</v>
      </c>
      <c r="E1155" t="s">
        <v>131</v>
      </c>
      <c r="F1155" t="s">
        <v>3591</v>
      </c>
      <c r="G1155" t="s">
        <v>231</v>
      </c>
      <c r="H1155" t="s">
        <v>134</v>
      </c>
      <c r="I1155" t="s">
        <v>135</v>
      </c>
      <c r="J1155" t="s">
        <v>136</v>
      </c>
      <c r="K1155" t="s">
        <v>137</v>
      </c>
      <c r="L1155" t="s">
        <v>3592</v>
      </c>
      <c r="M1155" t="s">
        <v>3593</v>
      </c>
      <c r="N1155">
        <v>4.2436111109999999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1.4697751413026781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1.4697751413026781</v>
      </c>
    </row>
    <row r="1156" spans="1:31" x14ac:dyDescent="0.25">
      <c r="A1156">
        <v>1807042</v>
      </c>
      <c r="B1156">
        <v>1</v>
      </c>
      <c r="C1156" t="s">
        <v>80</v>
      </c>
      <c r="D1156" t="s">
        <v>83</v>
      </c>
      <c r="E1156" t="s">
        <v>146</v>
      </c>
      <c r="F1156" t="s">
        <v>3594</v>
      </c>
      <c r="G1156" t="s">
        <v>142</v>
      </c>
      <c r="H1156" t="s">
        <v>143</v>
      </c>
      <c r="I1156" t="s">
        <v>135</v>
      </c>
      <c r="J1156" t="s">
        <v>136</v>
      </c>
      <c r="K1156" t="s">
        <v>137</v>
      </c>
      <c r="L1156" t="s">
        <v>3595</v>
      </c>
      <c r="M1156" t="s">
        <v>3596</v>
      </c>
      <c r="N1156">
        <v>0.30444444399999998</v>
      </c>
      <c r="O1156">
        <v>0</v>
      </c>
      <c r="P1156">
        <v>129</v>
      </c>
      <c r="Q1156">
        <v>0</v>
      </c>
      <c r="R1156">
        <v>1</v>
      </c>
      <c r="S1156">
        <v>33</v>
      </c>
      <c r="T1156">
        <v>12</v>
      </c>
      <c r="U1156">
        <v>20</v>
      </c>
      <c r="V1156">
        <v>2</v>
      </c>
      <c r="W1156">
        <v>0</v>
      </c>
      <c r="X1156">
        <v>10.036135147947347</v>
      </c>
      <c r="Y1156">
        <v>0</v>
      </c>
      <c r="Z1156">
        <v>1.3945761986831113E-2</v>
      </c>
      <c r="AA1156">
        <v>76.648801406806044</v>
      </c>
      <c r="AB1156">
        <v>2.5099220247824805</v>
      </c>
      <c r="AC1156">
        <v>322.74281391742642</v>
      </c>
      <c r="AD1156">
        <v>39.185191102650954</v>
      </c>
      <c r="AE1156">
        <v>451.13680936160006</v>
      </c>
    </row>
    <row r="1157" spans="1:31" x14ac:dyDescent="0.25">
      <c r="A1157">
        <v>1807043</v>
      </c>
      <c r="B1157">
        <v>1</v>
      </c>
      <c r="C1157" t="s">
        <v>80</v>
      </c>
      <c r="D1157" t="s">
        <v>87</v>
      </c>
      <c r="E1157" t="s">
        <v>193</v>
      </c>
      <c r="F1157" t="s">
        <v>3597</v>
      </c>
      <c r="G1157" t="s">
        <v>247</v>
      </c>
      <c r="H1157" t="s">
        <v>134</v>
      </c>
      <c r="I1157" t="s">
        <v>135</v>
      </c>
      <c r="J1157" t="s">
        <v>136</v>
      </c>
      <c r="K1157" t="s">
        <v>137</v>
      </c>
      <c r="L1157" t="s">
        <v>3598</v>
      </c>
      <c r="M1157" t="s">
        <v>3599</v>
      </c>
      <c r="N1157">
        <v>1.405277777</v>
      </c>
      <c r="O1157">
        <v>0</v>
      </c>
      <c r="P1157">
        <v>111</v>
      </c>
      <c r="Q1157">
        <v>0</v>
      </c>
      <c r="R1157">
        <v>0</v>
      </c>
      <c r="S1157">
        <v>0</v>
      </c>
      <c r="T1157">
        <v>2</v>
      </c>
      <c r="U1157">
        <v>0</v>
      </c>
      <c r="V1157">
        <v>0</v>
      </c>
      <c r="W1157">
        <v>0</v>
      </c>
      <c r="X1157">
        <v>31.753289777038304</v>
      </c>
      <c r="Y1157">
        <v>0</v>
      </c>
      <c r="Z1157">
        <v>0</v>
      </c>
      <c r="AA1157">
        <v>0</v>
      </c>
      <c r="AB1157">
        <v>0.4548261529927376</v>
      </c>
      <c r="AC1157">
        <v>0</v>
      </c>
      <c r="AD1157">
        <v>0</v>
      </c>
      <c r="AE1157">
        <v>32.208115930031042</v>
      </c>
    </row>
    <row r="1158" spans="1:31" x14ac:dyDescent="0.25">
      <c r="A1158">
        <v>1807044</v>
      </c>
      <c r="B1158">
        <v>1</v>
      </c>
      <c r="C1158" t="s">
        <v>80</v>
      </c>
      <c r="D1158" t="s">
        <v>107</v>
      </c>
      <c r="E1158" t="s">
        <v>131</v>
      </c>
      <c r="F1158" t="s">
        <v>3600</v>
      </c>
      <c r="G1158" t="s">
        <v>209</v>
      </c>
      <c r="H1158" t="s">
        <v>134</v>
      </c>
      <c r="I1158" t="s">
        <v>135</v>
      </c>
      <c r="J1158" t="s">
        <v>136</v>
      </c>
      <c r="K1158" t="s">
        <v>137</v>
      </c>
      <c r="L1158" t="s">
        <v>3601</v>
      </c>
      <c r="M1158" t="s">
        <v>3602</v>
      </c>
      <c r="N1158">
        <v>1.1994444440000001</v>
      </c>
      <c r="O1158">
        <v>0</v>
      </c>
      <c r="P1158">
        <v>4</v>
      </c>
      <c r="Q1158">
        <v>0</v>
      </c>
      <c r="R1158">
        <v>0</v>
      </c>
      <c r="S1158">
        <v>0</v>
      </c>
      <c r="T1158">
        <v>3</v>
      </c>
      <c r="U1158">
        <v>0</v>
      </c>
      <c r="V1158">
        <v>0</v>
      </c>
      <c r="W1158">
        <v>0</v>
      </c>
      <c r="X1158">
        <v>6.8319684724222229E-2</v>
      </c>
      <c r="Y1158">
        <v>0</v>
      </c>
      <c r="Z1158">
        <v>0</v>
      </c>
      <c r="AA1158">
        <v>0</v>
      </c>
      <c r="AB1158">
        <v>0.11681463005397555</v>
      </c>
      <c r="AC1158">
        <v>0</v>
      </c>
      <c r="AD1158">
        <v>0</v>
      </c>
      <c r="AE1158">
        <v>0.18513431477819778</v>
      </c>
    </row>
    <row r="1159" spans="1:31" x14ac:dyDescent="0.25">
      <c r="A1159">
        <v>1807047</v>
      </c>
      <c r="B1159">
        <v>1</v>
      </c>
      <c r="C1159" t="s">
        <v>80</v>
      </c>
      <c r="D1159" t="s">
        <v>103</v>
      </c>
      <c r="E1159" t="s">
        <v>131</v>
      </c>
      <c r="F1159" t="s">
        <v>3603</v>
      </c>
      <c r="G1159" t="s">
        <v>148</v>
      </c>
      <c r="H1159" t="s">
        <v>134</v>
      </c>
      <c r="I1159" t="s">
        <v>135</v>
      </c>
      <c r="J1159" t="s">
        <v>136</v>
      </c>
      <c r="K1159" t="s">
        <v>137</v>
      </c>
      <c r="L1159" t="s">
        <v>3604</v>
      </c>
      <c r="M1159" t="s">
        <v>3605</v>
      </c>
      <c r="N1159">
        <v>1.913611111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4.1496005936666672E-4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4.1496005936666672E-4</v>
      </c>
    </row>
    <row r="1160" spans="1:31" x14ac:dyDescent="0.25">
      <c r="A1160">
        <v>1807051</v>
      </c>
      <c r="B1160">
        <v>1</v>
      </c>
      <c r="C1160" t="s">
        <v>81</v>
      </c>
      <c r="D1160" t="s">
        <v>119</v>
      </c>
      <c r="E1160" t="s">
        <v>176</v>
      </c>
      <c r="F1160" t="s">
        <v>3606</v>
      </c>
      <c r="G1160" t="s">
        <v>263</v>
      </c>
      <c r="H1160" t="s">
        <v>143</v>
      </c>
      <c r="I1160" t="s">
        <v>135</v>
      </c>
      <c r="J1160" t="s">
        <v>136</v>
      </c>
      <c r="K1160" t="s">
        <v>159</v>
      </c>
      <c r="L1160" t="s">
        <v>3607</v>
      </c>
      <c r="M1160" t="s">
        <v>3608</v>
      </c>
      <c r="N1160">
        <v>1.5047222220000001</v>
      </c>
      <c r="O1160">
        <v>0</v>
      </c>
      <c r="P1160">
        <v>1490</v>
      </c>
      <c r="Q1160">
        <v>80</v>
      </c>
      <c r="R1160">
        <v>182</v>
      </c>
      <c r="S1160">
        <v>1</v>
      </c>
      <c r="T1160">
        <v>99</v>
      </c>
      <c r="U1160">
        <v>0</v>
      </c>
      <c r="V1160">
        <v>0</v>
      </c>
      <c r="W1160">
        <v>0</v>
      </c>
      <c r="X1160">
        <v>387.00128064134555</v>
      </c>
      <c r="Y1160">
        <v>468.62652054319932</v>
      </c>
      <c r="Z1160">
        <v>348.88681630132675</v>
      </c>
      <c r="AA1160">
        <v>13.279269124996372</v>
      </c>
      <c r="AB1160">
        <v>31.882697974755907</v>
      </c>
      <c r="AC1160">
        <v>0</v>
      </c>
      <c r="AD1160">
        <v>0</v>
      </c>
      <c r="AE1160">
        <v>1249.6765845856239</v>
      </c>
    </row>
    <row r="1161" spans="1:31" x14ac:dyDescent="0.25">
      <c r="A1161">
        <v>1807052</v>
      </c>
      <c r="B1161">
        <v>1</v>
      </c>
      <c r="C1161" t="s">
        <v>80</v>
      </c>
      <c r="D1161" t="s">
        <v>90</v>
      </c>
      <c r="E1161" t="s">
        <v>193</v>
      </c>
      <c r="F1161" t="s">
        <v>3609</v>
      </c>
      <c r="G1161" t="s">
        <v>726</v>
      </c>
      <c r="H1161" t="s">
        <v>134</v>
      </c>
      <c r="I1161" t="s">
        <v>135</v>
      </c>
      <c r="J1161" t="s">
        <v>136</v>
      </c>
      <c r="K1161" t="s">
        <v>137</v>
      </c>
      <c r="L1161" t="s">
        <v>3610</v>
      </c>
      <c r="M1161" t="s">
        <v>3611</v>
      </c>
      <c r="N1161">
        <v>1.436111111</v>
      </c>
      <c r="O1161">
        <v>0</v>
      </c>
      <c r="P1161">
        <v>261</v>
      </c>
      <c r="Q1161">
        <v>0</v>
      </c>
      <c r="R1161">
        <v>0</v>
      </c>
      <c r="S1161">
        <v>0</v>
      </c>
      <c r="T1161">
        <v>13</v>
      </c>
      <c r="U1161">
        <v>0</v>
      </c>
      <c r="V1161">
        <v>0</v>
      </c>
      <c r="W1161">
        <v>0</v>
      </c>
      <c r="X1161">
        <v>81.848018206810792</v>
      </c>
      <c r="Y1161">
        <v>0</v>
      </c>
      <c r="Z1161">
        <v>0</v>
      </c>
      <c r="AA1161">
        <v>0</v>
      </c>
      <c r="AB1161">
        <v>4.3375281466419473</v>
      </c>
      <c r="AC1161">
        <v>0</v>
      </c>
      <c r="AD1161">
        <v>0</v>
      </c>
      <c r="AE1161">
        <v>86.185546353452736</v>
      </c>
    </row>
    <row r="1162" spans="1:31" x14ac:dyDescent="0.25">
      <c r="A1162">
        <v>1807053</v>
      </c>
      <c r="B1162">
        <v>1</v>
      </c>
      <c r="C1162" t="s">
        <v>81</v>
      </c>
      <c r="D1162" t="s">
        <v>112</v>
      </c>
      <c r="E1162" t="s">
        <v>176</v>
      </c>
      <c r="F1162" t="s">
        <v>3612</v>
      </c>
      <c r="G1162" t="s">
        <v>158</v>
      </c>
      <c r="H1162" t="s">
        <v>143</v>
      </c>
      <c r="I1162" t="s">
        <v>135</v>
      </c>
      <c r="J1162" t="s">
        <v>136</v>
      </c>
      <c r="K1162" t="s">
        <v>159</v>
      </c>
      <c r="L1162" t="s">
        <v>3613</v>
      </c>
      <c r="M1162" t="s">
        <v>3614</v>
      </c>
      <c r="N1162">
        <v>7.7499999999999999E-2</v>
      </c>
      <c r="O1162">
        <v>1</v>
      </c>
      <c r="P1162">
        <v>450</v>
      </c>
      <c r="Q1162">
        <v>24</v>
      </c>
      <c r="R1162">
        <v>63</v>
      </c>
      <c r="S1162">
        <v>9</v>
      </c>
      <c r="T1162">
        <v>43</v>
      </c>
      <c r="U1162">
        <v>2</v>
      </c>
      <c r="V1162">
        <v>2</v>
      </c>
      <c r="W1162">
        <v>0.12407957938700001</v>
      </c>
      <c r="X1162">
        <v>5.9751437871505528</v>
      </c>
      <c r="Y1162">
        <v>5.9551571392796676</v>
      </c>
      <c r="Z1162">
        <v>0.83057268935039985</v>
      </c>
      <c r="AA1162">
        <v>5.3981758480932003</v>
      </c>
      <c r="AB1162">
        <v>0.73756472830767017</v>
      </c>
      <c r="AC1162">
        <v>11.613647658817317</v>
      </c>
      <c r="AD1162">
        <v>0.14208766855271998</v>
      </c>
      <c r="AE1162">
        <v>30.776429098938529</v>
      </c>
    </row>
    <row r="1163" spans="1:31" x14ac:dyDescent="0.25">
      <c r="A1163">
        <v>1807057</v>
      </c>
      <c r="B1163">
        <v>1</v>
      </c>
      <c r="C1163" t="s">
        <v>80</v>
      </c>
      <c r="D1163" t="s">
        <v>91</v>
      </c>
      <c r="E1163" t="s">
        <v>176</v>
      </c>
      <c r="F1163" t="s">
        <v>3615</v>
      </c>
      <c r="G1163" t="s">
        <v>256</v>
      </c>
      <c r="H1163" t="s">
        <v>143</v>
      </c>
      <c r="I1163" t="s">
        <v>135</v>
      </c>
      <c r="J1163" t="s">
        <v>136</v>
      </c>
      <c r="K1163" t="s">
        <v>159</v>
      </c>
      <c r="L1163" t="s">
        <v>3616</v>
      </c>
      <c r="M1163" t="s">
        <v>3617</v>
      </c>
      <c r="N1163">
        <v>1.846666666</v>
      </c>
      <c r="O1163">
        <v>0</v>
      </c>
      <c r="P1163">
        <v>725</v>
      </c>
      <c r="Q1163">
        <v>0</v>
      </c>
      <c r="R1163">
        <v>16</v>
      </c>
      <c r="S1163">
        <v>1</v>
      </c>
      <c r="T1163">
        <v>107</v>
      </c>
      <c r="U1163">
        <v>0</v>
      </c>
      <c r="V1163">
        <v>0</v>
      </c>
      <c r="W1163">
        <v>0</v>
      </c>
      <c r="X1163">
        <v>258.82670419698013</v>
      </c>
      <c r="Y1163">
        <v>0</v>
      </c>
      <c r="Z1163">
        <v>12.512049343290581</v>
      </c>
      <c r="AA1163">
        <v>6.9782387122682996</v>
      </c>
      <c r="AB1163">
        <v>72.174845932329944</v>
      </c>
      <c r="AC1163">
        <v>0</v>
      </c>
      <c r="AD1163">
        <v>0</v>
      </c>
      <c r="AE1163">
        <v>350.49183818486898</v>
      </c>
    </row>
    <row r="1164" spans="1:31" x14ac:dyDescent="0.25">
      <c r="A1164">
        <v>1807059</v>
      </c>
      <c r="B1164">
        <v>1</v>
      </c>
      <c r="C1164" t="s">
        <v>81</v>
      </c>
      <c r="D1164" t="s">
        <v>112</v>
      </c>
      <c r="E1164" t="s">
        <v>146</v>
      </c>
      <c r="F1164" t="s">
        <v>3618</v>
      </c>
      <c r="G1164" t="s">
        <v>256</v>
      </c>
      <c r="H1164" t="s">
        <v>143</v>
      </c>
      <c r="I1164" t="s">
        <v>135</v>
      </c>
      <c r="J1164" t="s">
        <v>136</v>
      </c>
      <c r="K1164" t="s">
        <v>159</v>
      </c>
      <c r="L1164" t="s">
        <v>3619</v>
      </c>
      <c r="M1164" t="s">
        <v>3620</v>
      </c>
      <c r="N1164">
        <v>8.5587877769999992</v>
      </c>
      <c r="O1164">
        <v>0</v>
      </c>
      <c r="P1164">
        <v>40</v>
      </c>
      <c r="Q1164">
        <v>1</v>
      </c>
      <c r="R1164">
        <v>7</v>
      </c>
      <c r="S1164">
        <v>0</v>
      </c>
      <c r="T1164">
        <v>1</v>
      </c>
      <c r="U1164">
        <v>1</v>
      </c>
      <c r="V1164">
        <v>0</v>
      </c>
      <c r="W1164">
        <v>0</v>
      </c>
      <c r="X1164">
        <v>29.129635812264279</v>
      </c>
      <c r="Y1164">
        <v>0.74980329994849504</v>
      </c>
      <c r="Z1164">
        <v>0.32217262958401893</v>
      </c>
      <c r="AA1164">
        <v>0</v>
      </c>
      <c r="AB1164">
        <v>0</v>
      </c>
      <c r="AC1164">
        <v>17.23577371968975</v>
      </c>
      <c r="AD1164">
        <v>0</v>
      </c>
      <c r="AE1164">
        <v>47.437385461486542</v>
      </c>
    </row>
    <row r="1165" spans="1:31" x14ac:dyDescent="0.25">
      <c r="A1165">
        <v>1807060</v>
      </c>
      <c r="B1165">
        <v>1</v>
      </c>
      <c r="C1165" t="s">
        <v>80</v>
      </c>
      <c r="D1165" t="s">
        <v>96</v>
      </c>
      <c r="E1165" t="s">
        <v>140</v>
      </c>
      <c r="F1165" t="s">
        <v>3621</v>
      </c>
      <c r="G1165" t="s">
        <v>142</v>
      </c>
      <c r="H1165" t="s">
        <v>143</v>
      </c>
      <c r="I1165" t="s">
        <v>135</v>
      </c>
      <c r="J1165" t="s">
        <v>136</v>
      </c>
      <c r="K1165" t="s">
        <v>137</v>
      </c>
      <c r="L1165" t="s">
        <v>3622</v>
      </c>
      <c r="M1165" t="s">
        <v>3623</v>
      </c>
      <c r="N1165">
        <v>1.5152777770000001</v>
      </c>
      <c r="O1165">
        <v>0</v>
      </c>
      <c r="P1165">
        <v>425</v>
      </c>
      <c r="Q1165">
        <v>3</v>
      </c>
      <c r="R1165">
        <v>0</v>
      </c>
      <c r="S1165">
        <v>0</v>
      </c>
      <c r="T1165">
        <v>8</v>
      </c>
      <c r="U1165">
        <v>0</v>
      </c>
      <c r="V1165">
        <v>0</v>
      </c>
      <c r="W1165">
        <v>0</v>
      </c>
      <c r="X1165">
        <v>101.919279316908</v>
      </c>
      <c r="Y1165">
        <v>934.20725674299956</v>
      </c>
      <c r="Z1165">
        <v>0</v>
      </c>
      <c r="AA1165">
        <v>0</v>
      </c>
      <c r="AB1165">
        <v>23.72609083313586</v>
      </c>
      <c r="AC1165">
        <v>0</v>
      </c>
      <c r="AD1165">
        <v>0</v>
      </c>
      <c r="AE1165">
        <v>1059.8526268930434</v>
      </c>
    </row>
    <row r="1166" spans="1:31" x14ac:dyDescent="0.25">
      <c r="A1166">
        <v>1807061</v>
      </c>
      <c r="B1166">
        <v>1</v>
      </c>
      <c r="C1166" t="s">
        <v>80</v>
      </c>
      <c r="D1166" t="s">
        <v>106</v>
      </c>
      <c r="E1166" t="s">
        <v>176</v>
      </c>
      <c r="F1166" t="s">
        <v>3624</v>
      </c>
      <c r="G1166" t="s">
        <v>263</v>
      </c>
      <c r="H1166" t="s">
        <v>143</v>
      </c>
      <c r="I1166" t="s">
        <v>135</v>
      </c>
      <c r="J1166" t="s">
        <v>136</v>
      </c>
      <c r="K1166" t="s">
        <v>159</v>
      </c>
      <c r="L1166" t="s">
        <v>3625</v>
      </c>
      <c r="M1166" t="s">
        <v>3626</v>
      </c>
      <c r="N1166">
        <v>3.9002294439999998</v>
      </c>
      <c r="O1166">
        <v>0</v>
      </c>
      <c r="P1166">
        <v>7</v>
      </c>
      <c r="Q1166">
        <v>29</v>
      </c>
      <c r="R1166">
        <v>55</v>
      </c>
      <c r="S1166">
        <v>9</v>
      </c>
      <c r="T1166">
        <v>12</v>
      </c>
      <c r="U1166">
        <v>1</v>
      </c>
      <c r="V1166">
        <v>0</v>
      </c>
      <c r="W1166">
        <v>0</v>
      </c>
      <c r="X1166">
        <v>13.062740096867556</v>
      </c>
      <c r="Y1166">
        <v>546.29774141452742</v>
      </c>
      <c r="Z1166">
        <v>320.33477521770732</v>
      </c>
      <c r="AA1166">
        <v>154.8004175457657</v>
      </c>
      <c r="AB1166">
        <v>32.993673914616643</v>
      </c>
      <c r="AC1166">
        <v>61.22593128641747</v>
      </c>
      <c r="AD1166">
        <v>0</v>
      </c>
      <c r="AE1166">
        <v>1128.7152794759022</v>
      </c>
    </row>
    <row r="1167" spans="1:31" x14ac:dyDescent="0.25">
      <c r="A1167">
        <v>1807063</v>
      </c>
      <c r="B1167">
        <v>1</v>
      </c>
      <c r="C1167" t="s">
        <v>80</v>
      </c>
      <c r="D1167" t="s">
        <v>110</v>
      </c>
      <c r="E1167" t="s">
        <v>131</v>
      </c>
      <c r="F1167" t="s">
        <v>3627</v>
      </c>
      <c r="G1167" t="s">
        <v>209</v>
      </c>
      <c r="H1167" t="s">
        <v>134</v>
      </c>
      <c r="I1167" t="s">
        <v>135</v>
      </c>
      <c r="J1167" t="s">
        <v>136</v>
      </c>
      <c r="K1167" t="s">
        <v>137</v>
      </c>
      <c r="L1167" t="s">
        <v>3628</v>
      </c>
      <c r="M1167" t="s">
        <v>3629</v>
      </c>
      <c r="N1167">
        <v>0.53694444399999997</v>
      </c>
      <c r="O1167">
        <v>0</v>
      </c>
      <c r="P1167">
        <v>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0.47879823736134453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0.47879823736134453</v>
      </c>
    </row>
    <row r="1168" spans="1:31" x14ac:dyDescent="0.25">
      <c r="A1168">
        <v>1807064</v>
      </c>
      <c r="B1168">
        <v>1</v>
      </c>
      <c r="C1168" t="s">
        <v>81</v>
      </c>
      <c r="D1168" t="s">
        <v>118</v>
      </c>
      <c r="E1168" t="s">
        <v>291</v>
      </c>
      <c r="F1168" t="s">
        <v>3630</v>
      </c>
      <c r="G1168" t="s">
        <v>256</v>
      </c>
      <c r="H1168" t="s">
        <v>134</v>
      </c>
      <c r="I1168" t="s">
        <v>135</v>
      </c>
      <c r="J1168" t="s">
        <v>136</v>
      </c>
      <c r="K1168" t="s">
        <v>159</v>
      </c>
      <c r="L1168" t="s">
        <v>3631</v>
      </c>
      <c r="M1168" t="s">
        <v>3632</v>
      </c>
      <c r="N1168">
        <v>7.8901952770000001</v>
      </c>
      <c r="O1168">
        <v>0</v>
      </c>
      <c r="P1168">
        <v>61</v>
      </c>
      <c r="Q1168">
        <v>0</v>
      </c>
      <c r="R1168">
        <v>7</v>
      </c>
      <c r="S1168">
        <v>0</v>
      </c>
      <c r="T1168">
        <v>5</v>
      </c>
      <c r="U1168">
        <v>0</v>
      </c>
      <c r="V1168">
        <v>0</v>
      </c>
      <c r="W1168">
        <v>0</v>
      </c>
      <c r="X1168">
        <v>75.895557356488382</v>
      </c>
      <c r="Y1168">
        <v>0</v>
      </c>
      <c r="Z1168">
        <v>8.3632220716534444</v>
      </c>
      <c r="AA1168">
        <v>0</v>
      </c>
      <c r="AB1168">
        <v>2.2762812050680714</v>
      </c>
      <c r="AC1168">
        <v>0</v>
      </c>
      <c r="AD1168">
        <v>0</v>
      </c>
      <c r="AE1168">
        <v>86.535060633209895</v>
      </c>
    </row>
    <row r="1169" spans="1:31" x14ac:dyDescent="0.25">
      <c r="A1169">
        <v>1807065</v>
      </c>
      <c r="B1169">
        <v>1</v>
      </c>
      <c r="C1169" t="s">
        <v>80</v>
      </c>
      <c r="D1169" t="s">
        <v>94</v>
      </c>
      <c r="E1169" t="s">
        <v>176</v>
      </c>
      <c r="F1169" t="s">
        <v>3633</v>
      </c>
      <c r="G1169" t="s">
        <v>142</v>
      </c>
      <c r="H1169" t="s">
        <v>143</v>
      </c>
      <c r="I1169" t="s">
        <v>135</v>
      </c>
      <c r="J1169" t="s">
        <v>136</v>
      </c>
      <c r="K1169" t="s">
        <v>137</v>
      </c>
      <c r="L1169" t="s">
        <v>3634</v>
      </c>
      <c r="M1169" t="s">
        <v>3635</v>
      </c>
      <c r="N1169">
        <v>0.40944444400000002</v>
      </c>
      <c r="O1169">
        <v>1</v>
      </c>
      <c r="P1169">
        <v>1200</v>
      </c>
      <c r="Q1169">
        <v>13</v>
      </c>
      <c r="R1169">
        <v>161</v>
      </c>
      <c r="S1169">
        <v>15</v>
      </c>
      <c r="T1169">
        <v>111</v>
      </c>
      <c r="U1169">
        <v>8</v>
      </c>
      <c r="V1169">
        <v>0</v>
      </c>
      <c r="W1169">
        <v>0.41473385703664445</v>
      </c>
      <c r="X1169">
        <v>90.292494234282813</v>
      </c>
      <c r="Y1169">
        <v>17.996627347023932</v>
      </c>
      <c r="Z1169">
        <v>56.654216139140658</v>
      </c>
      <c r="AA1169">
        <v>65.691660232074753</v>
      </c>
      <c r="AB1169">
        <v>21.010234354038943</v>
      </c>
      <c r="AC1169">
        <v>955.75328268430053</v>
      </c>
      <c r="AD1169">
        <v>0</v>
      </c>
      <c r="AE1169">
        <v>1207.8132488478982</v>
      </c>
    </row>
    <row r="1170" spans="1:31" x14ac:dyDescent="0.25">
      <c r="A1170">
        <v>1807067</v>
      </c>
      <c r="B1170">
        <v>1</v>
      </c>
      <c r="C1170" t="s">
        <v>81</v>
      </c>
      <c r="D1170" t="s">
        <v>119</v>
      </c>
      <c r="E1170" t="s">
        <v>291</v>
      </c>
      <c r="F1170" t="s">
        <v>3636</v>
      </c>
      <c r="G1170" t="s">
        <v>424</v>
      </c>
      <c r="H1170" t="s">
        <v>134</v>
      </c>
      <c r="I1170" t="s">
        <v>135</v>
      </c>
      <c r="J1170" t="s">
        <v>136</v>
      </c>
      <c r="K1170" t="s">
        <v>137</v>
      </c>
      <c r="L1170" t="s">
        <v>3637</v>
      </c>
      <c r="M1170" t="s">
        <v>3638</v>
      </c>
      <c r="N1170">
        <v>1.7208333330000001</v>
      </c>
      <c r="O1170">
        <v>0</v>
      </c>
      <c r="P1170">
        <v>7</v>
      </c>
      <c r="Q1170">
        <v>0</v>
      </c>
      <c r="R1170">
        <v>12</v>
      </c>
      <c r="S1170">
        <v>0</v>
      </c>
      <c r="T1170">
        <v>1</v>
      </c>
      <c r="U1170">
        <v>0</v>
      </c>
      <c r="V1170">
        <v>0</v>
      </c>
      <c r="W1170">
        <v>0</v>
      </c>
      <c r="X1170">
        <v>2.0128678817806236</v>
      </c>
      <c r="Y1170">
        <v>0</v>
      </c>
      <c r="Z1170">
        <v>16.220106383258933</v>
      </c>
      <c r="AA1170">
        <v>0</v>
      </c>
      <c r="AB1170">
        <v>0.41785345912617999</v>
      </c>
      <c r="AC1170">
        <v>0</v>
      </c>
      <c r="AD1170">
        <v>0</v>
      </c>
      <c r="AE1170">
        <v>18.65082772416574</v>
      </c>
    </row>
    <row r="1171" spans="1:31" x14ac:dyDescent="0.25">
      <c r="A1171">
        <v>1807069</v>
      </c>
      <c r="B1171">
        <v>1</v>
      </c>
      <c r="C1171" t="s">
        <v>81</v>
      </c>
      <c r="D1171" t="s">
        <v>119</v>
      </c>
      <c r="E1171" t="s">
        <v>140</v>
      </c>
      <c r="F1171" t="s">
        <v>972</v>
      </c>
      <c r="G1171" t="s">
        <v>263</v>
      </c>
      <c r="H1171" t="s">
        <v>143</v>
      </c>
      <c r="I1171" t="s">
        <v>135</v>
      </c>
      <c r="J1171" t="s">
        <v>136</v>
      </c>
      <c r="K1171" t="s">
        <v>159</v>
      </c>
      <c r="L1171" t="s">
        <v>3639</v>
      </c>
      <c r="M1171" t="s">
        <v>3640</v>
      </c>
      <c r="N1171">
        <v>1.115758333</v>
      </c>
      <c r="O1171">
        <v>0</v>
      </c>
      <c r="P1171">
        <v>897</v>
      </c>
      <c r="Q1171">
        <v>55</v>
      </c>
      <c r="R1171">
        <v>55</v>
      </c>
      <c r="S1171">
        <v>1</v>
      </c>
      <c r="T1171">
        <v>60</v>
      </c>
      <c r="U1171">
        <v>0</v>
      </c>
      <c r="V1171">
        <v>0</v>
      </c>
      <c r="W1171">
        <v>0</v>
      </c>
      <c r="X1171">
        <v>166.31088484420587</v>
      </c>
      <c r="Y1171">
        <v>232.42392068165364</v>
      </c>
      <c r="Z1171">
        <v>72.517343077294569</v>
      </c>
      <c r="AA1171">
        <v>9.9127438085219595</v>
      </c>
      <c r="AB1171">
        <v>14.963978973587126</v>
      </c>
      <c r="AC1171">
        <v>0</v>
      </c>
      <c r="AD1171">
        <v>0</v>
      </c>
      <c r="AE1171">
        <v>496.12887138526321</v>
      </c>
    </row>
    <row r="1172" spans="1:31" x14ac:dyDescent="0.25">
      <c r="A1172">
        <v>1807071</v>
      </c>
      <c r="B1172">
        <v>1</v>
      </c>
      <c r="C1172" t="s">
        <v>80</v>
      </c>
      <c r="D1172" t="s">
        <v>90</v>
      </c>
      <c r="E1172" t="s">
        <v>193</v>
      </c>
      <c r="F1172" t="s">
        <v>3641</v>
      </c>
      <c r="G1172" t="s">
        <v>256</v>
      </c>
      <c r="H1172" t="s">
        <v>134</v>
      </c>
      <c r="I1172" t="s">
        <v>135</v>
      </c>
      <c r="J1172" t="s">
        <v>136</v>
      </c>
      <c r="K1172" t="s">
        <v>159</v>
      </c>
      <c r="L1172" t="s">
        <v>3642</v>
      </c>
      <c r="M1172" t="s">
        <v>3643</v>
      </c>
      <c r="N1172">
        <v>1.082222222</v>
      </c>
      <c r="O1172">
        <v>0</v>
      </c>
      <c r="P1172">
        <v>23</v>
      </c>
      <c r="Q1172">
        <v>0</v>
      </c>
      <c r="R1172">
        <v>0</v>
      </c>
      <c r="S1172">
        <v>0</v>
      </c>
      <c r="T1172">
        <v>1</v>
      </c>
      <c r="U1172">
        <v>0</v>
      </c>
      <c r="V1172">
        <v>0</v>
      </c>
      <c r="W1172">
        <v>0</v>
      </c>
      <c r="X1172">
        <v>6.1110880750562879</v>
      </c>
      <c r="Y1172">
        <v>0</v>
      </c>
      <c r="Z1172">
        <v>0</v>
      </c>
      <c r="AA1172">
        <v>0</v>
      </c>
      <c r="AB1172">
        <v>0.69482954990565271</v>
      </c>
      <c r="AC1172">
        <v>0</v>
      </c>
      <c r="AD1172">
        <v>0</v>
      </c>
      <c r="AE1172">
        <v>6.8059176249619409</v>
      </c>
    </row>
    <row r="1173" spans="1:31" x14ac:dyDescent="0.25">
      <c r="A1173">
        <v>1807072</v>
      </c>
      <c r="B1173">
        <v>1</v>
      </c>
      <c r="C1173" t="s">
        <v>80</v>
      </c>
      <c r="D1173" t="s">
        <v>103</v>
      </c>
      <c r="E1173" t="s">
        <v>339</v>
      </c>
      <c r="F1173" t="s">
        <v>3644</v>
      </c>
      <c r="G1173" t="s">
        <v>142</v>
      </c>
      <c r="H1173" t="s">
        <v>143</v>
      </c>
      <c r="I1173" t="s">
        <v>135</v>
      </c>
      <c r="J1173" t="s">
        <v>136</v>
      </c>
      <c r="K1173" t="s">
        <v>137</v>
      </c>
      <c r="L1173" t="s">
        <v>3645</v>
      </c>
      <c r="M1173" t="s">
        <v>3646</v>
      </c>
      <c r="N1173">
        <v>0.38595555500000001</v>
      </c>
      <c r="O1173">
        <v>20</v>
      </c>
      <c r="P1173">
        <v>5301</v>
      </c>
      <c r="Q1173">
        <v>59</v>
      </c>
      <c r="R1173">
        <v>558</v>
      </c>
      <c r="S1173">
        <v>98</v>
      </c>
      <c r="T1173">
        <v>1116</v>
      </c>
      <c r="U1173">
        <v>17</v>
      </c>
      <c r="V1173">
        <v>4</v>
      </c>
      <c r="W1173">
        <v>4.503667868034201</v>
      </c>
      <c r="X1173">
        <v>370.92244431258723</v>
      </c>
      <c r="Y1173">
        <v>116.0455332584303</v>
      </c>
      <c r="Z1173">
        <v>52.647779657060148</v>
      </c>
      <c r="AA1173">
        <v>217.20500853434308</v>
      </c>
      <c r="AB1173">
        <v>189.25487918721544</v>
      </c>
      <c r="AC1173">
        <v>482.09498665398417</v>
      </c>
      <c r="AD1173">
        <v>61.198011336104273</v>
      </c>
      <c r="AE1173">
        <v>1493.8723108077588</v>
      </c>
    </row>
    <row r="1174" spans="1:31" x14ac:dyDescent="0.25">
      <c r="A1174">
        <v>1807073</v>
      </c>
      <c r="B1174">
        <v>1</v>
      </c>
      <c r="C1174" t="s">
        <v>81</v>
      </c>
      <c r="D1174" t="s">
        <v>112</v>
      </c>
      <c r="E1174" t="s">
        <v>291</v>
      </c>
      <c r="F1174" t="s">
        <v>3647</v>
      </c>
      <c r="G1174" t="s">
        <v>3180</v>
      </c>
      <c r="H1174" t="s">
        <v>134</v>
      </c>
      <c r="I1174" t="s">
        <v>135</v>
      </c>
      <c r="J1174" t="s">
        <v>136</v>
      </c>
      <c r="K1174" t="s">
        <v>137</v>
      </c>
      <c r="L1174" t="s">
        <v>3648</v>
      </c>
      <c r="M1174" t="s">
        <v>3649</v>
      </c>
      <c r="N1174">
        <v>3.6530555549999999</v>
      </c>
      <c r="O1174">
        <v>0</v>
      </c>
      <c r="P1174">
        <v>126</v>
      </c>
      <c r="Q1174">
        <v>0</v>
      </c>
      <c r="R1174">
        <v>0</v>
      </c>
      <c r="S1174">
        <v>0</v>
      </c>
      <c r="T1174">
        <v>25</v>
      </c>
      <c r="U1174">
        <v>0</v>
      </c>
      <c r="V1174">
        <v>0</v>
      </c>
      <c r="W1174">
        <v>0</v>
      </c>
      <c r="X1174">
        <v>42.249896643782151</v>
      </c>
      <c r="Y1174">
        <v>0</v>
      </c>
      <c r="Z1174">
        <v>0</v>
      </c>
      <c r="AA1174">
        <v>0</v>
      </c>
      <c r="AB1174">
        <v>34.077994732570097</v>
      </c>
      <c r="AC1174">
        <v>0</v>
      </c>
      <c r="AD1174">
        <v>0</v>
      </c>
      <c r="AE1174">
        <v>76.327891376352255</v>
      </c>
    </row>
    <row r="1175" spans="1:31" x14ac:dyDescent="0.25">
      <c r="A1175">
        <v>1807074</v>
      </c>
      <c r="B1175">
        <v>1</v>
      </c>
      <c r="C1175" t="s">
        <v>80</v>
      </c>
      <c r="D1175" t="s">
        <v>83</v>
      </c>
      <c r="E1175" t="s">
        <v>193</v>
      </c>
      <c r="F1175" t="s">
        <v>3650</v>
      </c>
      <c r="G1175" t="s">
        <v>475</v>
      </c>
      <c r="H1175" t="s">
        <v>134</v>
      </c>
      <c r="I1175" t="s">
        <v>135</v>
      </c>
      <c r="J1175" t="s">
        <v>136</v>
      </c>
      <c r="K1175" t="s">
        <v>137</v>
      </c>
      <c r="L1175" t="s">
        <v>3651</v>
      </c>
      <c r="M1175" t="s">
        <v>3652</v>
      </c>
      <c r="N1175">
        <v>1.2752777769999999</v>
      </c>
      <c r="O1175">
        <v>0</v>
      </c>
      <c r="P1175">
        <v>46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15.746887657776496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15.746887657776496</v>
      </c>
    </row>
    <row r="1176" spans="1:31" x14ac:dyDescent="0.25">
      <c r="A1176">
        <v>1807079</v>
      </c>
      <c r="B1176">
        <v>1</v>
      </c>
      <c r="C1176" t="s">
        <v>80</v>
      </c>
      <c r="D1176" t="s">
        <v>93</v>
      </c>
      <c r="E1176" t="s">
        <v>131</v>
      </c>
      <c r="F1176" t="s">
        <v>3653</v>
      </c>
      <c r="G1176" t="s">
        <v>231</v>
      </c>
      <c r="H1176" t="s">
        <v>134</v>
      </c>
      <c r="I1176" t="s">
        <v>135</v>
      </c>
      <c r="J1176" t="s">
        <v>136</v>
      </c>
      <c r="K1176" t="s">
        <v>137</v>
      </c>
      <c r="L1176" t="s">
        <v>3654</v>
      </c>
      <c r="M1176" t="s">
        <v>3655</v>
      </c>
      <c r="N1176">
        <v>3.6383333329999998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0.61441760917890564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0.61441760917890564</v>
      </c>
    </row>
    <row r="1177" spans="1:31" x14ac:dyDescent="0.25">
      <c r="A1177">
        <v>1807080</v>
      </c>
      <c r="B1177">
        <v>1</v>
      </c>
      <c r="C1177" t="s">
        <v>80</v>
      </c>
      <c r="D1177" t="s">
        <v>100</v>
      </c>
      <c r="E1177" t="s">
        <v>140</v>
      </c>
      <c r="F1177" t="s">
        <v>3656</v>
      </c>
      <c r="G1177" t="s">
        <v>142</v>
      </c>
      <c r="H1177" t="s">
        <v>143</v>
      </c>
      <c r="I1177" t="s">
        <v>135</v>
      </c>
      <c r="J1177" t="s">
        <v>136</v>
      </c>
      <c r="K1177" t="s">
        <v>137</v>
      </c>
      <c r="L1177" t="s">
        <v>3657</v>
      </c>
      <c r="M1177" t="s">
        <v>3658</v>
      </c>
      <c r="N1177">
        <v>0.67861111100000004</v>
      </c>
      <c r="O1177">
        <v>1</v>
      </c>
      <c r="P1177">
        <v>335</v>
      </c>
      <c r="Q1177">
        <v>93</v>
      </c>
      <c r="R1177">
        <v>116</v>
      </c>
      <c r="S1177">
        <v>3</v>
      </c>
      <c r="T1177">
        <v>31</v>
      </c>
      <c r="U1177">
        <v>0</v>
      </c>
      <c r="V1177">
        <v>0</v>
      </c>
      <c r="W1177">
        <v>0.33631710507557222</v>
      </c>
      <c r="X1177">
        <v>54.286834407397741</v>
      </c>
      <c r="Y1177">
        <v>522.08687133062108</v>
      </c>
      <c r="Z1177">
        <v>71.260730954213756</v>
      </c>
      <c r="AA1177">
        <v>3.8422741614164622</v>
      </c>
      <c r="AB1177">
        <v>12.087203553261356</v>
      </c>
      <c r="AC1177">
        <v>0</v>
      </c>
      <c r="AD1177">
        <v>0</v>
      </c>
      <c r="AE1177">
        <v>663.90023151198591</v>
      </c>
    </row>
    <row r="1178" spans="1:31" x14ac:dyDescent="0.25">
      <c r="A1178">
        <v>1807084</v>
      </c>
      <c r="B1178">
        <v>1</v>
      </c>
      <c r="C1178" t="s">
        <v>80</v>
      </c>
      <c r="D1178" t="s">
        <v>93</v>
      </c>
      <c r="E1178" t="s">
        <v>339</v>
      </c>
      <c r="F1178" t="s">
        <v>3659</v>
      </c>
      <c r="G1178" t="s">
        <v>142</v>
      </c>
      <c r="H1178" t="s">
        <v>143</v>
      </c>
      <c r="I1178" t="s">
        <v>135</v>
      </c>
      <c r="J1178" t="s">
        <v>136</v>
      </c>
      <c r="K1178" t="s">
        <v>137</v>
      </c>
      <c r="L1178" t="s">
        <v>3660</v>
      </c>
      <c r="M1178" t="s">
        <v>3661</v>
      </c>
      <c r="N1178">
        <v>0.65777222199999996</v>
      </c>
      <c r="O1178">
        <v>3</v>
      </c>
      <c r="P1178">
        <v>33</v>
      </c>
      <c r="Q1178">
        <v>73</v>
      </c>
      <c r="R1178">
        <v>345</v>
      </c>
      <c r="S1178">
        <v>17</v>
      </c>
      <c r="T1178">
        <v>79</v>
      </c>
      <c r="U1178">
        <v>0</v>
      </c>
      <c r="V1178">
        <v>0</v>
      </c>
      <c r="W1178">
        <v>3.6215774917398549</v>
      </c>
      <c r="X1178">
        <v>9.0499143972391511</v>
      </c>
      <c r="Y1178">
        <v>142.99369737155337</v>
      </c>
      <c r="Z1178">
        <v>218.16774662475291</v>
      </c>
      <c r="AA1178">
        <v>133.12505538062416</v>
      </c>
      <c r="AB1178">
        <v>34.750936767411986</v>
      </c>
      <c r="AC1178">
        <v>0</v>
      </c>
      <c r="AD1178">
        <v>0</v>
      </c>
      <c r="AE1178">
        <v>541.7089280333214</v>
      </c>
    </row>
    <row r="1179" spans="1:31" x14ac:dyDescent="0.25">
      <c r="A1179">
        <v>1807086</v>
      </c>
      <c r="B1179">
        <v>1</v>
      </c>
      <c r="C1179" t="s">
        <v>81</v>
      </c>
      <c r="D1179" t="s">
        <v>120</v>
      </c>
      <c r="E1179" t="s">
        <v>140</v>
      </c>
      <c r="F1179" t="s">
        <v>3662</v>
      </c>
      <c r="G1179" t="s">
        <v>263</v>
      </c>
      <c r="H1179" t="s">
        <v>143</v>
      </c>
      <c r="I1179" t="s">
        <v>135</v>
      </c>
      <c r="J1179" t="s">
        <v>136</v>
      </c>
      <c r="K1179" t="s">
        <v>159</v>
      </c>
      <c r="L1179" t="s">
        <v>3663</v>
      </c>
      <c r="M1179" t="s">
        <v>3664</v>
      </c>
      <c r="N1179">
        <v>1.8347222219999999</v>
      </c>
      <c r="O1179">
        <v>0</v>
      </c>
      <c r="P1179">
        <v>1133</v>
      </c>
      <c r="Q1179">
        <v>0</v>
      </c>
      <c r="R1179">
        <v>12</v>
      </c>
      <c r="S1179">
        <v>1</v>
      </c>
      <c r="T1179">
        <v>100</v>
      </c>
      <c r="U1179">
        <v>2</v>
      </c>
      <c r="V1179">
        <v>3</v>
      </c>
      <c r="W1179">
        <v>0</v>
      </c>
      <c r="X1179">
        <v>421.61820234895816</v>
      </c>
      <c r="Y1179">
        <v>0</v>
      </c>
      <c r="Z1179">
        <v>10.489445287179731</v>
      </c>
      <c r="AA1179">
        <v>21.409383715389602</v>
      </c>
      <c r="AB1179">
        <v>87.846538277955091</v>
      </c>
      <c r="AC1179">
        <v>366.49993370827696</v>
      </c>
      <c r="AD1179">
        <v>3.3250614297788998</v>
      </c>
      <c r="AE1179">
        <v>911.18856476753842</v>
      </c>
    </row>
    <row r="1180" spans="1:31" x14ac:dyDescent="0.25">
      <c r="A1180">
        <v>1807088</v>
      </c>
      <c r="B1180">
        <v>1</v>
      </c>
      <c r="C1180" t="s">
        <v>81</v>
      </c>
      <c r="D1180" t="s">
        <v>112</v>
      </c>
      <c r="E1180" t="s">
        <v>131</v>
      </c>
      <c r="F1180" t="s">
        <v>3665</v>
      </c>
      <c r="G1180" t="s">
        <v>231</v>
      </c>
      <c r="H1180" t="s">
        <v>134</v>
      </c>
      <c r="I1180" t="s">
        <v>135</v>
      </c>
      <c r="J1180" t="s">
        <v>136</v>
      </c>
      <c r="K1180" t="s">
        <v>137</v>
      </c>
      <c r="L1180" t="s">
        <v>3666</v>
      </c>
      <c r="M1180" t="s">
        <v>3667</v>
      </c>
      <c r="N1180">
        <v>1.550277777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0.37771283591520555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0.37771283591520555</v>
      </c>
    </row>
    <row r="1181" spans="1:31" x14ac:dyDescent="0.25">
      <c r="A1181">
        <v>1807090</v>
      </c>
      <c r="B1181">
        <v>1</v>
      </c>
      <c r="C1181" t="s">
        <v>80</v>
      </c>
      <c r="D1181" t="s">
        <v>103</v>
      </c>
      <c r="E1181" t="s">
        <v>131</v>
      </c>
      <c r="F1181" t="s">
        <v>3668</v>
      </c>
      <c r="G1181" t="s">
        <v>231</v>
      </c>
      <c r="H1181" t="s">
        <v>134</v>
      </c>
      <c r="I1181" t="s">
        <v>135</v>
      </c>
      <c r="J1181" t="s">
        <v>136</v>
      </c>
      <c r="K1181" t="s">
        <v>137</v>
      </c>
      <c r="L1181" t="s">
        <v>3669</v>
      </c>
      <c r="M1181" t="s">
        <v>3670</v>
      </c>
      <c r="N1181">
        <v>1.7822222219999999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1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17.711100197523592</v>
      </c>
      <c r="AC1181">
        <v>0</v>
      </c>
      <c r="AD1181">
        <v>0</v>
      </c>
      <c r="AE1181">
        <v>17.711100197523592</v>
      </c>
    </row>
    <row r="1182" spans="1:31" x14ac:dyDescent="0.25">
      <c r="A1182">
        <v>1807092</v>
      </c>
      <c r="B1182">
        <v>1</v>
      </c>
      <c r="C1182" t="s">
        <v>80</v>
      </c>
      <c r="D1182" t="s">
        <v>98</v>
      </c>
      <c r="E1182" t="s">
        <v>291</v>
      </c>
      <c r="F1182" t="s">
        <v>3671</v>
      </c>
      <c r="G1182" t="s">
        <v>2424</v>
      </c>
      <c r="H1182" t="s">
        <v>134</v>
      </c>
      <c r="I1182" t="s">
        <v>135</v>
      </c>
      <c r="J1182" t="s">
        <v>136</v>
      </c>
      <c r="K1182" t="s">
        <v>137</v>
      </c>
      <c r="L1182" t="s">
        <v>3672</v>
      </c>
      <c r="M1182" t="s">
        <v>3673</v>
      </c>
      <c r="N1182">
        <v>2.588055555</v>
      </c>
      <c r="O1182">
        <v>0</v>
      </c>
      <c r="P1182">
        <v>0</v>
      </c>
      <c r="Q1182">
        <v>0</v>
      </c>
      <c r="R1182">
        <v>11</v>
      </c>
      <c r="S1182">
        <v>0</v>
      </c>
      <c r="T1182">
        <v>3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1.501496557870327</v>
      </c>
      <c r="AA1182">
        <v>0</v>
      </c>
      <c r="AB1182">
        <v>6.5572494322839665</v>
      </c>
      <c r="AC1182">
        <v>0</v>
      </c>
      <c r="AD1182">
        <v>0</v>
      </c>
      <c r="AE1182">
        <v>8.0587459901542928</v>
      </c>
    </row>
    <row r="1183" spans="1:31" x14ac:dyDescent="0.25">
      <c r="A1183">
        <v>1807093</v>
      </c>
      <c r="B1183">
        <v>1</v>
      </c>
      <c r="C1183" t="s">
        <v>80</v>
      </c>
      <c r="D1183" t="s">
        <v>107</v>
      </c>
      <c r="E1183" t="s">
        <v>131</v>
      </c>
      <c r="F1183" t="s">
        <v>3674</v>
      </c>
      <c r="G1183" t="s">
        <v>148</v>
      </c>
      <c r="H1183" t="s">
        <v>134</v>
      </c>
      <c r="I1183" t="s">
        <v>135</v>
      </c>
      <c r="J1183" t="s">
        <v>136</v>
      </c>
      <c r="K1183" t="s">
        <v>137</v>
      </c>
      <c r="L1183" t="s">
        <v>3675</v>
      </c>
      <c r="M1183" t="s">
        <v>3676</v>
      </c>
      <c r="N1183">
        <v>2.1530555549999999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0.36237461763515755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0.36237461763515755</v>
      </c>
    </row>
    <row r="1184" spans="1:31" x14ac:dyDescent="0.25">
      <c r="A1184">
        <v>1807096</v>
      </c>
      <c r="B1184">
        <v>1</v>
      </c>
      <c r="C1184" t="s">
        <v>80</v>
      </c>
      <c r="D1184" t="s">
        <v>102</v>
      </c>
      <c r="E1184" t="s">
        <v>176</v>
      </c>
      <c r="F1184" t="s">
        <v>3677</v>
      </c>
      <c r="G1184" t="s">
        <v>256</v>
      </c>
      <c r="H1184" t="s">
        <v>143</v>
      </c>
      <c r="I1184" t="s">
        <v>135</v>
      </c>
      <c r="J1184" t="s">
        <v>136</v>
      </c>
      <c r="K1184" t="s">
        <v>159</v>
      </c>
      <c r="L1184" t="s">
        <v>3678</v>
      </c>
      <c r="M1184" t="s">
        <v>3679</v>
      </c>
      <c r="N1184">
        <v>3.020277777</v>
      </c>
      <c r="O1184">
        <v>0</v>
      </c>
      <c r="P1184">
        <v>1602</v>
      </c>
      <c r="Q1184">
        <v>11</v>
      </c>
      <c r="R1184">
        <v>466</v>
      </c>
      <c r="S1184">
        <v>13</v>
      </c>
      <c r="T1184">
        <v>187</v>
      </c>
      <c r="U1184">
        <v>6</v>
      </c>
      <c r="V1184">
        <v>0</v>
      </c>
      <c r="W1184">
        <v>0</v>
      </c>
      <c r="X1184">
        <v>731.84085339520902</v>
      </c>
      <c r="Y1184">
        <v>37.316477903239068</v>
      </c>
      <c r="Z1184">
        <v>657.52696760829599</v>
      </c>
      <c r="AA1184">
        <v>390.51123650156825</v>
      </c>
      <c r="AB1184">
        <v>535.18006769732608</v>
      </c>
      <c r="AC1184">
        <v>1511.445562638499</v>
      </c>
      <c r="AD1184">
        <v>0</v>
      </c>
      <c r="AE1184">
        <v>3863.821165744137</v>
      </c>
    </row>
    <row r="1185" spans="1:31" x14ac:dyDescent="0.25">
      <c r="A1185">
        <v>1807097</v>
      </c>
      <c r="B1185">
        <v>1</v>
      </c>
      <c r="C1185" t="s">
        <v>80</v>
      </c>
      <c r="D1185" t="s">
        <v>91</v>
      </c>
      <c r="E1185" t="s">
        <v>146</v>
      </c>
      <c r="F1185" t="s">
        <v>3680</v>
      </c>
      <c r="G1185" t="s">
        <v>256</v>
      </c>
      <c r="H1185" t="s">
        <v>143</v>
      </c>
      <c r="I1185" t="s">
        <v>135</v>
      </c>
      <c r="J1185" t="s">
        <v>136</v>
      </c>
      <c r="K1185" t="s">
        <v>159</v>
      </c>
      <c r="L1185" t="s">
        <v>3681</v>
      </c>
      <c r="M1185" t="s">
        <v>3682</v>
      </c>
      <c r="N1185">
        <v>6.2166666660000001</v>
      </c>
      <c r="O1185">
        <v>0</v>
      </c>
      <c r="P1185">
        <v>132</v>
      </c>
      <c r="Q1185">
        <v>0</v>
      </c>
      <c r="R1185">
        <v>8</v>
      </c>
      <c r="S1185">
        <v>0</v>
      </c>
      <c r="T1185">
        <v>5</v>
      </c>
      <c r="U1185">
        <v>0</v>
      </c>
      <c r="V1185">
        <v>0</v>
      </c>
      <c r="W1185">
        <v>0</v>
      </c>
      <c r="X1185">
        <v>164.10978902272572</v>
      </c>
      <c r="Y1185">
        <v>0</v>
      </c>
      <c r="Z1185">
        <v>33.444950112816443</v>
      </c>
      <c r="AA1185">
        <v>0</v>
      </c>
      <c r="AB1185">
        <v>6.3341519459679994</v>
      </c>
      <c r="AC1185">
        <v>0</v>
      </c>
      <c r="AD1185">
        <v>0</v>
      </c>
      <c r="AE1185">
        <v>203.88889108151014</v>
      </c>
    </row>
    <row r="1186" spans="1:31" x14ac:dyDescent="0.25">
      <c r="A1186">
        <v>1807098</v>
      </c>
      <c r="B1186">
        <v>1</v>
      </c>
      <c r="C1186" t="s">
        <v>81</v>
      </c>
      <c r="D1186" t="s">
        <v>119</v>
      </c>
      <c r="E1186" t="s">
        <v>131</v>
      </c>
      <c r="F1186" t="s">
        <v>3683</v>
      </c>
      <c r="G1186" t="s">
        <v>231</v>
      </c>
      <c r="H1186" t="s">
        <v>134</v>
      </c>
      <c r="I1186" t="s">
        <v>135</v>
      </c>
      <c r="J1186" t="s">
        <v>136</v>
      </c>
      <c r="K1186" t="s">
        <v>137</v>
      </c>
      <c r="L1186" t="s">
        <v>3684</v>
      </c>
      <c r="M1186" t="s">
        <v>3685</v>
      </c>
      <c r="N1186">
        <v>1.4027777770000001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0.11045961759094222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0.11045961759094222</v>
      </c>
    </row>
    <row r="1187" spans="1:31" x14ac:dyDescent="0.25">
      <c r="A1187">
        <v>1807099</v>
      </c>
      <c r="B1187">
        <v>1</v>
      </c>
      <c r="C1187" t="s">
        <v>80</v>
      </c>
      <c r="D1187" t="s">
        <v>83</v>
      </c>
      <c r="E1187" t="s">
        <v>131</v>
      </c>
      <c r="F1187" t="s">
        <v>3686</v>
      </c>
      <c r="G1187" t="s">
        <v>209</v>
      </c>
      <c r="H1187" t="s">
        <v>134</v>
      </c>
      <c r="I1187" t="s">
        <v>135</v>
      </c>
      <c r="J1187" t="s">
        <v>136</v>
      </c>
      <c r="K1187" t="s">
        <v>137</v>
      </c>
      <c r="L1187" t="s">
        <v>3687</v>
      </c>
      <c r="M1187" t="s">
        <v>3688</v>
      </c>
      <c r="N1187">
        <v>0.64805555500000001</v>
      </c>
      <c r="O1187">
        <v>0</v>
      </c>
      <c r="P1187">
        <v>3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0.25916420360992776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0.25916420360992776</v>
      </c>
    </row>
    <row r="1188" spans="1:31" x14ac:dyDescent="0.25">
      <c r="A1188">
        <v>1807100</v>
      </c>
      <c r="B1188">
        <v>1</v>
      </c>
      <c r="C1188" t="s">
        <v>80</v>
      </c>
      <c r="D1188" t="s">
        <v>93</v>
      </c>
      <c r="E1188" t="s">
        <v>193</v>
      </c>
      <c r="F1188" t="s">
        <v>3689</v>
      </c>
      <c r="G1188" t="s">
        <v>373</v>
      </c>
      <c r="H1188" t="s">
        <v>134</v>
      </c>
      <c r="I1188" t="s">
        <v>135</v>
      </c>
      <c r="J1188" t="s">
        <v>136</v>
      </c>
      <c r="K1188" t="s">
        <v>137</v>
      </c>
      <c r="L1188" t="s">
        <v>3690</v>
      </c>
      <c r="M1188" t="s">
        <v>3691</v>
      </c>
      <c r="N1188">
        <v>0.69027777700000004</v>
      </c>
      <c r="O1188">
        <v>0</v>
      </c>
      <c r="P1188">
        <v>15</v>
      </c>
      <c r="Q1188">
        <v>0</v>
      </c>
      <c r="R1188">
        <v>18</v>
      </c>
      <c r="S1188">
        <v>0</v>
      </c>
      <c r="T1188">
        <v>5</v>
      </c>
      <c r="U1188">
        <v>0</v>
      </c>
      <c r="V1188">
        <v>0</v>
      </c>
      <c r="W1188">
        <v>0</v>
      </c>
      <c r="X1188">
        <v>0.39515801995252769</v>
      </c>
      <c r="Y1188">
        <v>0</v>
      </c>
      <c r="Z1188">
        <v>0.67013519685294443</v>
      </c>
      <c r="AA1188">
        <v>0</v>
      </c>
      <c r="AB1188">
        <v>0.98601758226079983</v>
      </c>
      <c r="AC1188">
        <v>0</v>
      </c>
      <c r="AD1188">
        <v>0</v>
      </c>
      <c r="AE1188">
        <v>2.0513107990662718</v>
      </c>
    </row>
    <row r="1189" spans="1:31" x14ac:dyDescent="0.25">
      <c r="A1189">
        <v>1807103</v>
      </c>
      <c r="B1189">
        <v>1</v>
      </c>
      <c r="C1189" t="s">
        <v>80</v>
      </c>
      <c r="D1189" t="s">
        <v>97</v>
      </c>
      <c r="E1189" t="s">
        <v>291</v>
      </c>
      <c r="F1189" t="s">
        <v>3692</v>
      </c>
      <c r="G1189" t="s">
        <v>424</v>
      </c>
      <c r="H1189" t="s">
        <v>134</v>
      </c>
      <c r="I1189" t="s">
        <v>135</v>
      </c>
      <c r="J1189" t="s">
        <v>136</v>
      </c>
      <c r="K1189" t="s">
        <v>137</v>
      </c>
      <c r="L1189" t="s">
        <v>3693</v>
      </c>
      <c r="M1189" t="s">
        <v>3694</v>
      </c>
      <c r="N1189">
        <v>1.9413888880000001</v>
      </c>
      <c r="O1189">
        <v>0</v>
      </c>
      <c r="P1189">
        <v>1</v>
      </c>
      <c r="Q1189">
        <v>0</v>
      </c>
      <c r="R1189">
        <v>1</v>
      </c>
      <c r="S1189">
        <v>0</v>
      </c>
      <c r="T1189">
        <v>3</v>
      </c>
      <c r="U1189">
        <v>0</v>
      </c>
      <c r="V1189">
        <v>0</v>
      </c>
      <c r="W1189">
        <v>0</v>
      </c>
      <c r="X1189">
        <v>16.526292938495349</v>
      </c>
      <c r="Y1189">
        <v>0</v>
      </c>
      <c r="Z1189">
        <v>0.15515183004819</v>
      </c>
      <c r="AA1189">
        <v>0</v>
      </c>
      <c r="AB1189">
        <v>5.2717099470878113</v>
      </c>
      <c r="AC1189">
        <v>0</v>
      </c>
      <c r="AD1189">
        <v>0</v>
      </c>
      <c r="AE1189">
        <v>21.953154715631349</v>
      </c>
    </row>
    <row r="1190" spans="1:31" x14ac:dyDescent="0.25">
      <c r="A1190">
        <v>1807105</v>
      </c>
      <c r="B1190">
        <v>1</v>
      </c>
      <c r="C1190" t="s">
        <v>80</v>
      </c>
      <c r="D1190" t="s">
        <v>93</v>
      </c>
      <c r="E1190" t="s">
        <v>131</v>
      </c>
      <c r="F1190" t="s">
        <v>3277</v>
      </c>
      <c r="G1190" t="s">
        <v>231</v>
      </c>
      <c r="H1190" t="s">
        <v>134</v>
      </c>
      <c r="I1190" t="s">
        <v>135</v>
      </c>
      <c r="J1190" t="s">
        <v>136</v>
      </c>
      <c r="K1190" t="s">
        <v>137</v>
      </c>
      <c r="L1190" t="s">
        <v>3695</v>
      </c>
      <c r="M1190" t="s">
        <v>3696</v>
      </c>
      <c r="N1190">
        <v>2.0136111109999999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0.83175189527241011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0.83175189527241011</v>
      </c>
    </row>
    <row r="1191" spans="1:31" x14ac:dyDescent="0.25">
      <c r="A1191">
        <v>1807109</v>
      </c>
      <c r="B1191">
        <v>1</v>
      </c>
      <c r="C1191" t="s">
        <v>80</v>
      </c>
      <c r="D1191" t="s">
        <v>96</v>
      </c>
      <c r="E1191" t="s">
        <v>131</v>
      </c>
      <c r="F1191" t="s">
        <v>3697</v>
      </c>
      <c r="G1191" t="s">
        <v>231</v>
      </c>
      <c r="H1191" t="s">
        <v>134</v>
      </c>
      <c r="I1191" t="s">
        <v>135</v>
      </c>
      <c r="J1191" t="s">
        <v>136</v>
      </c>
      <c r="K1191" t="s">
        <v>137</v>
      </c>
      <c r="L1191" t="s">
        <v>3698</v>
      </c>
      <c r="M1191" t="s">
        <v>3699</v>
      </c>
      <c r="N1191">
        <v>1.543055555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6.8153400972222218E-5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6.8153400972222218E-5</v>
      </c>
    </row>
    <row r="1192" spans="1:31" x14ac:dyDescent="0.25">
      <c r="A1192">
        <v>1807110</v>
      </c>
      <c r="B1192">
        <v>1</v>
      </c>
      <c r="C1192" t="s">
        <v>80</v>
      </c>
      <c r="D1192" t="s">
        <v>92</v>
      </c>
      <c r="E1192" t="s">
        <v>131</v>
      </c>
      <c r="F1192" t="s">
        <v>3700</v>
      </c>
      <c r="G1192" t="s">
        <v>133</v>
      </c>
      <c r="H1192" t="s">
        <v>134</v>
      </c>
      <c r="I1192" t="s">
        <v>135</v>
      </c>
      <c r="J1192" t="s">
        <v>136</v>
      </c>
      <c r="K1192" t="s">
        <v>137</v>
      </c>
      <c r="L1192" t="s">
        <v>3701</v>
      </c>
      <c r="M1192" t="s">
        <v>3702</v>
      </c>
      <c r="N1192">
        <v>1.1369444440000001</v>
      </c>
      <c r="O1192">
        <v>0</v>
      </c>
      <c r="P1192">
        <v>8</v>
      </c>
      <c r="Q1192">
        <v>0</v>
      </c>
      <c r="R1192">
        <v>0</v>
      </c>
      <c r="S1192">
        <v>0</v>
      </c>
      <c r="T1192">
        <v>1</v>
      </c>
      <c r="U1192">
        <v>0</v>
      </c>
      <c r="V1192">
        <v>0</v>
      </c>
      <c r="W1192">
        <v>0</v>
      </c>
      <c r="X1192">
        <v>3.3034225742527048</v>
      </c>
      <c r="Y1192">
        <v>0</v>
      </c>
      <c r="Z1192">
        <v>0</v>
      </c>
      <c r="AA1192">
        <v>0</v>
      </c>
      <c r="AB1192">
        <v>0.36761763527942731</v>
      </c>
      <c r="AC1192">
        <v>0</v>
      </c>
      <c r="AD1192">
        <v>0</v>
      </c>
      <c r="AE1192">
        <v>3.6710402095321322</v>
      </c>
    </row>
    <row r="1193" spans="1:31" x14ac:dyDescent="0.25">
      <c r="A1193">
        <v>1807111</v>
      </c>
      <c r="B1193">
        <v>1</v>
      </c>
      <c r="C1193" t="s">
        <v>80</v>
      </c>
      <c r="D1193" t="s">
        <v>84</v>
      </c>
      <c r="E1193" t="s">
        <v>193</v>
      </c>
      <c r="F1193" t="s">
        <v>3703</v>
      </c>
      <c r="G1193" t="s">
        <v>235</v>
      </c>
      <c r="H1193" t="s">
        <v>134</v>
      </c>
      <c r="I1193" t="s">
        <v>135</v>
      </c>
      <c r="J1193" t="s">
        <v>136</v>
      </c>
      <c r="K1193" t="s">
        <v>137</v>
      </c>
      <c r="L1193" t="s">
        <v>3704</v>
      </c>
      <c r="M1193" t="s">
        <v>3705</v>
      </c>
      <c r="N1193">
        <v>0.69027777700000004</v>
      </c>
      <c r="O1193">
        <v>0</v>
      </c>
      <c r="P1193">
        <v>88</v>
      </c>
      <c r="Q1193">
        <v>0</v>
      </c>
      <c r="R1193">
        <v>0</v>
      </c>
      <c r="S1193">
        <v>0</v>
      </c>
      <c r="T1193">
        <v>3</v>
      </c>
      <c r="U1193">
        <v>0</v>
      </c>
      <c r="V1193">
        <v>0</v>
      </c>
      <c r="W1193">
        <v>0</v>
      </c>
      <c r="X1193">
        <v>14.157938915299983</v>
      </c>
      <c r="Y1193">
        <v>0</v>
      </c>
      <c r="Z1193">
        <v>0</v>
      </c>
      <c r="AA1193">
        <v>0</v>
      </c>
      <c r="AB1193">
        <v>0.25414411575498558</v>
      </c>
      <c r="AC1193">
        <v>0</v>
      </c>
      <c r="AD1193">
        <v>0</v>
      </c>
      <c r="AE1193">
        <v>14.412083031054969</v>
      </c>
    </row>
    <row r="1194" spans="1:31" x14ac:dyDescent="0.25">
      <c r="A1194">
        <v>1807112</v>
      </c>
      <c r="B1194">
        <v>1</v>
      </c>
      <c r="C1194" t="s">
        <v>81</v>
      </c>
      <c r="D1194" t="s">
        <v>119</v>
      </c>
      <c r="E1194" t="s">
        <v>176</v>
      </c>
      <c r="F1194" t="s">
        <v>3706</v>
      </c>
      <c r="G1194" t="s">
        <v>263</v>
      </c>
      <c r="H1194" t="s">
        <v>143</v>
      </c>
      <c r="I1194" t="s">
        <v>135</v>
      </c>
      <c r="J1194" t="s">
        <v>136</v>
      </c>
      <c r="K1194" t="s">
        <v>159</v>
      </c>
      <c r="L1194" t="s">
        <v>3707</v>
      </c>
      <c r="M1194" t="s">
        <v>3708</v>
      </c>
      <c r="N1194">
        <v>6.5666666659999997</v>
      </c>
      <c r="O1194">
        <v>0</v>
      </c>
      <c r="P1194">
        <v>1490</v>
      </c>
      <c r="Q1194">
        <v>80</v>
      </c>
      <c r="R1194">
        <v>182</v>
      </c>
      <c r="S1194">
        <v>1</v>
      </c>
      <c r="T1194">
        <v>99</v>
      </c>
      <c r="U1194">
        <v>0</v>
      </c>
      <c r="V1194">
        <v>0</v>
      </c>
      <c r="W1194">
        <v>0</v>
      </c>
      <c r="X1194">
        <v>1728.7499279628546</v>
      </c>
      <c r="Y1194">
        <v>2154.1182920641354</v>
      </c>
      <c r="Z1194">
        <v>1597.0146333277814</v>
      </c>
      <c r="AA1194">
        <v>61.181302339698796</v>
      </c>
      <c r="AB1194">
        <v>150.98663452600553</v>
      </c>
      <c r="AC1194">
        <v>0</v>
      </c>
      <c r="AD1194">
        <v>0</v>
      </c>
      <c r="AE1194">
        <v>5692.0507902204754</v>
      </c>
    </row>
    <row r="1195" spans="1:31" x14ac:dyDescent="0.25">
      <c r="A1195">
        <v>1807115</v>
      </c>
      <c r="B1195">
        <v>1</v>
      </c>
      <c r="C1195" t="s">
        <v>81</v>
      </c>
      <c r="D1195" t="s">
        <v>115</v>
      </c>
      <c r="E1195" t="s">
        <v>193</v>
      </c>
      <c r="F1195" t="s">
        <v>3709</v>
      </c>
      <c r="G1195" t="s">
        <v>235</v>
      </c>
      <c r="H1195" t="s">
        <v>134</v>
      </c>
      <c r="I1195" t="s">
        <v>135</v>
      </c>
      <c r="J1195" t="s">
        <v>136</v>
      </c>
      <c r="K1195" t="s">
        <v>137</v>
      </c>
      <c r="L1195" t="s">
        <v>3710</v>
      </c>
      <c r="M1195" t="s">
        <v>3711</v>
      </c>
      <c r="N1195">
        <v>0.89972222199999996</v>
      </c>
      <c r="O1195">
        <v>0</v>
      </c>
      <c r="P1195">
        <v>27</v>
      </c>
      <c r="Q1195">
        <v>0</v>
      </c>
      <c r="R1195">
        <v>0</v>
      </c>
      <c r="S1195">
        <v>0</v>
      </c>
      <c r="T1195">
        <v>12</v>
      </c>
      <c r="U1195">
        <v>0</v>
      </c>
      <c r="V1195">
        <v>0</v>
      </c>
      <c r="W1195">
        <v>0</v>
      </c>
      <c r="X1195">
        <v>1.0030029087449945</v>
      </c>
      <c r="Y1195">
        <v>0</v>
      </c>
      <c r="Z1195">
        <v>0</v>
      </c>
      <c r="AA1195">
        <v>0</v>
      </c>
      <c r="AB1195">
        <v>0.49672454636067248</v>
      </c>
      <c r="AC1195">
        <v>0</v>
      </c>
      <c r="AD1195">
        <v>0</v>
      </c>
      <c r="AE1195">
        <v>1.499727455105667</v>
      </c>
    </row>
    <row r="1196" spans="1:31" x14ac:dyDescent="0.25">
      <c r="A1196">
        <v>1807116</v>
      </c>
      <c r="B1196">
        <v>1</v>
      </c>
      <c r="C1196" t="s">
        <v>80</v>
      </c>
      <c r="D1196" t="s">
        <v>93</v>
      </c>
      <c r="E1196" t="s">
        <v>176</v>
      </c>
      <c r="F1196" t="s">
        <v>3712</v>
      </c>
      <c r="G1196" t="s">
        <v>142</v>
      </c>
      <c r="H1196" t="s">
        <v>143</v>
      </c>
      <c r="I1196" t="s">
        <v>135</v>
      </c>
      <c r="J1196" t="s">
        <v>136</v>
      </c>
      <c r="K1196" t="s">
        <v>137</v>
      </c>
      <c r="L1196" t="s">
        <v>3713</v>
      </c>
      <c r="M1196" t="s">
        <v>3714</v>
      </c>
      <c r="N1196">
        <v>0.574722222</v>
      </c>
      <c r="O1196">
        <v>5</v>
      </c>
      <c r="P1196">
        <v>4338</v>
      </c>
      <c r="Q1196">
        <v>154</v>
      </c>
      <c r="R1196">
        <v>920</v>
      </c>
      <c r="S1196">
        <v>32</v>
      </c>
      <c r="T1196">
        <v>1013</v>
      </c>
      <c r="U1196">
        <v>7</v>
      </c>
      <c r="V1196">
        <v>0</v>
      </c>
      <c r="W1196">
        <v>1.4965996546003306</v>
      </c>
      <c r="X1196">
        <v>400.99913112398303</v>
      </c>
      <c r="Y1196">
        <v>533.71647162812837</v>
      </c>
      <c r="Z1196">
        <v>329.70481656730823</v>
      </c>
      <c r="AA1196">
        <v>155.17664575993842</v>
      </c>
      <c r="AB1196">
        <v>1238.1660702761037</v>
      </c>
      <c r="AC1196">
        <v>364.72084990187051</v>
      </c>
      <c r="AD1196">
        <v>0</v>
      </c>
      <c r="AE1196">
        <v>3023.980584911933</v>
      </c>
    </row>
    <row r="1197" spans="1:31" x14ac:dyDescent="0.25">
      <c r="A1197">
        <v>1807119</v>
      </c>
      <c r="B1197">
        <v>1</v>
      </c>
      <c r="C1197" t="s">
        <v>80</v>
      </c>
      <c r="D1197" t="s">
        <v>88</v>
      </c>
      <c r="E1197" t="s">
        <v>146</v>
      </c>
      <c r="F1197" t="s">
        <v>3715</v>
      </c>
      <c r="G1197" t="s">
        <v>2385</v>
      </c>
      <c r="H1197" t="s">
        <v>143</v>
      </c>
      <c r="I1197" t="s">
        <v>135</v>
      </c>
      <c r="J1197" t="s">
        <v>136</v>
      </c>
      <c r="K1197" t="s">
        <v>137</v>
      </c>
      <c r="L1197" t="s">
        <v>3716</v>
      </c>
      <c r="M1197" t="s">
        <v>3717</v>
      </c>
      <c r="N1197">
        <v>1.1261111109999999</v>
      </c>
      <c r="O1197">
        <v>0</v>
      </c>
      <c r="P1197">
        <v>1147</v>
      </c>
      <c r="Q1197">
        <v>0</v>
      </c>
      <c r="R1197">
        <v>0</v>
      </c>
      <c r="S1197">
        <v>0</v>
      </c>
      <c r="T1197">
        <v>7</v>
      </c>
      <c r="U1197">
        <v>0</v>
      </c>
      <c r="V1197">
        <v>0</v>
      </c>
      <c r="W1197">
        <v>0</v>
      </c>
      <c r="X1197">
        <v>324.58576338439264</v>
      </c>
      <c r="Y1197">
        <v>0</v>
      </c>
      <c r="Z1197">
        <v>0</v>
      </c>
      <c r="AA1197">
        <v>0</v>
      </c>
      <c r="AB1197">
        <v>4.9049383082824605</v>
      </c>
      <c r="AC1197">
        <v>0</v>
      </c>
      <c r="AD1197">
        <v>0</v>
      </c>
      <c r="AE1197">
        <v>329.49070169267509</v>
      </c>
    </row>
    <row r="1198" spans="1:31" x14ac:dyDescent="0.25">
      <c r="A1198">
        <v>1807122</v>
      </c>
      <c r="B1198">
        <v>1</v>
      </c>
      <c r="C1198" t="s">
        <v>80</v>
      </c>
      <c r="D1198" t="s">
        <v>84</v>
      </c>
      <c r="E1198" t="s">
        <v>131</v>
      </c>
      <c r="F1198" t="s">
        <v>3718</v>
      </c>
      <c r="G1198" t="s">
        <v>231</v>
      </c>
      <c r="H1198" t="s">
        <v>134</v>
      </c>
      <c r="I1198" t="s">
        <v>135</v>
      </c>
      <c r="J1198" t="s">
        <v>136</v>
      </c>
      <c r="K1198" t="s">
        <v>137</v>
      </c>
      <c r="L1198" t="s">
        <v>3719</v>
      </c>
      <c r="M1198" t="s">
        <v>3720</v>
      </c>
      <c r="N1198">
        <v>8.0241666659999993</v>
      </c>
      <c r="O1198">
        <v>0</v>
      </c>
      <c r="P1198">
        <v>2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8.9254095110760652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8.9254095110760652</v>
      </c>
    </row>
    <row r="1199" spans="1:31" x14ac:dyDescent="0.25">
      <c r="A1199">
        <v>1807123</v>
      </c>
      <c r="B1199">
        <v>1</v>
      </c>
      <c r="C1199" t="s">
        <v>81</v>
      </c>
      <c r="D1199" t="s">
        <v>113</v>
      </c>
      <c r="E1199" t="s">
        <v>131</v>
      </c>
      <c r="F1199" t="s">
        <v>3721</v>
      </c>
      <c r="G1199" t="s">
        <v>231</v>
      </c>
      <c r="H1199" t="s">
        <v>134</v>
      </c>
      <c r="I1199" t="s">
        <v>135</v>
      </c>
      <c r="J1199" t="s">
        <v>136</v>
      </c>
      <c r="K1199" t="s">
        <v>137</v>
      </c>
      <c r="L1199" t="s">
        <v>3722</v>
      </c>
      <c r="M1199" t="s">
        <v>3723</v>
      </c>
      <c r="N1199">
        <v>2.3083333330000002</v>
      </c>
      <c r="O1199">
        <v>0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0.32018650696321332</v>
      </c>
      <c r="AA1199">
        <v>0</v>
      </c>
      <c r="AB1199">
        <v>0</v>
      </c>
      <c r="AC1199">
        <v>0</v>
      </c>
      <c r="AD1199">
        <v>0</v>
      </c>
      <c r="AE1199">
        <v>0.32018650696321332</v>
      </c>
    </row>
    <row r="1200" spans="1:31" x14ac:dyDescent="0.25">
      <c r="A1200">
        <v>1807128</v>
      </c>
      <c r="B1200">
        <v>1</v>
      </c>
      <c r="C1200" t="s">
        <v>80</v>
      </c>
      <c r="D1200" t="s">
        <v>97</v>
      </c>
      <c r="E1200" t="s">
        <v>193</v>
      </c>
      <c r="F1200" t="s">
        <v>3724</v>
      </c>
      <c r="G1200" t="s">
        <v>373</v>
      </c>
      <c r="H1200" t="s">
        <v>134</v>
      </c>
      <c r="I1200" t="s">
        <v>135</v>
      </c>
      <c r="J1200" t="s">
        <v>136</v>
      </c>
      <c r="K1200" t="s">
        <v>137</v>
      </c>
      <c r="L1200" t="s">
        <v>3725</v>
      </c>
      <c r="M1200" t="s">
        <v>3726</v>
      </c>
      <c r="N1200">
        <v>2.8305555550000001</v>
      </c>
      <c r="O1200">
        <v>0</v>
      </c>
      <c r="P1200">
        <v>126</v>
      </c>
      <c r="Q1200">
        <v>0</v>
      </c>
      <c r="R1200">
        <v>0</v>
      </c>
      <c r="S1200">
        <v>0</v>
      </c>
      <c r="T1200">
        <v>5</v>
      </c>
      <c r="U1200">
        <v>0</v>
      </c>
      <c r="V1200">
        <v>0</v>
      </c>
      <c r="W1200">
        <v>0</v>
      </c>
      <c r="X1200">
        <v>109.5290173398831</v>
      </c>
      <c r="Y1200">
        <v>0</v>
      </c>
      <c r="Z1200">
        <v>0</v>
      </c>
      <c r="AA1200">
        <v>0</v>
      </c>
      <c r="AB1200">
        <v>5.6480263182253942</v>
      </c>
      <c r="AC1200">
        <v>0</v>
      </c>
      <c r="AD1200">
        <v>0</v>
      </c>
      <c r="AE1200">
        <v>115.17704365810849</v>
      </c>
    </row>
    <row r="1201" spans="1:31" x14ac:dyDescent="0.25">
      <c r="A1201">
        <v>1807129</v>
      </c>
      <c r="B1201">
        <v>1</v>
      </c>
      <c r="C1201" t="s">
        <v>80</v>
      </c>
      <c r="D1201" t="s">
        <v>98</v>
      </c>
      <c r="E1201" t="s">
        <v>193</v>
      </c>
      <c r="F1201" t="s">
        <v>3727</v>
      </c>
      <c r="G1201" t="s">
        <v>385</v>
      </c>
      <c r="H1201" t="s">
        <v>134</v>
      </c>
      <c r="I1201" t="s">
        <v>135</v>
      </c>
      <c r="J1201" t="s">
        <v>136</v>
      </c>
      <c r="K1201" t="s">
        <v>137</v>
      </c>
      <c r="L1201" t="s">
        <v>3728</v>
      </c>
      <c r="M1201" t="s">
        <v>3729</v>
      </c>
      <c r="N1201">
        <v>3.813055555</v>
      </c>
      <c r="O1201">
        <v>0</v>
      </c>
      <c r="P1201">
        <v>0</v>
      </c>
      <c r="Q1201">
        <v>0</v>
      </c>
      <c r="R1201">
        <v>2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3.57934015523525E-2</v>
      </c>
      <c r="AA1201">
        <v>0</v>
      </c>
      <c r="AB1201">
        <v>0</v>
      </c>
      <c r="AC1201">
        <v>0</v>
      </c>
      <c r="AD1201">
        <v>0</v>
      </c>
      <c r="AE1201">
        <v>3.57934015523525E-2</v>
      </c>
    </row>
    <row r="1202" spans="1:31" x14ac:dyDescent="0.25">
      <c r="A1202">
        <v>1807131</v>
      </c>
      <c r="B1202">
        <v>1</v>
      </c>
      <c r="C1202" t="s">
        <v>80</v>
      </c>
      <c r="D1202" t="s">
        <v>106</v>
      </c>
      <c r="E1202" t="s">
        <v>131</v>
      </c>
      <c r="F1202" t="s">
        <v>3730</v>
      </c>
      <c r="G1202" t="s">
        <v>231</v>
      </c>
      <c r="H1202" t="s">
        <v>134</v>
      </c>
      <c r="I1202" t="s">
        <v>135</v>
      </c>
      <c r="J1202" t="s">
        <v>136</v>
      </c>
      <c r="K1202" t="s">
        <v>137</v>
      </c>
      <c r="L1202" t="s">
        <v>3731</v>
      </c>
      <c r="M1202" t="s">
        <v>3732</v>
      </c>
      <c r="N1202">
        <v>5.3430555550000003</v>
      </c>
      <c r="O1202">
        <v>0</v>
      </c>
      <c r="P1202">
        <v>0</v>
      </c>
      <c r="Q1202">
        <v>0</v>
      </c>
      <c r="R1202">
        <v>17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59.327150732915975</v>
      </c>
      <c r="AA1202">
        <v>0</v>
      </c>
      <c r="AB1202">
        <v>0</v>
      </c>
      <c r="AC1202">
        <v>0</v>
      </c>
      <c r="AD1202">
        <v>0</v>
      </c>
      <c r="AE1202">
        <v>59.327150732915975</v>
      </c>
    </row>
    <row r="1203" spans="1:31" x14ac:dyDescent="0.25">
      <c r="A1203">
        <v>1807143</v>
      </c>
      <c r="B1203">
        <v>1</v>
      </c>
      <c r="C1203" t="s">
        <v>81</v>
      </c>
      <c r="D1203" t="s">
        <v>120</v>
      </c>
      <c r="E1203" t="s">
        <v>193</v>
      </c>
      <c r="F1203" t="s">
        <v>3733</v>
      </c>
      <c r="G1203" t="s">
        <v>235</v>
      </c>
      <c r="H1203" t="s">
        <v>134</v>
      </c>
      <c r="I1203" t="s">
        <v>135</v>
      </c>
      <c r="J1203" t="s">
        <v>136</v>
      </c>
      <c r="K1203" t="s">
        <v>137</v>
      </c>
      <c r="L1203" t="s">
        <v>3734</v>
      </c>
      <c r="M1203" t="s">
        <v>3735</v>
      </c>
      <c r="N1203">
        <v>2.7661111109999998</v>
      </c>
      <c r="O1203">
        <v>0</v>
      </c>
      <c r="P1203">
        <v>39</v>
      </c>
      <c r="Q1203">
        <v>0</v>
      </c>
      <c r="R1203">
        <v>0</v>
      </c>
      <c r="S1203">
        <v>0</v>
      </c>
      <c r="T1203">
        <v>8</v>
      </c>
      <c r="U1203">
        <v>0</v>
      </c>
      <c r="V1203">
        <v>0</v>
      </c>
      <c r="W1203">
        <v>0</v>
      </c>
      <c r="X1203">
        <v>24.596373780306603</v>
      </c>
      <c r="Y1203">
        <v>0</v>
      </c>
      <c r="Z1203">
        <v>0</v>
      </c>
      <c r="AA1203">
        <v>0</v>
      </c>
      <c r="AB1203">
        <v>5.7910792510479716</v>
      </c>
      <c r="AC1203">
        <v>0</v>
      </c>
      <c r="AD1203">
        <v>0</v>
      </c>
      <c r="AE1203">
        <v>30.387453031354575</v>
      </c>
    </row>
    <row r="1204" spans="1:31" x14ac:dyDescent="0.25">
      <c r="A1204">
        <v>1807145</v>
      </c>
      <c r="B1204">
        <v>1</v>
      </c>
      <c r="C1204" t="s">
        <v>80</v>
      </c>
      <c r="D1204" t="s">
        <v>105</v>
      </c>
      <c r="E1204" t="s">
        <v>146</v>
      </c>
      <c r="F1204" t="s">
        <v>3736</v>
      </c>
      <c r="G1204" t="s">
        <v>170</v>
      </c>
      <c r="H1204" t="s">
        <v>143</v>
      </c>
      <c r="I1204" t="s">
        <v>135</v>
      </c>
      <c r="J1204" t="s">
        <v>136</v>
      </c>
      <c r="K1204" t="s">
        <v>137</v>
      </c>
      <c r="L1204" t="s">
        <v>3737</v>
      </c>
      <c r="M1204" t="s">
        <v>3738</v>
      </c>
      <c r="N1204">
        <v>1.680555555</v>
      </c>
      <c r="O1204">
        <v>1</v>
      </c>
      <c r="P1204">
        <v>0</v>
      </c>
      <c r="Q1204">
        <v>7</v>
      </c>
      <c r="R1204">
        <v>0</v>
      </c>
      <c r="S1204">
        <v>5</v>
      </c>
      <c r="T1204">
        <v>0</v>
      </c>
      <c r="U1204">
        <v>0</v>
      </c>
      <c r="V1204">
        <v>0</v>
      </c>
      <c r="W1204">
        <v>0.81738360524474463</v>
      </c>
      <c r="X1204">
        <v>0</v>
      </c>
      <c r="Y1204">
        <v>15.457319483833933</v>
      </c>
      <c r="Z1204">
        <v>0</v>
      </c>
      <c r="AA1204">
        <v>28.164494357617173</v>
      </c>
      <c r="AB1204">
        <v>0</v>
      </c>
      <c r="AC1204">
        <v>0</v>
      </c>
      <c r="AD1204">
        <v>0</v>
      </c>
      <c r="AE1204">
        <v>44.43919744669585</v>
      </c>
    </row>
    <row r="1205" spans="1:31" x14ac:dyDescent="0.25">
      <c r="A1205">
        <v>1807146</v>
      </c>
      <c r="B1205">
        <v>1</v>
      </c>
      <c r="C1205" t="s">
        <v>80</v>
      </c>
      <c r="D1205" t="s">
        <v>105</v>
      </c>
      <c r="E1205" t="s">
        <v>131</v>
      </c>
      <c r="F1205" t="s">
        <v>3739</v>
      </c>
      <c r="G1205" t="s">
        <v>231</v>
      </c>
      <c r="H1205" t="s">
        <v>134</v>
      </c>
      <c r="I1205" t="s">
        <v>135</v>
      </c>
      <c r="J1205" t="s">
        <v>136</v>
      </c>
      <c r="K1205" t="s">
        <v>137</v>
      </c>
      <c r="L1205" t="s">
        <v>3740</v>
      </c>
      <c r="M1205" t="s">
        <v>3741</v>
      </c>
      <c r="N1205">
        <v>5.7702777770000004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0.60249040742709892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0.60249040742709892</v>
      </c>
    </row>
    <row r="1206" spans="1:31" x14ac:dyDescent="0.25">
      <c r="A1206">
        <v>1807147</v>
      </c>
      <c r="B1206">
        <v>1</v>
      </c>
      <c r="C1206" t="s">
        <v>81</v>
      </c>
      <c r="D1206" t="s">
        <v>117</v>
      </c>
      <c r="E1206" t="s">
        <v>176</v>
      </c>
      <c r="F1206" t="s">
        <v>3742</v>
      </c>
      <c r="G1206" t="s">
        <v>142</v>
      </c>
      <c r="H1206" t="s">
        <v>143</v>
      </c>
      <c r="I1206" t="s">
        <v>199</v>
      </c>
      <c r="J1206" t="s">
        <v>136</v>
      </c>
      <c r="K1206" t="s">
        <v>137</v>
      </c>
      <c r="L1206" t="s">
        <v>3743</v>
      </c>
      <c r="M1206" t="s">
        <v>3744</v>
      </c>
      <c r="N1206">
        <v>4.3888888000000001E-2</v>
      </c>
      <c r="O1206">
        <v>1</v>
      </c>
      <c r="P1206">
        <v>490</v>
      </c>
      <c r="Q1206">
        <v>10</v>
      </c>
      <c r="R1206">
        <v>33</v>
      </c>
      <c r="S1206">
        <v>2</v>
      </c>
      <c r="T1206">
        <v>13</v>
      </c>
      <c r="U1206">
        <v>0</v>
      </c>
      <c r="V1206">
        <v>0</v>
      </c>
      <c r="W1206">
        <v>2.9244331385084445E-2</v>
      </c>
      <c r="X1206">
        <v>2.582748870690772</v>
      </c>
      <c r="Y1206">
        <v>0.19187940282848387</v>
      </c>
      <c r="Z1206">
        <v>9.4635318551870545E-2</v>
      </c>
      <c r="AA1206">
        <v>5.5784191725614996E-2</v>
      </c>
      <c r="AB1206">
        <v>0.13133183499536386</v>
      </c>
      <c r="AC1206">
        <v>0</v>
      </c>
      <c r="AD1206">
        <v>0</v>
      </c>
      <c r="AE1206">
        <v>3.0856239501771898</v>
      </c>
    </row>
    <row r="1207" spans="1:31" x14ac:dyDescent="0.25">
      <c r="A1207">
        <v>1807149</v>
      </c>
      <c r="B1207">
        <v>1</v>
      </c>
      <c r="C1207" t="s">
        <v>81</v>
      </c>
      <c r="D1207" t="s">
        <v>127</v>
      </c>
      <c r="E1207" t="s">
        <v>146</v>
      </c>
      <c r="F1207" t="s">
        <v>3745</v>
      </c>
      <c r="G1207" t="s">
        <v>142</v>
      </c>
      <c r="H1207" t="s">
        <v>143</v>
      </c>
      <c r="I1207" t="s">
        <v>135</v>
      </c>
      <c r="J1207" t="s">
        <v>136</v>
      </c>
      <c r="K1207" t="s">
        <v>137</v>
      </c>
      <c r="L1207" t="s">
        <v>3746</v>
      </c>
      <c r="M1207" t="s">
        <v>3747</v>
      </c>
      <c r="N1207">
        <v>1.326944444</v>
      </c>
      <c r="O1207">
        <v>0</v>
      </c>
      <c r="P1207">
        <v>316</v>
      </c>
      <c r="Q1207">
        <v>0</v>
      </c>
      <c r="R1207">
        <v>3</v>
      </c>
      <c r="S1207">
        <v>3</v>
      </c>
      <c r="T1207">
        <v>10</v>
      </c>
      <c r="U1207">
        <v>0</v>
      </c>
      <c r="V1207">
        <v>0</v>
      </c>
      <c r="W1207">
        <v>0</v>
      </c>
      <c r="X1207">
        <v>92.103308437722816</v>
      </c>
      <c r="Y1207">
        <v>0</v>
      </c>
      <c r="Z1207">
        <v>0.84551057131522223</v>
      </c>
      <c r="AA1207">
        <v>34.092838002350511</v>
      </c>
      <c r="AB1207">
        <v>4.348748718765961</v>
      </c>
      <c r="AC1207">
        <v>0</v>
      </c>
      <c r="AD1207">
        <v>0</v>
      </c>
      <c r="AE1207">
        <v>131.3904057301545</v>
      </c>
    </row>
    <row r="1208" spans="1:31" x14ac:dyDescent="0.25">
      <c r="A1208">
        <v>1807150</v>
      </c>
      <c r="B1208">
        <v>1</v>
      </c>
      <c r="C1208" t="s">
        <v>80</v>
      </c>
      <c r="D1208" t="s">
        <v>96</v>
      </c>
      <c r="E1208" t="s">
        <v>131</v>
      </c>
      <c r="F1208" t="s">
        <v>305</v>
      </c>
      <c r="G1208" t="s">
        <v>133</v>
      </c>
      <c r="H1208" t="s">
        <v>134</v>
      </c>
      <c r="I1208" t="s">
        <v>135</v>
      </c>
      <c r="J1208" t="s">
        <v>136</v>
      </c>
      <c r="K1208" t="s">
        <v>137</v>
      </c>
      <c r="L1208" t="s">
        <v>3748</v>
      </c>
      <c r="M1208" t="s">
        <v>3749</v>
      </c>
      <c r="N1208">
        <v>2.8191666660000001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2.709656674543957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2.709656674543957</v>
      </c>
    </row>
    <row r="1209" spans="1:31" x14ac:dyDescent="0.25">
      <c r="A1209">
        <v>1807152</v>
      </c>
      <c r="B1209">
        <v>1</v>
      </c>
      <c r="C1209" t="s">
        <v>80</v>
      </c>
      <c r="D1209" t="s">
        <v>108</v>
      </c>
      <c r="E1209" t="s">
        <v>193</v>
      </c>
      <c r="F1209" t="s">
        <v>3750</v>
      </c>
      <c r="G1209" t="s">
        <v>2090</v>
      </c>
      <c r="H1209" t="s">
        <v>134</v>
      </c>
      <c r="I1209" t="s">
        <v>135</v>
      </c>
      <c r="J1209" t="s">
        <v>136</v>
      </c>
      <c r="K1209" t="s">
        <v>137</v>
      </c>
      <c r="L1209" t="s">
        <v>3751</v>
      </c>
      <c r="M1209" t="s">
        <v>3752</v>
      </c>
      <c r="N1209">
        <v>0.384444444</v>
      </c>
      <c r="O1209">
        <v>0</v>
      </c>
      <c r="P1209">
        <v>21</v>
      </c>
      <c r="Q1209">
        <v>0</v>
      </c>
      <c r="R1209">
        <v>1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0.78526489261764454</v>
      </c>
      <c r="Y1209">
        <v>0</v>
      </c>
      <c r="Z1209">
        <v>0</v>
      </c>
      <c r="AA1209">
        <v>0</v>
      </c>
      <c r="AB1209">
        <v>3.7192145287338885E-2</v>
      </c>
      <c r="AC1209">
        <v>0</v>
      </c>
      <c r="AD1209">
        <v>0</v>
      </c>
      <c r="AE1209">
        <v>0.82245703790498337</v>
      </c>
    </row>
    <row r="1210" spans="1:31" x14ac:dyDescent="0.25">
      <c r="A1210">
        <v>1807153</v>
      </c>
      <c r="B1210">
        <v>1</v>
      </c>
      <c r="C1210" t="s">
        <v>81</v>
      </c>
      <c r="D1210" t="s">
        <v>126</v>
      </c>
      <c r="E1210" t="s">
        <v>146</v>
      </c>
      <c r="F1210" t="s">
        <v>3753</v>
      </c>
      <c r="G1210" t="s">
        <v>142</v>
      </c>
      <c r="H1210" t="s">
        <v>143</v>
      </c>
      <c r="I1210" t="s">
        <v>199</v>
      </c>
      <c r="J1210" t="s">
        <v>136</v>
      </c>
      <c r="K1210" t="s">
        <v>137</v>
      </c>
      <c r="L1210" t="s">
        <v>3754</v>
      </c>
      <c r="M1210" t="s">
        <v>3755</v>
      </c>
      <c r="N1210">
        <v>1.9444444000000002E-2</v>
      </c>
      <c r="O1210">
        <v>0</v>
      </c>
      <c r="P1210">
        <v>802</v>
      </c>
      <c r="Q1210">
        <v>3</v>
      </c>
      <c r="R1210">
        <v>83</v>
      </c>
      <c r="S1210">
        <v>0</v>
      </c>
      <c r="T1210">
        <v>163</v>
      </c>
      <c r="U1210">
        <v>0</v>
      </c>
      <c r="V1210">
        <v>0</v>
      </c>
      <c r="W1210">
        <v>0</v>
      </c>
      <c r="X1210">
        <v>2.5372501588610183</v>
      </c>
      <c r="Y1210">
        <v>0.29506294248655002</v>
      </c>
      <c r="Z1210">
        <v>0.97067381345246639</v>
      </c>
      <c r="AA1210">
        <v>0</v>
      </c>
      <c r="AB1210">
        <v>1.7471712345620549</v>
      </c>
      <c r="AC1210">
        <v>0</v>
      </c>
      <c r="AD1210">
        <v>0</v>
      </c>
      <c r="AE1210">
        <v>5.5501581493620895</v>
      </c>
    </row>
    <row r="1211" spans="1:31" x14ac:dyDescent="0.25">
      <c r="A1211">
        <v>1807156</v>
      </c>
      <c r="B1211">
        <v>1</v>
      </c>
      <c r="C1211" t="s">
        <v>80</v>
      </c>
      <c r="D1211" t="s">
        <v>92</v>
      </c>
      <c r="E1211" t="s">
        <v>176</v>
      </c>
      <c r="F1211" t="s">
        <v>3756</v>
      </c>
      <c r="G1211" t="s">
        <v>142</v>
      </c>
      <c r="H1211" t="s">
        <v>143</v>
      </c>
      <c r="I1211" t="s">
        <v>135</v>
      </c>
      <c r="J1211" t="s">
        <v>136</v>
      </c>
      <c r="K1211" t="s">
        <v>137</v>
      </c>
      <c r="L1211" t="s">
        <v>3757</v>
      </c>
      <c r="M1211" t="s">
        <v>3758</v>
      </c>
      <c r="N1211">
        <v>0.42083333299999998</v>
      </c>
      <c r="O1211">
        <v>0</v>
      </c>
      <c r="P1211">
        <v>79</v>
      </c>
      <c r="Q1211">
        <v>7</v>
      </c>
      <c r="R1211">
        <v>18</v>
      </c>
      <c r="S1211">
        <v>3</v>
      </c>
      <c r="T1211">
        <v>3</v>
      </c>
      <c r="U1211">
        <v>0</v>
      </c>
      <c r="V1211">
        <v>0</v>
      </c>
      <c r="W1211">
        <v>0</v>
      </c>
      <c r="X1211">
        <v>7.2477533424836311</v>
      </c>
      <c r="Y1211">
        <v>24.146173918974501</v>
      </c>
      <c r="Z1211">
        <v>0.58616539108031562</v>
      </c>
      <c r="AA1211">
        <v>80.475586580136977</v>
      </c>
      <c r="AB1211">
        <v>3.0263732456377199</v>
      </c>
      <c r="AC1211">
        <v>0</v>
      </c>
      <c r="AD1211">
        <v>0</v>
      </c>
      <c r="AE1211">
        <v>115.48205247831314</v>
      </c>
    </row>
    <row r="1212" spans="1:31" x14ac:dyDescent="0.25">
      <c r="A1212">
        <v>1807157</v>
      </c>
      <c r="B1212">
        <v>1</v>
      </c>
      <c r="C1212" t="s">
        <v>81</v>
      </c>
      <c r="D1212" t="s">
        <v>113</v>
      </c>
      <c r="E1212" t="s">
        <v>291</v>
      </c>
      <c r="F1212" t="s">
        <v>3759</v>
      </c>
      <c r="G1212" t="s">
        <v>726</v>
      </c>
      <c r="H1212" t="s">
        <v>134</v>
      </c>
      <c r="I1212" t="s">
        <v>135</v>
      </c>
      <c r="J1212" t="s">
        <v>136</v>
      </c>
      <c r="K1212" t="s">
        <v>137</v>
      </c>
      <c r="L1212" t="s">
        <v>3760</v>
      </c>
      <c r="M1212" t="s">
        <v>3761</v>
      </c>
      <c r="N1212">
        <v>1.381388888</v>
      </c>
      <c r="O1212">
        <v>0</v>
      </c>
      <c r="P1212">
        <v>58</v>
      </c>
      <c r="Q1212">
        <v>0</v>
      </c>
      <c r="R1212">
        <v>26</v>
      </c>
      <c r="S1212">
        <v>0</v>
      </c>
      <c r="T1212">
        <v>4</v>
      </c>
      <c r="U1212">
        <v>0</v>
      </c>
      <c r="V1212">
        <v>0</v>
      </c>
      <c r="W1212">
        <v>0</v>
      </c>
      <c r="X1212">
        <v>12.31237343967482</v>
      </c>
      <c r="Y1212">
        <v>0</v>
      </c>
      <c r="Z1212">
        <v>7.3111906013787475</v>
      </c>
      <c r="AA1212">
        <v>0</v>
      </c>
      <c r="AB1212">
        <v>2.9065650104695924</v>
      </c>
      <c r="AC1212">
        <v>0</v>
      </c>
      <c r="AD1212">
        <v>0</v>
      </c>
      <c r="AE1212">
        <v>22.530129051523161</v>
      </c>
    </row>
    <row r="1213" spans="1:31" x14ac:dyDescent="0.25">
      <c r="A1213">
        <v>1807160</v>
      </c>
      <c r="B1213">
        <v>1</v>
      </c>
      <c r="C1213" t="s">
        <v>81</v>
      </c>
      <c r="D1213" t="s">
        <v>112</v>
      </c>
      <c r="E1213" t="s">
        <v>140</v>
      </c>
      <c r="F1213" t="s">
        <v>3762</v>
      </c>
      <c r="G1213" t="s">
        <v>263</v>
      </c>
      <c r="H1213" t="s">
        <v>143</v>
      </c>
      <c r="I1213" t="s">
        <v>135</v>
      </c>
      <c r="J1213" t="s">
        <v>136</v>
      </c>
      <c r="K1213" t="s">
        <v>159</v>
      </c>
      <c r="L1213" t="s">
        <v>3763</v>
      </c>
      <c r="M1213" t="s">
        <v>3764</v>
      </c>
      <c r="N1213">
        <v>1.3677777769999999</v>
      </c>
      <c r="O1213">
        <v>0</v>
      </c>
      <c r="P1213">
        <v>1521</v>
      </c>
      <c r="Q1213">
        <v>196</v>
      </c>
      <c r="R1213">
        <v>67</v>
      </c>
      <c r="S1213">
        <v>15</v>
      </c>
      <c r="T1213">
        <v>136</v>
      </c>
      <c r="U1213">
        <v>4</v>
      </c>
      <c r="V1213">
        <v>1</v>
      </c>
      <c r="W1213">
        <v>0</v>
      </c>
      <c r="X1213">
        <v>273.68969631342947</v>
      </c>
      <c r="Y1213">
        <v>39.419166251032117</v>
      </c>
      <c r="Z1213">
        <v>15.231446697517111</v>
      </c>
      <c r="AA1213">
        <v>17.361600052808875</v>
      </c>
      <c r="AB1213">
        <v>34.891373725677575</v>
      </c>
      <c r="AC1213">
        <v>158.17931592953178</v>
      </c>
      <c r="AD1213">
        <v>7.3488722949444432E-4</v>
      </c>
      <c r="AE1213">
        <v>538.77333385722636</v>
      </c>
    </row>
    <row r="1214" spans="1:31" x14ac:dyDescent="0.25">
      <c r="A1214">
        <v>1807161</v>
      </c>
      <c r="B1214">
        <v>1</v>
      </c>
      <c r="C1214" t="s">
        <v>80</v>
      </c>
      <c r="D1214" t="s">
        <v>88</v>
      </c>
      <c r="E1214" t="s">
        <v>146</v>
      </c>
      <c r="F1214" t="s">
        <v>3765</v>
      </c>
      <c r="G1214" t="s">
        <v>2385</v>
      </c>
      <c r="H1214" t="s">
        <v>143</v>
      </c>
      <c r="I1214" t="s">
        <v>135</v>
      </c>
      <c r="J1214" t="s">
        <v>136</v>
      </c>
      <c r="K1214" t="s">
        <v>137</v>
      </c>
      <c r="L1214" t="s">
        <v>3766</v>
      </c>
      <c r="M1214" t="s">
        <v>3767</v>
      </c>
      <c r="N1214">
        <v>1.5422222219999999</v>
      </c>
      <c r="O1214">
        <v>0</v>
      </c>
      <c r="P1214">
        <v>32</v>
      </c>
      <c r="Q1214">
        <v>0</v>
      </c>
      <c r="R1214">
        <v>0</v>
      </c>
      <c r="S1214">
        <v>0</v>
      </c>
      <c r="T1214">
        <v>2</v>
      </c>
      <c r="U1214">
        <v>0</v>
      </c>
      <c r="V1214">
        <v>0</v>
      </c>
      <c r="W1214">
        <v>0</v>
      </c>
      <c r="X1214">
        <v>14.801959727416312</v>
      </c>
      <c r="Y1214">
        <v>0</v>
      </c>
      <c r="Z1214">
        <v>0</v>
      </c>
      <c r="AA1214">
        <v>0</v>
      </c>
      <c r="AB1214">
        <v>1.2130517035477779</v>
      </c>
      <c r="AC1214">
        <v>0</v>
      </c>
      <c r="AD1214">
        <v>0</v>
      </c>
      <c r="AE1214">
        <v>16.015011430964091</v>
      </c>
    </row>
    <row r="1215" spans="1:31" x14ac:dyDescent="0.25">
      <c r="A1215">
        <v>1807163</v>
      </c>
      <c r="B1215">
        <v>1</v>
      </c>
      <c r="C1215" t="s">
        <v>80</v>
      </c>
      <c r="D1215" t="s">
        <v>108</v>
      </c>
      <c r="E1215" t="s">
        <v>193</v>
      </c>
      <c r="F1215" t="s">
        <v>3768</v>
      </c>
      <c r="G1215" t="s">
        <v>235</v>
      </c>
      <c r="H1215" t="s">
        <v>134</v>
      </c>
      <c r="I1215" t="s">
        <v>135</v>
      </c>
      <c r="J1215" t="s">
        <v>136</v>
      </c>
      <c r="K1215" t="s">
        <v>137</v>
      </c>
      <c r="L1215" t="s">
        <v>3769</v>
      </c>
      <c r="M1215" t="s">
        <v>3770</v>
      </c>
      <c r="N1215">
        <v>1.001944444</v>
      </c>
      <c r="O1215">
        <v>0</v>
      </c>
      <c r="P1215">
        <v>8</v>
      </c>
      <c r="Q1215">
        <v>0</v>
      </c>
      <c r="R1215">
        <v>9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0.83152733478605356</v>
      </c>
      <c r="Y1215">
        <v>0</v>
      </c>
      <c r="Z1215">
        <v>0.30789315819306673</v>
      </c>
      <c r="AA1215">
        <v>0</v>
      </c>
      <c r="AB1215">
        <v>0.26032848476324555</v>
      </c>
      <c r="AC1215">
        <v>0</v>
      </c>
      <c r="AD1215">
        <v>0</v>
      </c>
      <c r="AE1215">
        <v>1.399748977742366</v>
      </c>
    </row>
    <row r="1216" spans="1:31" x14ac:dyDescent="0.25">
      <c r="A1216">
        <v>1807164</v>
      </c>
      <c r="B1216">
        <v>1</v>
      </c>
      <c r="C1216" t="s">
        <v>80</v>
      </c>
      <c r="D1216" t="s">
        <v>108</v>
      </c>
      <c r="E1216" t="s">
        <v>131</v>
      </c>
      <c r="F1216" t="s">
        <v>3771</v>
      </c>
      <c r="G1216" t="s">
        <v>231</v>
      </c>
      <c r="H1216" t="s">
        <v>134</v>
      </c>
      <c r="I1216" t="s">
        <v>135</v>
      </c>
      <c r="J1216" t="s">
        <v>136</v>
      </c>
      <c r="K1216" t="s">
        <v>137</v>
      </c>
      <c r="L1216" t="s">
        <v>3772</v>
      </c>
      <c r="M1216" t="s">
        <v>3773</v>
      </c>
      <c r="N1216">
        <v>2.037222222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1.8909614577516668E-2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1.8909614577516668E-2</v>
      </c>
    </row>
    <row r="1217" spans="1:31" x14ac:dyDescent="0.25">
      <c r="A1217">
        <v>1807166</v>
      </c>
      <c r="B1217">
        <v>1</v>
      </c>
      <c r="C1217" t="s">
        <v>80</v>
      </c>
      <c r="D1217" t="s">
        <v>96</v>
      </c>
      <c r="E1217" t="s">
        <v>131</v>
      </c>
      <c r="F1217" t="s">
        <v>3774</v>
      </c>
      <c r="G1217" t="s">
        <v>133</v>
      </c>
      <c r="H1217" t="s">
        <v>134</v>
      </c>
      <c r="I1217" t="s">
        <v>135</v>
      </c>
      <c r="J1217" t="s">
        <v>136</v>
      </c>
      <c r="K1217" t="s">
        <v>137</v>
      </c>
      <c r="L1217" t="s">
        <v>3775</v>
      </c>
      <c r="M1217" t="s">
        <v>3776</v>
      </c>
      <c r="N1217">
        <v>2.6155555549999998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0.51455942585239556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0.51455942585239556</v>
      </c>
    </row>
    <row r="1218" spans="1:31" x14ac:dyDescent="0.25">
      <c r="A1218">
        <v>1807169</v>
      </c>
      <c r="B1218">
        <v>1</v>
      </c>
      <c r="C1218" t="s">
        <v>81</v>
      </c>
      <c r="D1218" t="s">
        <v>117</v>
      </c>
      <c r="E1218" t="s">
        <v>131</v>
      </c>
      <c r="F1218" t="s">
        <v>3777</v>
      </c>
      <c r="G1218" t="s">
        <v>231</v>
      </c>
      <c r="H1218" t="s">
        <v>134</v>
      </c>
      <c r="I1218" t="s">
        <v>135</v>
      </c>
      <c r="J1218" t="s">
        <v>136</v>
      </c>
      <c r="K1218" t="s">
        <v>137</v>
      </c>
      <c r="L1218" t="s">
        <v>3778</v>
      </c>
      <c r="M1218" t="s">
        <v>3779</v>
      </c>
      <c r="N1218">
        <v>2.6924999999999999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0.3585815916703311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0.3585815916703311</v>
      </c>
    </row>
    <row r="1219" spans="1:31" x14ac:dyDescent="0.25">
      <c r="A1219">
        <v>1807174</v>
      </c>
      <c r="B1219">
        <v>1</v>
      </c>
      <c r="C1219" t="s">
        <v>81</v>
      </c>
      <c r="D1219" t="s">
        <v>123</v>
      </c>
      <c r="E1219" t="s">
        <v>131</v>
      </c>
      <c r="F1219" t="s">
        <v>3780</v>
      </c>
      <c r="G1219" t="s">
        <v>231</v>
      </c>
      <c r="H1219" t="s">
        <v>134</v>
      </c>
      <c r="I1219" t="s">
        <v>135</v>
      </c>
      <c r="J1219" t="s">
        <v>136</v>
      </c>
      <c r="K1219" t="s">
        <v>137</v>
      </c>
      <c r="L1219" t="s">
        <v>3781</v>
      </c>
      <c r="M1219" t="s">
        <v>3782</v>
      </c>
      <c r="N1219">
        <v>1.5866666659999999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6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4.9657271566430259</v>
      </c>
      <c r="AC1219">
        <v>0</v>
      </c>
      <c r="AD1219">
        <v>0</v>
      </c>
      <c r="AE1219">
        <v>4.9657271566430259</v>
      </c>
    </row>
    <row r="1220" spans="1:31" x14ac:dyDescent="0.25">
      <c r="A1220">
        <v>1807178</v>
      </c>
      <c r="B1220">
        <v>1</v>
      </c>
      <c r="C1220" t="s">
        <v>81</v>
      </c>
      <c r="D1220" t="s">
        <v>123</v>
      </c>
      <c r="E1220" t="s">
        <v>131</v>
      </c>
      <c r="F1220" t="s">
        <v>3783</v>
      </c>
      <c r="G1220" t="s">
        <v>133</v>
      </c>
      <c r="H1220" t="s">
        <v>134</v>
      </c>
      <c r="I1220" t="s">
        <v>135</v>
      </c>
      <c r="J1220" t="s">
        <v>136</v>
      </c>
      <c r="K1220" t="s">
        <v>137</v>
      </c>
      <c r="L1220" t="s">
        <v>3784</v>
      </c>
      <c r="M1220" t="s">
        <v>3785</v>
      </c>
      <c r="N1220">
        <v>5.1405555549999997</v>
      </c>
      <c r="O1220">
        <v>0</v>
      </c>
      <c r="P1220">
        <v>3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2.5960837886133152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2.5960837886133152</v>
      </c>
    </row>
    <row r="1221" spans="1:31" x14ac:dyDescent="0.25">
      <c r="A1221">
        <v>1807179</v>
      </c>
      <c r="B1221">
        <v>1</v>
      </c>
      <c r="C1221" t="s">
        <v>80</v>
      </c>
      <c r="D1221" t="s">
        <v>111</v>
      </c>
      <c r="E1221" t="s">
        <v>291</v>
      </c>
      <c r="F1221" t="s">
        <v>3786</v>
      </c>
      <c r="G1221" t="s">
        <v>3180</v>
      </c>
      <c r="H1221" t="s">
        <v>134</v>
      </c>
      <c r="I1221" t="s">
        <v>135</v>
      </c>
      <c r="J1221" t="s">
        <v>136</v>
      </c>
      <c r="K1221" t="s">
        <v>137</v>
      </c>
      <c r="L1221" t="s">
        <v>3787</v>
      </c>
      <c r="M1221" t="s">
        <v>3788</v>
      </c>
      <c r="N1221">
        <v>2.400833333</v>
      </c>
      <c r="O1221">
        <v>0</v>
      </c>
      <c r="P1221">
        <v>1249</v>
      </c>
      <c r="Q1221">
        <v>0</v>
      </c>
      <c r="R1221">
        <v>0</v>
      </c>
      <c r="S1221">
        <v>0</v>
      </c>
      <c r="T1221">
        <v>111</v>
      </c>
      <c r="U1221">
        <v>0</v>
      </c>
      <c r="V1221">
        <v>1</v>
      </c>
      <c r="W1221">
        <v>0</v>
      </c>
      <c r="X1221">
        <v>763.12889786235269</v>
      </c>
      <c r="Y1221">
        <v>0</v>
      </c>
      <c r="Z1221">
        <v>0</v>
      </c>
      <c r="AA1221">
        <v>0</v>
      </c>
      <c r="AB1221">
        <v>79.972831208305195</v>
      </c>
      <c r="AC1221">
        <v>0</v>
      </c>
      <c r="AD1221">
        <v>21.055516694109311</v>
      </c>
      <c r="AE1221">
        <v>864.15724576476725</v>
      </c>
    </row>
    <row r="1222" spans="1:31" x14ac:dyDescent="0.25">
      <c r="A1222">
        <v>1807180</v>
      </c>
      <c r="B1222">
        <v>1</v>
      </c>
      <c r="C1222" t="s">
        <v>80</v>
      </c>
      <c r="D1222" t="s">
        <v>102</v>
      </c>
      <c r="E1222" t="s">
        <v>131</v>
      </c>
      <c r="F1222" t="s">
        <v>3789</v>
      </c>
      <c r="G1222" t="s">
        <v>231</v>
      </c>
      <c r="H1222" t="s">
        <v>134</v>
      </c>
      <c r="I1222" t="s">
        <v>135</v>
      </c>
      <c r="J1222" t="s">
        <v>136</v>
      </c>
      <c r="K1222" t="s">
        <v>137</v>
      </c>
      <c r="L1222" t="s">
        <v>3790</v>
      </c>
      <c r="M1222" t="s">
        <v>3791</v>
      </c>
      <c r="N1222">
        <v>3.7255555550000001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0.52444947854440216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0.52444947854440216</v>
      </c>
    </row>
    <row r="1223" spans="1:31" x14ac:dyDescent="0.25">
      <c r="A1223">
        <v>1807183</v>
      </c>
      <c r="B1223">
        <v>1</v>
      </c>
      <c r="C1223" t="s">
        <v>81</v>
      </c>
      <c r="D1223" t="s">
        <v>128</v>
      </c>
      <c r="E1223" t="s">
        <v>131</v>
      </c>
      <c r="F1223" t="s">
        <v>3792</v>
      </c>
      <c r="G1223" t="s">
        <v>133</v>
      </c>
      <c r="H1223" t="s">
        <v>134</v>
      </c>
      <c r="I1223" t="s">
        <v>135</v>
      </c>
      <c r="J1223" t="s">
        <v>136</v>
      </c>
      <c r="K1223" t="s">
        <v>137</v>
      </c>
      <c r="L1223" t="s">
        <v>3793</v>
      </c>
      <c r="M1223" t="s">
        <v>3794</v>
      </c>
      <c r="N1223">
        <v>11.300277777</v>
      </c>
      <c r="O1223">
        <v>0</v>
      </c>
      <c r="P1223">
        <v>9</v>
      </c>
      <c r="Q1223">
        <v>0</v>
      </c>
      <c r="R1223">
        <v>0</v>
      </c>
      <c r="S1223">
        <v>0</v>
      </c>
      <c r="T1223">
        <v>2</v>
      </c>
      <c r="U1223">
        <v>0</v>
      </c>
      <c r="V1223">
        <v>0</v>
      </c>
      <c r="W1223">
        <v>0</v>
      </c>
      <c r="X1223">
        <v>23.200282095031767</v>
      </c>
      <c r="Y1223">
        <v>0</v>
      </c>
      <c r="Z1223">
        <v>0</v>
      </c>
      <c r="AA1223">
        <v>0</v>
      </c>
      <c r="AB1223">
        <v>19.148613799952685</v>
      </c>
      <c r="AC1223">
        <v>0</v>
      </c>
      <c r="AD1223">
        <v>0</v>
      </c>
      <c r="AE1223">
        <v>42.348895894984452</v>
      </c>
    </row>
    <row r="1224" spans="1:31" x14ac:dyDescent="0.25">
      <c r="A1224">
        <v>1807184</v>
      </c>
      <c r="B1224">
        <v>1</v>
      </c>
      <c r="C1224" t="s">
        <v>80</v>
      </c>
      <c r="D1224" t="s">
        <v>89</v>
      </c>
      <c r="E1224" t="s">
        <v>131</v>
      </c>
      <c r="F1224" t="s">
        <v>3795</v>
      </c>
      <c r="G1224" t="s">
        <v>231</v>
      </c>
      <c r="H1224" t="s">
        <v>134</v>
      </c>
      <c r="I1224" t="s">
        <v>135</v>
      </c>
      <c r="J1224" t="s">
        <v>136</v>
      </c>
      <c r="K1224" t="s">
        <v>137</v>
      </c>
      <c r="L1224" t="s">
        <v>3796</v>
      </c>
      <c r="M1224" t="s">
        <v>3797</v>
      </c>
      <c r="N1224">
        <v>1.473333333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0.33351155058380666</v>
      </c>
      <c r="Y1224">
        <v>0</v>
      </c>
      <c r="Z1224">
        <v>0</v>
      </c>
      <c r="AA1224">
        <v>0</v>
      </c>
      <c r="AB1224">
        <v>2.2262329611486664E-2</v>
      </c>
      <c r="AC1224">
        <v>0</v>
      </c>
      <c r="AD1224">
        <v>0</v>
      </c>
      <c r="AE1224">
        <v>0.35577388019529332</v>
      </c>
    </row>
    <row r="1225" spans="1:31" x14ac:dyDescent="0.25">
      <c r="A1225">
        <v>1807186</v>
      </c>
      <c r="B1225">
        <v>1</v>
      </c>
      <c r="C1225" t="s">
        <v>81</v>
      </c>
      <c r="D1225" t="s">
        <v>115</v>
      </c>
      <c r="E1225" t="s">
        <v>193</v>
      </c>
      <c r="F1225" t="s">
        <v>3798</v>
      </c>
      <c r="G1225" t="s">
        <v>826</v>
      </c>
      <c r="H1225" t="s">
        <v>134</v>
      </c>
      <c r="I1225" t="s">
        <v>135</v>
      </c>
      <c r="J1225" t="s">
        <v>136</v>
      </c>
      <c r="K1225" t="s">
        <v>137</v>
      </c>
      <c r="L1225" t="s">
        <v>3799</v>
      </c>
      <c r="M1225" t="s">
        <v>3800</v>
      </c>
      <c r="N1225">
        <v>2.3538888880000002</v>
      </c>
      <c r="O1225">
        <v>0</v>
      </c>
      <c r="P1225">
        <v>27</v>
      </c>
      <c r="Q1225">
        <v>0</v>
      </c>
      <c r="R1225">
        <v>1</v>
      </c>
      <c r="S1225">
        <v>0</v>
      </c>
      <c r="T1225">
        <v>20</v>
      </c>
      <c r="U1225">
        <v>0</v>
      </c>
      <c r="V1225">
        <v>1</v>
      </c>
      <c r="W1225">
        <v>0</v>
      </c>
      <c r="X1225">
        <v>10.643640874743951</v>
      </c>
      <c r="Y1225">
        <v>0</v>
      </c>
      <c r="Z1225">
        <v>0.5430473946148775</v>
      </c>
      <c r="AA1225">
        <v>0</v>
      </c>
      <c r="AB1225">
        <v>6.3245600456311006</v>
      </c>
      <c r="AC1225">
        <v>0</v>
      </c>
      <c r="AD1225">
        <v>8.8901979167330545</v>
      </c>
      <c r="AE1225">
        <v>26.401446231722982</v>
      </c>
    </row>
    <row r="1226" spans="1:31" x14ac:dyDescent="0.25">
      <c r="A1226">
        <v>1807190</v>
      </c>
      <c r="B1226">
        <v>1</v>
      </c>
      <c r="C1226" t="s">
        <v>80</v>
      </c>
      <c r="D1226" t="s">
        <v>107</v>
      </c>
      <c r="E1226" t="s">
        <v>131</v>
      </c>
      <c r="F1226" t="s">
        <v>3801</v>
      </c>
      <c r="G1226" t="s">
        <v>133</v>
      </c>
      <c r="H1226" t="s">
        <v>134</v>
      </c>
      <c r="I1226" t="s">
        <v>135</v>
      </c>
      <c r="J1226" t="s">
        <v>136</v>
      </c>
      <c r="K1226" t="s">
        <v>137</v>
      </c>
      <c r="L1226" t="s">
        <v>3802</v>
      </c>
      <c r="M1226" t="s">
        <v>3803</v>
      </c>
      <c r="N1226">
        <v>1.991666666</v>
      </c>
      <c r="O1226">
        <v>0</v>
      </c>
      <c r="P1226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0.16280656078727501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0.16280656078727501</v>
      </c>
    </row>
    <row r="1227" spans="1:31" x14ac:dyDescent="0.25">
      <c r="A1227">
        <v>1807192</v>
      </c>
      <c r="B1227">
        <v>1</v>
      </c>
      <c r="C1227" t="s">
        <v>80</v>
      </c>
      <c r="D1227" t="s">
        <v>94</v>
      </c>
      <c r="E1227" t="s">
        <v>131</v>
      </c>
      <c r="F1227" t="s">
        <v>3804</v>
      </c>
      <c r="G1227" t="s">
        <v>231</v>
      </c>
      <c r="H1227" t="s">
        <v>134</v>
      </c>
      <c r="I1227" t="s">
        <v>135</v>
      </c>
      <c r="J1227" t="s">
        <v>136</v>
      </c>
      <c r="K1227" t="s">
        <v>137</v>
      </c>
      <c r="L1227" t="s">
        <v>3805</v>
      </c>
      <c r="M1227" t="s">
        <v>3806</v>
      </c>
      <c r="N1227">
        <v>4.5044444439999998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0.53993549469760338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0.53993549469760338</v>
      </c>
    </row>
    <row r="1228" spans="1:31" x14ac:dyDescent="0.25">
      <c r="A1228">
        <v>1807197</v>
      </c>
      <c r="B1228">
        <v>1</v>
      </c>
      <c r="C1228" t="s">
        <v>80</v>
      </c>
      <c r="D1228" t="s">
        <v>108</v>
      </c>
      <c r="E1228" t="s">
        <v>193</v>
      </c>
      <c r="F1228" t="s">
        <v>3807</v>
      </c>
      <c r="G1228" t="s">
        <v>726</v>
      </c>
      <c r="H1228" t="s">
        <v>134</v>
      </c>
      <c r="I1228" t="s">
        <v>135</v>
      </c>
      <c r="J1228" t="s">
        <v>136</v>
      </c>
      <c r="K1228" t="s">
        <v>137</v>
      </c>
      <c r="L1228" t="s">
        <v>3808</v>
      </c>
      <c r="M1228" t="s">
        <v>3809</v>
      </c>
      <c r="N1228">
        <v>4.335</v>
      </c>
      <c r="O1228">
        <v>0</v>
      </c>
      <c r="P1228">
        <v>14</v>
      </c>
      <c r="Q1228">
        <v>0</v>
      </c>
      <c r="R1228">
        <v>3</v>
      </c>
      <c r="S1228">
        <v>0</v>
      </c>
      <c r="T1228">
        <v>4</v>
      </c>
      <c r="U1228">
        <v>0</v>
      </c>
      <c r="V1228">
        <v>0</v>
      </c>
      <c r="W1228">
        <v>0</v>
      </c>
      <c r="X1228">
        <v>6.2383771835906909</v>
      </c>
      <c r="Y1228">
        <v>0</v>
      </c>
      <c r="Z1228">
        <v>1.4230029913726003</v>
      </c>
      <c r="AA1228">
        <v>0</v>
      </c>
      <c r="AB1228">
        <v>11.871097814107934</v>
      </c>
      <c r="AC1228">
        <v>0</v>
      </c>
      <c r="AD1228">
        <v>0</v>
      </c>
      <c r="AE1228">
        <v>19.532477989071225</v>
      </c>
    </row>
    <row r="1229" spans="1:31" x14ac:dyDescent="0.25">
      <c r="A1229">
        <v>1807198</v>
      </c>
      <c r="B1229">
        <v>1</v>
      </c>
      <c r="C1229" t="s">
        <v>80</v>
      </c>
      <c r="D1229" t="s">
        <v>86</v>
      </c>
      <c r="E1229" t="s">
        <v>131</v>
      </c>
      <c r="F1229" t="s">
        <v>3810</v>
      </c>
      <c r="G1229" t="s">
        <v>148</v>
      </c>
      <c r="H1229" t="s">
        <v>134</v>
      </c>
      <c r="I1229" t="s">
        <v>135</v>
      </c>
      <c r="J1229" t="s">
        <v>136</v>
      </c>
      <c r="K1229" t="s">
        <v>137</v>
      </c>
      <c r="L1229" t="s">
        <v>3811</v>
      </c>
      <c r="M1229" t="s">
        <v>3812</v>
      </c>
      <c r="N1229">
        <v>0.60527777699999996</v>
      </c>
      <c r="O1229">
        <v>0</v>
      </c>
      <c r="P1229">
        <v>9</v>
      </c>
      <c r="Q1229">
        <v>0</v>
      </c>
      <c r="R1229">
        <v>0</v>
      </c>
      <c r="S1229">
        <v>0</v>
      </c>
      <c r="T1229">
        <v>10</v>
      </c>
      <c r="U1229">
        <v>0</v>
      </c>
      <c r="V1229">
        <v>0</v>
      </c>
      <c r="W1229">
        <v>0</v>
      </c>
      <c r="X1229">
        <v>1.4001363885587805</v>
      </c>
      <c r="Y1229">
        <v>0</v>
      </c>
      <c r="Z1229">
        <v>0</v>
      </c>
      <c r="AA1229">
        <v>0</v>
      </c>
      <c r="AB1229">
        <v>2.1699385361327952</v>
      </c>
      <c r="AC1229">
        <v>0</v>
      </c>
      <c r="AD1229">
        <v>0</v>
      </c>
      <c r="AE1229">
        <v>3.5700749246915757</v>
      </c>
    </row>
    <row r="1230" spans="1:31" x14ac:dyDescent="0.25">
      <c r="A1230">
        <v>1807200</v>
      </c>
      <c r="B1230">
        <v>1</v>
      </c>
      <c r="C1230" t="s">
        <v>81</v>
      </c>
      <c r="D1230" t="s">
        <v>113</v>
      </c>
      <c r="E1230" t="s">
        <v>131</v>
      </c>
      <c r="F1230" t="s">
        <v>3813</v>
      </c>
      <c r="G1230" t="s">
        <v>231</v>
      </c>
      <c r="H1230" t="s">
        <v>134</v>
      </c>
      <c r="I1230" t="s">
        <v>135</v>
      </c>
      <c r="J1230" t="s">
        <v>136</v>
      </c>
      <c r="K1230" t="s">
        <v>137</v>
      </c>
      <c r="L1230" t="s">
        <v>3814</v>
      </c>
      <c r="M1230" t="s">
        <v>3815</v>
      </c>
      <c r="N1230">
        <v>1.390833333</v>
      </c>
      <c r="O1230">
        <v>0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</row>
    <row r="1231" spans="1:31" x14ac:dyDescent="0.25">
      <c r="A1231">
        <v>1807223</v>
      </c>
      <c r="B1231">
        <v>1</v>
      </c>
      <c r="C1231" t="s">
        <v>80</v>
      </c>
      <c r="D1231" t="s">
        <v>100</v>
      </c>
      <c r="E1231" t="s">
        <v>131</v>
      </c>
      <c r="F1231" t="s">
        <v>3816</v>
      </c>
      <c r="G1231" t="s">
        <v>231</v>
      </c>
      <c r="H1231" t="s">
        <v>134</v>
      </c>
      <c r="I1231" t="s">
        <v>135</v>
      </c>
      <c r="J1231" t="s">
        <v>136</v>
      </c>
      <c r="K1231" t="s">
        <v>137</v>
      </c>
      <c r="L1231" t="s">
        <v>3817</v>
      </c>
      <c r="M1231" t="s">
        <v>3818</v>
      </c>
      <c r="N1231">
        <v>1.7397222219999999</v>
      </c>
      <c r="O1231">
        <v>0</v>
      </c>
      <c r="P1231">
        <v>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0.62049323659545985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0.62049323659545985</v>
      </c>
    </row>
    <row r="1232" spans="1:31" x14ac:dyDescent="0.25">
      <c r="A1232">
        <v>1807224</v>
      </c>
      <c r="B1232">
        <v>1</v>
      </c>
      <c r="C1232" t="s">
        <v>81</v>
      </c>
      <c r="D1232" t="s">
        <v>128</v>
      </c>
      <c r="E1232" t="s">
        <v>131</v>
      </c>
      <c r="F1232" t="s">
        <v>3819</v>
      </c>
      <c r="G1232" t="s">
        <v>133</v>
      </c>
      <c r="H1232" t="s">
        <v>134</v>
      </c>
      <c r="I1232" t="s">
        <v>135</v>
      </c>
      <c r="J1232" t="s">
        <v>136</v>
      </c>
      <c r="K1232" t="s">
        <v>137</v>
      </c>
      <c r="L1232" t="s">
        <v>3820</v>
      </c>
      <c r="M1232" t="s">
        <v>3821</v>
      </c>
      <c r="N1232">
        <v>1.236388888</v>
      </c>
      <c r="O1232">
        <v>0</v>
      </c>
      <c r="P1232">
        <v>3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0.90868358890445011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0.90868358890445011</v>
      </c>
    </row>
    <row r="1233" spans="1:31" x14ac:dyDescent="0.25">
      <c r="A1233">
        <v>1807225</v>
      </c>
      <c r="B1233">
        <v>1</v>
      </c>
      <c r="C1233" t="s">
        <v>80</v>
      </c>
      <c r="D1233" t="s">
        <v>96</v>
      </c>
      <c r="E1233" t="s">
        <v>131</v>
      </c>
      <c r="F1233" t="s">
        <v>3822</v>
      </c>
      <c r="G1233" t="s">
        <v>231</v>
      </c>
      <c r="H1233" t="s">
        <v>134</v>
      </c>
      <c r="I1233" t="s">
        <v>135</v>
      </c>
      <c r="J1233" t="s">
        <v>136</v>
      </c>
      <c r="K1233" t="s">
        <v>137</v>
      </c>
      <c r="L1233" t="s">
        <v>3823</v>
      </c>
      <c r="M1233" t="s">
        <v>3824</v>
      </c>
      <c r="N1233">
        <v>1.258611111</v>
      </c>
      <c r="O1233">
        <v>0</v>
      </c>
      <c r="P1233">
        <v>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0.13662267367569667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0.13662267367569667</v>
      </c>
    </row>
    <row r="1234" spans="1:31" x14ac:dyDescent="0.25">
      <c r="A1234">
        <v>1807231</v>
      </c>
      <c r="B1234">
        <v>1</v>
      </c>
      <c r="C1234" t="s">
        <v>81</v>
      </c>
      <c r="D1234" t="s">
        <v>120</v>
      </c>
      <c r="E1234" t="s">
        <v>140</v>
      </c>
      <c r="F1234" t="s">
        <v>3237</v>
      </c>
      <c r="G1234" t="s">
        <v>142</v>
      </c>
      <c r="H1234" t="s">
        <v>143</v>
      </c>
      <c r="I1234" t="s">
        <v>135</v>
      </c>
      <c r="J1234" t="s">
        <v>136</v>
      </c>
      <c r="K1234" t="s">
        <v>137</v>
      </c>
      <c r="L1234" t="s">
        <v>3825</v>
      </c>
      <c r="M1234" t="s">
        <v>3826</v>
      </c>
      <c r="N1234">
        <v>0.66</v>
      </c>
      <c r="O1234">
        <v>0</v>
      </c>
      <c r="P1234">
        <v>745</v>
      </c>
      <c r="Q1234">
        <v>0</v>
      </c>
      <c r="R1234">
        <v>25</v>
      </c>
      <c r="S1234">
        <v>1</v>
      </c>
      <c r="T1234">
        <v>154</v>
      </c>
      <c r="U1234">
        <v>0</v>
      </c>
      <c r="V1234">
        <v>0</v>
      </c>
      <c r="W1234">
        <v>0</v>
      </c>
      <c r="X1234">
        <v>98.296621240743136</v>
      </c>
      <c r="Y1234">
        <v>0</v>
      </c>
      <c r="Z1234">
        <v>4.3685328919043265</v>
      </c>
      <c r="AA1234">
        <v>0.8127844966933333</v>
      </c>
      <c r="AB1234">
        <v>44.439482120897786</v>
      </c>
      <c r="AC1234">
        <v>0</v>
      </c>
      <c r="AD1234">
        <v>0</v>
      </c>
      <c r="AE1234">
        <v>147.91742075023859</v>
      </c>
    </row>
    <row r="1235" spans="1:31" x14ac:dyDescent="0.25">
      <c r="A1235">
        <v>1807232</v>
      </c>
      <c r="B1235">
        <v>1</v>
      </c>
      <c r="C1235" t="s">
        <v>81</v>
      </c>
      <c r="D1235" t="s">
        <v>127</v>
      </c>
      <c r="E1235" t="s">
        <v>291</v>
      </c>
      <c r="F1235" t="s">
        <v>3827</v>
      </c>
      <c r="G1235" t="s">
        <v>424</v>
      </c>
      <c r="H1235" t="s">
        <v>134</v>
      </c>
      <c r="I1235" t="s">
        <v>135</v>
      </c>
      <c r="J1235" t="s">
        <v>136</v>
      </c>
      <c r="K1235" t="s">
        <v>137</v>
      </c>
      <c r="L1235" t="s">
        <v>3828</v>
      </c>
      <c r="M1235" t="s">
        <v>3829</v>
      </c>
      <c r="N1235">
        <v>1.0774999999999999</v>
      </c>
      <c r="O1235">
        <v>0</v>
      </c>
      <c r="P1235">
        <v>1</v>
      </c>
      <c r="Q1235">
        <v>0</v>
      </c>
      <c r="R1235">
        <v>2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1.4734919575375431</v>
      </c>
      <c r="Y1235">
        <v>0</v>
      </c>
      <c r="Z1235">
        <v>7.9088368888247507</v>
      </c>
      <c r="AA1235">
        <v>0</v>
      </c>
      <c r="AB1235">
        <v>0</v>
      </c>
      <c r="AC1235">
        <v>0</v>
      </c>
      <c r="AD1235">
        <v>0</v>
      </c>
      <c r="AE1235">
        <v>9.3823288463622934</v>
      </c>
    </row>
    <row r="1236" spans="1:31" x14ac:dyDescent="0.25">
      <c r="A1236">
        <v>1807233</v>
      </c>
      <c r="B1236">
        <v>1</v>
      </c>
      <c r="C1236" t="s">
        <v>80</v>
      </c>
      <c r="D1236" t="s">
        <v>101</v>
      </c>
      <c r="E1236" t="s">
        <v>146</v>
      </c>
      <c r="F1236" t="s">
        <v>3830</v>
      </c>
      <c r="G1236" t="s">
        <v>170</v>
      </c>
      <c r="H1236" t="s">
        <v>143</v>
      </c>
      <c r="I1236" t="s">
        <v>135</v>
      </c>
      <c r="J1236" t="s">
        <v>136</v>
      </c>
      <c r="K1236" t="s">
        <v>137</v>
      </c>
      <c r="L1236" t="s">
        <v>3831</v>
      </c>
      <c r="M1236" t="s">
        <v>3832</v>
      </c>
      <c r="N1236">
        <v>1.8363888880000001</v>
      </c>
      <c r="O1236">
        <v>0</v>
      </c>
      <c r="P1236">
        <v>105</v>
      </c>
      <c r="Q1236">
        <v>0</v>
      </c>
      <c r="R1236">
        <v>0</v>
      </c>
      <c r="S1236">
        <v>0</v>
      </c>
      <c r="T1236">
        <v>3</v>
      </c>
      <c r="U1236">
        <v>0</v>
      </c>
      <c r="V1236">
        <v>0</v>
      </c>
      <c r="W1236">
        <v>0</v>
      </c>
      <c r="X1236">
        <v>41.619578315546534</v>
      </c>
      <c r="Y1236">
        <v>0</v>
      </c>
      <c r="Z1236">
        <v>0</v>
      </c>
      <c r="AA1236">
        <v>0</v>
      </c>
      <c r="AB1236">
        <v>5.9103349823746258</v>
      </c>
      <c r="AC1236">
        <v>0</v>
      </c>
      <c r="AD1236">
        <v>0</v>
      </c>
      <c r="AE1236">
        <v>47.529913297921162</v>
      </c>
    </row>
    <row r="1237" spans="1:31" x14ac:dyDescent="0.25">
      <c r="A1237">
        <v>1807234</v>
      </c>
      <c r="B1237">
        <v>1</v>
      </c>
      <c r="C1237" t="s">
        <v>80</v>
      </c>
      <c r="D1237" t="s">
        <v>104</v>
      </c>
      <c r="E1237" t="s">
        <v>291</v>
      </c>
      <c r="F1237" t="s">
        <v>3833</v>
      </c>
      <c r="G1237" t="s">
        <v>424</v>
      </c>
      <c r="H1237" t="s">
        <v>134</v>
      </c>
      <c r="I1237" t="s">
        <v>135</v>
      </c>
      <c r="J1237" t="s">
        <v>136</v>
      </c>
      <c r="K1237" t="s">
        <v>137</v>
      </c>
      <c r="L1237" t="s">
        <v>3834</v>
      </c>
      <c r="M1237" t="s">
        <v>3835</v>
      </c>
      <c r="N1237">
        <v>1.8516666660000001</v>
      </c>
      <c r="O1237">
        <v>0</v>
      </c>
      <c r="P1237">
        <v>0</v>
      </c>
      <c r="Q1237">
        <v>0</v>
      </c>
      <c r="R1237">
        <v>2</v>
      </c>
      <c r="S1237">
        <v>0</v>
      </c>
      <c r="T1237">
        <v>2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7.5498769873122235E-2</v>
      </c>
      <c r="AA1237">
        <v>0</v>
      </c>
      <c r="AB1237">
        <v>7.7448107642461848</v>
      </c>
      <c r="AC1237">
        <v>0</v>
      </c>
      <c r="AD1237">
        <v>0</v>
      </c>
      <c r="AE1237">
        <v>7.820309534119307</v>
      </c>
    </row>
    <row r="1238" spans="1:31" x14ac:dyDescent="0.25">
      <c r="A1238">
        <v>1807236</v>
      </c>
      <c r="B1238">
        <v>1</v>
      </c>
      <c r="C1238" t="s">
        <v>80</v>
      </c>
      <c r="D1238" t="s">
        <v>84</v>
      </c>
      <c r="E1238" t="s">
        <v>131</v>
      </c>
      <c r="F1238" t="s">
        <v>3836</v>
      </c>
      <c r="G1238" t="s">
        <v>148</v>
      </c>
      <c r="H1238" t="s">
        <v>134</v>
      </c>
      <c r="I1238" t="s">
        <v>135</v>
      </c>
      <c r="J1238" t="s">
        <v>136</v>
      </c>
      <c r="K1238" t="s">
        <v>137</v>
      </c>
      <c r="L1238" t="s">
        <v>3837</v>
      </c>
      <c r="M1238" t="s">
        <v>3838</v>
      </c>
      <c r="N1238">
        <v>2.7819444440000001</v>
      </c>
      <c r="O1238">
        <v>0</v>
      </c>
      <c r="P1238">
        <v>29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27.584541034445493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27.584541034445493</v>
      </c>
    </row>
    <row r="1239" spans="1:31" x14ac:dyDescent="0.25">
      <c r="A1239">
        <v>1807240</v>
      </c>
      <c r="B1239">
        <v>1</v>
      </c>
      <c r="C1239" t="s">
        <v>80</v>
      </c>
      <c r="D1239" t="s">
        <v>95</v>
      </c>
      <c r="E1239" t="s">
        <v>146</v>
      </c>
      <c r="F1239" t="s">
        <v>3839</v>
      </c>
      <c r="G1239" t="s">
        <v>2366</v>
      </c>
      <c r="H1239" t="s">
        <v>143</v>
      </c>
      <c r="I1239" t="s">
        <v>135</v>
      </c>
      <c r="J1239" t="s">
        <v>136</v>
      </c>
      <c r="K1239" t="s">
        <v>137</v>
      </c>
      <c r="L1239" t="s">
        <v>3840</v>
      </c>
      <c r="M1239" t="s">
        <v>3841</v>
      </c>
      <c r="N1239">
        <v>2.1291666660000002</v>
      </c>
      <c r="O1239">
        <v>1</v>
      </c>
      <c r="P1239">
        <v>390</v>
      </c>
      <c r="Q1239">
        <v>5</v>
      </c>
      <c r="R1239">
        <v>2</v>
      </c>
      <c r="S1239">
        <v>28</v>
      </c>
      <c r="T1239">
        <v>15</v>
      </c>
      <c r="U1239">
        <v>3</v>
      </c>
      <c r="V1239">
        <v>0</v>
      </c>
      <c r="W1239">
        <v>1.8314657986802101</v>
      </c>
      <c r="X1239">
        <v>202.40044319458073</v>
      </c>
      <c r="Y1239">
        <v>148.46621711039523</v>
      </c>
      <c r="Z1239">
        <v>8.6716423568998469</v>
      </c>
      <c r="AA1239">
        <v>369.44547656099934</v>
      </c>
      <c r="AB1239">
        <v>16.144894331772978</v>
      </c>
      <c r="AC1239">
        <v>238.03133120447688</v>
      </c>
      <c r="AD1239">
        <v>0</v>
      </c>
      <c r="AE1239">
        <v>984.99147055780509</v>
      </c>
    </row>
    <row r="1240" spans="1:31" x14ac:dyDescent="0.25">
      <c r="A1240">
        <v>1807241</v>
      </c>
      <c r="B1240">
        <v>1</v>
      </c>
      <c r="C1240" t="s">
        <v>80</v>
      </c>
      <c r="D1240" t="s">
        <v>98</v>
      </c>
      <c r="E1240" t="s">
        <v>131</v>
      </c>
      <c r="F1240" t="s">
        <v>3842</v>
      </c>
      <c r="G1240" t="s">
        <v>231</v>
      </c>
      <c r="H1240" t="s">
        <v>134</v>
      </c>
      <c r="I1240" t="s">
        <v>135</v>
      </c>
      <c r="J1240" t="s">
        <v>136</v>
      </c>
      <c r="K1240" t="s">
        <v>137</v>
      </c>
      <c r="L1240" t="s">
        <v>3843</v>
      </c>
      <c r="M1240" t="s">
        <v>3844</v>
      </c>
      <c r="N1240">
        <v>4.0805555550000001</v>
      </c>
      <c r="O1240">
        <v>0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8.7297867816133329E-2</v>
      </c>
      <c r="AA1240">
        <v>0</v>
      </c>
      <c r="AB1240">
        <v>0</v>
      </c>
      <c r="AC1240">
        <v>0</v>
      </c>
      <c r="AD1240">
        <v>0</v>
      </c>
      <c r="AE1240">
        <v>8.7297867816133329E-2</v>
      </c>
    </row>
    <row r="1241" spans="1:31" x14ac:dyDescent="0.25">
      <c r="A1241">
        <v>1807242</v>
      </c>
      <c r="B1241">
        <v>1</v>
      </c>
      <c r="C1241" t="s">
        <v>80</v>
      </c>
      <c r="D1241" t="s">
        <v>84</v>
      </c>
      <c r="E1241" t="s">
        <v>131</v>
      </c>
      <c r="F1241" t="s">
        <v>3845</v>
      </c>
      <c r="G1241" t="s">
        <v>148</v>
      </c>
      <c r="H1241" t="s">
        <v>134</v>
      </c>
      <c r="I1241" t="s">
        <v>135</v>
      </c>
      <c r="J1241" t="s">
        <v>136</v>
      </c>
      <c r="K1241" t="s">
        <v>137</v>
      </c>
      <c r="L1241" t="s">
        <v>3846</v>
      </c>
      <c r="M1241" t="s">
        <v>3847</v>
      </c>
      <c r="N1241">
        <v>1.5425</v>
      </c>
      <c r="O1241">
        <v>0</v>
      </c>
      <c r="P1241">
        <v>12</v>
      </c>
      <c r="Q1241">
        <v>0</v>
      </c>
      <c r="R1241">
        <v>0</v>
      </c>
      <c r="S1241">
        <v>0</v>
      </c>
      <c r="T1241">
        <v>4</v>
      </c>
      <c r="U1241">
        <v>0</v>
      </c>
      <c r="V1241">
        <v>0</v>
      </c>
      <c r="W1241">
        <v>0</v>
      </c>
      <c r="X1241">
        <v>4.4269704504038572</v>
      </c>
      <c r="Y1241">
        <v>0</v>
      </c>
      <c r="Z1241">
        <v>0</v>
      </c>
      <c r="AA1241">
        <v>0</v>
      </c>
      <c r="AB1241">
        <v>2.3578867351419088</v>
      </c>
      <c r="AC1241">
        <v>0</v>
      </c>
      <c r="AD1241">
        <v>0</v>
      </c>
      <c r="AE1241">
        <v>6.784857185545766</v>
      </c>
    </row>
    <row r="1242" spans="1:31" x14ac:dyDescent="0.25">
      <c r="A1242">
        <v>1807243</v>
      </c>
      <c r="B1242">
        <v>1</v>
      </c>
      <c r="C1242" t="s">
        <v>80</v>
      </c>
      <c r="D1242" t="s">
        <v>94</v>
      </c>
      <c r="E1242" t="s">
        <v>140</v>
      </c>
      <c r="F1242" t="s">
        <v>2922</v>
      </c>
      <c r="G1242" t="s">
        <v>142</v>
      </c>
      <c r="H1242" t="s">
        <v>143</v>
      </c>
      <c r="I1242" t="s">
        <v>199</v>
      </c>
      <c r="J1242" t="s">
        <v>136</v>
      </c>
      <c r="K1242" t="s">
        <v>137</v>
      </c>
      <c r="L1242" t="s">
        <v>3848</v>
      </c>
      <c r="M1242" t="s">
        <v>3849</v>
      </c>
      <c r="N1242">
        <v>2.4166666E-2</v>
      </c>
      <c r="O1242">
        <v>0</v>
      </c>
      <c r="P1242">
        <v>277</v>
      </c>
      <c r="Q1242">
        <v>0</v>
      </c>
      <c r="R1242">
        <v>1</v>
      </c>
      <c r="S1242">
        <v>4</v>
      </c>
      <c r="T1242">
        <v>11</v>
      </c>
      <c r="U1242">
        <v>1</v>
      </c>
      <c r="V1242">
        <v>0</v>
      </c>
      <c r="W1242">
        <v>0</v>
      </c>
      <c r="X1242">
        <v>0.69961365313425761</v>
      </c>
      <c r="Y1242">
        <v>0</v>
      </c>
      <c r="Z1242">
        <v>2.3157110112874999E-2</v>
      </c>
      <c r="AA1242">
        <v>1.4089754392873735</v>
      </c>
      <c r="AB1242">
        <v>0.10708919590838249</v>
      </c>
      <c r="AC1242">
        <v>1.470087285144275</v>
      </c>
      <c r="AD1242">
        <v>0</v>
      </c>
      <c r="AE1242">
        <v>3.708922683587164</v>
      </c>
    </row>
    <row r="1243" spans="1:31" x14ac:dyDescent="0.25">
      <c r="A1243">
        <v>1807244</v>
      </c>
      <c r="B1243">
        <v>1</v>
      </c>
      <c r="C1243" t="s">
        <v>81</v>
      </c>
      <c r="D1243" t="s">
        <v>127</v>
      </c>
      <c r="E1243" t="s">
        <v>131</v>
      </c>
      <c r="F1243" t="s">
        <v>3850</v>
      </c>
      <c r="G1243" t="s">
        <v>231</v>
      </c>
      <c r="H1243" t="s">
        <v>134</v>
      </c>
      <c r="I1243" t="s">
        <v>135</v>
      </c>
      <c r="J1243" t="s">
        <v>136</v>
      </c>
      <c r="K1243" t="s">
        <v>137</v>
      </c>
      <c r="L1243" t="s">
        <v>3851</v>
      </c>
      <c r="M1243" t="s">
        <v>3852</v>
      </c>
      <c r="N1243">
        <v>3.7349999999999999</v>
      </c>
      <c r="O1243">
        <v>0</v>
      </c>
      <c r="P1243">
        <v>1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0.88777988147430298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0.88777988147430298</v>
      </c>
    </row>
    <row r="1244" spans="1:31" x14ac:dyDescent="0.25">
      <c r="A1244">
        <v>1807245</v>
      </c>
      <c r="B1244">
        <v>1</v>
      </c>
      <c r="C1244" t="s">
        <v>80</v>
      </c>
      <c r="D1244" t="s">
        <v>103</v>
      </c>
      <c r="E1244" t="s">
        <v>131</v>
      </c>
      <c r="F1244" t="s">
        <v>3853</v>
      </c>
      <c r="G1244" t="s">
        <v>231</v>
      </c>
      <c r="H1244" t="s">
        <v>134</v>
      </c>
      <c r="I1244" t="s">
        <v>135</v>
      </c>
      <c r="J1244" t="s">
        <v>136</v>
      </c>
      <c r="K1244" t="s">
        <v>137</v>
      </c>
      <c r="L1244" t="s">
        <v>3854</v>
      </c>
      <c r="M1244" t="s">
        <v>3855</v>
      </c>
      <c r="N1244">
        <v>4.511666666</v>
      </c>
      <c r="O1244">
        <v>0</v>
      </c>
      <c r="P1244">
        <v>2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3.1009758226100099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3.1009758226100099</v>
      </c>
    </row>
    <row r="1245" spans="1:31" x14ac:dyDescent="0.25">
      <c r="A1245">
        <v>1807247</v>
      </c>
      <c r="B1245">
        <v>1</v>
      </c>
      <c r="C1245" t="s">
        <v>80</v>
      </c>
      <c r="D1245" t="s">
        <v>97</v>
      </c>
      <c r="E1245" t="s">
        <v>131</v>
      </c>
      <c r="F1245" t="s">
        <v>3856</v>
      </c>
      <c r="G1245" t="s">
        <v>231</v>
      </c>
      <c r="H1245" t="s">
        <v>134</v>
      </c>
      <c r="I1245" t="s">
        <v>135</v>
      </c>
      <c r="J1245" t="s">
        <v>136</v>
      </c>
      <c r="K1245" t="s">
        <v>137</v>
      </c>
      <c r="L1245" t="s">
        <v>3857</v>
      </c>
      <c r="M1245" t="s">
        <v>3858</v>
      </c>
      <c r="N1245">
        <v>1.1669444440000001</v>
      </c>
      <c r="O1245">
        <v>0</v>
      </c>
      <c r="P1245">
        <v>2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0.96894078163910624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0.96894078163910624</v>
      </c>
    </row>
    <row r="1246" spans="1:31" x14ac:dyDescent="0.25">
      <c r="A1246">
        <v>1807249</v>
      </c>
      <c r="B1246">
        <v>1</v>
      </c>
      <c r="C1246" t="s">
        <v>80</v>
      </c>
      <c r="D1246" t="s">
        <v>97</v>
      </c>
      <c r="E1246" t="s">
        <v>131</v>
      </c>
      <c r="F1246" t="s">
        <v>3859</v>
      </c>
      <c r="G1246" t="s">
        <v>231</v>
      </c>
      <c r="H1246" t="s">
        <v>134</v>
      </c>
      <c r="I1246" t="s">
        <v>135</v>
      </c>
      <c r="J1246" t="s">
        <v>136</v>
      </c>
      <c r="K1246" t="s">
        <v>137</v>
      </c>
      <c r="L1246" t="s">
        <v>3860</v>
      </c>
      <c r="M1246" t="s">
        <v>3861</v>
      </c>
      <c r="N1246">
        <v>3.889444444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9.2069723654468003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9.2069723654468003</v>
      </c>
    </row>
    <row r="1247" spans="1:31" x14ac:dyDescent="0.25">
      <c r="A1247">
        <v>1807250</v>
      </c>
      <c r="B1247">
        <v>1</v>
      </c>
      <c r="C1247" t="s">
        <v>80</v>
      </c>
      <c r="D1247" t="s">
        <v>90</v>
      </c>
      <c r="E1247" t="s">
        <v>131</v>
      </c>
      <c r="F1247" t="s">
        <v>3862</v>
      </c>
      <c r="G1247" t="s">
        <v>231</v>
      </c>
      <c r="H1247" t="s">
        <v>134</v>
      </c>
      <c r="I1247" t="s">
        <v>135</v>
      </c>
      <c r="J1247" t="s">
        <v>136</v>
      </c>
      <c r="K1247" t="s">
        <v>137</v>
      </c>
      <c r="L1247" t="s">
        <v>3863</v>
      </c>
      <c r="M1247" t="s">
        <v>3864</v>
      </c>
      <c r="N1247">
        <v>5.0338888879999999</v>
      </c>
      <c r="O1247">
        <v>0</v>
      </c>
      <c r="P1247">
        <v>52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113.28492354042831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113.28492354042831</v>
      </c>
    </row>
    <row r="1248" spans="1:31" x14ac:dyDescent="0.25">
      <c r="A1248">
        <v>1807255</v>
      </c>
      <c r="B1248">
        <v>1</v>
      </c>
      <c r="C1248" t="s">
        <v>81</v>
      </c>
      <c r="D1248" t="s">
        <v>128</v>
      </c>
      <c r="E1248" t="s">
        <v>291</v>
      </c>
      <c r="F1248" t="s">
        <v>3865</v>
      </c>
      <c r="G1248" t="s">
        <v>424</v>
      </c>
      <c r="H1248" t="s">
        <v>134</v>
      </c>
      <c r="I1248" t="s">
        <v>135</v>
      </c>
      <c r="J1248" t="s">
        <v>136</v>
      </c>
      <c r="K1248" t="s">
        <v>137</v>
      </c>
      <c r="L1248" t="s">
        <v>3866</v>
      </c>
      <c r="M1248" t="s">
        <v>3867</v>
      </c>
      <c r="N1248">
        <v>1.5794444439999999</v>
      </c>
      <c r="O1248">
        <v>0</v>
      </c>
      <c r="P1248">
        <v>120</v>
      </c>
      <c r="Q1248">
        <v>0</v>
      </c>
      <c r="R1248">
        <v>1</v>
      </c>
      <c r="S1248">
        <v>0</v>
      </c>
      <c r="T1248">
        <v>6</v>
      </c>
      <c r="U1248">
        <v>0</v>
      </c>
      <c r="V1248">
        <v>0</v>
      </c>
      <c r="W1248">
        <v>0</v>
      </c>
      <c r="X1248">
        <v>51.786733153694627</v>
      </c>
      <c r="Y1248">
        <v>0</v>
      </c>
      <c r="Z1248">
        <v>0.91136560584968862</v>
      </c>
      <c r="AA1248">
        <v>0</v>
      </c>
      <c r="AB1248">
        <v>5.9056272630627564</v>
      </c>
      <c r="AC1248">
        <v>0</v>
      </c>
      <c r="AD1248">
        <v>0</v>
      </c>
      <c r="AE1248">
        <v>58.60372602260707</v>
      </c>
    </row>
    <row r="1249" spans="1:31" x14ac:dyDescent="0.25">
      <c r="A1249">
        <v>1807262</v>
      </c>
      <c r="B1249">
        <v>1</v>
      </c>
      <c r="C1249" t="s">
        <v>80</v>
      </c>
      <c r="D1249" t="s">
        <v>93</v>
      </c>
      <c r="E1249" t="s">
        <v>193</v>
      </c>
      <c r="F1249" t="s">
        <v>3868</v>
      </c>
      <c r="G1249" t="s">
        <v>235</v>
      </c>
      <c r="H1249" t="s">
        <v>134</v>
      </c>
      <c r="I1249" t="s">
        <v>135</v>
      </c>
      <c r="J1249" t="s">
        <v>136</v>
      </c>
      <c r="K1249" t="s">
        <v>137</v>
      </c>
      <c r="L1249" t="s">
        <v>3869</v>
      </c>
      <c r="M1249" t="s">
        <v>3870</v>
      </c>
      <c r="N1249">
        <v>3.824166666</v>
      </c>
      <c r="O1249">
        <v>0</v>
      </c>
      <c r="P1249">
        <v>0</v>
      </c>
      <c r="Q1249">
        <v>0</v>
      </c>
      <c r="R1249">
        <v>21</v>
      </c>
      <c r="S1249">
        <v>0</v>
      </c>
      <c r="T1249">
        <v>2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7.3562833873525042</v>
      </c>
      <c r="AA1249">
        <v>0</v>
      </c>
      <c r="AB1249">
        <v>0.11141821435785251</v>
      </c>
      <c r="AC1249">
        <v>0</v>
      </c>
      <c r="AD1249">
        <v>0</v>
      </c>
      <c r="AE1249">
        <v>7.467701601710357</v>
      </c>
    </row>
    <row r="1250" spans="1:31" x14ac:dyDescent="0.25">
      <c r="A1250">
        <v>1807266</v>
      </c>
      <c r="B1250">
        <v>1</v>
      </c>
      <c r="C1250" t="s">
        <v>80</v>
      </c>
      <c r="D1250" t="s">
        <v>96</v>
      </c>
      <c r="E1250" t="s">
        <v>131</v>
      </c>
      <c r="F1250" t="s">
        <v>3871</v>
      </c>
      <c r="G1250" t="s">
        <v>209</v>
      </c>
      <c r="H1250" t="s">
        <v>134</v>
      </c>
      <c r="I1250" t="s">
        <v>135</v>
      </c>
      <c r="J1250" t="s">
        <v>136</v>
      </c>
      <c r="K1250" t="s">
        <v>137</v>
      </c>
      <c r="L1250" t="s">
        <v>3872</v>
      </c>
      <c r="M1250" t="s">
        <v>3873</v>
      </c>
      <c r="N1250">
        <v>1.176111111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0.4808079214300911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0.4808079214300911</v>
      </c>
    </row>
    <row r="1251" spans="1:31" x14ac:dyDescent="0.25">
      <c r="A1251">
        <v>1807267</v>
      </c>
      <c r="B1251">
        <v>1</v>
      </c>
      <c r="C1251" t="s">
        <v>80</v>
      </c>
      <c r="D1251" t="s">
        <v>94</v>
      </c>
      <c r="E1251" t="s">
        <v>193</v>
      </c>
      <c r="F1251" t="s">
        <v>3874</v>
      </c>
      <c r="G1251" t="s">
        <v>235</v>
      </c>
      <c r="H1251" t="s">
        <v>134</v>
      </c>
      <c r="I1251" t="s">
        <v>135</v>
      </c>
      <c r="J1251" t="s">
        <v>136</v>
      </c>
      <c r="K1251" t="s">
        <v>137</v>
      </c>
      <c r="L1251" t="s">
        <v>3875</v>
      </c>
      <c r="M1251" t="s">
        <v>3876</v>
      </c>
      <c r="N1251">
        <v>2.3888888879999999</v>
      </c>
      <c r="O1251">
        <v>0</v>
      </c>
      <c r="P1251">
        <v>34</v>
      </c>
      <c r="Q1251">
        <v>0</v>
      </c>
      <c r="R1251">
        <v>0</v>
      </c>
      <c r="S1251">
        <v>0</v>
      </c>
      <c r="T1251">
        <v>1</v>
      </c>
      <c r="U1251">
        <v>0</v>
      </c>
      <c r="V1251">
        <v>0</v>
      </c>
      <c r="W1251">
        <v>0</v>
      </c>
      <c r="X1251">
        <v>19.11937274757738</v>
      </c>
      <c r="Y1251">
        <v>0</v>
      </c>
      <c r="Z1251">
        <v>0</v>
      </c>
      <c r="AA1251">
        <v>0</v>
      </c>
      <c r="AB1251">
        <v>3.8953010478720004E-2</v>
      </c>
      <c r="AC1251">
        <v>0</v>
      </c>
      <c r="AD1251">
        <v>0</v>
      </c>
      <c r="AE1251">
        <v>19.158325758056101</v>
      </c>
    </row>
    <row r="1252" spans="1:31" x14ac:dyDescent="0.25">
      <c r="A1252">
        <v>1807268</v>
      </c>
      <c r="B1252">
        <v>1</v>
      </c>
      <c r="C1252" t="s">
        <v>81</v>
      </c>
      <c r="D1252" t="s">
        <v>112</v>
      </c>
      <c r="E1252" t="s">
        <v>193</v>
      </c>
      <c r="F1252" t="s">
        <v>3877</v>
      </c>
      <c r="G1252" t="s">
        <v>235</v>
      </c>
      <c r="H1252" t="s">
        <v>134</v>
      </c>
      <c r="I1252" t="s">
        <v>135</v>
      </c>
      <c r="J1252" t="s">
        <v>136</v>
      </c>
      <c r="K1252" t="s">
        <v>137</v>
      </c>
      <c r="L1252" t="s">
        <v>3878</v>
      </c>
      <c r="M1252" t="s">
        <v>3879</v>
      </c>
      <c r="N1252">
        <v>5.4775</v>
      </c>
      <c r="O1252">
        <v>0</v>
      </c>
      <c r="P1252">
        <v>0</v>
      </c>
      <c r="Q1252">
        <v>0</v>
      </c>
      <c r="R1252">
        <v>3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0.6851109288674444</v>
      </c>
      <c r="AA1252">
        <v>0</v>
      </c>
      <c r="AB1252">
        <v>0</v>
      </c>
      <c r="AC1252">
        <v>0</v>
      </c>
      <c r="AD1252">
        <v>0</v>
      </c>
      <c r="AE1252">
        <v>0.6851109288674444</v>
      </c>
    </row>
    <row r="1253" spans="1:31" x14ac:dyDescent="0.25">
      <c r="A1253">
        <v>1807271</v>
      </c>
      <c r="B1253">
        <v>1</v>
      </c>
      <c r="C1253" t="s">
        <v>80</v>
      </c>
      <c r="D1253" t="s">
        <v>96</v>
      </c>
      <c r="E1253" t="s">
        <v>131</v>
      </c>
      <c r="F1253" t="s">
        <v>3880</v>
      </c>
      <c r="G1253" t="s">
        <v>209</v>
      </c>
      <c r="H1253" t="s">
        <v>134</v>
      </c>
      <c r="I1253" t="s">
        <v>135</v>
      </c>
      <c r="J1253" t="s">
        <v>136</v>
      </c>
      <c r="K1253" t="s">
        <v>137</v>
      </c>
      <c r="L1253" t="s">
        <v>3881</v>
      </c>
      <c r="M1253" t="s">
        <v>3882</v>
      </c>
      <c r="N1253">
        <v>1.0549999999999999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3.9707070744402786E-2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3.9707070744402786E-2</v>
      </c>
    </row>
    <row r="1254" spans="1:31" x14ac:dyDescent="0.25">
      <c r="A1254">
        <v>1807274</v>
      </c>
      <c r="B1254">
        <v>1</v>
      </c>
      <c r="C1254" t="s">
        <v>80</v>
      </c>
      <c r="D1254" t="s">
        <v>83</v>
      </c>
      <c r="E1254" t="s">
        <v>131</v>
      </c>
      <c r="F1254" t="s">
        <v>3883</v>
      </c>
      <c r="G1254" t="s">
        <v>133</v>
      </c>
      <c r="H1254" t="s">
        <v>134</v>
      </c>
      <c r="I1254" t="s">
        <v>135</v>
      </c>
      <c r="J1254" t="s">
        <v>136</v>
      </c>
      <c r="K1254" t="s">
        <v>137</v>
      </c>
      <c r="L1254" t="s">
        <v>3884</v>
      </c>
      <c r="M1254" t="s">
        <v>3885</v>
      </c>
      <c r="N1254">
        <v>9.1144444440000001</v>
      </c>
      <c r="O1254">
        <v>0</v>
      </c>
      <c r="P1254">
        <v>11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19.98588462554752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19.98588462554752</v>
      </c>
    </row>
    <row r="1255" spans="1:31" x14ac:dyDescent="0.25">
      <c r="A1255">
        <v>1807275</v>
      </c>
      <c r="B1255">
        <v>1</v>
      </c>
      <c r="C1255" t="s">
        <v>80</v>
      </c>
      <c r="D1255" t="s">
        <v>103</v>
      </c>
      <c r="E1255" t="s">
        <v>193</v>
      </c>
      <c r="F1255" t="s">
        <v>3886</v>
      </c>
      <c r="G1255" t="s">
        <v>148</v>
      </c>
      <c r="H1255" t="s">
        <v>134</v>
      </c>
      <c r="I1255" t="s">
        <v>135</v>
      </c>
      <c r="J1255" t="s">
        <v>3</v>
      </c>
      <c r="K1255" t="s">
        <v>137</v>
      </c>
      <c r="L1255" t="s">
        <v>3887</v>
      </c>
      <c r="M1255" t="s">
        <v>3888</v>
      </c>
      <c r="N1255">
        <v>0.828333333</v>
      </c>
      <c r="O1255">
        <v>0</v>
      </c>
      <c r="P1255">
        <v>15</v>
      </c>
      <c r="Q1255">
        <v>0</v>
      </c>
      <c r="R1255">
        <v>0</v>
      </c>
      <c r="S1255">
        <v>0</v>
      </c>
      <c r="T1255">
        <v>3</v>
      </c>
      <c r="U1255">
        <v>0</v>
      </c>
      <c r="V1255">
        <v>0</v>
      </c>
      <c r="W1255">
        <v>0</v>
      </c>
      <c r="X1255">
        <v>2.5140036237966656</v>
      </c>
      <c r="Y1255">
        <v>0</v>
      </c>
      <c r="Z1255">
        <v>0</v>
      </c>
      <c r="AA1255">
        <v>0</v>
      </c>
      <c r="AB1255">
        <v>1.4649082912239999</v>
      </c>
      <c r="AC1255">
        <v>0</v>
      </c>
      <c r="AD1255">
        <v>0</v>
      </c>
      <c r="AE1255">
        <v>3.9789119150206655</v>
      </c>
    </row>
    <row r="1256" spans="1:31" x14ac:dyDescent="0.25">
      <c r="A1256">
        <v>1807277</v>
      </c>
      <c r="B1256">
        <v>1</v>
      </c>
      <c r="C1256" t="s">
        <v>80</v>
      </c>
      <c r="D1256" t="s">
        <v>84</v>
      </c>
      <c r="E1256" t="s">
        <v>291</v>
      </c>
      <c r="F1256" t="s">
        <v>3889</v>
      </c>
      <c r="G1256" t="s">
        <v>937</v>
      </c>
      <c r="H1256" t="s">
        <v>134</v>
      </c>
      <c r="I1256" t="s">
        <v>135</v>
      </c>
      <c r="J1256" t="s">
        <v>136</v>
      </c>
      <c r="K1256" t="s">
        <v>137</v>
      </c>
      <c r="L1256" t="s">
        <v>3890</v>
      </c>
      <c r="M1256" t="s">
        <v>3891</v>
      </c>
      <c r="N1256">
        <v>1.1888888879999999</v>
      </c>
      <c r="O1256">
        <v>0</v>
      </c>
      <c r="P1256">
        <v>447</v>
      </c>
      <c r="Q1256">
        <v>0</v>
      </c>
      <c r="R1256">
        <v>0</v>
      </c>
      <c r="S1256">
        <v>0</v>
      </c>
      <c r="T1256">
        <v>58</v>
      </c>
      <c r="U1256">
        <v>0</v>
      </c>
      <c r="V1256">
        <v>0</v>
      </c>
      <c r="W1256">
        <v>0</v>
      </c>
      <c r="X1256">
        <v>119.13791796737902</v>
      </c>
      <c r="Y1256">
        <v>0</v>
      </c>
      <c r="Z1256">
        <v>0</v>
      </c>
      <c r="AA1256">
        <v>0</v>
      </c>
      <c r="AB1256">
        <v>83.427180014520985</v>
      </c>
      <c r="AC1256">
        <v>0</v>
      </c>
      <c r="AD1256">
        <v>0</v>
      </c>
      <c r="AE1256">
        <v>202.56509798190001</v>
      </c>
    </row>
    <row r="1257" spans="1:31" x14ac:dyDescent="0.25">
      <c r="A1257">
        <v>1807278</v>
      </c>
      <c r="B1257">
        <v>1</v>
      </c>
      <c r="C1257" t="s">
        <v>80</v>
      </c>
      <c r="D1257" t="s">
        <v>108</v>
      </c>
      <c r="E1257" t="s">
        <v>193</v>
      </c>
      <c r="F1257" t="s">
        <v>3892</v>
      </c>
      <c r="G1257" t="s">
        <v>235</v>
      </c>
      <c r="H1257" t="s">
        <v>134</v>
      </c>
      <c r="I1257" t="s">
        <v>135</v>
      </c>
      <c r="J1257" t="s">
        <v>136</v>
      </c>
      <c r="K1257" t="s">
        <v>137</v>
      </c>
      <c r="L1257" t="s">
        <v>3893</v>
      </c>
      <c r="M1257" t="s">
        <v>3894</v>
      </c>
      <c r="N1257">
        <v>4.0691666660000001</v>
      </c>
      <c r="O1257">
        <v>0</v>
      </c>
      <c r="P1257">
        <v>2</v>
      </c>
      <c r="Q1257">
        <v>0</v>
      </c>
      <c r="R1257">
        <v>4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1.3229999132539974</v>
      </c>
      <c r="Y1257">
        <v>0</v>
      </c>
      <c r="Z1257">
        <v>18.751554461685298</v>
      </c>
      <c r="AA1257">
        <v>0</v>
      </c>
      <c r="AB1257">
        <v>0</v>
      </c>
      <c r="AC1257">
        <v>0</v>
      </c>
      <c r="AD1257">
        <v>0</v>
      </c>
      <c r="AE1257">
        <v>20.074554374939297</v>
      </c>
    </row>
    <row r="1258" spans="1:31" x14ac:dyDescent="0.25">
      <c r="A1258">
        <v>1807279</v>
      </c>
      <c r="B1258">
        <v>1</v>
      </c>
      <c r="C1258" t="s">
        <v>80</v>
      </c>
      <c r="D1258" t="s">
        <v>103</v>
      </c>
      <c r="E1258" t="s">
        <v>176</v>
      </c>
      <c r="F1258" t="s">
        <v>3895</v>
      </c>
      <c r="G1258" t="s">
        <v>142</v>
      </c>
      <c r="H1258" t="s">
        <v>143</v>
      </c>
      <c r="I1258" t="s">
        <v>135</v>
      </c>
      <c r="J1258" t="s">
        <v>136</v>
      </c>
      <c r="K1258" t="s">
        <v>137</v>
      </c>
      <c r="L1258" t="s">
        <v>3896</v>
      </c>
      <c r="M1258" t="s">
        <v>3897</v>
      </c>
      <c r="N1258">
        <v>0.54194444399999997</v>
      </c>
      <c r="O1258">
        <v>0</v>
      </c>
      <c r="P1258">
        <v>83</v>
      </c>
      <c r="Q1258">
        <v>12</v>
      </c>
      <c r="R1258">
        <v>29</v>
      </c>
      <c r="S1258">
        <v>1</v>
      </c>
      <c r="T1258">
        <v>9</v>
      </c>
      <c r="U1258">
        <v>1</v>
      </c>
      <c r="V1258">
        <v>0</v>
      </c>
      <c r="W1258">
        <v>0</v>
      </c>
      <c r="X1258">
        <v>10.454408589683801</v>
      </c>
      <c r="Y1258">
        <v>9.483741555248578</v>
      </c>
      <c r="Z1258">
        <v>19.808042601281674</v>
      </c>
      <c r="AA1258">
        <v>40.60971476029934</v>
      </c>
      <c r="AB1258">
        <v>7.6392947397657895</v>
      </c>
      <c r="AC1258">
        <v>11.281097183250003</v>
      </c>
      <c r="AD1258">
        <v>0</v>
      </c>
      <c r="AE1258">
        <v>99.276299429529175</v>
      </c>
    </row>
    <row r="1259" spans="1:31" x14ac:dyDescent="0.25">
      <c r="A1259">
        <v>1807282</v>
      </c>
      <c r="B1259">
        <v>1</v>
      </c>
      <c r="C1259" t="s">
        <v>81</v>
      </c>
      <c r="D1259" t="s">
        <v>112</v>
      </c>
      <c r="E1259" t="s">
        <v>131</v>
      </c>
      <c r="F1259" t="s">
        <v>3898</v>
      </c>
      <c r="G1259" t="s">
        <v>231</v>
      </c>
      <c r="H1259" t="s">
        <v>134</v>
      </c>
      <c r="I1259" t="s">
        <v>135</v>
      </c>
      <c r="J1259" t="s">
        <v>136</v>
      </c>
      <c r="K1259" t="s">
        <v>137</v>
      </c>
      <c r="L1259" t="s">
        <v>3899</v>
      </c>
      <c r="M1259" t="s">
        <v>3900</v>
      </c>
      <c r="N1259">
        <v>6.3472222220000001</v>
      </c>
      <c r="O1259">
        <v>0</v>
      </c>
      <c r="P1259">
        <v>1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0.89789334692035994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0.89789334692035994</v>
      </c>
    </row>
    <row r="1260" spans="1:31" x14ac:dyDescent="0.25">
      <c r="A1260">
        <v>1807284</v>
      </c>
      <c r="B1260">
        <v>1</v>
      </c>
      <c r="C1260" t="s">
        <v>80</v>
      </c>
      <c r="D1260" t="s">
        <v>82</v>
      </c>
      <c r="E1260" t="s">
        <v>131</v>
      </c>
      <c r="F1260" t="s">
        <v>3901</v>
      </c>
      <c r="G1260" t="s">
        <v>209</v>
      </c>
      <c r="H1260" t="s">
        <v>134</v>
      </c>
      <c r="I1260" t="s">
        <v>135</v>
      </c>
      <c r="J1260" t="s">
        <v>136</v>
      </c>
      <c r="K1260" t="s">
        <v>137</v>
      </c>
      <c r="L1260" t="s">
        <v>3902</v>
      </c>
      <c r="M1260" t="s">
        <v>3903</v>
      </c>
      <c r="N1260">
        <v>1.5108333329999999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9</v>
      </c>
      <c r="U1260">
        <v>0</v>
      </c>
      <c r="V1260">
        <v>1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7.0630780543289999</v>
      </c>
      <c r="AC1260">
        <v>0</v>
      </c>
      <c r="AD1260">
        <v>5.1847766579891337</v>
      </c>
      <c r="AE1260">
        <v>12.247854712318134</v>
      </c>
    </row>
    <row r="1261" spans="1:31" x14ac:dyDescent="0.25">
      <c r="A1261">
        <v>1807285</v>
      </c>
      <c r="B1261">
        <v>1</v>
      </c>
      <c r="C1261" t="s">
        <v>80</v>
      </c>
      <c r="D1261" t="s">
        <v>100</v>
      </c>
      <c r="E1261" t="s">
        <v>146</v>
      </c>
      <c r="F1261" t="s">
        <v>3904</v>
      </c>
      <c r="G1261" t="s">
        <v>163</v>
      </c>
      <c r="H1261" t="s">
        <v>143</v>
      </c>
      <c r="I1261" t="s">
        <v>135</v>
      </c>
      <c r="J1261" t="s">
        <v>136</v>
      </c>
      <c r="K1261" t="s">
        <v>137</v>
      </c>
      <c r="L1261" t="s">
        <v>3905</v>
      </c>
      <c r="M1261" t="s">
        <v>3906</v>
      </c>
      <c r="N1261">
        <v>0.40194444400000001</v>
      </c>
      <c r="O1261">
        <v>0</v>
      </c>
      <c r="P1261">
        <v>372</v>
      </c>
      <c r="Q1261">
        <v>0</v>
      </c>
      <c r="R1261">
        <v>3</v>
      </c>
      <c r="S1261">
        <v>0</v>
      </c>
      <c r="T1261">
        <v>16</v>
      </c>
      <c r="U1261">
        <v>0</v>
      </c>
      <c r="V1261">
        <v>0</v>
      </c>
      <c r="W1261">
        <v>0</v>
      </c>
      <c r="X1261">
        <v>38.012613008175123</v>
      </c>
      <c r="Y1261">
        <v>0</v>
      </c>
      <c r="Z1261">
        <v>0.74212520374576507</v>
      </c>
      <c r="AA1261">
        <v>0</v>
      </c>
      <c r="AB1261">
        <v>3.9359404385208885</v>
      </c>
      <c r="AC1261">
        <v>0</v>
      </c>
      <c r="AD1261">
        <v>0</v>
      </c>
      <c r="AE1261">
        <v>42.690678650441775</v>
      </c>
    </row>
    <row r="1262" spans="1:31" x14ac:dyDescent="0.25">
      <c r="A1262">
        <v>1807287</v>
      </c>
      <c r="B1262">
        <v>1</v>
      </c>
      <c r="C1262" t="s">
        <v>80</v>
      </c>
      <c r="D1262" t="s">
        <v>87</v>
      </c>
      <c r="E1262" t="s">
        <v>131</v>
      </c>
      <c r="F1262" t="s">
        <v>3907</v>
      </c>
      <c r="G1262" t="s">
        <v>209</v>
      </c>
      <c r="H1262" t="s">
        <v>134</v>
      </c>
      <c r="I1262" t="s">
        <v>135</v>
      </c>
      <c r="J1262" t="s">
        <v>136</v>
      </c>
      <c r="K1262" t="s">
        <v>137</v>
      </c>
      <c r="L1262" t="s">
        <v>3908</v>
      </c>
      <c r="M1262" t="s">
        <v>3909</v>
      </c>
      <c r="N1262">
        <v>1.108055555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0.51140709925674721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0.51140709925674721</v>
      </c>
    </row>
    <row r="1263" spans="1:31" x14ac:dyDescent="0.25">
      <c r="A1263">
        <v>1807289</v>
      </c>
      <c r="B1263">
        <v>1</v>
      </c>
      <c r="C1263" t="s">
        <v>81</v>
      </c>
      <c r="D1263" t="s">
        <v>127</v>
      </c>
      <c r="E1263" t="s">
        <v>140</v>
      </c>
      <c r="F1263" t="s">
        <v>3910</v>
      </c>
      <c r="G1263" t="s">
        <v>142</v>
      </c>
      <c r="H1263" t="s">
        <v>143</v>
      </c>
      <c r="I1263" t="s">
        <v>135</v>
      </c>
      <c r="J1263" t="s">
        <v>136</v>
      </c>
      <c r="K1263" t="s">
        <v>137</v>
      </c>
      <c r="L1263" t="s">
        <v>3911</v>
      </c>
      <c r="M1263" t="s">
        <v>3912</v>
      </c>
      <c r="N1263">
        <v>3.3877777770000002</v>
      </c>
      <c r="O1263">
        <v>2</v>
      </c>
      <c r="P1263">
        <v>2</v>
      </c>
      <c r="Q1263">
        <v>44</v>
      </c>
      <c r="R1263">
        <v>16</v>
      </c>
      <c r="S1263">
        <v>1</v>
      </c>
      <c r="T1263">
        <v>1</v>
      </c>
      <c r="U1263">
        <v>0</v>
      </c>
      <c r="V1263">
        <v>0</v>
      </c>
      <c r="W1263">
        <v>0.92843795429831111</v>
      </c>
      <c r="X1263">
        <v>9.1993425228777603</v>
      </c>
      <c r="Y1263">
        <v>65.239224869520527</v>
      </c>
      <c r="Z1263">
        <v>131.95441751001812</v>
      </c>
      <c r="AA1263">
        <v>3.8745332128135996</v>
      </c>
      <c r="AB1263">
        <v>7.3027752229404008</v>
      </c>
      <c r="AC1263">
        <v>0</v>
      </c>
      <c r="AD1263">
        <v>0</v>
      </c>
      <c r="AE1263">
        <v>218.4987312924687</v>
      </c>
    </row>
    <row r="1264" spans="1:31" x14ac:dyDescent="0.25">
      <c r="A1264">
        <v>1807295</v>
      </c>
      <c r="B1264">
        <v>1</v>
      </c>
      <c r="C1264" t="s">
        <v>80</v>
      </c>
      <c r="D1264" t="s">
        <v>91</v>
      </c>
      <c r="E1264" t="s">
        <v>131</v>
      </c>
      <c r="F1264" t="s">
        <v>3913</v>
      </c>
      <c r="G1264" t="s">
        <v>231</v>
      </c>
      <c r="H1264" t="s">
        <v>134</v>
      </c>
      <c r="I1264" t="s">
        <v>135</v>
      </c>
      <c r="J1264" t="s">
        <v>136</v>
      </c>
      <c r="K1264" t="s">
        <v>137</v>
      </c>
      <c r="L1264" t="s">
        <v>3914</v>
      </c>
      <c r="M1264" t="s">
        <v>3915</v>
      </c>
      <c r="N1264">
        <v>3.2486111110000002</v>
      </c>
      <c r="O1264">
        <v>0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1.1942814326033335E-3</v>
      </c>
      <c r="AA1264">
        <v>0</v>
      </c>
      <c r="AB1264">
        <v>0</v>
      </c>
      <c r="AC1264">
        <v>0</v>
      </c>
      <c r="AD1264">
        <v>0</v>
      </c>
      <c r="AE1264">
        <v>1.1942814326033335E-3</v>
      </c>
    </row>
    <row r="1265" spans="1:31" x14ac:dyDescent="0.25">
      <c r="A1265">
        <v>1807296</v>
      </c>
      <c r="B1265">
        <v>1</v>
      </c>
      <c r="C1265" t="s">
        <v>80</v>
      </c>
      <c r="D1265" t="s">
        <v>95</v>
      </c>
      <c r="E1265" t="s">
        <v>176</v>
      </c>
      <c r="F1265" t="s">
        <v>3916</v>
      </c>
      <c r="G1265" t="s">
        <v>142</v>
      </c>
      <c r="H1265" t="s">
        <v>143</v>
      </c>
      <c r="I1265" t="s">
        <v>135</v>
      </c>
      <c r="J1265" t="s">
        <v>136</v>
      </c>
      <c r="K1265" t="s">
        <v>137</v>
      </c>
      <c r="L1265" t="s">
        <v>3917</v>
      </c>
      <c r="M1265" t="s">
        <v>3918</v>
      </c>
      <c r="N1265">
        <v>0.42944444399999998</v>
      </c>
      <c r="O1265">
        <v>3</v>
      </c>
      <c r="P1265">
        <v>390</v>
      </c>
      <c r="Q1265">
        <v>7</v>
      </c>
      <c r="R1265">
        <v>2</v>
      </c>
      <c r="S1265">
        <v>30</v>
      </c>
      <c r="T1265">
        <v>15</v>
      </c>
      <c r="U1265">
        <v>4</v>
      </c>
      <c r="V1265">
        <v>0</v>
      </c>
      <c r="W1265">
        <v>0.67983408582328453</v>
      </c>
      <c r="X1265">
        <v>40.499880469600619</v>
      </c>
      <c r="Y1265">
        <v>34.872292407154923</v>
      </c>
      <c r="Z1265">
        <v>1.758888733919415</v>
      </c>
      <c r="AA1265">
        <v>133.94699787013303</v>
      </c>
      <c r="AB1265">
        <v>3.250827831598889</v>
      </c>
      <c r="AC1265">
        <v>118.69294508773589</v>
      </c>
      <c r="AD1265">
        <v>0</v>
      </c>
      <c r="AE1265">
        <v>333.70166648596603</v>
      </c>
    </row>
    <row r="1266" spans="1:31" x14ac:dyDescent="0.25">
      <c r="A1266">
        <v>1807297</v>
      </c>
      <c r="B1266">
        <v>1</v>
      </c>
      <c r="C1266" t="s">
        <v>81</v>
      </c>
      <c r="D1266" t="s">
        <v>121</v>
      </c>
      <c r="E1266" t="s">
        <v>140</v>
      </c>
      <c r="F1266" t="s">
        <v>2248</v>
      </c>
      <c r="G1266" t="s">
        <v>142</v>
      </c>
      <c r="H1266" t="s">
        <v>143</v>
      </c>
      <c r="I1266" t="s">
        <v>135</v>
      </c>
      <c r="J1266" t="s">
        <v>136</v>
      </c>
      <c r="K1266" t="s">
        <v>137</v>
      </c>
      <c r="L1266" t="s">
        <v>3919</v>
      </c>
      <c r="M1266" t="s">
        <v>3920</v>
      </c>
      <c r="N1266">
        <v>1.339444444</v>
      </c>
      <c r="O1266">
        <v>0</v>
      </c>
      <c r="P1266">
        <v>633</v>
      </c>
      <c r="Q1266">
        <v>0</v>
      </c>
      <c r="R1266">
        <v>9</v>
      </c>
      <c r="S1266">
        <v>0</v>
      </c>
      <c r="T1266">
        <v>30</v>
      </c>
      <c r="U1266">
        <v>0</v>
      </c>
      <c r="V1266">
        <v>0</v>
      </c>
      <c r="W1266">
        <v>0</v>
      </c>
      <c r="X1266">
        <v>94.911739958925168</v>
      </c>
      <c r="Y1266">
        <v>0</v>
      </c>
      <c r="Z1266">
        <v>0.37337199005776556</v>
      </c>
      <c r="AA1266">
        <v>0</v>
      </c>
      <c r="AB1266">
        <v>16.198745673020877</v>
      </c>
      <c r="AC1266">
        <v>0</v>
      </c>
      <c r="AD1266">
        <v>0</v>
      </c>
      <c r="AE1266">
        <v>111.48385762200381</v>
      </c>
    </row>
    <row r="1267" spans="1:31" x14ac:dyDescent="0.25">
      <c r="A1267">
        <v>1807300</v>
      </c>
      <c r="B1267">
        <v>1</v>
      </c>
      <c r="C1267" t="s">
        <v>80</v>
      </c>
      <c r="D1267" t="s">
        <v>85</v>
      </c>
      <c r="E1267" t="s">
        <v>131</v>
      </c>
      <c r="F1267" t="s">
        <v>3921</v>
      </c>
      <c r="G1267" t="s">
        <v>231</v>
      </c>
      <c r="H1267" t="s">
        <v>134</v>
      </c>
      <c r="I1267" t="s">
        <v>135</v>
      </c>
      <c r="J1267" t="s">
        <v>136</v>
      </c>
      <c r="K1267" t="s">
        <v>137</v>
      </c>
      <c r="L1267" t="s">
        <v>3922</v>
      </c>
      <c r="M1267" t="s">
        <v>3923</v>
      </c>
      <c r="N1267">
        <v>2.1433333330000002</v>
      </c>
      <c r="O1267">
        <v>0</v>
      </c>
      <c r="P1267">
        <v>2</v>
      </c>
      <c r="Q1267">
        <v>0</v>
      </c>
      <c r="R1267">
        <v>0</v>
      </c>
      <c r="S1267">
        <v>0</v>
      </c>
      <c r="T1267">
        <v>1</v>
      </c>
      <c r="U1267">
        <v>0</v>
      </c>
      <c r="V1267">
        <v>0</v>
      </c>
      <c r="W1267">
        <v>0</v>
      </c>
      <c r="X1267">
        <v>1.9221915907565867</v>
      </c>
      <c r="Y1267">
        <v>0</v>
      </c>
      <c r="Z1267">
        <v>0</v>
      </c>
      <c r="AA1267">
        <v>0</v>
      </c>
      <c r="AB1267">
        <v>1.0515015850409117</v>
      </c>
      <c r="AC1267">
        <v>0</v>
      </c>
      <c r="AD1267">
        <v>0</v>
      </c>
      <c r="AE1267">
        <v>2.9736931757974983</v>
      </c>
    </row>
    <row r="1268" spans="1:31" x14ac:dyDescent="0.25">
      <c r="A1268">
        <v>1807303</v>
      </c>
      <c r="B1268">
        <v>1</v>
      </c>
      <c r="C1268" t="s">
        <v>81</v>
      </c>
      <c r="D1268" t="s">
        <v>115</v>
      </c>
      <c r="E1268" t="s">
        <v>193</v>
      </c>
      <c r="F1268" t="s">
        <v>3924</v>
      </c>
      <c r="G1268" t="s">
        <v>235</v>
      </c>
      <c r="H1268" t="s">
        <v>134</v>
      </c>
      <c r="I1268" t="s">
        <v>135</v>
      </c>
      <c r="J1268" t="s">
        <v>136</v>
      </c>
      <c r="K1268" t="s">
        <v>137</v>
      </c>
      <c r="L1268" t="s">
        <v>3925</v>
      </c>
      <c r="M1268" t="s">
        <v>3926</v>
      </c>
      <c r="N1268">
        <v>2.661944444</v>
      </c>
      <c r="O1268">
        <v>0</v>
      </c>
      <c r="P1268">
        <v>6</v>
      </c>
      <c r="Q1268">
        <v>0</v>
      </c>
      <c r="R1268">
        <v>1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4.0407774901643947</v>
      </c>
      <c r="Y1268">
        <v>0</v>
      </c>
      <c r="Z1268">
        <v>0.18811687079202308</v>
      </c>
      <c r="AA1268">
        <v>0</v>
      </c>
      <c r="AB1268">
        <v>0</v>
      </c>
      <c r="AC1268">
        <v>0</v>
      </c>
      <c r="AD1268">
        <v>0</v>
      </c>
      <c r="AE1268">
        <v>4.228894360956418</v>
      </c>
    </row>
    <row r="1269" spans="1:31" x14ac:dyDescent="0.25">
      <c r="A1269">
        <v>1807304</v>
      </c>
      <c r="B1269">
        <v>1</v>
      </c>
      <c r="C1269" t="s">
        <v>80</v>
      </c>
      <c r="D1269" t="s">
        <v>83</v>
      </c>
      <c r="E1269" t="s">
        <v>131</v>
      </c>
      <c r="F1269" t="s">
        <v>3927</v>
      </c>
      <c r="G1269" t="s">
        <v>231</v>
      </c>
      <c r="H1269" t="s">
        <v>134</v>
      </c>
      <c r="I1269" t="s">
        <v>135</v>
      </c>
      <c r="J1269" t="s">
        <v>136</v>
      </c>
      <c r="K1269" t="s">
        <v>137</v>
      </c>
      <c r="L1269" t="s">
        <v>3928</v>
      </c>
      <c r="M1269" t="s">
        <v>3929</v>
      </c>
      <c r="N1269">
        <v>1.9211111110000001</v>
      </c>
      <c r="O1269">
        <v>0</v>
      </c>
      <c r="P1269">
        <v>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0.99578498062051557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0.99578498062051557</v>
      </c>
    </row>
    <row r="1270" spans="1:31" x14ac:dyDescent="0.25">
      <c r="A1270">
        <v>1807306</v>
      </c>
      <c r="B1270">
        <v>1</v>
      </c>
      <c r="C1270" t="s">
        <v>80</v>
      </c>
      <c r="D1270" t="s">
        <v>93</v>
      </c>
      <c r="E1270" t="s">
        <v>193</v>
      </c>
      <c r="F1270" t="s">
        <v>3930</v>
      </c>
      <c r="G1270" t="s">
        <v>2090</v>
      </c>
      <c r="H1270" t="s">
        <v>134</v>
      </c>
      <c r="I1270" t="s">
        <v>135</v>
      </c>
      <c r="J1270" t="s">
        <v>136</v>
      </c>
      <c r="K1270" t="s">
        <v>137</v>
      </c>
      <c r="L1270" t="s">
        <v>3873</v>
      </c>
      <c r="M1270" t="s">
        <v>3931</v>
      </c>
      <c r="N1270">
        <v>3.6483333330000001</v>
      </c>
      <c r="O1270">
        <v>0</v>
      </c>
      <c r="P1270">
        <v>0</v>
      </c>
      <c r="Q1270">
        <v>0</v>
      </c>
      <c r="R1270">
        <v>1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0.39737965409840337</v>
      </c>
      <c r="AA1270">
        <v>0</v>
      </c>
      <c r="AB1270">
        <v>1.6216415887544802</v>
      </c>
      <c r="AC1270">
        <v>0</v>
      </c>
      <c r="AD1270">
        <v>0</v>
      </c>
      <c r="AE1270">
        <v>2.0190212428528835</v>
      </c>
    </row>
    <row r="1271" spans="1:31" x14ac:dyDescent="0.25">
      <c r="A1271">
        <v>1807307</v>
      </c>
      <c r="B1271">
        <v>1</v>
      </c>
      <c r="C1271" t="s">
        <v>81</v>
      </c>
      <c r="D1271" t="s">
        <v>112</v>
      </c>
      <c r="E1271" t="s">
        <v>131</v>
      </c>
      <c r="F1271" t="s">
        <v>3932</v>
      </c>
      <c r="G1271" t="s">
        <v>231</v>
      </c>
      <c r="H1271" t="s">
        <v>134</v>
      </c>
      <c r="I1271" t="s">
        <v>135</v>
      </c>
      <c r="J1271" t="s">
        <v>136</v>
      </c>
      <c r="K1271" t="s">
        <v>137</v>
      </c>
      <c r="L1271" t="s">
        <v>3933</v>
      </c>
      <c r="M1271" t="s">
        <v>3934</v>
      </c>
      <c r="N1271">
        <v>2.6658333330000001</v>
      </c>
      <c r="O1271">
        <v>0</v>
      </c>
      <c r="P1271">
        <v>1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0.50910679905835776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0.50910679905835776</v>
      </c>
    </row>
    <row r="1272" spans="1:31" x14ac:dyDescent="0.25">
      <c r="A1272">
        <v>1807309</v>
      </c>
      <c r="B1272">
        <v>1</v>
      </c>
      <c r="C1272" t="s">
        <v>80</v>
      </c>
      <c r="D1272" t="s">
        <v>98</v>
      </c>
      <c r="E1272" t="s">
        <v>193</v>
      </c>
      <c r="F1272" t="s">
        <v>3935</v>
      </c>
      <c r="G1272" t="s">
        <v>235</v>
      </c>
      <c r="H1272" t="s">
        <v>134</v>
      </c>
      <c r="I1272" t="s">
        <v>135</v>
      </c>
      <c r="J1272" t="s">
        <v>136</v>
      </c>
      <c r="K1272" t="s">
        <v>137</v>
      </c>
      <c r="L1272" t="s">
        <v>3936</v>
      </c>
      <c r="M1272" t="s">
        <v>3937</v>
      </c>
      <c r="N1272">
        <v>1.4288888879999999</v>
      </c>
      <c r="O1272">
        <v>0</v>
      </c>
      <c r="P1272">
        <v>63</v>
      </c>
      <c r="Q1272">
        <v>0</v>
      </c>
      <c r="R1272">
        <v>0</v>
      </c>
      <c r="S1272">
        <v>0</v>
      </c>
      <c r="T1272">
        <v>33</v>
      </c>
      <c r="U1272">
        <v>0</v>
      </c>
      <c r="V1272">
        <v>0</v>
      </c>
      <c r="W1272">
        <v>0</v>
      </c>
      <c r="X1272">
        <v>19.431048351577573</v>
      </c>
      <c r="Y1272">
        <v>0</v>
      </c>
      <c r="Z1272">
        <v>0</v>
      </c>
      <c r="AA1272">
        <v>0</v>
      </c>
      <c r="AB1272">
        <v>33.580709161130969</v>
      </c>
      <c r="AC1272">
        <v>0</v>
      </c>
      <c r="AD1272">
        <v>0</v>
      </c>
      <c r="AE1272">
        <v>53.011757512708542</v>
      </c>
    </row>
    <row r="1273" spans="1:31" x14ac:dyDescent="0.25">
      <c r="A1273">
        <v>1807311</v>
      </c>
      <c r="B1273">
        <v>1</v>
      </c>
      <c r="C1273" t="s">
        <v>80</v>
      </c>
      <c r="D1273" t="s">
        <v>110</v>
      </c>
      <c r="E1273" t="s">
        <v>193</v>
      </c>
      <c r="F1273" t="s">
        <v>3938</v>
      </c>
      <c r="G1273" t="s">
        <v>373</v>
      </c>
      <c r="H1273" t="s">
        <v>134</v>
      </c>
      <c r="I1273" t="s">
        <v>135</v>
      </c>
      <c r="J1273" t="s">
        <v>136</v>
      </c>
      <c r="K1273" t="s">
        <v>137</v>
      </c>
      <c r="L1273" t="s">
        <v>3939</v>
      </c>
      <c r="M1273" t="s">
        <v>3940</v>
      </c>
      <c r="N1273">
        <v>1.055833333</v>
      </c>
      <c r="O1273">
        <v>0</v>
      </c>
      <c r="P1273">
        <v>129</v>
      </c>
      <c r="Q1273">
        <v>0</v>
      </c>
      <c r="R1273">
        <v>0</v>
      </c>
      <c r="S1273">
        <v>0</v>
      </c>
      <c r="T1273">
        <v>17</v>
      </c>
      <c r="U1273">
        <v>0</v>
      </c>
      <c r="V1273">
        <v>0</v>
      </c>
      <c r="W1273">
        <v>0</v>
      </c>
      <c r="X1273">
        <v>37.018347563147827</v>
      </c>
      <c r="Y1273">
        <v>0</v>
      </c>
      <c r="Z1273">
        <v>0</v>
      </c>
      <c r="AA1273">
        <v>0</v>
      </c>
      <c r="AB1273">
        <v>14.876979832475048</v>
      </c>
      <c r="AC1273">
        <v>0</v>
      </c>
      <c r="AD1273">
        <v>0</v>
      </c>
      <c r="AE1273">
        <v>51.895327395622871</v>
      </c>
    </row>
    <row r="1274" spans="1:31" x14ac:dyDescent="0.25">
      <c r="A1274">
        <v>1807312</v>
      </c>
      <c r="B1274">
        <v>1</v>
      </c>
      <c r="C1274" t="s">
        <v>80</v>
      </c>
      <c r="D1274" t="s">
        <v>104</v>
      </c>
      <c r="E1274" t="s">
        <v>131</v>
      </c>
      <c r="F1274" t="s">
        <v>3941</v>
      </c>
      <c r="G1274" t="s">
        <v>231</v>
      </c>
      <c r="H1274" t="s">
        <v>134</v>
      </c>
      <c r="I1274" t="s">
        <v>135</v>
      </c>
      <c r="J1274" t="s">
        <v>136</v>
      </c>
      <c r="K1274" t="s">
        <v>137</v>
      </c>
      <c r="L1274" t="s">
        <v>3928</v>
      </c>
      <c r="M1274" t="s">
        <v>3942</v>
      </c>
      <c r="N1274">
        <v>3.6183333329999998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3.0954223026433336E-3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3.0954223026433336E-3</v>
      </c>
    </row>
    <row r="1275" spans="1:31" x14ac:dyDescent="0.25">
      <c r="A1275">
        <v>1807313</v>
      </c>
      <c r="B1275">
        <v>1</v>
      </c>
      <c r="C1275" t="s">
        <v>80</v>
      </c>
      <c r="D1275" t="s">
        <v>95</v>
      </c>
      <c r="E1275" t="s">
        <v>146</v>
      </c>
      <c r="F1275" t="s">
        <v>3943</v>
      </c>
      <c r="G1275" t="s">
        <v>170</v>
      </c>
      <c r="H1275" t="s">
        <v>143</v>
      </c>
      <c r="I1275" t="s">
        <v>135</v>
      </c>
      <c r="J1275" t="s">
        <v>136</v>
      </c>
      <c r="K1275" t="s">
        <v>137</v>
      </c>
      <c r="L1275" t="s">
        <v>3944</v>
      </c>
      <c r="M1275" t="s">
        <v>3945</v>
      </c>
      <c r="N1275">
        <v>3.4213888880000001</v>
      </c>
      <c r="O1275">
        <v>6</v>
      </c>
      <c r="P1275">
        <v>0</v>
      </c>
      <c r="Q1275">
        <v>4</v>
      </c>
      <c r="R1275">
        <v>1</v>
      </c>
      <c r="S1275">
        <v>1</v>
      </c>
      <c r="T1275">
        <v>0</v>
      </c>
      <c r="U1275">
        <v>1</v>
      </c>
      <c r="V1275">
        <v>0</v>
      </c>
      <c r="W1275">
        <v>5.7165437318295504</v>
      </c>
      <c r="X1275">
        <v>0</v>
      </c>
      <c r="Y1275">
        <v>6.9422445516720837</v>
      </c>
      <c r="Z1275">
        <v>2.9576767272541664</v>
      </c>
      <c r="AA1275">
        <v>1.2056429562016526</v>
      </c>
      <c r="AB1275">
        <v>0</v>
      </c>
      <c r="AC1275">
        <v>43.823622549660271</v>
      </c>
      <c r="AD1275">
        <v>0</v>
      </c>
      <c r="AE1275">
        <v>60.645730516617725</v>
      </c>
    </row>
    <row r="1276" spans="1:31" x14ac:dyDescent="0.25">
      <c r="A1276">
        <v>1807316</v>
      </c>
      <c r="B1276">
        <v>1</v>
      </c>
      <c r="C1276" t="s">
        <v>80</v>
      </c>
      <c r="D1276" t="s">
        <v>104</v>
      </c>
      <c r="E1276" t="s">
        <v>131</v>
      </c>
      <c r="F1276" t="s">
        <v>3946</v>
      </c>
      <c r="G1276" t="s">
        <v>231</v>
      </c>
      <c r="H1276" t="s">
        <v>134</v>
      </c>
      <c r="I1276" t="s">
        <v>135</v>
      </c>
      <c r="J1276" t="s">
        <v>136</v>
      </c>
      <c r="K1276" t="s">
        <v>137</v>
      </c>
      <c r="L1276" t="s">
        <v>3947</v>
      </c>
      <c r="M1276" t="s">
        <v>3948</v>
      </c>
      <c r="N1276">
        <v>2.6233333330000002</v>
      </c>
      <c r="O1276">
        <v>0</v>
      </c>
      <c r="P1276">
        <v>1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</row>
    <row r="1277" spans="1:31" x14ac:dyDescent="0.25">
      <c r="A1277">
        <v>1807317</v>
      </c>
      <c r="B1277">
        <v>1</v>
      </c>
      <c r="C1277" t="s">
        <v>81</v>
      </c>
      <c r="D1277" t="s">
        <v>123</v>
      </c>
      <c r="E1277" t="s">
        <v>176</v>
      </c>
      <c r="F1277" t="s">
        <v>3949</v>
      </c>
      <c r="G1277" t="s">
        <v>142</v>
      </c>
      <c r="H1277" t="s">
        <v>143</v>
      </c>
      <c r="I1277" t="s">
        <v>135</v>
      </c>
      <c r="J1277" t="s">
        <v>136</v>
      </c>
      <c r="K1277" t="s">
        <v>137</v>
      </c>
      <c r="L1277" t="s">
        <v>3950</v>
      </c>
      <c r="M1277" t="s">
        <v>3951</v>
      </c>
      <c r="N1277">
        <v>0.402777777</v>
      </c>
      <c r="O1277">
        <v>4</v>
      </c>
      <c r="P1277">
        <v>554</v>
      </c>
      <c r="Q1277">
        <v>310</v>
      </c>
      <c r="R1277">
        <v>504</v>
      </c>
      <c r="S1277">
        <v>27</v>
      </c>
      <c r="T1277">
        <v>79</v>
      </c>
      <c r="U1277">
        <v>3</v>
      </c>
      <c r="V1277">
        <v>0</v>
      </c>
      <c r="W1277">
        <v>11.226403969449375</v>
      </c>
      <c r="X1277">
        <v>47.240440481994767</v>
      </c>
      <c r="Y1277">
        <v>142.30802716901803</v>
      </c>
      <c r="Z1277">
        <v>192.09063086039853</v>
      </c>
      <c r="AA1277">
        <v>36.480874820561809</v>
      </c>
      <c r="AB1277">
        <v>20.363622226158313</v>
      </c>
      <c r="AC1277">
        <v>10.679838993714013</v>
      </c>
      <c r="AD1277">
        <v>0</v>
      </c>
      <c r="AE1277">
        <v>460.38983852129485</v>
      </c>
    </row>
    <row r="1278" spans="1:31" x14ac:dyDescent="0.25">
      <c r="A1278">
        <v>1807318</v>
      </c>
      <c r="B1278">
        <v>1</v>
      </c>
      <c r="C1278" t="s">
        <v>81</v>
      </c>
      <c r="D1278" t="s">
        <v>112</v>
      </c>
      <c r="E1278" t="s">
        <v>193</v>
      </c>
      <c r="F1278" t="s">
        <v>3952</v>
      </c>
      <c r="G1278" t="s">
        <v>235</v>
      </c>
      <c r="H1278" t="s">
        <v>134</v>
      </c>
      <c r="I1278" t="s">
        <v>135</v>
      </c>
      <c r="J1278" t="s">
        <v>136</v>
      </c>
      <c r="K1278" t="s">
        <v>137</v>
      </c>
      <c r="L1278" t="s">
        <v>3953</v>
      </c>
      <c r="M1278" t="s">
        <v>3954</v>
      </c>
      <c r="N1278">
        <v>1.671944444</v>
      </c>
      <c r="O1278">
        <v>0</v>
      </c>
      <c r="P1278">
        <v>4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6.8405779454709451E-2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6.8405779454709451E-2</v>
      </c>
    </row>
    <row r="1279" spans="1:31" x14ac:dyDescent="0.25">
      <c r="A1279">
        <v>1807320</v>
      </c>
      <c r="B1279">
        <v>1</v>
      </c>
      <c r="C1279" t="s">
        <v>80</v>
      </c>
      <c r="D1279" t="s">
        <v>103</v>
      </c>
      <c r="E1279" t="s">
        <v>131</v>
      </c>
      <c r="F1279" t="s">
        <v>3955</v>
      </c>
      <c r="G1279" t="s">
        <v>148</v>
      </c>
      <c r="H1279" t="s">
        <v>134</v>
      </c>
      <c r="I1279" t="s">
        <v>135</v>
      </c>
      <c r="J1279" t="s">
        <v>136</v>
      </c>
      <c r="K1279" t="s">
        <v>137</v>
      </c>
      <c r="L1279" t="s">
        <v>3956</v>
      </c>
      <c r="M1279" t="s">
        <v>3957</v>
      </c>
      <c r="N1279">
        <v>1.6230555550000001</v>
      </c>
      <c r="O1279">
        <v>0</v>
      </c>
      <c r="P1279">
        <v>3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0.79148877289595554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0.79148877289595554</v>
      </c>
    </row>
    <row r="1280" spans="1:31" x14ac:dyDescent="0.25">
      <c r="A1280">
        <v>1807321</v>
      </c>
      <c r="B1280">
        <v>1</v>
      </c>
      <c r="C1280" t="s">
        <v>80</v>
      </c>
      <c r="D1280" t="s">
        <v>89</v>
      </c>
      <c r="E1280" t="s">
        <v>131</v>
      </c>
      <c r="F1280" t="s">
        <v>3958</v>
      </c>
      <c r="G1280" t="s">
        <v>133</v>
      </c>
      <c r="H1280" t="s">
        <v>134</v>
      </c>
      <c r="I1280" t="s">
        <v>135</v>
      </c>
      <c r="J1280" t="s">
        <v>136</v>
      </c>
      <c r="K1280" t="s">
        <v>137</v>
      </c>
      <c r="L1280" t="s">
        <v>3959</v>
      </c>
      <c r="M1280" t="s">
        <v>3960</v>
      </c>
      <c r="N1280">
        <v>1.660833333</v>
      </c>
      <c r="O1280">
        <v>0</v>
      </c>
      <c r="P1280">
        <v>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0.40535102297073333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0.40535102297073333</v>
      </c>
    </row>
    <row r="1281" spans="1:31" x14ac:dyDescent="0.25">
      <c r="A1281">
        <v>1807322</v>
      </c>
      <c r="B1281">
        <v>1</v>
      </c>
      <c r="C1281" t="s">
        <v>80</v>
      </c>
      <c r="D1281" t="s">
        <v>106</v>
      </c>
      <c r="E1281" t="s">
        <v>131</v>
      </c>
      <c r="F1281" t="s">
        <v>3961</v>
      </c>
      <c r="G1281" t="s">
        <v>231</v>
      </c>
      <c r="H1281" t="s">
        <v>134</v>
      </c>
      <c r="I1281" t="s">
        <v>135</v>
      </c>
      <c r="J1281" t="s">
        <v>136</v>
      </c>
      <c r="K1281" t="s">
        <v>137</v>
      </c>
      <c r="L1281" t="s">
        <v>3962</v>
      </c>
      <c r="M1281" t="s">
        <v>3963</v>
      </c>
      <c r="N1281">
        <v>5.2436111109999999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2.4291979057017734</v>
      </c>
      <c r="AC1281">
        <v>0</v>
      </c>
      <c r="AD1281">
        <v>0</v>
      </c>
      <c r="AE1281">
        <v>2.4291979057017734</v>
      </c>
    </row>
    <row r="1282" spans="1:31" x14ac:dyDescent="0.25">
      <c r="A1282">
        <v>1807324</v>
      </c>
      <c r="B1282">
        <v>1</v>
      </c>
      <c r="C1282" t="s">
        <v>80</v>
      </c>
      <c r="D1282" t="s">
        <v>96</v>
      </c>
      <c r="E1282" t="s">
        <v>131</v>
      </c>
      <c r="F1282" t="s">
        <v>3964</v>
      </c>
      <c r="G1282" t="s">
        <v>148</v>
      </c>
      <c r="H1282" t="s">
        <v>134</v>
      </c>
      <c r="I1282" t="s">
        <v>135</v>
      </c>
      <c r="J1282" t="s">
        <v>136</v>
      </c>
      <c r="K1282" t="s">
        <v>137</v>
      </c>
      <c r="L1282" t="s">
        <v>3965</v>
      </c>
      <c r="M1282" t="s">
        <v>3966</v>
      </c>
      <c r="N1282">
        <v>2.4852777769999999</v>
      </c>
      <c r="O1282">
        <v>0</v>
      </c>
      <c r="P1282">
        <v>1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1.3448955471615676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1.3448955471615676</v>
      </c>
    </row>
    <row r="1283" spans="1:31" x14ac:dyDescent="0.25">
      <c r="A1283">
        <v>1807326</v>
      </c>
      <c r="B1283">
        <v>1</v>
      </c>
      <c r="C1283" t="s">
        <v>80</v>
      </c>
      <c r="D1283" t="s">
        <v>97</v>
      </c>
      <c r="E1283" t="s">
        <v>131</v>
      </c>
      <c r="F1283" t="s">
        <v>3967</v>
      </c>
      <c r="G1283" t="s">
        <v>231</v>
      </c>
      <c r="H1283" t="s">
        <v>134</v>
      </c>
      <c r="I1283" t="s">
        <v>135</v>
      </c>
      <c r="J1283" t="s">
        <v>136</v>
      </c>
      <c r="K1283" t="s">
        <v>137</v>
      </c>
      <c r="L1283" t="s">
        <v>3968</v>
      </c>
      <c r="M1283" t="s">
        <v>3969</v>
      </c>
      <c r="N1283">
        <v>3.2177777769999998</v>
      </c>
      <c r="O1283">
        <v>0</v>
      </c>
      <c r="P1283">
        <v>2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3.4275217964059075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3.4275217964059075</v>
      </c>
    </row>
    <row r="1284" spans="1:31" x14ac:dyDescent="0.25">
      <c r="A1284">
        <v>1807328</v>
      </c>
      <c r="B1284">
        <v>1</v>
      </c>
      <c r="C1284" t="s">
        <v>80</v>
      </c>
      <c r="D1284" t="s">
        <v>97</v>
      </c>
      <c r="E1284" t="s">
        <v>131</v>
      </c>
      <c r="F1284" t="s">
        <v>3970</v>
      </c>
      <c r="G1284" t="s">
        <v>133</v>
      </c>
      <c r="H1284" t="s">
        <v>134</v>
      </c>
      <c r="I1284" t="s">
        <v>135</v>
      </c>
      <c r="J1284" t="s">
        <v>136</v>
      </c>
      <c r="K1284" t="s">
        <v>137</v>
      </c>
      <c r="L1284" t="s">
        <v>3971</v>
      </c>
      <c r="M1284" t="s">
        <v>3972</v>
      </c>
      <c r="N1284">
        <v>4.1577777769999997</v>
      </c>
      <c r="O1284">
        <v>0</v>
      </c>
      <c r="P1284">
        <v>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2.4629458508920758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2.4629458508920758</v>
      </c>
    </row>
    <row r="1285" spans="1:31" x14ac:dyDescent="0.25">
      <c r="A1285">
        <v>1807330</v>
      </c>
      <c r="B1285">
        <v>1</v>
      </c>
      <c r="C1285" t="s">
        <v>80</v>
      </c>
      <c r="D1285" t="s">
        <v>100</v>
      </c>
      <c r="E1285" t="s">
        <v>176</v>
      </c>
      <c r="F1285" t="s">
        <v>3973</v>
      </c>
      <c r="G1285" t="s">
        <v>142</v>
      </c>
      <c r="H1285" t="s">
        <v>143</v>
      </c>
      <c r="I1285" t="s">
        <v>135</v>
      </c>
      <c r="J1285" t="s">
        <v>136</v>
      </c>
      <c r="K1285" t="s">
        <v>137</v>
      </c>
      <c r="L1285" t="s">
        <v>3974</v>
      </c>
      <c r="M1285" t="s">
        <v>3975</v>
      </c>
      <c r="N1285">
        <v>0.45166666599999999</v>
      </c>
      <c r="O1285">
        <v>1</v>
      </c>
      <c r="P1285">
        <v>1269</v>
      </c>
      <c r="Q1285">
        <v>18</v>
      </c>
      <c r="R1285">
        <v>444</v>
      </c>
      <c r="S1285">
        <v>13</v>
      </c>
      <c r="T1285">
        <v>246</v>
      </c>
      <c r="U1285">
        <v>0</v>
      </c>
      <c r="V1285">
        <v>1</v>
      </c>
      <c r="W1285">
        <v>0.28267317541884002</v>
      </c>
      <c r="X1285">
        <v>147.96681263611805</v>
      </c>
      <c r="Y1285">
        <v>103.01661338127445</v>
      </c>
      <c r="Z1285">
        <v>140.02592943881891</v>
      </c>
      <c r="AA1285">
        <v>55.015812199497418</v>
      </c>
      <c r="AB1285">
        <v>94.873798985060674</v>
      </c>
      <c r="AC1285">
        <v>0</v>
      </c>
      <c r="AD1285">
        <v>67.490251352571164</v>
      </c>
      <c r="AE1285">
        <v>608.67189116875954</v>
      </c>
    </row>
    <row r="1286" spans="1:31" x14ac:dyDescent="0.25">
      <c r="A1286">
        <v>1807331</v>
      </c>
      <c r="B1286">
        <v>1</v>
      </c>
      <c r="C1286" t="s">
        <v>80</v>
      </c>
      <c r="D1286" t="s">
        <v>102</v>
      </c>
      <c r="E1286" t="s">
        <v>131</v>
      </c>
      <c r="F1286" t="s">
        <v>3976</v>
      </c>
      <c r="G1286" t="s">
        <v>231</v>
      </c>
      <c r="H1286" t="s">
        <v>134</v>
      </c>
      <c r="I1286" t="s">
        <v>135</v>
      </c>
      <c r="J1286" t="s">
        <v>136</v>
      </c>
      <c r="K1286" t="s">
        <v>137</v>
      </c>
      <c r="L1286" t="s">
        <v>3977</v>
      </c>
      <c r="M1286" t="s">
        <v>3978</v>
      </c>
      <c r="N1286">
        <v>2.173333333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0.95960922985824015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0.95960922985824015</v>
      </c>
    </row>
    <row r="1287" spans="1:31" x14ac:dyDescent="0.25">
      <c r="A1287">
        <v>1807334</v>
      </c>
      <c r="B1287">
        <v>1</v>
      </c>
      <c r="C1287" t="s">
        <v>80</v>
      </c>
      <c r="D1287" t="s">
        <v>94</v>
      </c>
      <c r="E1287" t="s">
        <v>193</v>
      </c>
      <c r="F1287" t="s">
        <v>3979</v>
      </c>
      <c r="G1287" t="s">
        <v>373</v>
      </c>
      <c r="H1287" t="s">
        <v>134</v>
      </c>
      <c r="I1287" t="s">
        <v>135</v>
      </c>
      <c r="J1287" t="s">
        <v>136</v>
      </c>
      <c r="K1287" t="s">
        <v>137</v>
      </c>
      <c r="L1287" t="s">
        <v>3980</v>
      </c>
      <c r="M1287" t="s">
        <v>3981</v>
      </c>
      <c r="N1287">
        <v>4.9236111109999996</v>
      </c>
      <c r="O1287">
        <v>0</v>
      </c>
      <c r="P1287">
        <v>19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13.196394123205106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13.196394123205106</v>
      </c>
    </row>
    <row r="1288" spans="1:31" x14ac:dyDescent="0.25">
      <c r="A1288">
        <v>1807335</v>
      </c>
      <c r="B1288">
        <v>1</v>
      </c>
      <c r="C1288" t="s">
        <v>81</v>
      </c>
      <c r="D1288" t="s">
        <v>117</v>
      </c>
      <c r="E1288" t="s">
        <v>193</v>
      </c>
      <c r="F1288" t="s">
        <v>3982</v>
      </c>
      <c r="G1288" t="s">
        <v>235</v>
      </c>
      <c r="H1288" t="s">
        <v>134</v>
      </c>
      <c r="I1288" t="s">
        <v>135</v>
      </c>
      <c r="J1288" t="s">
        <v>136</v>
      </c>
      <c r="K1288" t="s">
        <v>137</v>
      </c>
      <c r="L1288" t="s">
        <v>3983</v>
      </c>
      <c r="M1288" t="s">
        <v>3984</v>
      </c>
      <c r="N1288">
        <v>1.0858333330000001</v>
      </c>
      <c r="O1288">
        <v>0</v>
      </c>
      <c r="P1288">
        <v>19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4.1474907828555878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4.1474907828555878</v>
      </c>
    </row>
    <row r="1289" spans="1:31" x14ac:dyDescent="0.25">
      <c r="A1289">
        <v>1807337</v>
      </c>
      <c r="B1289">
        <v>1</v>
      </c>
      <c r="C1289" t="s">
        <v>81</v>
      </c>
      <c r="D1289" t="s">
        <v>119</v>
      </c>
      <c r="E1289" t="s">
        <v>140</v>
      </c>
      <c r="F1289" t="s">
        <v>972</v>
      </c>
      <c r="G1289" t="s">
        <v>158</v>
      </c>
      <c r="H1289" t="s">
        <v>143</v>
      </c>
      <c r="I1289" t="s">
        <v>135</v>
      </c>
      <c r="J1289" t="s">
        <v>136</v>
      </c>
      <c r="K1289" t="s">
        <v>159</v>
      </c>
      <c r="L1289" t="s">
        <v>3985</v>
      </c>
      <c r="M1289" t="s">
        <v>3986</v>
      </c>
      <c r="N1289">
        <v>0.41138138800000001</v>
      </c>
      <c r="O1289">
        <v>0</v>
      </c>
      <c r="P1289">
        <v>897</v>
      </c>
      <c r="Q1289">
        <v>55</v>
      </c>
      <c r="R1289">
        <v>55</v>
      </c>
      <c r="S1289">
        <v>1</v>
      </c>
      <c r="T1289">
        <v>60</v>
      </c>
      <c r="U1289">
        <v>0</v>
      </c>
      <c r="V1289">
        <v>0</v>
      </c>
      <c r="W1289">
        <v>0</v>
      </c>
      <c r="X1289">
        <v>62.3495386082419</v>
      </c>
      <c r="Y1289">
        <v>88.401732739351161</v>
      </c>
      <c r="Z1289">
        <v>27.156412536098308</v>
      </c>
      <c r="AA1289">
        <v>3.7596672041325832</v>
      </c>
      <c r="AB1289">
        <v>5.7454623426360847</v>
      </c>
      <c r="AC1289">
        <v>0</v>
      </c>
      <c r="AD1289">
        <v>0</v>
      </c>
      <c r="AE1289">
        <v>187.41281343046001</v>
      </c>
    </row>
    <row r="1290" spans="1:31" x14ac:dyDescent="0.25">
      <c r="A1290">
        <v>1807339</v>
      </c>
      <c r="B1290">
        <v>1</v>
      </c>
      <c r="C1290" t="s">
        <v>81</v>
      </c>
      <c r="D1290" t="s">
        <v>112</v>
      </c>
      <c r="E1290" t="s">
        <v>176</v>
      </c>
      <c r="F1290" t="s">
        <v>3987</v>
      </c>
      <c r="G1290" t="s">
        <v>142</v>
      </c>
      <c r="H1290" t="s">
        <v>143</v>
      </c>
      <c r="I1290" t="s">
        <v>135</v>
      </c>
      <c r="J1290" t="s">
        <v>136</v>
      </c>
      <c r="K1290" t="s">
        <v>137</v>
      </c>
      <c r="L1290" t="s">
        <v>3988</v>
      </c>
      <c r="M1290" t="s">
        <v>3989</v>
      </c>
      <c r="N1290">
        <v>0.36833333299999999</v>
      </c>
      <c r="O1290">
        <v>2</v>
      </c>
      <c r="P1290">
        <v>1066</v>
      </c>
      <c r="Q1290">
        <v>206</v>
      </c>
      <c r="R1290">
        <v>143</v>
      </c>
      <c r="S1290">
        <v>10</v>
      </c>
      <c r="T1290">
        <v>89</v>
      </c>
      <c r="U1290">
        <v>3</v>
      </c>
      <c r="V1290">
        <v>0</v>
      </c>
      <c r="W1290">
        <v>0.36079293559622666</v>
      </c>
      <c r="X1290">
        <v>71.244561240535006</v>
      </c>
      <c r="Y1290">
        <v>65.21322853987644</v>
      </c>
      <c r="Z1290">
        <v>31.442460263476157</v>
      </c>
      <c r="AA1290">
        <v>12.668751040297819</v>
      </c>
      <c r="AB1290">
        <v>16.918219209687948</v>
      </c>
      <c r="AC1290">
        <v>106.9713789932364</v>
      </c>
      <c r="AD1290">
        <v>0</v>
      </c>
      <c r="AE1290">
        <v>304.81939222270597</v>
      </c>
    </row>
    <row r="1291" spans="1:31" x14ac:dyDescent="0.25">
      <c r="A1291">
        <v>1807342</v>
      </c>
      <c r="B1291">
        <v>1</v>
      </c>
      <c r="C1291" t="s">
        <v>81</v>
      </c>
      <c r="D1291" t="s">
        <v>128</v>
      </c>
      <c r="E1291" t="s">
        <v>131</v>
      </c>
      <c r="F1291" t="s">
        <v>3990</v>
      </c>
      <c r="G1291" t="s">
        <v>133</v>
      </c>
      <c r="H1291" t="s">
        <v>134</v>
      </c>
      <c r="I1291" t="s">
        <v>135</v>
      </c>
      <c r="J1291" t="s">
        <v>136</v>
      </c>
      <c r="K1291" t="s">
        <v>137</v>
      </c>
      <c r="L1291" t="s">
        <v>3991</v>
      </c>
      <c r="M1291" t="s">
        <v>3992</v>
      </c>
      <c r="N1291">
        <v>1.305555555</v>
      </c>
      <c r="O1291">
        <v>0</v>
      </c>
      <c r="P1291">
        <v>6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1.5919418779857848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1.5919418779857848</v>
      </c>
    </row>
    <row r="1292" spans="1:31" x14ac:dyDescent="0.25">
      <c r="A1292">
        <v>1807343</v>
      </c>
      <c r="B1292">
        <v>1</v>
      </c>
      <c r="C1292" t="s">
        <v>81</v>
      </c>
      <c r="D1292" t="s">
        <v>122</v>
      </c>
      <c r="E1292" t="s">
        <v>176</v>
      </c>
      <c r="F1292" t="s">
        <v>3993</v>
      </c>
      <c r="G1292" t="s">
        <v>142</v>
      </c>
      <c r="H1292" t="s">
        <v>143</v>
      </c>
      <c r="I1292" t="s">
        <v>135</v>
      </c>
      <c r="J1292" t="s">
        <v>136</v>
      </c>
      <c r="K1292" t="s">
        <v>137</v>
      </c>
      <c r="L1292" t="s">
        <v>3994</v>
      </c>
      <c r="M1292" t="s">
        <v>3995</v>
      </c>
      <c r="N1292">
        <v>0.61361111099999999</v>
      </c>
      <c r="O1292">
        <v>23</v>
      </c>
      <c r="P1292">
        <v>777</v>
      </c>
      <c r="Q1292">
        <v>67</v>
      </c>
      <c r="R1292">
        <v>26</v>
      </c>
      <c r="S1292">
        <v>17</v>
      </c>
      <c r="T1292">
        <v>49</v>
      </c>
      <c r="U1292">
        <v>0</v>
      </c>
      <c r="V1292">
        <v>1</v>
      </c>
      <c r="W1292">
        <v>3.957382472222672</v>
      </c>
      <c r="X1292">
        <v>72.692542609291181</v>
      </c>
      <c r="Y1292">
        <v>54.703391197969601</v>
      </c>
      <c r="Z1292">
        <v>4.3672351562240648</v>
      </c>
      <c r="AA1292">
        <v>47.98184022826959</v>
      </c>
      <c r="AB1292">
        <v>8.2149672386334931</v>
      </c>
      <c r="AC1292">
        <v>0</v>
      </c>
      <c r="AD1292">
        <v>1.3455675237616445</v>
      </c>
      <c r="AE1292">
        <v>193.26292642637227</v>
      </c>
    </row>
    <row r="1293" spans="1:31" x14ac:dyDescent="0.25">
      <c r="A1293">
        <v>1807345</v>
      </c>
      <c r="B1293">
        <v>1</v>
      </c>
      <c r="C1293" t="s">
        <v>80</v>
      </c>
      <c r="D1293" t="s">
        <v>92</v>
      </c>
      <c r="E1293" t="s">
        <v>131</v>
      </c>
      <c r="F1293" t="s">
        <v>3996</v>
      </c>
      <c r="G1293" t="s">
        <v>231</v>
      </c>
      <c r="H1293" t="s">
        <v>134</v>
      </c>
      <c r="I1293" t="s">
        <v>135</v>
      </c>
      <c r="J1293" t="s">
        <v>136</v>
      </c>
      <c r="K1293" t="s">
        <v>137</v>
      </c>
      <c r="L1293" t="s">
        <v>3997</v>
      </c>
      <c r="M1293" t="s">
        <v>3998</v>
      </c>
      <c r="N1293">
        <v>2.7488888880000002</v>
      </c>
      <c r="O1293">
        <v>0</v>
      </c>
      <c r="P1293">
        <v>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2.5410441623060005E-2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2.5410441623060005E-2</v>
      </c>
    </row>
    <row r="1294" spans="1:31" x14ac:dyDescent="0.25">
      <c r="A1294">
        <v>1807347</v>
      </c>
      <c r="B1294">
        <v>1</v>
      </c>
      <c r="C1294" t="s">
        <v>80</v>
      </c>
      <c r="D1294" t="s">
        <v>84</v>
      </c>
      <c r="E1294" t="s">
        <v>193</v>
      </c>
      <c r="F1294" t="s">
        <v>3999</v>
      </c>
      <c r="G1294" t="s">
        <v>1943</v>
      </c>
      <c r="H1294" t="s">
        <v>134</v>
      </c>
      <c r="I1294" t="s">
        <v>135</v>
      </c>
      <c r="J1294" t="s">
        <v>136</v>
      </c>
      <c r="K1294" t="s">
        <v>137</v>
      </c>
      <c r="L1294" t="s">
        <v>4000</v>
      </c>
      <c r="M1294" t="s">
        <v>4001</v>
      </c>
      <c r="N1294">
        <v>0.69194444399999999</v>
      </c>
      <c r="O1294">
        <v>0</v>
      </c>
      <c r="P1294">
        <v>101</v>
      </c>
      <c r="Q1294">
        <v>0</v>
      </c>
      <c r="R1294">
        <v>0</v>
      </c>
      <c r="S1294">
        <v>0</v>
      </c>
      <c r="T1294">
        <v>7</v>
      </c>
      <c r="U1294">
        <v>0</v>
      </c>
      <c r="V1294">
        <v>0</v>
      </c>
      <c r="W1294">
        <v>0</v>
      </c>
      <c r="X1294">
        <v>23.004058661750076</v>
      </c>
      <c r="Y1294">
        <v>0</v>
      </c>
      <c r="Z1294">
        <v>0</v>
      </c>
      <c r="AA1294">
        <v>0</v>
      </c>
      <c r="AB1294">
        <v>1.758695005450803</v>
      </c>
      <c r="AC1294">
        <v>0</v>
      </c>
      <c r="AD1294">
        <v>0</v>
      </c>
      <c r="AE1294">
        <v>24.762753667200879</v>
      </c>
    </row>
    <row r="1295" spans="1:31" x14ac:dyDescent="0.25">
      <c r="A1295">
        <v>1807348</v>
      </c>
      <c r="B1295">
        <v>1</v>
      </c>
      <c r="C1295" t="s">
        <v>81</v>
      </c>
      <c r="D1295" t="s">
        <v>128</v>
      </c>
      <c r="E1295" t="s">
        <v>131</v>
      </c>
      <c r="F1295" t="s">
        <v>4002</v>
      </c>
      <c r="G1295" t="s">
        <v>133</v>
      </c>
      <c r="H1295" t="s">
        <v>134</v>
      </c>
      <c r="I1295" t="s">
        <v>135</v>
      </c>
      <c r="J1295" t="s">
        <v>136</v>
      </c>
      <c r="K1295" t="s">
        <v>137</v>
      </c>
      <c r="L1295" t="s">
        <v>4003</v>
      </c>
      <c r="M1295" t="s">
        <v>4004</v>
      </c>
      <c r="N1295">
        <v>5.9952777770000001</v>
      </c>
      <c r="O1295">
        <v>0</v>
      </c>
      <c r="P1295">
        <v>1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1.2556775976063781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1.2556775976063781</v>
      </c>
    </row>
    <row r="1296" spans="1:31" x14ac:dyDescent="0.25">
      <c r="A1296">
        <v>1807350</v>
      </c>
      <c r="B1296">
        <v>1</v>
      </c>
      <c r="C1296" t="s">
        <v>80</v>
      </c>
      <c r="D1296" t="s">
        <v>84</v>
      </c>
      <c r="E1296" t="s">
        <v>131</v>
      </c>
      <c r="F1296" t="s">
        <v>4005</v>
      </c>
      <c r="G1296" t="s">
        <v>209</v>
      </c>
      <c r="H1296" t="s">
        <v>134</v>
      </c>
      <c r="I1296" t="s">
        <v>135</v>
      </c>
      <c r="J1296" t="s">
        <v>136</v>
      </c>
      <c r="K1296" t="s">
        <v>137</v>
      </c>
      <c r="L1296" t="s">
        <v>4006</v>
      </c>
      <c r="M1296" t="s">
        <v>4007</v>
      </c>
      <c r="N1296">
        <v>1.919444444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0.47692529669850003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0.47692529669850003</v>
      </c>
    </row>
    <row r="1297" spans="1:31" x14ac:dyDescent="0.25">
      <c r="A1297">
        <v>1807355</v>
      </c>
      <c r="B1297">
        <v>1</v>
      </c>
      <c r="C1297" t="s">
        <v>80</v>
      </c>
      <c r="D1297" t="s">
        <v>103</v>
      </c>
      <c r="E1297" t="s">
        <v>131</v>
      </c>
      <c r="F1297" t="s">
        <v>4008</v>
      </c>
      <c r="G1297" t="s">
        <v>231</v>
      </c>
      <c r="H1297" t="s">
        <v>134</v>
      </c>
      <c r="I1297" t="s">
        <v>135</v>
      </c>
      <c r="J1297" t="s">
        <v>136</v>
      </c>
      <c r="K1297" t="s">
        <v>137</v>
      </c>
      <c r="L1297" t="s">
        <v>4009</v>
      </c>
      <c r="M1297" t="s">
        <v>4010</v>
      </c>
      <c r="N1297">
        <v>1.3561111109999999</v>
      </c>
      <c r="O1297">
        <v>0</v>
      </c>
      <c r="P1297">
        <v>1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0.42379969971631504</v>
      </c>
      <c r="Y1297">
        <v>0</v>
      </c>
      <c r="Z1297">
        <v>1.4366990265555556E-2</v>
      </c>
      <c r="AA1297">
        <v>0</v>
      </c>
      <c r="AB1297">
        <v>0</v>
      </c>
      <c r="AC1297">
        <v>0</v>
      </c>
      <c r="AD1297">
        <v>0</v>
      </c>
      <c r="AE1297">
        <v>0.43816668998187058</v>
      </c>
    </row>
    <row r="1298" spans="1:31" x14ac:dyDescent="0.25">
      <c r="A1298">
        <v>1807356</v>
      </c>
      <c r="B1298">
        <v>1</v>
      </c>
      <c r="C1298" t="s">
        <v>81</v>
      </c>
      <c r="D1298" t="s">
        <v>123</v>
      </c>
      <c r="E1298" t="s">
        <v>193</v>
      </c>
      <c r="F1298" t="s">
        <v>4011</v>
      </c>
      <c r="G1298" t="s">
        <v>235</v>
      </c>
      <c r="H1298" t="s">
        <v>134</v>
      </c>
      <c r="I1298" t="s">
        <v>135</v>
      </c>
      <c r="J1298" t="s">
        <v>136</v>
      </c>
      <c r="K1298" t="s">
        <v>137</v>
      </c>
      <c r="L1298" t="s">
        <v>4012</v>
      </c>
      <c r="M1298" t="s">
        <v>4013</v>
      </c>
      <c r="N1298">
        <v>2.8925000000000001</v>
      </c>
      <c r="O1298">
        <v>0</v>
      </c>
      <c r="P1298">
        <v>1</v>
      </c>
      <c r="Q1298">
        <v>0</v>
      </c>
      <c r="R1298">
        <v>8</v>
      </c>
      <c r="S1298">
        <v>0</v>
      </c>
      <c r="T1298">
        <v>2</v>
      </c>
      <c r="U1298">
        <v>0</v>
      </c>
      <c r="V1298">
        <v>0</v>
      </c>
      <c r="W1298">
        <v>0</v>
      </c>
      <c r="X1298">
        <v>0.74457858719281123</v>
      </c>
      <c r="Y1298">
        <v>0</v>
      </c>
      <c r="Z1298">
        <v>1.0446099722291087</v>
      </c>
      <c r="AA1298">
        <v>0</v>
      </c>
      <c r="AB1298">
        <v>4.9976734329231116E-2</v>
      </c>
      <c r="AC1298">
        <v>0</v>
      </c>
      <c r="AD1298">
        <v>0</v>
      </c>
      <c r="AE1298">
        <v>1.8391652937511511</v>
      </c>
    </row>
    <row r="1299" spans="1:31" x14ac:dyDescent="0.25">
      <c r="A1299">
        <v>1807358</v>
      </c>
      <c r="B1299">
        <v>1</v>
      </c>
      <c r="C1299" t="s">
        <v>80</v>
      </c>
      <c r="D1299" t="s">
        <v>94</v>
      </c>
      <c r="E1299" t="s">
        <v>131</v>
      </c>
      <c r="F1299" t="s">
        <v>4014</v>
      </c>
      <c r="G1299" t="s">
        <v>209</v>
      </c>
      <c r="H1299" t="s">
        <v>134</v>
      </c>
      <c r="I1299" t="s">
        <v>135</v>
      </c>
      <c r="J1299" t="s">
        <v>136</v>
      </c>
      <c r="K1299" t="s">
        <v>137</v>
      </c>
      <c r="L1299" t="s">
        <v>4015</v>
      </c>
      <c r="M1299" t="s">
        <v>4016</v>
      </c>
      <c r="N1299">
        <v>0.90194444399999996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0.30841295795719337</v>
      </c>
      <c r="AC1299">
        <v>0</v>
      </c>
      <c r="AD1299">
        <v>0</v>
      </c>
      <c r="AE1299">
        <v>0.30841295795719337</v>
      </c>
    </row>
    <row r="1300" spans="1:31" x14ac:dyDescent="0.25">
      <c r="A1300">
        <v>1807360</v>
      </c>
      <c r="B1300">
        <v>1</v>
      </c>
      <c r="C1300" t="s">
        <v>81</v>
      </c>
      <c r="D1300" t="s">
        <v>123</v>
      </c>
      <c r="E1300" t="s">
        <v>193</v>
      </c>
      <c r="F1300" t="s">
        <v>4017</v>
      </c>
      <c r="G1300" t="s">
        <v>1943</v>
      </c>
      <c r="H1300" t="s">
        <v>134</v>
      </c>
      <c r="I1300" t="s">
        <v>135</v>
      </c>
      <c r="J1300" t="s">
        <v>136</v>
      </c>
      <c r="K1300" t="s">
        <v>137</v>
      </c>
      <c r="L1300" t="s">
        <v>4018</v>
      </c>
      <c r="M1300" t="s">
        <v>4019</v>
      </c>
      <c r="N1300">
        <v>1.260277777</v>
      </c>
      <c r="O1300">
        <v>0</v>
      </c>
      <c r="P1300">
        <v>253</v>
      </c>
      <c r="Q1300">
        <v>0</v>
      </c>
      <c r="R1300">
        <v>0</v>
      </c>
      <c r="S1300">
        <v>0</v>
      </c>
      <c r="T1300">
        <v>7</v>
      </c>
      <c r="U1300">
        <v>0</v>
      </c>
      <c r="V1300">
        <v>0</v>
      </c>
      <c r="W1300">
        <v>0</v>
      </c>
      <c r="X1300">
        <v>70.33640434226902</v>
      </c>
      <c r="Y1300">
        <v>0</v>
      </c>
      <c r="Z1300">
        <v>0</v>
      </c>
      <c r="AA1300">
        <v>0</v>
      </c>
      <c r="AB1300">
        <v>3.4483739237932345</v>
      </c>
      <c r="AC1300">
        <v>0</v>
      </c>
      <c r="AD1300">
        <v>0</v>
      </c>
      <c r="AE1300">
        <v>73.784778266062261</v>
      </c>
    </row>
    <row r="1301" spans="1:31" x14ac:dyDescent="0.25">
      <c r="A1301">
        <v>1807364</v>
      </c>
      <c r="B1301">
        <v>1</v>
      </c>
      <c r="C1301" t="s">
        <v>80</v>
      </c>
      <c r="D1301" t="s">
        <v>99</v>
      </c>
      <c r="E1301" t="s">
        <v>193</v>
      </c>
      <c r="F1301" t="s">
        <v>4020</v>
      </c>
      <c r="G1301" t="s">
        <v>373</v>
      </c>
      <c r="H1301" t="s">
        <v>134</v>
      </c>
      <c r="I1301" t="s">
        <v>135</v>
      </c>
      <c r="J1301" t="s">
        <v>136</v>
      </c>
      <c r="K1301" t="s">
        <v>137</v>
      </c>
      <c r="L1301" t="s">
        <v>4021</v>
      </c>
      <c r="M1301" t="s">
        <v>4022</v>
      </c>
      <c r="N1301">
        <v>4.023055555</v>
      </c>
      <c r="O1301">
        <v>0</v>
      </c>
      <c r="P1301">
        <v>7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6.9637210767315336</v>
      </c>
      <c r="Y1301">
        <v>0</v>
      </c>
      <c r="Z1301">
        <v>0</v>
      </c>
      <c r="AA1301">
        <v>0</v>
      </c>
      <c r="AB1301">
        <v>0.2063193860516489</v>
      </c>
      <c r="AC1301">
        <v>0</v>
      </c>
      <c r="AD1301">
        <v>0</v>
      </c>
      <c r="AE1301">
        <v>7.1700404627831826</v>
      </c>
    </row>
    <row r="1302" spans="1:31" x14ac:dyDescent="0.25">
      <c r="A1302">
        <v>1807365</v>
      </c>
      <c r="B1302">
        <v>1</v>
      </c>
      <c r="C1302" t="s">
        <v>81</v>
      </c>
      <c r="D1302" t="s">
        <v>112</v>
      </c>
      <c r="E1302" t="s">
        <v>176</v>
      </c>
      <c r="F1302" t="s">
        <v>4023</v>
      </c>
      <c r="G1302" t="s">
        <v>142</v>
      </c>
      <c r="H1302" t="s">
        <v>143</v>
      </c>
      <c r="I1302" t="s">
        <v>135</v>
      </c>
      <c r="J1302" t="s">
        <v>136</v>
      </c>
      <c r="K1302" t="s">
        <v>137</v>
      </c>
      <c r="L1302" t="s">
        <v>4024</v>
      </c>
      <c r="M1302" t="s">
        <v>4025</v>
      </c>
      <c r="N1302">
        <v>1.66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324.10767802111519</v>
      </c>
      <c r="AD1302">
        <v>0</v>
      </c>
      <c r="AE1302">
        <v>324.10767802111519</v>
      </c>
    </row>
    <row r="1303" spans="1:31" x14ac:dyDescent="0.25">
      <c r="A1303">
        <v>1807366</v>
      </c>
      <c r="B1303">
        <v>1</v>
      </c>
      <c r="C1303" t="s">
        <v>80</v>
      </c>
      <c r="D1303" t="s">
        <v>96</v>
      </c>
      <c r="E1303" t="s">
        <v>193</v>
      </c>
      <c r="F1303" t="s">
        <v>4026</v>
      </c>
      <c r="G1303" t="s">
        <v>279</v>
      </c>
      <c r="H1303" t="s">
        <v>134</v>
      </c>
      <c r="I1303" t="s">
        <v>135</v>
      </c>
      <c r="J1303" t="s">
        <v>136</v>
      </c>
      <c r="K1303" t="s">
        <v>137</v>
      </c>
      <c r="L1303" t="s">
        <v>4027</v>
      </c>
      <c r="M1303" t="s">
        <v>4028</v>
      </c>
      <c r="N1303">
        <v>0.325833333</v>
      </c>
      <c r="O1303">
        <v>0</v>
      </c>
      <c r="P1303">
        <v>5</v>
      </c>
      <c r="Q1303">
        <v>0</v>
      </c>
      <c r="R1303">
        <v>10</v>
      </c>
      <c r="S1303">
        <v>0</v>
      </c>
      <c r="T1303">
        <v>4</v>
      </c>
      <c r="U1303">
        <v>0</v>
      </c>
      <c r="V1303">
        <v>0</v>
      </c>
      <c r="W1303">
        <v>0</v>
      </c>
      <c r="X1303">
        <v>0.89495180332220925</v>
      </c>
      <c r="Y1303">
        <v>0</v>
      </c>
      <c r="Z1303">
        <v>1.4591088982383302</v>
      </c>
      <c r="AA1303">
        <v>0</v>
      </c>
      <c r="AB1303">
        <v>0.44319751715014249</v>
      </c>
      <c r="AC1303">
        <v>0</v>
      </c>
      <c r="AD1303">
        <v>0</v>
      </c>
      <c r="AE1303">
        <v>2.7972582187106818</v>
      </c>
    </row>
    <row r="1304" spans="1:31" x14ac:dyDescent="0.25">
      <c r="A1304">
        <v>1807367</v>
      </c>
      <c r="B1304">
        <v>1</v>
      </c>
      <c r="C1304" t="s">
        <v>80</v>
      </c>
      <c r="D1304" t="s">
        <v>98</v>
      </c>
      <c r="E1304" t="s">
        <v>193</v>
      </c>
      <c r="F1304" t="s">
        <v>4029</v>
      </c>
      <c r="G1304" t="s">
        <v>235</v>
      </c>
      <c r="H1304" t="s">
        <v>134</v>
      </c>
      <c r="I1304" t="s">
        <v>135</v>
      </c>
      <c r="J1304" t="s">
        <v>136</v>
      </c>
      <c r="K1304" t="s">
        <v>137</v>
      </c>
      <c r="L1304" t="s">
        <v>4030</v>
      </c>
      <c r="M1304" t="s">
        <v>4031</v>
      </c>
      <c r="N1304">
        <v>1.8505555549999999</v>
      </c>
      <c r="O1304">
        <v>0</v>
      </c>
      <c r="P1304">
        <v>13</v>
      </c>
      <c r="Q1304">
        <v>0</v>
      </c>
      <c r="R1304">
        <v>3</v>
      </c>
      <c r="S1304">
        <v>0</v>
      </c>
      <c r="T1304">
        <v>5</v>
      </c>
      <c r="U1304">
        <v>0</v>
      </c>
      <c r="V1304">
        <v>0</v>
      </c>
      <c r="W1304">
        <v>0</v>
      </c>
      <c r="X1304">
        <v>4.9020139051121694</v>
      </c>
      <c r="Y1304">
        <v>0</v>
      </c>
      <c r="Z1304">
        <v>5.9514189980831826</v>
      </c>
      <c r="AA1304">
        <v>0</v>
      </c>
      <c r="AB1304">
        <v>1.4100774539773746</v>
      </c>
      <c r="AC1304">
        <v>0</v>
      </c>
      <c r="AD1304">
        <v>0</v>
      </c>
      <c r="AE1304">
        <v>12.263510357172725</v>
      </c>
    </row>
    <row r="1305" spans="1:31" x14ac:dyDescent="0.25">
      <c r="A1305">
        <v>1807369</v>
      </c>
      <c r="B1305">
        <v>1</v>
      </c>
      <c r="C1305" t="s">
        <v>80</v>
      </c>
      <c r="D1305" t="s">
        <v>96</v>
      </c>
      <c r="E1305" t="s">
        <v>131</v>
      </c>
      <c r="F1305" t="s">
        <v>4032</v>
      </c>
      <c r="G1305" t="s">
        <v>133</v>
      </c>
      <c r="H1305" t="s">
        <v>134</v>
      </c>
      <c r="I1305" t="s">
        <v>135</v>
      </c>
      <c r="J1305" t="s">
        <v>136</v>
      </c>
      <c r="K1305" t="s">
        <v>137</v>
      </c>
      <c r="L1305" t="s">
        <v>4033</v>
      </c>
      <c r="M1305" t="s">
        <v>4010</v>
      </c>
      <c r="N1305">
        <v>0.96361111099999996</v>
      </c>
      <c r="O1305">
        <v>0</v>
      </c>
      <c r="P1305">
        <v>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0.76016807607044889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0.76016807607044889</v>
      </c>
    </row>
    <row r="1306" spans="1:31" x14ac:dyDescent="0.25">
      <c r="A1306">
        <v>1807372</v>
      </c>
      <c r="B1306">
        <v>1</v>
      </c>
      <c r="C1306" t="s">
        <v>80</v>
      </c>
      <c r="D1306" t="s">
        <v>86</v>
      </c>
      <c r="E1306" t="s">
        <v>131</v>
      </c>
      <c r="F1306" t="s">
        <v>4034</v>
      </c>
      <c r="G1306" t="s">
        <v>209</v>
      </c>
      <c r="H1306" t="s">
        <v>134</v>
      </c>
      <c r="I1306" t="s">
        <v>135</v>
      </c>
      <c r="J1306" t="s">
        <v>136</v>
      </c>
      <c r="K1306" t="s">
        <v>137</v>
      </c>
      <c r="L1306" t="s">
        <v>4035</v>
      </c>
      <c r="M1306" t="s">
        <v>4036</v>
      </c>
      <c r="N1306">
        <v>1.154722222</v>
      </c>
      <c r="O1306">
        <v>0</v>
      </c>
      <c r="P1306">
        <v>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1.1246022731940113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1.1246022731940113</v>
      </c>
    </row>
    <row r="1307" spans="1:31" x14ac:dyDescent="0.25">
      <c r="A1307">
        <v>1807373</v>
      </c>
      <c r="B1307">
        <v>1</v>
      </c>
      <c r="C1307" t="s">
        <v>80</v>
      </c>
      <c r="D1307" t="s">
        <v>92</v>
      </c>
      <c r="E1307" t="s">
        <v>131</v>
      </c>
      <c r="F1307" t="s">
        <v>3591</v>
      </c>
      <c r="G1307" t="s">
        <v>231</v>
      </c>
      <c r="H1307" t="s">
        <v>134</v>
      </c>
      <c r="I1307" t="s">
        <v>135</v>
      </c>
      <c r="J1307" t="s">
        <v>136</v>
      </c>
      <c r="K1307" t="s">
        <v>137</v>
      </c>
      <c r="L1307" t="s">
        <v>4037</v>
      </c>
      <c r="M1307" t="s">
        <v>4038</v>
      </c>
      <c r="N1307">
        <v>2.0305555549999998</v>
      </c>
      <c r="O1307">
        <v>0</v>
      </c>
      <c r="P1307">
        <v>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0.76081384035441668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0.76081384035441668</v>
      </c>
    </row>
    <row r="1308" spans="1:31" x14ac:dyDescent="0.25">
      <c r="A1308">
        <v>1807374</v>
      </c>
      <c r="B1308">
        <v>1</v>
      </c>
      <c r="C1308" t="s">
        <v>80</v>
      </c>
      <c r="D1308" t="s">
        <v>98</v>
      </c>
      <c r="E1308" t="s">
        <v>291</v>
      </c>
      <c r="F1308" t="s">
        <v>4039</v>
      </c>
      <c r="G1308" t="s">
        <v>195</v>
      </c>
      <c r="H1308" t="s">
        <v>134</v>
      </c>
      <c r="I1308" t="s">
        <v>135</v>
      </c>
      <c r="J1308" t="s">
        <v>136</v>
      </c>
      <c r="K1308" t="s">
        <v>137</v>
      </c>
      <c r="L1308" t="s">
        <v>4040</v>
      </c>
      <c r="M1308" t="s">
        <v>4041</v>
      </c>
      <c r="N1308">
        <v>2.4169444439999999</v>
      </c>
      <c r="O1308">
        <v>0</v>
      </c>
      <c r="P1308">
        <v>208</v>
      </c>
      <c r="Q1308">
        <v>0</v>
      </c>
      <c r="R1308">
        <v>4</v>
      </c>
      <c r="S1308">
        <v>0</v>
      </c>
      <c r="T1308">
        <v>49</v>
      </c>
      <c r="U1308">
        <v>0</v>
      </c>
      <c r="V1308">
        <v>0</v>
      </c>
      <c r="W1308">
        <v>0</v>
      </c>
      <c r="X1308">
        <v>153.33496729221579</v>
      </c>
      <c r="Y1308">
        <v>0</v>
      </c>
      <c r="Z1308">
        <v>23.9332064908942</v>
      </c>
      <c r="AA1308">
        <v>0</v>
      </c>
      <c r="AB1308">
        <v>75.99487028077489</v>
      </c>
      <c r="AC1308">
        <v>0</v>
      </c>
      <c r="AD1308">
        <v>0</v>
      </c>
      <c r="AE1308">
        <v>253.26304406388488</v>
      </c>
    </row>
    <row r="1309" spans="1:31" x14ac:dyDescent="0.25">
      <c r="A1309">
        <v>1807375</v>
      </c>
      <c r="B1309">
        <v>1</v>
      </c>
      <c r="C1309" t="s">
        <v>80</v>
      </c>
      <c r="D1309" t="s">
        <v>93</v>
      </c>
      <c r="E1309" t="s">
        <v>291</v>
      </c>
      <c r="F1309" t="s">
        <v>4042</v>
      </c>
      <c r="G1309" t="s">
        <v>424</v>
      </c>
      <c r="H1309" t="s">
        <v>134</v>
      </c>
      <c r="I1309" t="s">
        <v>135</v>
      </c>
      <c r="J1309" t="s">
        <v>136</v>
      </c>
      <c r="K1309" t="s">
        <v>137</v>
      </c>
      <c r="L1309" t="s">
        <v>4043</v>
      </c>
      <c r="M1309" t="s">
        <v>4044</v>
      </c>
      <c r="N1309">
        <v>5.3080555550000001</v>
      </c>
      <c r="O1309">
        <v>0</v>
      </c>
      <c r="P1309">
        <v>87</v>
      </c>
      <c r="Q1309">
        <v>0</v>
      </c>
      <c r="R1309">
        <v>1</v>
      </c>
      <c r="S1309">
        <v>0</v>
      </c>
      <c r="T1309">
        <v>6</v>
      </c>
      <c r="U1309">
        <v>0</v>
      </c>
      <c r="V1309">
        <v>0</v>
      </c>
      <c r="W1309">
        <v>0</v>
      </c>
      <c r="X1309">
        <v>84.026602328359374</v>
      </c>
      <c r="Y1309">
        <v>0</v>
      </c>
      <c r="Z1309">
        <v>0.86869013047307508</v>
      </c>
      <c r="AA1309">
        <v>0</v>
      </c>
      <c r="AB1309">
        <v>12.830359213635797</v>
      </c>
      <c r="AC1309">
        <v>0</v>
      </c>
      <c r="AD1309">
        <v>0</v>
      </c>
      <c r="AE1309">
        <v>97.725651672468246</v>
      </c>
    </row>
    <row r="1310" spans="1:31" x14ac:dyDescent="0.25">
      <c r="A1310">
        <v>1807376</v>
      </c>
      <c r="B1310">
        <v>1</v>
      </c>
      <c r="C1310" t="s">
        <v>80</v>
      </c>
      <c r="D1310" t="s">
        <v>82</v>
      </c>
      <c r="E1310" t="s">
        <v>193</v>
      </c>
      <c r="F1310" t="s">
        <v>4045</v>
      </c>
      <c r="G1310" t="s">
        <v>148</v>
      </c>
      <c r="H1310" t="s">
        <v>134</v>
      </c>
      <c r="I1310" t="s">
        <v>135</v>
      </c>
      <c r="J1310" t="s">
        <v>136</v>
      </c>
      <c r="K1310" t="s">
        <v>137</v>
      </c>
      <c r="L1310" t="s">
        <v>4046</v>
      </c>
      <c r="M1310" t="s">
        <v>4047</v>
      </c>
      <c r="N1310">
        <v>2.4097222220000001</v>
      </c>
      <c r="O1310">
        <v>0</v>
      </c>
      <c r="P1310">
        <v>56</v>
      </c>
      <c r="Q1310">
        <v>0</v>
      </c>
      <c r="R1310">
        <v>0</v>
      </c>
      <c r="S1310">
        <v>0</v>
      </c>
      <c r="T1310">
        <v>20</v>
      </c>
      <c r="U1310">
        <v>0</v>
      </c>
      <c r="V1310">
        <v>0</v>
      </c>
      <c r="W1310">
        <v>0</v>
      </c>
      <c r="X1310">
        <v>37.419586957729663</v>
      </c>
      <c r="Y1310">
        <v>0</v>
      </c>
      <c r="Z1310">
        <v>0</v>
      </c>
      <c r="AA1310">
        <v>0</v>
      </c>
      <c r="AB1310">
        <v>23.158191048097628</v>
      </c>
      <c r="AC1310">
        <v>0</v>
      </c>
      <c r="AD1310">
        <v>0</v>
      </c>
      <c r="AE1310">
        <v>60.577778005827291</v>
      </c>
    </row>
    <row r="1311" spans="1:31" x14ac:dyDescent="0.25">
      <c r="A1311">
        <v>1807379</v>
      </c>
      <c r="B1311">
        <v>1</v>
      </c>
      <c r="C1311" t="s">
        <v>81</v>
      </c>
      <c r="D1311" t="s">
        <v>122</v>
      </c>
      <c r="E1311" t="s">
        <v>146</v>
      </c>
      <c r="F1311" t="s">
        <v>4048</v>
      </c>
      <c r="G1311" t="s">
        <v>170</v>
      </c>
      <c r="H1311" t="s">
        <v>143</v>
      </c>
      <c r="I1311" t="s">
        <v>135</v>
      </c>
      <c r="J1311" t="s">
        <v>136</v>
      </c>
      <c r="K1311" t="s">
        <v>137</v>
      </c>
      <c r="L1311" t="s">
        <v>4049</v>
      </c>
      <c r="M1311" t="s">
        <v>4050</v>
      </c>
      <c r="N1311">
        <v>1.8883333330000001</v>
      </c>
      <c r="O1311">
        <v>0</v>
      </c>
      <c r="P1311">
        <v>121</v>
      </c>
      <c r="Q1311">
        <v>0</v>
      </c>
      <c r="R1311">
        <v>2</v>
      </c>
      <c r="S1311">
        <v>0</v>
      </c>
      <c r="T1311">
        <v>14</v>
      </c>
      <c r="U1311">
        <v>0</v>
      </c>
      <c r="V1311">
        <v>0</v>
      </c>
      <c r="W1311">
        <v>0</v>
      </c>
      <c r="X1311">
        <v>45.256102932573391</v>
      </c>
      <c r="Y1311">
        <v>0</v>
      </c>
      <c r="Z1311">
        <v>1.4165168798870835E-2</v>
      </c>
      <c r="AA1311">
        <v>0</v>
      </c>
      <c r="AB1311">
        <v>8.3733400051541089</v>
      </c>
      <c r="AC1311">
        <v>0</v>
      </c>
      <c r="AD1311">
        <v>0</v>
      </c>
      <c r="AE1311">
        <v>53.643608106526372</v>
      </c>
    </row>
    <row r="1312" spans="1:31" x14ac:dyDescent="0.25">
      <c r="A1312">
        <v>1807380</v>
      </c>
      <c r="B1312">
        <v>1</v>
      </c>
      <c r="C1312" t="s">
        <v>81</v>
      </c>
      <c r="D1312" t="s">
        <v>113</v>
      </c>
      <c r="E1312" t="s">
        <v>131</v>
      </c>
      <c r="F1312" t="s">
        <v>4051</v>
      </c>
      <c r="G1312" t="s">
        <v>231</v>
      </c>
      <c r="H1312" t="s">
        <v>134</v>
      </c>
      <c r="I1312" t="s">
        <v>135</v>
      </c>
      <c r="J1312" t="s">
        <v>136</v>
      </c>
      <c r="K1312" t="s">
        <v>137</v>
      </c>
      <c r="L1312" t="s">
        <v>4052</v>
      </c>
      <c r="M1312" t="s">
        <v>4053</v>
      </c>
      <c r="N1312">
        <v>0.96972222200000002</v>
      </c>
      <c r="O1312">
        <v>0</v>
      </c>
      <c r="P1312">
        <v>1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0.20318361065816448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0.20318361065816448</v>
      </c>
    </row>
    <row r="1313" spans="1:31" x14ac:dyDescent="0.25">
      <c r="A1313">
        <v>1807381</v>
      </c>
      <c r="B1313">
        <v>1</v>
      </c>
      <c r="C1313" t="s">
        <v>80</v>
      </c>
      <c r="D1313" t="s">
        <v>92</v>
      </c>
      <c r="E1313" t="s">
        <v>131</v>
      </c>
      <c r="F1313" t="s">
        <v>4054</v>
      </c>
      <c r="G1313" t="s">
        <v>133</v>
      </c>
      <c r="H1313" t="s">
        <v>134</v>
      </c>
      <c r="I1313" t="s">
        <v>135</v>
      </c>
      <c r="J1313" t="s">
        <v>136</v>
      </c>
      <c r="K1313" t="s">
        <v>137</v>
      </c>
      <c r="L1313" t="s">
        <v>4055</v>
      </c>
      <c r="M1313" t="s">
        <v>4056</v>
      </c>
      <c r="N1313">
        <v>4.9536111109999998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0.39096087972714583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0.39096087972714583</v>
      </c>
    </row>
    <row r="1314" spans="1:31" x14ac:dyDescent="0.25">
      <c r="A1314">
        <v>1807384</v>
      </c>
      <c r="B1314">
        <v>1</v>
      </c>
      <c r="C1314" t="s">
        <v>80</v>
      </c>
      <c r="D1314" t="s">
        <v>96</v>
      </c>
      <c r="E1314" t="s">
        <v>131</v>
      </c>
      <c r="F1314" t="s">
        <v>4057</v>
      </c>
      <c r="G1314" t="s">
        <v>133</v>
      </c>
      <c r="H1314" t="s">
        <v>134</v>
      </c>
      <c r="I1314" t="s">
        <v>135</v>
      </c>
      <c r="J1314" t="s">
        <v>136</v>
      </c>
      <c r="K1314" t="s">
        <v>137</v>
      </c>
      <c r="L1314" t="s">
        <v>4058</v>
      </c>
      <c r="M1314" t="s">
        <v>4059</v>
      </c>
      <c r="N1314">
        <v>1.0988888880000001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0.52305696911182009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0.52305696911182009</v>
      </c>
    </row>
    <row r="1315" spans="1:31" x14ac:dyDescent="0.25">
      <c r="A1315">
        <v>1807390</v>
      </c>
      <c r="B1315">
        <v>1</v>
      </c>
      <c r="C1315" t="s">
        <v>80</v>
      </c>
      <c r="D1315" t="s">
        <v>100</v>
      </c>
      <c r="E1315" t="s">
        <v>131</v>
      </c>
      <c r="F1315" t="s">
        <v>4060</v>
      </c>
      <c r="G1315" t="s">
        <v>133</v>
      </c>
      <c r="H1315" t="s">
        <v>134</v>
      </c>
      <c r="I1315" t="s">
        <v>135</v>
      </c>
      <c r="J1315" t="s">
        <v>136</v>
      </c>
      <c r="K1315" t="s">
        <v>137</v>
      </c>
      <c r="L1315" t="s">
        <v>4061</v>
      </c>
      <c r="M1315" t="s">
        <v>4062</v>
      </c>
      <c r="N1315">
        <v>2.2613888879999999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1.2339154830564178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1.2339154830564178</v>
      </c>
    </row>
    <row r="1316" spans="1:31" x14ac:dyDescent="0.25">
      <c r="A1316">
        <v>1807391</v>
      </c>
      <c r="B1316">
        <v>1</v>
      </c>
      <c r="C1316" t="s">
        <v>81</v>
      </c>
      <c r="D1316" t="s">
        <v>117</v>
      </c>
      <c r="E1316" t="s">
        <v>140</v>
      </c>
      <c r="F1316" t="s">
        <v>4063</v>
      </c>
      <c r="G1316" t="s">
        <v>142</v>
      </c>
      <c r="H1316" t="s">
        <v>143</v>
      </c>
      <c r="I1316" t="s">
        <v>199</v>
      </c>
      <c r="J1316" t="s">
        <v>136</v>
      </c>
      <c r="K1316" t="s">
        <v>137</v>
      </c>
      <c r="L1316" t="s">
        <v>4064</v>
      </c>
      <c r="M1316" t="s">
        <v>4065</v>
      </c>
      <c r="N1316">
        <v>8.3333330000000001E-3</v>
      </c>
      <c r="O1316">
        <v>0</v>
      </c>
      <c r="P1316">
        <v>275</v>
      </c>
      <c r="Q1316">
        <v>10</v>
      </c>
      <c r="R1316">
        <v>21</v>
      </c>
      <c r="S1316">
        <v>6</v>
      </c>
      <c r="T1316">
        <v>21</v>
      </c>
      <c r="U1316">
        <v>2</v>
      </c>
      <c r="V1316">
        <v>0</v>
      </c>
      <c r="W1316">
        <v>0</v>
      </c>
      <c r="X1316">
        <v>0.30497676273164165</v>
      </c>
      <c r="Y1316">
        <v>7.5888416956800014E-2</v>
      </c>
      <c r="Z1316">
        <v>2.9568172684325E-2</v>
      </c>
      <c r="AA1316">
        <v>0.12156276854266668</v>
      </c>
      <c r="AB1316">
        <v>0.10047581470145002</v>
      </c>
      <c r="AC1316">
        <v>1.2406483133720834</v>
      </c>
      <c r="AD1316">
        <v>0</v>
      </c>
      <c r="AE1316">
        <v>1.8731202489889669</v>
      </c>
    </row>
    <row r="1317" spans="1:31" x14ac:dyDescent="0.25">
      <c r="A1317">
        <v>1807394</v>
      </c>
      <c r="B1317">
        <v>1</v>
      </c>
      <c r="C1317" t="s">
        <v>80</v>
      </c>
      <c r="D1317" t="s">
        <v>93</v>
      </c>
      <c r="E1317" t="s">
        <v>131</v>
      </c>
      <c r="F1317" t="s">
        <v>4066</v>
      </c>
      <c r="G1317" t="s">
        <v>231</v>
      </c>
      <c r="H1317" t="s">
        <v>134</v>
      </c>
      <c r="I1317" t="s">
        <v>135</v>
      </c>
      <c r="J1317" t="s">
        <v>136</v>
      </c>
      <c r="K1317" t="s">
        <v>137</v>
      </c>
      <c r="L1317" t="s">
        <v>4067</v>
      </c>
      <c r="M1317" t="s">
        <v>4068</v>
      </c>
      <c r="N1317">
        <v>1.36</v>
      </c>
      <c r="O1317">
        <v>0</v>
      </c>
      <c r="P1317">
        <v>1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8.047186440945335E-2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8.047186440945335E-2</v>
      </c>
    </row>
    <row r="1318" spans="1:31" x14ac:dyDescent="0.25">
      <c r="A1318">
        <v>1807396</v>
      </c>
      <c r="B1318">
        <v>1</v>
      </c>
      <c r="C1318" t="s">
        <v>81</v>
      </c>
      <c r="D1318" t="s">
        <v>115</v>
      </c>
      <c r="E1318" t="s">
        <v>176</v>
      </c>
      <c r="F1318" t="s">
        <v>4069</v>
      </c>
      <c r="G1318" t="s">
        <v>142</v>
      </c>
      <c r="H1318" t="s">
        <v>143</v>
      </c>
      <c r="I1318" t="s">
        <v>135</v>
      </c>
      <c r="J1318" t="s">
        <v>136</v>
      </c>
      <c r="K1318" t="s">
        <v>137</v>
      </c>
      <c r="L1318" t="s">
        <v>4070</v>
      </c>
      <c r="M1318" t="s">
        <v>4071</v>
      </c>
      <c r="N1318">
        <v>0.15166666600000001</v>
      </c>
      <c r="O1318">
        <v>0</v>
      </c>
      <c r="P1318">
        <v>620</v>
      </c>
      <c r="Q1318">
        <v>3</v>
      </c>
      <c r="R1318">
        <v>61</v>
      </c>
      <c r="S1318">
        <v>3</v>
      </c>
      <c r="T1318">
        <v>21</v>
      </c>
      <c r="U1318">
        <v>0</v>
      </c>
      <c r="V1318">
        <v>0</v>
      </c>
      <c r="W1318">
        <v>0</v>
      </c>
      <c r="X1318">
        <v>7.5581121499938604</v>
      </c>
      <c r="Y1318">
        <v>0.33846123352981339</v>
      </c>
      <c r="Z1318">
        <v>3.899367084020287</v>
      </c>
      <c r="AA1318">
        <v>2.6169677249546135</v>
      </c>
      <c r="AB1318">
        <v>0.66102420010763496</v>
      </c>
      <c r="AC1318">
        <v>0</v>
      </c>
      <c r="AD1318">
        <v>0</v>
      </c>
      <c r="AE1318">
        <v>15.073932392606208</v>
      </c>
    </row>
    <row r="1319" spans="1:31" x14ac:dyDescent="0.25">
      <c r="A1319">
        <v>1807399</v>
      </c>
      <c r="B1319">
        <v>1</v>
      </c>
      <c r="C1319" t="s">
        <v>80</v>
      </c>
      <c r="D1319" t="s">
        <v>93</v>
      </c>
      <c r="E1319" t="s">
        <v>193</v>
      </c>
      <c r="F1319" t="s">
        <v>4072</v>
      </c>
      <c r="G1319" t="s">
        <v>373</v>
      </c>
      <c r="H1319" t="s">
        <v>134</v>
      </c>
      <c r="I1319" t="s">
        <v>135</v>
      </c>
      <c r="J1319" t="s">
        <v>136</v>
      </c>
      <c r="K1319" t="s">
        <v>137</v>
      </c>
      <c r="L1319" t="s">
        <v>4073</v>
      </c>
      <c r="M1319" t="s">
        <v>4074</v>
      </c>
      <c r="N1319">
        <v>2.2825000000000002</v>
      </c>
      <c r="O1319">
        <v>0</v>
      </c>
      <c r="P1319">
        <v>4</v>
      </c>
      <c r="Q1319">
        <v>0</v>
      </c>
      <c r="R1319">
        <v>0</v>
      </c>
      <c r="S1319">
        <v>0</v>
      </c>
      <c r="T1319">
        <v>2</v>
      </c>
      <c r="U1319">
        <v>0</v>
      </c>
      <c r="V1319">
        <v>0</v>
      </c>
      <c r="W1319">
        <v>0</v>
      </c>
      <c r="X1319">
        <v>2.3287155171054996</v>
      </c>
      <c r="Y1319">
        <v>0</v>
      </c>
      <c r="Z1319">
        <v>0</v>
      </c>
      <c r="AA1319">
        <v>0</v>
      </c>
      <c r="AB1319">
        <v>2.1351655395106501</v>
      </c>
      <c r="AC1319">
        <v>0</v>
      </c>
      <c r="AD1319">
        <v>0</v>
      </c>
      <c r="AE1319">
        <v>4.4638810566161498</v>
      </c>
    </row>
    <row r="1320" spans="1:31" x14ac:dyDescent="0.25">
      <c r="A1320">
        <v>1807400</v>
      </c>
      <c r="B1320">
        <v>1</v>
      </c>
      <c r="C1320" t="s">
        <v>81</v>
      </c>
      <c r="D1320" t="s">
        <v>118</v>
      </c>
      <c r="E1320" t="s">
        <v>146</v>
      </c>
      <c r="F1320" t="s">
        <v>4075</v>
      </c>
      <c r="G1320" t="s">
        <v>593</v>
      </c>
      <c r="H1320" t="s">
        <v>143</v>
      </c>
      <c r="I1320" t="s">
        <v>135</v>
      </c>
      <c r="J1320" t="s">
        <v>136</v>
      </c>
      <c r="K1320" t="s">
        <v>137</v>
      </c>
      <c r="L1320" t="s">
        <v>4076</v>
      </c>
      <c r="M1320" t="s">
        <v>4077</v>
      </c>
      <c r="N1320">
        <v>1.643888888</v>
      </c>
      <c r="O1320">
        <v>0</v>
      </c>
      <c r="P1320">
        <v>0</v>
      </c>
      <c r="Q1320">
        <v>0</v>
      </c>
      <c r="R1320">
        <v>7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1.8628991827930834</v>
      </c>
      <c r="AA1320">
        <v>0</v>
      </c>
      <c r="AB1320">
        <v>0</v>
      </c>
      <c r="AC1320">
        <v>0</v>
      </c>
      <c r="AD1320">
        <v>0</v>
      </c>
      <c r="AE1320">
        <v>1.8628991827930834</v>
      </c>
    </row>
    <row r="1321" spans="1:31" x14ac:dyDescent="0.25">
      <c r="A1321">
        <v>1807401</v>
      </c>
      <c r="B1321">
        <v>1</v>
      </c>
      <c r="C1321" t="s">
        <v>80</v>
      </c>
      <c r="D1321" t="s">
        <v>107</v>
      </c>
      <c r="E1321" t="s">
        <v>131</v>
      </c>
      <c r="F1321" t="s">
        <v>4078</v>
      </c>
      <c r="G1321" t="s">
        <v>231</v>
      </c>
      <c r="H1321" t="s">
        <v>134</v>
      </c>
      <c r="I1321" t="s">
        <v>135</v>
      </c>
      <c r="J1321" t="s">
        <v>136</v>
      </c>
      <c r="K1321" t="s">
        <v>137</v>
      </c>
      <c r="L1321" t="s">
        <v>4079</v>
      </c>
      <c r="M1321" t="s">
        <v>4080</v>
      </c>
      <c r="N1321">
        <v>1.935277777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1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2.0425172799291502</v>
      </c>
      <c r="AC1321">
        <v>0</v>
      </c>
      <c r="AD1321">
        <v>0</v>
      </c>
      <c r="AE1321">
        <v>2.0425172799291502</v>
      </c>
    </row>
    <row r="1322" spans="1:31" x14ac:dyDescent="0.25">
      <c r="A1322">
        <v>1807402</v>
      </c>
      <c r="B1322">
        <v>1</v>
      </c>
      <c r="C1322" t="s">
        <v>80</v>
      </c>
      <c r="D1322" t="s">
        <v>83</v>
      </c>
      <c r="E1322" t="s">
        <v>131</v>
      </c>
      <c r="F1322" t="s">
        <v>4081</v>
      </c>
      <c r="G1322" t="s">
        <v>133</v>
      </c>
      <c r="H1322" t="s">
        <v>134</v>
      </c>
      <c r="I1322" t="s">
        <v>135</v>
      </c>
      <c r="J1322" t="s">
        <v>136</v>
      </c>
      <c r="K1322" t="s">
        <v>137</v>
      </c>
      <c r="L1322" t="s">
        <v>4082</v>
      </c>
      <c r="M1322" t="s">
        <v>4083</v>
      </c>
      <c r="N1322">
        <v>1.614166666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</row>
    <row r="1323" spans="1:31" x14ac:dyDescent="0.25">
      <c r="A1323">
        <v>1807403</v>
      </c>
      <c r="B1323">
        <v>1</v>
      </c>
      <c r="C1323" t="s">
        <v>80</v>
      </c>
      <c r="D1323" t="s">
        <v>94</v>
      </c>
      <c r="E1323" t="s">
        <v>291</v>
      </c>
      <c r="F1323" t="s">
        <v>4084</v>
      </c>
      <c r="G1323" t="s">
        <v>937</v>
      </c>
      <c r="H1323" t="s">
        <v>134</v>
      </c>
      <c r="I1323" t="s">
        <v>135</v>
      </c>
      <c r="J1323" t="s">
        <v>136</v>
      </c>
      <c r="K1323" t="s">
        <v>137</v>
      </c>
      <c r="L1323" t="s">
        <v>4085</v>
      </c>
      <c r="M1323" t="s">
        <v>4086</v>
      </c>
      <c r="N1323">
        <v>0.84416666600000001</v>
      </c>
      <c r="O1323">
        <v>0</v>
      </c>
      <c r="P1323">
        <v>0</v>
      </c>
      <c r="Q1323">
        <v>0</v>
      </c>
      <c r="R1323">
        <v>14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0.75931719950767507</v>
      </c>
      <c r="AA1323">
        <v>0</v>
      </c>
      <c r="AB1323">
        <v>0</v>
      </c>
      <c r="AC1323">
        <v>0</v>
      </c>
      <c r="AD1323">
        <v>0</v>
      </c>
      <c r="AE1323">
        <v>0.75931719950767507</v>
      </c>
    </row>
    <row r="1324" spans="1:31" x14ac:dyDescent="0.25">
      <c r="A1324">
        <v>1807407</v>
      </c>
      <c r="B1324">
        <v>1</v>
      </c>
      <c r="C1324" t="s">
        <v>80</v>
      </c>
      <c r="D1324" t="s">
        <v>96</v>
      </c>
      <c r="E1324" t="s">
        <v>131</v>
      </c>
      <c r="F1324" t="s">
        <v>4087</v>
      </c>
      <c r="G1324" t="s">
        <v>231</v>
      </c>
      <c r="H1324" t="s">
        <v>134</v>
      </c>
      <c r="I1324" t="s">
        <v>135</v>
      </c>
      <c r="J1324" t="s">
        <v>136</v>
      </c>
      <c r="K1324" t="s">
        <v>137</v>
      </c>
      <c r="L1324" t="s">
        <v>4088</v>
      </c>
      <c r="M1324" t="s">
        <v>4089</v>
      </c>
      <c r="N1324">
        <v>2.625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</row>
    <row r="1325" spans="1:31" x14ac:dyDescent="0.25">
      <c r="A1325">
        <v>1807412</v>
      </c>
      <c r="B1325">
        <v>1</v>
      </c>
      <c r="C1325" t="s">
        <v>80</v>
      </c>
      <c r="D1325" t="s">
        <v>102</v>
      </c>
      <c r="E1325" t="s">
        <v>193</v>
      </c>
      <c r="F1325" t="s">
        <v>4090</v>
      </c>
      <c r="G1325" t="s">
        <v>235</v>
      </c>
      <c r="H1325" t="s">
        <v>134</v>
      </c>
      <c r="I1325" t="s">
        <v>135</v>
      </c>
      <c r="J1325" t="s">
        <v>136</v>
      </c>
      <c r="K1325" t="s">
        <v>137</v>
      </c>
      <c r="L1325" t="s">
        <v>4091</v>
      </c>
      <c r="M1325" t="s">
        <v>4092</v>
      </c>
      <c r="N1325">
        <v>3.7508333330000001</v>
      </c>
      <c r="O1325">
        <v>0</v>
      </c>
      <c r="P1325">
        <v>10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10.715228783112282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10.715228783112282</v>
      </c>
    </row>
    <row r="1326" spans="1:31" x14ac:dyDescent="0.25">
      <c r="A1326">
        <v>1807421</v>
      </c>
      <c r="B1326">
        <v>1</v>
      </c>
      <c r="C1326" t="s">
        <v>81</v>
      </c>
      <c r="D1326" t="s">
        <v>128</v>
      </c>
      <c r="E1326" t="s">
        <v>146</v>
      </c>
      <c r="F1326" t="s">
        <v>4093</v>
      </c>
      <c r="G1326" t="s">
        <v>142</v>
      </c>
      <c r="H1326" t="s">
        <v>143</v>
      </c>
      <c r="I1326" t="s">
        <v>135</v>
      </c>
      <c r="J1326" t="s">
        <v>136</v>
      </c>
      <c r="K1326" t="s">
        <v>137</v>
      </c>
      <c r="L1326" t="s">
        <v>4094</v>
      </c>
      <c r="M1326" t="s">
        <v>4095</v>
      </c>
      <c r="N1326">
        <v>0.59944444399999997</v>
      </c>
      <c r="O1326">
        <v>0</v>
      </c>
      <c r="P1326">
        <v>1008</v>
      </c>
      <c r="Q1326">
        <v>0</v>
      </c>
      <c r="R1326">
        <v>2</v>
      </c>
      <c r="S1326">
        <v>0</v>
      </c>
      <c r="T1326">
        <v>66</v>
      </c>
      <c r="U1326">
        <v>0</v>
      </c>
      <c r="V1326">
        <v>0</v>
      </c>
      <c r="W1326">
        <v>0</v>
      </c>
      <c r="X1326">
        <v>172.04294592718992</v>
      </c>
      <c r="Y1326">
        <v>0</v>
      </c>
      <c r="Z1326">
        <v>0.52199254771287729</v>
      </c>
      <c r="AA1326">
        <v>0</v>
      </c>
      <c r="AB1326">
        <v>13.790992647146293</v>
      </c>
      <c r="AC1326">
        <v>0</v>
      </c>
      <c r="AD1326">
        <v>0</v>
      </c>
      <c r="AE1326">
        <v>186.35593112204907</v>
      </c>
    </row>
    <row r="1327" spans="1:31" x14ac:dyDescent="0.25">
      <c r="A1327">
        <v>1807422</v>
      </c>
      <c r="B1327">
        <v>1</v>
      </c>
      <c r="C1327" t="s">
        <v>80</v>
      </c>
      <c r="D1327" t="s">
        <v>102</v>
      </c>
      <c r="E1327" t="s">
        <v>291</v>
      </c>
      <c r="F1327" t="s">
        <v>4096</v>
      </c>
      <c r="G1327" t="s">
        <v>424</v>
      </c>
      <c r="H1327" t="s">
        <v>134</v>
      </c>
      <c r="I1327" t="s">
        <v>135</v>
      </c>
      <c r="J1327" t="s">
        <v>136</v>
      </c>
      <c r="K1327" t="s">
        <v>137</v>
      </c>
      <c r="L1327" t="s">
        <v>4097</v>
      </c>
      <c r="M1327" t="s">
        <v>4098</v>
      </c>
      <c r="N1327">
        <v>0.83444444399999995</v>
      </c>
      <c r="O1327">
        <v>0</v>
      </c>
      <c r="P1327">
        <v>0</v>
      </c>
      <c r="Q1327">
        <v>0</v>
      </c>
      <c r="R1327">
        <v>12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4.5262104414681232</v>
      </c>
      <c r="AA1327">
        <v>0</v>
      </c>
      <c r="AB1327">
        <v>0</v>
      </c>
      <c r="AC1327">
        <v>0</v>
      </c>
      <c r="AD1327">
        <v>0</v>
      </c>
      <c r="AE1327">
        <v>4.5262104414681232</v>
      </c>
    </row>
    <row r="1328" spans="1:31" x14ac:dyDescent="0.25">
      <c r="A1328">
        <v>1807424</v>
      </c>
      <c r="B1328">
        <v>1</v>
      </c>
      <c r="C1328" t="s">
        <v>80</v>
      </c>
      <c r="D1328" t="s">
        <v>93</v>
      </c>
      <c r="E1328" t="s">
        <v>176</v>
      </c>
      <c r="F1328" t="s">
        <v>4099</v>
      </c>
      <c r="G1328" t="s">
        <v>142</v>
      </c>
      <c r="H1328" t="s">
        <v>143</v>
      </c>
      <c r="I1328" t="s">
        <v>135</v>
      </c>
      <c r="J1328" t="s">
        <v>136</v>
      </c>
      <c r="K1328" t="s">
        <v>137</v>
      </c>
      <c r="L1328" t="s">
        <v>4100</v>
      </c>
      <c r="M1328" t="s">
        <v>4101</v>
      </c>
      <c r="N1328">
        <v>1.2947222220000001</v>
      </c>
      <c r="O1328">
        <v>3</v>
      </c>
      <c r="P1328">
        <v>2</v>
      </c>
      <c r="Q1328">
        <v>37</v>
      </c>
      <c r="R1328">
        <v>1</v>
      </c>
      <c r="S1328">
        <v>8</v>
      </c>
      <c r="T1328">
        <v>2</v>
      </c>
      <c r="U1328">
        <v>1</v>
      </c>
      <c r="V1328">
        <v>0</v>
      </c>
      <c r="W1328">
        <v>2.2272796363729799</v>
      </c>
      <c r="X1328">
        <v>0.70090435884000002</v>
      </c>
      <c r="Y1328">
        <v>224.93109082519666</v>
      </c>
      <c r="Z1328">
        <v>4.5849850515259444E-2</v>
      </c>
      <c r="AA1328">
        <v>36.730107653156523</v>
      </c>
      <c r="AB1328">
        <v>3.2495216412336041</v>
      </c>
      <c r="AC1328">
        <v>15.55372645974505</v>
      </c>
      <c r="AD1328">
        <v>0</v>
      </c>
      <c r="AE1328">
        <v>283.43848042506011</v>
      </c>
    </row>
    <row r="1329" spans="1:31" x14ac:dyDescent="0.25">
      <c r="A1329">
        <v>1807426</v>
      </c>
      <c r="B1329">
        <v>1</v>
      </c>
      <c r="C1329" t="s">
        <v>81</v>
      </c>
      <c r="D1329" t="s">
        <v>115</v>
      </c>
      <c r="E1329" t="s">
        <v>193</v>
      </c>
      <c r="F1329" t="s">
        <v>4102</v>
      </c>
      <c r="G1329" t="s">
        <v>235</v>
      </c>
      <c r="H1329" t="s">
        <v>134</v>
      </c>
      <c r="I1329" t="s">
        <v>135</v>
      </c>
      <c r="J1329" t="s">
        <v>136</v>
      </c>
      <c r="K1329" t="s">
        <v>137</v>
      </c>
      <c r="L1329" t="s">
        <v>4103</v>
      </c>
      <c r="M1329" t="s">
        <v>4104</v>
      </c>
      <c r="N1329">
        <v>0.83166666600000005</v>
      </c>
      <c r="O1329">
        <v>0</v>
      </c>
      <c r="P1329">
        <v>86</v>
      </c>
      <c r="Q1329">
        <v>0</v>
      </c>
      <c r="R1329">
        <v>0</v>
      </c>
      <c r="S1329">
        <v>0</v>
      </c>
      <c r="T1329">
        <v>4</v>
      </c>
      <c r="U1329">
        <v>0</v>
      </c>
      <c r="V1329">
        <v>0</v>
      </c>
      <c r="W1329">
        <v>0</v>
      </c>
      <c r="X1329">
        <v>4.9330877543621892</v>
      </c>
      <c r="Y1329">
        <v>0</v>
      </c>
      <c r="Z1329">
        <v>0</v>
      </c>
      <c r="AA1329">
        <v>0</v>
      </c>
      <c r="AB1329">
        <v>0.22924333469915109</v>
      </c>
      <c r="AC1329">
        <v>0</v>
      </c>
      <c r="AD1329">
        <v>0</v>
      </c>
      <c r="AE1329">
        <v>5.1623310890613405</v>
      </c>
    </row>
    <row r="1330" spans="1:31" x14ac:dyDescent="0.25">
      <c r="A1330">
        <v>1807428</v>
      </c>
      <c r="B1330">
        <v>1</v>
      </c>
      <c r="C1330" t="s">
        <v>80</v>
      </c>
      <c r="D1330" t="s">
        <v>93</v>
      </c>
      <c r="E1330" t="s">
        <v>146</v>
      </c>
      <c r="F1330" t="s">
        <v>4105</v>
      </c>
      <c r="G1330" t="s">
        <v>142</v>
      </c>
      <c r="H1330" t="s">
        <v>143</v>
      </c>
      <c r="I1330" t="s">
        <v>135</v>
      </c>
      <c r="J1330" t="s">
        <v>136</v>
      </c>
      <c r="K1330" t="s">
        <v>137</v>
      </c>
      <c r="L1330" t="s">
        <v>4106</v>
      </c>
      <c r="M1330" t="s">
        <v>4107</v>
      </c>
      <c r="N1330">
        <v>2.0919444440000001</v>
      </c>
      <c r="O1330">
        <v>0</v>
      </c>
      <c r="P1330">
        <v>26</v>
      </c>
      <c r="Q1330">
        <v>0</v>
      </c>
      <c r="R1330">
        <v>14</v>
      </c>
      <c r="S1330">
        <v>0</v>
      </c>
      <c r="T1330">
        <v>10</v>
      </c>
      <c r="U1330">
        <v>0</v>
      </c>
      <c r="V1330">
        <v>0</v>
      </c>
      <c r="W1330">
        <v>0</v>
      </c>
      <c r="X1330">
        <v>14.994510150101473</v>
      </c>
      <c r="Y1330">
        <v>0</v>
      </c>
      <c r="Z1330">
        <v>31.007064139583004</v>
      </c>
      <c r="AA1330">
        <v>0</v>
      </c>
      <c r="AB1330">
        <v>33.038496702527318</v>
      </c>
      <c r="AC1330">
        <v>0</v>
      </c>
      <c r="AD1330">
        <v>0</v>
      </c>
      <c r="AE1330">
        <v>79.040070992211795</v>
      </c>
    </row>
    <row r="1331" spans="1:31" x14ac:dyDescent="0.25">
      <c r="A1331">
        <v>1807432</v>
      </c>
      <c r="B1331">
        <v>1</v>
      </c>
      <c r="C1331" t="s">
        <v>80</v>
      </c>
      <c r="D1331" t="s">
        <v>100</v>
      </c>
      <c r="E1331" t="s">
        <v>193</v>
      </c>
      <c r="F1331" t="s">
        <v>4108</v>
      </c>
      <c r="G1331" t="s">
        <v>2090</v>
      </c>
      <c r="H1331" t="s">
        <v>134</v>
      </c>
      <c r="I1331" t="s">
        <v>135</v>
      </c>
      <c r="J1331" t="s">
        <v>136</v>
      </c>
      <c r="K1331" t="s">
        <v>137</v>
      </c>
      <c r="L1331" t="s">
        <v>4109</v>
      </c>
      <c r="M1331" t="s">
        <v>4110</v>
      </c>
      <c r="N1331">
        <v>3.0166666659999999</v>
      </c>
      <c r="O1331">
        <v>0</v>
      </c>
      <c r="P1331">
        <v>73</v>
      </c>
      <c r="Q1331">
        <v>0</v>
      </c>
      <c r="R1331">
        <v>0</v>
      </c>
      <c r="S1331">
        <v>0</v>
      </c>
      <c r="T1331">
        <v>2</v>
      </c>
      <c r="U1331">
        <v>0</v>
      </c>
      <c r="V1331">
        <v>0</v>
      </c>
      <c r="W1331">
        <v>0</v>
      </c>
      <c r="X1331">
        <v>46.419215090329544</v>
      </c>
      <c r="Y1331">
        <v>0</v>
      </c>
      <c r="Z1331">
        <v>0</v>
      </c>
      <c r="AA1331">
        <v>0</v>
      </c>
      <c r="AB1331">
        <v>0.6527028156330501</v>
      </c>
      <c r="AC1331">
        <v>0</v>
      </c>
      <c r="AD1331">
        <v>0</v>
      </c>
      <c r="AE1331">
        <v>47.071917905962593</v>
      </c>
    </row>
    <row r="1332" spans="1:31" x14ac:dyDescent="0.25">
      <c r="A1332">
        <v>1807433</v>
      </c>
      <c r="B1332">
        <v>1</v>
      </c>
      <c r="C1332" t="s">
        <v>80</v>
      </c>
      <c r="D1332" t="s">
        <v>101</v>
      </c>
      <c r="E1332" t="s">
        <v>131</v>
      </c>
      <c r="F1332" t="s">
        <v>4111</v>
      </c>
      <c r="G1332" t="s">
        <v>231</v>
      </c>
      <c r="H1332" t="s">
        <v>134</v>
      </c>
      <c r="I1332" t="s">
        <v>135</v>
      </c>
      <c r="J1332" t="s">
        <v>136</v>
      </c>
      <c r="K1332" t="s">
        <v>137</v>
      </c>
      <c r="L1332" t="s">
        <v>4112</v>
      </c>
      <c r="M1332" t="s">
        <v>4113</v>
      </c>
      <c r="N1332">
        <v>1.955833333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1.1130062795044445E-2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1.1130062795044445E-2</v>
      </c>
    </row>
    <row r="1333" spans="1:31" x14ac:dyDescent="0.25">
      <c r="A1333">
        <v>1807434</v>
      </c>
      <c r="B1333">
        <v>1</v>
      </c>
      <c r="C1333" t="s">
        <v>81</v>
      </c>
      <c r="D1333" t="s">
        <v>119</v>
      </c>
      <c r="E1333" t="s">
        <v>131</v>
      </c>
      <c r="F1333" t="s">
        <v>4114</v>
      </c>
      <c r="G1333" t="s">
        <v>231</v>
      </c>
      <c r="H1333" t="s">
        <v>134</v>
      </c>
      <c r="I1333" t="s">
        <v>135</v>
      </c>
      <c r="J1333" t="s">
        <v>136</v>
      </c>
      <c r="K1333" t="s">
        <v>137</v>
      </c>
      <c r="L1333" t="s">
        <v>4115</v>
      </c>
      <c r="M1333" t="s">
        <v>4116</v>
      </c>
      <c r="N1333">
        <v>1.193333333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0.86800060636382348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0.86800060636382348</v>
      </c>
    </row>
    <row r="1334" spans="1:31" x14ac:dyDescent="0.25">
      <c r="A1334">
        <v>1807436</v>
      </c>
      <c r="B1334">
        <v>1</v>
      </c>
      <c r="C1334" t="s">
        <v>80</v>
      </c>
      <c r="D1334" t="s">
        <v>83</v>
      </c>
      <c r="E1334" t="s">
        <v>131</v>
      </c>
      <c r="F1334" t="s">
        <v>4117</v>
      </c>
      <c r="G1334" t="s">
        <v>231</v>
      </c>
      <c r="H1334" t="s">
        <v>134</v>
      </c>
      <c r="I1334" t="s">
        <v>135</v>
      </c>
      <c r="J1334" t="s">
        <v>136</v>
      </c>
      <c r="K1334" t="s">
        <v>137</v>
      </c>
      <c r="L1334" t="s">
        <v>4118</v>
      </c>
      <c r="M1334" t="s">
        <v>4119</v>
      </c>
      <c r="N1334">
        <v>1.713055555</v>
      </c>
      <c r="O1334">
        <v>0</v>
      </c>
      <c r="P1334">
        <v>7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3.4182280288238664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3.4182280288238664</v>
      </c>
    </row>
    <row r="1335" spans="1:31" x14ac:dyDescent="0.25">
      <c r="A1335">
        <v>1807438</v>
      </c>
      <c r="B1335">
        <v>1</v>
      </c>
      <c r="C1335" t="s">
        <v>80</v>
      </c>
      <c r="D1335" t="s">
        <v>96</v>
      </c>
      <c r="E1335" t="s">
        <v>131</v>
      </c>
      <c r="F1335" t="s">
        <v>4120</v>
      </c>
      <c r="G1335" t="s">
        <v>231</v>
      </c>
      <c r="H1335" t="s">
        <v>134</v>
      </c>
      <c r="I1335" t="s">
        <v>135</v>
      </c>
      <c r="J1335" t="s">
        <v>136</v>
      </c>
      <c r="K1335" t="s">
        <v>137</v>
      </c>
      <c r="L1335" t="s">
        <v>4121</v>
      </c>
      <c r="M1335" t="s">
        <v>4122</v>
      </c>
      <c r="N1335">
        <v>1.876944444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0.97013704360354136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0.97013704360354136</v>
      </c>
    </row>
    <row r="1336" spans="1:31" x14ac:dyDescent="0.25">
      <c r="A1336">
        <v>1807444</v>
      </c>
      <c r="B1336">
        <v>1</v>
      </c>
      <c r="C1336" t="s">
        <v>81</v>
      </c>
      <c r="D1336" t="s">
        <v>123</v>
      </c>
      <c r="E1336" t="s">
        <v>291</v>
      </c>
      <c r="F1336" t="s">
        <v>4123</v>
      </c>
      <c r="G1336" t="s">
        <v>1943</v>
      </c>
      <c r="H1336" t="s">
        <v>134</v>
      </c>
      <c r="I1336" t="s">
        <v>135</v>
      </c>
      <c r="J1336" t="s">
        <v>136</v>
      </c>
      <c r="K1336" t="s">
        <v>137</v>
      </c>
      <c r="L1336" t="s">
        <v>4124</v>
      </c>
      <c r="M1336" t="s">
        <v>4125</v>
      </c>
      <c r="N1336">
        <v>1.415</v>
      </c>
      <c r="O1336">
        <v>0</v>
      </c>
      <c r="P1336">
        <v>385</v>
      </c>
      <c r="Q1336">
        <v>0</v>
      </c>
      <c r="R1336">
        <v>14</v>
      </c>
      <c r="S1336">
        <v>0</v>
      </c>
      <c r="T1336">
        <v>12</v>
      </c>
      <c r="U1336">
        <v>0</v>
      </c>
      <c r="V1336">
        <v>0</v>
      </c>
      <c r="W1336">
        <v>0</v>
      </c>
      <c r="X1336">
        <v>131.62816180497904</v>
      </c>
      <c r="Y1336">
        <v>0</v>
      </c>
      <c r="Z1336">
        <v>4.5858221569650564</v>
      </c>
      <c r="AA1336">
        <v>0</v>
      </c>
      <c r="AB1336">
        <v>14.979319371112513</v>
      </c>
      <c r="AC1336">
        <v>0</v>
      </c>
      <c r="AD1336">
        <v>0</v>
      </c>
      <c r="AE1336">
        <v>151.19330333305663</v>
      </c>
    </row>
    <row r="1337" spans="1:31" x14ac:dyDescent="0.25">
      <c r="A1337">
        <v>1807445</v>
      </c>
      <c r="B1337">
        <v>1</v>
      </c>
      <c r="C1337" t="s">
        <v>81</v>
      </c>
      <c r="D1337" t="s">
        <v>113</v>
      </c>
      <c r="E1337" t="s">
        <v>146</v>
      </c>
      <c r="F1337" t="s">
        <v>4126</v>
      </c>
      <c r="G1337" t="s">
        <v>170</v>
      </c>
      <c r="H1337" t="s">
        <v>143</v>
      </c>
      <c r="I1337" t="s">
        <v>135</v>
      </c>
      <c r="J1337" t="s">
        <v>136</v>
      </c>
      <c r="K1337" t="s">
        <v>137</v>
      </c>
      <c r="L1337" t="s">
        <v>4127</v>
      </c>
      <c r="M1337" t="s">
        <v>4128</v>
      </c>
      <c r="N1337">
        <v>1.4</v>
      </c>
      <c r="O1337">
        <v>0</v>
      </c>
      <c r="P1337">
        <v>49</v>
      </c>
      <c r="Q1337">
        <v>0</v>
      </c>
      <c r="R1337">
        <v>27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15.027477555155688</v>
      </c>
      <c r="Y1337">
        <v>0</v>
      </c>
      <c r="Z1337">
        <v>11.484297994548287</v>
      </c>
      <c r="AA1337">
        <v>0</v>
      </c>
      <c r="AB1337">
        <v>0</v>
      </c>
      <c r="AC1337">
        <v>0</v>
      </c>
      <c r="AD1337">
        <v>0</v>
      </c>
      <c r="AE1337">
        <v>26.511775549703977</v>
      </c>
    </row>
    <row r="1338" spans="1:31" x14ac:dyDescent="0.25">
      <c r="A1338">
        <v>1807452</v>
      </c>
      <c r="B1338">
        <v>1</v>
      </c>
      <c r="C1338" t="s">
        <v>80</v>
      </c>
      <c r="D1338" t="s">
        <v>110</v>
      </c>
      <c r="E1338" t="s">
        <v>131</v>
      </c>
      <c r="F1338" t="s">
        <v>4129</v>
      </c>
      <c r="G1338" t="s">
        <v>209</v>
      </c>
      <c r="H1338" t="s">
        <v>134</v>
      </c>
      <c r="I1338" t="s">
        <v>135</v>
      </c>
      <c r="J1338" t="s">
        <v>136</v>
      </c>
      <c r="K1338" t="s">
        <v>137</v>
      </c>
      <c r="L1338" t="s">
        <v>4130</v>
      </c>
      <c r="M1338" t="s">
        <v>4131</v>
      </c>
      <c r="N1338">
        <v>0.86222222199999998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0.54177865723272511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0.54177865723272511</v>
      </c>
    </row>
    <row r="1339" spans="1:31" x14ac:dyDescent="0.25">
      <c r="A1339">
        <v>1807454</v>
      </c>
      <c r="B1339">
        <v>1</v>
      </c>
      <c r="C1339" t="s">
        <v>80</v>
      </c>
      <c r="D1339" t="s">
        <v>83</v>
      </c>
      <c r="E1339" t="s">
        <v>326</v>
      </c>
      <c r="F1339" t="s">
        <v>4132</v>
      </c>
      <c r="G1339" t="s">
        <v>299</v>
      </c>
      <c r="H1339" t="s">
        <v>134</v>
      </c>
      <c r="I1339" t="s">
        <v>135</v>
      </c>
      <c r="J1339" t="s">
        <v>136</v>
      </c>
      <c r="K1339" t="s">
        <v>137</v>
      </c>
      <c r="L1339" t="s">
        <v>4133</v>
      </c>
      <c r="M1339" t="s">
        <v>4134</v>
      </c>
      <c r="N1339">
        <v>1.0566666659999999</v>
      </c>
      <c r="O1339">
        <v>0</v>
      </c>
      <c r="P1339">
        <v>11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5.1092170754709514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5.1092170754709514</v>
      </c>
    </row>
    <row r="1340" spans="1:31" x14ac:dyDescent="0.25">
      <c r="A1340">
        <v>1807455</v>
      </c>
      <c r="B1340">
        <v>1</v>
      </c>
      <c r="C1340" t="s">
        <v>80</v>
      </c>
      <c r="D1340" t="s">
        <v>102</v>
      </c>
      <c r="E1340" t="s">
        <v>176</v>
      </c>
      <c r="F1340" t="s">
        <v>4135</v>
      </c>
      <c r="G1340" t="s">
        <v>142</v>
      </c>
      <c r="H1340" t="s">
        <v>143</v>
      </c>
      <c r="I1340" t="s">
        <v>135</v>
      </c>
      <c r="J1340" t="s">
        <v>136</v>
      </c>
      <c r="K1340" t="s">
        <v>137</v>
      </c>
      <c r="L1340" t="s">
        <v>4136</v>
      </c>
      <c r="M1340" t="s">
        <v>4137</v>
      </c>
      <c r="N1340">
        <v>0.375</v>
      </c>
      <c r="O1340">
        <v>0</v>
      </c>
      <c r="P1340">
        <v>980</v>
      </c>
      <c r="Q1340">
        <v>6</v>
      </c>
      <c r="R1340">
        <v>198</v>
      </c>
      <c r="S1340">
        <v>6</v>
      </c>
      <c r="T1340">
        <v>95</v>
      </c>
      <c r="U1340">
        <v>0</v>
      </c>
      <c r="V1340">
        <v>0</v>
      </c>
      <c r="W1340">
        <v>0</v>
      </c>
      <c r="X1340">
        <v>59.216624102159948</v>
      </c>
      <c r="Y1340">
        <v>1.6744654740742502</v>
      </c>
      <c r="Z1340">
        <v>38.280470646120392</v>
      </c>
      <c r="AA1340">
        <v>11.621375010466876</v>
      </c>
      <c r="AB1340">
        <v>22.163264147214001</v>
      </c>
      <c r="AC1340">
        <v>0</v>
      </c>
      <c r="AD1340">
        <v>0</v>
      </c>
      <c r="AE1340">
        <v>132.95619938003549</v>
      </c>
    </row>
    <row r="1341" spans="1:31" x14ac:dyDescent="0.25">
      <c r="A1341">
        <v>1807457</v>
      </c>
      <c r="B1341">
        <v>1</v>
      </c>
      <c r="C1341" t="s">
        <v>81</v>
      </c>
      <c r="D1341" t="s">
        <v>127</v>
      </c>
      <c r="E1341" t="s">
        <v>131</v>
      </c>
      <c r="F1341" t="s">
        <v>4138</v>
      </c>
      <c r="G1341" t="s">
        <v>231</v>
      </c>
      <c r="H1341" t="s">
        <v>134</v>
      </c>
      <c r="I1341" t="s">
        <v>135</v>
      </c>
      <c r="J1341" t="s">
        <v>136</v>
      </c>
      <c r="K1341" t="s">
        <v>137</v>
      </c>
      <c r="L1341" t="s">
        <v>4139</v>
      </c>
      <c r="M1341" t="s">
        <v>4140</v>
      </c>
      <c r="N1341">
        <v>2.0558333329999998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0.90831550075088896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0.90831550075088896</v>
      </c>
    </row>
    <row r="1342" spans="1:31" x14ac:dyDescent="0.25">
      <c r="A1342">
        <v>1807458</v>
      </c>
      <c r="B1342">
        <v>1</v>
      </c>
      <c r="C1342" t="s">
        <v>80</v>
      </c>
      <c r="D1342" t="s">
        <v>99</v>
      </c>
      <c r="E1342" t="s">
        <v>131</v>
      </c>
      <c r="F1342" t="s">
        <v>4141</v>
      </c>
      <c r="G1342" t="s">
        <v>231</v>
      </c>
      <c r="H1342" t="s">
        <v>134</v>
      </c>
      <c r="I1342" t="s">
        <v>135</v>
      </c>
      <c r="J1342" t="s">
        <v>136</v>
      </c>
      <c r="K1342" t="s">
        <v>137</v>
      </c>
      <c r="L1342" t="s">
        <v>4142</v>
      </c>
      <c r="M1342" t="s">
        <v>4143</v>
      </c>
      <c r="N1342">
        <v>1.2052777770000001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7.263865577553888E-2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7.263865577553888E-2</v>
      </c>
    </row>
    <row r="1343" spans="1:31" x14ac:dyDescent="0.25">
      <c r="A1343">
        <v>1807459</v>
      </c>
      <c r="B1343">
        <v>1</v>
      </c>
      <c r="C1343" t="s">
        <v>81</v>
      </c>
      <c r="D1343" t="s">
        <v>113</v>
      </c>
      <c r="E1343" t="s">
        <v>176</v>
      </c>
      <c r="F1343" t="s">
        <v>4144</v>
      </c>
      <c r="G1343" t="s">
        <v>142</v>
      </c>
      <c r="H1343" t="s">
        <v>143</v>
      </c>
      <c r="I1343" t="s">
        <v>135</v>
      </c>
      <c r="J1343" t="s">
        <v>136</v>
      </c>
      <c r="K1343" t="s">
        <v>137</v>
      </c>
      <c r="L1343" t="s">
        <v>4145</v>
      </c>
      <c r="M1343" t="s">
        <v>4146</v>
      </c>
      <c r="N1343">
        <v>0.37416666599999998</v>
      </c>
      <c r="O1343">
        <v>1</v>
      </c>
      <c r="P1343">
        <v>2612</v>
      </c>
      <c r="Q1343">
        <v>41</v>
      </c>
      <c r="R1343">
        <v>737</v>
      </c>
      <c r="S1343">
        <v>9</v>
      </c>
      <c r="T1343">
        <v>156</v>
      </c>
      <c r="U1343">
        <v>0</v>
      </c>
      <c r="V1343">
        <v>2</v>
      </c>
      <c r="W1343">
        <v>0.28806805308797251</v>
      </c>
      <c r="X1343">
        <v>200.85418535704585</v>
      </c>
      <c r="Y1343">
        <v>26.417987480588057</v>
      </c>
      <c r="Z1343">
        <v>91.171912781385814</v>
      </c>
      <c r="AA1343">
        <v>158.65920476528984</v>
      </c>
      <c r="AB1343">
        <v>27.549243373263256</v>
      </c>
      <c r="AC1343">
        <v>0</v>
      </c>
      <c r="AD1343">
        <v>1.15331013478314</v>
      </c>
      <c r="AE1343">
        <v>506.09391194544395</v>
      </c>
    </row>
    <row r="1344" spans="1:31" x14ac:dyDescent="0.25">
      <c r="A1344">
        <v>1807460</v>
      </c>
      <c r="B1344">
        <v>1</v>
      </c>
      <c r="C1344" t="s">
        <v>80</v>
      </c>
      <c r="D1344" t="s">
        <v>96</v>
      </c>
      <c r="E1344" t="s">
        <v>131</v>
      </c>
      <c r="F1344" t="s">
        <v>4147</v>
      </c>
      <c r="G1344" t="s">
        <v>231</v>
      </c>
      <c r="H1344" t="s">
        <v>134</v>
      </c>
      <c r="I1344" t="s">
        <v>135</v>
      </c>
      <c r="J1344" t="s">
        <v>136</v>
      </c>
      <c r="K1344" t="s">
        <v>137</v>
      </c>
      <c r="L1344" t="s">
        <v>4148</v>
      </c>
      <c r="M1344" t="s">
        <v>4149</v>
      </c>
      <c r="N1344">
        <v>1.4880555550000001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0.51896477236052063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0.51896477236052063</v>
      </c>
    </row>
    <row r="1345" spans="1:31" x14ac:dyDescent="0.25">
      <c r="A1345">
        <v>1807461</v>
      </c>
      <c r="B1345">
        <v>1</v>
      </c>
      <c r="C1345" t="s">
        <v>81</v>
      </c>
      <c r="D1345" t="s">
        <v>120</v>
      </c>
      <c r="E1345" t="s">
        <v>131</v>
      </c>
      <c r="F1345" t="s">
        <v>4150</v>
      </c>
      <c r="G1345" t="s">
        <v>231</v>
      </c>
      <c r="H1345" t="s">
        <v>134</v>
      </c>
      <c r="I1345" t="s">
        <v>135</v>
      </c>
      <c r="J1345" t="s">
        <v>136</v>
      </c>
      <c r="K1345" t="s">
        <v>137</v>
      </c>
      <c r="L1345" t="s">
        <v>4151</v>
      </c>
      <c r="M1345" t="s">
        <v>4152</v>
      </c>
      <c r="N1345">
        <v>1.2169444439999999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0.20352922122423556</v>
      </c>
      <c r="AC1345">
        <v>0</v>
      </c>
      <c r="AD1345">
        <v>0</v>
      </c>
      <c r="AE1345">
        <v>0.20352922122423556</v>
      </c>
    </row>
    <row r="1346" spans="1:31" x14ac:dyDescent="0.25">
      <c r="A1346">
        <v>1807462</v>
      </c>
      <c r="B1346">
        <v>1</v>
      </c>
      <c r="C1346" t="s">
        <v>81</v>
      </c>
      <c r="D1346" t="s">
        <v>126</v>
      </c>
      <c r="E1346" t="s">
        <v>193</v>
      </c>
      <c r="F1346" t="s">
        <v>4153</v>
      </c>
      <c r="G1346" t="s">
        <v>235</v>
      </c>
      <c r="H1346" t="s">
        <v>134</v>
      </c>
      <c r="I1346" t="s">
        <v>135</v>
      </c>
      <c r="J1346" t="s">
        <v>136</v>
      </c>
      <c r="K1346" t="s">
        <v>137</v>
      </c>
      <c r="L1346" t="s">
        <v>4154</v>
      </c>
      <c r="M1346" t="s">
        <v>4155</v>
      </c>
      <c r="N1346">
        <v>0.35555555500000002</v>
      </c>
      <c r="O1346">
        <v>0</v>
      </c>
      <c r="P1346">
        <v>2</v>
      </c>
      <c r="Q1346">
        <v>0</v>
      </c>
      <c r="R1346">
        <v>2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1.4671161404444445E-5</v>
      </c>
      <c r="Y1346">
        <v>0</v>
      </c>
      <c r="Z1346">
        <v>2.9393813837546665E-2</v>
      </c>
      <c r="AA1346">
        <v>0</v>
      </c>
      <c r="AB1346">
        <v>0</v>
      </c>
      <c r="AC1346">
        <v>0</v>
      </c>
      <c r="AD1346">
        <v>0</v>
      </c>
      <c r="AE1346">
        <v>2.9408484998951108E-2</v>
      </c>
    </row>
    <row r="1347" spans="1:31" x14ac:dyDescent="0.25">
      <c r="A1347">
        <v>1807631</v>
      </c>
      <c r="B1347">
        <v>1</v>
      </c>
      <c r="C1347" t="s">
        <v>80</v>
      </c>
      <c r="D1347" t="s">
        <v>99</v>
      </c>
      <c r="E1347" t="s">
        <v>131</v>
      </c>
      <c r="F1347" t="s">
        <v>4156</v>
      </c>
      <c r="G1347" t="s">
        <v>231</v>
      </c>
      <c r="H1347" t="s">
        <v>134</v>
      </c>
      <c r="I1347" t="s">
        <v>135</v>
      </c>
      <c r="J1347" t="s">
        <v>136</v>
      </c>
      <c r="K1347" t="s">
        <v>137</v>
      </c>
      <c r="L1347" t="s">
        <v>4157</v>
      </c>
      <c r="M1347" t="s">
        <v>4158</v>
      </c>
      <c r="N1347">
        <v>1.4016666659999999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0.12621692808468332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0.12621692808468332</v>
      </c>
    </row>
    <row r="1348" spans="1:31" x14ac:dyDescent="0.25">
      <c r="A1348">
        <v>1807673</v>
      </c>
      <c r="B1348">
        <v>1</v>
      </c>
      <c r="C1348" t="s">
        <v>80</v>
      </c>
      <c r="D1348" t="s">
        <v>90</v>
      </c>
      <c r="E1348" t="s">
        <v>131</v>
      </c>
      <c r="F1348" t="s">
        <v>4159</v>
      </c>
      <c r="G1348" t="s">
        <v>133</v>
      </c>
      <c r="H1348" t="s">
        <v>134</v>
      </c>
      <c r="I1348" t="s">
        <v>135</v>
      </c>
      <c r="J1348" t="s">
        <v>136</v>
      </c>
      <c r="K1348" t="s">
        <v>137</v>
      </c>
      <c r="L1348" t="s">
        <v>4160</v>
      </c>
      <c r="M1348" t="s">
        <v>4161</v>
      </c>
      <c r="N1348">
        <v>6.903888888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1.3851201369262224E-2</v>
      </c>
      <c r="AC1348">
        <v>0</v>
      </c>
      <c r="AD1348">
        <v>0</v>
      </c>
      <c r="AE1348">
        <v>1.3851201369262224E-2</v>
      </c>
    </row>
    <row r="1349" spans="1:31" x14ac:dyDescent="0.25">
      <c r="A1349">
        <v>1807692</v>
      </c>
      <c r="B1349">
        <v>1</v>
      </c>
      <c r="C1349" t="s">
        <v>80</v>
      </c>
      <c r="D1349" t="s">
        <v>96</v>
      </c>
      <c r="E1349" t="s">
        <v>131</v>
      </c>
      <c r="F1349" t="s">
        <v>4162</v>
      </c>
      <c r="G1349" t="s">
        <v>133</v>
      </c>
      <c r="H1349" t="s">
        <v>134</v>
      </c>
      <c r="I1349" t="s">
        <v>135</v>
      </c>
      <c r="J1349" t="s">
        <v>136</v>
      </c>
      <c r="K1349" t="s">
        <v>137</v>
      </c>
      <c r="L1349" t="s">
        <v>4163</v>
      </c>
      <c r="M1349" t="s">
        <v>4164</v>
      </c>
      <c r="N1349">
        <v>2.082222222</v>
      </c>
      <c r="O1349">
        <v>0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0.68841069012370337</v>
      </c>
      <c r="AA1349">
        <v>0</v>
      </c>
      <c r="AB1349">
        <v>0</v>
      </c>
      <c r="AC1349">
        <v>0</v>
      </c>
      <c r="AD1349">
        <v>0</v>
      </c>
      <c r="AE1349">
        <v>0.68841069012370337</v>
      </c>
    </row>
    <row r="1350" spans="1:31" x14ac:dyDescent="0.25">
      <c r="A1350">
        <v>1807693</v>
      </c>
      <c r="B1350">
        <v>1</v>
      </c>
      <c r="C1350" t="s">
        <v>80</v>
      </c>
      <c r="D1350" t="s">
        <v>96</v>
      </c>
      <c r="E1350" t="s">
        <v>131</v>
      </c>
      <c r="F1350" t="s">
        <v>4165</v>
      </c>
      <c r="G1350" t="s">
        <v>1926</v>
      </c>
      <c r="H1350" t="s">
        <v>134</v>
      </c>
      <c r="I1350" t="s">
        <v>135</v>
      </c>
      <c r="J1350" t="s">
        <v>136</v>
      </c>
      <c r="K1350" t="s">
        <v>137</v>
      </c>
      <c r="L1350" t="s">
        <v>4166</v>
      </c>
      <c r="M1350" t="s">
        <v>4167</v>
      </c>
      <c r="N1350">
        <v>2.8683333329999998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</row>
    <row r="1351" spans="1:31" x14ac:dyDescent="0.25">
      <c r="A1351">
        <v>1807695</v>
      </c>
      <c r="B1351">
        <v>1</v>
      </c>
      <c r="C1351" t="s">
        <v>80</v>
      </c>
      <c r="D1351" t="s">
        <v>110</v>
      </c>
      <c r="E1351" t="s">
        <v>193</v>
      </c>
      <c r="F1351" t="s">
        <v>4168</v>
      </c>
      <c r="G1351" t="s">
        <v>235</v>
      </c>
      <c r="H1351" t="s">
        <v>134</v>
      </c>
      <c r="I1351" t="s">
        <v>135</v>
      </c>
      <c r="J1351" t="s">
        <v>136</v>
      </c>
      <c r="K1351" t="s">
        <v>137</v>
      </c>
      <c r="L1351" t="s">
        <v>4169</v>
      </c>
      <c r="M1351" t="s">
        <v>4170</v>
      </c>
      <c r="N1351">
        <v>2.2116666660000002</v>
      </c>
      <c r="O1351">
        <v>0</v>
      </c>
      <c r="P1351">
        <v>321</v>
      </c>
      <c r="Q1351">
        <v>0</v>
      </c>
      <c r="R1351">
        <v>0</v>
      </c>
      <c r="S1351">
        <v>0</v>
      </c>
      <c r="T1351">
        <v>26</v>
      </c>
      <c r="U1351">
        <v>0</v>
      </c>
      <c r="V1351">
        <v>0</v>
      </c>
      <c r="W1351">
        <v>0</v>
      </c>
      <c r="X1351">
        <v>181.23012273166287</v>
      </c>
      <c r="Y1351">
        <v>0</v>
      </c>
      <c r="Z1351">
        <v>0</v>
      </c>
      <c r="AA1351">
        <v>0</v>
      </c>
      <c r="AB1351">
        <v>29.671904919464119</v>
      </c>
      <c r="AC1351">
        <v>0</v>
      </c>
      <c r="AD1351">
        <v>0</v>
      </c>
      <c r="AE1351">
        <v>210.90202765112699</v>
      </c>
    </row>
    <row r="1352" spans="1:31" x14ac:dyDescent="0.25">
      <c r="A1352">
        <v>1807697</v>
      </c>
      <c r="B1352">
        <v>1</v>
      </c>
      <c r="C1352" t="s">
        <v>81</v>
      </c>
      <c r="D1352" t="s">
        <v>118</v>
      </c>
      <c r="E1352" t="s">
        <v>131</v>
      </c>
      <c r="F1352" t="s">
        <v>4171</v>
      </c>
      <c r="G1352" t="s">
        <v>231</v>
      </c>
      <c r="H1352" t="s">
        <v>134</v>
      </c>
      <c r="I1352" t="s">
        <v>135</v>
      </c>
      <c r="J1352" t="s">
        <v>136</v>
      </c>
      <c r="K1352" t="s">
        <v>137</v>
      </c>
      <c r="L1352" t="s">
        <v>4172</v>
      </c>
      <c r="M1352" t="s">
        <v>4173</v>
      </c>
      <c r="N1352">
        <v>0.61722222199999999</v>
      </c>
      <c r="O1352">
        <v>0</v>
      </c>
      <c r="P1352">
        <v>1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0.14305385776687499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0.14305385776687499</v>
      </c>
    </row>
    <row r="1353" spans="1:31" x14ac:dyDescent="0.25">
      <c r="A1353">
        <v>1807704</v>
      </c>
      <c r="B1353">
        <v>1</v>
      </c>
      <c r="C1353" t="s">
        <v>80</v>
      </c>
      <c r="D1353" t="s">
        <v>93</v>
      </c>
      <c r="E1353" t="s">
        <v>176</v>
      </c>
      <c r="F1353" t="s">
        <v>4174</v>
      </c>
      <c r="G1353" t="s">
        <v>142</v>
      </c>
      <c r="H1353" t="s">
        <v>143</v>
      </c>
      <c r="I1353" t="s">
        <v>135</v>
      </c>
      <c r="J1353" t="s">
        <v>136</v>
      </c>
      <c r="K1353" t="s">
        <v>137</v>
      </c>
      <c r="L1353" t="s">
        <v>4175</v>
      </c>
      <c r="M1353" t="s">
        <v>4176</v>
      </c>
      <c r="N1353">
        <v>1.5766666659999999</v>
      </c>
      <c r="O1353">
        <v>1</v>
      </c>
      <c r="P1353">
        <v>1047</v>
      </c>
      <c r="Q1353">
        <v>5</v>
      </c>
      <c r="R1353">
        <v>180</v>
      </c>
      <c r="S1353">
        <v>10</v>
      </c>
      <c r="T1353">
        <v>195</v>
      </c>
      <c r="U1353">
        <v>0</v>
      </c>
      <c r="V1353">
        <v>0</v>
      </c>
      <c r="W1353">
        <v>0.32958037097785337</v>
      </c>
      <c r="X1353">
        <v>218.16793564868107</v>
      </c>
      <c r="Y1353">
        <v>86.275626017690684</v>
      </c>
      <c r="Z1353">
        <v>140.91742001615799</v>
      </c>
      <c r="AA1353">
        <v>46.795432883847823</v>
      </c>
      <c r="AB1353">
        <v>162.23342177613384</v>
      </c>
      <c r="AC1353">
        <v>0</v>
      </c>
      <c r="AD1353">
        <v>0</v>
      </c>
      <c r="AE1353">
        <v>654.7194167134893</v>
      </c>
    </row>
    <row r="1354" spans="1:31" x14ac:dyDescent="0.25">
      <c r="A1354">
        <v>1807706</v>
      </c>
      <c r="B1354">
        <v>1</v>
      </c>
      <c r="C1354" t="s">
        <v>80</v>
      </c>
      <c r="D1354" t="s">
        <v>110</v>
      </c>
      <c r="E1354" t="s">
        <v>193</v>
      </c>
      <c r="F1354" t="s">
        <v>4177</v>
      </c>
      <c r="G1354" t="s">
        <v>195</v>
      </c>
      <c r="H1354" t="s">
        <v>134</v>
      </c>
      <c r="I1354" t="s">
        <v>135</v>
      </c>
      <c r="J1354" t="s">
        <v>136</v>
      </c>
      <c r="K1354" t="s">
        <v>137</v>
      </c>
      <c r="L1354" t="s">
        <v>4178</v>
      </c>
      <c r="M1354" t="s">
        <v>4179</v>
      </c>
      <c r="N1354">
        <v>5.8277777769999997</v>
      </c>
      <c r="O1354">
        <v>0</v>
      </c>
      <c r="P1354">
        <v>67</v>
      </c>
      <c r="Q1354">
        <v>0</v>
      </c>
      <c r="R1354">
        <v>0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80.789029095080252</v>
      </c>
      <c r="Y1354">
        <v>0</v>
      </c>
      <c r="Z1354">
        <v>0</v>
      </c>
      <c r="AA1354">
        <v>0</v>
      </c>
      <c r="AB1354">
        <v>4.4780012276818404</v>
      </c>
      <c r="AC1354">
        <v>0</v>
      </c>
      <c r="AD1354">
        <v>0</v>
      </c>
      <c r="AE1354">
        <v>85.267030322762096</v>
      </c>
    </row>
    <row r="1355" spans="1:31" x14ac:dyDescent="0.25">
      <c r="A1355">
        <v>1807709</v>
      </c>
      <c r="B1355">
        <v>1</v>
      </c>
      <c r="C1355" t="s">
        <v>80</v>
      </c>
      <c r="D1355" t="s">
        <v>98</v>
      </c>
      <c r="E1355" t="s">
        <v>193</v>
      </c>
      <c r="F1355" t="s">
        <v>4180</v>
      </c>
      <c r="G1355" t="s">
        <v>235</v>
      </c>
      <c r="H1355" t="s">
        <v>134</v>
      </c>
      <c r="I1355" t="s">
        <v>135</v>
      </c>
      <c r="J1355" t="s">
        <v>136</v>
      </c>
      <c r="K1355" t="s">
        <v>137</v>
      </c>
      <c r="L1355" t="s">
        <v>4181</v>
      </c>
      <c r="M1355" t="s">
        <v>4182</v>
      </c>
      <c r="N1355">
        <v>3.360833333</v>
      </c>
      <c r="O1355">
        <v>0</v>
      </c>
      <c r="P1355">
        <v>63</v>
      </c>
      <c r="Q1355">
        <v>0</v>
      </c>
      <c r="R1355">
        <v>0</v>
      </c>
      <c r="S1355">
        <v>0</v>
      </c>
      <c r="T1355">
        <v>5</v>
      </c>
      <c r="U1355">
        <v>0</v>
      </c>
      <c r="V1355">
        <v>0</v>
      </c>
      <c r="W1355">
        <v>0</v>
      </c>
      <c r="X1355">
        <v>24.13936948772945</v>
      </c>
      <c r="Y1355">
        <v>0</v>
      </c>
      <c r="Z1355">
        <v>0</v>
      </c>
      <c r="AA1355">
        <v>0</v>
      </c>
      <c r="AB1355">
        <v>0.49535109361760171</v>
      </c>
      <c r="AC1355">
        <v>0</v>
      </c>
      <c r="AD1355">
        <v>0</v>
      </c>
      <c r="AE1355">
        <v>24.63472058134705</v>
      </c>
    </row>
    <row r="1356" spans="1:31" x14ac:dyDescent="0.25">
      <c r="A1356">
        <v>1807710</v>
      </c>
      <c r="B1356">
        <v>1</v>
      </c>
      <c r="C1356" t="s">
        <v>81</v>
      </c>
      <c r="D1356" t="s">
        <v>120</v>
      </c>
      <c r="E1356" t="s">
        <v>146</v>
      </c>
      <c r="F1356" t="s">
        <v>4183</v>
      </c>
      <c r="G1356" t="s">
        <v>142</v>
      </c>
      <c r="H1356" t="s">
        <v>143</v>
      </c>
      <c r="I1356" t="s">
        <v>199</v>
      </c>
      <c r="J1356" t="s">
        <v>136</v>
      </c>
      <c r="K1356" t="s">
        <v>137</v>
      </c>
      <c r="L1356" t="s">
        <v>4184</v>
      </c>
      <c r="M1356" t="s">
        <v>4185</v>
      </c>
      <c r="N1356">
        <v>1.1111111E-2</v>
      </c>
      <c r="O1356">
        <v>1</v>
      </c>
      <c r="P1356">
        <v>1112</v>
      </c>
      <c r="Q1356">
        <v>72</v>
      </c>
      <c r="R1356">
        <v>45</v>
      </c>
      <c r="S1356">
        <v>15</v>
      </c>
      <c r="T1356">
        <v>49</v>
      </c>
      <c r="U1356">
        <v>2</v>
      </c>
      <c r="V1356">
        <v>0</v>
      </c>
      <c r="W1356">
        <v>7.5062249727777793E-4</v>
      </c>
      <c r="X1356">
        <v>1.2563340874962463</v>
      </c>
      <c r="Y1356">
        <v>0.25696229323387776</v>
      </c>
      <c r="Z1356">
        <v>0.15977678669746664</v>
      </c>
      <c r="AA1356">
        <v>0.16185667589600003</v>
      </c>
      <c r="AB1356">
        <v>7.4555427456233336E-2</v>
      </c>
      <c r="AC1356">
        <v>0.28527743493444446</v>
      </c>
      <c r="AD1356">
        <v>0</v>
      </c>
      <c r="AE1356">
        <v>2.195513328211546</v>
      </c>
    </row>
    <row r="1357" spans="1:31" x14ac:dyDescent="0.25">
      <c r="A1357">
        <v>1807712</v>
      </c>
      <c r="B1357">
        <v>1</v>
      </c>
      <c r="C1357" t="s">
        <v>80</v>
      </c>
      <c r="D1357" t="s">
        <v>93</v>
      </c>
      <c r="E1357" t="s">
        <v>131</v>
      </c>
      <c r="F1357" t="s">
        <v>4186</v>
      </c>
      <c r="G1357" t="s">
        <v>231</v>
      </c>
      <c r="H1357" t="s">
        <v>134</v>
      </c>
      <c r="I1357" t="s">
        <v>135</v>
      </c>
      <c r="J1357" t="s">
        <v>136</v>
      </c>
      <c r="K1357" t="s">
        <v>137</v>
      </c>
      <c r="L1357" t="s">
        <v>4187</v>
      </c>
      <c r="M1357" t="s">
        <v>4188</v>
      </c>
      <c r="N1357">
        <v>3.8516666659999999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0.42077039927886506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0.42077039927886506</v>
      </c>
    </row>
    <row r="1358" spans="1:31" x14ac:dyDescent="0.25">
      <c r="A1358">
        <v>1807713</v>
      </c>
      <c r="B1358">
        <v>1</v>
      </c>
      <c r="C1358" t="s">
        <v>80</v>
      </c>
      <c r="D1358" t="s">
        <v>96</v>
      </c>
      <c r="E1358" t="s">
        <v>131</v>
      </c>
      <c r="F1358" t="s">
        <v>4189</v>
      </c>
      <c r="G1358" t="s">
        <v>209</v>
      </c>
      <c r="H1358" t="s">
        <v>134</v>
      </c>
      <c r="I1358" t="s">
        <v>135</v>
      </c>
      <c r="J1358" t="s">
        <v>136</v>
      </c>
      <c r="K1358" t="s">
        <v>137</v>
      </c>
      <c r="L1358" t="s">
        <v>4190</v>
      </c>
      <c r="M1358" t="s">
        <v>4191</v>
      </c>
      <c r="N1358">
        <v>3.5308333329999999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1.2863017761712436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1.2863017761712436</v>
      </c>
    </row>
    <row r="1359" spans="1:31" x14ac:dyDescent="0.25">
      <c r="A1359">
        <v>1807716</v>
      </c>
      <c r="B1359">
        <v>1</v>
      </c>
      <c r="C1359" t="s">
        <v>80</v>
      </c>
      <c r="D1359" t="s">
        <v>108</v>
      </c>
      <c r="E1359" t="s">
        <v>140</v>
      </c>
      <c r="F1359" t="s">
        <v>4192</v>
      </c>
      <c r="G1359" t="s">
        <v>142</v>
      </c>
      <c r="H1359" t="s">
        <v>143</v>
      </c>
      <c r="I1359" t="s">
        <v>199</v>
      </c>
      <c r="J1359" t="s">
        <v>136</v>
      </c>
      <c r="K1359" t="s">
        <v>137</v>
      </c>
      <c r="L1359" t="s">
        <v>4193</v>
      </c>
      <c r="M1359" t="s">
        <v>4194</v>
      </c>
      <c r="N1359">
        <v>1.6666666E-2</v>
      </c>
      <c r="O1359">
        <v>0</v>
      </c>
      <c r="P1359">
        <v>510</v>
      </c>
      <c r="Q1359">
        <v>0</v>
      </c>
      <c r="R1359">
        <v>66</v>
      </c>
      <c r="S1359">
        <v>2</v>
      </c>
      <c r="T1359">
        <v>73</v>
      </c>
      <c r="U1359">
        <v>0</v>
      </c>
      <c r="V1359">
        <v>0</v>
      </c>
      <c r="W1359">
        <v>0</v>
      </c>
      <c r="X1359">
        <v>0.76434943869928351</v>
      </c>
      <c r="Y1359">
        <v>0</v>
      </c>
      <c r="Z1359">
        <v>0.1045302665954</v>
      </c>
      <c r="AA1359">
        <v>0.91329304591571681</v>
      </c>
      <c r="AB1359">
        <v>0.43612162941624993</v>
      </c>
      <c r="AC1359">
        <v>0</v>
      </c>
      <c r="AD1359">
        <v>0</v>
      </c>
      <c r="AE1359">
        <v>2.21829438062665</v>
      </c>
    </row>
    <row r="1360" spans="1:31" x14ac:dyDescent="0.25">
      <c r="A1360">
        <v>1807717</v>
      </c>
      <c r="B1360">
        <v>1</v>
      </c>
      <c r="C1360" t="s">
        <v>80</v>
      </c>
      <c r="D1360" t="s">
        <v>98</v>
      </c>
      <c r="E1360" t="s">
        <v>140</v>
      </c>
      <c r="F1360" t="s">
        <v>4195</v>
      </c>
      <c r="G1360" t="s">
        <v>142</v>
      </c>
      <c r="H1360" t="s">
        <v>143</v>
      </c>
      <c r="I1360" t="s">
        <v>199</v>
      </c>
      <c r="J1360" t="s">
        <v>136</v>
      </c>
      <c r="K1360" t="s">
        <v>137</v>
      </c>
      <c r="L1360" t="s">
        <v>4196</v>
      </c>
      <c r="M1360" t="s">
        <v>4197</v>
      </c>
      <c r="N1360">
        <v>5.5555550000000002E-3</v>
      </c>
      <c r="O1360">
        <v>0</v>
      </c>
      <c r="P1360">
        <v>754</v>
      </c>
      <c r="Q1360">
        <v>0</v>
      </c>
      <c r="R1360">
        <v>324</v>
      </c>
      <c r="S1360">
        <v>3</v>
      </c>
      <c r="T1360">
        <v>164</v>
      </c>
      <c r="U1360">
        <v>0</v>
      </c>
      <c r="V1360">
        <v>0</v>
      </c>
      <c r="W1360">
        <v>0</v>
      </c>
      <c r="X1360">
        <v>0.76817506884616149</v>
      </c>
      <c r="Y1360">
        <v>0</v>
      </c>
      <c r="Z1360">
        <v>0.57802234778907802</v>
      </c>
      <c r="AA1360">
        <v>4.1097517381133333E-2</v>
      </c>
      <c r="AB1360">
        <v>0.44077199981978887</v>
      </c>
      <c r="AC1360">
        <v>0</v>
      </c>
      <c r="AD1360">
        <v>0</v>
      </c>
      <c r="AE1360">
        <v>1.8280669338361619</v>
      </c>
    </row>
    <row r="1361" spans="1:31" x14ac:dyDescent="0.25">
      <c r="A1361">
        <v>1807718</v>
      </c>
      <c r="B1361">
        <v>1</v>
      </c>
      <c r="C1361" t="s">
        <v>80</v>
      </c>
      <c r="D1361" t="s">
        <v>103</v>
      </c>
      <c r="E1361" t="s">
        <v>146</v>
      </c>
      <c r="F1361" t="s">
        <v>2210</v>
      </c>
      <c r="G1361" t="s">
        <v>263</v>
      </c>
      <c r="H1361" t="s">
        <v>143</v>
      </c>
      <c r="I1361" t="s">
        <v>135</v>
      </c>
      <c r="J1361" t="s">
        <v>136</v>
      </c>
      <c r="K1361" t="s">
        <v>159</v>
      </c>
      <c r="L1361" t="s">
        <v>4198</v>
      </c>
      <c r="M1361" t="s">
        <v>4199</v>
      </c>
      <c r="N1361">
        <v>0.441783333</v>
      </c>
      <c r="O1361">
        <v>0</v>
      </c>
      <c r="P1361">
        <v>0</v>
      </c>
      <c r="Q1361">
        <v>0</v>
      </c>
      <c r="R1361">
        <v>0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238.7375811691621</v>
      </c>
      <c r="AB1361">
        <v>0</v>
      </c>
      <c r="AC1361">
        <v>0</v>
      </c>
      <c r="AD1361">
        <v>0</v>
      </c>
      <c r="AE1361">
        <v>238.7375811691621</v>
      </c>
    </row>
    <row r="1362" spans="1:31" x14ac:dyDescent="0.25">
      <c r="A1362">
        <v>1807719</v>
      </c>
      <c r="B1362">
        <v>1</v>
      </c>
      <c r="C1362" t="s">
        <v>81</v>
      </c>
      <c r="D1362" t="s">
        <v>127</v>
      </c>
      <c r="E1362" t="s">
        <v>140</v>
      </c>
      <c r="F1362" t="s">
        <v>3465</v>
      </c>
      <c r="G1362" t="s">
        <v>142</v>
      </c>
      <c r="H1362" t="s">
        <v>143</v>
      </c>
      <c r="I1362" t="s">
        <v>199</v>
      </c>
      <c r="J1362" t="s">
        <v>136</v>
      </c>
      <c r="K1362" t="s">
        <v>137</v>
      </c>
      <c r="L1362" t="s">
        <v>4200</v>
      </c>
      <c r="M1362" t="s">
        <v>4201</v>
      </c>
      <c r="N1362">
        <v>1.1111111E-2</v>
      </c>
      <c r="O1362">
        <v>2</v>
      </c>
      <c r="P1362">
        <v>1266</v>
      </c>
      <c r="Q1362">
        <v>25</v>
      </c>
      <c r="R1362">
        <v>68</v>
      </c>
      <c r="S1362">
        <v>6</v>
      </c>
      <c r="T1362">
        <v>88</v>
      </c>
      <c r="U1362">
        <v>2</v>
      </c>
      <c r="V1362">
        <v>0</v>
      </c>
      <c r="W1362">
        <v>3.5917084571333337E-3</v>
      </c>
      <c r="X1362">
        <v>1.432142080700844</v>
      </c>
      <c r="Y1362">
        <v>0.14305949871604445</v>
      </c>
      <c r="Z1362">
        <v>8.4157859731777807E-2</v>
      </c>
      <c r="AA1362">
        <v>0.34671155414662219</v>
      </c>
      <c r="AB1362">
        <v>0.17915195794034441</v>
      </c>
      <c r="AC1362">
        <v>2.9576049064177778E-2</v>
      </c>
      <c r="AD1362">
        <v>0</v>
      </c>
      <c r="AE1362">
        <v>2.2183907087569441</v>
      </c>
    </row>
    <row r="1363" spans="1:31" x14ac:dyDescent="0.25">
      <c r="A1363">
        <v>1807720</v>
      </c>
      <c r="B1363">
        <v>1</v>
      </c>
      <c r="C1363" t="s">
        <v>80</v>
      </c>
      <c r="D1363" t="s">
        <v>110</v>
      </c>
      <c r="E1363" t="s">
        <v>193</v>
      </c>
      <c r="F1363" t="s">
        <v>3938</v>
      </c>
      <c r="G1363" t="s">
        <v>726</v>
      </c>
      <c r="H1363" t="s">
        <v>134</v>
      </c>
      <c r="I1363" t="s">
        <v>135</v>
      </c>
      <c r="J1363" t="s">
        <v>136</v>
      </c>
      <c r="K1363" t="s">
        <v>137</v>
      </c>
      <c r="L1363" t="s">
        <v>4202</v>
      </c>
      <c r="M1363" t="s">
        <v>4203</v>
      </c>
      <c r="N1363">
        <v>2.4505555550000002</v>
      </c>
      <c r="O1363">
        <v>0</v>
      </c>
      <c r="P1363">
        <v>129</v>
      </c>
      <c r="Q1363">
        <v>0</v>
      </c>
      <c r="R1363">
        <v>0</v>
      </c>
      <c r="S1363">
        <v>0</v>
      </c>
      <c r="T1363">
        <v>17</v>
      </c>
      <c r="U1363">
        <v>0</v>
      </c>
      <c r="V1363">
        <v>0</v>
      </c>
      <c r="W1363">
        <v>0</v>
      </c>
      <c r="X1363">
        <v>67.230644200810985</v>
      </c>
      <c r="Y1363">
        <v>0</v>
      </c>
      <c r="Z1363">
        <v>0</v>
      </c>
      <c r="AA1363">
        <v>0</v>
      </c>
      <c r="AB1363">
        <v>26.734432145210153</v>
      </c>
      <c r="AC1363">
        <v>0</v>
      </c>
      <c r="AD1363">
        <v>0</v>
      </c>
      <c r="AE1363">
        <v>93.965076346021135</v>
      </c>
    </row>
    <row r="1364" spans="1:31" x14ac:dyDescent="0.25">
      <c r="A1364">
        <v>1807721</v>
      </c>
      <c r="B1364">
        <v>1</v>
      </c>
      <c r="C1364" t="s">
        <v>80</v>
      </c>
      <c r="D1364" t="s">
        <v>98</v>
      </c>
      <c r="E1364" t="s">
        <v>146</v>
      </c>
      <c r="F1364" t="s">
        <v>4204</v>
      </c>
      <c r="G1364" t="s">
        <v>170</v>
      </c>
      <c r="H1364" t="s">
        <v>143</v>
      </c>
      <c r="I1364" t="s">
        <v>135</v>
      </c>
      <c r="J1364" t="s">
        <v>136</v>
      </c>
      <c r="K1364" t="s">
        <v>137</v>
      </c>
      <c r="L1364" t="s">
        <v>4205</v>
      </c>
      <c r="M1364" t="s">
        <v>4206</v>
      </c>
      <c r="N1364">
        <v>1.488888888</v>
      </c>
      <c r="O1364">
        <v>0</v>
      </c>
      <c r="P1364">
        <v>76</v>
      </c>
      <c r="Q1364">
        <v>0</v>
      </c>
      <c r="R1364">
        <v>10</v>
      </c>
      <c r="S1364">
        <v>0</v>
      </c>
      <c r="T1364">
        <v>6</v>
      </c>
      <c r="U1364">
        <v>0</v>
      </c>
      <c r="V1364">
        <v>0</v>
      </c>
      <c r="W1364">
        <v>0</v>
      </c>
      <c r="X1364">
        <v>21.981304171715365</v>
      </c>
      <c r="Y1364">
        <v>0</v>
      </c>
      <c r="Z1364">
        <v>7.9578861623983235</v>
      </c>
      <c r="AA1364">
        <v>0</v>
      </c>
      <c r="AB1364">
        <v>4.1989651124324894</v>
      </c>
      <c r="AC1364">
        <v>0</v>
      </c>
      <c r="AD1364">
        <v>0</v>
      </c>
      <c r="AE1364">
        <v>34.138155446546179</v>
      </c>
    </row>
    <row r="1365" spans="1:31" x14ac:dyDescent="0.25">
      <c r="A1365">
        <v>1807722</v>
      </c>
      <c r="B1365">
        <v>1</v>
      </c>
      <c r="C1365" t="s">
        <v>81</v>
      </c>
      <c r="D1365" t="s">
        <v>127</v>
      </c>
      <c r="E1365" t="s">
        <v>176</v>
      </c>
      <c r="F1365" t="s">
        <v>4207</v>
      </c>
      <c r="G1365" t="s">
        <v>142</v>
      </c>
      <c r="H1365" t="s">
        <v>143</v>
      </c>
      <c r="I1365" t="s">
        <v>135</v>
      </c>
      <c r="J1365" t="s">
        <v>136</v>
      </c>
      <c r="K1365" t="s">
        <v>137</v>
      </c>
      <c r="L1365" t="s">
        <v>4208</v>
      </c>
      <c r="M1365" t="s">
        <v>4209</v>
      </c>
      <c r="N1365">
        <v>0.29055555500000002</v>
      </c>
      <c r="O1365">
        <v>0</v>
      </c>
      <c r="P1365">
        <v>953</v>
      </c>
      <c r="Q1365">
        <v>0</v>
      </c>
      <c r="R1365">
        <v>0</v>
      </c>
      <c r="S1365">
        <v>0</v>
      </c>
      <c r="T1365">
        <v>84</v>
      </c>
      <c r="U1365">
        <v>0</v>
      </c>
      <c r="V1365">
        <v>1</v>
      </c>
      <c r="W1365">
        <v>0</v>
      </c>
      <c r="X1365">
        <v>37.026133878762941</v>
      </c>
      <c r="Y1365">
        <v>0</v>
      </c>
      <c r="Z1365">
        <v>0</v>
      </c>
      <c r="AA1365">
        <v>0</v>
      </c>
      <c r="AB1365">
        <v>8.3762804047266997</v>
      </c>
      <c r="AC1365">
        <v>0</v>
      </c>
      <c r="AD1365">
        <v>0.40134114821527223</v>
      </c>
      <c r="AE1365">
        <v>45.803755431704914</v>
      </c>
    </row>
    <row r="1366" spans="1:31" x14ac:dyDescent="0.25">
      <c r="A1366">
        <v>1807724</v>
      </c>
      <c r="B1366">
        <v>1</v>
      </c>
      <c r="C1366" t="s">
        <v>80</v>
      </c>
      <c r="D1366" t="s">
        <v>97</v>
      </c>
      <c r="E1366" t="s">
        <v>193</v>
      </c>
      <c r="F1366" t="s">
        <v>4210</v>
      </c>
      <c r="G1366" t="s">
        <v>256</v>
      </c>
      <c r="H1366" t="s">
        <v>134</v>
      </c>
      <c r="I1366" t="s">
        <v>135</v>
      </c>
      <c r="J1366" t="s">
        <v>136</v>
      </c>
      <c r="K1366" t="s">
        <v>159</v>
      </c>
      <c r="L1366" t="s">
        <v>4211</v>
      </c>
      <c r="M1366" t="s">
        <v>4212</v>
      </c>
      <c r="N1366">
        <v>6.3740027770000003</v>
      </c>
      <c r="O1366">
        <v>0</v>
      </c>
      <c r="P1366">
        <v>37</v>
      </c>
      <c r="Q1366">
        <v>0</v>
      </c>
      <c r="R1366">
        <v>14</v>
      </c>
      <c r="S1366">
        <v>0</v>
      </c>
      <c r="T1366">
        <v>4</v>
      </c>
      <c r="U1366">
        <v>0</v>
      </c>
      <c r="V1366">
        <v>0</v>
      </c>
      <c r="W1366">
        <v>0</v>
      </c>
      <c r="X1366">
        <v>79.583267599666243</v>
      </c>
      <c r="Y1366">
        <v>0</v>
      </c>
      <c r="Z1366">
        <v>29.904717915939223</v>
      </c>
      <c r="AA1366">
        <v>0</v>
      </c>
      <c r="AB1366">
        <v>11.543333326420937</v>
      </c>
      <c r="AC1366">
        <v>0</v>
      </c>
      <c r="AD1366">
        <v>0</v>
      </c>
      <c r="AE1366">
        <v>121.03131884202639</v>
      </c>
    </row>
    <row r="1367" spans="1:31" x14ac:dyDescent="0.25">
      <c r="A1367">
        <v>1807727</v>
      </c>
      <c r="B1367">
        <v>1</v>
      </c>
      <c r="C1367" t="s">
        <v>81</v>
      </c>
      <c r="D1367" t="s">
        <v>113</v>
      </c>
      <c r="E1367" t="s">
        <v>140</v>
      </c>
      <c r="F1367" t="s">
        <v>4213</v>
      </c>
      <c r="G1367" t="s">
        <v>142</v>
      </c>
      <c r="H1367" t="s">
        <v>143</v>
      </c>
      <c r="I1367" t="s">
        <v>199</v>
      </c>
      <c r="J1367" t="s">
        <v>136</v>
      </c>
      <c r="K1367" t="s">
        <v>137</v>
      </c>
      <c r="L1367" t="s">
        <v>4214</v>
      </c>
      <c r="M1367" t="s">
        <v>4215</v>
      </c>
      <c r="N1367">
        <v>8.3333330000000001E-3</v>
      </c>
      <c r="O1367">
        <v>2</v>
      </c>
      <c r="P1367">
        <v>735</v>
      </c>
      <c r="Q1367">
        <v>26</v>
      </c>
      <c r="R1367">
        <v>265</v>
      </c>
      <c r="S1367">
        <v>4</v>
      </c>
      <c r="T1367">
        <v>24</v>
      </c>
      <c r="U1367">
        <v>1</v>
      </c>
      <c r="V1367">
        <v>0</v>
      </c>
      <c r="W1367">
        <v>2.3716116844750001E-3</v>
      </c>
      <c r="X1367">
        <v>0.63302733817086676</v>
      </c>
      <c r="Y1367">
        <v>0.41413589518275007</v>
      </c>
      <c r="Z1367">
        <v>0.67572537683928335</v>
      </c>
      <c r="AA1367">
        <v>0.15147271928860001</v>
      </c>
      <c r="AB1367">
        <v>0.11788916959955836</v>
      </c>
      <c r="AC1367">
        <v>0.20176460012799999</v>
      </c>
      <c r="AD1367">
        <v>0</v>
      </c>
      <c r="AE1367">
        <v>2.1963867108935333</v>
      </c>
    </row>
    <row r="1368" spans="1:31" x14ac:dyDescent="0.25">
      <c r="A1368">
        <v>1807728</v>
      </c>
      <c r="B1368">
        <v>1</v>
      </c>
      <c r="C1368" t="s">
        <v>80</v>
      </c>
      <c r="D1368" t="s">
        <v>104</v>
      </c>
      <c r="E1368" t="s">
        <v>146</v>
      </c>
      <c r="F1368" t="s">
        <v>4216</v>
      </c>
      <c r="G1368" t="s">
        <v>170</v>
      </c>
      <c r="H1368" t="s">
        <v>143</v>
      </c>
      <c r="I1368" t="s">
        <v>135</v>
      </c>
      <c r="J1368" t="s">
        <v>136</v>
      </c>
      <c r="K1368" t="s">
        <v>137</v>
      </c>
      <c r="L1368" t="s">
        <v>4217</v>
      </c>
      <c r="M1368" t="s">
        <v>4218</v>
      </c>
      <c r="N1368">
        <v>3.0083333329999999</v>
      </c>
      <c r="O1368">
        <v>0</v>
      </c>
      <c r="P1368">
        <v>4</v>
      </c>
      <c r="Q1368">
        <v>0</v>
      </c>
      <c r="R1368">
        <v>13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1.2899292502782169</v>
      </c>
      <c r="Y1368">
        <v>0</v>
      </c>
      <c r="Z1368">
        <v>12.257708894643129</v>
      </c>
      <c r="AA1368">
        <v>0</v>
      </c>
      <c r="AB1368">
        <v>9.5793714089625261</v>
      </c>
      <c r="AC1368">
        <v>0</v>
      </c>
      <c r="AD1368">
        <v>0</v>
      </c>
      <c r="AE1368">
        <v>23.127009553883873</v>
      </c>
    </row>
    <row r="1369" spans="1:31" x14ac:dyDescent="0.25">
      <c r="A1369">
        <v>1807729</v>
      </c>
      <c r="B1369">
        <v>1</v>
      </c>
      <c r="C1369" t="s">
        <v>80</v>
      </c>
      <c r="D1369" t="s">
        <v>97</v>
      </c>
      <c r="E1369" t="s">
        <v>193</v>
      </c>
      <c r="F1369" t="s">
        <v>4219</v>
      </c>
      <c r="G1369" t="s">
        <v>256</v>
      </c>
      <c r="H1369" t="s">
        <v>134</v>
      </c>
      <c r="I1369" t="s">
        <v>135</v>
      </c>
      <c r="J1369" t="s">
        <v>136</v>
      </c>
      <c r="K1369" t="s">
        <v>159</v>
      </c>
      <c r="L1369" t="s">
        <v>4220</v>
      </c>
      <c r="M1369" t="s">
        <v>4221</v>
      </c>
      <c r="N1369">
        <v>6.1870099999999999</v>
      </c>
      <c r="O1369">
        <v>0</v>
      </c>
      <c r="P1369">
        <v>19</v>
      </c>
      <c r="Q1369">
        <v>0</v>
      </c>
      <c r="R1369">
        <v>26</v>
      </c>
      <c r="S1369">
        <v>0</v>
      </c>
      <c r="T1369">
        <v>2</v>
      </c>
      <c r="U1369">
        <v>0</v>
      </c>
      <c r="V1369">
        <v>0</v>
      </c>
      <c r="W1369">
        <v>0</v>
      </c>
      <c r="X1369">
        <v>56.919680571774698</v>
      </c>
      <c r="Y1369">
        <v>0</v>
      </c>
      <c r="Z1369">
        <v>45.466335544797722</v>
      </c>
      <c r="AA1369">
        <v>0</v>
      </c>
      <c r="AB1369">
        <v>9.8293081797141326</v>
      </c>
      <c r="AC1369">
        <v>0</v>
      </c>
      <c r="AD1369">
        <v>0</v>
      </c>
      <c r="AE1369">
        <v>112.21532429628655</v>
      </c>
    </row>
    <row r="1370" spans="1:31" x14ac:dyDescent="0.25">
      <c r="A1370">
        <v>1807730</v>
      </c>
      <c r="B1370">
        <v>1</v>
      </c>
      <c r="C1370" t="s">
        <v>80</v>
      </c>
      <c r="D1370" t="s">
        <v>93</v>
      </c>
      <c r="E1370" t="s">
        <v>176</v>
      </c>
      <c r="F1370" t="s">
        <v>4222</v>
      </c>
      <c r="G1370" t="s">
        <v>142</v>
      </c>
      <c r="H1370" t="s">
        <v>143</v>
      </c>
      <c r="I1370" t="s">
        <v>135</v>
      </c>
      <c r="J1370" t="s">
        <v>136</v>
      </c>
      <c r="K1370" t="s">
        <v>137</v>
      </c>
      <c r="L1370" t="s">
        <v>4223</v>
      </c>
      <c r="M1370" t="s">
        <v>4224</v>
      </c>
      <c r="N1370">
        <v>0.96888888799999995</v>
      </c>
      <c r="O1370">
        <v>3</v>
      </c>
      <c r="P1370">
        <v>12</v>
      </c>
      <c r="Q1370">
        <v>39</v>
      </c>
      <c r="R1370">
        <v>168</v>
      </c>
      <c r="S1370">
        <v>11</v>
      </c>
      <c r="T1370">
        <v>36</v>
      </c>
      <c r="U1370">
        <v>0</v>
      </c>
      <c r="V1370">
        <v>0</v>
      </c>
      <c r="W1370">
        <v>3.9461554116343729</v>
      </c>
      <c r="X1370">
        <v>5.5729689454610671</v>
      </c>
      <c r="Y1370">
        <v>144.685560315678</v>
      </c>
      <c r="Z1370">
        <v>188.90194402082375</v>
      </c>
      <c r="AA1370">
        <v>109.20704907541376</v>
      </c>
      <c r="AB1370">
        <v>19.489811511481975</v>
      </c>
      <c r="AC1370">
        <v>0</v>
      </c>
      <c r="AD1370">
        <v>0</v>
      </c>
      <c r="AE1370">
        <v>471.80348928049295</v>
      </c>
    </row>
    <row r="1371" spans="1:31" x14ac:dyDescent="0.25">
      <c r="A1371">
        <v>1807731</v>
      </c>
      <c r="B1371">
        <v>1</v>
      </c>
      <c r="C1371" t="s">
        <v>81</v>
      </c>
      <c r="D1371" t="s">
        <v>127</v>
      </c>
      <c r="E1371" t="s">
        <v>146</v>
      </c>
      <c r="F1371" t="s">
        <v>4225</v>
      </c>
      <c r="G1371" t="s">
        <v>142</v>
      </c>
      <c r="H1371" t="s">
        <v>143</v>
      </c>
      <c r="I1371" t="s">
        <v>135</v>
      </c>
      <c r="J1371" t="s">
        <v>136</v>
      </c>
      <c r="K1371" t="s">
        <v>137</v>
      </c>
      <c r="L1371" t="s">
        <v>4226</v>
      </c>
      <c r="M1371" t="s">
        <v>4227</v>
      </c>
      <c r="N1371">
        <v>1.048888888</v>
      </c>
      <c r="O1371">
        <v>0</v>
      </c>
      <c r="P1371">
        <v>846</v>
      </c>
      <c r="Q1371">
        <v>9</v>
      </c>
      <c r="R1371">
        <v>25</v>
      </c>
      <c r="S1371">
        <v>2</v>
      </c>
      <c r="T1371">
        <v>99</v>
      </c>
      <c r="U1371">
        <v>0</v>
      </c>
      <c r="V1371">
        <v>1</v>
      </c>
      <c r="W1371">
        <v>0</v>
      </c>
      <c r="X1371">
        <v>183.001104786403</v>
      </c>
      <c r="Y1371">
        <v>2.4133842861589261</v>
      </c>
      <c r="Z1371">
        <v>3.2986125246969866</v>
      </c>
      <c r="AA1371">
        <v>2.6287937649603164</v>
      </c>
      <c r="AB1371">
        <v>32.993462641791261</v>
      </c>
      <c r="AC1371">
        <v>0</v>
      </c>
      <c r="AD1371">
        <v>24.945263085812016</v>
      </c>
      <c r="AE1371">
        <v>249.28062108982249</v>
      </c>
    </row>
    <row r="1372" spans="1:31" x14ac:dyDescent="0.25">
      <c r="A1372">
        <v>1807732</v>
      </c>
      <c r="B1372">
        <v>1</v>
      </c>
      <c r="C1372" t="s">
        <v>81</v>
      </c>
      <c r="D1372" t="s">
        <v>117</v>
      </c>
      <c r="E1372" t="s">
        <v>193</v>
      </c>
      <c r="F1372" t="s">
        <v>4228</v>
      </c>
      <c r="G1372" t="s">
        <v>235</v>
      </c>
      <c r="H1372" t="s">
        <v>134</v>
      </c>
      <c r="I1372" t="s">
        <v>135</v>
      </c>
      <c r="J1372" t="s">
        <v>136</v>
      </c>
      <c r="K1372" t="s">
        <v>137</v>
      </c>
      <c r="L1372" t="s">
        <v>4229</v>
      </c>
      <c r="M1372" t="s">
        <v>4230</v>
      </c>
      <c r="N1372">
        <v>1.134166666</v>
      </c>
      <c r="O1372">
        <v>0</v>
      </c>
      <c r="P1372">
        <v>48</v>
      </c>
      <c r="Q1372">
        <v>0</v>
      </c>
      <c r="R1372">
        <v>3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6.1140425407318881</v>
      </c>
      <c r="Y1372">
        <v>0</v>
      </c>
      <c r="Z1372">
        <v>7.3563205509333332E-2</v>
      </c>
      <c r="AA1372">
        <v>0</v>
      </c>
      <c r="AB1372">
        <v>0.648622562495204</v>
      </c>
      <c r="AC1372">
        <v>0</v>
      </c>
      <c r="AD1372">
        <v>0</v>
      </c>
      <c r="AE1372">
        <v>6.8362283087364251</v>
      </c>
    </row>
    <row r="1373" spans="1:31" x14ac:dyDescent="0.25">
      <c r="A1373">
        <v>1807737</v>
      </c>
      <c r="B1373">
        <v>1</v>
      </c>
      <c r="C1373" t="s">
        <v>80</v>
      </c>
      <c r="D1373" t="s">
        <v>95</v>
      </c>
      <c r="E1373" t="s">
        <v>339</v>
      </c>
      <c r="F1373" t="s">
        <v>4231</v>
      </c>
      <c r="G1373" t="s">
        <v>142</v>
      </c>
      <c r="H1373" t="s">
        <v>143</v>
      </c>
      <c r="I1373" t="s">
        <v>135</v>
      </c>
      <c r="J1373" t="s">
        <v>136</v>
      </c>
      <c r="K1373" t="s">
        <v>137</v>
      </c>
      <c r="L1373" t="s">
        <v>4232</v>
      </c>
      <c r="M1373" t="s">
        <v>4233</v>
      </c>
      <c r="N1373">
        <v>0.25444444399999999</v>
      </c>
      <c r="O1373">
        <v>1</v>
      </c>
      <c r="P1373">
        <v>436</v>
      </c>
      <c r="Q1373">
        <v>0</v>
      </c>
      <c r="R1373">
        <v>1</v>
      </c>
      <c r="S1373">
        <v>18</v>
      </c>
      <c r="T1373">
        <v>33</v>
      </c>
      <c r="U1373">
        <v>5</v>
      </c>
      <c r="V1373">
        <v>0</v>
      </c>
      <c r="W1373">
        <v>4.9396185258022217E-2</v>
      </c>
      <c r="X1373">
        <v>17.357987748023398</v>
      </c>
      <c r="Y1373">
        <v>0</v>
      </c>
      <c r="Z1373">
        <v>6.94256792679E-3</v>
      </c>
      <c r="AA1373">
        <v>53.18464855839224</v>
      </c>
      <c r="AB1373">
        <v>7.9623830745427497</v>
      </c>
      <c r="AC1373">
        <v>116.74391173457225</v>
      </c>
      <c r="AD1373">
        <v>0</v>
      </c>
      <c r="AE1373">
        <v>195.30526986871547</v>
      </c>
    </row>
    <row r="1374" spans="1:31" x14ac:dyDescent="0.25">
      <c r="A1374">
        <v>1807740</v>
      </c>
      <c r="B1374">
        <v>1</v>
      </c>
      <c r="C1374" t="s">
        <v>81</v>
      </c>
      <c r="D1374" t="s">
        <v>115</v>
      </c>
      <c r="E1374" t="s">
        <v>193</v>
      </c>
      <c r="F1374" t="s">
        <v>4234</v>
      </c>
      <c r="G1374" t="s">
        <v>235</v>
      </c>
      <c r="H1374" t="s">
        <v>134</v>
      </c>
      <c r="I1374" t="s">
        <v>135</v>
      </c>
      <c r="J1374" t="s">
        <v>136</v>
      </c>
      <c r="K1374" t="s">
        <v>137</v>
      </c>
      <c r="L1374" t="s">
        <v>4235</v>
      </c>
      <c r="M1374" t="s">
        <v>4236</v>
      </c>
      <c r="N1374">
        <v>1.233055555</v>
      </c>
      <c r="O1374">
        <v>0</v>
      </c>
      <c r="P1374">
        <v>9</v>
      </c>
      <c r="Q1374">
        <v>0</v>
      </c>
      <c r="R1374">
        <v>1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0.39610557395409285</v>
      </c>
      <c r="Y1374">
        <v>0</v>
      </c>
      <c r="Z1374">
        <v>2.5492914130948612E-2</v>
      </c>
      <c r="AA1374">
        <v>0</v>
      </c>
      <c r="AB1374">
        <v>0</v>
      </c>
      <c r="AC1374">
        <v>0</v>
      </c>
      <c r="AD1374">
        <v>0</v>
      </c>
      <c r="AE1374">
        <v>0.42159848808504147</v>
      </c>
    </row>
    <row r="1375" spans="1:31" x14ac:dyDescent="0.25">
      <c r="A1375">
        <v>1807741</v>
      </c>
      <c r="B1375">
        <v>1</v>
      </c>
      <c r="C1375" t="s">
        <v>80</v>
      </c>
      <c r="D1375" t="s">
        <v>98</v>
      </c>
      <c r="E1375" t="s">
        <v>140</v>
      </c>
      <c r="F1375" t="s">
        <v>4195</v>
      </c>
      <c r="G1375" t="s">
        <v>142</v>
      </c>
      <c r="H1375" t="s">
        <v>143</v>
      </c>
      <c r="I1375" t="s">
        <v>199</v>
      </c>
      <c r="J1375" t="s">
        <v>136</v>
      </c>
      <c r="K1375" t="s">
        <v>137</v>
      </c>
      <c r="L1375" t="s">
        <v>4237</v>
      </c>
      <c r="M1375" t="s">
        <v>4238</v>
      </c>
      <c r="N1375">
        <v>1.1111111E-2</v>
      </c>
      <c r="O1375">
        <v>0</v>
      </c>
      <c r="P1375">
        <v>678</v>
      </c>
      <c r="Q1375">
        <v>0</v>
      </c>
      <c r="R1375">
        <v>314</v>
      </c>
      <c r="S1375">
        <v>3</v>
      </c>
      <c r="T1375">
        <v>158</v>
      </c>
      <c r="U1375">
        <v>0</v>
      </c>
      <c r="V1375">
        <v>0</v>
      </c>
      <c r="W1375">
        <v>0</v>
      </c>
      <c r="X1375">
        <v>1.6171483696152686</v>
      </c>
      <c r="Y1375">
        <v>0</v>
      </c>
      <c r="Z1375">
        <v>1.2955212708008452</v>
      </c>
      <c r="AA1375">
        <v>0.10288767004110001</v>
      </c>
      <c r="AB1375">
        <v>1.1134272552092892</v>
      </c>
      <c r="AC1375">
        <v>0</v>
      </c>
      <c r="AD1375">
        <v>0</v>
      </c>
      <c r="AE1375">
        <v>4.128984565666503</v>
      </c>
    </row>
    <row r="1376" spans="1:31" x14ac:dyDescent="0.25">
      <c r="A1376">
        <v>1807742</v>
      </c>
      <c r="B1376">
        <v>1</v>
      </c>
      <c r="C1376" t="s">
        <v>81</v>
      </c>
      <c r="D1376" t="s">
        <v>118</v>
      </c>
      <c r="E1376" t="s">
        <v>140</v>
      </c>
      <c r="F1376" t="s">
        <v>4239</v>
      </c>
      <c r="G1376" t="s">
        <v>263</v>
      </c>
      <c r="H1376" t="s">
        <v>143</v>
      </c>
      <c r="I1376" t="s">
        <v>135</v>
      </c>
      <c r="J1376" t="s">
        <v>136</v>
      </c>
      <c r="K1376" t="s">
        <v>159</v>
      </c>
      <c r="L1376" t="s">
        <v>4240</v>
      </c>
      <c r="M1376" t="s">
        <v>4241</v>
      </c>
      <c r="N1376">
        <v>1.618333333</v>
      </c>
      <c r="O1376">
        <v>0</v>
      </c>
      <c r="P1376">
        <v>442</v>
      </c>
      <c r="Q1376">
        <v>0</v>
      </c>
      <c r="R1376">
        <v>24</v>
      </c>
      <c r="S1376">
        <v>10</v>
      </c>
      <c r="T1376">
        <v>16</v>
      </c>
      <c r="U1376">
        <v>0</v>
      </c>
      <c r="V1376">
        <v>0</v>
      </c>
      <c r="W1376">
        <v>0</v>
      </c>
      <c r="X1376">
        <v>87.57841346384572</v>
      </c>
      <c r="Y1376">
        <v>0</v>
      </c>
      <c r="Z1376">
        <v>4.78500199859708</v>
      </c>
      <c r="AA1376">
        <v>19.129842285554563</v>
      </c>
      <c r="AB1376">
        <v>17.984753097162599</v>
      </c>
      <c r="AC1376">
        <v>0</v>
      </c>
      <c r="AD1376">
        <v>0</v>
      </c>
      <c r="AE1376">
        <v>129.47801084515996</v>
      </c>
    </row>
    <row r="1377" spans="1:31" x14ac:dyDescent="0.25">
      <c r="A1377">
        <v>1807743</v>
      </c>
      <c r="B1377">
        <v>1</v>
      </c>
      <c r="C1377" t="s">
        <v>80</v>
      </c>
      <c r="D1377" t="s">
        <v>105</v>
      </c>
      <c r="E1377" t="s">
        <v>131</v>
      </c>
      <c r="F1377" t="s">
        <v>4242</v>
      </c>
      <c r="G1377" t="s">
        <v>231</v>
      </c>
      <c r="H1377" t="s">
        <v>134</v>
      </c>
      <c r="I1377" t="s">
        <v>135</v>
      </c>
      <c r="J1377" t="s">
        <v>136</v>
      </c>
      <c r="K1377" t="s">
        <v>137</v>
      </c>
      <c r="L1377" t="s">
        <v>4243</v>
      </c>
      <c r="M1377" t="s">
        <v>4244</v>
      </c>
      <c r="N1377">
        <v>0.52194444399999995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4.0486340366357245</v>
      </c>
      <c r="AE1377">
        <v>4.0486340366357245</v>
      </c>
    </row>
    <row r="1378" spans="1:31" x14ac:dyDescent="0.25">
      <c r="A1378">
        <v>1807744</v>
      </c>
      <c r="B1378">
        <v>1</v>
      </c>
      <c r="C1378" t="s">
        <v>80</v>
      </c>
      <c r="D1378" t="s">
        <v>97</v>
      </c>
      <c r="E1378" t="s">
        <v>193</v>
      </c>
      <c r="F1378" t="s">
        <v>4245</v>
      </c>
      <c r="G1378" t="s">
        <v>256</v>
      </c>
      <c r="H1378" t="s">
        <v>134</v>
      </c>
      <c r="I1378" t="s">
        <v>135</v>
      </c>
      <c r="J1378" t="s">
        <v>136</v>
      </c>
      <c r="K1378" t="s">
        <v>159</v>
      </c>
      <c r="L1378" t="s">
        <v>4246</v>
      </c>
      <c r="M1378" t="s">
        <v>4247</v>
      </c>
      <c r="N1378">
        <v>5.153846111</v>
      </c>
      <c r="O1378">
        <v>0</v>
      </c>
      <c r="P1378">
        <v>18</v>
      </c>
      <c r="Q1378">
        <v>0</v>
      </c>
      <c r="R1378">
        <v>21</v>
      </c>
      <c r="S1378">
        <v>0</v>
      </c>
      <c r="T1378">
        <v>6</v>
      </c>
      <c r="U1378">
        <v>0</v>
      </c>
      <c r="V1378">
        <v>0</v>
      </c>
      <c r="W1378">
        <v>0</v>
      </c>
      <c r="X1378">
        <v>34.497735403646438</v>
      </c>
      <c r="Y1378">
        <v>0</v>
      </c>
      <c r="Z1378">
        <v>64.350302578579445</v>
      </c>
      <c r="AA1378">
        <v>0</v>
      </c>
      <c r="AB1378">
        <v>15.791686850397825</v>
      </c>
      <c r="AC1378">
        <v>0</v>
      </c>
      <c r="AD1378">
        <v>0</v>
      </c>
      <c r="AE1378">
        <v>114.63972483262371</v>
      </c>
    </row>
    <row r="1379" spans="1:31" x14ac:dyDescent="0.25">
      <c r="A1379">
        <v>1807745</v>
      </c>
      <c r="B1379">
        <v>1</v>
      </c>
      <c r="C1379" t="s">
        <v>81</v>
      </c>
      <c r="D1379" t="s">
        <v>116</v>
      </c>
      <c r="E1379" t="s">
        <v>146</v>
      </c>
      <c r="F1379" t="s">
        <v>4248</v>
      </c>
      <c r="G1379" t="s">
        <v>142</v>
      </c>
      <c r="H1379" t="s">
        <v>143</v>
      </c>
      <c r="I1379" t="s">
        <v>135</v>
      </c>
      <c r="J1379" t="s">
        <v>136</v>
      </c>
      <c r="K1379" t="s">
        <v>137</v>
      </c>
      <c r="L1379" t="s">
        <v>4249</v>
      </c>
      <c r="M1379" t="s">
        <v>4250</v>
      </c>
      <c r="N1379">
        <v>0.120277777</v>
      </c>
      <c r="O1379">
        <v>0</v>
      </c>
      <c r="P1379">
        <v>371</v>
      </c>
      <c r="Q1379">
        <v>0</v>
      </c>
      <c r="R1379">
        <v>4</v>
      </c>
      <c r="S1379">
        <v>3</v>
      </c>
      <c r="T1379">
        <v>34</v>
      </c>
      <c r="U1379">
        <v>1</v>
      </c>
      <c r="V1379">
        <v>0</v>
      </c>
      <c r="W1379">
        <v>0</v>
      </c>
      <c r="X1379">
        <v>6.3084746678792092</v>
      </c>
      <c r="Y1379">
        <v>0</v>
      </c>
      <c r="Z1379">
        <v>2.075422902991278E-2</v>
      </c>
      <c r="AA1379">
        <v>2.1894821498247601</v>
      </c>
      <c r="AB1379">
        <v>1.1738754598388896</v>
      </c>
      <c r="AC1379">
        <v>2.7526942881829264</v>
      </c>
      <c r="AD1379">
        <v>0</v>
      </c>
      <c r="AE1379">
        <v>12.445280794755698</v>
      </c>
    </row>
    <row r="1380" spans="1:31" x14ac:dyDescent="0.25">
      <c r="A1380">
        <v>1807746</v>
      </c>
      <c r="B1380">
        <v>1</v>
      </c>
      <c r="C1380" t="s">
        <v>80</v>
      </c>
      <c r="D1380" t="s">
        <v>92</v>
      </c>
      <c r="E1380" t="s">
        <v>146</v>
      </c>
      <c r="F1380" t="s">
        <v>4251</v>
      </c>
      <c r="G1380" t="s">
        <v>170</v>
      </c>
      <c r="H1380" t="s">
        <v>143</v>
      </c>
      <c r="I1380" t="s">
        <v>135</v>
      </c>
      <c r="J1380" t="s">
        <v>136</v>
      </c>
      <c r="K1380" t="s">
        <v>137</v>
      </c>
      <c r="L1380" t="s">
        <v>4252</v>
      </c>
      <c r="M1380" t="s">
        <v>4253</v>
      </c>
      <c r="N1380">
        <v>2.8833333329999999</v>
      </c>
      <c r="O1380">
        <v>0</v>
      </c>
      <c r="P1380">
        <v>201</v>
      </c>
      <c r="Q1380">
        <v>1</v>
      </c>
      <c r="R1380">
        <v>74</v>
      </c>
      <c r="S1380">
        <v>3</v>
      </c>
      <c r="T1380">
        <v>19</v>
      </c>
      <c r="U1380">
        <v>0</v>
      </c>
      <c r="V1380">
        <v>1</v>
      </c>
      <c r="W1380">
        <v>0</v>
      </c>
      <c r="X1380">
        <v>123.26003494576663</v>
      </c>
      <c r="Y1380">
        <v>0.77932362478668749</v>
      </c>
      <c r="Z1380">
        <v>42.606776995079315</v>
      </c>
      <c r="AA1380">
        <v>23.771287396245278</v>
      </c>
      <c r="AB1380">
        <v>66.951124107411019</v>
      </c>
      <c r="AC1380">
        <v>0</v>
      </c>
      <c r="AD1380">
        <v>0.5705978718931709</v>
      </c>
      <c r="AE1380">
        <v>257.93914494118212</v>
      </c>
    </row>
    <row r="1381" spans="1:31" x14ac:dyDescent="0.25">
      <c r="A1381">
        <v>1807750</v>
      </c>
      <c r="B1381">
        <v>1</v>
      </c>
      <c r="C1381" t="s">
        <v>81</v>
      </c>
      <c r="D1381" t="s">
        <v>118</v>
      </c>
      <c r="E1381" t="s">
        <v>291</v>
      </c>
      <c r="F1381" t="s">
        <v>3630</v>
      </c>
      <c r="G1381" t="s">
        <v>256</v>
      </c>
      <c r="H1381" t="s">
        <v>134</v>
      </c>
      <c r="I1381" t="s">
        <v>135</v>
      </c>
      <c r="J1381" t="s">
        <v>136</v>
      </c>
      <c r="K1381" t="s">
        <v>159</v>
      </c>
      <c r="L1381" t="s">
        <v>4254</v>
      </c>
      <c r="M1381" t="s">
        <v>4255</v>
      </c>
      <c r="N1381">
        <v>7.989166666</v>
      </c>
      <c r="O1381">
        <v>0</v>
      </c>
      <c r="P1381">
        <v>61</v>
      </c>
      <c r="Q1381">
        <v>0</v>
      </c>
      <c r="R1381">
        <v>7</v>
      </c>
      <c r="S1381">
        <v>0</v>
      </c>
      <c r="T1381">
        <v>5</v>
      </c>
      <c r="U1381">
        <v>0</v>
      </c>
      <c r="V1381">
        <v>0</v>
      </c>
      <c r="W1381">
        <v>0</v>
      </c>
      <c r="X1381">
        <v>72.381873586526709</v>
      </c>
      <c r="Y1381">
        <v>0</v>
      </c>
      <c r="Z1381">
        <v>7.7165839793107347</v>
      </c>
      <c r="AA1381">
        <v>0</v>
      </c>
      <c r="AB1381">
        <v>2.3287394547565938</v>
      </c>
      <c r="AC1381">
        <v>0</v>
      </c>
      <c r="AD1381">
        <v>0</v>
      </c>
      <c r="AE1381">
        <v>82.427197020594036</v>
      </c>
    </row>
    <row r="1382" spans="1:31" x14ac:dyDescent="0.25">
      <c r="A1382">
        <v>1807751</v>
      </c>
      <c r="B1382">
        <v>1</v>
      </c>
      <c r="C1382" t="s">
        <v>80</v>
      </c>
      <c r="D1382" t="s">
        <v>105</v>
      </c>
      <c r="E1382" t="s">
        <v>291</v>
      </c>
      <c r="F1382" t="s">
        <v>4256</v>
      </c>
      <c r="G1382" t="s">
        <v>256</v>
      </c>
      <c r="H1382" t="s">
        <v>134</v>
      </c>
      <c r="I1382" t="s">
        <v>135</v>
      </c>
      <c r="J1382" t="s">
        <v>136</v>
      </c>
      <c r="K1382" t="s">
        <v>159</v>
      </c>
      <c r="L1382" t="s">
        <v>4257</v>
      </c>
      <c r="M1382" t="s">
        <v>4258</v>
      </c>
      <c r="N1382">
        <v>1.5933333329999999</v>
      </c>
      <c r="O1382">
        <v>0</v>
      </c>
      <c r="P1382">
        <v>112</v>
      </c>
      <c r="Q1382">
        <v>0</v>
      </c>
      <c r="R1382">
        <v>0</v>
      </c>
      <c r="S1382">
        <v>0</v>
      </c>
      <c r="T1382">
        <v>10</v>
      </c>
      <c r="U1382">
        <v>0</v>
      </c>
      <c r="V1382">
        <v>0</v>
      </c>
      <c r="W1382">
        <v>0</v>
      </c>
      <c r="X1382">
        <v>33.381715868666312</v>
      </c>
      <c r="Y1382">
        <v>0</v>
      </c>
      <c r="Z1382">
        <v>0</v>
      </c>
      <c r="AA1382">
        <v>0</v>
      </c>
      <c r="AB1382">
        <v>21.796966635507768</v>
      </c>
      <c r="AC1382">
        <v>0</v>
      </c>
      <c r="AD1382">
        <v>0</v>
      </c>
      <c r="AE1382">
        <v>55.178682504174077</v>
      </c>
    </row>
    <row r="1383" spans="1:31" x14ac:dyDescent="0.25">
      <c r="A1383">
        <v>1807753</v>
      </c>
      <c r="B1383">
        <v>1</v>
      </c>
      <c r="C1383" t="s">
        <v>80</v>
      </c>
      <c r="D1383" t="s">
        <v>89</v>
      </c>
      <c r="E1383" t="s">
        <v>131</v>
      </c>
      <c r="F1383" t="s">
        <v>4259</v>
      </c>
      <c r="G1383" t="s">
        <v>148</v>
      </c>
      <c r="H1383" t="s">
        <v>134</v>
      </c>
      <c r="I1383" t="s">
        <v>135</v>
      </c>
      <c r="J1383" t="s">
        <v>3</v>
      </c>
      <c r="K1383" t="s">
        <v>137</v>
      </c>
      <c r="L1383" t="s">
        <v>4260</v>
      </c>
      <c r="M1383" t="s">
        <v>4261</v>
      </c>
      <c r="N1383">
        <v>6.7177777770000002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6.2330008530335093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6.2330008530335093</v>
      </c>
    </row>
    <row r="1384" spans="1:31" x14ac:dyDescent="0.25">
      <c r="A1384">
        <v>1807754</v>
      </c>
      <c r="B1384">
        <v>1</v>
      </c>
      <c r="C1384" t="s">
        <v>81</v>
      </c>
      <c r="D1384" t="s">
        <v>128</v>
      </c>
      <c r="E1384" t="s">
        <v>140</v>
      </c>
      <c r="F1384" t="s">
        <v>4262</v>
      </c>
      <c r="G1384" t="s">
        <v>142</v>
      </c>
      <c r="H1384" t="s">
        <v>143</v>
      </c>
      <c r="I1384" t="s">
        <v>135</v>
      </c>
      <c r="J1384" t="s">
        <v>136</v>
      </c>
      <c r="K1384" t="s">
        <v>137</v>
      </c>
      <c r="L1384" t="s">
        <v>4263</v>
      </c>
      <c r="M1384" t="s">
        <v>4264</v>
      </c>
      <c r="N1384">
        <v>0.1275</v>
      </c>
      <c r="O1384">
        <v>6</v>
      </c>
      <c r="P1384">
        <v>1242</v>
      </c>
      <c r="Q1384">
        <v>21</v>
      </c>
      <c r="R1384">
        <v>15</v>
      </c>
      <c r="S1384">
        <v>11</v>
      </c>
      <c r="T1384">
        <v>88</v>
      </c>
      <c r="U1384">
        <v>0</v>
      </c>
      <c r="V1384">
        <v>0</v>
      </c>
      <c r="W1384">
        <v>0.43333792729048504</v>
      </c>
      <c r="X1384">
        <v>20.457936212468937</v>
      </c>
      <c r="Y1384">
        <v>18.564409273993515</v>
      </c>
      <c r="Z1384">
        <v>0.55800926668275008</v>
      </c>
      <c r="AA1384">
        <v>9.3589421872541934</v>
      </c>
      <c r="AB1384">
        <v>3.7934468837262378</v>
      </c>
      <c r="AC1384">
        <v>0</v>
      </c>
      <c r="AD1384">
        <v>0</v>
      </c>
      <c r="AE1384">
        <v>53.166081751416122</v>
      </c>
    </row>
    <row r="1385" spans="1:31" x14ac:dyDescent="0.25">
      <c r="A1385">
        <v>1807756</v>
      </c>
      <c r="B1385">
        <v>1</v>
      </c>
      <c r="C1385" t="s">
        <v>80</v>
      </c>
      <c r="D1385" t="s">
        <v>87</v>
      </c>
      <c r="E1385" t="s">
        <v>193</v>
      </c>
      <c r="F1385" t="s">
        <v>4265</v>
      </c>
      <c r="G1385" t="s">
        <v>279</v>
      </c>
      <c r="H1385" t="s">
        <v>134</v>
      </c>
      <c r="I1385" t="s">
        <v>135</v>
      </c>
      <c r="J1385" t="s">
        <v>136</v>
      </c>
      <c r="K1385" t="s">
        <v>137</v>
      </c>
      <c r="L1385" t="s">
        <v>4266</v>
      </c>
      <c r="M1385" t="s">
        <v>4267</v>
      </c>
      <c r="N1385">
        <v>1.1102777770000001</v>
      </c>
      <c r="O1385">
        <v>0</v>
      </c>
      <c r="P1385">
        <v>77</v>
      </c>
      <c r="Q1385">
        <v>0</v>
      </c>
      <c r="R1385">
        <v>0</v>
      </c>
      <c r="S1385">
        <v>0</v>
      </c>
      <c r="T1385">
        <v>1</v>
      </c>
      <c r="U1385">
        <v>0</v>
      </c>
      <c r="V1385">
        <v>0</v>
      </c>
      <c r="W1385">
        <v>0</v>
      </c>
      <c r="X1385">
        <v>19.725024234924195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19.725024234924195</v>
      </c>
    </row>
    <row r="1386" spans="1:31" x14ac:dyDescent="0.25">
      <c r="A1386">
        <v>1807757</v>
      </c>
      <c r="B1386">
        <v>1</v>
      </c>
      <c r="C1386" t="s">
        <v>80</v>
      </c>
      <c r="D1386" t="s">
        <v>98</v>
      </c>
      <c r="E1386" t="s">
        <v>193</v>
      </c>
      <c r="F1386" t="s">
        <v>4268</v>
      </c>
      <c r="G1386" t="s">
        <v>235</v>
      </c>
      <c r="H1386" t="s">
        <v>134</v>
      </c>
      <c r="I1386" t="s">
        <v>135</v>
      </c>
      <c r="J1386" t="s">
        <v>136</v>
      </c>
      <c r="K1386" t="s">
        <v>137</v>
      </c>
      <c r="L1386" t="s">
        <v>4269</v>
      </c>
      <c r="M1386" t="s">
        <v>4270</v>
      </c>
      <c r="N1386">
        <v>1.6302777770000001</v>
      </c>
      <c r="O1386">
        <v>0</v>
      </c>
      <c r="P1386">
        <v>62</v>
      </c>
      <c r="Q1386">
        <v>0</v>
      </c>
      <c r="R1386">
        <v>7</v>
      </c>
      <c r="S1386">
        <v>0</v>
      </c>
      <c r="T1386">
        <v>26</v>
      </c>
      <c r="U1386">
        <v>0</v>
      </c>
      <c r="V1386">
        <v>0</v>
      </c>
      <c r="W1386">
        <v>0</v>
      </c>
      <c r="X1386">
        <v>18.131071360932882</v>
      </c>
      <c r="Y1386">
        <v>0</v>
      </c>
      <c r="Z1386">
        <v>1.8751238084898549</v>
      </c>
      <c r="AA1386">
        <v>0</v>
      </c>
      <c r="AB1386">
        <v>11.118179067994344</v>
      </c>
      <c r="AC1386">
        <v>0</v>
      </c>
      <c r="AD1386">
        <v>0</v>
      </c>
      <c r="AE1386">
        <v>31.124374237417083</v>
      </c>
    </row>
    <row r="1387" spans="1:31" x14ac:dyDescent="0.25">
      <c r="A1387">
        <v>1807758</v>
      </c>
      <c r="B1387">
        <v>1</v>
      </c>
      <c r="C1387" t="s">
        <v>80</v>
      </c>
      <c r="D1387" t="s">
        <v>104</v>
      </c>
      <c r="E1387" t="s">
        <v>291</v>
      </c>
      <c r="F1387" t="s">
        <v>4271</v>
      </c>
      <c r="G1387" t="s">
        <v>263</v>
      </c>
      <c r="H1387" t="s">
        <v>134</v>
      </c>
      <c r="I1387" t="s">
        <v>135</v>
      </c>
      <c r="J1387" t="s">
        <v>136</v>
      </c>
      <c r="K1387" t="s">
        <v>159</v>
      </c>
      <c r="L1387" t="s">
        <v>4272</v>
      </c>
      <c r="M1387" t="s">
        <v>4273</v>
      </c>
      <c r="N1387">
        <v>5.6908516660000004</v>
      </c>
      <c r="O1387">
        <v>0</v>
      </c>
      <c r="P1387">
        <v>593</v>
      </c>
      <c r="Q1387">
        <v>0</v>
      </c>
      <c r="R1387">
        <v>0</v>
      </c>
      <c r="S1387">
        <v>0</v>
      </c>
      <c r="T1387">
        <v>40</v>
      </c>
      <c r="U1387">
        <v>0</v>
      </c>
      <c r="V1387">
        <v>0</v>
      </c>
      <c r="W1387">
        <v>0</v>
      </c>
      <c r="X1387">
        <v>711.11739958183148</v>
      </c>
      <c r="Y1387">
        <v>0</v>
      </c>
      <c r="Z1387">
        <v>0</v>
      </c>
      <c r="AA1387">
        <v>0</v>
      </c>
      <c r="AB1387">
        <v>182.23240091465121</v>
      </c>
      <c r="AC1387">
        <v>0</v>
      </c>
      <c r="AD1387">
        <v>0</v>
      </c>
      <c r="AE1387">
        <v>893.34980049648266</v>
      </c>
    </row>
    <row r="1388" spans="1:31" x14ac:dyDescent="0.25">
      <c r="A1388">
        <v>1807759</v>
      </c>
      <c r="B1388">
        <v>1</v>
      </c>
      <c r="C1388" t="s">
        <v>80</v>
      </c>
      <c r="D1388" t="s">
        <v>88</v>
      </c>
      <c r="E1388" t="s">
        <v>193</v>
      </c>
      <c r="F1388" t="s">
        <v>4274</v>
      </c>
      <c r="G1388" t="s">
        <v>279</v>
      </c>
      <c r="H1388" t="s">
        <v>134</v>
      </c>
      <c r="I1388" t="s">
        <v>135</v>
      </c>
      <c r="J1388" t="s">
        <v>136</v>
      </c>
      <c r="K1388" t="s">
        <v>137</v>
      </c>
      <c r="L1388" t="s">
        <v>4275</v>
      </c>
      <c r="M1388" t="s">
        <v>4276</v>
      </c>
      <c r="N1388">
        <v>1.267222222</v>
      </c>
      <c r="O1388">
        <v>0</v>
      </c>
      <c r="P1388">
        <v>202</v>
      </c>
      <c r="Q1388">
        <v>0</v>
      </c>
      <c r="R1388">
        <v>0</v>
      </c>
      <c r="S1388">
        <v>0</v>
      </c>
      <c r="T1388">
        <v>29</v>
      </c>
      <c r="U1388">
        <v>0</v>
      </c>
      <c r="V1388">
        <v>0</v>
      </c>
      <c r="W1388">
        <v>0</v>
      </c>
      <c r="X1388">
        <v>47.945197666117842</v>
      </c>
      <c r="Y1388">
        <v>0</v>
      </c>
      <c r="Z1388">
        <v>0</v>
      </c>
      <c r="AA1388">
        <v>0</v>
      </c>
      <c r="AB1388">
        <v>22.514704202127987</v>
      </c>
      <c r="AC1388">
        <v>0</v>
      </c>
      <c r="AD1388">
        <v>0</v>
      </c>
      <c r="AE1388">
        <v>70.459901868245822</v>
      </c>
    </row>
    <row r="1389" spans="1:31" x14ac:dyDescent="0.25">
      <c r="A1389">
        <v>1807760</v>
      </c>
      <c r="B1389">
        <v>1</v>
      </c>
      <c r="C1389" t="s">
        <v>80</v>
      </c>
      <c r="D1389" t="s">
        <v>87</v>
      </c>
      <c r="E1389" t="s">
        <v>326</v>
      </c>
      <c r="F1389" t="s">
        <v>4277</v>
      </c>
      <c r="G1389" t="s">
        <v>279</v>
      </c>
      <c r="H1389" t="s">
        <v>134</v>
      </c>
      <c r="I1389" t="s">
        <v>135</v>
      </c>
      <c r="J1389" t="s">
        <v>136</v>
      </c>
      <c r="K1389" t="s">
        <v>137</v>
      </c>
      <c r="L1389" t="s">
        <v>4278</v>
      </c>
      <c r="M1389" t="s">
        <v>4279</v>
      </c>
      <c r="N1389">
        <v>2.4550000000000001</v>
      </c>
      <c r="O1389">
        <v>0</v>
      </c>
      <c r="P1389">
        <v>4</v>
      </c>
      <c r="Q1389">
        <v>0</v>
      </c>
      <c r="R1389">
        <v>0</v>
      </c>
      <c r="S1389">
        <v>0</v>
      </c>
      <c r="T1389">
        <v>2</v>
      </c>
      <c r="U1389">
        <v>0</v>
      </c>
      <c r="V1389">
        <v>0</v>
      </c>
      <c r="W1389">
        <v>0</v>
      </c>
      <c r="X1389">
        <v>0.28445548594942333</v>
      </c>
      <c r="Y1389">
        <v>0</v>
      </c>
      <c r="Z1389">
        <v>0</v>
      </c>
      <c r="AA1389">
        <v>0</v>
      </c>
      <c r="AB1389">
        <v>17.058540349086883</v>
      </c>
      <c r="AC1389">
        <v>0</v>
      </c>
      <c r="AD1389">
        <v>0</v>
      </c>
      <c r="AE1389">
        <v>17.342995835036305</v>
      </c>
    </row>
    <row r="1390" spans="1:31" x14ac:dyDescent="0.25">
      <c r="A1390">
        <v>1807761</v>
      </c>
      <c r="B1390">
        <v>1</v>
      </c>
      <c r="C1390" t="s">
        <v>80</v>
      </c>
      <c r="D1390" t="s">
        <v>101</v>
      </c>
      <c r="E1390" t="s">
        <v>291</v>
      </c>
      <c r="F1390" t="s">
        <v>4280</v>
      </c>
      <c r="G1390" t="s">
        <v>475</v>
      </c>
      <c r="H1390" t="s">
        <v>134</v>
      </c>
      <c r="I1390" t="s">
        <v>135</v>
      </c>
      <c r="J1390" t="s">
        <v>136</v>
      </c>
      <c r="K1390" t="s">
        <v>137</v>
      </c>
      <c r="L1390" t="s">
        <v>4281</v>
      </c>
      <c r="M1390" t="s">
        <v>4282</v>
      </c>
      <c r="N1390">
        <v>0.81527777700000004</v>
      </c>
      <c r="O1390">
        <v>0</v>
      </c>
      <c r="P1390">
        <v>255</v>
      </c>
      <c r="Q1390">
        <v>0</v>
      </c>
      <c r="R1390">
        <v>1</v>
      </c>
      <c r="S1390">
        <v>0</v>
      </c>
      <c r="T1390">
        <v>19</v>
      </c>
      <c r="U1390">
        <v>0</v>
      </c>
      <c r="V1390">
        <v>0</v>
      </c>
      <c r="W1390">
        <v>0</v>
      </c>
      <c r="X1390">
        <v>45.908173124559006</v>
      </c>
      <c r="Y1390">
        <v>0</v>
      </c>
      <c r="Z1390">
        <v>1.2142719424815276E-2</v>
      </c>
      <c r="AA1390">
        <v>0</v>
      </c>
      <c r="AB1390">
        <v>5.0777718797449998</v>
      </c>
      <c r="AC1390">
        <v>0</v>
      </c>
      <c r="AD1390">
        <v>0</v>
      </c>
      <c r="AE1390">
        <v>50.998087723728823</v>
      </c>
    </row>
    <row r="1391" spans="1:31" x14ac:dyDescent="0.25">
      <c r="A1391">
        <v>1807762</v>
      </c>
      <c r="B1391">
        <v>1</v>
      </c>
      <c r="C1391" t="s">
        <v>80</v>
      </c>
      <c r="D1391" t="s">
        <v>82</v>
      </c>
      <c r="E1391" t="s">
        <v>131</v>
      </c>
      <c r="F1391" t="s">
        <v>4283</v>
      </c>
      <c r="G1391" t="s">
        <v>133</v>
      </c>
      <c r="H1391" t="s">
        <v>134</v>
      </c>
      <c r="I1391" t="s">
        <v>135</v>
      </c>
      <c r="J1391" t="s">
        <v>136</v>
      </c>
      <c r="K1391" t="s">
        <v>137</v>
      </c>
      <c r="L1391" t="s">
        <v>4284</v>
      </c>
      <c r="M1391" t="s">
        <v>4285</v>
      </c>
      <c r="N1391">
        <v>2.6286111110000001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1.0569739299203627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1.0569739299203627</v>
      </c>
    </row>
    <row r="1392" spans="1:31" x14ac:dyDescent="0.25">
      <c r="A1392">
        <v>1807763</v>
      </c>
      <c r="B1392">
        <v>1</v>
      </c>
      <c r="C1392" t="s">
        <v>80</v>
      </c>
      <c r="D1392" t="s">
        <v>97</v>
      </c>
      <c r="E1392" t="s">
        <v>131</v>
      </c>
      <c r="F1392" t="s">
        <v>4286</v>
      </c>
      <c r="G1392" t="s">
        <v>133</v>
      </c>
      <c r="H1392" t="s">
        <v>134</v>
      </c>
      <c r="I1392" t="s">
        <v>135</v>
      </c>
      <c r="J1392" t="s">
        <v>136</v>
      </c>
      <c r="K1392" t="s">
        <v>137</v>
      </c>
      <c r="L1392" t="s">
        <v>4287</v>
      </c>
      <c r="M1392" t="s">
        <v>4288</v>
      </c>
      <c r="N1392">
        <v>3.3027777770000002</v>
      </c>
      <c r="O1392">
        <v>0</v>
      </c>
      <c r="P1392">
        <v>7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46.484943876151377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46.484943876151377</v>
      </c>
    </row>
    <row r="1393" spans="1:31" x14ac:dyDescent="0.25">
      <c r="A1393">
        <v>1807765</v>
      </c>
      <c r="B1393">
        <v>1</v>
      </c>
      <c r="C1393" t="s">
        <v>80</v>
      </c>
      <c r="D1393" t="s">
        <v>96</v>
      </c>
      <c r="E1393" t="s">
        <v>131</v>
      </c>
      <c r="F1393" t="s">
        <v>4289</v>
      </c>
      <c r="G1393" t="s">
        <v>133</v>
      </c>
      <c r="H1393" t="s">
        <v>134</v>
      </c>
      <c r="I1393" t="s">
        <v>135</v>
      </c>
      <c r="J1393" t="s">
        <v>136</v>
      </c>
      <c r="K1393" t="s">
        <v>137</v>
      </c>
      <c r="L1393" t="s">
        <v>4290</v>
      </c>
      <c r="M1393" t="s">
        <v>4291</v>
      </c>
      <c r="N1393">
        <v>3.7808333329999999</v>
      </c>
      <c r="O1393">
        <v>0</v>
      </c>
      <c r="P1393">
        <v>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0.87421732039813349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0.87421732039813349</v>
      </c>
    </row>
    <row r="1394" spans="1:31" x14ac:dyDescent="0.25">
      <c r="A1394">
        <v>1807766</v>
      </c>
      <c r="B1394">
        <v>1</v>
      </c>
      <c r="C1394" t="s">
        <v>80</v>
      </c>
      <c r="D1394" t="s">
        <v>83</v>
      </c>
      <c r="E1394" t="s">
        <v>193</v>
      </c>
      <c r="F1394" t="s">
        <v>4292</v>
      </c>
      <c r="G1394" t="s">
        <v>475</v>
      </c>
      <c r="H1394" t="s">
        <v>134</v>
      </c>
      <c r="I1394" t="s">
        <v>135</v>
      </c>
      <c r="J1394" t="s">
        <v>136</v>
      </c>
      <c r="K1394" t="s">
        <v>137</v>
      </c>
      <c r="L1394" t="s">
        <v>4293</v>
      </c>
      <c r="M1394" t="s">
        <v>4294</v>
      </c>
      <c r="N1394">
        <v>1.1616666659999999</v>
      </c>
      <c r="O1394">
        <v>0</v>
      </c>
      <c r="P1394">
        <v>56</v>
      </c>
      <c r="Q1394">
        <v>0</v>
      </c>
      <c r="R1394">
        <v>0</v>
      </c>
      <c r="S1394">
        <v>0</v>
      </c>
      <c r="T1394">
        <v>7</v>
      </c>
      <c r="U1394">
        <v>0</v>
      </c>
      <c r="V1394">
        <v>0</v>
      </c>
      <c r="W1394">
        <v>0</v>
      </c>
      <c r="X1394">
        <v>23.391646898667922</v>
      </c>
      <c r="Y1394">
        <v>0</v>
      </c>
      <c r="Z1394">
        <v>0</v>
      </c>
      <c r="AA1394">
        <v>0</v>
      </c>
      <c r="AB1394">
        <v>7.2311408203160132</v>
      </c>
      <c r="AC1394">
        <v>0</v>
      </c>
      <c r="AD1394">
        <v>0</v>
      </c>
      <c r="AE1394">
        <v>30.622787718983936</v>
      </c>
    </row>
    <row r="1395" spans="1:31" x14ac:dyDescent="0.25">
      <c r="A1395">
        <v>1807768</v>
      </c>
      <c r="B1395">
        <v>1</v>
      </c>
      <c r="C1395" t="s">
        <v>80</v>
      </c>
      <c r="D1395" t="s">
        <v>84</v>
      </c>
      <c r="E1395" t="s">
        <v>131</v>
      </c>
      <c r="F1395" t="s">
        <v>4295</v>
      </c>
      <c r="G1395" t="s">
        <v>231</v>
      </c>
      <c r="H1395" t="s">
        <v>134</v>
      </c>
      <c r="I1395" t="s">
        <v>135</v>
      </c>
      <c r="J1395" t="s">
        <v>136</v>
      </c>
      <c r="K1395" t="s">
        <v>137</v>
      </c>
      <c r="L1395" t="s">
        <v>4296</v>
      </c>
      <c r="M1395" t="s">
        <v>4297</v>
      </c>
      <c r="N1395">
        <v>1.406111111</v>
      </c>
      <c r="O1395">
        <v>0</v>
      </c>
      <c r="P1395">
        <v>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1.4878300354052714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1.4878300354052714</v>
      </c>
    </row>
    <row r="1396" spans="1:31" x14ac:dyDescent="0.25">
      <c r="A1396">
        <v>1807769</v>
      </c>
      <c r="B1396">
        <v>1</v>
      </c>
      <c r="C1396" t="s">
        <v>81</v>
      </c>
      <c r="D1396" t="s">
        <v>128</v>
      </c>
      <c r="E1396" t="s">
        <v>193</v>
      </c>
      <c r="F1396" t="s">
        <v>4298</v>
      </c>
      <c r="G1396" t="s">
        <v>1987</v>
      </c>
      <c r="H1396" t="s">
        <v>134</v>
      </c>
      <c r="I1396" t="s">
        <v>135</v>
      </c>
      <c r="J1396" t="s">
        <v>136</v>
      </c>
      <c r="K1396" t="s">
        <v>137</v>
      </c>
      <c r="L1396" t="s">
        <v>4299</v>
      </c>
      <c r="M1396" t="s">
        <v>4300</v>
      </c>
      <c r="N1396">
        <v>3.4024999999999999</v>
      </c>
      <c r="O1396">
        <v>0</v>
      </c>
      <c r="P1396">
        <v>62</v>
      </c>
      <c r="Q1396">
        <v>0</v>
      </c>
      <c r="R1396">
        <v>0</v>
      </c>
      <c r="S1396">
        <v>0</v>
      </c>
      <c r="T1396">
        <v>1</v>
      </c>
      <c r="U1396">
        <v>0</v>
      </c>
      <c r="V1396">
        <v>0</v>
      </c>
      <c r="W1396">
        <v>0</v>
      </c>
      <c r="X1396">
        <v>46.774979422777342</v>
      </c>
      <c r="Y1396">
        <v>0</v>
      </c>
      <c r="Z1396">
        <v>0</v>
      </c>
      <c r="AA1396">
        <v>0</v>
      </c>
      <c r="AB1396">
        <v>2.0924634278791667E-3</v>
      </c>
      <c r="AC1396">
        <v>0</v>
      </c>
      <c r="AD1396">
        <v>0</v>
      </c>
      <c r="AE1396">
        <v>46.777071886205221</v>
      </c>
    </row>
    <row r="1397" spans="1:31" x14ac:dyDescent="0.25">
      <c r="A1397">
        <v>1807770</v>
      </c>
      <c r="B1397">
        <v>1</v>
      </c>
      <c r="C1397" t="s">
        <v>80</v>
      </c>
      <c r="D1397" t="s">
        <v>84</v>
      </c>
      <c r="E1397" t="s">
        <v>131</v>
      </c>
      <c r="F1397" t="s">
        <v>4301</v>
      </c>
      <c r="G1397" t="s">
        <v>231</v>
      </c>
      <c r="H1397" t="s">
        <v>134</v>
      </c>
      <c r="I1397" t="s">
        <v>135</v>
      </c>
      <c r="J1397" t="s">
        <v>136</v>
      </c>
      <c r="K1397" t="s">
        <v>137</v>
      </c>
      <c r="L1397" t="s">
        <v>4302</v>
      </c>
      <c r="M1397" t="s">
        <v>4303</v>
      </c>
      <c r="N1397">
        <v>5.4347222220000004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7.4940058103822229E-3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7.4940058103822229E-3</v>
      </c>
    </row>
    <row r="1398" spans="1:31" x14ac:dyDescent="0.25">
      <c r="A1398">
        <v>1807772</v>
      </c>
      <c r="B1398">
        <v>1</v>
      </c>
      <c r="C1398" t="s">
        <v>80</v>
      </c>
      <c r="D1398" t="s">
        <v>92</v>
      </c>
      <c r="E1398" t="s">
        <v>193</v>
      </c>
      <c r="F1398" t="s">
        <v>4304</v>
      </c>
      <c r="G1398" t="s">
        <v>256</v>
      </c>
      <c r="H1398" t="s">
        <v>134</v>
      </c>
      <c r="I1398" t="s">
        <v>135</v>
      </c>
      <c r="J1398" t="s">
        <v>136</v>
      </c>
      <c r="K1398" t="s">
        <v>159</v>
      </c>
      <c r="L1398" t="s">
        <v>4305</v>
      </c>
      <c r="M1398" t="s">
        <v>4306</v>
      </c>
      <c r="N1398">
        <v>7.0819000000000001</v>
      </c>
      <c r="O1398">
        <v>0</v>
      </c>
      <c r="P1398">
        <v>4</v>
      </c>
      <c r="Q1398">
        <v>0</v>
      </c>
      <c r="R1398">
        <v>6</v>
      </c>
      <c r="S1398">
        <v>0</v>
      </c>
      <c r="T1398">
        <v>2</v>
      </c>
      <c r="U1398">
        <v>0</v>
      </c>
      <c r="V1398">
        <v>0</v>
      </c>
      <c r="W1398">
        <v>0</v>
      </c>
      <c r="X1398">
        <v>11.794355941720838</v>
      </c>
      <c r="Y1398">
        <v>0</v>
      </c>
      <c r="Z1398">
        <v>8.470332270783091</v>
      </c>
      <c r="AA1398">
        <v>0</v>
      </c>
      <c r="AB1398">
        <v>12.386610809051318</v>
      </c>
      <c r="AC1398">
        <v>0</v>
      </c>
      <c r="AD1398">
        <v>0</v>
      </c>
      <c r="AE1398">
        <v>32.651299021555246</v>
      </c>
    </row>
    <row r="1399" spans="1:31" x14ac:dyDescent="0.25">
      <c r="A1399">
        <v>1807774</v>
      </c>
      <c r="B1399">
        <v>1</v>
      </c>
      <c r="C1399" t="s">
        <v>80</v>
      </c>
      <c r="D1399" t="s">
        <v>99</v>
      </c>
      <c r="E1399" t="s">
        <v>131</v>
      </c>
      <c r="F1399" t="s">
        <v>4307</v>
      </c>
      <c r="G1399" t="s">
        <v>231</v>
      </c>
      <c r="H1399" t="s">
        <v>134</v>
      </c>
      <c r="I1399" t="s">
        <v>135</v>
      </c>
      <c r="J1399" t="s">
        <v>136</v>
      </c>
      <c r="K1399" t="s">
        <v>137</v>
      </c>
      <c r="L1399" t="s">
        <v>4308</v>
      </c>
      <c r="M1399" t="s">
        <v>4309</v>
      </c>
      <c r="N1399">
        <v>2.1386111109999999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0.20472384912239722</v>
      </c>
      <c r="AC1399">
        <v>0</v>
      </c>
      <c r="AD1399">
        <v>0</v>
      </c>
      <c r="AE1399">
        <v>0.20472384912239722</v>
      </c>
    </row>
    <row r="1400" spans="1:31" x14ac:dyDescent="0.25">
      <c r="A1400">
        <v>1807779</v>
      </c>
      <c r="B1400">
        <v>1</v>
      </c>
      <c r="C1400" t="s">
        <v>80</v>
      </c>
      <c r="D1400" t="s">
        <v>101</v>
      </c>
      <c r="E1400" t="s">
        <v>131</v>
      </c>
      <c r="F1400" t="s">
        <v>4310</v>
      </c>
      <c r="G1400" t="s">
        <v>231</v>
      </c>
      <c r="H1400" t="s">
        <v>134</v>
      </c>
      <c r="I1400" t="s">
        <v>135</v>
      </c>
      <c r="J1400" t="s">
        <v>136</v>
      </c>
      <c r="K1400" t="s">
        <v>137</v>
      </c>
      <c r="L1400" t="s">
        <v>4311</v>
      </c>
      <c r="M1400" t="s">
        <v>4312</v>
      </c>
      <c r="N1400">
        <v>1.3477777769999999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0.32881876164375112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0.32881876164375112</v>
      </c>
    </row>
    <row r="1401" spans="1:31" x14ac:dyDescent="0.25">
      <c r="A1401">
        <v>1807780</v>
      </c>
      <c r="B1401">
        <v>1</v>
      </c>
      <c r="C1401" t="s">
        <v>80</v>
      </c>
      <c r="D1401" t="s">
        <v>106</v>
      </c>
      <c r="E1401" t="s">
        <v>131</v>
      </c>
      <c r="F1401" t="s">
        <v>4313</v>
      </c>
      <c r="G1401" t="s">
        <v>231</v>
      </c>
      <c r="H1401" t="s">
        <v>134</v>
      </c>
      <c r="I1401" t="s">
        <v>135</v>
      </c>
      <c r="J1401" t="s">
        <v>136</v>
      </c>
      <c r="K1401" t="s">
        <v>137</v>
      </c>
      <c r="L1401" t="s">
        <v>4314</v>
      </c>
      <c r="M1401" t="s">
        <v>4315</v>
      </c>
      <c r="N1401">
        <v>1.4924999999999999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0.17193830686445252</v>
      </c>
      <c r="AC1401">
        <v>0</v>
      </c>
      <c r="AD1401">
        <v>0</v>
      </c>
      <c r="AE1401">
        <v>0.17193830686445252</v>
      </c>
    </row>
    <row r="1402" spans="1:31" x14ac:dyDescent="0.25">
      <c r="A1402">
        <v>1807781</v>
      </c>
      <c r="B1402">
        <v>1</v>
      </c>
      <c r="C1402" t="s">
        <v>81</v>
      </c>
      <c r="D1402" t="s">
        <v>118</v>
      </c>
      <c r="E1402" t="s">
        <v>146</v>
      </c>
      <c r="F1402" t="s">
        <v>4316</v>
      </c>
      <c r="G1402" t="s">
        <v>263</v>
      </c>
      <c r="H1402" t="s">
        <v>143</v>
      </c>
      <c r="I1402" t="s">
        <v>135</v>
      </c>
      <c r="J1402" t="s">
        <v>136</v>
      </c>
      <c r="K1402" t="s">
        <v>159</v>
      </c>
      <c r="L1402" t="s">
        <v>4317</v>
      </c>
      <c r="M1402" t="s">
        <v>4318</v>
      </c>
      <c r="N1402">
        <v>6.9670638880000002</v>
      </c>
      <c r="O1402">
        <v>2</v>
      </c>
      <c r="P1402">
        <v>1306</v>
      </c>
      <c r="Q1402">
        <v>141</v>
      </c>
      <c r="R1402">
        <v>145</v>
      </c>
      <c r="S1402">
        <v>12</v>
      </c>
      <c r="T1402">
        <v>111</v>
      </c>
      <c r="U1402">
        <v>1</v>
      </c>
      <c r="V1402">
        <v>0</v>
      </c>
      <c r="W1402">
        <v>2.773504825468549</v>
      </c>
      <c r="X1402">
        <v>1020.2230119833984</v>
      </c>
      <c r="Y1402">
        <v>1474.9298275058995</v>
      </c>
      <c r="Z1402">
        <v>376.99636025477355</v>
      </c>
      <c r="AA1402">
        <v>539.07160721174</v>
      </c>
      <c r="AB1402">
        <v>198.91755501763001</v>
      </c>
      <c r="AC1402">
        <v>8.326168204025068</v>
      </c>
      <c r="AD1402">
        <v>0</v>
      </c>
      <c r="AE1402">
        <v>3621.2380350029352</v>
      </c>
    </row>
    <row r="1403" spans="1:31" x14ac:dyDescent="0.25">
      <c r="A1403">
        <v>1807783</v>
      </c>
      <c r="B1403">
        <v>1</v>
      </c>
      <c r="C1403" t="s">
        <v>80</v>
      </c>
      <c r="D1403" t="s">
        <v>84</v>
      </c>
      <c r="E1403" t="s">
        <v>146</v>
      </c>
      <c r="F1403" t="s">
        <v>4319</v>
      </c>
      <c r="G1403" t="s">
        <v>170</v>
      </c>
      <c r="H1403" t="s">
        <v>143</v>
      </c>
      <c r="I1403" t="s">
        <v>135</v>
      </c>
      <c r="J1403" t="s">
        <v>136</v>
      </c>
      <c r="K1403" t="s">
        <v>137</v>
      </c>
      <c r="L1403" t="s">
        <v>4320</v>
      </c>
      <c r="M1403" t="s">
        <v>4321</v>
      </c>
      <c r="N1403">
        <v>4.6155555550000003</v>
      </c>
      <c r="O1403">
        <v>0</v>
      </c>
      <c r="P1403">
        <v>24</v>
      </c>
      <c r="Q1403">
        <v>0</v>
      </c>
      <c r="R1403">
        <v>23</v>
      </c>
      <c r="S1403">
        <v>0</v>
      </c>
      <c r="T1403">
        <v>6</v>
      </c>
      <c r="U1403">
        <v>0</v>
      </c>
      <c r="V1403">
        <v>0</v>
      </c>
      <c r="W1403">
        <v>0</v>
      </c>
      <c r="X1403">
        <v>47.278325342949906</v>
      </c>
      <c r="Y1403">
        <v>0</v>
      </c>
      <c r="Z1403">
        <v>36.518912574638087</v>
      </c>
      <c r="AA1403">
        <v>0</v>
      </c>
      <c r="AB1403">
        <v>25.730726055242684</v>
      </c>
      <c r="AC1403">
        <v>0</v>
      </c>
      <c r="AD1403">
        <v>0</v>
      </c>
      <c r="AE1403">
        <v>109.52796397283068</v>
      </c>
    </row>
    <row r="1404" spans="1:31" x14ac:dyDescent="0.25">
      <c r="A1404">
        <v>1807787</v>
      </c>
      <c r="B1404">
        <v>1</v>
      </c>
      <c r="C1404" t="s">
        <v>80</v>
      </c>
      <c r="D1404" t="s">
        <v>108</v>
      </c>
      <c r="E1404" t="s">
        <v>193</v>
      </c>
      <c r="F1404" t="s">
        <v>4322</v>
      </c>
      <c r="G1404" t="s">
        <v>235</v>
      </c>
      <c r="H1404" t="s">
        <v>134</v>
      </c>
      <c r="I1404" t="s">
        <v>135</v>
      </c>
      <c r="J1404" t="s">
        <v>136</v>
      </c>
      <c r="K1404" t="s">
        <v>137</v>
      </c>
      <c r="L1404" t="s">
        <v>4323</v>
      </c>
      <c r="M1404" t="s">
        <v>4324</v>
      </c>
      <c r="N1404">
        <v>1.071388888</v>
      </c>
      <c r="O1404">
        <v>0</v>
      </c>
      <c r="P1404">
        <v>7</v>
      </c>
      <c r="Q1404">
        <v>0</v>
      </c>
      <c r="R1404">
        <v>2</v>
      </c>
      <c r="S1404">
        <v>0</v>
      </c>
      <c r="T1404">
        <v>4</v>
      </c>
      <c r="U1404">
        <v>0</v>
      </c>
      <c r="V1404">
        <v>0</v>
      </c>
      <c r="W1404">
        <v>0</v>
      </c>
      <c r="X1404">
        <v>2.0145750566943303</v>
      </c>
      <c r="Y1404">
        <v>0</v>
      </c>
      <c r="Z1404">
        <v>0.39569711729822754</v>
      </c>
      <c r="AA1404">
        <v>0</v>
      </c>
      <c r="AB1404">
        <v>10.976122261797673</v>
      </c>
      <c r="AC1404">
        <v>0</v>
      </c>
      <c r="AD1404">
        <v>0</v>
      </c>
      <c r="AE1404">
        <v>13.386394435790232</v>
      </c>
    </row>
    <row r="1405" spans="1:31" x14ac:dyDescent="0.25">
      <c r="A1405">
        <v>1807788</v>
      </c>
      <c r="B1405">
        <v>1</v>
      </c>
      <c r="C1405" t="s">
        <v>81</v>
      </c>
      <c r="D1405" t="s">
        <v>113</v>
      </c>
      <c r="E1405" t="s">
        <v>176</v>
      </c>
      <c r="F1405" t="s">
        <v>215</v>
      </c>
      <c r="G1405" t="s">
        <v>142</v>
      </c>
      <c r="H1405" t="s">
        <v>143</v>
      </c>
      <c r="I1405" t="s">
        <v>199</v>
      </c>
      <c r="J1405" t="s">
        <v>136</v>
      </c>
      <c r="K1405" t="s">
        <v>137</v>
      </c>
      <c r="L1405" t="s">
        <v>4325</v>
      </c>
      <c r="M1405" t="s">
        <v>4326</v>
      </c>
      <c r="N1405">
        <v>3.2500000000000001E-2</v>
      </c>
      <c r="O1405">
        <v>0</v>
      </c>
      <c r="P1405">
        <v>1221</v>
      </c>
      <c r="Q1405">
        <v>2</v>
      </c>
      <c r="R1405">
        <v>387</v>
      </c>
      <c r="S1405">
        <v>2</v>
      </c>
      <c r="T1405">
        <v>54</v>
      </c>
      <c r="U1405">
        <v>0</v>
      </c>
      <c r="V1405">
        <v>1</v>
      </c>
      <c r="W1405">
        <v>0</v>
      </c>
      <c r="X1405">
        <v>3.9875343539063972</v>
      </c>
      <c r="Y1405">
        <v>0.85058242326829059</v>
      </c>
      <c r="Z1405">
        <v>1.7841158606205911</v>
      </c>
      <c r="AA1405">
        <v>0.11424084463562471</v>
      </c>
      <c r="AB1405">
        <v>0.58508070455995187</v>
      </c>
      <c r="AC1405">
        <v>0</v>
      </c>
      <c r="AD1405">
        <v>0</v>
      </c>
      <c r="AE1405">
        <v>7.3215541869908556</v>
      </c>
    </row>
    <row r="1406" spans="1:31" x14ac:dyDescent="0.25">
      <c r="A1406">
        <v>1807790</v>
      </c>
      <c r="B1406">
        <v>1</v>
      </c>
      <c r="C1406" t="s">
        <v>81</v>
      </c>
      <c r="D1406" t="s">
        <v>115</v>
      </c>
      <c r="E1406" t="s">
        <v>146</v>
      </c>
      <c r="F1406" t="s">
        <v>4327</v>
      </c>
      <c r="G1406" t="s">
        <v>593</v>
      </c>
      <c r="H1406" t="s">
        <v>143</v>
      </c>
      <c r="I1406" t="s">
        <v>135</v>
      </c>
      <c r="J1406" t="s">
        <v>136</v>
      </c>
      <c r="K1406" t="s">
        <v>137</v>
      </c>
      <c r="L1406" t="s">
        <v>4328</v>
      </c>
      <c r="M1406" t="s">
        <v>4329</v>
      </c>
      <c r="N1406">
        <v>1.5141666659999999</v>
      </c>
      <c r="O1406">
        <v>0</v>
      </c>
      <c r="P1406">
        <v>15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1.2921453033296832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1.2921453033296832</v>
      </c>
    </row>
    <row r="1407" spans="1:31" x14ac:dyDescent="0.25">
      <c r="A1407">
        <v>1807791</v>
      </c>
      <c r="B1407">
        <v>1</v>
      </c>
      <c r="C1407" t="s">
        <v>81</v>
      </c>
      <c r="D1407" t="s">
        <v>120</v>
      </c>
      <c r="E1407" t="s">
        <v>140</v>
      </c>
      <c r="F1407" t="s">
        <v>4330</v>
      </c>
      <c r="G1407" t="s">
        <v>263</v>
      </c>
      <c r="H1407" t="s">
        <v>143</v>
      </c>
      <c r="I1407" t="s">
        <v>135</v>
      </c>
      <c r="J1407" t="s">
        <v>136</v>
      </c>
      <c r="K1407" t="s">
        <v>159</v>
      </c>
      <c r="L1407" t="s">
        <v>4331</v>
      </c>
      <c r="M1407" t="s">
        <v>4332</v>
      </c>
      <c r="N1407">
        <v>2.5824627769999999</v>
      </c>
      <c r="O1407">
        <v>0</v>
      </c>
      <c r="P1407">
        <v>182</v>
      </c>
      <c r="Q1407">
        <v>0</v>
      </c>
      <c r="R1407">
        <v>17</v>
      </c>
      <c r="S1407">
        <v>0</v>
      </c>
      <c r="T1407">
        <v>24</v>
      </c>
      <c r="U1407">
        <v>0</v>
      </c>
      <c r="V1407">
        <v>0</v>
      </c>
      <c r="W1407">
        <v>0</v>
      </c>
      <c r="X1407">
        <v>103.66519850919529</v>
      </c>
      <c r="Y1407">
        <v>0</v>
      </c>
      <c r="Z1407">
        <v>62.679535049925711</v>
      </c>
      <c r="AA1407">
        <v>0</v>
      </c>
      <c r="AB1407">
        <v>60.419023310017799</v>
      </c>
      <c r="AC1407">
        <v>0</v>
      </c>
      <c r="AD1407">
        <v>0</v>
      </c>
      <c r="AE1407">
        <v>226.7637568691388</v>
      </c>
    </row>
    <row r="1408" spans="1:31" x14ac:dyDescent="0.25">
      <c r="A1408">
        <v>1807794</v>
      </c>
      <c r="B1408">
        <v>1</v>
      </c>
      <c r="C1408" t="s">
        <v>80</v>
      </c>
      <c r="D1408" t="s">
        <v>106</v>
      </c>
      <c r="E1408" t="s">
        <v>146</v>
      </c>
      <c r="F1408" t="s">
        <v>4333</v>
      </c>
      <c r="G1408" t="s">
        <v>593</v>
      </c>
      <c r="H1408" t="s">
        <v>143</v>
      </c>
      <c r="I1408" t="s">
        <v>135</v>
      </c>
      <c r="J1408" t="s">
        <v>136</v>
      </c>
      <c r="K1408" t="s">
        <v>137</v>
      </c>
      <c r="L1408" t="s">
        <v>4334</v>
      </c>
      <c r="M1408" t="s">
        <v>4335</v>
      </c>
      <c r="N1408">
        <v>2.2761111110000001</v>
      </c>
      <c r="O1408">
        <v>0</v>
      </c>
      <c r="P1408">
        <v>252</v>
      </c>
      <c r="Q1408">
        <v>0</v>
      </c>
      <c r="R1408">
        <v>0</v>
      </c>
      <c r="S1408">
        <v>0</v>
      </c>
      <c r="T1408">
        <v>35</v>
      </c>
      <c r="U1408">
        <v>0</v>
      </c>
      <c r="V1408">
        <v>0</v>
      </c>
      <c r="W1408">
        <v>0</v>
      </c>
      <c r="X1408">
        <v>104.33513458908904</v>
      </c>
      <c r="Y1408">
        <v>0</v>
      </c>
      <c r="Z1408">
        <v>0</v>
      </c>
      <c r="AA1408">
        <v>0</v>
      </c>
      <c r="AB1408">
        <v>21.296633284266679</v>
      </c>
      <c r="AC1408">
        <v>0</v>
      </c>
      <c r="AD1408">
        <v>0</v>
      </c>
      <c r="AE1408">
        <v>125.63176787335571</v>
      </c>
    </row>
    <row r="1409" spans="1:31" x14ac:dyDescent="0.25">
      <c r="A1409">
        <v>1807796</v>
      </c>
      <c r="B1409">
        <v>1</v>
      </c>
      <c r="C1409" t="s">
        <v>80</v>
      </c>
      <c r="D1409" t="s">
        <v>97</v>
      </c>
      <c r="E1409" t="s">
        <v>146</v>
      </c>
      <c r="F1409" t="s">
        <v>4336</v>
      </c>
      <c r="G1409" t="s">
        <v>170</v>
      </c>
      <c r="H1409" t="s">
        <v>143</v>
      </c>
      <c r="I1409" t="s">
        <v>135</v>
      </c>
      <c r="J1409" t="s">
        <v>136</v>
      </c>
      <c r="K1409" t="s">
        <v>137</v>
      </c>
      <c r="L1409" t="s">
        <v>4337</v>
      </c>
      <c r="M1409" t="s">
        <v>4338</v>
      </c>
      <c r="N1409">
        <v>1.0638888879999999</v>
      </c>
      <c r="O1409">
        <v>1</v>
      </c>
      <c r="P1409">
        <v>14</v>
      </c>
      <c r="Q1409">
        <v>0</v>
      </c>
      <c r="R1409">
        <v>1</v>
      </c>
      <c r="S1409">
        <v>0</v>
      </c>
      <c r="T1409">
        <v>2</v>
      </c>
      <c r="U1409">
        <v>0</v>
      </c>
      <c r="V1409">
        <v>0</v>
      </c>
      <c r="W1409">
        <v>8.3328996583140746</v>
      </c>
      <c r="X1409">
        <v>16.246826019293628</v>
      </c>
      <c r="Y1409">
        <v>0</v>
      </c>
      <c r="Z1409">
        <v>5.22580890108E-2</v>
      </c>
      <c r="AA1409">
        <v>0</v>
      </c>
      <c r="AB1409">
        <v>2.7487462141061689</v>
      </c>
      <c r="AC1409">
        <v>0</v>
      </c>
      <c r="AD1409">
        <v>0</v>
      </c>
      <c r="AE1409">
        <v>27.380729980724674</v>
      </c>
    </row>
    <row r="1410" spans="1:31" x14ac:dyDescent="0.25">
      <c r="A1410">
        <v>1807798</v>
      </c>
      <c r="B1410">
        <v>1</v>
      </c>
      <c r="C1410" t="s">
        <v>80</v>
      </c>
      <c r="D1410" t="s">
        <v>96</v>
      </c>
      <c r="E1410" t="s">
        <v>131</v>
      </c>
      <c r="F1410" t="s">
        <v>4339</v>
      </c>
      <c r="G1410" t="s">
        <v>133</v>
      </c>
      <c r="H1410" t="s">
        <v>134</v>
      </c>
      <c r="I1410" t="s">
        <v>135</v>
      </c>
      <c r="J1410" t="s">
        <v>136</v>
      </c>
      <c r="K1410" t="s">
        <v>137</v>
      </c>
      <c r="L1410" t="s">
        <v>4340</v>
      </c>
      <c r="M1410" t="s">
        <v>4341</v>
      </c>
      <c r="N1410">
        <v>2.2974999999999999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0.78014940740775429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0.78014940740775429</v>
      </c>
    </row>
    <row r="1411" spans="1:31" x14ac:dyDescent="0.25">
      <c r="A1411">
        <v>1807800</v>
      </c>
      <c r="B1411">
        <v>1</v>
      </c>
      <c r="C1411" t="s">
        <v>80</v>
      </c>
      <c r="D1411" t="s">
        <v>97</v>
      </c>
      <c r="E1411" t="s">
        <v>176</v>
      </c>
      <c r="F1411" t="s">
        <v>4342</v>
      </c>
      <c r="G1411" t="s">
        <v>142</v>
      </c>
      <c r="H1411" t="s">
        <v>143</v>
      </c>
      <c r="I1411" t="s">
        <v>135</v>
      </c>
      <c r="J1411" t="s">
        <v>136</v>
      </c>
      <c r="K1411" t="s">
        <v>137</v>
      </c>
      <c r="L1411" t="s">
        <v>4343</v>
      </c>
      <c r="M1411" t="s">
        <v>4344</v>
      </c>
      <c r="N1411">
        <v>0.73</v>
      </c>
      <c r="O1411">
        <v>19</v>
      </c>
      <c r="P1411">
        <v>101</v>
      </c>
      <c r="Q1411">
        <v>4</v>
      </c>
      <c r="R1411">
        <v>28</v>
      </c>
      <c r="S1411">
        <v>3</v>
      </c>
      <c r="T1411">
        <v>15</v>
      </c>
      <c r="U1411">
        <v>0</v>
      </c>
      <c r="V1411">
        <v>0</v>
      </c>
      <c r="W1411">
        <v>57.065200509147203</v>
      </c>
      <c r="X1411">
        <v>48.181437108368826</v>
      </c>
      <c r="Y1411">
        <v>3.2713434171081897</v>
      </c>
      <c r="Z1411">
        <v>10.737033503199481</v>
      </c>
      <c r="AA1411">
        <v>9.9554791824617297</v>
      </c>
      <c r="AB1411">
        <v>5.3363204109153397</v>
      </c>
      <c r="AC1411">
        <v>0</v>
      </c>
      <c r="AD1411">
        <v>0</v>
      </c>
      <c r="AE1411">
        <v>134.54681413120076</v>
      </c>
    </row>
    <row r="1412" spans="1:31" x14ac:dyDescent="0.25">
      <c r="A1412">
        <v>1807804</v>
      </c>
      <c r="B1412">
        <v>1</v>
      </c>
      <c r="C1412" t="s">
        <v>80</v>
      </c>
      <c r="D1412" t="s">
        <v>92</v>
      </c>
      <c r="E1412" t="s">
        <v>193</v>
      </c>
      <c r="F1412" t="s">
        <v>4345</v>
      </c>
      <c r="G1412" t="s">
        <v>256</v>
      </c>
      <c r="H1412" t="s">
        <v>134</v>
      </c>
      <c r="I1412" t="s">
        <v>135</v>
      </c>
      <c r="J1412" t="s">
        <v>136</v>
      </c>
      <c r="K1412" t="s">
        <v>159</v>
      </c>
      <c r="L1412" t="s">
        <v>4346</v>
      </c>
      <c r="M1412" t="s">
        <v>4347</v>
      </c>
      <c r="N1412">
        <v>5.8672722220000004</v>
      </c>
      <c r="O1412">
        <v>0</v>
      </c>
      <c r="P1412">
        <v>26</v>
      </c>
      <c r="Q1412">
        <v>0</v>
      </c>
      <c r="R1412">
        <v>5</v>
      </c>
      <c r="S1412">
        <v>0</v>
      </c>
      <c r="T1412">
        <v>1</v>
      </c>
      <c r="U1412">
        <v>0</v>
      </c>
      <c r="V1412">
        <v>0</v>
      </c>
      <c r="W1412">
        <v>0</v>
      </c>
      <c r="X1412">
        <v>34.919580440713695</v>
      </c>
      <c r="Y1412">
        <v>0</v>
      </c>
      <c r="Z1412">
        <v>3.2393226239214137</v>
      </c>
      <c r="AA1412">
        <v>0</v>
      </c>
      <c r="AB1412">
        <v>7.6460807600959662</v>
      </c>
      <c r="AC1412">
        <v>0</v>
      </c>
      <c r="AD1412">
        <v>0</v>
      </c>
      <c r="AE1412">
        <v>45.804983824731082</v>
      </c>
    </row>
    <row r="1413" spans="1:31" x14ac:dyDescent="0.25">
      <c r="A1413">
        <v>1807805</v>
      </c>
      <c r="B1413">
        <v>1</v>
      </c>
      <c r="C1413" t="s">
        <v>80</v>
      </c>
      <c r="D1413" t="s">
        <v>96</v>
      </c>
      <c r="E1413" t="s">
        <v>131</v>
      </c>
      <c r="F1413" t="s">
        <v>4348</v>
      </c>
      <c r="G1413" t="s">
        <v>133</v>
      </c>
      <c r="H1413" t="s">
        <v>134</v>
      </c>
      <c r="I1413" t="s">
        <v>135</v>
      </c>
      <c r="J1413" t="s">
        <v>136</v>
      </c>
      <c r="K1413" t="s">
        <v>137</v>
      </c>
      <c r="L1413" t="s">
        <v>4349</v>
      </c>
      <c r="M1413" t="s">
        <v>4350</v>
      </c>
      <c r="N1413">
        <v>4.0466666660000001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1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</row>
    <row r="1414" spans="1:31" x14ac:dyDescent="0.25">
      <c r="A1414">
        <v>1807806</v>
      </c>
      <c r="B1414">
        <v>1</v>
      </c>
      <c r="C1414" t="s">
        <v>80</v>
      </c>
      <c r="D1414" t="s">
        <v>94</v>
      </c>
      <c r="E1414" t="s">
        <v>131</v>
      </c>
      <c r="F1414" t="s">
        <v>4351</v>
      </c>
      <c r="G1414" t="s">
        <v>133</v>
      </c>
      <c r="H1414" t="s">
        <v>134</v>
      </c>
      <c r="I1414" t="s">
        <v>135</v>
      </c>
      <c r="J1414" t="s">
        <v>136</v>
      </c>
      <c r="K1414" t="s">
        <v>137</v>
      </c>
      <c r="L1414" t="s">
        <v>4352</v>
      </c>
      <c r="M1414" t="s">
        <v>4353</v>
      </c>
      <c r="N1414">
        <v>5.6644444439999999</v>
      </c>
      <c r="O1414">
        <v>0</v>
      </c>
      <c r="P1414">
        <v>3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1.9954058899279181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1.9954058899279181</v>
      </c>
    </row>
    <row r="1415" spans="1:31" x14ac:dyDescent="0.25">
      <c r="A1415">
        <v>1807807</v>
      </c>
      <c r="B1415">
        <v>1</v>
      </c>
      <c r="C1415" t="s">
        <v>80</v>
      </c>
      <c r="D1415" t="s">
        <v>104</v>
      </c>
      <c r="E1415" t="s">
        <v>193</v>
      </c>
      <c r="F1415" t="s">
        <v>4354</v>
      </c>
      <c r="G1415" t="s">
        <v>2090</v>
      </c>
      <c r="H1415" t="s">
        <v>134</v>
      </c>
      <c r="I1415" t="s">
        <v>135</v>
      </c>
      <c r="J1415" t="s">
        <v>136</v>
      </c>
      <c r="K1415" t="s">
        <v>137</v>
      </c>
      <c r="L1415" t="s">
        <v>4355</v>
      </c>
      <c r="M1415" t="s">
        <v>4356</v>
      </c>
      <c r="N1415">
        <v>8.1377777770000002</v>
      </c>
      <c r="O1415">
        <v>0</v>
      </c>
      <c r="P1415">
        <v>52</v>
      </c>
      <c r="Q1415">
        <v>0</v>
      </c>
      <c r="R1415">
        <v>1</v>
      </c>
      <c r="S1415">
        <v>0</v>
      </c>
      <c r="T1415">
        <v>2</v>
      </c>
      <c r="U1415">
        <v>0</v>
      </c>
      <c r="V1415">
        <v>0</v>
      </c>
      <c r="W1415">
        <v>0</v>
      </c>
      <c r="X1415">
        <v>73.947029741304647</v>
      </c>
      <c r="Y1415">
        <v>0</v>
      </c>
      <c r="Z1415">
        <v>1.0729977696426451</v>
      </c>
      <c r="AA1415">
        <v>0</v>
      </c>
      <c r="AB1415">
        <v>5.4591629692093431</v>
      </c>
      <c r="AC1415">
        <v>0</v>
      </c>
      <c r="AD1415">
        <v>0</v>
      </c>
      <c r="AE1415">
        <v>80.479190480156632</v>
      </c>
    </row>
    <row r="1416" spans="1:31" x14ac:dyDescent="0.25">
      <c r="A1416">
        <v>1807808</v>
      </c>
      <c r="B1416">
        <v>1</v>
      </c>
      <c r="C1416" t="s">
        <v>81</v>
      </c>
      <c r="D1416" t="s">
        <v>118</v>
      </c>
      <c r="E1416" t="s">
        <v>193</v>
      </c>
      <c r="F1416" t="s">
        <v>4357</v>
      </c>
      <c r="G1416" t="s">
        <v>235</v>
      </c>
      <c r="H1416" t="s">
        <v>134</v>
      </c>
      <c r="I1416" t="s">
        <v>135</v>
      </c>
      <c r="J1416" t="s">
        <v>136</v>
      </c>
      <c r="K1416" t="s">
        <v>137</v>
      </c>
      <c r="L1416" t="s">
        <v>4358</v>
      </c>
      <c r="M1416" t="s">
        <v>4359</v>
      </c>
      <c r="N1416">
        <v>0.56166666600000004</v>
      </c>
      <c r="O1416">
        <v>0</v>
      </c>
      <c r="P1416">
        <v>138</v>
      </c>
      <c r="Q1416">
        <v>0</v>
      </c>
      <c r="R1416">
        <v>0</v>
      </c>
      <c r="S1416">
        <v>0</v>
      </c>
      <c r="T1416">
        <v>5</v>
      </c>
      <c r="U1416">
        <v>0</v>
      </c>
      <c r="V1416">
        <v>0</v>
      </c>
      <c r="W1416">
        <v>0</v>
      </c>
      <c r="X1416">
        <v>19.510415618879318</v>
      </c>
      <c r="Y1416">
        <v>0</v>
      </c>
      <c r="Z1416">
        <v>0</v>
      </c>
      <c r="AA1416">
        <v>0</v>
      </c>
      <c r="AB1416">
        <v>0.93483431354141</v>
      </c>
      <c r="AC1416">
        <v>0</v>
      </c>
      <c r="AD1416">
        <v>0</v>
      </c>
      <c r="AE1416">
        <v>20.445249932420726</v>
      </c>
    </row>
    <row r="1417" spans="1:31" x14ac:dyDescent="0.25">
      <c r="A1417">
        <v>1807814</v>
      </c>
      <c r="B1417">
        <v>1</v>
      </c>
      <c r="C1417" t="s">
        <v>80</v>
      </c>
      <c r="D1417" t="s">
        <v>101</v>
      </c>
      <c r="E1417" t="s">
        <v>193</v>
      </c>
      <c r="F1417" t="s">
        <v>4360</v>
      </c>
      <c r="G1417" t="s">
        <v>279</v>
      </c>
      <c r="H1417" t="s">
        <v>134</v>
      </c>
      <c r="I1417" t="s">
        <v>135</v>
      </c>
      <c r="J1417" t="s">
        <v>136</v>
      </c>
      <c r="K1417" t="s">
        <v>137</v>
      </c>
      <c r="L1417" t="s">
        <v>4361</v>
      </c>
      <c r="M1417" t="s">
        <v>4362</v>
      </c>
      <c r="N1417">
        <v>0.59416666600000001</v>
      </c>
      <c r="O1417">
        <v>0</v>
      </c>
      <c r="P1417">
        <v>207</v>
      </c>
      <c r="Q1417">
        <v>0</v>
      </c>
      <c r="R1417">
        <v>0</v>
      </c>
      <c r="S1417">
        <v>0</v>
      </c>
      <c r="T1417">
        <v>11</v>
      </c>
      <c r="U1417">
        <v>0</v>
      </c>
      <c r="V1417">
        <v>0</v>
      </c>
      <c r="W1417">
        <v>0</v>
      </c>
      <c r="X1417">
        <v>22.321945088011159</v>
      </c>
      <c r="Y1417">
        <v>0</v>
      </c>
      <c r="Z1417">
        <v>0</v>
      </c>
      <c r="AA1417">
        <v>0</v>
      </c>
      <c r="AB1417">
        <v>3.7488257981078981</v>
      </c>
      <c r="AC1417">
        <v>0</v>
      </c>
      <c r="AD1417">
        <v>0</v>
      </c>
      <c r="AE1417">
        <v>26.070770886119057</v>
      </c>
    </row>
    <row r="1418" spans="1:31" x14ac:dyDescent="0.25">
      <c r="A1418">
        <v>1807815</v>
      </c>
      <c r="B1418">
        <v>1</v>
      </c>
      <c r="C1418" t="s">
        <v>80</v>
      </c>
      <c r="D1418" t="s">
        <v>92</v>
      </c>
      <c r="E1418" t="s">
        <v>176</v>
      </c>
      <c r="F1418" t="s">
        <v>3756</v>
      </c>
      <c r="G1418" t="s">
        <v>256</v>
      </c>
      <c r="H1418" t="s">
        <v>143</v>
      </c>
      <c r="I1418" t="s">
        <v>135</v>
      </c>
      <c r="J1418" t="s">
        <v>136</v>
      </c>
      <c r="K1418" t="s">
        <v>159</v>
      </c>
      <c r="L1418" t="s">
        <v>4363</v>
      </c>
      <c r="M1418" t="s">
        <v>4364</v>
      </c>
      <c r="N1418">
        <v>2.875555555</v>
      </c>
      <c r="O1418">
        <v>0</v>
      </c>
      <c r="P1418">
        <v>6</v>
      </c>
      <c r="Q1418">
        <v>7</v>
      </c>
      <c r="R1418">
        <v>0</v>
      </c>
      <c r="S1418">
        <v>3</v>
      </c>
      <c r="T1418">
        <v>0</v>
      </c>
      <c r="U1418">
        <v>0</v>
      </c>
      <c r="V1418">
        <v>0</v>
      </c>
      <c r="W1418">
        <v>0</v>
      </c>
      <c r="X1418">
        <v>1.8738951576430787</v>
      </c>
      <c r="Y1418">
        <v>162.97374938739651</v>
      </c>
      <c r="Z1418">
        <v>0</v>
      </c>
      <c r="AA1418">
        <v>565.47556135650575</v>
      </c>
      <c r="AB1418">
        <v>0</v>
      </c>
      <c r="AC1418">
        <v>0</v>
      </c>
      <c r="AD1418">
        <v>0</v>
      </c>
      <c r="AE1418">
        <v>730.32320590154541</v>
      </c>
    </row>
    <row r="1419" spans="1:31" x14ac:dyDescent="0.25">
      <c r="A1419">
        <v>1807816</v>
      </c>
      <c r="B1419">
        <v>1</v>
      </c>
      <c r="C1419" t="s">
        <v>80</v>
      </c>
      <c r="D1419" t="s">
        <v>90</v>
      </c>
      <c r="E1419" t="s">
        <v>131</v>
      </c>
      <c r="F1419" t="s">
        <v>4365</v>
      </c>
      <c r="G1419" t="s">
        <v>231</v>
      </c>
      <c r="H1419" t="s">
        <v>134</v>
      </c>
      <c r="I1419" t="s">
        <v>135</v>
      </c>
      <c r="J1419" t="s">
        <v>136</v>
      </c>
      <c r="K1419" t="s">
        <v>137</v>
      </c>
      <c r="L1419" t="s">
        <v>4366</v>
      </c>
      <c r="M1419" t="s">
        <v>4367</v>
      </c>
      <c r="N1419">
        <v>1.6091666659999999</v>
      </c>
      <c r="O1419">
        <v>0</v>
      </c>
      <c r="P1419">
        <v>5</v>
      </c>
      <c r="Q1419">
        <v>0</v>
      </c>
      <c r="R1419">
        <v>0</v>
      </c>
      <c r="S1419">
        <v>0</v>
      </c>
      <c r="T1419">
        <v>1</v>
      </c>
      <c r="U1419">
        <v>0</v>
      </c>
      <c r="V1419">
        <v>0</v>
      </c>
      <c r="W1419">
        <v>0</v>
      </c>
      <c r="X1419">
        <v>1.7802054050295548</v>
      </c>
      <c r="Y1419">
        <v>0</v>
      </c>
      <c r="Z1419">
        <v>0</v>
      </c>
      <c r="AA1419">
        <v>0</v>
      </c>
      <c r="AB1419">
        <v>0.35610189646983997</v>
      </c>
      <c r="AC1419">
        <v>0</v>
      </c>
      <c r="AD1419">
        <v>0</v>
      </c>
      <c r="AE1419">
        <v>2.1363073014993947</v>
      </c>
    </row>
    <row r="1420" spans="1:31" x14ac:dyDescent="0.25">
      <c r="A1420">
        <v>1807817</v>
      </c>
      <c r="B1420">
        <v>1</v>
      </c>
      <c r="C1420" t="s">
        <v>80</v>
      </c>
      <c r="D1420" t="s">
        <v>96</v>
      </c>
      <c r="E1420" t="s">
        <v>131</v>
      </c>
      <c r="F1420" t="s">
        <v>4368</v>
      </c>
      <c r="G1420" t="s">
        <v>133</v>
      </c>
      <c r="H1420" t="s">
        <v>134</v>
      </c>
      <c r="I1420" t="s">
        <v>135</v>
      </c>
      <c r="J1420" t="s">
        <v>136</v>
      </c>
      <c r="K1420" t="s">
        <v>137</v>
      </c>
      <c r="L1420" t="s">
        <v>4369</v>
      </c>
      <c r="M1420" t="s">
        <v>4370</v>
      </c>
      <c r="N1420">
        <v>3.3594444440000002</v>
      </c>
      <c r="O1420">
        <v>0</v>
      </c>
      <c r="P1420">
        <v>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8.931713865931834E-2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8.931713865931834E-2</v>
      </c>
    </row>
    <row r="1421" spans="1:31" x14ac:dyDescent="0.25">
      <c r="A1421">
        <v>1807819</v>
      </c>
      <c r="B1421">
        <v>1</v>
      </c>
      <c r="C1421" t="s">
        <v>80</v>
      </c>
      <c r="D1421" t="s">
        <v>94</v>
      </c>
      <c r="E1421" t="s">
        <v>193</v>
      </c>
      <c r="F1421" t="s">
        <v>4371</v>
      </c>
      <c r="G1421" t="s">
        <v>263</v>
      </c>
      <c r="H1421" t="s">
        <v>134</v>
      </c>
      <c r="I1421" t="s">
        <v>135</v>
      </c>
      <c r="J1421" t="s">
        <v>136</v>
      </c>
      <c r="K1421" t="s">
        <v>159</v>
      </c>
      <c r="L1421" t="s">
        <v>4372</v>
      </c>
      <c r="M1421" t="s">
        <v>4373</v>
      </c>
      <c r="N1421">
        <v>6.9</v>
      </c>
      <c r="O1421">
        <v>0</v>
      </c>
      <c r="P1421">
        <v>21</v>
      </c>
      <c r="Q1421">
        <v>0</v>
      </c>
      <c r="R1421">
        <v>6</v>
      </c>
      <c r="S1421">
        <v>0</v>
      </c>
      <c r="T1421">
        <v>2</v>
      </c>
      <c r="U1421">
        <v>0</v>
      </c>
      <c r="V1421">
        <v>0</v>
      </c>
      <c r="W1421">
        <v>0</v>
      </c>
      <c r="X1421">
        <v>21.600166601183098</v>
      </c>
      <c r="Y1421">
        <v>0</v>
      </c>
      <c r="Z1421">
        <v>14.927887610847229</v>
      </c>
      <c r="AA1421">
        <v>0</v>
      </c>
      <c r="AB1421">
        <v>8.954943222646401</v>
      </c>
      <c r="AC1421">
        <v>0</v>
      </c>
      <c r="AD1421">
        <v>0</v>
      </c>
      <c r="AE1421">
        <v>45.482997434676726</v>
      </c>
    </row>
    <row r="1422" spans="1:31" x14ac:dyDescent="0.25">
      <c r="A1422">
        <v>1807823</v>
      </c>
      <c r="B1422">
        <v>1</v>
      </c>
      <c r="C1422" t="s">
        <v>80</v>
      </c>
      <c r="D1422" t="s">
        <v>96</v>
      </c>
      <c r="E1422" t="s">
        <v>131</v>
      </c>
      <c r="F1422" t="s">
        <v>4374</v>
      </c>
      <c r="G1422" t="s">
        <v>231</v>
      </c>
      <c r="H1422" t="s">
        <v>134</v>
      </c>
      <c r="I1422" t="s">
        <v>135</v>
      </c>
      <c r="J1422" t="s">
        <v>136</v>
      </c>
      <c r="K1422" t="s">
        <v>137</v>
      </c>
      <c r="L1422" t="s">
        <v>4375</v>
      </c>
      <c r="M1422" t="s">
        <v>4376</v>
      </c>
      <c r="N1422">
        <v>3.9866666660000001</v>
      </c>
      <c r="O1422">
        <v>0</v>
      </c>
      <c r="P1422">
        <v>3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1.5778390323768456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1.5778390323768456</v>
      </c>
    </row>
    <row r="1423" spans="1:31" x14ac:dyDescent="0.25">
      <c r="A1423">
        <v>1807824</v>
      </c>
      <c r="B1423">
        <v>1</v>
      </c>
      <c r="C1423" t="s">
        <v>80</v>
      </c>
      <c r="D1423" t="s">
        <v>103</v>
      </c>
      <c r="E1423" t="s">
        <v>131</v>
      </c>
      <c r="F1423" t="s">
        <v>4377</v>
      </c>
      <c r="G1423" t="s">
        <v>231</v>
      </c>
      <c r="H1423" t="s">
        <v>134</v>
      </c>
      <c r="I1423" t="s">
        <v>135</v>
      </c>
      <c r="J1423" t="s">
        <v>136</v>
      </c>
      <c r="K1423" t="s">
        <v>137</v>
      </c>
      <c r="L1423" t="s">
        <v>4378</v>
      </c>
      <c r="M1423" t="s">
        <v>4379</v>
      </c>
      <c r="N1423">
        <v>4.8972222219999999</v>
      </c>
      <c r="O1423">
        <v>0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1.2205763945833333E-4</v>
      </c>
      <c r="AA1423">
        <v>0</v>
      </c>
      <c r="AB1423">
        <v>0</v>
      </c>
      <c r="AC1423">
        <v>0</v>
      </c>
      <c r="AD1423">
        <v>0</v>
      </c>
      <c r="AE1423">
        <v>1.2205763945833333E-4</v>
      </c>
    </row>
    <row r="1424" spans="1:31" x14ac:dyDescent="0.25">
      <c r="A1424">
        <v>1807825</v>
      </c>
      <c r="B1424">
        <v>1</v>
      </c>
      <c r="C1424" t="s">
        <v>80</v>
      </c>
      <c r="D1424" t="s">
        <v>82</v>
      </c>
      <c r="E1424" t="s">
        <v>131</v>
      </c>
      <c r="F1424" t="s">
        <v>4380</v>
      </c>
      <c r="G1424" t="s">
        <v>133</v>
      </c>
      <c r="H1424" t="s">
        <v>134</v>
      </c>
      <c r="I1424" t="s">
        <v>135</v>
      </c>
      <c r="J1424" t="s">
        <v>136</v>
      </c>
      <c r="K1424" t="s">
        <v>137</v>
      </c>
      <c r="L1424" t="s">
        <v>4381</v>
      </c>
      <c r="M1424" t="s">
        <v>4382</v>
      </c>
      <c r="N1424">
        <v>3.2324999999999999</v>
      </c>
      <c r="O1424">
        <v>0</v>
      </c>
      <c r="P1424">
        <v>7</v>
      </c>
      <c r="Q1424">
        <v>0</v>
      </c>
      <c r="R1424">
        <v>0</v>
      </c>
      <c r="S1424">
        <v>0</v>
      </c>
      <c r="T1424">
        <v>1</v>
      </c>
      <c r="U1424">
        <v>0</v>
      </c>
      <c r="V1424">
        <v>0</v>
      </c>
      <c r="W1424">
        <v>0</v>
      </c>
      <c r="X1424">
        <v>5.3126932900362833</v>
      </c>
      <c r="Y1424">
        <v>0</v>
      </c>
      <c r="Z1424">
        <v>0</v>
      </c>
      <c r="AA1424">
        <v>0</v>
      </c>
      <c r="AB1424">
        <v>6.8990041460055569E-3</v>
      </c>
      <c r="AC1424">
        <v>0</v>
      </c>
      <c r="AD1424">
        <v>0</v>
      </c>
      <c r="AE1424">
        <v>5.3195922941822893</v>
      </c>
    </row>
    <row r="1425" spans="1:31" x14ac:dyDescent="0.25">
      <c r="A1425">
        <v>1807826</v>
      </c>
      <c r="B1425">
        <v>1</v>
      </c>
      <c r="C1425" t="s">
        <v>80</v>
      </c>
      <c r="D1425" t="s">
        <v>82</v>
      </c>
      <c r="E1425" t="s">
        <v>131</v>
      </c>
      <c r="F1425" t="s">
        <v>4383</v>
      </c>
      <c r="G1425" t="s">
        <v>133</v>
      </c>
      <c r="H1425" t="s">
        <v>134</v>
      </c>
      <c r="I1425" t="s">
        <v>135</v>
      </c>
      <c r="J1425" t="s">
        <v>136</v>
      </c>
      <c r="K1425" t="s">
        <v>137</v>
      </c>
      <c r="L1425" t="s">
        <v>4384</v>
      </c>
      <c r="M1425" t="s">
        <v>4385</v>
      </c>
      <c r="N1425">
        <v>2.1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1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2.7189787137799994</v>
      </c>
      <c r="AC1425">
        <v>0</v>
      </c>
      <c r="AD1425">
        <v>0</v>
      </c>
      <c r="AE1425">
        <v>2.7189787137799994</v>
      </c>
    </row>
    <row r="1426" spans="1:31" x14ac:dyDescent="0.25">
      <c r="A1426">
        <v>1807828</v>
      </c>
      <c r="B1426">
        <v>1</v>
      </c>
      <c r="C1426" t="s">
        <v>80</v>
      </c>
      <c r="D1426" t="s">
        <v>105</v>
      </c>
      <c r="E1426" t="s">
        <v>176</v>
      </c>
      <c r="F1426" t="s">
        <v>4386</v>
      </c>
      <c r="G1426" t="s">
        <v>142</v>
      </c>
      <c r="H1426" t="s">
        <v>143</v>
      </c>
      <c r="I1426" t="s">
        <v>135</v>
      </c>
      <c r="J1426" t="s">
        <v>136</v>
      </c>
      <c r="K1426" t="s">
        <v>137</v>
      </c>
      <c r="L1426" t="s">
        <v>4387</v>
      </c>
      <c r="M1426" t="s">
        <v>4388</v>
      </c>
      <c r="N1426">
        <v>0.770277777</v>
      </c>
      <c r="O1426">
        <v>7</v>
      </c>
      <c r="P1426">
        <v>1011</v>
      </c>
      <c r="Q1426">
        <v>18</v>
      </c>
      <c r="R1426">
        <v>636</v>
      </c>
      <c r="S1426">
        <v>15</v>
      </c>
      <c r="T1426">
        <v>110</v>
      </c>
      <c r="U1426">
        <v>0</v>
      </c>
      <c r="V1426">
        <v>1</v>
      </c>
      <c r="W1426">
        <v>1.1948319016268056</v>
      </c>
      <c r="X1426">
        <v>155.41751404670399</v>
      </c>
      <c r="Y1426">
        <v>56.625069624473987</v>
      </c>
      <c r="Z1426">
        <v>77.281812373164698</v>
      </c>
      <c r="AA1426">
        <v>35.511224100405514</v>
      </c>
      <c r="AB1426">
        <v>55.26283235996403</v>
      </c>
      <c r="AC1426">
        <v>0</v>
      </c>
      <c r="AD1426">
        <v>4.368518402244888</v>
      </c>
      <c r="AE1426">
        <v>385.6618028085839</v>
      </c>
    </row>
    <row r="1427" spans="1:31" x14ac:dyDescent="0.25">
      <c r="A1427">
        <v>1807831</v>
      </c>
      <c r="B1427">
        <v>1</v>
      </c>
      <c r="C1427" t="s">
        <v>80</v>
      </c>
      <c r="D1427" t="s">
        <v>105</v>
      </c>
      <c r="E1427" t="s">
        <v>131</v>
      </c>
      <c r="F1427" t="s">
        <v>4389</v>
      </c>
      <c r="G1427" t="s">
        <v>231</v>
      </c>
      <c r="H1427" t="s">
        <v>134</v>
      </c>
      <c r="I1427" t="s">
        <v>135</v>
      </c>
      <c r="J1427" t="s">
        <v>136</v>
      </c>
      <c r="K1427" t="s">
        <v>137</v>
      </c>
      <c r="L1427" t="s">
        <v>4390</v>
      </c>
      <c r="M1427" t="s">
        <v>4391</v>
      </c>
      <c r="N1427">
        <v>0.755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0.28615544105458002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0.28615544105458002</v>
      </c>
    </row>
    <row r="1428" spans="1:31" x14ac:dyDescent="0.25">
      <c r="A1428">
        <v>1807839</v>
      </c>
      <c r="B1428">
        <v>1</v>
      </c>
      <c r="C1428" t="s">
        <v>80</v>
      </c>
      <c r="D1428" t="s">
        <v>106</v>
      </c>
      <c r="E1428" t="s">
        <v>193</v>
      </c>
      <c r="F1428" t="s">
        <v>4392</v>
      </c>
      <c r="G1428" t="s">
        <v>235</v>
      </c>
      <c r="H1428" t="s">
        <v>134</v>
      </c>
      <c r="I1428" t="s">
        <v>135</v>
      </c>
      <c r="J1428" t="s">
        <v>136</v>
      </c>
      <c r="K1428" t="s">
        <v>137</v>
      </c>
      <c r="L1428" t="s">
        <v>4393</v>
      </c>
      <c r="M1428" t="s">
        <v>4394</v>
      </c>
      <c r="N1428">
        <v>6.1116666659999996</v>
      </c>
      <c r="O1428">
        <v>0</v>
      </c>
      <c r="P1428">
        <v>0</v>
      </c>
      <c r="Q1428">
        <v>0</v>
      </c>
      <c r="R1428">
        <v>2</v>
      </c>
      <c r="S1428">
        <v>0</v>
      </c>
      <c r="T1428">
        <v>1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8.9822985849795742</v>
      </c>
      <c r="AA1428">
        <v>0</v>
      </c>
      <c r="AB1428">
        <v>0</v>
      </c>
      <c r="AC1428">
        <v>0</v>
      </c>
      <c r="AD1428">
        <v>0</v>
      </c>
      <c r="AE1428">
        <v>8.9822985849795742</v>
      </c>
    </row>
    <row r="1429" spans="1:31" x14ac:dyDescent="0.25">
      <c r="A1429">
        <v>1807848</v>
      </c>
      <c r="B1429">
        <v>1</v>
      </c>
      <c r="C1429" t="s">
        <v>80</v>
      </c>
      <c r="D1429" t="s">
        <v>94</v>
      </c>
      <c r="E1429" t="s">
        <v>291</v>
      </c>
      <c r="F1429" t="s">
        <v>4395</v>
      </c>
      <c r="G1429" t="s">
        <v>170</v>
      </c>
      <c r="H1429" t="s">
        <v>143</v>
      </c>
      <c r="I1429" t="s">
        <v>135</v>
      </c>
      <c r="J1429" t="s">
        <v>136</v>
      </c>
      <c r="K1429" t="s">
        <v>137</v>
      </c>
      <c r="L1429" t="s">
        <v>4396</v>
      </c>
      <c r="M1429" t="s">
        <v>4397</v>
      </c>
      <c r="N1429">
        <v>8.9586111109999997</v>
      </c>
      <c r="O1429">
        <v>0</v>
      </c>
      <c r="P1429">
        <v>0</v>
      </c>
      <c r="Q1429">
        <v>0</v>
      </c>
      <c r="R1429">
        <v>9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160.15274948614893</v>
      </c>
      <c r="AA1429">
        <v>0</v>
      </c>
      <c r="AB1429">
        <v>0</v>
      </c>
      <c r="AC1429">
        <v>0</v>
      </c>
      <c r="AD1429">
        <v>0</v>
      </c>
      <c r="AE1429">
        <v>160.15274948614893</v>
      </c>
    </row>
    <row r="1430" spans="1:31" x14ac:dyDescent="0.25">
      <c r="A1430">
        <v>1807852</v>
      </c>
      <c r="B1430">
        <v>1</v>
      </c>
      <c r="C1430" t="s">
        <v>81</v>
      </c>
      <c r="D1430" t="s">
        <v>112</v>
      </c>
      <c r="E1430" t="s">
        <v>131</v>
      </c>
      <c r="F1430" t="s">
        <v>4398</v>
      </c>
      <c r="G1430" t="s">
        <v>231</v>
      </c>
      <c r="H1430" t="s">
        <v>134</v>
      </c>
      <c r="I1430" t="s">
        <v>135</v>
      </c>
      <c r="J1430" t="s">
        <v>136</v>
      </c>
      <c r="K1430" t="s">
        <v>137</v>
      </c>
      <c r="L1430" t="s">
        <v>4399</v>
      </c>
      <c r="M1430" t="s">
        <v>4400</v>
      </c>
      <c r="N1430">
        <v>2.318888888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2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0.23138519360195556</v>
      </c>
      <c r="AC1430">
        <v>0</v>
      </c>
      <c r="AD1430">
        <v>0</v>
      </c>
      <c r="AE1430">
        <v>0.23138519360195556</v>
      </c>
    </row>
    <row r="1431" spans="1:31" x14ac:dyDescent="0.25">
      <c r="A1431">
        <v>1807853</v>
      </c>
      <c r="B1431">
        <v>1</v>
      </c>
      <c r="C1431" t="s">
        <v>80</v>
      </c>
      <c r="D1431" t="s">
        <v>94</v>
      </c>
      <c r="E1431" t="s">
        <v>193</v>
      </c>
      <c r="F1431" t="s">
        <v>4401</v>
      </c>
      <c r="G1431" t="s">
        <v>235</v>
      </c>
      <c r="H1431" t="s">
        <v>134</v>
      </c>
      <c r="I1431" t="s">
        <v>135</v>
      </c>
      <c r="J1431" t="s">
        <v>136</v>
      </c>
      <c r="K1431" t="s">
        <v>137</v>
      </c>
      <c r="L1431" t="s">
        <v>4402</v>
      </c>
      <c r="M1431" t="s">
        <v>4403</v>
      </c>
      <c r="N1431">
        <v>6.6847222220000004</v>
      </c>
      <c r="O1431">
        <v>0</v>
      </c>
      <c r="P1431">
        <v>34</v>
      </c>
      <c r="Q1431">
        <v>0</v>
      </c>
      <c r="R1431">
        <v>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49.63902179924041</v>
      </c>
      <c r="Y1431">
        <v>0</v>
      </c>
      <c r="Z1431">
        <v>7.8520076644156092</v>
      </c>
      <c r="AA1431">
        <v>0</v>
      </c>
      <c r="AB1431">
        <v>0</v>
      </c>
      <c r="AC1431">
        <v>0</v>
      </c>
      <c r="AD1431">
        <v>0</v>
      </c>
      <c r="AE1431">
        <v>57.49102946365602</v>
      </c>
    </row>
    <row r="1432" spans="1:31" x14ac:dyDescent="0.25">
      <c r="A1432">
        <v>1807855</v>
      </c>
      <c r="B1432">
        <v>1</v>
      </c>
      <c r="C1432" t="s">
        <v>80</v>
      </c>
      <c r="D1432" t="s">
        <v>104</v>
      </c>
      <c r="E1432" t="s">
        <v>131</v>
      </c>
      <c r="F1432" t="s">
        <v>4404</v>
      </c>
      <c r="G1432" t="s">
        <v>279</v>
      </c>
      <c r="H1432" t="s">
        <v>134</v>
      </c>
      <c r="I1432" t="s">
        <v>135</v>
      </c>
      <c r="J1432" t="s">
        <v>136</v>
      </c>
      <c r="K1432" t="s">
        <v>137</v>
      </c>
      <c r="L1432" t="s">
        <v>4405</v>
      </c>
      <c r="M1432" t="s">
        <v>4406</v>
      </c>
      <c r="N1432">
        <v>7.863611111</v>
      </c>
      <c r="O1432">
        <v>0</v>
      </c>
      <c r="P1432">
        <v>8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8.3036685998374526</v>
      </c>
      <c r="Y1432">
        <v>0</v>
      </c>
      <c r="Z1432">
        <v>0</v>
      </c>
      <c r="AA1432">
        <v>0</v>
      </c>
      <c r="AB1432">
        <v>0.49962115962291415</v>
      </c>
      <c r="AC1432">
        <v>0</v>
      </c>
      <c r="AD1432">
        <v>0</v>
      </c>
      <c r="AE1432">
        <v>8.8032897594603661</v>
      </c>
    </row>
    <row r="1433" spans="1:31" x14ac:dyDescent="0.25">
      <c r="A1433">
        <v>1807857</v>
      </c>
      <c r="B1433">
        <v>1</v>
      </c>
      <c r="C1433" t="s">
        <v>80</v>
      </c>
      <c r="D1433" t="s">
        <v>101</v>
      </c>
      <c r="E1433" t="s">
        <v>131</v>
      </c>
      <c r="F1433" t="s">
        <v>4407</v>
      </c>
      <c r="G1433" t="s">
        <v>231</v>
      </c>
      <c r="H1433" t="s">
        <v>134</v>
      </c>
      <c r="I1433" t="s">
        <v>135</v>
      </c>
      <c r="J1433" t="s">
        <v>136</v>
      </c>
      <c r="K1433" t="s">
        <v>137</v>
      </c>
      <c r="L1433" t="s">
        <v>4408</v>
      </c>
      <c r="M1433" t="s">
        <v>4409</v>
      </c>
      <c r="N1433">
        <v>2.5077777769999998</v>
      </c>
      <c r="O1433">
        <v>0</v>
      </c>
      <c r="P1433">
        <v>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0.11718647846990002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0.11718647846990002</v>
      </c>
    </row>
    <row r="1434" spans="1:31" x14ac:dyDescent="0.25">
      <c r="A1434">
        <v>1807858</v>
      </c>
      <c r="B1434">
        <v>1</v>
      </c>
      <c r="C1434" t="s">
        <v>80</v>
      </c>
      <c r="D1434" t="s">
        <v>97</v>
      </c>
      <c r="E1434" t="s">
        <v>131</v>
      </c>
      <c r="F1434" t="s">
        <v>4410</v>
      </c>
      <c r="G1434" t="s">
        <v>148</v>
      </c>
      <c r="H1434" t="s">
        <v>134</v>
      </c>
      <c r="I1434" t="s">
        <v>135</v>
      </c>
      <c r="J1434" t="s">
        <v>136</v>
      </c>
      <c r="K1434" t="s">
        <v>137</v>
      </c>
      <c r="L1434" t="s">
        <v>4411</v>
      </c>
      <c r="M1434" t="s">
        <v>4412</v>
      </c>
      <c r="N1434">
        <v>6.4136111109999998</v>
      </c>
      <c r="O1434">
        <v>0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5.3722908449249998E-4</v>
      </c>
      <c r="AA1434">
        <v>0</v>
      </c>
      <c r="AB1434">
        <v>0</v>
      </c>
      <c r="AC1434">
        <v>0</v>
      </c>
      <c r="AD1434">
        <v>0</v>
      </c>
      <c r="AE1434">
        <v>5.3722908449249998E-4</v>
      </c>
    </row>
    <row r="1435" spans="1:31" x14ac:dyDescent="0.25">
      <c r="A1435">
        <v>1807862</v>
      </c>
      <c r="B1435">
        <v>1</v>
      </c>
      <c r="C1435" t="s">
        <v>80</v>
      </c>
      <c r="D1435" t="s">
        <v>82</v>
      </c>
      <c r="E1435" t="s">
        <v>326</v>
      </c>
      <c r="F1435" t="s">
        <v>4413</v>
      </c>
      <c r="G1435" t="s">
        <v>299</v>
      </c>
      <c r="H1435" t="s">
        <v>134</v>
      </c>
      <c r="I1435" t="s">
        <v>135</v>
      </c>
      <c r="J1435" t="s">
        <v>136</v>
      </c>
      <c r="K1435" t="s">
        <v>137</v>
      </c>
      <c r="L1435" t="s">
        <v>4414</v>
      </c>
      <c r="M1435" t="s">
        <v>4415</v>
      </c>
      <c r="N1435">
        <v>0.86416666600000003</v>
      </c>
      <c r="O1435">
        <v>0</v>
      </c>
      <c r="P1435">
        <v>68</v>
      </c>
      <c r="Q1435">
        <v>0</v>
      </c>
      <c r="R1435">
        <v>0</v>
      </c>
      <c r="S1435">
        <v>0</v>
      </c>
      <c r="T1435">
        <v>12</v>
      </c>
      <c r="U1435">
        <v>0</v>
      </c>
      <c r="V1435">
        <v>0</v>
      </c>
      <c r="W1435">
        <v>0</v>
      </c>
      <c r="X1435">
        <v>11.581677592405823</v>
      </c>
      <c r="Y1435">
        <v>0</v>
      </c>
      <c r="Z1435">
        <v>0</v>
      </c>
      <c r="AA1435">
        <v>0</v>
      </c>
      <c r="AB1435">
        <v>8.1375843223329891</v>
      </c>
      <c r="AC1435">
        <v>0</v>
      </c>
      <c r="AD1435">
        <v>0</v>
      </c>
      <c r="AE1435">
        <v>19.719261914738812</v>
      </c>
    </row>
    <row r="1436" spans="1:31" x14ac:dyDescent="0.25">
      <c r="A1436">
        <v>1807866</v>
      </c>
      <c r="B1436">
        <v>1</v>
      </c>
      <c r="C1436" t="s">
        <v>81</v>
      </c>
      <c r="D1436" t="s">
        <v>123</v>
      </c>
      <c r="E1436" t="s">
        <v>131</v>
      </c>
      <c r="F1436" t="s">
        <v>4416</v>
      </c>
      <c r="G1436" t="s">
        <v>231</v>
      </c>
      <c r="H1436" t="s">
        <v>134</v>
      </c>
      <c r="I1436" t="s">
        <v>135</v>
      </c>
      <c r="J1436" t="s">
        <v>136</v>
      </c>
      <c r="K1436" t="s">
        <v>137</v>
      </c>
      <c r="L1436" t="s">
        <v>4417</v>
      </c>
      <c r="M1436" t="s">
        <v>4418</v>
      </c>
      <c r="N1436">
        <v>2.0566666659999999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0.47243276429909337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0.47243276429909337</v>
      </c>
    </row>
    <row r="1437" spans="1:31" x14ac:dyDescent="0.25">
      <c r="A1437">
        <v>1807873</v>
      </c>
      <c r="B1437">
        <v>1</v>
      </c>
      <c r="C1437" t="s">
        <v>81</v>
      </c>
      <c r="D1437" t="s">
        <v>128</v>
      </c>
      <c r="E1437" t="s">
        <v>176</v>
      </c>
      <c r="F1437" t="s">
        <v>4419</v>
      </c>
      <c r="G1437" t="s">
        <v>142</v>
      </c>
      <c r="H1437" t="s">
        <v>143</v>
      </c>
      <c r="I1437" t="s">
        <v>135</v>
      </c>
      <c r="J1437" t="s">
        <v>136</v>
      </c>
      <c r="K1437" t="s">
        <v>137</v>
      </c>
      <c r="L1437" t="s">
        <v>4420</v>
      </c>
      <c r="M1437" t="s">
        <v>4421</v>
      </c>
      <c r="N1437">
        <v>1.7569444439999999</v>
      </c>
      <c r="O1437">
        <v>0</v>
      </c>
      <c r="P1437">
        <v>0</v>
      </c>
      <c r="Q1437">
        <v>0</v>
      </c>
      <c r="R1437">
        <v>0</v>
      </c>
      <c r="S1437">
        <v>6</v>
      </c>
      <c r="T1437">
        <v>0</v>
      </c>
      <c r="U1437">
        <v>6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54.0251312779858</v>
      </c>
      <c r="AB1437">
        <v>0</v>
      </c>
      <c r="AC1437">
        <v>311.21248173907435</v>
      </c>
      <c r="AD1437">
        <v>0</v>
      </c>
      <c r="AE1437">
        <v>365.23761301706014</v>
      </c>
    </row>
    <row r="1438" spans="1:31" x14ac:dyDescent="0.25">
      <c r="A1438">
        <v>1807874</v>
      </c>
      <c r="B1438">
        <v>1</v>
      </c>
      <c r="C1438" t="s">
        <v>80</v>
      </c>
      <c r="D1438" t="s">
        <v>95</v>
      </c>
      <c r="E1438" t="s">
        <v>140</v>
      </c>
      <c r="F1438" t="s">
        <v>4422</v>
      </c>
      <c r="G1438" t="s">
        <v>142</v>
      </c>
      <c r="H1438" t="s">
        <v>143</v>
      </c>
      <c r="I1438" t="s">
        <v>135</v>
      </c>
      <c r="J1438" t="s">
        <v>136</v>
      </c>
      <c r="K1438" t="s">
        <v>137</v>
      </c>
      <c r="L1438" t="s">
        <v>4423</v>
      </c>
      <c r="M1438" t="s">
        <v>4424</v>
      </c>
      <c r="N1438">
        <v>1.434722222</v>
      </c>
      <c r="O1438">
        <v>2</v>
      </c>
      <c r="P1438">
        <v>164</v>
      </c>
      <c r="Q1438">
        <v>11</v>
      </c>
      <c r="R1438">
        <v>0</v>
      </c>
      <c r="S1438">
        <v>15</v>
      </c>
      <c r="T1438">
        <v>10</v>
      </c>
      <c r="U1438">
        <v>1</v>
      </c>
      <c r="V1438">
        <v>0</v>
      </c>
      <c r="W1438">
        <v>0.53853174268201998</v>
      </c>
      <c r="X1438">
        <v>28.344948100196774</v>
      </c>
      <c r="Y1438">
        <v>69.027882655274269</v>
      </c>
      <c r="Z1438">
        <v>0</v>
      </c>
      <c r="AA1438">
        <v>354.41549583968794</v>
      </c>
      <c r="AB1438">
        <v>8.3190216516907061</v>
      </c>
      <c r="AC1438">
        <v>3.9786739157890376</v>
      </c>
      <c r="AD1438">
        <v>0</v>
      </c>
      <c r="AE1438">
        <v>464.62455390532079</v>
      </c>
    </row>
    <row r="1439" spans="1:31" x14ac:dyDescent="0.25">
      <c r="A1439">
        <v>1807875</v>
      </c>
      <c r="B1439">
        <v>1</v>
      </c>
      <c r="C1439" t="s">
        <v>81</v>
      </c>
      <c r="D1439" t="s">
        <v>126</v>
      </c>
      <c r="E1439" t="s">
        <v>140</v>
      </c>
      <c r="F1439" t="s">
        <v>4425</v>
      </c>
      <c r="G1439" t="s">
        <v>142</v>
      </c>
      <c r="H1439" t="s">
        <v>143</v>
      </c>
      <c r="I1439" t="s">
        <v>135</v>
      </c>
      <c r="J1439" t="s">
        <v>136</v>
      </c>
      <c r="K1439" t="s">
        <v>137</v>
      </c>
      <c r="L1439" t="s">
        <v>4426</v>
      </c>
      <c r="M1439" t="s">
        <v>4427</v>
      </c>
      <c r="N1439">
        <v>1.443333333</v>
      </c>
      <c r="O1439">
        <v>2</v>
      </c>
      <c r="P1439">
        <v>230</v>
      </c>
      <c r="Q1439">
        <v>31</v>
      </c>
      <c r="R1439">
        <v>94</v>
      </c>
      <c r="S1439">
        <v>5</v>
      </c>
      <c r="T1439">
        <v>23</v>
      </c>
      <c r="U1439">
        <v>0</v>
      </c>
      <c r="V1439">
        <v>0</v>
      </c>
      <c r="W1439">
        <v>1.2651801157448199</v>
      </c>
      <c r="X1439">
        <v>43.290237000383193</v>
      </c>
      <c r="Y1439">
        <v>352.37615306925062</v>
      </c>
      <c r="Z1439">
        <v>64.498554219212977</v>
      </c>
      <c r="AA1439">
        <v>58.650290676590529</v>
      </c>
      <c r="AB1439">
        <v>132.35570809187217</v>
      </c>
      <c r="AC1439">
        <v>0</v>
      </c>
      <c r="AD1439">
        <v>0</v>
      </c>
      <c r="AE1439">
        <v>652.43612317305428</v>
      </c>
    </row>
    <row r="1440" spans="1:31" x14ac:dyDescent="0.25">
      <c r="A1440">
        <v>1807876</v>
      </c>
      <c r="B1440">
        <v>1</v>
      </c>
      <c r="C1440" t="s">
        <v>80</v>
      </c>
      <c r="D1440" t="s">
        <v>95</v>
      </c>
      <c r="E1440" t="s">
        <v>146</v>
      </c>
      <c r="F1440" t="s">
        <v>4428</v>
      </c>
      <c r="G1440" t="s">
        <v>170</v>
      </c>
      <c r="H1440" t="s">
        <v>143</v>
      </c>
      <c r="I1440" t="s">
        <v>135</v>
      </c>
      <c r="J1440" t="s">
        <v>136</v>
      </c>
      <c r="K1440" t="s">
        <v>137</v>
      </c>
      <c r="L1440" t="s">
        <v>4429</v>
      </c>
      <c r="M1440" t="s">
        <v>4430</v>
      </c>
      <c r="N1440">
        <v>1.0011111109999999</v>
      </c>
      <c r="O1440">
        <v>0</v>
      </c>
      <c r="P1440">
        <v>168</v>
      </c>
      <c r="Q1440">
        <v>0</v>
      </c>
      <c r="R1440">
        <v>1</v>
      </c>
      <c r="S1440">
        <v>0</v>
      </c>
      <c r="T1440">
        <v>20</v>
      </c>
      <c r="U1440">
        <v>0</v>
      </c>
      <c r="V1440">
        <v>0</v>
      </c>
      <c r="W1440">
        <v>0</v>
      </c>
      <c r="X1440">
        <v>39.232484774034162</v>
      </c>
      <c r="Y1440">
        <v>0</v>
      </c>
      <c r="Z1440">
        <v>1.147903364279889E-2</v>
      </c>
      <c r="AA1440">
        <v>0</v>
      </c>
      <c r="AB1440">
        <v>31.735176413781563</v>
      </c>
      <c r="AC1440">
        <v>0</v>
      </c>
      <c r="AD1440">
        <v>0</v>
      </c>
      <c r="AE1440">
        <v>70.979140221458522</v>
      </c>
    </row>
    <row r="1441" spans="1:31" x14ac:dyDescent="0.25">
      <c r="A1441">
        <v>1807877</v>
      </c>
      <c r="B1441">
        <v>1</v>
      </c>
      <c r="C1441" t="s">
        <v>81</v>
      </c>
      <c r="D1441" t="s">
        <v>128</v>
      </c>
      <c r="E1441" t="s">
        <v>176</v>
      </c>
      <c r="F1441" t="s">
        <v>4431</v>
      </c>
      <c r="G1441" t="s">
        <v>170</v>
      </c>
      <c r="H1441" t="s">
        <v>143</v>
      </c>
      <c r="I1441" t="s">
        <v>135</v>
      </c>
      <c r="J1441" t="s">
        <v>136</v>
      </c>
      <c r="K1441" t="s">
        <v>137</v>
      </c>
      <c r="L1441" t="s">
        <v>4432</v>
      </c>
      <c r="M1441" t="s">
        <v>4433</v>
      </c>
      <c r="N1441">
        <v>5.8402777769999998</v>
      </c>
      <c r="O1441">
        <v>0</v>
      </c>
      <c r="P1441">
        <v>0</v>
      </c>
      <c r="Q1441">
        <v>10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18.733038477983474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18.733038477983474</v>
      </c>
    </row>
    <row r="1442" spans="1:31" x14ac:dyDescent="0.25">
      <c r="A1442">
        <v>1807878</v>
      </c>
      <c r="B1442">
        <v>1</v>
      </c>
      <c r="C1442" t="s">
        <v>80</v>
      </c>
      <c r="D1442" t="s">
        <v>88</v>
      </c>
      <c r="E1442" t="s">
        <v>193</v>
      </c>
      <c r="F1442" t="s">
        <v>4434</v>
      </c>
      <c r="G1442" t="s">
        <v>148</v>
      </c>
      <c r="H1442" t="s">
        <v>134</v>
      </c>
      <c r="I1442" t="s">
        <v>135</v>
      </c>
      <c r="J1442" t="s">
        <v>3</v>
      </c>
      <c r="K1442" t="s">
        <v>137</v>
      </c>
      <c r="L1442" t="s">
        <v>4435</v>
      </c>
      <c r="M1442" t="s">
        <v>4436</v>
      </c>
      <c r="N1442">
        <v>1.1625000000000001</v>
      </c>
      <c r="O1442">
        <v>0</v>
      </c>
      <c r="P1442">
        <v>85</v>
      </c>
      <c r="Q1442">
        <v>0</v>
      </c>
      <c r="R1442">
        <v>0</v>
      </c>
      <c r="S1442">
        <v>0</v>
      </c>
      <c r="T1442">
        <v>6</v>
      </c>
      <c r="U1442">
        <v>0</v>
      </c>
      <c r="V1442">
        <v>0</v>
      </c>
      <c r="W1442">
        <v>0</v>
      </c>
      <c r="X1442">
        <v>25.163213136985991</v>
      </c>
      <c r="Y1442">
        <v>0</v>
      </c>
      <c r="Z1442">
        <v>0</v>
      </c>
      <c r="AA1442">
        <v>0</v>
      </c>
      <c r="AB1442">
        <v>1.1941437679921749</v>
      </c>
      <c r="AC1442">
        <v>0</v>
      </c>
      <c r="AD1442">
        <v>0</v>
      </c>
      <c r="AE1442">
        <v>26.357356904978165</v>
      </c>
    </row>
    <row r="1443" spans="1:31" x14ac:dyDescent="0.25">
      <c r="A1443">
        <v>1807882</v>
      </c>
      <c r="B1443">
        <v>1</v>
      </c>
      <c r="C1443" t="s">
        <v>80</v>
      </c>
      <c r="D1443" t="s">
        <v>107</v>
      </c>
      <c r="E1443" t="s">
        <v>131</v>
      </c>
      <c r="F1443" t="s">
        <v>4437</v>
      </c>
      <c r="G1443" t="s">
        <v>231</v>
      </c>
      <c r="H1443" t="s">
        <v>134</v>
      </c>
      <c r="I1443" t="s">
        <v>135</v>
      </c>
      <c r="J1443" t="s">
        <v>136</v>
      </c>
      <c r="K1443" t="s">
        <v>137</v>
      </c>
      <c r="L1443" t="s">
        <v>4438</v>
      </c>
      <c r="M1443" t="s">
        <v>4439</v>
      </c>
      <c r="N1443">
        <v>2.1172222220000001</v>
      </c>
      <c r="O1443">
        <v>0</v>
      </c>
      <c r="P1443">
        <v>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2.1012512918091111E-2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2.1012512918091111E-2</v>
      </c>
    </row>
    <row r="1444" spans="1:31" x14ac:dyDescent="0.25">
      <c r="A1444">
        <v>1807884</v>
      </c>
      <c r="B1444">
        <v>1</v>
      </c>
      <c r="C1444" t="s">
        <v>80</v>
      </c>
      <c r="D1444" t="s">
        <v>94</v>
      </c>
      <c r="E1444" t="s">
        <v>131</v>
      </c>
      <c r="F1444" t="s">
        <v>4440</v>
      </c>
      <c r="G1444" t="s">
        <v>231</v>
      </c>
      <c r="H1444" t="s">
        <v>134</v>
      </c>
      <c r="I1444" t="s">
        <v>135</v>
      </c>
      <c r="J1444" t="s">
        <v>136</v>
      </c>
      <c r="K1444" t="s">
        <v>137</v>
      </c>
      <c r="L1444" t="s">
        <v>4441</v>
      </c>
      <c r="M1444" t="s">
        <v>4442</v>
      </c>
      <c r="N1444">
        <v>2.559722222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0.58859541351596678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0.58859541351596678</v>
      </c>
    </row>
    <row r="1445" spans="1:31" x14ac:dyDescent="0.25">
      <c r="A1445">
        <v>1807885</v>
      </c>
      <c r="B1445">
        <v>1</v>
      </c>
      <c r="C1445" t="s">
        <v>80</v>
      </c>
      <c r="D1445" t="s">
        <v>86</v>
      </c>
      <c r="E1445" t="s">
        <v>131</v>
      </c>
      <c r="F1445" t="s">
        <v>4443</v>
      </c>
      <c r="G1445" t="s">
        <v>209</v>
      </c>
      <c r="H1445" t="s">
        <v>134</v>
      </c>
      <c r="I1445" t="s">
        <v>135</v>
      </c>
      <c r="J1445" t="s">
        <v>136</v>
      </c>
      <c r="K1445" t="s">
        <v>137</v>
      </c>
      <c r="L1445" t="s">
        <v>4444</v>
      </c>
      <c r="M1445" t="s">
        <v>4445</v>
      </c>
      <c r="N1445">
        <v>1.251666666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0.51028945025082439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0.51028945025082439</v>
      </c>
    </row>
    <row r="1446" spans="1:31" x14ac:dyDescent="0.25">
      <c r="A1446">
        <v>1807887</v>
      </c>
      <c r="B1446">
        <v>1</v>
      </c>
      <c r="C1446" t="s">
        <v>80</v>
      </c>
      <c r="D1446" t="s">
        <v>93</v>
      </c>
      <c r="E1446" t="s">
        <v>193</v>
      </c>
      <c r="F1446" t="s">
        <v>4446</v>
      </c>
      <c r="G1446" t="s">
        <v>1987</v>
      </c>
      <c r="H1446" t="s">
        <v>134</v>
      </c>
      <c r="I1446" t="s">
        <v>135</v>
      </c>
      <c r="J1446" t="s">
        <v>136</v>
      </c>
      <c r="K1446" t="s">
        <v>137</v>
      </c>
      <c r="L1446" t="s">
        <v>4447</v>
      </c>
      <c r="M1446" t="s">
        <v>4273</v>
      </c>
      <c r="N1446">
        <v>1.7694444439999999</v>
      </c>
      <c r="O1446">
        <v>0</v>
      </c>
      <c r="P1446">
        <v>60</v>
      </c>
      <c r="Q1446">
        <v>0</v>
      </c>
      <c r="R1446">
        <v>5</v>
      </c>
      <c r="S1446">
        <v>0</v>
      </c>
      <c r="T1446">
        <v>19</v>
      </c>
      <c r="U1446">
        <v>0</v>
      </c>
      <c r="V1446">
        <v>0</v>
      </c>
      <c r="W1446">
        <v>0</v>
      </c>
      <c r="X1446">
        <v>24.160162937523829</v>
      </c>
      <c r="Y1446">
        <v>0</v>
      </c>
      <c r="Z1446">
        <v>9.4969000633222116</v>
      </c>
      <c r="AA1446">
        <v>0</v>
      </c>
      <c r="AB1446">
        <v>20.332179165332622</v>
      </c>
      <c r="AC1446">
        <v>0</v>
      </c>
      <c r="AD1446">
        <v>0</v>
      </c>
      <c r="AE1446">
        <v>53.989242166178656</v>
      </c>
    </row>
    <row r="1447" spans="1:31" x14ac:dyDescent="0.25">
      <c r="A1447">
        <v>1807889</v>
      </c>
      <c r="B1447">
        <v>1</v>
      </c>
      <c r="C1447" t="s">
        <v>80</v>
      </c>
      <c r="D1447" t="s">
        <v>97</v>
      </c>
      <c r="E1447" t="s">
        <v>291</v>
      </c>
      <c r="F1447" t="s">
        <v>4448</v>
      </c>
      <c r="G1447" t="s">
        <v>373</v>
      </c>
      <c r="H1447" t="s">
        <v>134</v>
      </c>
      <c r="I1447" t="s">
        <v>135</v>
      </c>
      <c r="J1447" t="s">
        <v>136</v>
      </c>
      <c r="K1447" t="s">
        <v>137</v>
      </c>
      <c r="L1447" t="s">
        <v>4449</v>
      </c>
      <c r="M1447" t="s">
        <v>4450</v>
      </c>
      <c r="N1447">
        <v>2.4730555550000002</v>
      </c>
      <c r="O1447">
        <v>0</v>
      </c>
      <c r="P1447">
        <v>449</v>
      </c>
      <c r="Q1447">
        <v>0</v>
      </c>
      <c r="R1447">
        <v>7</v>
      </c>
      <c r="S1447">
        <v>0</v>
      </c>
      <c r="T1447">
        <v>39</v>
      </c>
      <c r="U1447">
        <v>0</v>
      </c>
      <c r="V1447">
        <v>0</v>
      </c>
      <c r="W1447">
        <v>0</v>
      </c>
      <c r="X1447">
        <v>342.73440631065648</v>
      </c>
      <c r="Y1447">
        <v>0</v>
      </c>
      <c r="Z1447">
        <v>4.5095790090771768</v>
      </c>
      <c r="AA1447">
        <v>0</v>
      </c>
      <c r="AB1447">
        <v>121.78334928945786</v>
      </c>
      <c r="AC1447">
        <v>0</v>
      </c>
      <c r="AD1447">
        <v>0</v>
      </c>
      <c r="AE1447">
        <v>469.02733460919154</v>
      </c>
    </row>
    <row r="1448" spans="1:31" x14ac:dyDescent="0.25">
      <c r="A1448">
        <v>1807892</v>
      </c>
      <c r="B1448">
        <v>1</v>
      </c>
      <c r="C1448" t="s">
        <v>80</v>
      </c>
      <c r="D1448" t="s">
        <v>104</v>
      </c>
      <c r="E1448" t="s">
        <v>131</v>
      </c>
      <c r="F1448" t="s">
        <v>4451</v>
      </c>
      <c r="G1448" t="s">
        <v>231</v>
      </c>
      <c r="H1448" t="s">
        <v>134</v>
      </c>
      <c r="I1448" t="s">
        <v>135</v>
      </c>
      <c r="J1448" t="s">
        <v>136</v>
      </c>
      <c r="K1448" t="s">
        <v>137</v>
      </c>
      <c r="L1448" t="s">
        <v>4452</v>
      </c>
      <c r="M1448" t="s">
        <v>4453</v>
      </c>
      <c r="N1448">
        <v>2.7230555550000002</v>
      </c>
      <c r="O1448">
        <v>0</v>
      </c>
      <c r="P1448">
        <v>9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5.7244961255976285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5.7244961255976285</v>
      </c>
    </row>
    <row r="1449" spans="1:31" x14ac:dyDescent="0.25">
      <c r="A1449">
        <v>1807896</v>
      </c>
      <c r="B1449">
        <v>1</v>
      </c>
      <c r="C1449" t="s">
        <v>80</v>
      </c>
      <c r="D1449" t="s">
        <v>98</v>
      </c>
      <c r="E1449" t="s">
        <v>326</v>
      </c>
      <c r="F1449" t="s">
        <v>4454</v>
      </c>
      <c r="G1449" t="s">
        <v>148</v>
      </c>
      <c r="H1449" t="s">
        <v>134</v>
      </c>
      <c r="I1449" t="s">
        <v>135</v>
      </c>
      <c r="J1449" t="s">
        <v>3</v>
      </c>
      <c r="K1449" t="s">
        <v>137</v>
      </c>
      <c r="L1449" t="s">
        <v>4455</v>
      </c>
      <c r="M1449" t="s">
        <v>4456</v>
      </c>
      <c r="N1449">
        <v>3.2577777769999998</v>
      </c>
      <c r="O1449">
        <v>0</v>
      </c>
      <c r="P1449">
        <v>8</v>
      </c>
      <c r="Q1449">
        <v>0</v>
      </c>
      <c r="R1449">
        <v>0</v>
      </c>
      <c r="S1449">
        <v>0</v>
      </c>
      <c r="T1449">
        <v>10</v>
      </c>
      <c r="U1449">
        <v>0</v>
      </c>
      <c r="V1449">
        <v>0</v>
      </c>
      <c r="W1449">
        <v>0</v>
      </c>
      <c r="X1449">
        <v>5.2409480961702437</v>
      </c>
      <c r="Y1449">
        <v>0</v>
      </c>
      <c r="Z1449">
        <v>0</v>
      </c>
      <c r="AA1449">
        <v>0</v>
      </c>
      <c r="AB1449">
        <v>27.592355153257522</v>
      </c>
      <c r="AC1449">
        <v>0</v>
      </c>
      <c r="AD1449">
        <v>0</v>
      </c>
      <c r="AE1449">
        <v>32.833303249427765</v>
      </c>
    </row>
    <row r="1450" spans="1:31" x14ac:dyDescent="0.25">
      <c r="A1450">
        <v>1807897</v>
      </c>
      <c r="B1450">
        <v>1</v>
      </c>
      <c r="C1450" t="s">
        <v>80</v>
      </c>
      <c r="D1450" t="s">
        <v>96</v>
      </c>
      <c r="E1450" t="s">
        <v>131</v>
      </c>
      <c r="F1450" t="s">
        <v>4457</v>
      </c>
      <c r="G1450" t="s">
        <v>133</v>
      </c>
      <c r="H1450" t="s">
        <v>134</v>
      </c>
      <c r="I1450" t="s">
        <v>135</v>
      </c>
      <c r="J1450" t="s">
        <v>136</v>
      </c>
      <c r="K1450" t="s">
        <v>137</v>
      </c>
      <c r="L1450" t="s">
        <v>4458</v>
      </c>
      <c r="M1450" t="s">
        <v>4459</v>
      </c>
      <c r="N1450">
        <v>5.46</v>
      </c>
      <c r="O1450">
        <v>0</v>
      </c>
      <c r="P1450">
        <v>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0.76998367430122505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0.76998367430122505</v>
      </c>
    </row>
    <row r="1451" spans="1:31" x14ac:dyDescent="0.25">
      <c r="A1451">
        <v>1807898</v>
      </c>
      <c r="B1451">
        <v>1</v>
      </c>
      <c r="C1451" t="s">
        <v>80</v>
      </c>
      <c r="D1451" t="s">
        <v>108</v>
      </c>
      <c r="E1451" t="s">
        <v>193</v>
      </c>
      <c r="F1451" t="s">
        <v>4460</v>
      </c>
      <c r="G1451" t="s">
        <v>235</v>
      </c>
      <c r="H1451" t="s">
        <v>134</v>
      </c>
      <c r="I1451" t="s">
        <v>135</v>
      </c>
      <c r="J1451" t="s">
        <v>136</v>
      </c>
      <c r="K1451" t="s">
        <v>137</v>
      </c>
      <c r="L1451" t="s">
        <v>4458</v>
      </c>
      <c r="M1451" t="s">
        <v>4461</v>
      </c>
      <c r="N1451">
        <v>5.6747222219999998</v>
      </c>
      <c r="O1451">
        <v>0</v>
      </c>
      <c r="P1451">
        <v>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0.43567176061642005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0.43567176061642005</v>
      </c>
    </row>
    <row r="1452" spans="1:31" x14ac:dyDescent="0.25">
      <c r="A1452">
        <v>1807900</v>
      </c>
      <c r="B1452">
        <v>1</v>
      </c>
      <c r="C1452" t="s">
        <v>80</v>
      </c>
      <c r="D1452" t="s">
        <v>108</v>
      </c>
      <c r="E1452" t="s">
        <v>193</v>
      </c>
      <c r="F1452" t="s">
        <v>4462</v>
      </c>
      <c r="G1452" t="s">
        <v>235</v>
      </c>
      <c r="H1452" t="s">
        <v>134</v>
      </c>
      <c r="I1452" t="s">
        <v>135</v>
      </c>
      <c r="J1452" t="s">
        <v>136</v>
      </c>
      <c r="K1452" t="s">
        <v>137</v>
      </c>
      <c r="L1452" t="s">
        <v>4463</v>
      </c>
      <c r="M1452" t="s">
        <v>4464</v>
      </c>
      <c r="N1452">
        <v>2.9388888880000001</v>
      </c>
      <c r="O1452">
        <v>0</v>
      </c>
      <c r="P1452">
        <v>4</v>
      </c>
      <c r="Q1452">
        <v>0</v>
      </c>
      <c r="R1452">
        <v>0</v>
      </c>
      <c r="S1452">
        <v>0</v>
      </c>
      <c r="T1452">
        <v>1</v>
      </c>
      <c r="U1452">
        <v>0</v>
      </c>
      <c r="V1452">
        <v>0</v>
      </c>
      <c r="W1452">
        <v>0</v>
      </c>
      <c r="X1452">
        <v>1.4801084487787737</v>
      </c>
      <c r="Y1452">
        <v>0</v>
      </c>
      <c r="Z1452">
        <v>0</v>
      </c>
      <c r="AA1452">
        <v>0</v>
      </c>
      <c r="AB1452">
        <v>16.637528376533954</v>
      </c>
      <c r="AC1452">
        <v>0</v>
      </c>
      <c r="AD1452">
        <v>0</v>
      </c>
      <c r="AE1452">
        <v>18.117636825312729</v>
      </c>
    </row>
    <row r="1453" spans="1:31" x14ac:dyDescent="0.25">
      <c r="A1453">
        <v>1807901</v>
      </c>
      <c r="B1453">
        <v>1</v>
      </c>
      <c r="C1453" t="s">
        <v>80</v>
      </c>
      <c r="D1453" t="s">
        <v>82</v>
      </c>
      <c r="E1453" t="s">
        <v>326</v>
      </c>
      <c r="F1453" t="s">
        <v>4413</v>
      </c>
      <c r="G1453" t="s">
        <v>299</v>
      </c>
      <c r="H1453" t="s">
        <v>134</v>
      </c>
      <c r="I1453" t="s">
        <v>135</v>
      </c>
      <c r="J1453" t="s">
        <v>136</v>
      </c>
      <c r="K1453" t="s">
        <v>137</v>
      </c>
      <c r="L1453" t="s">
        <v>4465</v>
      </c>
      <c r="M1453" t="s">
        <v>4466</v>
      </c>
      <c r="N1453">
        <v>3.4472222220000002</v>
      </c>
      <c r="O1453">
        <v>0</v>
      </c>
      <c r="P1453">
        <v>68</v>
      </c>
      <c r="Q1453">
        <v>0</v>
      </c>
      <c r="R1453">
        <v>0</v>
      </c>
      <c r="S1453">
        <v>0</v>
      </c>
      <c r="T1453">
        <v>12</v>
      </c>
      <c r="U1453">
        <v>0</v>
      </c>
      <c r="V1453">
        <v>0</v>
      </c>
      <c r="W1453">
        <v>0</v>
      </c>
      <c r="X1453">
        <v>45.135932893684711</v>
      </c>
      <c r="Y1453">
        <v>0</v>
      </c>
      <c r="Z1453">
        <v>0</v>
      </c>
      <c r="AA1453">
        <v>0</v>
      </c>
      <c r="AB1453">
        <v>33.219059681473745</v>
      </c>
      <c r="AC1453">
        <v>0</v>
      </c>
      <c r="AD1453">
        <v>0</v>
      </c>
      <c r="AE1453">
        <v>78.354992575158462</v>
      </c>
    </row>
    <row r="1454" spans="1:31" x14ac:dyDescent="0.25">
      <c r="A1454">
        <v>1807902</v>
      </c>
      <c r="B1454">
        <v>1</v>
      </c>
      <c r="C1454" t="s">
        <v>80</v>
      </c>
      <c r="D1454" t="s">
        <v>82</v>
      </c>
      <c r="E1454" t="s">
        <v>193</v>
      </c>
      <c r="F1454" t="s">
        <v>4467</v>
      </c>
      <c r="G1454" t="s">
        <v>235</v>
      </c>
      <c r="H1454" t="s">
        <v>134</v>
      </c>
      <c r="I1454" t="s">
        <v>135</v>
      </c>
      <c r="J1454" t="s">
        <v>136</v>
      </c>
      <c r="K1454" t="s">
        <v>137</v>
      </c>
      <c r="L1454" t="s">
        <v>4468</v>
      </c>
      <c r="M1454" t="s">
        <v>4469</v>
      </c>
      <c r="N1454">
        <v>1.0991666659999999</v>
      </c>
      <c r="O1454">
        <v>0</v>
      </c>
      <c r="P1454">
        <v>18</v>
      </c>
      <c r="Q1454">
        <v>0</v>
      </c>
      <c r="R1454">
        <v>0</v>
      </c>
      <c r="S1454">
        <v>0</v>
      </c>
      <c r="T1454">
        <v>2</v>
      </c>
      <c r="U1454">
        <v>0</v>
      </c>
      <c r="V1454">
        <v>0</v>
      </c>
      <c r="W1454">
        <v>0</v>
      </c>
      <c r="X1454">
        <v>4.2859512352260722</v>
      </c>
      <c r="Y1454">
        <v>0</v>
      </c>
      <c r="Z1454">
        <v>0</v>
      </c>
      <c r="AA1454">
        <v>0</v>
      </c>
      <c r="AB1454">
        <v>5.0573384614657986</v>
      </c>
      <c r="AC1454">
        <v>0</v>
      </c>
      <c r="AD1454">
        <v>0</v>
      </c>
      <c r="AE1454">
        <v>9.3432896966918708</v>
      </c>
    </row>
    <row r="1455" spans="1:31" x14ac:dyDescent="0.25">
      <c r="A1455">
        <v>1807905</v>
      </c>
      <c r="B1455">
        <v>1</v>
      </c>
      <c r="C1455" t="s">
        <v>80</v>
      </c>
      <c r="D1455" t="s">
        <v>93</v>
      </c>
      <c r="E1455" t="s">
        <v>131</v>
      </c>
      <c r="F1455" t="s">
        <v>4470</v>
      </c>
      <c r="G1455" t="s">
        <v>231</v>
      </c>
      <c r="H1455" t="s">
        <v>134</v>
      </c>
      <c r="I1455" t="s">
        <v>135</v>
      </c>
      <c r="J1455" t="s">
        <v>136</v>
      </c>
      <c r="K1455" t="s">
        <v>137</v>
      </c>
      <c r="L1455" t="s">
        <v>4471</v>
      </c>
      <c r="M1455" t="s">
        <v>4472</v>
      </c>
      <c r="N1455">
        <v>2.2894444439999999</v>
      </c>
      <c r="O1455">
        <v>0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0.10224290628165</v>
      </c>
      <c r="AA1455">
        <v>0</v>
      </c>
      <c r="AB1455">
        <v>0</v>
      </c>
      <c r="AC1455">
        <v>0</v>
      </c>
      <c r="AD1455">
        <v>0</v>
      </c>
      <c r="AE1455">
        <v>0.10224290628165</v>
      </c>
    </row>
    <row r="1456" spans="1:31" x14ac:dyDescent="0.25">
      <c r="A1456">
        <v>1807909</v>
      </c>
      <c r="B1456">
        <v>1</v>
      </c>
      <c r="C1456" t="s">
        <v>80</v>
      </c>
      <c r="D1456" t="s">
        <v>97</v>
      </c>
      <c r="E1456" t="s">
        <v>131</v>
      </c>
      <c r="F1456" t="s">
        <v>4473</v>
      </c>
      <c r="G1456" t="s">
        <v>231</v>
      </c>
      <c r="H1456" t="s">
        <v>134</v>
      </c>
      <c r="I1456" t="s">
        <v>135</v>
      </c>
      <c r="J1456" t="s">
        <v>136</v>
      </c>
      <c r="K1456" t="s">
        <v>137</v>
      </c>
      <c r="L1456" t="s">
        <v>4474</v>
      </c>
      <c r="M1456" t="s">
        <v>4475</v>
      </c>
      <c r="N1456">
        <v>8.9280555550000003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5.2066685716358299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5.2066685716358299</v>
      </c>
    </row>
    <row r="1457" spans="1:31" x14ac:dyDescent="0.25">
      <c r="A1457">
        <v>1807910</v>
      </c>
      <c r="B1457">
        <v>1</v>
      </c>
      <c r="C1457" t="s">
        <v>80</v>
      </c>
      <c r="D1457" t="s">
        <v>100</v>
      </c>
      <c r="E1457" t="s">
        <v>131</v>
      </c>
      <c r="F1457" t="s">
        <v>4476</v>
      </c>
      <c r="G1457" t="s">
        <v>231</v>
      </c>
      <c r="H1457" t="s">
        <v>134</v>
      </c>
      <c r="I1457" t="s">
        <v>135</v>
      </c>
      <c r="J1457" t="s">
        <v>136</v>
      </c>
      <c r="K1457" t="s">
        <v>137</v>
      </c>
      <c r="L1457" t="s">
        <v>4477</v>
      </c>
      <c r="M1457" t="s">
        <v>4478</v>
      </c>
      <c r="N1457">
        <v>1.448611111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0.61879799173224992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0.61879799173224992</v>
      </c>
    </row>
    <row r="1458" spans="1:31" x14ac:dyDescent="0.25">
      <c r="A1458">
        <v>1807912</v>
      </c>
      <c r="B1458">
        <v>1</v>
      </c>
      <c r="C1458" t="s">
        <v>80</v>
      </c>
      <c r="D1458" t="s">
        <v>108</v>
      </c>
      <c r="E1458" t="s">
        <v>140</v>
      </c>
      <c r="F1458" t="s">
        <v>4479</v>
      </c>
      <c r="G1458" t="s">
        <v>142</v>
      </c>
      <c r="H1458" t="s">
        <v>143</v>
      </c>
      <c r="I1458" t="s">
        <v>135</v>
      </c>
      <c r="J1458" t="s">
        <v>136</v>
      </c>
      <c r="K1458" t="s">
        <v>137</v>
      </c>
      <c r="L1458" t="s">
        <v>4480</v>
      </c>
      <c r="M1458" t="s">
        <v>4481</v>
      </c>
      <c r="N1458">
        <v>0.498611111</v>
      </c>
      <c r="O1458">
        <v>0</v>
      </c>
      <c r="P1458">
        <v>621</v>
      </c>
      <c r="Q1458">
        <v>0</v>
      </c>
      <c r="R1458">
        <v>88</v>
      </c>
      <c r="S1458">
        <v>2</v>
      </c>
      <c r="T1458">
        <v>84</v>
      </c>
      <c r="U1458">
        <v>0</v>
      </c>
      <c r="V1458">
        <v>0</v>
      </c>
      <c r="W1458">
        <v>0</v>
      </c>
      <c r="X1458">
        <v>39.887950302423725</v>
      </c>
      <c r="Y1458">
        <v>0</v>
      </c>
      <c r="Z1458">
        <v>5.0373482167447179</v>
      </c>
      <c r="AA1458">
        <v>2.4962851204159042</v>
      </c>
      <c r="AB1458">
        <v>41.861824902331747</v>
      </c>
      <c r="AC1458">
        <v>0</v>
      </c>
      <c r="AD1458">
        <v>0</v>
      </c>
      <c r="AE1458">
        <v>89.283408541916089</v>
      </c>
    </row>
    <row r="1459" spans="1:31" x14ac:dyDescent="0.25">
      <c r="A1459">
        <v>1807913</v>
      </c>
      <c r="B1459">
        <v>1</v>
      </c>
      <c r="C1459" t="s">
        <v>81</v>
      </c>
      <c r="D1459" t="s">
        <v>120</v>
      </c>
      <c r="E1459" t="s">
        <v>140</v>
      </c>
      <c r="F1459" t="s">
        <v>4482</v>
      </c>
      <c r="G1459" t="s">
        <v>263</v>
      </c>
      <c r="H1459" t="s">
        <v>143</v>
      </c>
      <c r="I1459" t="s">
        <v>135</v>
      </c>
      <c r="J1459" t="s">
        <v>136</v>
      </c>
      <c r="K1459" t="s">
        <v>159</v>
      </c>
      <c r="L1459" t="s">
        <v>4483</v>
      </c>
      <c r="M1459" t="s">
        <v>4484</v>
      </c>
      <c r="N1459">
        <v>1.7194100000000001</v>
      </c>
      <c r="O1459">
        <v>1</v>
      </c>
      <c r="P1459">
        <v>122</v>
      </c>
      <c r="Q1459">
        <v>23</v>
      </c>
      <c r="R1459">
        <v>11</v>
      </c>
      <c r="S1459">
        <v>1</v>
      </c>
      <c r="T1459">
        <v>7</v>
      </c>
      <c r="U1459">
        <v>0</v>
      </c>
      <c r="V1459">
        <v>0</v>
      </c>
      <c r="W1459">
        <v>0.13280142936736669</v>
      </c>
      <c r="X1459">
        <v>39.759212555313511</v>
      </c>
      <c r="Y1459">
        <v>27.08620045583239</v>
      </c>
      <c r="Z1459">
        <v>10.35486955565654</v>
      </c>
      <c r="AA1459">
        <v>2.1261275222448663</v>
      </c>
      <c r="AB1459">
        <v>0.84347927866240158</v>
      </c>
      <c r="AC1459">
        <v>0</v>
      </c>
      <c r="AD1459">
        <v>0</v>
      </c>
      <c r="AE1459">
        <v>80.302690797077076</v>
      </c>
    </row>
    <row r="1460" spans="1:31" x14ac:dyDescent="0.25">
      <c r="A1460">
        <v>1807914</v>
      </c>
      <c r="B1460">
        <v>1</v>
      </c>
      <c r="C1460" t="s">
        <v>81</v>
      </c>
      <c r="D1460" t="s">
        <v>120</v>
      </c>
      <c r="E1460" t="s">
        <v>131</v>
      </c>
      <c r="F1460" t="s">
        <v>4485</v>
      </c>
      <c r="G1460" t="s">
        <v>231</v>
      </c>
      <c r="H1460" t="s">
        <v>134</v>
      </c>
      <c r="I1460" t="s">
        <v>135</v>
      </c>
      <c r="J1460" t="s">
        <v>136</v>
      </c>
      <c r="K1460" t="s">
        <v>137</v>
      </c>
      <c r="L1460" t="s">
        <v>4486</v>
      </c>
      <c r="M1460" t="s">
        <v>4487</v>
      </c>
      <c r="N1460">
        <v>1.163611111</v>
      </c>
      <c r="O1460">
        <v>0</v>
      </c>
      <c r="P1460">
        <v>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0.19205149787321335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0.19205149787321335</v>
      </c>
    </row>
    <row r="1461" spans="1:31" x14ac:dyDescent="0.25">
      <c r="A1461">
        <v>1807915</v>
      </c>
      <c r="B1461">
        <v>1</v>
      </c>
      <c r="C1461" t="s">
        <v>80</v>
      </c>
      <c r="D1461" t="s">
        <v>101</v>
      </c>
      <c r="E1461" t="s">
        <v>193</v>
      </c>
      <c r="F1461" t="s">
        <v>4488</v>
      </c>
      <c r="G1461" t="s">
        <v>279</v>
      </c>
      <c r="H1461" t="s">
        <v>134</v>
      </c>
      <c r="I1461" t="s">
        <v>135</v>
      </c>
      <c r="J1461" t="s">
        <v>136</v>
      </c>
      <c r="K1461" t="s">
        <v>137</v>
      </c>
      <c r="L1461" t="s">
        <v>4489</v>
      </c>
      <c r="M1461" t="s">
        <v>4490</v>
      </c>
      <c r="N1461">
        <v>1.0900000000000001</v>
      </c>
      <c r="O1461">
        <v>0</v>
      </c>
      <c r="P1461">
        <v>69</v>
      </c>
      <c r="Q1461">
        <v>0</v>
      </c>
      <c r="R1461">
        <v>0</v>
      </c>
      <c r="S1461">
        <v>0</v>
      </c>
      <c r="T1461">
        <v>2</v>
      </c>
      <c r="U1461">
        <v>0</v>
      </c>
      <c r="V1461">
        <v>0</v>
      </c>
      <c r="W1461">
        <v>0</v>
      </c>
      <c r="X1461">
        <v>18.110472841349658</v>
      </c>
      <c r="Y1461">
        <v>0</v>
      </c>
      <c r="Z1461">
        <v>0</v>
      </c>
      <c r="AA1461">
        <v>0</v>
      </c>
      <c r="AB1461">
        <v>1.7931279406771625</v>
      </c>
      <c r="AC1461">
        <v>0</v>
      </c>
      <c r="AD1461">
        <v>0</v>
      </c>
      <c r="AE1461">
        <v>19.903600782026821</v>
      </c>
    </row>
    <row r="1462" spans="1:31" x14ac:dyDescent="0.25">
      <c r="A1462">
        <v>1807916</v>
      </c>
      <c r="B1462">
        <v>1</v>
      </c>
      <c r="C1462" t="s">
        <v>80</v>
      </c>
      <c r="D1462" t="s">
        <v>93</v>
      </c>
      <c r="E1462" t="s">
        <v>193</v>
      </c>
      <c r="F1462" t="s">
        <v>4491</v>
      </c>
      <c r="G1462" t="s">
        <v>726</v>
      </c>
      <c r="H1462" t="s">
        <v>134</v>
      </c>
      <c r="I1462" t="s">
        <v>135</v>
      </c>
      <c r="J1462" t="s">
        <v>136</v>
      </c>
      <c r="K1462" t="s">
        <v>137</v>
      </c>
      <c r="L1462" t="s">
        <v>4492</v>
      </c>
      <c r="M1462" t="s">
        <v>4493</v>
      </c>
      <c r="N1462">
        <v>6.051388888</v>
      </c>
      <c r="O1462">
        <v>0</v>
      </c>
      <c r="P1462">
        <v>6</v>
      </c>
      <c r="Q1462">
        <v>0</v>
      </c>
      <c r="R1462">
        <v>14</v>
      </c>
      <c r="S1462">
        <v>0</v>
      </c>
      <c r="T1462">
        <v>4</v>
      </c>
      <c r="U1462">
        <v>0</v>
      </c>
      <c r="V1462">
        <v>0</v>
      </c>
      <c r="W1462">
        <v>0</v>
      </c>
      <c r="X1462">
        <v>4.7721596248130522</v>
      </c>
      <c r="Y1462">
        <v>0</v>
      </c>
      <c r="Z1462">
        <v>77.979438788843822</v>
      </c>
      <c r="AA1462">
        <v>0</v>
      </c>
      <c r="AB1462">
        <v>11.441879936870501</v>
      </c>
      <c r="AC1462">
        <v>0</v>
      </c>
      <c r="AD1462">
        <v>0</v>
      </c>
      <c r="AE1462">
        <v>94.193478350527386</v>
      </c>
    </row>
    <row r="1463" spans="1:31" x14ac:dyDescent="0.25">
      <c r="A1463">
        <v>1807918</v>
      </c>
      <c r="B1463">
        <v>1</v>
      </c>
      <c r="C1463" t="s">
        <v>81</v>
      </c>
      <c r="D1463" t="s">
        <v>112</v>
      </c>
      <c r="E1463" t="s">
        <v>146</v>
      </c>
      <c r="F1463" t="s">
        <v>4494</v>
      </c>
      <c r="G1463" t="s">
        <v>142</v>
      </c>
      <c r="H1463" t="s">
        <v>143</v>
      </c>
      <c r="I1463" t="s">
        <v>135</v>
      </c>
      <c r="J1463" t="s">
        <v>136</v>
      </c>
      <c r="K1463" t="s">
        <v>137</v>
      </c>
      <c r="L1463" t="s">
        <v>4495</v>
      </c>
      <c r="M1463" t="s">
        <v>4496</v>
      </c>
      <c r="N1463">
        <v>1.734722222</v>
      </c>
      <c r="O1463">
        <v>0</v>
      </c>
      <c r="P1463">
        <v>1124</v>
      </c>
      <c r="Q1463">
        <v>0</v>
      </c>
      <c r="R1463">
        <v>0</v>
      </c>
      <c r="S1463">
        <v>0</v>
      </c>
      <c r="T1463">
        <v>258</v>
      </c>
      <c r="U1463">
        <v>2</v>
      </c>
      <c r="V1463">
        <v>4</v>
      </c>
      <c r="W1463">
        <v>0</v>
      </c>
      <c r="X1463">
        <v>398.30920814001416</v>
      </c>
      <c r="Y1463">
        <v>0</v>
      </c>
      <c r="Z1463">
        <v>0</v>
      </c>
      <c r="AA1463">
        <v>0</v>
      </c>
      <c r="AB1463">
        <v>168.52521179119367</v>
      </c>
      <c r="AC1463">
        <v>56.2746856063808</v>
      </c>
      <c r="AD1463">
        <v>117.14715408365306</v>
      </c>
      <c r="AE1463">
        <v>740.25625962124161</v>
      </c>
    </row>
    <row r="1464" spans="1:31" x14ac:dyDescent="0.25">
      <c r="A1464">
        <v>1807920</v>
      </c>
      <c r="B1464">
        <v>1</v>
      </c>
      <c r="C1464" t="s">
        <v>80</v>
      </c>
      <c r="D1464" t="s">
        <v>101</v>
      </c>
      <c r="E1464" t="s">
        <v>131</v>
      </c>
      <c r="F1464" t="s">
        <v>4497</v>
      </c>
      <c r="G1464" t="s">
        <v>133</v>
      </c>
      <c r="H1464" t="s">
        <v>134</v>
      </c>
      <c r="I1464" t="s">
        <v>135</v>
      </c>
      <c r="J1464" t="s">
        <v>136</v>
      </c>
      <c r="K1464" t="s">
        <v>137</v>
      </c>
      <c r="L1464" t="s">
        <v>4498</v>
      </c>
      <c r="M1464" t="s">
        <v>4499</v>
      </c>
      <c r="N1464">
        <v>6.7263888879999998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0.17577074253662778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0.17577074253662778</v>
      </c>
    </row>
    <row r="1465" spans="1:31" x14ac:dyDescent="0.25">
      <c r="A1465">
        <v>1807927</v>
      </c>
      <c r="B1465">
        <v>1</v>
      </c>
      <c r="C1465" t="s">
        <v>80</v>
      </c>
      <c r="D1465" t="s">
        <v>110</v>
      </c>
      <c r="E1465" t="s">
        <v>131</v>
      </c>
      <c r="F1465" t="s">
        <v>4500</v>
      </c>
      <c r="G1465" t="s">
        <v>148</v>
      </c>
      <c r="H1465" t="s">
        <v>134</v>
      </c>
      <c r="I1465" t="s">
        <v>135</v>
      </c>
      <c r="J1465" t="s">
        <v>136</v>
      </c>
      <c r="K1465" t="s">
        <v>137</v>
      </c>
      <c r="L1465" t="s">
        <v>4501</v>
      </c>
      <c r="M1465" t="s">
        <v>4502</v>
      </c>
      <c r="N1465">
        <v>2.181944444</v>
      </c>
      <c r="O1465">
        <v>0</v>
      </c>
      <c r="P1465">
        <v>60</v>
      </c>
      <c r="Q1465">
        <v>0</v>
      </c>
      <c r="R1465">
        <v>0</v>
      </c>
      <c r="S1465">
        <v>0</v>
      </c>
      <c r="T1465">
        <v>1</v>
      </c>
      <c r="U1465">
        <v>0</v>
      </c>
      <c r="V1465">
        <v>0</v>
      </c>
      <c r="W1465">
        <v>0</v>
      </c>
      <c r="X1465">
        <v>37.146224801587039</v>
      </c>
      <c r="Y1465">
        <v>0</v>
      </c>
      <c r="Z1465">
        <v>0</v>
      </c>
      <c r="AA1465">
        <v>0</v>
      </c>
      <c r="AB1465">
        <v>0.43255722062070001</v>
      </c>
      <c r="AC1465">
        <v>0</v>
      </c>
      <c r="AD1465">
        <v>0</v>
      </c>
      <c r="AE1465">
        <v>37.57878202220774</v>
      </c>
    </row>
    <row r="1466" spans="1:31" x14ac:dyDescent="0.25">
      <c r="A1466">
        <v>1807932</v>
      </c>
      <c r="B1466">
        <v>1</v>
      </c>
      <c r="C1466" t="s">
        <v>80</v>
      </c>
      <c r="D1466" t="s">
        <v>107</v>
      </c>
      <c r="E1466" t="s">
        <v>193</v>
      </c>
      <c r="F1466" t="s">
        <v>4503</v>
      </c>
      <c r="G1466" t="s">
        <v>373</v>
      </c>
      <c r="H1466" t="s">
        <v>134</v>
      </c>
      <c r="I1466" t="s">
        <v>135</v>
      </c>
      <c r="J1466" t="s">
        <v>136</v>
      </c>
      <c r="K1466" t="s">
        <v>137</v>
      </c>
      <c r="L1466" t="s">
        <v>4504</v>
      </c>
      <c r="M1466" t="s">
        <v>4505</v>
      </c>
      <c r="N1466">
        <v>1.99</v>
      </c>
      <c r="O1466">
        <v>0</v>
      </c>
      <c r="P1466">
        <v>40</v>
      </c>
      <c r="Q1466">
        <v>0</v>
      </c>
      <c r="R1466">
        <v>0</v>
      </c>
      <c r="S1466">
        <v>0</v>
      </c>
      <c r="T1466">
        <v>4</v>
      </c>
      <c r="U1466">
        <v>0</v>
      </c>
      <c r="V1466">
        <v>0</v>
      </c>
      <c r="W1466">
        <v>0</v>
      </c>
      <c r="X1466">
        <v>18.354829239279749</v>
      </c>
      <c r="Y1466">
        <v>0</v>
      </c>
      <c r="Z1466">
        <v>0</v>
      </c>
      <c r="AA1466">
        <v>0</v>
      </c>
      <c r="AB1466">
        <v>0.56697992491760907</v>
      </c>
      <c r="AC1466">
        <v>0</v>
      </c>
      <c r="AD1466">
        <v>0</v>
      </c>
      <c r="AE1466">
        <v>18.921809164197356</v>
      </c>
    </row>
    <row r="1467" spans="1:31" x14ac:dyDescent="0.25">
      <c r="A1467">
        <v>1807935</v>
      </c>
      <c r="B1467">
        <v>1</v>
      </c>
      <c r="C1467" t="s">
        <v>80</v>
      </c>
      <c r="D1467" t="s">
        <v>104</v>
      </c>
      <c r="E1467" t="s">
        <v>131</v>
      </c>
      <c r="F1467" t="s">
        <v>4506</v>
      </c>
      <c r="G1467" t="s">
        <v>148</v>
      </c>
      <c r="H1467" t="s">
        <v>134</v>
      </c>
      <c r="I1467" t="s">
        <v>135</v>
      </c>
      <c r="J1467" t="s">
        <v>136</v>
      </c>
      <c r="K1467" t="s">
        <v>137</v>
      </c>
      <c r="L1467" t="s">
        <v>4507</v>
      </c>
      <c r="M1467" t="s">
        <v>4508</v>
      </c>
      <c r="N1467">
        <v>5.8313888880000002</v>
      </c>
      <c r="O1467">
        <v>0</v>
      </c>
      <c r="P1467">
        <v>1</v>
      </c>
      <c r="Q1467">
        <v>0</v>
      </c>
      <c r="R1467">
        <v>4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0.35649562643010002</v>
      </c>
      <c r="Y1467">
        <v>0</v>
      </c>
      <c r="Z1467">
        <v>2.4202804909634614</v>
      </c>
      <c r="AA1467">
        <v>0</v>
      </c>
      <c r="AB1467">
        <v>1.7229029936366633</v>
      </c>
      <c r="AC1467">
        <v>0</v>
      </c>
      <c r="AD1467">
        <v>0</v>
      </c>
      <c r="AE1467">
        <v>4.4996791110302246</v>
      </c>
    </row>
    <row r="1468" spans="1:31" x14ac:dyDescent="0.25">
      <c r="A1468">
        <v>1807936</v>
      </c>
      <c r="B1468">
        <v>1</v>
      </c>
      <c r="C1468" t="s">
        <v>81</v>
      </c>
      <c r="D1468" t="s">
        <v>118</v>
      </c>
      <c r="E1468" t="s">
        <v>193</v>
      </c>
      <c r="F1468" t="s">
        <v>4509</v>
      </c>
      <c r="G1468" t="s">
        <v>385</v>
      </c>
      <c r="H1468" t="s">
        <v>134</v>
      </c>
      <c r="I1468" t="s">
        <v>135</v>
      </c>
      <c r="J1468" t="s">
        <v>136</v>
      </c>
      <c r="K1468" t="s">
        <v>137</v>
      </c>
      <c r="L1468" t="s">
        <v>4510</v>
      </c>
      <c r="M1468" t="s">
        <v>4511</v>
      </c>
      <c r="N1468">
        <v>1.425</v>
      </c>
      <c r="O1468">
        <v>0</v>
      </c>
      <c r="P1468">
        <v>47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7.1428257126588965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7.1428257126588965</v>
      </c>
    </row>
    <row r="1469" spans="1:31" x14ac:dyDescent="0.25">
      <c r="A1469">
        <v>1807937</v>
      </c>
      <c r="B1469">
        <v>1</v>
      </c>
      <c r="C1469" t="s">
        <v>80</v>
      </c>
      <c r="D1469" t="s">
        <v>92</v>
      </c>
      <c r="E1469" t="s">
        <v>131</v>
      </c>
      <c r="F1469" t="s">
        <v>4512</v>
      </c>
      <c r="G1469" t="s">
        <v>231</v>
      </c>
      <c r="H1469" t="s">
        <v>134</v>
      </c>
      <c r="I1469" t="s">
        <v>135</v>
      </c>
      <c r="J1469" t="s">
        <v>136</v>
      </c>
      <c r="K1469" t="s">
        <v>137</v>
      </c>
      <c r="L1469" t="s">
        <v>4513</v>
      </c>
      <c r="M1469" t="s">
        <v>4514</v>
      </c>
      <c r="N1469">
        <v>1.835555555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0.54267050115482762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0.54267050115482762</v>
      </c>
    </row>
    <row r="1470" spans="1:31" x14ac:dyDescent="0.25">
      <c r="A1470">
        <v>1807938</v>
      </c>
      <c r="B1470">
        <v>1</v>
      </c>
      <c r="C1470" t="s">
        <v>81</v>
      </c>
      <c r="D1470" t="s">
        <v>119</v>
      </c>
      <c r="E1470" t="s">
        <v>193</v>
      </c>
      <c r="F1470" t="s">
        <v>4515</v>
      </c>
      <c r="G1470" t="s">
        <v>1987</v>
      </c>
      <c r="H1470" t="s">
        <v>134</v>
      </c>
      <c r="I1470" t="s">
        <v>135</v>
      </c>
      <c r="J1470" t="s">
        <v>136</v>
      </c>
      <c r="K1470" t="s">
        <v>137</v>
      </c>
      <c r="L1470" t="s">
        <v>4516</v>
      </c>
      <c r="M1470" t="s">
        <v>4517</v>
      </c>
      <c r="N1470">
        <v>1.753055555</v>
      </c>
      <c r="O1470">
        <v>0</v>
      </c>
      <c r="P1470">
        <v>50</v>
      </c>
      <c r="Q1470">
        <v>0</v>
      </c>
      <c r="R1470">
        <v>0</v>
      </c>
      <c r="S1470">
        <v>0</v>
      </c>
      <c r="T1470">
        <v>7</v>
      </c>
      <c r="U1470">
        <v>0</v>
      </c>
      <c r="V1470">
        <v>0</v>
      </c>
      <c r="W1470">
        <v>0</v>
      </c>
      <c r="X1470">
        <v>16.497529460898821</v>
      </c>
      <c r="Y1470">
        <v>0</v>
      </c>
      <c r="Z1470">
        <v>0</v>
      </c>
      <c r="AA1470">
        <v>0</v>
      </c>
      <c r="AB1470">
        <v>4.5474853220631735</v>
      </c>
      <c r="AC1470">
        <v>0</v>
      </c>
      <c r="AD1470">
        <v>0</v>
      </c>
      <c r="AE1470">
        <v>21.045014782961996</v>
      </c>
    </row>
    <row r="1471" spans="1:31" x14ac:dyDescent="0.25">
      <c r="A1471">
        <v>1807943</v>
      </c>
      <c r="B1471">
        <v>1</v>
      </c>
      <c r="C1471" t="s">
        <v>81</v>
      </c>
      <c r="D1471" t="s">
        <v>114</v>
      </c>
      <c r="E1471" t="s">
        <v>193</v>
      </c>
      <c r="F1471" t="s">
        <v>4518</v>
      </c>
      <c r="G1471" t="s">
        <v>235</v>
      </c>
      <c r="H1471" t="s">
        <v>134</v>
      </c>
      <c r="I1471" t="s">
        <v>135</v>
      </c>
      <c r="J1471" t="s">
        <v>136</v>
      </c>
      <c r="K1471" t="s">
        <v>137</v>
      </c>
      <c r="L1471" t="s">
        <v>4519</v>
      </c>
      <c r="M1471" t="s">
        <v>4520</v>
      </c>
      <c r="N1471">
        <v>1.435277777</v>
      </c>
      <c r="O1471">
        <v>0</v>
      </c>
      <c r="P1471">
        <v>44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6.3314195255001913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6.3314195255001913</v>
      </c>
    </row>
    <row r="1472" spans="1:31" x14ac:dyDescent="0.25">
      <c r="A1472">
        <v>1807946</v>
      </c>
      <c r="B1472">
        <v>1</v>
      </c>
      <c r="C1472" t="s">
        <v>81</v>
      </c>
      <c r="D1472" t="s">
        <v>120</v>
      </c>
      <c r="E1472" t="s">
        <v>131</v>
      </c>
      <c r="F1472" t="s">
        <v>4521</v>
      </c>
      <c r="G1472" t="s">
        <v>231</v>
      </c>
      <c r="H1472" t="s">
        <v>134</v>
      </c>
      <c r="I1472" t="s">
        <v>135</v>
      </c>
      <c r="J1472" t="s">
        <v>136</v>
      </c>
      <c r="K1472" t="s">
        <v>137</v>
      </c>
      <c r="L1472" t="s">
        <v>4522</v>
      </c>
      <c r="M1472" t="s">
        <v>4523</v>
      </c>
      <c r="N1472">
        <v>1.6047222219999999</v>
      </c>
      <c r="O1472">
        <v>0</v>
      </c>
      <c r="P1472">
        <v>1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9.9976256030444452E-2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9.9976256030444452E-2</v>
      </c>
    </row>
    <row r="1473" spans="1:31" x14ac:dyDescent="0.25">
      <c r="A1473">
        <v>1807947</v>
      </c>
      <c r="B1473">
        <v>1</v>
      </c>
      <c r="C1473" t="s">
        <v>80</v>
      </c>
      <c r="D1473" t="s">
        <v>109</v>
      </c>
      <c r="E1473" t="s">
        <v>131</v>
      </c>
      <c r="F1473" t="s">
        <v>4524</v>
      </c>
      <c r="G1473" t="s">
        <v>231</v>
      </c>
      <c r="H1473" t="s">
        <v>134</v>
      </c>
      <c r="I1473" t="s">
        <v>135</v>
      </c>
      <c r="J1473" t="s">
        <v>136</v>
      </c>
      <c r="K1473" t="s">
        <v>137</v>
      </c>
      <c r="L1473" t="s">
        <v>4525</v>
      </c>
      <c r="M1473" t="s">
        <v>4526</v>
      </c>
      <c r="N1473">
        <v>1.8138888879999999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0.27012112445733055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0.27012112445733055</v>
      </c>
    </row>
    <row r="1474" spans="1:31" x14ac:dyDescent="0.25">
      <c r="A1474">
        <v>1807948</v>
      </c>
      <c r="B1474">
        <v>1</v>
      </c>
      <c r="C1474" t="s">
        <v>80</v>
      </c>
      <c r="D1474" t="s">
        <v>109</v>
      </c>
      <c r="E1474" t="s">
        <v>131</v>
      </c>
      <c r="F1474" t="s">
        <v>4527</v>
      </c>
      <c r="G1474" t="s">
        <v>231</v>
      </c>
      <c r="H1474" t="s">
        <v>134</v>
      </c>
      <c r="I1474" t="s">
        <v>135</v>
      </c>
      <c r="J1474" t="s">
        <v>136</v>
      </c>
      <c r="K1474" t="s">
        <v>137</v>
      </c>
      <c r="L1474" t="s">
        <v>4528</v>
      </c>
      <c r="M1474" t="s">
        <v>4529</v>
      </c>
      <c r="N1474">
        <v>5.4874999999999998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0.71871758954398657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0.71871758954398657</v>
      </c>
    </row>
    <row r="1475" spans="1:31" x14ac:dyDescent="0.25">
      <c r="A1475">
        <v>1807950</v>
      </c>
      <c r="B1475">
        <v>1</v>
      </c>
      <c r="C1475" t="s">
        <v>80</v>
      </c>
      <c r="D1475" t="s">
        <v>101</v>
      </c>
      <c r="E1475" t="s">
        <v>131</v>
      </c>
      <c r="F1475" t="s">
        <v>4530</v>
      </c>
      <c r="G1475" t="s">
        <v>231</v>
      </c>
      <c r="H1475" t="s">
        <v>134</v>
      </c>
      <c r="I1475" t="s">
        <v>135</v>
      </c>
      <c r="J1475" t="s">
        <v>136</v>
      </c>
      <c r="K1475" t="s">
        <v>137</v>
      </c>
      <c r="L1475" t="s">
        <v>4531</v>
      </c>
      <c r="M1475" t="s">
        <v>4532</v>
      </c>
      <c r="N1475">
        <v>3.005833333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0.96886015774938672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0.96886015774938672</v>
      </c>
    </row>
    <row r="1476" spans="1:31" x14ac:dyDescent="0.25">
      <c r="A1476">
        <v>1807951</v>
      </c>
      <c r="B1476">
        <v>1</v>
      </c>
      <c r="C1476" t="s">
        <v>80</v>
      </c>
      <c r="D1476" t="s">
        <v>96</v>
      </c>
      <c r="E1476" t="s">
        <v>193</v>
      </c>
      <c r="F1476" t="s">
        <v>4533</v>
      </c>
      <c r="G1476" t="s">
        <v>475</v>
      </c>
      <c r="H1476" t="s">
        <v>134</v>
      </c>
      <c r="I1476" t="s">
        <v>135</v>
      </c>
      <c r="J1476" t="s">
        <v>136</v>
      </c>
      <c r="K1476" t="s">
        <v>137</v>
      </c>
      <c r="L1476" t="s">
        <v>4534</v>
      </c>
      <c r="M1476" t="s">
        <v>4535</v>
      </c>
      <c r="N1476">
        <v>1.6105555549999999</v>
      </c>
      <c r="O1476">
        <v>0</v>
      </c>
      <c r="P1476">
        <v>103</v>
      </c>
      <c r="Q1476">
        <v>0</v>
      </c>
      <c r="R1476">
        <v>0</v>
      </c>
      <c r="S1476">
        <v>0</v>
      </c>
      <c r="T1476">
        <v>2</v>
      </c>
      <c r="U1476">
        <v>0</v>
      </c>
      <c r="V1476">
        <v>0</v>
      </c>
      <c r="W1476">
        <v>0</v>
      </c>
      <c r="X1476">
        <v>47.040351187781638</v>
      </c>
      <c r="Y1476">
        <v>0</v>
      </c>
      <c r="Z1476">
        <v>0</v>
      </c>
      <c r="AA1476">
        <v>0</v>
      </c>
      <c r="AB1476">
        <v>4.8798686373517954</v>
      </c>
      <c r="AC1476">
        <v>0</v>
      </c>
      <c r="AD1476">
        <v>0</v>
      </c>
      <c r="AE1476">
        <v>51.920219825133437</v>
      </c>
    </row>
    <row r="1477" spans="1:31" x14ac:dyDescent="0.25">
      <c r="A1477">
        <v>1807952</v>
      </c>
      <c r="B1477">
        <v>1</v>
      </c>
      <c r="C1477" t="s">
        <v>81</v>
      </c>
      <c r="D1477" t="s">
        <v>112</v>
      </c>
      <c r="E1477" t="s">
        <v>146</v>
      </c>
      <c r="F1477" t="s">
        <v>4536</v>
      </c>
      <c r="G1477" t="s">
        <v>593</v>
      </c>
      <c r="H1477" t="s">
        <v>143</v>
      </c>
      <c r="I1477" t="s">
        <v>135</v>
      </c>
      <c r="J1477" t="s">
        <v>136</v>
      </c>
      <c r="K1477" t="s">
        <v>137</v>
      </c>
      <c r="L1477" t="s">
        <v>4537</v>
      </c>
      <c r="M1477" t="s">
        <v>4538</v>
      </c>
      <c r="N1477">
        <v>0.72305555499999996</v>
      </c>
      <c r="O1477">
        <v>0</v>
      </c>
      <c r="P1477">
        <v>76</v>
      </c>
      <c r="Q1477">
        <v>0</v>
      </c>
      <c r="R1477">
        <v>9</v>
      </c>
      <c r="S1477">
        <v>0</v>
      </c>
      <c r="T1477">
        <v>11</v>
      </c>
      <c r="U1477">
        <v>0</v>
      </c>
      <c r="V1477">
        <v>0</v>
      </c>
      <c r="W1477">
        <v>0</v>
      </c>
      <c r="X1477">
        <v>7.6855742734093004</v>
      </c>
      <c r="Y1477">
        <v>0</v>
      </c>
      <c r="Z1477">
        <v>1.13442684527718</v>
      </c>
      <c r="AA1477">
        <v>0</v>
      </c>
      <c r="AB1477">
        <v>0.12420835528740333</v>
      </c>
      <c r="AC1477">
        <v>0</v>
      </c>
      <c r="AD1477">
        <v>0</v>
      </c>
      <c r="AE1477">
        <v>8.9442094739738831</v>
      </c>
    </row>
    <row r="1478" spans="1:31" x14ac:dyDescent="0.25">
      <c r="A1478">
        <v>1807953</v>
      </c>
      <c r="B1478">
        <v>1</v>
      </c>
      <c r="C1478" t="s">
        <v>80</v>
      </c>
      <c r="D1478" t="s">
        <v>96</v>
      </c>
      <c r="E1478" t="s">
        <v>131</v>
      </c>
      <c r="F1478" t="s">
        <v>4539</v>
      </c>
      <c r="G1478" t="s">
        <v>133</v>
      </c>
      <c r="H1478" t="s">
        <v>134</v>
      </c>
      <c r="I1478" t="s">
        <v>135</v>
      </c>
      <c r="J1478" t="s">
        <v>136</v>
      </c>
      <c r="K1478" t="s">
        <v>137</v>
      </c>
      <c r="L1478" t="s">
        <v>4540</v>
      </c>
      <c r="M1478" t="s">
        <v>4541</v>
      </c>
      <c r="N1478">
        <v>3.0419444439999999</v>
      </c>
      <c r="O1478">
        <v>0</v>
      </c>
      <c r="P1478">
        <v>3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0.55966014090563998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0.55966014090563998</v>
      </c>
    </row>
    <row r="1479" spans="1:31" x14ac:dyDescent="0.25">
      <c r="A1479">
        <v>1807954</v>
      </c>
      <c r="B1479">
        <v>1</v>
      </c>
      <c r="C1479" t="s">
        <v>80</v>
      </c>
      <c r="D1479" t="s">
        <v>105</v>
      </c>
      <c r="E1479" t="s">
        <v>193</v>
      </c>
      <c r="F1479" t="s">
        <v>4542</v>
      </c>
      <c r="G1479" t="s">
        <v>373</v>
      </c>
      <c r="H1479" t="s">
        <v>134</v>
      </c>
      <c r="I1479" t="s">
        <v>135</v>
      </c>
      <c r="J1479" t="s">
        <v>136</v>
      </c>
      <c r="K1479" t="s">
        <v>137</v>
      </c>
      <c r="L1479" t="s">
        <v>4543</v>
      </c>
      <c r="M1479" t="s">
        <v>4544</v>
      </c>
      <c r="N1479">
        <v>1.3338888879999999</v>
      </c>
      <c r="O1479">
        <v>0</v>
      </c>
      <c r="P1479">
        <v>62</v>
      </c>
      <c r="Q1479">
        <v>0</v>
      </c>
      <c r="R1479">
        <v>11</v>
      </c>
      <c r="S1479">
        <v>0</v>
      </c>
      <c r="T1479">
        <v>4</v>
      </c>
      <c r="U1479">
        <v>0</v>
      </c>
      <c r="V1479">
        <v>0</v>
      </c>
      <c r="W1479">
        <v>0</v>
      </c>
      <c r="X1479">
        <v>11.436526493620404</v>
      </c>
      <c r="Y1479">
        <v>0</v>
      </c>
      <c r="Z1479">
        <v>0.18786730275793667</v>
      </c>
      <c r="AA1479">
        <v>0</v>
      </c>
      <c r="AB1479">
        <v>0.39914124127854445</v>
      </c>
      <c r="AC1479">
        <v>0</v>
      </c>
      <c r="AD1479">
        <v>0</v>
      </c>
      <c r="AE1479">
        <v>12.023535037656885</v>
      </c>
    </row>
    <row r="1480" spans="1:31" x14ac:dyDescent="0.25">
      <c r="A1480">
        <v>1807960</v>
      </c>
      <c r="B1480">
        <v>1</v>
      </c>
      <c r="C1480" t="s">
        <v>80</v>
      </c>
      <c r="D1480" t="s">
        <v>90</v>
      </c>
      <c r="E1480" t="s">
        <v>131</v>
      </c>
      <c r="F1480" t="s">
        <v>4545</v>
      </c>
      <c r="G1480" t="s">
        <v>231</v>
      </c>
      <c r="H1480" t="s">
        <v>134</v>
      </c>
      <c r="I1480" t="s">
        <v>135</v>
      </c>
      <c r="J1480" t="s">
        <v>136</v>
      </c>
      <c r="K1480" t="s">
        <v>137</v>
      </c>
      <c r="L1480" t="s">
        <v>4546</v>
      </c>
      <c r="M1480" t="s">
        <v>4547</v>
      </c>
      <c r="N1480">
        <v>1.1475</v>
      </c>
      <c r="O1480">
        <v>0</v>
      </c>
      <c r="P1480">
        <v>1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1.0155584735225418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1.0155584735225418</v>
      </c>
    </row>
    <row r="1481" spans="1:31" x14ac:dyDescent="0.25">
      <c r="A1481">
        <v>1807961</v>
      </c>
      <c r="B1481">
        <v>1</v>
      </c>
      <c r="C1481" t="s">
        <v>80</v>
      </c>
      <c r="D1481" t="s">
        <v>89</v>
      </c>
      <c r="E1481" t="s">
        <v>131</v>
      </c>
      <c r="F1481" t="s">
        <v>2587</v>
      </c>
      <c r="G1481" t="s">
        <v>148</v>
      </c>
      <c r="H1481" t="s">
        <v>134</v>
      </c>
      <c r="I1481" t="s">
        <v>135</v>
      </c>
      <c r="J1481" t="s">
        <v>3</v>
      </c>
      <c r="K1481" t="s">
        <v>137</v>
      </c>
      <c r="L1481" t="s">
        <v>4548</v>
      </c>
      <c r="M1481" t="s">
        <v>4549</v>
      </c>
      <c r="N1481">
        <v>3.5227777769999999</v>
      </c>
      <c r="O1481">
        <v>0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0.80221549972363326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0.80221549972363326</v>
      </c>
    </row>
    <row r="1482" spans="1:31" x14ac:dyDescent="0.25">
      <c r="A1482">
        <v>1807965</v>
      </c>
      <c r="B1482">
        <v>1</v>
      </c>
      <c r="C1482" t="s">
        <v>80</v>
      </c>
      <c r="D1482" t="s">
        <v>103</v>
      </c>
      <c r="E1482" t="s">
        <v>131</v>
      </c>
      <c r="F1482" t="s">
        <v>4550</v>
      </c>
      <c r="G1482" t="s">
        <v>133</v>
      </c>
      <c r="H1482" t="s">
        <v>134</v>
      </c>
      <c r="I1482" t="s">
        <v>135</v>
      </c>
      <c r="J1482" t="s">
        <v>136</v>
      </c>
      <c r="K1482" t="s">
        <v>137</v>
      </c>
      <c r="L1482" t="s">
        <v>4551</v>
      </c>
      <c r="M1482" t="s">
        <v>4552</v>
      </c>
      <c r="N1482">
        <v>4.9702777769999997</v>
      </c>
      <c r="O1482">
        <v>0</v>
      </c>
      <c r="P1482">
        <v>5</v>
      </c>
      <c r="Q1482">
        <v>0</v>
      </c>
      <c r="R1482">
        <v>0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6.2002444223521023</v>
      </c>
      <c r="Y1482">
        <v>0</v>
      </c>
      <c r="Z1482">
        <v>0</v>
      </c>
      <c r="AA1482">
        <v>0</v>
      </c>
      <c r="AB1482">
        <v>0.14180167792779003</v>
      </c>
      <c r="AC1482">
        <v>0</v>
      </c>
      <c r="AD1482">
        <v>0</v>
      </c>
      <c r="AE1482">
        <v>6.3420461002798927</v>
      </c>
    </row>
    <row r="1483" spans="1:31" x14ac:dyDescent="0.25">
      <c r="A1483">
        <v>1807966</v>
      </c>
      <c r="B1483">
        <v>1</v>
      </c>
      <c r="C1483" t="s">
        <v>81</v>
      </c>
      <c r="D1483" t="s">
        <v>123</v>
      </c>
      <c r="E1483" t="s">
        <v>131</v>
      </c>
      <c r="F1483" t="s">
        <v>4553</v>
      </c>
      <c r="G1483" t="s">
        <v>231</v>
      </c>
      <c r="H1483" t="s">
        <v>134</v>
      </c>
      <c r="I1483" t="s">
        <v>135</v>
      </c>
      <c r="J1483" t="s">
        <v>136</v>
      </c>
      <c r="K1483" t="s">
        <v>137</v>
      </c>
      <c r="L1483" t="s">
        <v>4554</v>
      </c>
      <c r="M1483" t="s">
        <v>4555</v>
      </c>
      <c r="N1483">
        <v>1.0844444440000001</v>
      </c>
      <c r="O1483">
        <v>0</v>
      </c>
      <c r="P1483">
        <v>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1.8135437169440001E-2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1.8135437169440001E-2</v>
      </c>
    </row>
    <row r="1484" spans="1:31" x14ac:dyDescent="0.25">
      <c r="A1484">
        <v>1807967</v>
      </c>
      <c r="B1484">
        <v>1</v>
      </c>
      <c r="C1484" t="s">
        <v>80</v>
      </c>
      <c r="D1484" t="s">
        <v>82</v>
      </c>
      <c r="E1484" t="s">
        <v>131</v>
      </c>
      <c r="F1484" t="s">
        <v>4556</v>
      </c>
      <c r="G1484" t="s">
        <v>235</v>
      </c>
      <c r="H1484" t="s">
        <v>134</v>
      </c>
      <c r="I1484" t="s">
        <v>135</v>
      </c>
      <c r="J1484" t="s">
        <v>136</v>
      </c>
      <c r="K1484" t="s">
        <v>137</v>
      </c>
      <c r="L1484" t="s">
        <v>4557</v>
      </c>
      <c r="M1484" t="s">
        <v>4558</v>
      </c>
      <c r="N1484">
        <v>1.5022222220000001</v>
      </c>
      <c r="O1484">
        <v>0</v>
      </c>
      <c r="P1484">
        <v>7</v>
      </c>
      <c r="Q1484">
        <v>0</v>
      </c>
      <c r="R1484">
        <v>0</v>
      </c>
      <c r="S1484">
        <v>0</v>
      </c>
      <c r="T1484">
        <v>13</v>
      </c>
      <c r="U1484">
        <v>0</v>
      </c>
      <c r="V1484">
        <v>0</v>
      </c>
      <c r="W1484">
        <v>0</v>
      </c>
      <c r="X1484">
        <v>0.99714239308412522</v>
      </c>
      <c r="Y1484">
        <v>0</v>
      </c>
      <c r="Z1484">
        <v>0</v>
      </c>
      <c r="AA1484">
        <v>0</v>
      </c>
      <c r="AB1484">
        <v>4.5063573964338302</v>
      </c>
      <c r="AC1484">
        <v>0</v>
      </c>
      <c r="AD1484">
        <v>0</v>
      </c>
      <c r="AE1484">
        <v>5.5034997895179556</v>
      </c>
    </row>
    <row r="1485" spans="1:31" x14ac:dyDescent="0.25">
      <c r="A1485">
        <v>1807969</v>
      </c>
      <c r="B1485">
        <v>1</v>
      </c>
      <c r="C1485" t="s">
        <v>80</v>
      </c>
      <c r="D1485" t="s">
        <v>107</v>
      </c>
      <c r="E1485" t="s">
        <v>131</v>
      </c>
      <c r="F1485" t="s">
        <v>4559</v>
      </c>
      <c r="G1485" t="s">
        <v>133</v>
      </c>
      <c r="H1485" t="s">
        <v>134</v>
      </c>
      <c r="I1485" t="s">
        <v>135</v>
      </c>
      <c r="J1485" t="s">
        <v>136</v>
      </c>
      <c r="K1485" t="s">
        <v>137</v>
      </c>
      <c r="L1485" t="s">
        <v>4560</v>
      </c>
      <c r="M1485" t="s">
        <v>4561</v>
      </c>
      <c r="N1485">
        <v>3.1133333329999999</v>
      </c>
      <c r="O1485">
        <v>0</v>
      </c>
      <c r="P1485">
        <v>3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0.21765316452444416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0.21765316452444416</v>
      </c>
    </row>
    <row r="1486" spans="1:31" x14ac:dyDescent="0.25">
      <c r="A1486">
        <v>1807971</v>
      </c>
      <c r="B1486">
        <v>1</v>
      </c>
      <c r="C1486" t="s">
        <v>80</v>
      </c>
      <c r="D1486" t="s">
        <v>104</v>
      </c>
      <c r="E1486" t="s">
        <v>131</v>
      </c>
      <c r="F1486" t="s">
        <v>4562</v>
      </c>
      <c r="G1486" t="s">
        <v>133</v>
      </c>
      <c r="H1486" t="s">
        <v>134</v>
      </c>
      <c r="I1486" t="s">
        <v>135</v>
      </c>
      <c r="J1486" t="s">
        <v>136</v>
      </c>
      <c r="K1486" t="s">
        <v>137</v>
      </c>
      <c r="L1486" t="s">
        <v>4563</v>
      </c>
      <c r="M1486" t="s">
        <v>4564</v>
      </c>
      <c r="N1486">
        <v>4.9122222219999996</v>
      </c>
      <c r="O1486">
        <v>0</v>
      </c>
      <c r="P1486">
        <v>8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9.9810785778256399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9.9810785778256399</v>
      </c>
    </row>
    <row r="1487" spans="1:31" x14ac:dyDescent="0.25">
      <c r="A1487">
        <v>1807972</v>
      </c>
      <c r="B1487">
        <v>1</v>
      </c>
      <c r="C1487" t="s">
        <v>80</v>
      </c>
      <c r="D1487" t="s">
        <v>83</v>
      </c>
      <c r="E1487" t="s">
        <v>131</v>
      </c>
      <c r="F1487" t="s">
        <v>4565</v>
      </c>
      <c r="G1487" t="s">
        <v>231</v>
      </c>
      <c r="H1487" t="s">
        <v>134</v>
      </c>
      <c r="I1487" t="s">
        <v>135</v>
      </c>
      <c r="J1487" t="s">
        <v>136</v>
      </c>
      <c r="K1487" t="s">
        <v>137</v>
      </c>
      <c r="L1487" t="s">
        <v>4566</v>
      </c>
      <c r="M1487" t="s">
        <v>4567</v>
      </c>
      <c r="N1487">
        <v>3.176666666</v>
      </c>
      <c r="O1487">
        <v>0</v>
      </c>
      <c r="P1487">
        <v>3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1.6844949007474863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1.6844949007474863</v>
      </c>
    </row>
    <row r="1488" spans="1:31" x14ac:dyDescent="0.25">
      <c r="A1488">
        <v>1807975</v>
      </c>
      <c r="B1488">
        <v>1</v>
      </c>
      <c r="C1488" t="s">
        <v>81</v>
      </c>
      <c r="D1488" t="s">
        <v>112</v>
      </c>
      <c r="E1488" t="s">
        <v>193</v>
      </c>
      <c r="F1488" t="s">
        <v>1173</v>
      </c>
      <c r="G1488" t="s">
        <v>235</v>
      </c>
      <c r="H1488" t="s">
        <v>134</v>
      </c>
      <c r="I1488" t="s">
        <v>135</v>
      </c>
      <c r="J1488" t="s">
        <v>136</v>
      </c>
      <c r="K1488" t="s">
        <v>137</v>
      </c>
      <c r="L1488" t="s">
        <v>4568</v>
      </c>
      <c r="M1488" t="s">
        <v>4569</v>
      </c>
      <c r="N1488">
        <v>2.4563888880000002</v>
      </c>
      <c r="O1488">
        <v>0</v>
      </c>
      <c r="P1488">
        <v>14</v>
      </c>
      <c r="Q1488">
        <v>0</v>
      </c>
      <c r="R1488">
        <v>2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1.085637749193866</v>
      </c>
      <c r="Y1488">
        <v>0</v>
      </c>
      <c r="Z1488">
        <v>2.0965529080751673E-2</v>
      </c>
      <c r="AA1488">
        <v>0</v>
      </c>
      <c r="AB1488">
        <v>0</v>
      </c>
      <c r="AC1488">
        <v>0</v>
      </c>
      <c r="AD1488">
        <v>0</v>
      </c>
      <c r="AE1488">
        <v>1.1066032782746178</v>
      </c>
    </row>
    <row r="1489" spans="1:31" x14ac:dyDescent="0.25">
      <c r="A1489">
        <v>1807976</v>
      </c>
      <c r="B1489">
        <v>1</v>
      </c>
      <c r="C1489" t="s">
        <v>80</v>
      </c>
      <c r="D1489" t="s">
        <v>97</v>
      </c>
      <c r="E1489" t="s">
        <v>131</v>
      </c>
      <c r="F1489" t="s">
        <v>4570</v>
      </c>
      <c r="G1489" t="s">
        <v>209</v>
      </c>
      <c r="H1489" t="s">
        <v>134</v>
      </c>
      <c r="I1489" t="s">
        <v>135</v>
      </c>
      <c r="J1489" t="s">
        <v>136</v>
      </c>
      <c r="K1489" t="s">
        <v>137</v>
      </c>
      <c r="L1489" t="s">
        <v>4571</v>
      </c>
      <c r="M1489" t="s">
        <v>4572</v>
      </c>
      <c r="N1489">
        <v>4.8988888880000001</v>
      </c>
      <c r="O1489">
        <v>0</v>
      </c>
      <c r="P1489">
        <v>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1.1437946976522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1.1437946976522</v>
      </c>
    </row>
    <row r="1490" spans="1:31" x14ac:dyDescent="0.25">
      <c r="A1490">
        <v>1807978</v>
      </c>
      <c r="B1490">
        <v>1</v>
      </c>
      <c r="C1490" t="s">
        <v>80</v>
      </c>
      <c r="D1490" t="s">
        <v>97</v>
      </c>
      <c r="E1490" t="s">
        <v>131</v>
      </c>
      <c r="F1490" t="s">
        <v>4573</v>
      </c>
      <c r="G1490" t="s">
        <v>133</v>
      </c>
      <c r="H1490" t="s">
        <v>134</v>
      </c>
      <c r="I1490" t="s">
        <v>135</v>
      </c>
      <c r="J1490" t="s">
        <v>136</v>
      </c>
      <c r="K1490" t="s">
        <v>137</v>
      </c>
      <c r="L1490" t="s">
        <v>4574</v>
      </c>
      <c r="M1490" t="s">
        <v>4575</v>
      </c>
      <c r="N1490">
        <v>7.5763888880000003</v>
      </c>
      <c r="O1490">
        <v>0</v>
      </c>
      <c r="P1490">
        <v>1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3.2603208403637849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3.2603208403637849</v>
      </c>
    </row>
    <row r="1491" spans="1:31" x14ac:dyDescent="0.25">
      <c r="A1491">
        <v>1807980</v>
      </c>
      <c r="B1491">
        <v>1</v>
      </c>
      <c r="C1491" t="s">
        <v>80</v>
      </c>
      <c r="D1491" t="s">
        <v>96</v>
      </c>
      <c r="E1491" t="s">
        <v>131</v>
      </c>
      <c r="F1491" t="s">
        <v>4576</v>
      </c>
      <c r="G1491" t="s">
        <v>133</v>
      </c>
      <c r="H1491" t="s">
        <v>134</v>
      </c>
      <c r="I1491" t="s">
        <v>135</v>
      </c>
      <c r="J1491" t="s">
        <v>136</v>
      </c>
      <c r="K1491" t="s">
        <v>137</v>
      </c>
      <c r="L1491" t="s">
        <v>4577</v>
      </c>
      <c r="M1491" t="s">
        <v>4578</v>
      </c>
      <c r="N1491">
        <v>5.0449999999999999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0.18709806850074001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0.18709806850074001</v>
      </c>
    </row>
    <row r="1492" spans="1:31" x14ac:dyDescent="0.25">
      <c r="A1492">
        <v>1807982</v>
      </c>
      <c r="B1492">
        <v>1</v>
      </c>
      <c r="C1492" t="s">
        <v>80</v>
      </c>
      <c r="D1492" t="s">
        <v>104</v>
      </c>
      <c r="E1492" t="s">
        <v>131</v>
      </c>
      <c r="F1492" t="s">
        <v>4579</v>
      </c>
      <c r="G1492" t="s">
        <v>133</v>
      </c>
      <c r="H1492" t="s">
        <v>134</v>
      </c>
      <c r="I1492" t="s">
        <v>135</v>
      </c>
      <c r="J1492" t="s">
        <v>136</v>
      </c>
      <c r="K1492" t="s">
        <v>137</v>
      </c>
      <c r="L1492" t="s">
        <v>4580</v>
      </c>
      <c r="M1492" t="s">
        <v>4581</v>
      </c>
      <c r="N1492">
        <v>3.946388888</v>
      </c>
      <c r="O1492">
        <v>0</v>
      </c>
      <c r="P1492">
        <v>5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5.8075695126028473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5.8075695126028473</v>
      </c>
    </row>
    <row r="1493" spans="1:31" x14ac:dyDescent="0.25">
      <c r="A1493">
        <v>1807985</v>
      </c>
      <c r="B1493">
        <v>1</v>
      </c>
      <c r="C1493" t="s">
        <v>81</v>
      </c>
      <c r="D1493" t="s">
        <v>127</v>
      </c>
      <c r="E1493" t="s">
        <v>140</v>
      </c>
      <c r="F1493" t="s">
        <v>4582</v>
      </c>
      <c r="G1493" t="s">
        <v>142</v>
      </c>
      <c r="H1493" t="s">
        <v>143</v>
      </c>
      <c r="I1493" t="s">
        <v>135</v>
      </c>
      <c r="J1493" t="s">
        <v>136</v>
      </c>
      <c r="K1493" t="s">
        <v>137</v>
      </c>
      <c r="L1493" t="s">
        <v>4583</v>
      </c>
      <c r="M1493" t="s">
        <v>4584</v>
      </c>
      <c r="N1493">
        <v>2.1102777769999999</v>
      </c>
      <c r="O1493">
        <v>0</v>
      </c>
      <c r="P1493">
        <v>483</v>
      </c>
      <c r="Q1493">
        <v>1</v>
      </c>
      <c r="R1493">
        <v>20</v>
      </c>
      <c r="S1493">
        <v>4</v>
      </c>
      <c r="T1493">
        <v>93</v>
      </c>
      <c r="U1493">
        <v>7</v>
      </c>
      <c r="V1493">
        <v>2</v>
      </c>
      <c r="W1493">
        <v>0</v>
      </c>
      <c r="X1493">
        <v>208.55716356975864</v>
      </c>
      <c r="Y1493">
        <v>1.0825926642435566</v>
      </c>
      <c r="Z1493">
        <v>9.954214456984861</v>
      </c>
      <c r="AA1493">
        <v>306.19544484628682</v>
      </c>
      <c r="AB1493">
        <v>98.772558982717044</v>
      </c>
      <c r="AC1493">
        <v>1074.9399154332982</v>
      </c>
      <c r="AD1493">
        <v>16.619761895900464</v>
      </c>
      <c r="AE1493">
        <v>1716.1216518491894</v>
      </c>
    </row>
    <row r="1494" spans="1:31" x14ac:dyDescent="0.25">
      <c r="A1494">
        <v>1807987</v>
      </c>
      <c r="B1494">
        <v>1</v>
      </c>
      <c r="C1494" t="s">
        <v>80</v>
      </c>
      <c r="D1494" t="s">
        <v>97</v>
      </c>
      <c r="E1494" t="s">
        <v>131</v>
      </c>
      <c r="F1494" t="s">
        <v>4585</v>
      </c>
      <c r="G1494" t="s">
        <v>148</v>
      </c>
      <c r="H1494" t="s">
        <v>134</v>
      </c>
      <c r="I1494" t="s">
        <v>135</v>
      </c>
      <c r="J1494" t="s">
        <v>136</v>
      </c>
      <c r="K1494" t="s">
        <v>137</v>
      </c>
      <c r="L1494" t="s">
        <v>4586</v>
      </c>
      <c r="M1494" t="s">
        <v>4587</v>
      </c>
      <c r="N1494">
        <v>5.6802777769999997</v>
      </c>
      <c r="O1494">
        <v>0</v>
      </c>
      <c r="P1494">
        <v>16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28.284249598950296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28.284249598950296</v>
      </c>
    </row>
    <row r="1495" spans="1:31" x14ac:dyDescent="0.25">
      <c r="A1495">
        <v>1807988</v>
      </c>
      <c r="B1495">
        <v>1</v>
      </c>
      <c r="C1495" t="s">
        <v>81</v>
      </c>
      <c r="D1495" t="s">
        <v>118</v>
      </c>
      <c r="E1495" t="s">
        <v>131</v>
      </c>
      <c r="F1495" t="s">
        <v>4588</v>
      </c>
      <c r="G1495" t="s">
        <v>209</v>
      </c>
      <c r="H1495" t="s">
        <v>134</v>
      </c>
      <c r="I1495" t="s">
        <v>135</v>
      </c>
      <c r="J1495" t="s">
        <v>136</v>
      </c>
      <c r="K1495" t="s">
        <v>137</v>
      </c>
      <c r="L1495" t="s">
        <v>4589</v>
      </c>
      <c r="M1495" t="s">
        <v>4590</v>
      </c>
      <c r="N1495">
        <v>0.95666666600000005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1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1.2567745419235998</v>
      </c>
      <c r="AC1495">
        <v>0</v>
      </c>
      <c r="AD1495">
        <v>0</v>
      </c>
      <c r="AE1495">
        <v>1.2567745419235998</v>
      </c>
    </row>
    <row r="1496" spans="1:31" x14ac:dyDescent="0.25">
      <c r="A1496">
        <v>1807990</v>
      </c>
      <c r="B1496">
        <v>1</v>
      </c>
      <c r="C1496" t="s">
        <v>80</v>
      </c>
      <c r="D1496" t="s">
        <v>100</v>
      </c>
      <c r="E1496" t="s">
        <v>176</v>
      </c>
      <c r="F1496" t="s">
        <v>4591</v>
      </c>
      <c r="G1496" t="s">
        <v>142</v>
      </c>
      <c r="H1496" t="s">
        <v>143</v>
      </c>
      <c r="I1496" t="s">
        <v>135</v>
      </c>
      <c r="J1496" t="s">
        <v>136</v>
      </c>
      <c r="K1496" t="s">
        <v>137</v>
      </c>
      <c r="L1496" t="s">
        <v>4592</v>
      </c>
      <c r="M1496" t="s">
        <v>4593</v>
      </c>
      <c r="N1496">
        <v>0.138055555</v>
      </c>
      <c r="O1496">
        <v>4</v>
      </c>
      <c r="P1496">
        <v>839</v>
      </c>
      <c r="Q1496">
        <v>23</v>
      </c>
      <c r="R1496">
        <v>361</v>
      </c>
      <c r="S1496">
        <v>11</v>
      </c>
      <c r="T1496">
        <v>136</v>
      </c>
      <c r="U1496">
        <v>1</v>
      </c>
      <c r="V1496">
        <v>1</v>
      </c>
      <c r="W1496">
        <v>0.30259006635660446</v>
      </c>
      <c r="X1496">
        <v>24.935287588898969</v>
      </c>
      <c r="Y1496">
        <v>2.8574768788618732</v>
      </c>
      <c r="Z1496">
        <v>16.451657659979738</v>
      </c>
      <c r="AA1496">
        <v>16.863592704400162</v>
      </c>
      <c r="AB1496">
        <v>17.350892236502755</v>
      </c>
      <c r="AC1496">
        <v>0</v>
      </c>
      <c r="AD1496">
        <v>9.6935243273038332E-2</v>
      </c>
      <c r="AE1496">
        <v>78.858432378273136</v>
      </c>
    </row>
    <row r="1497" spans="1:31" x14ac:dyDescent="0.25">
      <c r="A1497">
        <v>1807991</v>
      </c>
      <c r="B1497">
        <v>1</v>
      </c>
      <c r="C1497" t="s">
        <v>80</v>
      </c>
      <c r="D1497" t="s">
        <v>82</v>
      </c>
      <c r="E1497" t="s">
        <v>131</v>
      </c>
      <c r="F1497" t="s">
        <v>4594</v>
      </c>
      <c r="G1497" t="s">
        <v>209</v>
      </c>
      <c r="H1497" t="s">
        <v>134</v>
      </c>
      <c r="I1497" t="s">
        <v>135</v>
      </c>
      <c r="J1497" t="s">
        <v>136</v>
      </c>
      <c r="K1497" t="s">
        <v>137</v>
      </c>
      <c r="L1497" t="s">
        <v>4595</v>
      </c>
      <c r="M1497" t="s">
        <v>4596</v>
      </c>
      <c r="N1497">
        <v>2.4583333330000001</v>
      </c>
      <c r="O1497">
        <v>0</v>
      </c>
      <c r="P1497">
        <v>9</v>
      </c>
      <c r="Q1497">
        <v>0</v>
      </c>
      <c r="R1497">
        <v>0</v>
      </c>
      <c r="S1497">
        <v>0</v>
      </c>
      <c r="T1497">
        <v>1</v>
      </c>
      <c r="U1497">
        <v>0</v>
      </c>
      <c r="V1497">
        <v>0</v>
      </c>
      <c r="W1497">
        <v>0</v>
      </c>
      <c r="X1497">
        <v>6.0204604017401957</v>
      </c>
      <c r="Y1497">
        <v>0</v>
      </c>
      <c r="Z1497">
        <v>0</v>
      </c>
      <c r="AA1497">
        <v>0</v>
      </c>
      <c r="AB1497">
        <v>18.598349381836243</v>
      </c>
      <c r="AC1497">
        <v>0</v>
      </c>
      <c r="AD1497">
        <v>0</v>
      </c>
      <c r="AE1497">
        <v>24.618809783576438</v>
      </c>
    </row>
    <row r="1498" spans="1:31" x14ac:dyDescent="0.25">
      <c r="A1498">
        <v>1807992</v>
      </c>
      <c r="B1498">
        <v>1</v>
      </c>
      <c r="C1498" t="s">
        <v>80</v>
      </c>
      <c r="D1498" t="s">
        <v>90</v>
      </c>
      <c r="E1498" t="s">
        <v>131</v>
      </c>
      <c r="F1498" t="s">
        <v>4597</v>
      </c>
      <c r="G1498" t="s">
        <v>133</v>
      </c>
      <c r="H1498" t="s">
        <v>134</v>
      </c>
      <c r="I1498" t="s">
        <v>135</v>
      </c>
      <c r="J1498" t="s">
        <v>136</v>
      </c>
      <c r="K1498" t="s">
        <v>137</v>
      </c>
      <c r="L1498" t="s">
        <v>4598</v>
      </c>
      <c r="M1498" t="s">
        <v>4599</v>
      </c>
      <c r="N1498">
        <v>3.3891666659999999</v>
      </c>
      <c r="O1498">
        <v>0</v>
      </c>
      <c r="P1498">
        <v>16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11.095868637124299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11.095868637124299</v>
      </c>
    </row>
    <row r="1499" spans="1:31" x14ac:dyDescent="0.25">
      <c r="A1499">
        <v>1807993</v>
      </c>
      <c r="B1499">
        <v>1</v>
      </c>
      <c r="C1499" t="s">
        <v>80</v>
      </c>
      <c r="D1499" t="s">
        <v>90</v>
      </c>
      <c r="E1499" t="s">
        <v>131</v>
      </c>
      <c r="F1499" t="s">
        <v>4600</v>
      </c>
      <c r="G1499" t="s">
        <v>231</v>
      </c>
      <c r="H1499" t="s">
        <v>134</v>
      </c>
      <c r="I1499" t="s">
        <v>135</v>
      </c>
      <c r="J1499" t="s">
        <v>136</v>
      </c>
      <c r="K1499" t="s">
        <v>137</v>
      </c>
      <c r="L1499" t="s">
        <v>4601</v>
      </c>
      <c r="M1499" t="s">
        <v>4602</v>
      </c>
      <c r="N1499">
        <v>3.1919444440000002</v>
      </c>
      <c r="O1499">
        <v>0</v>
      </c>
      <c r="P1499">
        <v>1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0.36935547669818225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0.36935547669818225</v>
      </c>
    </row>
    <row r="1500" spans="1:31" x14ac:dyDescent="0.25">
      <c r="A1500">
        <v>1807994</v>
      </c>
      <c r="B1500">
        <v>1</v>
      </c>
      <c r="C1500" t="s">
        <v>80</v>
      </c>
      <c r="D1500" t="s">
        <v>99</v>
      </c>
      <c r="E1500" t="s">
        <v>131</v>
      </c>
      <c r="F1500" t="s">
        <v>4603</v>
      </c>
      <c r="G1500" t="s">
        <v>231</v>
      </c>
      <c r="H1500" t="s">
        <v>134</v>
      </c>
      <c r="I1500" t="s">
        <v>135</v>
      </c>
      <c r="J1500" t="s">
        <v>136</v>
      </c>
      <c r="K1500" t="s">
        <v>137</v>
      </c>
      <c r="L1500" t="s">
        <v>4604</v>
      </c>
      <c r="M1500" t="s">
        <v>4605</v>
      </c>
      <c r="N1500">
        <v>5.0197222220000004</v>
      </c>
      <c r="O1500">
        <v>0</v>
      </c>
      <c r="P1500">
        <v>2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3.5635394825646785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3.5635394825646785</v>
      </c>
    </row>
    <row r="1501" spans="1:31" x14ac:dyDescent="0.25">
      <c r="A1501">
        <v>1807995</v>
      </c>
      <c r="B1501">
        <v>1</v>
      </c>
      <c r="C1501" t="s">
        <v>80</v>
      </c>
      <c r="D1501" t="s">
        <v>97</v>
      </c>
      <c r="E1501" t="s">
        <v>131</v>
      </c>
      <c r="F1501" t="s">
        <v>4606</v>
      </c>
      <c r="G1501" t="s">
        <v>133</v>
      </c>
      <c r="H1501" t="s">
        <v>134</v>
      </c>
      <c r="I1501" t="s">
        <v>135</v>
      </c>
      <c r="J1501" t="s">
        <v>136</v>
      </c>
      <c r="K1501" t="s">
        <v>137</v>
      </c>
      <c r="L1501" t="s">
        <v>4607</v>
      </c>
      <c r="M1501" t="s">
        <v>4608</v>
      </c>
      <c r="N1501">
        <v>1.8605555549999999</v>
      </c>
      <c r="O1501">
        <v>0</v>
      </c>
      <c r="P1501">
        <v>3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8.5922118698847925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8.5922118698847925</v>
      </c>
    </row>
    <row r="1502" spans="1:31" x14ac:dyDescent="0.25">
      <c r="A1502">
        <v>1807998</v>
      </c>
      <c r="B1502">
        <v>1</v>
      </c>
      <c r="C1502" t="s">
        <v>80</v>
      </c>
      <c r="D1502" t="s">
        <v>97</v>
      </c>
      <c r="E1502" t="s">
        <v>131</v>
      </c>
      <c r="F1502" t="s">
        <v>4609</v>
      </c>
      <c r="G1502" t="s">
        <v>231</v>
      </c>
      <c r="H1502" t="s">
        <v>134</v>
      </c>
      <c r="I1502" t="s">
        <v>135</v>
      </c>
      <c r="J1502" t="s">
        <v>136</v>
      </c>
      <c r="K1502" t="s">
        <v>137</v>
      </c>
      <c r="L1502" t="s">
        <v>4610</v>
      </c>
      <c r="M1502" t="s">
        <v>4611</v>
      </c>
      <c r="N1502">
        <v>1.415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0.10099920677730001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0.10099920677730001</v>
      </c>
    </row>
    <row r="1503" spans="1:31" x14ac:dyDescent="0.25">
      <c r="A1503">
        <v>1807999</v>
      </c>
      <c r="B1503">
        <v>1</v>
      </c>
      <c r="C1503" t="s">
        <v>81</v>
      </c>
      <c r="D1503" t="s">
        <v>113</v>
      </c>
      <c r="E1503" t="s">
        <v>193</v>
      </c>
      <c r="F1503" t="s">
        <v>4612</v>
      </c>
      <c r="G1503" t="s">
        <v>235</v>
      </c>
      <c r="H1503" t="s">
        <v>134</v>
      </c>
      <c r="I1503" t="s">
        <v>135</v>
      </c>
      <c r="J1503" t="s">
        <v>136</v>
      </c>
      <c r="K1503" t="s">
        <v>137</v>
      </c>
      <c r="L1503" t="s">
        <v>4613</v>
      </c>
      <c r="M1503" t="s">
        <v>4614</v>
      </c>
      <c r="N1503">
        <v>1.658055555</v>
      </c>
      <c r="O1503">
        <v>0</v>
      </c>
      <c r="P1503">
        <v>1</v>
      </c>
      <c r="Q1503">
        <v>0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0.73422027940787271</v>
      </c>
      <c r="Y1503">
        <v>0</v>
      </c>
      <c r="Z1503">
        <v>0.48907666760114454</v>
      </c>
      <c r="AA1503">
        <v>0</v>
      </c>
      <c r="AB1503">
        <v>0</v>
      </c>
      <c r="AC1503">
        <v>0</v>
      </c>
      <c r="AD1503">
        <v>0</v>
      </c>
      <c r="AE1503">
        <v>1.2232969470090174</v>
      </c>
    </row>
    <row r="1504" spans="1:31" x14ac:dyDescent="0.25">
      <c r="A1504">
        <v>1808001</v>
      </c>
      <c r="B1504">
        <v>1</v>
      </c>
      <c r="C1504" t="s">
        <v>80</v>
      </c>
      <c r="D1504" t="s">
        <v>97</v>
      </c>
      <c r="E1504" t="s">
        <v>176</v>
      </c>
      <c r="F1504" t="s">
        <v>4615</v>
      </c>
      <c r="G1504" t="s">
        <v>142</v>
      </c>
      <c r="H1504" t="s">
        <v>143</v>
      </c>
      <c r="I1504" t="s">
        <v>135</v>
      </c>
      <c r="J1504" t="s">
        <v>136</v>
      </c>
      <c r="K1504" t="s">
        <v>137</v>
      </c>
      <c r="L1504" t="s">
        <v>4616</v>
      </c>
      <c r="M1504" t="s">
        <v>4617</v>
      </c>
      <c r="N1504">
        <v>2.41</v>
      </c>
      <c r="O1504">
        <v>1</v>
      </c>
      <c r="P1504">
        <v>73</v>
      </c>
      <c r="Q1504">
        <v>2</v>
      </c>
      <c r="R1504">
        <v>1</v>
      </c>
      <c r="S1504">
        <v>5</v>
      </c>
      <c r="T1504">
        <v>5</v>
      </c>
      <c r="U1504">
        <v>0</v>
      </c>
      <c r="V1504">
        <v>0</v>
      </c>
      <c r="W1504">
        <v>2.3778549476296336</v>
      </c>
      <c r="X1504">
        <v>53.082819935855277</v>
      </c>
      <c r="Y1504">
        <v>1.8082718319815601</v>
      </c>
      <c r="Z1504">
        <v>0.17631236120323501</v>
      </c>
      <c r="AA1504">
        <v>105.60620491636286</v>
      </c>
      <c r="AB1504">
        <v>7.8942692257649689</v>
      </c>
      <c r="AC1504">
        <v>0</v>
      </c>
      <c r="AD1504">
        <v>0</v>
      </c>
      <c r="AE1504">
        <v>170.94573321879753</v>
      </c>
    </row>
    <row r="1505" spans="1:31" x14ac:dyDescent="0.25">
      <c r="A1505">
        <v>1808002</v>
      </c>
      <c r="B1505">
        <v>1</v>
      </c>
      <c r="C1505" t="s">
        <v>80</v>
      </c>
      <c r="D1505" t="s">
        <v>97</v>
      </c>
      <c r="E1505" t="s">
        <v>131</v>
      </c>
      <c r="F1505" t="s">
        <v>4618</v>
      </c>
      <c r="G1505" t="s">
        <v>133</v>
      </c>
      <c r="H1505" t="s">
        <v>134</v>
      </c>
      <c r="I1505" t="s">
        <v>135</v>
      </c>
      <c r="J1505" t="s">
        <v>136</v>
      </c>
      <c r="K1505" t="s">
        <v>137</v>
      </c>
      <c r="L1505" t="s">
        <v>4619</v>
      </c>
      <c r="M1505" t="s">
        <v>4620</v>
      </c>
      <c r="N1505">
        <v>2.23</v>
      </c>
      <c r="O1505">
        <v>0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8.2217135377079131</v>
      </c>
      <c r="AA1505">
        <v>0</v>
      </c>
      <c r="AB1505">
        <v>0</v>
      </c>
      <c r="AC1505">
        <v>0</v>
      </c>
      <c r="AD1505">
        <v>0</v>
      </c>
      <c r="AE1505">
        <v>8.2217135377079131</v>
      </c>
    </row>
    <row r="1506" spans="1:31" x14ac:dyDescent="0.25">
      <c r="A1506">
        <v>1808003</v>
      </c>
      <c r="B1506">
        <v>1</v>
      </c>
      <c r="C1506" t="s">
        <v>80</v>
      </c>
      <c r="D1506" t="s">
        <v>94</v>
      </c>
      <c r="E1506" t="s">
        <v>291</v>
      </c>
      <c r="F1506" t="s">
        <v>4621</v>
      </c>
      <c r="G1506" t="s">
        <v>235</v>
      </c>
      <c r="H1506" t="s">
        <v>134</v>
      </c>
      <c r="I1506" t="s">
        <v>135</v>
      </c>
      <c r="J1506" t="s">
        <v>136</v>
      </c>
      <c r="K1506" t="s">
        <v>137</v>
      </c>
      <c r="L1506" t="s">
        <v>4622</v>
      </c>
      <c r="M1506" t="s">
        <v>4623</v>
      </c>
      <c r="N1506">
        <v>2.2597222220000002</v>
      </c>
      <c r="O1506">
        <v>0</v>
      </c>
      <c r="P1506">
        <v>0</v>
      </c>
      <c r="Q1506">
        <v>0</v>
      </c>
      <c r="R1506">
        <v>5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0.96984189413899724</v>
      </c>
      <c r="AA1506">
        <v>0</v>
      </c>
      <c r="AB1506">
        <v>0</v>
      </c>
      <c r="AC1506">
        <v>0</v>
      </c>
      <c r="AD1506">
        <v>0</v>
      </c>
      <c r="AE1506">
        <v>0.96984189413899724</v>
      </c>
    </row>
    <row r="1507" spans="1:31" x14ac:dyDescent="0.25">
      <c r="A1507">
        <v>1808004</v>
      </c>
      <c r="B1507">
        <v>1</v>
      </c>
      <c r="C1507" t="s">
        <v>80</v>
      </c>
      <c r="D1507" t="s">
        <v>104</v>
      </c>
      <c r="E1507" t="s">
        <v>131</v>
      </c>
      <c r="F1507" t="s">
        <v>4624</v>
      </c>
      <c r="G1507" t="s">
        <v>231</v>
      </c>
      <c r="H1507" t="s">
        <v>134</v>
      </c>
      <c r="I1507" t="s">
        <v>135</v>
      </c>
      <c r="J1507" t="s">
        <v>136</v>
      </c>
      <c r="K1507" t="s">
        <v>137</v>
      </c>
      <c r="L1507" t="s">
        <v>4625</v>
      </c>
      <c r="M1507" t="s">
        <v>4626</v>
      </c>
      <c r="N1507">
        <v>4.7919444440000003</v>
      </c>
      <c r="O1507">
        <v>0</v>
      </c>
      <c r="P1507">
        <v>6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16.857937131462258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16.857937131462258</v>
      </c>
    </row>
    <row r="1508" spans="1:31" x14ac:dyDescent="0.25">
      <c r="A1508">
        <v>1808005</v>
      </c>
      <c r="B1508">
        <v>1</v>
      </c>
      <c r="C1508" t="s">
        <v>80</v>
      </c>
      <c r="D1508" t="s">
        <v>94</v>
      </c>
      <c r="E1508" t="s">
        <v>146</v>
      </c>
      <c r="F1508" t="s">
        <v>4627</v>
      </c>
      <c r="G1508" t="s">
        <v>170</v>
      </c>
      <c r="H1508" t="s">
        <v>143</v>
      </c>
      <c r="I1508" t="s">
        <v>135</v>
      </c>
      <c r="J1508" t="s">
        <v>136</v>
      </c>
      <c r="K1508" t="s">
        <v>137</v>
      </c>
      <c r="L1508" t="s">
        <v>4628</v>
      </c>
      <c r="M1508" t="s">
        <v>4629</v>
      </c>
      <c r="N1508">
        <v>1.4088888879999999</v>
      </c>
      <c r="O1508">
        <v>0</v>
      </c>
      <c r="P1508">
        <v>0</v>
      </c>
      <c r="Q1508">
        <v>0</v>
      </c>
      <c r="R1508">
        <v>22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14.6666613495583</v>
      </c>
      <c r="AA1508">
        <v>0</v>
      </c>
      <c r="AB1508">
        <v>0</v>
      </c>
      <c r="AC1508">
        <v>0</v>
      </c>
      <c r="AD1508">
        <v>0</v>
      </c>
      <c r="AE1508">
        <v>14.6666613495583</v>
      </c>
    </row>
    <row r="1509" spans="1:31" x14ac:dyDescent="0.25">
      <c r="A1509">
        <v>1808011</v>
      </c>
      <c r="B1509">
        <v>1</v>
      </c>
      <c r="C1509" t="s">
        <v>81</v>
      </c>
      <c r="D1509" t="s">
        <v>117</v>
      </c>
      <c r="E1509" t="s">
        <v>193</v>
      </c>
      <c r="F1509" t="s">
        <v>4228</v>
      </c>
      <c r="G1509" t="s">
        <v>235</v>
      </c>
      <c r="H1509" t="s">
        <v>134</v>
      </c>
      <c r="I1509" t="s">
        <v>135</v>
      </c>
      <c r="J1509" t="s">
        <v>136</v>
      </c>
      <c r="K1509" t="s">
        <v>137</v>
      </c>
      <c r="L1509" t="s">
        <v>4630</v>
      </c>
      <c r="M1509" t="s">
        <v>4631</v>
      </c>
      <c r="N1509">
        <v>0.694722222</v>
      </c>
      <c r="O1509">
        <v>0</v>
      </c>
      <c r="P1509">
        <v>48</v>
      </c>
      <c r="Q1509">
        <v>0</v>
      </c>
      <c r="R1509">
        <v>3</v>
      </c>
      <c r="S1509">
        <v>0</v>
      </c>
      <c r="T1509">
        <v>1</v>
      </c>
      <c r="U1509">
        <v>0</v>
      </c>
      <c r="V1509">
        <v>0</v>
      </c>
      <c r="W1509">
        <v>0</v>
      </c>
      <c r="X1509">
        <v>4.4721634891800628</v>
      </c>
      <c r="Y1509">
        <v>0</v>
      </c>
      <c r="Z1509">
        <v>4.943697710631112E-2</v>
      </c>
      <c r="AA1509">
        <v>0</v>
      </c>
      <c r="AB1509">
        <v>0.52497707417247774</v>
      </c>
      <c r="AC1509">
        <v>0</v>
      </c>
      <c r="AD1509">
        <v>0</v>
      </c>
      <c r="AE1509">
        <v>5.046577540458852</v>
      </c>
    </row>
    <row r="1510" spans="1:31" x14ac:dyDescent="0.25">
      <c r="A1510">
        <v>1808013</v>
      </c>
      <c r="B1510">
        <v>1</v>
      </c>
      <c r="C1510" t="s">
        <v>80</v>
      </c>
      <c r="D1510" t="s">
        <v>84</v>
      </c>
      <c r="E1510" t="s">
        <v>131</v>
      </c>
      <c r="F1510" t="s">
        <v>4632</v>
      </c>
      <c r="G1510" t="s">
        <v>231</v>
      </c>
      <c r="H1510" t="s">
        <v>134</v>
      </c>
      <c r="I1510" t="s">
        <v>135</v>
      </c>
      <c r="J1510" t="s">
        <v>136</v>
      </c>
      <c r="K1510" t="s">
        <v>137</v>
      </c>
      <c r="L1510" t="s">
        <v>4633</v>
      </c>
      <c r="M1510" t="s">
        <v>4634</v>
      </c>
      <c r="N1510">
        <v>1.0947222219999999</v>
      </c>
      <c r="O1510">
        <v>0</v>
      </c>
      <c r="P1510">
        <v>10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1.8238777079612947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1.8238777079612947</v>
      </c>
    </row>
    <row r="1511" spans="1:31" x14ac:dyDescent="0.25">
      <c r="A1511">
        <v>1808015</v>
      </c>
      <c r="B1511">
        <v>1</v>
      </c>
      <c r="C1511" t="s">
        <v>81</v>
      </c>
      <c r="D1511" t="s">
        <v>117</v>
      </c>
      <c r="E1511" t="s">
        <v>193</v>
      </c>
      <c r="F1511" t="s">
        <v>4635</v>
      </c>
      <c r="G1511" t="s">
        <v>1987</v>
      </c>
      <c r="H1511" t="s">
        <v>134</v>
      </c>
      <c r="I1511" t="s">
        <v>135</v>
      </c>
      <c r="J1511" t="s">
        <v>136</v>
      </c>
      <c r="K1511" t="s">
        <v>137</v>
      </c>
      <c r="L1511" t="s">
        <v>4636</v>
      </c>
      <c r="M1511" t="s">
        <v>4637</v>
      </c>
      <c r="N1511">
        <v>2.185277777</v>
      </c>
      <c r="O1511">
        <v>0</v>
      </c>
      <c r="P1511">
        <v>15</v>
      </c>
      <c r="Q1511">
        <v>0</v>
      </c>
      <c r="R1511">
        <v>0</v>
      </c>
      <c r="S1511">
        <v>0</v>
      </c>
      <c r="T1511">
        <v>2</v>
      </c>
      <c r="U1511">
        <v>0</v>
      </c>
      <c r="V1511">
        <v>0</v>
      </c>
      <c r="W1511">
        <v>0</v>
      </c>
      <c r="X1511">
        <v>3.0362470225946896</v>
      </c>
      <c r="Y1511">
        <v>0</v>
      </c>
      <c r="Z1511">
        <v>0</v>
      </c>
      <c r="AA1511">
        <v>0</v>
      </c>
      <c r="AB1511">
        <v>2.5491763827502498E-2</v>
      </c>
      <c r="AC1511">
        <v>0</v>
      </c>
      <c r="AD1511">
        <v>0</v>
      </c>
      <c r="AE1511">
        <v>3.0617387864221919</v>
      </c>
    </row>
    <row r="1512" spans="1:31" x14ac:dyDescent="0.25">
      <c r="A1512">
        <v>1808017</v>
      </c>
      <c r="B1512">
        <v>1</v>
      </c>
      <c r="C1512" t="s">
        <v>81</v>
      </c>
      <c r="D1512" t="s">
        <v>121</v>
      </c>
      <c r="E1512" t="s">
        <v>140</v>
      </c>
      <c r="F1512" t="s">
        <v>1310</v>
      </c>
      <c r="G1512" t="s">
        <v>142</v>
      </c>
      <c r="H1512" t="s">
        <v>143</v>
      </c>
      <c r="I1512" t="s">
        <v>135</v>
      </c>
      <c r="J1512" t="s">
        <v>136</v>
      </c>
      <c r="K1512" t="s">
        <v>137</v>
      </c>
      <c r="L1512" t="s">
        <v>4638</v>
      </c>
      <c r="M1512" t="s">
        <v>4639</v>
      </c>
      <c r="N1512">
        <v>1.561388888</v>
      </c>
      <c r="O1512">
        <v>0</v>
      </c>
      <c r="P1512">
        <v>324</v>
      </c>
      <c r="Q1512">
        <v>1</v>
      </c>
      <c r="R1512">
        <v>29</v>
      </c>
      <c r="S1512">
        <v>0</v>
      </c>
      <c r="T1512">
        <v>26</v>
      </c>
      <c r="U1512">
        <v>0</v>
      </c>
      <c r="V1512">
        <v>0</v>
      </c>
      <c r="W1512">
        <v>0</v>
      </c>
      <c r="X1512">
        <v>52.741378416820567</v>
      </c>
      <c r="Y1512">
        <v>2.7191940650237791</v>
      </c>
      <c r="Z1512">
        <v>6.8816072116132299</v>
      </c>
      <c r="AA1512">
        <v>0</v>
      </c>
      <c r="AB1512">
        <v>37.880064258023609</v>
      </c>
      <c r="AC1512">
        <v>0</v>
      </c>
      <c r="AD1512">
        <v>0</v>
      </c>
      <c r="AE1512">
        <v>100.22224395148118</v>
      </c>
    </row>
    <row r="1513" spans="1:31" x14ac:dyDescent="0.25">
      <c r="A1513">
        <v>1808019</v>
      </c>
      <c r="B1513">
        <v>1</v>
      </c>
      <c r="C1513" t="s">
        <v>81</v>
      </c>
      <c r="D1513" t="s">
        <v>128</v>
      </c>
      <c r="E1513" t="s">
        <v>193</v>
      </c>
      <c r="F1513" t="s">
        <v>4640</v>
      </c>
      <c r="G1513" t="s">
        <v>235</v>
      </c>
      <c r="H1513" t="s">
        <v>134</v>
      </c>
      <c r="I1513" t="s">
        <v>135</v>
      </c>
      <c r="J1513" t="s">
        <v>136</v>
      </c>
      <c r="K1513" t="s">
        <v>137</v>
      </c>
      <c r="L1513" t="s">
        <v>4641</v>
      </c>
      <c r="M1513" t="s">
        <v>4642</v>
      </c>
      <c r="N1513">
        <v>1.4852777770000001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46</v>
      </c>
      <c r="U1513">
        <v>0</v>
      </c>
      <c r="V1513">
        <v>2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50.947723138998946</v>
      </c>
      <c r="AC1513">
        <v>0</v>
      </c>
      <c r="AD1513">
        <v>36.617104788193146</v>
      </c>
      <c r="AE1513">
        <v>87.564827927192084</v>
      </c>
    </row>
    <row r="1514" spans="1:31" x14ac:dyDescent="0.25">
      <c r="A1514">
        <v>1808021</v>
      </c>
      <c r="B1514">
        <v>1</v>
      </c>
      <c r="C1514" t="s">
        <v>80</v>
      </c>
      <c r="D1514" t="s">
        <v>83</v>
      </c>
      <c r="E1514" t="s">
        <v>131</v>
      </c>
      <c r="F1514" t="s">
        <v>4643</v>
      </c>
      <c r="G1514" t="s">
        <v>231</v>
      </c>
      <c r="H1514" t="s">
        <v>134</v>
      </c>
      <c r="I1514" t="s">
        <v>135</v>
      </c>
      <c r="J1514" t="s">
        <v>136</v>
      </c>
      <c r="K1514" t="s">
        <v>137</v>
      </c>
      <c r="L1514" t="s">
        <v>4644</v>
      </c>
      <c r="M1514" t="s">
        <v>4645</v>
      </c>
      <c r="N1514">
        <v>2.5991666659999999</v>
      </c>
      <c r="O1514">
        <v>0</v>
      </c>
      <c r="P1514">
        <v>2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2.4818320310956543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2.4818320310956543</v>
      </c>
    </row>
    <row r="1515" spans="1:31" x14ac:dyDescent="0.25">
      <c r="A1515">
        <v>1808024</v>
      </c>
      <c r="B1515">
        <v>1</v>
      </c>
      <c r="C1515" t="s">
        <v>80</v>
      </c>
      <c r="D1515" t="s">
        <v>93</v>
      </c>
      <c r="E1515" t="s">
        <v>131</v>
      </c>
      <c r="F1515" t="s">
        <v>4646</v>
      </c>
      <c r="G1515" t="s">
        <v>231</v>
      </c>
      <c r="H1515" t="s">
        <v>134</v>
      </c>
      <c r="I1515" t="s">
        <v>135</v>
      </c>
      <c r="J1515" t="s">
        <v>136</v>
      </c>
      <c r="K1515" t="s">
        <v>137</v>
      </c>
      <c r="L1515" t="s">
        <v>4647</v>
      </c>
      <c r="M1515" t="s">
        <v>4648</v>
      </c>
      <c r="N1515">
        <v>1.824166666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1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0.85232532950206696</v>
      </c>
      <c r="AC1515">
        <v>0</v>
      </c>
      <c r="AD1515">
        <v>0</v>
      </c>
      <c r="AE1515">
        <v>0.85232532950206696</v>
      </c>
    </row>
    <row r="1516" spans="1:31" x14ac:dyDescent="0.25">
      <c r="A1516">
        <v>1808026</v>
      </c>
      <c r="B1516">
        <v>1</v>
      </c>
      <c r="C1516" t="s">
        <v>81</v>
      </c>
      <c r="D1516" t="s">
        <v>127</v>
      </c>
      <c r="E1516" t="s">
        <v>146</v>
      </c>
      <c r="F1516" t="s">
        <v>4649</v>
      </c>
      <c r="G1516" t="s">
        <v>170</v>
      </c>
      <c r="H1516" t="s">
        <v>143</v>
      </c>
      <c r="I1516" t="s">
        <v>135</v>
      </c>
      <c r="J1516" t="s">
        <v>136</v>
      </c>
      <c r="K1516" t="s">
        <v>137</v>
      </c>
      <c r="L1516" t="s">
        <v>4650</v>
      </c>
      <c r="M1516" t="s">
        <v>4651</v>
      </c>
      <c r="N1516">
        <v>3.4525000000000001</v>
      </c>
      <c r="O1516">
        <v>0</v>
      </c>
      <c r="P1516">
        <v>97</v>
      </c>
      <c r="Q1516">
        <v>0</v>
      </c>
      <c r="R1516">
        <v>2</v>
      </c>
      <c r="S1516">
        <v>0</v>
      </c>
      <c r="T1516">
        <v>4</v>
      </c>
      <c r="U1516">
        <v>0</v>
      </c>
      <c r="V1516">
        <v>0</v>
      </c>
      <c r="W1516">
        <v>0</v>
      </c>
      <c r="X1516">
        <v>49.608120594163935</v>
      </c>
      <c r="Y1516">
        <v>0</v>
      </c>
      <c r="Z1516">
        <v>0.17510591496774361</v>
      </c>
      <c r="AA1516">
        <v>0</v>
      </c>
      <c r="AB1516">
        <v>1.5848347455281497</v>
      </c>
      <c r="AC1516">
        <v>0</v>
      </c>
      <c r="AD1516">
        <v>0</v>
      </c>
      <c r="AE1516">
        <v>51.368061254659828</v>
      </c>
    </row>
    <row r="1517" spans="1:31" x14ac:dyDescent="0.25">
      <c r="A1517">
        <v>1808027</v>
      </c>
      <c r="B1517">
        <v>1</v>
      </c>
      <c r="C1517" t="s">
        <v>80</v>
      </c>
      <c r="D1517" t="s">
        <v>94</v>
      </c>
      <c r="E1517" t="s">
        <v>146</v>
      </c>
      <c r="F1517" t="s">
        <v>4652</v>
      </c>
      <c r="G1517" t="s">
        <v>170</v>
      </c>
      <c r="H1517" t="s">
        <v>143</v>
      </c>
      <c r="I1517" t="s">
        <v>135</v>
      </c>
      <c r="J1517" t="s">
        <v>136</v>
      </c>
      <c r="K1517" t="s">
        <v>137</v>
      </c>
      <c r="L1517" t="s">
        <v>4653</v>
      </c>
      <c r="M1517" t="s">
        <v>4654</v>
      </c>
      <c r="N1517">
        <v>1.4258333329999999</v>
      </c>
      <c r="O1517">
        <v>0</v>
      </c>
      <c r="P1517">
        <v>43</v>
      </c>
      <c r="Q1517">
        <v>0</v>
      </c>
      <c r="R1517">
        <v>3</v>
      </c>
      <c r="S1517">
        <v>0</v>
      </c>
      <c r="T1517">
        <v>7</v>
      </c>
      <c r="U1517">
        <v>0</v>
      </c>
      <c r="V1517">
        <v>0</v>
      </c>
      <c r="W1517">
        <v>0</v>
      </c>
      <c r="X1517">
        <v>10.401704774025076</v>
      </c>
      <c r="Y1517">
        <v>0</v>
      </c>
      <c r="Z1517">
        <v>4.4853200911908315</v>
      </c>
      <c r="AA1517">
        <v>0</v>
      </c>
      <c r="AB1517">
        <v>3.6741221080571083</v>
      </c>
      <c r="AC1517">
        <v>0</v>
      </c>
      <c r="AD1517">
        <v>0</v>
      </c>
      <c r="AE1517">
        <v>18.561146973273015</v>
      </c>
    </row>
    <row r="1518" spans="1:31" x14ac:dyDescent="0.25">
      <c r="A1518">
        <v>1808029</v>
      </c>
      <c r="B1518">
        <v>1</v>
      </c>
      <c r="C1518" t="s">
        <v>80</v>
      </c>
      <c r="D1518" t="s">
        <v>95</v>
      </c>
      <c r="E1518" t="s">
        <v>193</v>
      </c>
      <c r="F1518" t="s">
        <v>4655</v>
      </c>
      <c r="G1518" t="s">
        <v>373</v>
      </c>
      <c r="H1518" t="s">
        <v>134</v>
      </c>
      <c r="I1518" t="s">
        <v>135</v>
      </c>
      <c r="J1518" t="s">
        <v>136</v>
      </c>
      <c r="K1518" t="s">
        <v>137</v>
      </c>
      <c r="L1518" t="s">
        <v>4656</v>
      </c>
      <c r="M1518" t="s">
        <v>4657</v>
      </c>
      <c r="N1518">
        <v>0.66249999999999998</v>
      </c>
      <c r="O1518">
        <v>0</v>
      </c>
      <c r="P1518">
        <v>295</v>
      </c>
      <c r="Q1518">
        <v>0</v>
      </c>
      <c r="R1518">
        <v>0</v>
      </c>
      <c r="S1518">
        <v>0</v>
      </c>
      <c r="T1518">
        <v>9</v>
      </c>
      <c r="U1518">
        <v>0</v>
      </c>
      <c r="V1518">
        <v>0</v>
      </c>
      <c r="W1518">
        <v>0</v>
      </c>
      <c r="X1518">
        <v>41.301156557979319</v>
      </c>
      <c r="Y1518">
        <v>0</v>
      </c>
      <c r="Z1518">
        <v>0</v>
      </c>
      <c r="AA1518">
        <v>0</v>
      </c>
      <c r="AB1518">
        <v>7.3654256680713805</v>
      </c>
      <c r="AC1518">
        <v>0</v>
      </c>
      <c r="AD1518">
        <v>0</v>
      </c>
      <c r="AE1518">
        <v>48.6665822260507</v>
      </c>
    </row>
    <row r="1519" spans="1:31" x14ac:dyDescent="0.25">
      <c r="A1519">
        <v>1808033</v>
      </c>
      <c r="B1519">
        <v>1</v>
      </c>
      <c r="C1519" t="s">
        <v>80</v>
      </c>
      <c r="D1519" t="s">
        <v>103</v>
      </c>
      <c r="E1519" t="s">
        <v>131</v>
      </c>
      <c r="F1519" t="s">
        <v>4658</v>
      </c>
      <c r="G1519" t="s">
        <v>133</v>
      </c>
      <c r="H1519" t="s">
        <v>134</v>
      </c>
      <c r="I1519" t="s">
        <v>135</v>
      </c>
      <c r="J1519" t="s">
        <v>136</v>
      </c>
      <c r="K1519" t="s">
        <v>137</v>
      </c>
      <c r="L1519" t="s">
        <v>4659</v>
      </c>
      <c r="M1519" t="s">
        <v>4660</v>
      </c>
      <c r="N1519">
        <v>0.82305555500000005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0.9801681426600144</v>
      </c>
      <c r="AC1519">
        <v>0</v>
      </c>
      <c r="AD1519">
        <v>0</v>
      </c>
      <c r="AE1519">
        <v>0.9801681426600144</v>
      </c>
    </row>
    <row r="1520" spans="1:31" x14ac:dyDescent="0.25">
      <c r="A1520">
        <v>1808034</v>
      </c>
      <c r="B1520">
        <v>1</v>
      </c>
      <c r="C1520" t="s">
        <v>80</v>
      </c>
      <c r="D1520" t="s">
        <v>90</v>
      </c>
      <c r="E1520" t="s">
        <v>131</v>
      </c>
      <c r="F1520" t="s">
        <v>4661</v>
      </c>
      <c r="G1520" t="s">
        <v>231</v>
      </c>
      <c r="H1520" t="s">
        <v>134</v>
      </c>
      <c r="I1520" t="s">
        <v>135</v>
      </c>
      <c r="J1520" t="s">
        <v>136</v>
      </c>
      <c r="K1520" t="s">
        <v>137</v>
      </c>
      <c r="L1520" t="s">
        <v>4662</v>
      </c>
      <c r="M1520" t="s">
        <v>4663</v>
      </c>
      <c r="N1520">
        <v>0.707777777</v>
      </c>
      <c r="O1520">
        <v>0</v>
      </c>
      <c r="P1520">
        <v>4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0.61539652717522864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0.61539652717522864</v>
      </c>
    </row>
    <row r="1521" spans="1:31" x14ac:dyDescent="0.25">
      <c r="A1521">
        <v>1808035</v>
      </c>
      <c r="B1521">
        <v>1</v>
      </c>
      <c r="C1521" t="s">
        <v>80</v>
      </c>
      <c r="D1521" t="s">
        <v>96</v>
      </c>
      <c r="E1521" t="s">
        <v>131</v>
      </c>
      <c r="F1521" t="s">
        <v>4664</v>
      </c>
      <c r="G1521" t="s">
        <v>209</v>
      </c>
      <c r="H1521" t="s">
        <v>134</v>
      </c>
      <c r="I1521" t="s">
        <v>135</v>
      </c>
      <c r="J1521" t="s">
        <v>136</v>
      </c>
      <c r="K1521" t="s">
        <v>137</v>
      </c>
      <c r="L1521" t="s">
        <v>4665</v>
      </c>
      <c r="M1521" t="s">
        <v>4666</v>
      </c>
      <c r="N1521">
        <v>2.3341666659999998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2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4.685442466661752</v>
      </c>
      <c r="AC1521">
        <v>0</v>
      </c>
      <c r="AD1521">
        <v>0</v>
      </c>
      <c r="AE1521">
        <v>4.685442466661752</v>
      </c>
    </row>
    <row r="1522" spans="1:31" x14ac:dyDescent="0.25">
      <c r="A1522">
        <v>1808036</v>
      </c>
      <c r="B1522">
        <v>1</v>
      </c>
      <c r="C1522" t="s">
        <v>80</v>
      </c>
      <c r="D1522" t="s">
        <v>98</v>
      </c>
      <c r="E1522" t="s">
        <v>131</v>
      </c>
      <c r="F1522" t="s">
        <v>4667</v>
      </c>
      <c r="G1522" t="s">
        <v>231</v>
      </c>
      <c r="H1522" t="s">
        <v>134</v>
      </c>
      <c r="I1522" t="s">
        <v>135</v>
      </c>
      <c r="J1522" t="s">
        <v>136</v>
      </c>
      <c r="K1522" t="s">
        <v>137</v>
      </c>
      <c r="L1522" t="s">
        <v>4668</v>
      </c>
      <c r="M1522" t="s">
        <v>4669</v>
      </c>
      <c r="N1522">
        <v>5.0530555550000003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1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</row>
    <row r="1523" spans="1:31" x14ac:dyDescent="0.25">
      <c r="A1523">
        <v>1808037</v>
      </c>
      <c r="B1523">
        <v>1</v>
      </c>
      <c r="C1523" t="s">
        <v>80</v>
      </c>
      <c r="D1523" t="s">
        <v>100</v>
      </c>
      <c r="E1523" t="s">
        <v>176</v>
      </c>
      <c r="F1523" t="s">
        <v>4670</v>
      </c>
      <c r="G1523" t="s">
        <v>142</v>
      </c>
      <c r="H1523" t="s">
        <v>143</v>
      </c>
      <c r="I1523" t="s">
        <v>135</v>
      </c>
      <c r="J1523" t="s">
        <v>136</v>
      </c>
      <c r="K1523" t="s">
        <v>137</v>
      </c>
      <c r="L1523" t="s">
        <v>4671</v>
      </c>
      <c r="M1523" t="s">
        <v>4672</v>
      </c>
      <c r="N1523">
        <v>0.75277777700000004</v>
      </c>
      <c r="O1523">
        <v>0</v>
      </c>
      <c r="P1523">
        <v>0</v>
      </c>
      <c r="Q1523">
        <v>0</v>
      </c>
      <c r="R1523">
        <v>1</v>
      </c>
      <c r="S1523">
        <v>0</v>
      </c>
      <c r="T1523">
        <v>63</v>
      </c>
      <c r="U1523">
        <v>6</v>
      </c>
      <c r="V1523">
        <v>25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78.155286447191102</v>
      </c>
      <c r="AC1523">
        <v>143.14529916763274</v>
      </c>
      <c r="AD1523">
        <v>512.75344552163506</v>
      </c>
      <c r="AE1523">
        <v>734.05403113645889</v>
      </c>
    </row>
    <row r="1524" spans="1:31" x14ac:dyDescent="0.25">
      <c r="A1524">
        <v>1808040</v>
      </c>
      <c r="B1524">
        <v>1</v>
      </c>
      <c r="C1524" t="s">
        <v>80</v>
      </c>
      <c r="D1524" t="s">
        <v>99</v>
      </c>
      <c r="E1524" t="s">
        <v>193</v>
      </c>
      <c r="F1524" t="s">
        <v>4673</v>
      </c>
      <c r="G1524" t="s">
        <v>279</v>
      </c>
      <c r="H1524" t="s">
        <v>134</v>
      </c>
      <c r="I1524" t="s">
        <v>135</v>
      </c>
      <c r="J1524" t="s">
        <v>136</v>
      </c>
      <c r="K1524" t="s">
        <v>137</v>
      </c>
      <c r="L1524" t="s">
        <v>4674</v>
      </c>
      <c r="M1524" t="s">
        <v>4675</v>
      </c>
      <c r="N1524">
        <v>1.2424999999999999</v>
      </c>
      <c r="O1524">
        <v>0</v>
      </c>
      <c r="P1524">
        <v>36</v>
      </c>
      <c r="Q1524">
        <v>0</v>
      </c>
      <c r="R1524">
        <v>7</v>
      </c>
      <c r="S1524">
        <v>0</v>
      </c>
      <c r="T1524">
        <v>4</v>
      </c>
      <c r="U1524">
        <v>0</v>
      </c>
      <c r="V1524">
        <v>0</v>
      </c>
      <c r="W1524">
        <v>0</v>
      </c>
      <c r="X1524">
        <v>6.3129805306914122</v>
      </c>
      <c r="Y1524">
        <v>0</v>
      </c>
      <c r="Z1524">
        <v>2.3762197847651398</v>
      </c>
      <c r="AA1524">
        <v>0</v>
      </c>
      <c r="AB1524">
        <v>1.0512311160592174</v>
      </c>
      <c r="AC1524">
        <v>0</v>
      </c>
      <c r="AD1524">
        <v>0</v>
      </c>
      <c r="AE1524">
        <v>9.7404314315157698</v>
      </c>
    </row>
    <row r="1525" spans="1:31" x14ac:dyDescent="0.25">
      <c r="A1525">
        <v>1808041</v>
      </c>
      <c r="B1525">
        <v>1</v>
      </c>
      <c r="C1525" t="s">
        <v>80</v>
      </c>
      <c r="D1525" t="s">
        <v>100</v>
      </c>
      <c r="E1525" t="s">
        <v>131</v>
      </c>
      <c r="F1525" t="s">
        <v>4676</v>
      </c>
      <c r="G1525" t="s">
        <v>231</v>
      </c>
      <c r="H1525" t="s">
        <v>134</v>
      </c>
      <c r="I1525" t="s">
        <v>135</v>
      </c>
      <c r="J1525" t="s">
        <v>136</v>
      </c>
      <c r="K1525" t="s">
        <v>137</v>
      </c>
      <c r="L1525" t="s">
        <v>4677</v>
      </c>
      <c r="M1525" t="s">
        <v>4678</v>
      </c>
      <c r="N1525">
        <v>1.125</v>
      </c>
      <c r="O1525">
        <v>0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0.13398827591176668</v>
      </c>
      <c r="AA1525">
        <v>0</v>
      </c>
      <c r="AB1525">
        <v>0</v>
      </c>
      <c r="AC1525">
        <v>0</v>
      </c>
      <c r="AD1525">
        <v>0</v>
      </c>
      <c r="AE1525">
        <v>0.13398827591176668</v>
      </c>
    </row>
    <row r="1526" spans="1:31" x14ac:dyDescent="0.25">
      <c r="A1526">
        <v>1808044</v>
      </c>
      <c r="B1526">
        <v>1</v>
      </c>
      <c r="C1526" t="s">
        <v>81</v>
      </c>
      <c r="D1526" t="s">
        <v>118</v>
      </c>
      <c r="E1526" t="s">
        <v>140</v>
      </c>
      <c r="F1526" t="s">
        <v>4239</v>
      </c>
      <c r="G1526" t="s">
        <v>263</v>
      </c>
      <c r="H1526" t="s">
        <v>143</v>
      </c>
      <c r="I1526" t="s">
        <v>135</v>
      </c>
      <c r="J1526" t="s">
        <v>136</v>
      </c>
      <c r="K1526" t="s">
        <v>159</v>
      </c>
      <c r="L1526" t="s">
        <v>4679</v>
      </c>
      <c r="M1526" t="s">
        <v>4680</v>
      </c>
      <c r="N1526">
        <v>0.77111111099999996</v>
      </c>
      <c r="O1526">
        <v>0</v>
      </c>
      <c r="P1526">
        <v>442</v>
      </c>
      <c r="Q1526">
        <v>0</v>
      </c>
      <c r="R1526">
        <v>24</v>
      </c>
      <c r="S1526">
        <v>10</v>
      </c>
      <c r="T1526">
        <v>16</v>
      </c>
      <c r="U1526">
        <v>0</v>
      </c>
      <c r="V1526">
        <v>0</v>
      </c>
      <c r="W1526">
        <v>0</v>
      </c>
      <c r="X1526">
        <v>44.881092015366839</v>
      </c>
      <c r="Y1526">
        <v>0</v>
      </c>
      <c r="Z1526">
        <v>2.2347425505145635</v>
      </c>
      <c r="AA1526">
        <v>9.1565109665263726</v>
      </c>
      <c r="AB1526">
        <v>9.0888836696772</v>
      </c>
      <c r="AC1526">
        <v>0</v>
      </c>
      <c r="AD1526">
        <v>0</v>
      </c>
      <c r="AE1526">
        <v>65.361229202084971</v>
      </c>
    </row>
    <row r="1527" spans="1:31" x14ac:dyDescent="0.25">
      <c r="A1527">
        <v>1808045</v>
      </c>
      <c r="B1527">
        <v>1</v>
      </c>
      <c r="C1527" t="s">
        <v>80</v>
      </c>
      <c r="D1527" t="s">
        <v>104</v>
      </c>
      <c r="E1527" t="s">
        <v>176</v>
      </c>
      <c r="F1527" t="s">
        <v>4681</v>
      </c>
      <c r="G1527" t="s">
        <v>142</v>
      </c>
      <c r="H1527" t="s">
        <v>143</v>
      </c>
      <c r="I1527" t="s">
        <v>135</v>
      </c>
      <c r="J1527" t="s">
        <v>136</v>
      </c>
      <c r="K1527" t="s">
        <v>137</v>
      </c>
      <c r="L1527" t="s">
        <v>4682</v>
      </c>
      <c r="M1527" t="s">
        <v>4683</v>
      </c>
      <c r="N1527">
        <v>0.829166666</v>
      </c>
      <c r="O1527">
        <v>32</v>
      </c>
      <c r="P1527">
        <v>2067</v>
      </c>
      <c r="Q1527">
        <v>115</v>
      </c>
      <c r="R1527">
        <v>163</v>
      </c>
      <c r="S1527">
        <v>51</v>
      </c>
      <c r="T1527">
        <v>206</v>
      </c>
      <c r="U1527">
        <v>3</v>
      </c>
      <c r="V1527">
        <v>1</v>
      </c>
      <c r="W1527">
        <v>51.177888885432679</v>
      </c>
      <c r="X1527">
        <v>449.59757988860684</v>
      </c>
      <c r="Y1527">
        <v>60.660383697702798</v>
      </c>
      <c r="Z1527">
        <v>39.113198170549644</v>
      </c>
      <c r="AA1527">
        <v>120.98439663855397</v>
      </c>
      <c r="AB1527">
        <v>113.66378226327565</v>
      </c>
      <c r="AC1527">
        <v>18.000569017727901</v>
      </c>
      <c r="AD1527">
        <v>1.2443463687919001</v>
      </c>
      <c r="AE1527">
        <v>854.44214493064123</v>
      </c>
    </row>
    <row r="1528" spans="1:31" x14ac:dyDescent="0.25">
      <c r="A1528">
        <v>1808047</v>
      </c>
      <c r="B1528">
        <v>1</v>
      </c>
      <c r="C1528" t="s">
        <v>81</v>
      </c>
      <c r="D1528" t="s">
        <v>118</v>
      </c>
      <c r="E1528" t="s">
        <v>146</v>
      </c>
      <c r="F1528" t="s">
        <v>4684</v>
      </c>
      <c r="G1528" t="s">
        <v>593</v>
      </c>
      <c r="H1528" t="s">
        <v>143</v>
      </c>
      <c r="I1528" t="s">
        <v>135</v>
      </c>
      <c r="J1528" t="s">
        <v>136</v>
      </c>
      <c r="K1528" t="s">
        <v>137</v>
      </c>
      <c r="L1528" t="s">
        <v>4685</v>
      </c>
      <c r="M1528" t="s">
        <v>4686</v>
      </c>
      <c r="N1528">
        <v>3.465833333</v>
      </c>
      <c r="O1528">
        <v>0</v>
      </c>
      <c r="P1528">
        <v>5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2.3162149451798855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2.3162149451798855</v>
      </c>
    </row>
    <row r="1529" spans="1:31" x14ac:dyDescent="0.25">
      <c r="A1529">
        <v>1808049</v>
      </c>
      <c r="B1529">
        <v>1</v>
      </c>
      <c r="C1529" t="s">
        <v>80</v>
      </c>
      <c r="D1529" t="s">
        <v>110</v>
      </c>
      <c r="E1529" t="s">
        <v>131</v>
      </c>
      <c r="F1529" t="s">
        <v>4687</v>
      </c>
      <c r="G1529" t="s">
        <v>231</v>
      </c>
      <c r="H1529" t="s">
        <v>134</v>
      </c>
      <c r="I1529" t="s">
        <v>135</v>
      </c>
      <c r="J1529" t="s">
        <v>136</v>
      </c>
      <c r="K1529" t="s">
        <v>137</v>
      </c>
      <c r="L1529" t="s">
        <v>4688</v>
      </c>
      <c r="M1529" t="s">
        <v>4689</v>
      </c>
      <c r="N1529">
        <v>0.771666666</v>
      </c>
      <c r="O1529">
        <v>0</v>
      </c>
      <c r="P1529">
        <v>4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0.43657614224581837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0.43657614224581837</v>
      </c>
    </row>
    <row r="1530" spans="1:31" x14ac:dyDescent="0.25">
      <c r="A1530">
        <v>1808051</v>
      </c>
      <c r="B1530">
        <v>1</v>
      </c>
      <c r="C1530" t="s">
        <v>80</v>
      </c>
      <c r="D1530" t="s">
        <v>93</v>
      </c>
      <c r="E1530" t="s">
        <v>193</v>
      </c>
      <c r="F1530" t="s">
        <v>4690</v>
      </c>
      <c r="G1530" t="s">
        <v>235</v>
      </c>
      <c r="H1530" t="s">
        <v>134</v>
      </c>
      <c r="I1530" t="s">
        <v>135</v>
      </c>
      <c r="J1530" t="s">
        <v>136</v>
      </c>
      <c r="K1530" t="s">
        <v>137</v>
      </c>
      <c r="L1530" t="s">
        <v>4691</v>
      </c>
      <c r="M1530" t="s">
        <v>4692</v>
      </c>
      <c r="N1530">
        <v>2.1633333330000002</v>
      </c>
      <c r="O1530">
        <v>0</v>
      </c>
      <c r="P1530">
        <v>3</v>
      </c>
      <c r="Q1530">
        <v>0</v>
      </c>
      <c r="R1530">
        <v>4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1.4124601284730847</v>
      </c>
      <c r="Y1530">
        <v>0</v>
      </c>
      <c r="Z1530">
        <v>3.38521293583872</v>
      </c>
      <c r="AA1530">
        <v>0</v>
      </c>
      <c r="AB1530">
        <v>0</v>
      </c>
      <c r="AC1530">
        <v>0</v>
      </c>
      <c r="AD1530">
        <v>0</v>
      </c>
      <c r="AE1530">
        <v>4.7976730643118044</v>
      </c>
    </row>
    <row r="1531" spans="1:31" x14ac:dyDescent="0.25">
      <c r="A1531">
        <v>1808052</v>
      </c>
      <c r="B1531">
        <v>1</v>
      </c>
      <c r="C1531" t="s">
        <v>81</v>
      </c>
      <c r="D1531" t="s">
        <v>120</v>
      </c>
      <c r="E1531" t="s">
        <v>140</v>
      </c>
      <c r="F1531" t="s">
        <v>1066</v>
      </c>
      <c r="G1531" t="s">
        <v>142</v>
      </c>
      <c r="H1531" t="s">
        <v>143</v>
      </c>
      <c r="I1531" t="s">
        <v>135</v>
      </c>
      <c r="J1531" t="s">
        <v>136</v>
      </c>
      <c r="K1531" t="s">
        <v>137</v>
      </c>
      <c r="L1531" t="s">
        <v>4693</v>
      </c>
      <c r="M1531" t="s">
        <v>4694</v>
      </c>
      <c r="N1531">
        <v>1.3972222219999999</v>
      </c>
      <c r="O1531">
        <v>0</v>
      </c>
      <c r="P1531">
        <v>473</v>
      </c>
      <c r="Q1531">
        <v>23</v>
      </c>
      <c r="R1531">
        <v>43</v>
      </c>
      <c r="S1531">
        <v>3</v>
      </c>
      <c r="T1531">
        <v>24</v>
      </c>
      <c r="U1531">
        <v>0</v>
      </c>
      <c r="V1531">
        <v>0</v>
      </c>
      <c r="W1531">
        <v>0</v>
      </c>
      <c r="X1531">
        <v>141.67035952714079</v>
      </c>
      <c r="Y1531">
        <v>16.893919104767001</v>
      </c>
      <c r="Z1531">
        <v>22.905002414002976</v>
      </c>
      <c r="AA1531">
        <v>53.229545536005347</v>
      </c>
      <c r="AB1531">
        <v>8.817973379042547</v>
      </c>
      <c r="AC1531">
        <v>0</v>
      </c>
      <c r="AD1531">
        <v>0</v>
      </c>
      <c r="AE1531">
        <v>243.51679996095868</v>
      </c>
    </row>
    <row r="1532" spans="1:31" x14ac:dyDescent="0.25">
      <c r="A1532">
        <v>1808053</v>
      </c>
      <c r="B1532">
        <v>1</v>
      </c>
      <c r="C1532" t="s">
        <v>80</v>
      </c>
      <c r="D1532" t="s">
        <v>83</v>
      </c>
      <c r="E1532" t="s">
        <v>131</v>
      </c>
      <c r="F1532" t="s">
        <v>4695</v>
      </c>
      <c r="G1532" t="s">
        <v>231</v>
      </c>
      <c r="H1532" t="s">
        <v>134</v>
      </c>
      <c r="I1532" t="s">
        <v>135</v>
      </c>
      <c r="J1532" t="s">
        <v>136</v>
      </c>
      <c r="K1532" t="s">
        <v>137</v>
      </c>
      <c r="L1532" t="s">
        <v>4696</v>
      </c>
      <c r="M1532" t="s">
        <v>4697</v>
      </c>
      <c r="N1532">
        <v>1.3797222220000001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8.5608206178815305</v>
      </c>
      <c r="AC1532">
        <v>0</v>
      </c>
      <c r="AD1532">
        <v>0</v>
      </c>
      <c r="AE1532">
        <v>8.5608206178815305</v>
      </c>
    </row>
    <row r="1533" spans="1:31" x14ac:dyDescent="0.25">
      <c r="A1533">
        <v>1808054</v>
      </c>
      <c r="B1533">
        <v>1</v>
      </c>
      <c r="C1533" t="s">
        <v>80</v>
      </c>
      <c r="D1533" t="s">
        <v>106</v>
      </c>
      <c r="E1533" t="s">
        <v>131</v>
      </c>
      <c r="F1533" t="s">
        <v>4698</v>
      </c>
      <c r="G1533" t="s">
        <v>133</v>
      </c>
      <c r="H1533" t="s">
        <v>134</v>
      </c>
      <c r="I1533" t="s">
        <v>135</v>
      </c>
      <c r="J1533" t="s">
        <v>136</v>
      </c>
      <c r="K1533" t="s">
        <v>137</v>
      </c>
      <c r="L1533" t="s">
        <v>4699</v>
      </c>
      <c r="M1533" t="s">
        <v>4700</v>
      </c>
      <c r="N1533">
        <v>2.7291666659999998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1.410621540398775</v>
      </c>
      <c r="AC1533">
        <v>0</v>
      </c>
      <c r="AD1533">
        <v>0</v>
      </c>
      <c r="AE1533">
        <v>1.410621540398775</v>
      </c>
    </row>
    <row r="1534" spans="1:31" x14ac:dyDescent="0.25">
      <c r="A1534">
        <v>1808056</v>
      </c>
      <c r="B1534">
        <v>1</v>
      </c>
      <c r="C1534" t="s">
        <v>80</v>
      </c>
      <c r="D1534" t="s">
        <v>103</v>
      </c>
      <c r="E1534" t="s">
        <v>146</v>
      </c>
      <c r="F1534" t="s">
        <v>2210</v>
      </c>
      <c r="G1534" t="s">
        <v>263</v>
      </c>
      <c r="H1534" t="s">
        <v>143</v>
      </c>
      <c r="I1534" t="s">
        <v>135</v>
      </c>
      <c r="J1534" t="s">
        <v>136</v>
      </c>
      <c r="K1534" t="s">
        <v>159</v>
      </c>
      <c r="L1534" t="s">
        <v>4701</v>
      </c>
      <c r="M1534" t="s">
        <v>4702</v>
      </c>
      <c r="N1534">
        <v>0.78027777700000001</v>
      </c>
      <c r="O1534">
        <v>0</v>
      </c>
      <c r="P1534">
        <v>0</v>
      </c>
      <c r="Q1534">
        <v>0</v>
      </c>
      <c r="R1534">
        <v>0</v>
      </c>
      <c r="S1534">
        <v>1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567.38381741638409</v>
      </c>
      <c r="AB1534">
        <v>0</v>
      </c>
      <c r="AC1534">
        <v>0</v>
      </c>
      <c r="AD1534">
        <v>0</v>
      </c>
      <c r="AE1534">
        <v>567.38381741638409</v>
      </c>
    </row>
    <row r="1535" spans="1:31" x14ac:dyDescent="0.25">
      <c r="A1535">
        <v>1808058</v>
      </c>
      <c r="B1535">
        <v>1</v>
      </c>
      <c r="C1535" t="s">
        <v>80</v>
      </c>
      <c r="D1535" t="s">
        <v>92</v>
      </c>
      <c r="E1535" t="s">
        <v>131</v>
      </c>
      <c r="F1535" t="s">
        <v>4703</v>
      </c>
      <c r="G1535" t="s">
        <v>231</v>
      </c>
      <c r="H1535" t="s">
        <v>134</v>
      </c>
      <c r="I1535" t="s">
        <v>135</v>
      </c>
      <c r="J1535" t="s">
        <v>136</v>
      </c>
      <c r="K1535" t="s">
        <v>137</v>
      </c>
      <c r="L1535" t="s">
        <v>4704</v>
      </c>
      <c r="M1535" t="s">
        <v>4705</v>
      </c>
      <c r="N1535">
        <v>0.93722222200000005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4.6766679870001673E-2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4.6766679870001673E-2</v>
      </c>
    </row>
    <row r="1536" spans="1:31" x14ac:dyDescent="0.25">
      <c r="A1536">
        <v>1808063</v>
      </c>
      <c r="B1536">
        <v>1</v>
      </c>
      <c r="C1536" t="s">
        <v>80</v>
      </c>
      <c r="D1536" t="s">
        <v>109</v>
      </c>
      <c r="E1536" t="s">
        <v>131</v>
      </c>
      <c r="F1536" t="s">
        <v>4706</v>
      </c>
      <c r="G1536" t="s">
        <v>231</v>
      </c>
      <c r="H1536" t="s">
        <v>134</v>
      </c>
      <c r="I1536" t="s">
        <v>135</v>
      </c>
      <c r="J1536" t="s">
        <v>136</v>
      </c>
      <c r="K1536" t="s">
        <v>137</v>
      </c>
      <c r="L1536" t="s">
        <v>4707</v>
      </c>
      <c r="M1536" t="s">
        <v>4708</v>
      </c>
      <c r="N1536">
        <v>3.2933333330000001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0.45502027164776004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0.45502027164776004</v>
      </c>
    </row>
    <row r="1537" spans="1:31" x14ac:dyDescent="0.25">
      <c r="A1537">
        <v>1808066</v>
      </c>
      <c r="B1537">
        <v>1</v>
      </c>
      <c r="C1537" t="s">
        <v>80</v>
      </c>
      <c r="D1537" t="s">
        <v>98</v>
      </c>
      <c r="E1537" t="s">
        <v>291</v>
      </c>
      <c r="F1537" t="s">
        <v>4709</v>
      </c>
      <c r="G1537" t="s">
        <v>424</v>
      </c>
      <c r="H1537" t="s">
        <v>134</v>
      </c>
      <c r="I1537" t="s">
        <v>135</v>
      </c>
      <c r="J1537" t="s">
        <v>136</v>
      </c>
      <c r="K1537" t="s">
        <v>137</v>
      </c>
      <c r="L1537" t="s">
        <v>4710</v>
      </c>
      <c r="M1537" t="s">
        <v>4711</v>
      </c>
      <c r="N1537">
        <v>3.4436111110000001</v>
      </c>
      <c r="O1537">
        <v>0</v>
      </c>
      <c r="P1537">
        <v>137</v>
      </c>
      <c r="Q1537">
        <v>0</v>
      </c>
      <c r="R1537">
        <v>4</v>
      </c>
      <c r="S1537">
        <v>0</v>
      </c>
      <c r="T1537">
        <v>22</v>
      </c>
      <c r="U1537">
        <v>0</v>
      </c>
      <c r="V1537">
        <v>0</v>
      </c>
      <c r="W1537">
        <v>0</v>
      </c>
      <c r="X1537">
        <v>109.4939978717492</v>
      </c>
      <c r="Y1537">
        <v>0</v>
      </c>
      <c r="Z1537">
        <v>4.0757017777154294</v>
      </c>
      <c r="AA1537">
        <v>0</v>
      </c>
      <c r="AB1537">
        <v>48.21898275538959</v>
      </c>
      <c r="AC1537">
        <v>0</v>
      </c>
      <c r="AD1537">
        <v>0</v>
      </c>
      <c r="AE1537">
        <v>161.78868240485423</v>
      </c>
    </row>
    <row r="1538" spans="1:31" x14ac:dyDescent="0.25">
      <c r="A1538">
        <v>1808067</v>
      </c>
      <c r="B1538">
        <v>1</v>
      </c>
      <c r="C1538" t="s">
        <v>80</v>
      </c>
      <c r="D1538" t="s">
        <v>102</v>
      </c>
      <c r="E1538" t="s">
        <v>146</v>
      </c>
      <c r="F1538" t="s">
        <v>4712</v>
      </c>
      <c r="G1538" t="s">
        <v>142</v>
      </c>
      <c r="H1538" t="s">
        <v>143</v>
      </c>
      <c r="I1538" t="s">
        <v>199</v>
      </c>
      <c r="J1538" t="s">
        <v>136</v>
      </c>
      <c r="K1538" t="s">
        <v>137</v>
      </c>
      <c r="L1538" t="s">
        <v>4713</v>
      </c>
      <c r="M1538" t="s">
        <v>4714</v>
      </c>
      <c r="N1538">
        <v>2.7777769999999999E-3</v>
      </c>
      <c r="O1538">
        <v>1</v>
      </c>
      <c r="P1538">
        <v>746</v>
      </c>
      <c r="Q1538">
        <v>1</v>
      </c>
      <c r="R1538">
        <v>7</v>
      </c>
      <c r="S1538">
        <v>2</v>
      </c>
      <c r="T1538">
        <v>46</v>
      </c>
      <c r="U1538">
        <v>0</v>
      </c>
      <c r="V1538">
        <v>0</v>
      </c>
      <c r="W1538">
        <v>2.5279808439944446E-3</v>
      </c>
      <c r="X1538">
        <v>0.22590119180823878</v>
      </c>
      <c r="Y1538">
        <v>2.245217111416667E-3</v>
      </c>
      <c r="Z1538">
        <v>6.9121787612166667E-3</v>
      </c>
      <c r="AA1538">
        <v>4.1320985948083332E-2</v>
      </c>
      <c r="AB1538">
        <v>4.3193405873844438E-2</v>
      </c>
      <c r="AC1538">
        <v>0</v>
      </c>
      <c r="AD1538">
        <v>0</v>
      </c>
      <c r="AE1538">
        <v>0.32210096034679436</v>
      </c>
    </row>
    <row r="1539" spans="1:31" x14ac:dyDescent="0.25">
      <c r="A1539">
        <v>1808068</v>
      </c>
      <c r="B1539">
        <v>1</v>
      </c>
      <c r="C1539" t="s">
        <v>81</v>
      </c>
      <c r="D1539" t="s">
        <v>112</v>
      </c>
      <c r="E1539" t="s">
        <v>193</v>
      </c>
      <c r="F1539" t="s">
        <v>4715</v>
      </c>
      <c r="G1539" t="s">
        <v>235</v>
      </c>
      <c r="H1539" t="s">
        <v>134</v>
      </c>
      <c r="I1539" t="s">
        <v>135</v>
      </c>
      <c r="J1539" t="s">
        <v>136</v>
      </c>
      <c r="K1539" t="s">
        <v>137</v>
      </c>
      <c r="L1539" t="s">
        <v>4716</v>
      </c>
      <c r="M1539" t="s">
        <v>4717</v>
      </c>
      <c r="N1539">
        <v>1.6288888880000001</v>
      </c>
      <c r="O1539">
        <v>0</v>
      </c>
      <c r="P1539">
        <v>16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2.1024347047358001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2.1024347047358001</v>
      </c>
    </row>
    <row r="1540" spans="1:31" x14ac:dyDescent="0.25">
      <c r="A1540">
        <v>1808073</v>
      </c>
      <c r="B1540">
        <v>1</v>
      </c>
      <c r="C1540" t="s">
        <v>80</v>
      </c>
      <c r="D1540" t="s">
        <v>93</v>
      </c>
      <c r="E1540" t="s">
        <v>176</v>
      </c>
      <c r="F1540" t="s">
        <v>4718</v>
      </c>
      <c r="G1540" t="s">
        <v>142</v>
      </c>
      <c r="H1540" t="s">
        <v>143</v>
      </c>
      <c r="I1540" t="s">
        <v>135</v>
      </c>
      <c r="J1540" t="s">
        <v>136</v>
      </c>
      <c r="K1540" t="s">
        <v>137</v>
      </c>
      <c r="L1540" t="s">
        <v>4719</v>
      </c>
      <c r="M1540" t="s">
        <v>4720</v>
      </c>
      <c r="N1540">
        <v>0.215277777</v>
      </c>
      <c r="O1540">
        <v>0</v>
      </c>
      <c r="P1540">
        <v>18</v>
      </c>
      <c r="Q1540">
        <v>0</v>
      </c>
      <c r="R1540">
        <v>5</v>
      </c>
      <c r="S1540">
        <v>7</v>
      </c>
      <c r="T1540">
        <v>905</v>
      </c>
      <c r="U1540">
        <v>5</v>
      </c>
      <c r="V1540">
        <v>14</v>
      </c>
      <c r="W1540">
        <v>0</v>
      </c>
      <c r="X1540">
        <v>0.31811706681715279</v>
      </c>
      <c r="Y1540">
        <v>0</v>
      </c>
      <c r="Z1540">
        <v>1.3813331950904584</v>
      </c>
      <c r="AA1540">
        <v>6.0808123892898127</v>
      </c>
      <c r="AB1540">
        <v>117.1217054887766</v>
      </c>
      <c r="AC1540">
        <v>28.579755044583329</v>
      </c>
      <c r="AD1540">
        <v>71.479391665419371</v>
      </c>
      <c r="AE1540">
        <v>224.96111484997672</v>
      </c>
    </row>
    <row r="1541" spans="1:31" x14ac:dyDescent="0.25">
      <c r="A1541">
        <v>1808075</v>
      </c>
      <c r="B1541">
        <v>1</v>
      </c>
      <c r="C1541" t="s">
        <v>80</v>
      </c>
      <c r="D1541" t="s">
        <v>104</v>
      </c>
      <c r="E1541" t="s">
        <v>193</v>
      </c>
      <c r="F1541" t="s">
        <v>4721</v>
      </c>
      <c r="G1541" t="s">
        <v>235</v>
      </c>
      <c r="H1541" t="s">
        <v>134</v>
      </c>
      <c r="I1541" t="s">
        <v>135</v>
      </c>
      <c r="J1541" t="s">
        <v>136</v>
      </c>
      <c r="K1541" t="s">
        <v>137</v>
      </c>
      <c r="L1541" t="s">
        <v>4722</v>
      </c>
      <c r="M1541" t="s">
        <v>4723</v>
      </c>
      <c r="N1541">
        <v>2.5972222220000001</v>
      </c>
      <c r="O1541">
        <v>0</v>
      </c>
      <c r="P1541">
        <v>56</v>
      </c>
      <c r="Q1541">
        <v>0</v>
      </c>
      <c r="R1541">
        <v>0</v>
      </c>
      <c r="S1541">
        <v>0</v>
      </c>
      <c r="T1541">
        <v>3</v>
      </c>
      <c r="U1541">
        <v>0</v>
      </c>
      <c r="V1541">
        <v>1</v>
      </c>
      <c r="W1541">
        <v>0</v>
      </c>
      <c r="X1541">
        <v>51.796019213144803</v>
      </c>
      <c r="Y1541">
        <v>0</v>
      </c>
      <c r="Z1541">
        <v>0</v>
      </c>
      <c r="AA1541">
        <v>0</v>
      </c>
      <c r="AB1541">
        <v>3.0416882398742722</v>
      </c>
      <c r="AC1541">
        <v>0</v>
      </c>
      <c r="AD1541">
        <v>2.8732822365197777</v>
      </c>
      <c r="AE1541">
        <v>57.710989689538856</v>
      </c>
    </row>
    <row r="1542" spans="1:31" x14ac:dyDescent="0.25">
      <c r="A1542">
        <v>1808076</v>
      </c>
      <c r="B1542">
        <v>1</v>
      </c>
      <c r="C1542" t="s">
        <v>80</v>
      </c>
      <c r="D1542" t="s">
        <v>106</v>
      </c>
      <c r="E1542" t="s">
        <v>131</v>
      </c>
      <c r="F1542" t="s">
        <v>3730</v>
      </c>
      <c r="G1542" t="s">
        <v>231</v>
      </c>
      <c r="H1542" t="s">
        <v>134</v>
      </c>
      <c r="I1542" t="s">
        <v>135</v>
      </c>
      <c r="J1542" t="s">
        <v>136</v>
      </c>
      <c r="K1542" t="s">
        <v>137</v>
      </c>
      <c r="L1542" t="s">
        <v>4724</v>
      </c>
      <c r="M1542" t="s">
        <v>4725</v>
      </c>
      <c r="N1542">
        <v>1.1513888880000001</v>
      </c>
      <c r="O1542">
        <v>0</v>
      </c>
      <c r="P1542">
        <v>0</v>
      </c>
      <c r="Q1542">
        <v>0</v>
      </c>
      <c r="R1542">
        <v>17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10.815640786505238</v>
      </c>
      <c r="AA1542">
        <v>0</v>
      </c>
      <c r="AB1542">
        <v>0</v>
      </c>
      <c r="AC1542">
        <v>0</v>
      </c>
      <c r="AD1542">
        <v>0</v>
      </c>
      <c r="AE1542">
        <v>10.815640786505238</v>
      </c>
    </row>
    <row r="1543" spans="1:31" x14ac:dyDescent="0.25">
      <c r="A1543">
        <v>1808080</v>
      </c>
      <c r="B1543">
        <v>1</v>
      </c>
      <c r="C1543" t="s">
        <v>80</v>
      </c>
      <c r="D1543" t="s">
        <v>99</v>
      </c>
      <c r="E1543" t="s">
        <v>131</v>
      </c>
      <c r="F1543" t="s">
        <v>4726</v>
      </c>
      <c r="G1543" t="s">
        <v>231</v>
      </c>
      <c r="H1543" t="s">
        <v>134</v>
      </c>
      <c r="I1543" t="s">
        <v>135</v>
      </c>
      <c r="J1543" t="s">
        <v>136</v>
      </c>
      <c r="K1543" t="s">
        <v>137</v>
      </c>
      <c r="L1543" t="s">
        <v>4727</v>
      </c>
      <c r="M1543" t="s">
        <v>4728</v>
      </c>
      <c r="N1543">
        <v>2.759166666</v>
      </c>
      <c r="O1543">
        <v>0</v>
      </c>
      <c r="P1543">
        <v>2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2.7473953971478622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2.7473953971478622</v>
      </c>
    </row>
    <row r="1544" spans="1:31" x14ac:dyDescent="0.25">
      <c r="A1544">
        <v>1808081</v>
      </c>
      <c r="B1544">
        <v>1</v>
      </c>
      <c r="C1544" t="s">
        <v>80</v>
      </c>
      <c r="D1544" t="s">
        <v>93</v>
      </c>
      <c r="E1544" t="s">
        <v>131</v>
      </c>
      <c r="F1544" t="s">
        <v>4729</v>
      </c>
      <c r="G1544" t="s">
        <v>209</v>
      </c>
      <c r="H1544" t="s">
        <v>134</v>
      </c>
      <c r="I1544" t="s">
        <v>135</v>
      </c>
      <c r="J1544" t="s">
        <v>136</v>
      </c>
      <c r="K1544" t="s">
        <v>137</v>
      </c>
      <c r="L1544" t="s">
        <v>4730</v>
      </c>
      <c r="M1544" t="s">
        <v>4731</v>
      </c>
      <c r="N1544">
        <v>4.494444444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2.538118675752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2.538118675752</v>
      </c>
    </row>
    <row r="1545" spans="1:31" x14ac:dyDescent="0.25">
      <c r="A1545">
        <v>1808083</v>
      </c>
      <c r="B1545">
        <v>1</v>
      </c>
      <c r="C1545" t="s">
        <v>80</v>
      </c>
      <c r="D1545" t="s">
        <v>99</v>
      </c>
      <c r="E1545" t="s">
        <v>131</v>
      </c>
      <c r="F1545" t="s">
        <v>4732</v>
      </c>
      <c r="G1545" t="s">
        <v>231</v>
      </c>
      <c r="H1545" t="s">
        <v>134</v>
      </c>
      <c r="I1545" t="s">
        <v>135</v>
      </c>
      <c r="J1545" t="s">
        <v>136</v>
      </c>
      <c r="K1545" t="s">
        <v>137</v>
      </c>
      <c r="L1545" t="s">
        <v>4733</v>
      </c>
      <c r="M1545" t="s">
        <v>4734</v>
      </c>
      <c r="N1545">
        <v>3.2441666659999999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0.66256534239044895</v>
      </c>
      <c r="Y1545">
        <v>0</v>
      </c>
      <c r="Z1545">
        <v>0</v>
      </c>
      <c r="AA1545">
        <v>0</v>
      </c>
      <c r="AB1545">
        <v>0.69878333464393994</v>
      </c>
      <c r="AC1545">
        <v>0</v>
      </c>
      <c r="AD1545">
        <v>0</v>
      </c>
      <c r="AE1545">
        <v>1.361348677034389</v>
      </c>
    </row>
    <row r="1546" spans="1:31" x14ac:dyDescent="0.25">
      <c r="A1546">
        <v>1808088</v>
      </c>
      <c r="B1546">
        <v>1</v>
      </c>
      <c r="C1546" t="s">
        <v>80</v>
      </c>
      <c r="D1546" t="s">
        <v>84</v>
      </c>
      <c r="E1546" t="s">
        <v>131</v>
      </c>
      <c r="F1546" t="s">
        <v>4735</v>
      </c>
      <c r="G1546" t="s">
        <v>231</v>
      </c>
      <c r="H1546" t="s">
        <v>134</v>
      </c>
      <c r="I1546" t="s">
        <v>135</v>
      </c>
      <c r="J1546" t="s">
        <v>136</v>
      </c>
      <c r="K1546" t="s">
        <v>137</v>
      </c>
      <c r="L1546" t="s">
        <v>4736</v>
      </c>
      <c r="M1546" t="s">
        <v>4737</v>
      </c>
      <c r="N1546">
        <v>3.5180555550000001</v>
      </c>
      <c r="O1546">
        <v>0</v>
      </c>
      <c r="P1546">
        <v>31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38.973625619950361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38.973625619950361</v>
      </c>
    </row>
    <row r="1547" spans="1:31" x14ac:dyDescent="0.25">
      <c r="A1547">
        <v>1808089</v>
      </c>
      <c r="B1547">
        <v>1</v>
      </c>
      <c r="C1547" t="s">
        <v>80</v>
      </c>
      <c r="D1547" t="s">
        <v>94</v>
      </c>
      <c r="E1547" t="s">
        <v>131</v>
      </c>
      <c r="F1547" t="s">
        <v>4738</v>
      </c>
      <c r="G1547" t="s">
        <v>231</v>
      </c>
      <c r="H1547" t="s">
        <v>134</v>
      </c>
      <c r="I1547" t="s">
        <v>135</v>
      </c>
      <c r="J1547" t="s">
        <v>136</v>
      </c>
      <c r="K1547" t="s">
        <v>137</v>
      </c>
      <c r="L1547" t="s">
        <v>4739</v>
      </c>
      <c r="M1547" t="s">
        <v>4740</v>
      </c>
      <c r="N1547">
        <v>2.6886111110000002</v>
      </c>
      <c r="O1547">
        <v>0</v>
      </c>
      <c r="P1547">
        <v>2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1.4498426315095225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1.4498426315095225</v>
      </c>
    </row>
    <row r="1548" spans="1:31" x14ac:dyDescent="0.25">
      <c r="A1548">
        <v>1808093</v>
      </c>
      <c r="B1548">
        <v>1</v>
      </c>
      <c r="C1548" t="s">
        <v>81</v>
      </c>
      <c r="D1548" t="s">
        <v>126</v>
      </c>
      <c r="E1548" t="s">
        <v>140</v>
      </c>
      <c r="F1548" t="s">
        <v>4741</v>
      </c>
      <c r="G1548" t="s">
        <v>142</v>
      </c>
      <c r="H1548" t="s">
        <v>143</v>
      </c>
      <c r="I1548" t="s">
        <v>199</v>
      </c>
      <c r="J1548" t="s">
        <v>136</v>
      </c>
      <c r="K1548" t="s">
        <v>137</v>
      </c>
      <c r="L1548" t="s">
        <v>4742</v>
      </c>
      <c r="M1548" t="s">
        <v>4743</v>
      </c>
      <c r="N1548">
        <v>8.3333330000000001E-3</v>
      </c>
      <c r="O1548">
        <v>0</v>
      </c>
      <c r="P1548">
        <v>742</v>
      </c>
      <c r="Q1548">
        <v>36</v>
      </c>
      <c r="R1548">
        <v>100</v>
      </c>
      <c r="S1548">
        <v>9</v>
      </c>
      <c r="T1548">
        <v>45</v>
      </c>
      <c r="U1548">
        <v>0</v>
      </c>
      <c r="V1548">
        <v>0</v>
      </c>
      <c r="W1548">
        <v>0</v>
      </c>
      <c r="X1548">
        <v>0.75630853532984266</v>
      </c>
      <c r="Y1548">
        <v>0.67565011840996692</v>
      </c>
      <c r="Z1548">
        <v>0.12321733078385001</v>
      </c>
      <c r="AA1548">
        <v>0.23393248400133329</v>
      </c>
      <c r="AB1548">
        <v>0.22916576585666659</v>
      </c>
      <c r="AC1548">
        <v>0</v>
      </c>
      <c r="AD1548">
        <v>0</v>
      </c>
      <c r="AE1548">
        <v>2.0182742343816598</v>
      </c>
    </row>
    <row r="1549" spans="1:31" x14ac:dyDescent="0.25">
      <c r="A1549">
        <v>1808094</v>
      </c>
      <c r="B1549">
        <v>1</v>
      </c>
      <c r="C1549" t="s">
        <v>80</v>
      </c>
      <c r="D1549" t="s">
        <v>93</v>
      </c>
      <c r="E1549" t="s">
        <v>131</v>
      </c>
      <c r="F1549" t="s">
        <v>4744</v>
      </c>
      <c r="G1549" t="s">
        <v>209</v>
      </c>
      <c r="H1549" t="s">
        <v>134</v>
      </c>
      <c r="I1549" t="s">
        <v>135</v>
      </c>
      <c r="J1549" t="s">
        <v>136</v>
      </c>
      <c r="K1549" t="s">
        <v>137</v>
      </c>
      <c r="L1549" t="s">
        <v>4745</v>
      </c>
      <c r="M1549" t="s">
        <v>4746</v>
      </c>
      <c r="N1549">
        <v>2.0308333329999999</v>
      </c>
      <c r="O1549">
        <v>0</v>
      </c>
      <c r="P1549">
        <v>4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1.9189230500362225E-2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1.9189230500362225E-2</v>
      </c>
    </row>
    <row r="1550" spans="1:31" x14ac:dyDescent="0.25">
      <c r="A1550">
        <v>1808095</v>
      </c>
      <c r="B1550">
        <v>1</v>
      </c>
      <c r="C1550" t="s">
        <v>80</v>
      </c>
      <c r="D1550" t="s">
        <v>103</v>
      </c>
      <c r="E1550" t="s">
        <v>193</v>
      </c>
      <c r="F1550" t="s">
        <v>4747</v>
      </c>
      <c r="G1550" t="s">
        <v>235</v>
      </c>
      <c r="H1550" t="s">
        <v>134</v>
      </c>
      <c r="I1550" t="s">
        <v>135</v>
      </c>
      <c r="J1550" t="s">
        <v>136</v>
      </c>
      <c r="K1550" t="s">
        <v>137</v>
      </c>
      <c r="L1550" t="s">
        <v>4748</v>
      </c>
      <c r="M1550" t="s">
        <v>4749</v>
      </c>
      <c r="N1550">
        <v>0.42472222199999998</v>
      </c>
      <c r="O1550">
        <v>0</v>
      </c>
      <c r="P1550">
        <v>57</v>
      </c>
      <c r="Q1550">
        <v>0</v>
      </c>
      <c r="R1550">
        <v>0</v>
      </c>
      <c r="S1550">
        <v>0</v>
      </c>
      <c r="T1550">
        <v>1</v>
      </c>
      <c r="U1550">
        <v>0</v>
      </c>
      <c r="V1550">
        <v>0</v>
      </c>
      <c r="W1550">
        <v>0</v>
      </c>
      <c r="X1550">
        <v>6.7781956455189531</v>
      </c>
      <c r="Y1550">
        <v>0</v>
      </c>
      <c r="Z1550">
        <v>0</v>
      </c>
      <c r="AA1550">
        <v>0</v>
      </c>
      <c r="AB1550">
        <v>0.4484755614903167</v>
      </c>
      <c r="AC1550">
        <v>0</v>
      </c>
      <c r="AD1550">
        <v>0</v>
      </c>
      <c r="AE1550">
        <v>7.2266712070092698</v>
      </c>
    </row>
    <row r="1551" spans="1:31" x14ac:dyDescent="0.25">
      <c r="A1551">
        <v>1808097</v>
      </c>
      <c r="B1551">
        <v>1</v>
      </c>
      <c r="C1551" t="s">
        <v>80</v>
      </c>
      <c r="D1551" t="s">
        <v>103</v>
      </c>
      <c r="E1551" t="s">
        <v>131</v>
      </c>
      <c r="F1551" t="s">
        <v>4750</v>
      </c>
      <c r="G1551" t="s">
        <v>209</v>
      </c>
      <c r="H1551" t="s">
        <v>134</v>
      </c>
      <c r="I1551" t="s">
        <v>135</v>
      </c>
      <c r="J1551" t="s">
        <v>136</v>
      </c>
      <c r="K1551" t="s">
        <v>137</v>
      </c>
      <c r="L1551" t="s">
        <v>4751</v>
      </c>
      <c r="M1551" t="s">
        <v>4752</v>
      </c>
      <c r="N1551">
        <v>0.87027777699999997</v>
      </c>
      <c r="O1551">
        <v>0</v>
      </c>
      <c r="P1551">
        <v>0</v>
      </c>
      <c r="Q1551">
        <v>0</v>
      </c>
      <c r="R1551">
        <v>2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0.62462661451517176</v>
      </c>
      <c r="AA1551">
        <v>0</v>
      </c>
      <c r="AB1551">
        <v>0</v>
      </c>
      <c r="AC1551">
        <v>0</v>
      </c>
      <c r="AD1551">
        <v>0</v>
      </c>
      <c r="AE1551">
        <v>0.62462661451517176</v>
      </c>
    </row>
    <row r="1552" spans="1:31" x14ac:dyDescent="0.25">
      <c r="A1552">
        <v>1808098</v>
      </c>
      <c r="B1552">
        <v>1</v>
      </c>
      <c r="C1552" t="s">
        <v>80</v>
      </c>
      <c r="D1552" t="s">
        <v>94</v>
      </c>
      <c r="E1552" t="s">
        <v>146</v>
      </c>
      <c r="F1552" t="s">
        <v>4753</v>
      </c>
      <c r="G1552" t="s">
        <v>170</v>
      </c>
      <c r="H1552" t="s">
        <v>143</v>
      </c>
      <c r="I1552" t="s">
        <v>135</v>
      </c>
      <c r="J1552" t="s">
        <v>136</v>
      </c>
      <c r="K1552" t="s">
        <v>137</v>
      </c>
      <c r="L1552" t="s">
        <v>4754</v>
      </c>
      <c r="M1552" t="s">
        <v>4755</v>
      </c>
      <c r="N1552">
        <v>4.1963888880000004</v>
      </c>
      <c r="O1552">
        <v>0</v>
      </c>
      <c r="P1552">
        <v>75</v>
      </c>
      <c r="Q1552">
        <v>0</v>
      </c>
      <c r="R1552">
        <v>0</v>
      </c>
      <c r="S1552">
        <v>0</v>
      </c>
      <c r="T1552">
        <v>12</v>
      </c>
      <c r="U1552">
        <v>0</v>
      </c>
      <c r="V1552">
        <v>0</v>
      </c>
      <c r="W1552">
        <v>0</v>
      </c>
      <c r="X1552">
        <v>57.014960369025552</v>
      </c>
      <c r="Y1552">
        <v>0</v>
      </c>
      <c r="Z1552">
        <v>0</v>
      </c>
      <c r="AA1552">
        <v>0</v>
      </c>
      <c r="AB1552">
        <v>3.4394920566860416</v>
      </c>
      <c r="AC1552">
        <v>0</v>
      </c>
      <c r="AD1552">
        <v>0</v>
      </c>
      <c r="AE1552">
        <v>60.454452425711594</v>
      </c>
    </row>
    <row r="1553" spans="1:31" x14ac:dyDescent="0.25">
      <c r="A1553">
        <v>1808099</v>
      </c>
      <c r="B1553">
        <v>1</v>
      </c>
      <c r="C1553" t="s">
        <v>80</v>
      </c>
      <c r="D1553" t="s">
        <v>93</v>
      </c>
      <c r="E1553" t="s">
        <v>146</v>
      </c>
      <c r="F1553" t="s">
        <v>4105</v>
      </c>
      <c r="G1553" t="s">
        <v>142</v>
      </c>
      <c r="H1553" t="s">
        <v>143</v>
      </c>
      <c r="I1553" t="s">
        <v>135</v>
      </c>
      <c r="J1553" t="s">
        <v>136</v>
      </c>
      <c r="K1553" t="s">
        <v>137</v>
      </c>
      <c r="L1553" t="s">
        <v>4756</v>
      </c>
      <c r="M1553" t="s">
        <v>4757</v>
      </c>
      <c r="N1553">
        <v>1.1233333329999999</v>
      </c>
      <c r="O1553">
        <v>0</v>
      </c>
      <c r="P1553">
        <v>26</v>
      </c>
      <c r="Q1553">
        <v>0</v>
      </c>
      <c r="R1553">
        <v>14</v>
      </c>
      <c r="S1553">
        <v>0</v>
      </c>
      <c r="T1553">
        <v>10</v>
      </c>
      <c r="U1553">
        <v>0</v>
      </c>
      <c r="V1553">
        <v>0</v>
      </c>
      <c r="W1553">
        <v>0</v>
      </c>
      <c r="X1553">
        <v>7.3610682225336168</v>
      </c>
      <c r="Y1553">
        <v>0</v>
      </c>
      <c r="Z1553">
        <v>14.891469291458831</v>
      </c>
      <c r="AA1553">
        <v>0</v>
      </c>
      <c r="AB1553">
        <v>18.168185847192756</v>
      </c>
      <c r="AC1553">
        <v>0</v>
      </c>
      <c r="AD1553">
        <v>0</v>
      </c>
      <c r="AE1553">
        <v>40.420723361185203</v>
      </c>
    </row>
    <row r="1554" spans="1:31" x14ac:dyDescent="0.25">
      <c r="A1554">
        <v>1808100</v>
      </c>
      <c r="B1554">
        <v>1</v>
      </c>
      <c r="C1554" t="s">
        <v>80</v>
      </c>
      <c r="D1554" t="s">
        <v>107</v>
      </c>
      <c r="E1554" t="s">
        <v>131</v>
      </c>
      <c r="F1554" t="s">
        <v>4758</v>
      </c>
      <c r="G1554" t="s">
        <v>133</v>
      </c>
      <c r="H1554" t="s">
        <v>134</v>
      </c>
      <c r="I1554" t="s">
        <v>135</v>
      </c>
      <c r="J1554" t="s">
        <v>136</v>
      </c>
      <c r="K1554" t="s">
        <v>137</v>
      </c>
      <c r="L1554" t="s">
        <v>4759</v>
      </c>
      <c r="M1554" t="s">
        <v>4760</v>
      </c>
      <c r="N1554">
        <v>1.095</v>
      </c>
      <c r="O1554">
        <v>0</v>
      </c>
      <c r="P1554">
        <v>2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0.40897147028805836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0.40897147028805836</v>
      </c>
    </row>
    <row r="1555" spans="1:31" x14ac:dyDescent="0.25">
      <c r="A1555">
        <v>1808107</v>
      </c>
      <c r="B1555">
        <v>1</v>
      </c>
      <c r="C1555" t="s">
        <v>81</v>
      </c>
      <c r="D1555" t="s">
        <v>123</v>
      </c>
      <c r="E1555" t="s">
        <v>131</v>
      </c>
      <c r="F1555" t="s">
        <v>4761</v>
      </c>
      <c r="G1555" t="s">
        <v>231</v>
      </c>
      <c r="H1555" t="s">
        <v>134</v>
      </c>
      <c r="I1555" t="s">
        <v>135</v>
      </c>
      <c r="J1555" t="s">
        <v>136</v>
      </c>
      <c r="K1555" t="s">
        <v>137</v>
      </c>
      <c r="L1555" t="s">
        <v>4762</v>
      </c>
      <c r="M1555" t="s">
        <v>4763</v>
      </c>
      <c r="N1555">
        <v>1.645</v>
      </c>
      <c r="O1555">
        <v>0</v>
      </c>
      <c r="P1555">
        <v>2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0.60824815427936874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0.60824815427936874</v>
      </c>
    </row>
    <row r="1556" spans="1:31" x14ac:dyDescent="0.25">
      <c r="A1556">
        <v>1808110</v>
      </c>
      <c r="B1556">
        <v>1</v>
      </c>
      <c r="C1556" t="s">
        <v>80</v>
      </c>
      <c r="D1556" t="s">
        <v>97</v>
      </c>
      <c r="E1556" t="s">
        <v>176</v>
      </c>
      <c r="F1556" t="s">
        <v>4615</v>
      </c>
      <c r="G1556" t="s">
        <v>142</v>
      </c>
      <c r="H1556" t="s">
        <v>143</v>
      </c>
      <c r="I1556" t="s">
        <v>135</v>
      </c>
      <c r="J1556" t="s">
        <v>136</v>
      </c>
      <c r="K1556" t="s">
        <v>137</v>
      </c>
      <c r="L1556" t="s">
        <v>4764</v>
      </c>
      <c r="M1556" t="s">
        <v>4765</v>
      </c>
      <c r="N1556">
        <v>0.52055555499999995</v>
      </c>
      <c r="O1556">
        <v>1</v>
      </c>
      <c r="P1556">
        <v>73</v>
      </c>
      <c r="Q1556">
        <v>2</v>
      </c>
      <c r="R1556">
        <v>1</v>
      </c>
      <c r="S1556">
        <v>5</v>
      </c>
      <c r="T1556">
        <v>5</v>
      </c>
      <c r="U1556">
        <v>0</v>
      </c>
      <c r="V1556">
        <v>0</v>
      </c>
      <c r="W1556">
        <v>0.58705323307235002</v>
      </c>
      <c r="X1556">
        <v>13.105274186302049</v>
      </c>
      <c r="Y1556">
        <v>0.35572019746222672</v>
      </c>
      <c r="Z1556">
        <v>3.6108488072730004E-2</v>
      </c>
      <c r="AA1556">
        <v>18.532233619171702</v>
      </c>
      <c r="AB1556">
        <v>1.3809488427861183</v>
      </c>
      <c r="AC1556">
        <v>0</v>
      </c>
      <c r="AD1556">
        <v>0</v>
      </c>
      <c r="AE1556">
        <v>33.997338566867178</v>
      </c>
    </row>
    <row r="1557" spans="1:31" x14ac:dyDescent="0.25">
      <c r="A1557">
        <v>1808113</v>
      </c>
      <c r="B1557">
        <v>1</v>
      </c>
      <c r="C1557" t="s">
        <v>80</v>
      </c>
      <c r="D1557" t="s">
        <v>98</v>
      </c>
      <c r="E1557" t="s">
        <v>193</v>
      </c>
      <c r="F1557" t="s">
        <v>4766</v>
      </c>
      <c r="G1557" t="s">
        <v>235</v>
      </c>
      <c r="H1557" t="s">
        <v>134</v>
      </c>
      <c r="I1557" t="s">
        <v>135</v>
      </c>
      <c r="J1557" t="s">
        <v>136</v>
      </c>
      <c r="K1557" t="s">
        <v>137</v>
      </c>
      <c r="L1557" t="s">
        <v>4767</v>
      </c>
      <c r="M1557" t="s">
        <v>4768</v>
      </c>
      <c r="N1557">
        <v>1.362222222</v>
      </c>
      <c r="O1557">
        <v>0</v>
      </c>
      <c r="P1557">
        <v>28</v>
      </c>
      <c r="Q1557">
        <v>0</v>
      </c>
      <c r="R1557">
        <v>0</v>
      </c>
      <c r="S1557">
        <v>0</v>
      </c>
      <c r="T1557">
        <v>3</v>
      </c>
      <c r="U1557">
        <v>0</v>
      </c>
      <c r="V1557">
        <v>0</v>
      </c>
      <c r="W1557">
        <v>0</v>
      </c>
      <c r="X1557">
        <v>8.5636765355216475</v>
      </c>
      <c r="Y1557">
        <v>0</v>
      </c>
      <c r="Z1557">
        <v>0</v>
      </c>
      <c r="AA1557">
        <v>0</v>
      </c>
      <c r="AB1557">
        <v>2.577695853753764</v>
      </c>
      <c r="AC1557">
        <v>0</v>
      </c>
      <c r="AD1557">
        <v>0</v>
      </c>
      <c r="AE1557">
        <v>11.141372389275411</v>
      </c>
    </row>
    <row r="1558" spans="1:31" x14ac:dyDescent="0.25">
      <c r="A1558">
        <v>1808114</v>
      </c>
      <c r="B1558">
        <v>1</v>
      </c>
      <c r="C1558" t="s">
        <v>80</v>
      </c>
      <c r="D1558" t="s">
        <v>82</v>
      </c>
      <c r="E1558" t="s">
        <v>193</v>
      </c>
      <c r="F1558" t="s">
        <v>4769</v>
      </c>
      <c r="G1558" t="s">
        <v>235</v>
      </c>
      <c r="H1558" t="s">
        <v>134</v>
      </c>
      <c r="I1558" t="s">
        <v>135</v>
      </c>
      <c r="J1558" t="s">
        <v>136</v>
      </c>
      <c r="K1558" t="s">
        <v>137</v>
      </c>
      <c r="L1558" t="s">
        <v>4770</v>
      </c>
      <c r="M1558" t="s">
        <v>4771</v>
      </c>
      <c r="N1558">
        <v>2.5405555550000001</v>
      </c>
      <c r="O1558">
        <v>0</v>
      </c>
      <c r="P1558">
        <v>182</v>
      </c>
      <c r="Q1558">
        <v>0</v>
      </c>
      <c r="R1558">
        <v>0</v>
      </c>
      <c r="S1558">
        <v>0</v>
      </c>
      <c r="T1558">
        <v>5</v>
      </c>
      <c r="U1558">
        <v>0</v>
      </c>
      <c r="V1558">
        <v>0</v>
      </c>
      <c r="W1558">
        <v>0</v>
      </c>
      <c r="X1558">
        <v>125.65064004732685</v>
      </c>
      <c r="Y1558">
        <v>0</v>
      </c>
      <c r="Z1558">
        <v>0</v>
      </c>
      <c r="AA1558">
        <v>0</v>
      </c>
      <c r="AB1558">
        <v>2.2462327352879599</v>
      </c>
      <c r="AC1558">
        <v>0</v>
      </c>
      <c r="AD1558">
        <v>0</v>
      </c>
      <c r="AE1558">
        <v>127.89687278261481</v>
      </c>
    </row>
    <row r="1559" spans="1:31" x14ac:dyDescent="0.25">
      <c r="A1559">
        <v>1808115</v>
      </c>
      <c r="B1559">
        <v>1</v>
      </c>
      <c r="C1559" t="s">
        <v>80</v>
      </c>
      <c r="D1559" t="s">
        <v>96</v>
      </c>
      <c r="E1559" t="s">
        <v>131</v>
      </c>
      <c r="F1559" t="s">
        <v>4772</v>
      </c>
      <c r="G1559" t="s">
        <v>133</v>
      </c>
      <c r="H1559" t="s">
        <v>134</v>
      </c>
      <c r="I1559" t="s">
        <v>135</v>
      </c>
      <c r="J1559" t="s">
        <v>136</v>
      </c>
      <c r="K1559" t="s">
        <v>137</v>
      </c>
      <c r="L1559" t="s">
        <v>4773</v>
      </c>
      <c r="M1559" t="s">
        <v>4774</v>
      </c>
      <c r="N1559">
        <v>4.4227777770000003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0.69690698264180007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0.69690698264180007</v>
      </c>
    </row>
    <row r="1560" spans="1:31" x14ac:dyDescent="0.25">
      <c r="A1560">
        <v>1808117</v>
      </c>
      <c r="B1560">
        <v>1</v>
      </c>
      <c r="C1560" t="s">
        <v>81</v>
      </c>
      <c r="D1560" t="s">
        <v>127</v>
      </c>
      <c r="E1560" t="s">
        <v>326</v>
      </c>
      <c r="F1560" t="s">
        <v>4775</v>
      </c>
      <c r="G1560" t="s">
        <v>443</v>
      </c>
      <c r="H1560" t="s">
        <v>134</v>
      </c>
      <c r="I1560" t="s">
        <v>135</v>
      </c>
      <c r="J1560" t="s">
        <v>136</v>
      </c>
      <c r="K1560" t="s">
        <v>137</v>
      </c>
      <c r="L1560" t="s">
        <v>4776</v>
      </c>
      <c r="M1560" t="s">
        <v>4777</v>
      </c>
      <c r="N1560">
        <v>0.83361111099999996</v>
      </c>
      <c r="O1560">
        <v>0</v>
      </c>
      <c r="P1560">
        <v>32</v>
      </c>
      <c r="Q1560">
        <v>0</v>
      </c>
      <c r="R1560">
        <v>0</v>
      </c>
      <c r="S1560">
        <v>0</v>
      </c>
      <c r="T1560">
        <v>4</v>
      </c>
      <c r="U1560">
        <v>0</v>
      </c>
      <c r="V1560">
        <v>0</v>
      </c>
      <c r="W1560">
        <v>0</v>
      </c>
      <c r="X1560">
        <v>5.5098629382168811</v>
      </c>
      <c r="Y1560">
        <v>0</v>
      </c>
      <c r="Z1560">
        <v>0</v>
      </c>
      <c r="AA1560">
        <v>0</v>
      </c>
      <c r="AB1560">
        <v>0.66711792796384062</v>
      </c>
      <c r="AC1560">
        <v>0</v>
      </c>
      <c r="AD1560">
        <v>0</v>
      </c>
      <c r="AE1560">
        <v>6.1769808661807222</v>
      </c>
    </row>
    <row r="1561" spans="1:31" x14ac:dyDescent="0.25">
      <c r="A1561">
        <v>1808118</v>
      </c>
      <c r="B1561">
        <v>1</v>
      </c>
      <c r="C1561" t="s">
        <v>80</v>
      </c>
      <c r="D1561" t="s">
        <v>94</v>
      </c>
      <c r="E1561" t="s">
        <v>176</v>
      </c>
      <c r="F1561" t="s">
        <v>969</v>
      </c>
      <c r="G1561" t="s">
        <v>142</v>
      </c>
      <c r="H1561" t="s">
        <v>143</v>
      </c>
      <c r="I1561" t="s">
        <v>135</v>
      </c>
      <c r="J1561" t="s">
        <v>136</v>
      </c>
      <c r="K1561" t="s">
        <v>137</v>
      </c>
      <c r="L1561" t="s">
        <v>4778</v>
      </c>
      <c r="M1561" t="s">
        <v>4779</v>
      </c>
      <c r="N1561">
        <v>0.17861111099999999</v>
      </c>
      <c r="O1561">
        <v>0</v>
      </c>
      <c r="P1561">
        <v>0</v>
      </c>
      <c r="Q1561">
        <v>1</v>
      </c>
      <c r="R1561">
        <v>102</v>
      </c>
      <c r="S1561">
        <v>0</v>
      </c>
      <c r="T1561">
        <v>2</v>
      </c>
      <c r="U1561">
        <v>0</v>
      </c>
      <c r="V1561">
        <v>0</v>
      </c>
      <c r="W1561">
        <v>0</v>
      </c>
      <c r="X1561">
        <v>0</v>
      </c>
      <c r="Y1561">
        <v>0.40292697458804999</v>
      </c>
      <c r="Z1561">
        <v>13.218026002052783</v>
      </c>
      <c r="AA1561">
        <v>0</v>
      </c>
      <c r="AB1561">
        <v>0.18528262290061667</v>
      </c>
      <c r="AC1561">
        <v>0</v>
      </c>
      <c r="AD1561">
        <v>0</v>
      </c>
      <c r="AE1561">
        <v>13.80623559954145</v>
      </c>
    </row>
    <row r="1562" spans="1:31" x14ac:dyDescent="0.25">
      <c r="A1562">
        <v>1808119</v>
      </c>
      <c r="B1562">
        <v>1</v>
      </c>
      <c r="C1562" t="s">
        <v>81</v>
      </c>
      <c r="D1562" t="s">
        <v>122</v>
      </c>
      <c r="E1562" t="s">
        <v>291</v>
      </c>
      <c r="F1562" t="s">
        <v>4780</v>
      </c>
      <c r="G1562" t="s">
        <v>424</v>
      </c>
      <c r="H1562" t="s">
        <v>134</v>
      </c>
      <c r="I1562" t="s">
        <v>135</v>
      </c>
      <c r="J1562" t="s">
        <v>136</v>
      </c>
      <c r="K1562" t="s">
        <v>137</v>
      </c>
      <c r="L1562" t="s">
        <v>4781</v>
      </c>
      <c r="M1562" t="s">
        <v>4782</v>
      </c>
      <c r="N1562">
        <v>2.3388888880000001</v>
      </c>
      <c r="O1562">
        <v>0</v>
      </c>
      <c r="P1562">
        <v>538</v>
      </c>
      <c r="Q1562">
        <v>0</v>
      </c>
      <c r="R1562">
        <v>0</v>
      </c>
      <c r="S1562">
        <v>0</v>
      </c>
      <c r="T1562">
        <v>47</v>
      </c>
      <c r="U1562">
        <v>0</v>
      </c>
      <c r="V1562">
        <v>0</v>
      </c>
      <c r="W1562">
        <v>0</v>
      </c>
      <c r="X1562">
        <v>286.94130122744792</v>
      </c>
      <c r="Y1562">
        <v>0</v>
      </c>
      <c r="Z1562">
        <v>0</v>
      </c>
      <c r="AA1562">
        <v>0</v>
      </c>
      <c r="AB1562">
        <v>84.234490585131624</v>
      </c>
      <c r="AC1562">
        <v>0</v>
      </c>
      <c r="AD1562">
        <v>0</v>
      </c>
      <c r="AE1562">
        <v>371.17579181257952</v>
      </c>
    </row>
    <row r="1563" spans="1:31" x14ac:dyDescent="0.25">
      <c r="A1563">
        <v>1808125</v>
      </c>
      <c r="B1563">
        <v>1</v>
      </c>
      <c r="C1563" t="s">
        <v>80</v>
      </c>
      <c r="D1563" t="s">
        <v>103</v>
      </c>
      <c r="E1563" t="s">
        <v>131</v>
      </c>
      <c r="F1563" t="s">
        <v>4783</v>
      </c>
      <c r="G1563" t="s">
        <v>231</v>
      </c>
      <c r="H1563" t="s">
        <v>134</v>
      </c>
      <c r="I1563" t="s">
        <v>135</v>
      </c>
      <c r="J1563" t="s">
        <v>136</v>
      </c>
      <c r="K1563" t="s">
        <v>137</v>
      </c>
      <c r="L1563" t="s">
        <v>4784</v>
      </c>
      <c r="M1563" t="s">
        <v>4785</v>
      </c>
      <c r="N1563">
        <v>3.1727777769999999</v>
      </c>
      <c r="O1563">
        <v>0</v>
      </c>
      <c r="P1563">
        <v>9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6.2917513099382623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6.2917513099382623</v>
      </c>
    </row>
    <row r="1564" spans="1:31" x14ac:dyDescent="0.25">
      <c r="A1564">
        <v>1808126</v>
      </c>
      <c r="B1564">
        <v>1</v>
      </c>
      <c r="C1564" t="s">
        <v>80</v>
      </c>
      <c r="D1564" t="s">
        <v>98</v>
      </c>
      <c r="E1564" t="s">
        <v>131</v>
      </c>
      <c r="F1564" t="s">
        <v>4786</v>
      </c>
      <c r="G1564" t="s">
        <v>231</v>
      </c>
      <c r="H1564" t="s">
        <v>134</v>
      </c>
      <c r="I1564" t="s">
        <v>135</v>
      </c>
      <c r="J1564" t="s">
        <v>136</v>
      </c>
      <c r="K1564" t="s">
        <v>137</v>
      </c>
      <c r="L1564" t="s">
        <v>4787</v>
      </c>
      <c r="M1564" t="s">
        <v>4788</v>
      </c>
      <c r="N1564">
        <v>3.4230555549999999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0.97238748048578671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0.97238748048578671</v>
      </c>
    </row>
    <row r="1565" spans="1:31" x14ac:dyDescent="0.25">
      <c r="A1565">
        <v>1808129</v>
      </c>
      <c r="B1565">
        <v>1</v>
      </c>
      <c r="C1565" t="s">
        <v>80</v>
      </c>
      <c r="D1565" t="s">
        <v>92</v>
      </c>
      <c r="E1565" t="s">
        <v>131</v>
      </c>
      <c r="F1565" t="s">
        <v>4789</v>
      </c>
      <c r="G1565" t="s">
        <v>231</v>
      </c>
      <c r="H1565" t="s">
        <v>134</v>
      </c>
      <c r="I1565" t="s">
        <v>135</v>
      </c>
      <c r="J1565" t="s">
        <v>136</v>
      </c>
      <c r="K1565" t="s">
        <v>137</v>
      </c>
      <c r="L1565" t="s">
        <v>4790</v>
      </c>
      <c r="M1565" t="s">
        <v>4791</v>
      </c>
      <c r="N1565">
        <v>1.1147222219999999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2.8523164755555554E-5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2.8523164755555554E-5</v>
      </c>
    </row>
    <row r="1566" spans="1:31" x14ac:dyDescent="0.25">
      <c r="A1566">
        <v>1808130</v>
      </c>
      <c r="B1566">
        <v>1</v>
      </c>
      <c r="C1566" t="s">
        <v>80</v>
      </c>
      <c r="D1566" t="s">
        <v>96</v>
      </c>
      <c r="E1566" t="s">
        <v>131</v>
      </c>
      <c r="F1566" t="s">
        <v>4792</v>
      </c>
      <c r="G1566" t="s">
        <v>231</v>
      </c>
      <c r="H1566" t="s">
        <v>134</v>
      </c>
      <c r="I1566" t="s">
        <v>135</v>
      </c>
      <c r="J1566" t="s">
        <v>136</v>
      </c>
      <c r="K1566" t="s">
        <v>137</v>
      </c>
      <c r="L1566" t="s">
        <v>4793</v>
      </c>
      <c r="M1566" t="s">
        <v>4794</v>
      </c>
      <c r="N1566">
        <v>3.7127777769999999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3.8507704930000002E-5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3.8507704930000002E-5</v>
      </c>
    </row>
    <row r="1567" spans="1:31" x14ac:dyDescent="0.25">
      <c r="A1567">
        <v>1808131</v>
      </c>
      <c r="B1567">
        <v>1</v>
      </c>
      <c r="C1567" t="s">
        <v>80</v>
      </c>
      <c r="D1567" t="s">
        <v>92</v>
      </c>
      <c r="E1567" t="s">
        <v>131</v>
      </c>
      <c r="F1567" t="s">
        <v>4795</v>
      </c>
      <c r="G1567" t="s">
        <v>231</v>
      </c>
      <c r="H1567" t="s">
        <v>134</v>
      </c>
      <c r="I1567" t="s">
        <v>135</v>
      </c>
      <c r="J1567" t="s">
        <v>136</v>
      </c>
      <c r="K1567" t="s">
        <v>137</v>
      </c>
      <c r="L1567" t="s">
        <v>4796</v>
      </c>
      <c r="M1567" t="s">
        <v>4797</v>
      </c>
      <c r="N1567">
        <v>0.44083333299999999</v>
      </c>
      <c r="O1567">
        <v>0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8.1606278104000014E-4</v>
      </c>
      <c r="AA1567">
        <v>0</v>
      </c>
      <c r="AB1567">
        <v>0</v>
      </c>
      <c r="AC1567">
        <v>0</v>
      </c>
      <c r="AD1567">
        <v>0</v>
      </c>
      <c r="AE1567">
        <v>8.1606278104000014E-4</v>
      </c>
    </row>
    <row r="1568" spans="1:31" x14ac:dyDescent="0.25">
      <c r="A1568">
        <v>1808133</v>
      </c>
      <c r="B1568">
        <v>1</v>
      </c>
      <c r="C1568" t="s">
        <v>80</v>
      </c>
      <c r="D1568" t="s">
        <v>107</v>
      </c>
      <c r="E1568" t="s">
        <v>131</v>
      </c>
      <c r="F1568" t="s">
        <v>4798</v>
      </c>
      <c r="G1568" t="s">
        <v>133</v>
      </c>
      <c r="H1568" t="s">
        <v>134</v>
      </c>
      <c r="I1568" t="s">
        <v>135</v>
      </c>
      <c r="J1568" t="s">
        <v>136</v>
      </c>
      <c r="K1568" t="s">
        <v>137</v>
      </c>
      <c r="L1568" t="s">
        <v>4799</v>
      </c>
      <c r="M1568" t="s">
        <v>4800</v>
      </c>
      <c r="N1568">
        <v>2.4997222219999999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3.9905002339999995E-2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3.9905002339999995E-2</v>
      </c>
    </row>
    <row r="1569" spans="1:31" x14ac:dyDescent="0.25">
      <c r="A1569">
        <v>1808136</v>
      </c>
      <c r="B1569">
        <v>1</v>
      </c>
      <c r="C1569" t="s">
        <v>80</v>
      </c>
      <c r="D1569" t="s">
        <v>99</v>
      </c>
      <c r="E1569" t="s">
        <v>131</v>
      </c>
      <c r="F1569" t="s">
        <v>4801</v>
      </c>
      <c r="G1569" t="s">
        <v>231</v>
      </c>
      <c r="H1569" t="s">
        <v>134</v>
      </c>
      <c r="I1569" t="s">
        <v>135</v>
      </c>
      <c r="J1569" t="s">
        <v>136</v>
      </c>
      <c r="K1569" t="s">
        <v>137</v>
      </c>
      <c r="L1569" t="s">
        <v>4802</v>
      </c>
      <c r="M1569" t="s">
        <v>4803</v>
      </c>
      <c r="N1569">
        <v>2.6613888879999998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1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2.4701818502941942E-2</v>
      </c>
      <c r="AC1569">
        <v>0</v>
      </c>
      <c r="AD1569">
        <v>0</v>
      </c>
      <c r="AE1569">
        <v>2.4701818502941942E-2</v>
      </c>
    </row>
    <row r="1570" spans="1:31" x14ac:dyDescent="0.25">
      <c r="A1570">
        <v>1808137</v>
      </c>
      <c r="B1570">
        <v>1</v>
      </c>
      <c r="C1570" t="s">
        <v>80</v>
      </c>
      <c r="D1570" t="s">
        <v>83</v>
      </c>
      <c r="E1570" t="s">
        <v>131</v>
      </c>
      <c r="F1570" t="s">
        <v>4804</v>
      </c>
      <c r="G1570" t="s">
        <v>209</v>
      </c>
      <c r="H1570" t="s">
        <v>134</v>
      </c>
      <c r="I1570" t="s">
        <v>135</v>
      </c>
      <c r="J1570" t="s">
        <v>136</v>
      </c>
      <c r="K1570" t="s">
        <v>137</v>
      </c>
      <c r="L1570" t="s">
        <v>4805</v>
      </c>
      <c r="M1570" t="s">
        <v>4806</v>
      </c>
      <c r="N1570">
        <v>2.2905555550000001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2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4.2969049190888757</v>
      </c>
      <c r="AC1570">
        <v>0</v>
      </c>
      <c r="AD1570">
        <v>0</v>
      </c>
      <c r="AE1570">
        <v>4.2969049190888757</v>
      </c>
    </row>
    <row r="1571" spans="1:31" x14ac:dyDescent="0.25">
      <c r="A1571">
        <v>1808138</v>
      </c>
      <c r="B1571">
        <v>1</v>
      </c>
      <c r="C1571" t="s">
        <v>80</v>
      </c>
      <c r="D1571" t="s">
        <v>99</v>
      </c>
      <c r="E1571" t="s">
        <v>131</v>
      </c>
      <c r="F1571" t="s">
        <v>4807</v>
      </c>
      <c r="G1571" t="s">
        <v>231</v>
      </c>
      <c r="H1571" t="s">
        <v>134</v>
      </c>
      <c r="I1571" t="s">
        <v>135</v>
      </c>
      <c r="J1571" t="s">
        <v>136</v>
      </c>
      <c r="K1571" t="s">
        <v>137</v>
      </c>
      <c r="L1571" t="s">
        <v>4808</v>
      </c>
      <c r="M1571" t="s">
        <v>4809</v>
      </c>
      <c r="N1571">
        <v>2.3541666659999998</v>
      </c>
      <c r="O1571">
        <v>0</v>
      </c>
      <c r="P1571">
        <v>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0.6820591436219734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0.6820591436219734</v>
      </c>
    </row>
    <row r="1572" spans="1:31" x14ac:dyDescent="0.25">
      <c r="A1572">
        <v>1808139</v>
      </c>
      <c r="B1572">
        <v>1</v>
      </c>
      <c r="C1572" t="s">
        <v>80</v>
      </c>
      <c r="D1572" t="s">
        <v>109</v>
      </c>
      <c r="E1572" t="s">
        <v>131</v>
      </c>
      <c r="F1572" t="s">
        <v>4810</v>
      </c>
      <c r="G1572" t="s">
        <v>231</v>
      </c>
      <c r="H1572" t="s">
        <v>134</v>
      </c>
      <c r="I1572" t="s">
        <v>135</v>
      </c>
      <c r="J1572" t="s">
        <v>136</v>
      </c>
      <c r="K1572" t="s">
        <v>137</v>
      </c>
      <c r="L1572" t="s">
        <v>4811</v>
      </c>
      <c r="M1572" t="s">
        <v>4812</v>
      </c>
      <c r="N1572">
        <v>3.1358333329999999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1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0.70730647292529136</v>
      </c>
      <c r="AC1572">
        <v>0</v>
      </c>
      <c r="AD1572">
        <v>0</v>
      </c>
      <c r="AE1572">
        <v>0.70730647292529136</v>
      </c>
    </row>
    <row r="1573" spans="1:31" x14ac:dyDescent="0.25">
      <c r="A1573">
        <v>1808147</v>
      </c>
      <c r="B1573">
        <v>1</v>
      </c>
      <c r="C1573" t="s">
        <v>81</v>
      </c>
      <c r="D1573" t="s">
        <v>127</v>
      </c>
      <c r="E1573" t="s">
        <v>146</v>
      </c>
      <c r="F1573" t="s">
        <v>4813</v>
      </c>
      <c r="G1573" t="s">
        <v>170</v>
      </c>
      <c r="H1573" t="s">
        <v>143</v>
      </c>
      <c r="I1573" t="s">
        <v>135</v>
      </c>
      <c r="J1573" t="s">
        <v>136</v>
      </c>
      <c r="K1573" t="s">
        <v>137</v>
      </c>
      <c r="L1573" t="s">
        <v>4814</v>
      </c>
      <c r="M1573" t="s">
        <v>4815</v>
      </c>
      <c r="N1573">
        <v>2</v>
      </c>
      <c r="O1573">
        <v>0</v>
      </c>
      <c r="P1573">
        <v>9</v>
      </c>
      <c r="Q1573">
        <v>0</v>
      </c>
      <c r="R1573">
        <v>17</v>
      </c>
      <c r="S1573">
        <v>0</v>
      </c>
      <c r="T1573">
        <v>1</v>
      </c>
      <c r="U1573">
        <v>0</v>
      </c>
      <c r="V1573">
        <v>0</v>
      </c>
      <c r="W1573">
        <v>0</v>
      </c>
      <c r="X1573">
        <v>2.018932469729354</v>
      </c>
      <c r="Y1573">
        <v>0</v>
      </c>
      <c r="Z1573">
        <v>3.8880517418772422</v>
      </c>
      <c r="AA1573">
        <v>0</v>
      </c>
      <c r="AB1573">
        <v>1.7131659437744447E-3</v>
      </c>
      <c r="AC1573">
        <v>0</v>
      </c>
      <c r="AD1573">
        <v>0</v>
      </c>
      <c r="AE1573">
        <v>5.9086973775503715</v>
      </c>
    </row>
    <row r="1574" spans="1:31" x14ac:dyDescent="0.25">
      <c r="A1574">
        <v>1808150</v>
      </c>
      <c r="B1574">
        <v>1</v>
      </c>
      <c r="C1574" t="s">
        <v>80</v>
      </c>
      <c r="D1574" t="s">
        <v>82</v>
      </c>
      <c r="E1574" t="s">
        <v>131</v>
      </c>
      <c r="F1574" t="s">
        <v>4816</v>
      </c>
      <c r="G1574" t="s">
        <v>209</v>
      </c>
      <c r="H1574" t="s">
        <v>134</v>
      </c>
      <c r="I1574" t="s">
        <v>135</v>
      </c>
      <c r="J1574" t="s">
        <v>136</v>
      </c>
      <c r="K1574" t="s">
        <v>137</v>
      </c>
      <c r="L1574" t="s">
        <v>4817</v>
      </c>
      <c r="M1574" t="s">
        <v>4818</v>
      </c>
      <c r="N1574">
        <v>1.535833333</v>
      </c>
      <c r="O1574">
        <v>0</v>
      </c>
      <c r="P1574">
        <v>4</v>
      </c>
      <c r="Q1574">
        <v>0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1.0358401457165456</v>
      </c>
      <c r="Y1574">
        <v>0</v>
      </c>
      <c r="Z1574">
        <v>0</v>
      </c>
      <c r="AA1574">
        <v>0</v>
      </c>
      <c r="AB1574">
        <v>3.8529984196000006E-4</v>
      </c>
      <c r="AC1574">
        <v>0</v>
      </c>
      <c r="AD1574">
        <v>0</v>
      </c>
      <c r="AE1574">
        <v>1.0362254455585056</v>
      </c>
    </row>
    <row r="1575" spans="1:31" x14ac:dyDescent="0.25">
      <c r="A1575">
        <v>1808151</v>
      </c>
      <c r="B1575">
        <v>1</v>
      </c>
      <c r="C1575" t="s">
        <v>80</v>
      </c>
      <c r="D1575" t="s">
        <v>93</v>
      </c>
      <c r="E1575" t="s">
        <v>131</v>
      </c>
      <c r="F1575" t="s">
        <v>4819</v>
      </c>
      <c r="G1575" t="s">
        <v>231</v>
      </c>
      <c r="H1575" t="s">
        <v>134</v>
      </c>
      <c r="I1575" t="s">
        <v>135</v>
      </c>
      <c r="J1575" t="s">
        <v>136</v>
      </c>
      <c r="K1575" t="s">
        <v>137</v>
      </c>
      <c r="L1575" t="s">
        <v>4820</v>
      </c>
      <c r="M1575" t="s">
        <v>4821</v>
      </c>
      <c r="N1575">
        <v>2.5916666660000001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0.33541622811137334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0.33541622811137334</v>
      </c>
    </row>
    <row r="1576" spans="1:31" x14ac:dyDescent="0.25">
      <c r="A1576">
        <v>1808152</v>
      </c>
      <c r="B1576">
        <v>1</v>
      </c>
      <c r="C1576" t="s">
        <v>81</v>
      </c>
      <c r="D1576" t="s">
        <v>127</v>
      </c>
      <c r="E1576" t="s">
        <v>131</v>
      </c>
      <c r="F1576" t="s">
        <v>4822</v>
      </c>
      <c r="G1576" t="s">
        <v>209</v>
      </c>
      <c r="H1576" t="s">
        <v>134</v>
      </c>
      <c r="I1576" t="s">
        <v>135</v>
      </c>
      <c r="J1576" t="s">
        <v>136</v>
      </c>
      <c r="K1576" t="s">
        <v>137</v>
      </c>
      <c r="L1576" t="s">
        <v>4823</v>
      </c>
      <c r="M1576" t="s">
        <v>4824</v>
      </c>
      <c r="N1576">
        <v>1.071666666</v>
      </c>
      <c r="O1576">
        <v>0</v>
      </c>
      <c r="P1576">
        <v>11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2.8312144707297624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2.8312144707297624</v>
      </c>
    </row>
    <row r="1577" spans="1:31" x14ac:dyDescent="0.25">
      <c r="A1577">
        <v>1808153</v>
      </c>
      <c r="B1577">
        <v>1</v>
      </c>
      <c r="C1577" t="s">
        <v>80</v>
      </c>
      <c r="D1577" t="s">
        <v>99</v>
      </c>
      <c r="E1577" t="s">
        <v>131</v>
      </c>
      <c r="F1577" t="s">
        <v>4825</v>
      </c>
      <c r="G1577" t="s">
        <v>231</v>
      </c>
      <c r="H1577" t="s">
        <v>134</v>
      </c>
      <c r="I1577" t="s">
        <v>135</v>
      </c>
      <c r="J1577" t="s">
        <v>136</v>
      </c>
      <c r="K1577" t="s">
        <v>137</v>
      </c>
      <c r="L1577" t="s">
        <v>4826</v>
      </c>
      <c r="M1577" t="s">
        <v>4827</v>
      </c>
      <c r="N1577">
        <v>2.0986111109999999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0.21775533410716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0.21775533410716</v>
      </c>
    </row>
    <row r="1578" spans="1:31" x14ac:dyDescent="0.25">
      <c r="A1578">
        <v>1808154</v>
      </c>
      <c r="B1578">
        <v>1</v>
      </c>
      <c r="C1578" t="s">
        <v>81</v>
      </c>
      <c r="D1578" t="s">
        <v>113</v>
      </c>
      <c r="E1578" t="s">
        <v>193</v>
      </c>
      <c r="F1578" t="s">
        <v>4828</v>
      </c>
      <c r="G1578" t="s">
        <v>235</v>
      </c>
      <c r="H1578" t="s">
        <v>134</v>
      </c>
      <c r="I1578" t="s">
        <v>135</v>
      </c>
      <c r="J1578" t="s">
        <v>136</v>
      </c>
      <c r="K1578" t="s">
        <v>137</v>
      </c>
      <c r="L1578" t="s">
        <v>4829</v>
      </c>
      <c r="M1578" t="s">
        <v>4830</v>
      </c>
      <c r="N1578">
        <v>1.8177777770000001</v>
      </c>
      <c r="O1578">
        <v>0</v>
      </c>
      <c r="P1578">
        <v>7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1.1084246643333677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1.1084246643333677</v>
      </c>
    </row>
    <row r="1579" spans="1:31" x14ac:dyDescent="0.25">
      <c r="A1579">
        <v>1808160</v>
      </c>
      <c r="B1579">
        <v>1</v>
      </c>
      <c r="C1579" t="s">
        <v>80</v>
      </c>
      <c r="D1579" t="s">
        <v>97</v>
      </c>
      <c r="E1579" t="s">
        <v>131</v>
      </c>
      <c r="F1579" t="s">
        <v>4831</v>
      </c>
      <c r="G1579" t="s">
        <v>231</v>
      </c>
      <c r="H1579" t="s">
        <v>134</v>
      </c>
      <c r="I1579" t="s">
        <v>135</v>
      </c>
      <c r="J1579" t="s">
        <v>136</v>
      </c>
      <c r="K1579" t="s">
        <v>137</v>
      </c>
      <c r="L1579" t="s">
        <v>4832</v>
      </c>
      <c r="M1579" t="s">
        <v>4833</v>
      </c>
      <c r="N1579">
        <v>0.95750000000000002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0.94015344077697782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0.94015344077697782</v>
      </c>
    </row>
    <row r="1580" spans="1:31" x14ac:dyDescent="0.25">
      <c r="A1580">
        <v>1808167</v>
      </c>
      <c r="B1580">
        <v>1</v>
      </c>
      <c r="C1580" t="s">
        <v>80</v>
      </c>
      <c r="D1580" t="s">
        <v>94</v>
      </c>
      <c r="E1580" t="s">
        <v>193</v>
      </c>
      <c r="F1580" t="s">
        <v>4834</v>
      </c>
      <c r="G1580" t="s">
        <v>235</v>
      </c>
      <c r="H1580" t="s">
        <v>134</v>
      </c>
      <c r="I1580" t="s">
        <v>135</v>
      </c>
      <c r="J1580" t="s">
        <v>136</v>
      </c>
      <c r="K1580" t="s">
        <v>137</v>
      </c>
      <c r="L1580" t="s">
        <v>4835</v>
      </c>
      <c r="M1580" t="s">
        <v>4836</v>
      </c>
      <c r="N1580">
        <v>0.96750000000000003</v>
      </c>
      <c r="O1580">
        <v>0</v>
      </c>
      <c r="P1580">
        <v>16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1.3464098022955999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1.3464098022955999</v>
      </c>
    </row>
    <row r="1581" spans="1:31" x14ac:dyDescent="0.25">
      <c r="A1581">
        <v>1808230</v>
      </c>
      <c r="B1581">
        <v>1</v>
      </c>
      <c r="C1581" t="s">
        <v>81</v>
      </c>
      <c r="D1581" t="s">
        <v>114</v>
      </c>
      <c r="E1581" t="s">
        <v>140</v>
      </c>
      <c r="F1581" t="s">
        <v>4837</v>
      </c>
      <c r="G1581" t="s">
        <v>142</v>
      </c>
      <c r="H1581" t="s">
        <v>143</v>
      </c>
      <c r="I1581" t="s">
        <v>135</v>
      </c>
      <c r="J1581" t="s">
        <v>136</v>
      </c>
      <c r="K1581" t="s">
        <v>137</v>
      </c>
      <c r="L1581" t="s">
        <v>4838</v>
      </c>
      <c r="M1581" t="s">
        <v>4839</v>
      </c>
      <c r="N1581">
        <v>0.68333333299999999</v>
      </c>
      <c r="O1581">
        <v>0</v>
      </c>
      <c r="P1581">
        <v>858</v>
      </c>
      <c r="Q1581">
        <v>0</v>
      </c>
      <c r="R1581">
        <v>9</v>
      </c>
      <c r="S1581">
        <v>1</v>
      </c>
      <c r="T1581">
        <v>67</v>
      </c>
      <c r="U1581">
        <v>0</v>
      </c>
      <c r="V1581">
        <v>0</v>
      </c>
      <c r="W1581">
        <v>0</v>
      </c>
      <c r="X1581">
        <v>54.282058585502902</v>
      </c>
      <c r="Y1581">
        <v>0</v>
      </c>
      <c r="Z1581">
        <v>2.9503306239100004E-2</v>
      </c>
      <c r="AA1581">
        <v>0</v>
      </c>
      <c r="AB1581">
        <v>4.3688459766131178</v>
      </c>
      <c r="AC1581">
        <v>0</v>
      </c>
      <c r="AD1581">
        <v>0</v>
      </c>
      <c r="AE1581">
        <v>58.680407868355118</v>
      </c>
    </row>
    <row r="1582" spans="1:31" x14ac:dyDescent="0.25">
      <c r="A1582">
        <v>1808169</v>
      </c>
      <c r="B1582">
        <v>1</v>
      </c>
      <c r="C1582" t="s">
        <v>80</v>
      </c>
      <c r="D1582" t="s">
        <v>108</v>
      </c>
      <c r="E1582" t="s">
        <v>176</v>
      </c>
      <c r="F1582" t="s">
        <v>4840</v>
      </c>
      <c r="G1582" t="s">
        <v>142</v>
      </c>
      <c r="H1582" t="s">
        <v>143</v>
      </c>
      <c r="I1582" t="s">
        <v>135</v>
      </c>
      <c r="J1582" t="s">
        <v>136</v>
      </c>
      <c r="K1582" t="s">
        <v>137</v>
      </c>
      <c r="L1582" t="s">
        <v>4841</v>
      </c>
      <c r="M1582" t="s">
        <v>4842</v>
      </c>
      <c r="N1582">
        <v>0.52249999999999996</v>
      </c>
      <c r="O1582">
        <v>0</v>
      </c>
      <c r="P1582">
        <v>2317</v>
      </c>
      <c r="Q1582">
        <v>0</v>
      </c>
      <c r="R1582">
        <v>131</v>
      </c>
      <c r="S1582">
        <v>1</v>
      </c>
      <c r="T1582">
        <v>830</v>
      </c>
      <c r="U1582">
        <v>1</v>
      </c>
      <c r="V1582">
        <v>2</v>
      </c>
      <c r="W1582">
        <v>0</v>
      </c>
      <c r="X1582">
        <v>209.58736130026301</v>
      </c>
      <c r="Y1582">
        <v>0</v>
      </c>
      <c r="Z1582">
        <v>11.365230042015083</v>
      </c>
      <c r="AA1582">
        <v>12.036677839822348</v>
      </c>
      <c r="AB1582">
        <v>129.43945021468068</v>
      </c>
      <c r="AC1582">
        <v>50.571885331350835</v>
      </c>
      <c r="AD1582">
        <v>2.9796517673827303</v>
      </c>
      <c r="AE1582">
        <v>415.98025649551465</v>
      </c>
    </row>
    <row r="1583" spans="1:31" x14ac:dyDescent="0.25">
      <c r="A1583">
        <v>1808174</v>
      </c>
      <c r="B1583">
        <v>1</v>
      </c>
      <c r="C1583" t="s">
        <v>80</v>
      </c>
      <c r="D1583" t="s">
        <v>108</v>
      </c>
      <c r="E1583" t="s">
        <v>176</v>
      </c>
      <c r="F1583" t="s">
        <v>4840</v>
      </c>
      <c r="G1583" t="s">
        <v>142</v>
      </c>
      <c r="H1583" t="s">
        <v>143</v>
      </c>
      <c r="I1583" t="s">
        <v>135</v>
      </c>
      <c r="J1583" t="s">
        <v>136</v>
      </c>
      <c r="K1583" t="s">
        <v>137</v>
      </c>
      <c r="L1583" t="s">
        <v>4843</v>
      </c>
      <c r="M1583" t="s">
        <v>4844</v>
      </c>
      <c r="N1583">
        <v>0.64944444400000001</v>
      </c>
      <c r="O1583">
        <v>0</v>
      </c>
      <c r="P1583">
        <v>2317</v>
      </c>
      <c r="Q1583">
        <v>0</v>
      </c>
      <c r="R1583">
        <v>131</v>
      </c>
      <c r="S1583">
        <v>1</v>
      </c>
      <c r="T1583">
        <v>830</v>
      </c>
      <c r="U1583">
        <v>1</v>
      </c>
      <c r="V1583">
        <v>2</v>
      </c>
      <c r="W1583">
        <v>0</v>
      </c>
      <c r="X1583">
        <v>254.58699402127922</v>
      </c>
      <c r="Y1583">
        <v>0</v>
      </c>
      <c r="Z1583">
        <v>13.968178267079624</v>
      </c>
      <c r="AA1583">
        <v>14.858221219008701</v>
      </c>
      <c r="AB1583">
        <v>159.36497914907923</v>
      </c>
      <c r="AC1583">
        <v>61.996701700975912</v>
      </c>
      <c r="AD1583">
        <v>3.6788971263860288</v>
      </c>
      <c r="AE1583">
        <v>508.45397148380869</v>
      </c>
    </row>
    <row r="1584" spans="1:31" x14ac:dyDescent="0.25">
      <c r="A1584">
        <v>1808176</v>
      </c>
      <c r="B1584">
        <v>1</v>
      </c>
      <c r="C1584" t="s">
        <v>80</v>
      </c>
      <c r="D1584" t="s">
        <v>82</v>
      </c>
      <c r="E1584" t="s">
        <v>339</v>
      </c>
      <c r="F1584" t="s">
        <v>4845</v>
      </c>
      <c r="G1584" t="s">
        <v>158</v>
      </c>
      <c r="H1584" t="s">
        <v>143</v>
      </c>
      <c r="I1584" t="s">
        <v>199</v>
      </c>
      <c r="J1584" t="s">
        <v>136</v>
      </c>
      <c r="K1584" t="s">
        <v>159</v>
      </c>
      <c r="L1584" t="s">
        <v>4846</v>
      </c>
      <c r="M1584" t="s">
        <v>4847</v>
      </c>
      <c r="N1584">
        <v>3.3333333E-2</v>
      </c>
      <c r="O1584">
        <v>0</v>
      </c>
      <c r="P1584">
        <v>10</v>
      </c>
      <c r="Q1584">
        <v>0</v>
      </c>
      <c r="R1584">
        <v>0</v>
      </c>
      <c r="S1584">
        <v>5</v>
      </c>
      <c r="T1584">
        <v>152</v>
      </c>
      <c r="U1584">
        <v>0</v>
      </c>
      <c r="V1584">
        <v>0</v>
      </c>
      <c r="W1584">
        <v>0</v>
      </c>
      <c r="X1584">
        <v>0.12096666380750001</v>
      </c>
      <c r="Y1584">
        <v>0</v>
      </c>
      <c r="Z1584">
        <v>0</v>
      </c>
      <c r="AA1584">
        <v>13.004570485494234</v>
      </c>
      <c r="AB1584">
        <v>2.2026697435929998</v>
      </c>
      <c r="AC1584">
        <v>0</v>
      </c>
      <c r="AD1584">
        <v>0</v>
      </c>
      <c r="AE1584">
        <v>15.328206892894734</v>
      </c>
    </row>
    <row r="1585" spans="1:31" x14ac:dyDescent="0.25">
      <c r="A1585">
        <v>1808181</v>
      </c>
      <c r="B1585">
        <v>1</v>
      </c>
      <c r="C1585" t="s">
        <v>80</v>
      </c>
      <c r="D1585" t="s">
        <v>96</v>
      </c>
      <c r="E1585" t="s">
        <v>131</v>
      </c>
      <c r="F1585" t="s">
        <v>4848</v>
      </c>
      <c r="G1585" t="s">
        <v>231</v>
      </c>
      <c r="H1585" t="s">
        <v>134</v>
      </c>
      <c r="I1585" t="s">
        <v>135</v>
      </c>
      <c r="J1585" t="s">
        <v>136</v>
      </c>
      <c r="K1585" t="s">
        <v>137</v>
      </c>
      <c r="L1585" t="s">
        <v>4849</v>
      </c>
      <c r="M1585" t="s">
        <v>4850</v>
      </c>
      <c r="N1585">
        <v>0.6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4.4869033471500001E-3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4.4869033471500001E-3</v>
      </c>
    </row>
    <row r="1586" spans="1:31" x14ac:dyDescent="0.25">
      <c r="A1586">
        <v>1808182</v>
      </c>
      <c r="B1586">
        <v>1</v>
      </c>
      <c r="C1586" t="s">
        <v>80</v>
      </c>
      <c r="D1586" t="s">
        <v>106</v>
      </c>
      <c r="E1586" t="s">
        <v>176</v>
      </c>
      <c r="F1586" t="s">
        <v>4851</v>
      </c>
      <c r="G1586" t="s">
        <v>142</v>
      </c>
      <c r="H1586" t="s">
        <v>143</v>
      </c>
      <c r="I1586" t="s">
        <v>135</v>
      </c>
      <c r="J1586" t="s">
        <v>136</v>
      </c>
      <c r="K1586" t="s">
        <v>137</v>
      </c>
      <c r="L1586" t="s">
        <v>4852</v>
      </c>
      <c r="M1586" t="s">
        <v>4853</v>
      </c>
      <c r="N1586">
        <v>1.521666666</v>
      </c>
      <c r="O1586">
        <v>0</v>
      </c>
      <c r="P1586">
        <v>544</v>
      </c>
      <c r="Q1586">
        <v>20</v>
      </c>
      <c r="R1586">
        <v>158</v>
      </c>
      <c r="S1586">
        <v>7</v>
      </c>
      <c r="T1586">
        <v>112</v>
      </c>
      <c r="U1586">
        <v>0</v>
      </c>
      <c r="V1586">
        <v>0</v>
      </c>
      <c r="W1586">
        <v>0</v>
      </c>
      <c r="X1586">
        <v>119.08227369895319</v>
      </c>
      <c r="Y1586">
        <v>176.58111511419085</v>
      </c>
      <c r="Z1586">
        <v>126.32014463767651</v>
      </c>
      <c r="AA1586">
        <v>20.130116906246442</v>
      </c>
      <c r="AB1586">
        <v>106.9551887676013</v>
      </c>
      <c r="AC1586">
        <v>0</v>
      </c>
      <c r="AD1586">
        <v>0</v>
      </c>
      <c r="AE1586">
        <v>549.06883912466822</v>
      </c>
    </row>
    <row r="1587" spans="1:31" x14ac:dyDescent="0.25">
      <c r="A1587">
        <v>1808184</v>
      </c>
      <c r="B1587">
        <v>1</v>
      </c>
      <c r="C1587" t="s">
        <v>81</v>
      </c>
      <c r="D1587" t="s">
        <v>127</v>
      </c>
      <c r="E1587" t="s">
        <v>146</v>
      </c>
      <c r="F1587" t="s">
        <v>4854</v>
      </c>
      <c r="G1587" t="s">
        <v>142</v>
      </c>
      <c r="H1587" t="s">
        <v>143</v>
      </c>
      <c r="I1587" t="s">
        <v>135</v>
      </c>
      <c r="J1587" t="s">
        <v>136</v>
      </c>
      <c r="K1587" t="s">
        <v>137</v>
      </c>
      <c r="L1587" t="s">
        <v>4855</v>
      </c>
      <c r="M1587" t="s">
        <v>4856</v>
      </c>
      <c r="N1587">
        <v>0.77777777699999995</v>
      </c>
      <c r="O1587">
        <v>0</v>
      </c>
      <c r="P1587">
        <v>76</v>
      </c>
      <c r="Q1587">
        <v>0</v>
      </c>
      <c r="R1587">
        <v>4</v>
      </c>
      <c r="S1587">
        <v>0</v>
      </c>
      <c r="T1587">
        <v>5</v>
      </c>
      <c r="U1587">
        <v>0</v>
      </c>
      <c r="V1587">
        <v>0</v>
      </c>
      <c r="W1587">
        <v>0</v>
      </c>
      <c r="X1587">
        <v>5.6711414728802083</v>
      </c>
      <c r="Y1587">
        <v>0</v>
      </c>
      <c r="Z1587">
        <v>8.3741491372194433E-3</v>
      </c>
      <c r="AA1587">
        <v>0</v>
      </c>
      <c r="AB1587">
        <v>0.97475689697818046</v>
      </c>
      <c r="AC1587">
        <v>0</v>
      </c>
      <c r="AD1587">
        <v>0</v>
      </c>
      <c r="AE1587">
        <v>6.6542725189956089</v>
      </c>
    </row>
    <row r="1588" spans="1:31" x14ac:dyDescent="0.25">
      <c r="A1588">
        <v>1808186</v>
      </c>
      <c r="B1588">
        <v>1</v>
      </c>
      <c r="C1588" t="s">
        <v>80</v>
      </c>
      <c r="D1588" t="s">
        <v>103</v>
      </c>
      <c r="E1588" t="s">
        <v>176</v>
      </c>
      <c r="F1588" t="s">
        <v>4857</v>
      </c>
      <c r="G1588" t="s">
        <v>142</v>
      </c>
      <c r="H1588" t="s">
        <v>143</v>
      </c>
      <c r="I1588" t="s">
        <v>135</v>
      </c>
      <c r="J1588" t="s">
        <v>136</v>
      </c>
      <c r="K1588" t="s">
        <v>137</v>
      </c>
      <c r="L1588" t="s">
        <v>4858</v>
      </c>
      <c r="M1588" t="s">
        <v>4859</v>
      </c>
      <c r="N1588">
        <v>0.45833333300000001</v>
      </c>
      <c r="O1588">
        <v>0</v>
      </c>
      <c r="P1588">
        <v>4207</v>
      </c>
      <c r="Q1588">
        <v>0</v>
      </c>
      <c r="R1588">
        <v>34</v>
      </c>
      <c r="S1588">
        <v>0</v>
      </c>
      <c r="T1588">
        <v>449</v>
      </c>
      <c r="U1588">
        <v>0</v>
      </c>
      <c r="V1588">
        <v>0</v>
      </c>
      <c r="W1588">
        <v>0</v>
      </c>
      <c r="X1588">
        <v>279.60329873659794</v>
      </c>
      <c r="Y1588">
        <v>0</v>
      </c>
      <c r="Z1588">
        <v>10.469898488659499</v>
      </c>
      <c r="AA1588">
        <v>0</v>
      </c>
      <c r="AB1588">
        <v>87.71624431814152</v>
      </c>
      <c r="AC1588">
        <v>0</v>
      </c>
      <c r="AD1588">
        <v>0</v>
      </c>
      <c r="AE1588">
        <v>377.78944154339899</v>
      </c>
    </row>
    <row r="1589" spans="1:31" x14ac:dyDescent="0.25">
      <c r="A1589">
        <v>1808188</v>
      </c>
      <c r="B1589">
        <v>1</v>
      </c>
      <c r="C1589" t="s">
        <v>81</v>
      </c>
      <c r="D1589" t="s">
        <v>123</v>
      </c>
      <c r="E1589" t="s">
        <v>140</v>
      </c>
      <c r="F1589" t="s">
        <v>4860</v>
      </c>
      <c r="G1589" t="s">
        <v>142</v>
      </c>
      <c r="H1589" t="s">
        <v>143</v>
      </c>
      <c r="I1589" t="s">
        <v>135</v>
      </c>
      <c r="J1589" t="s">
        <v>136</v>
      </c>
      <c r="K1589" t="s">
        <v>137</v>
      </c>
      <c r="L1589" t="s">
        <v>4861</v>
      </c>
      <c r="M1589" t="s">
        <v>4862</v>
      </c>
      <c r="N1589">
        <v>0.66666666600000002</v>
      </c>
      <c r="O1589">
        <v>3</v>
      </c>
      <c r="P1589">
        <v>531</v>
      </c>
      <c r="Q1589">
        <v>230</v>
      </c>
      <c r="R1589">
        <v>97</v>
      </c>
      <c r="S1589">
        <v>16</v>
      </c>
      <c r="T1589">
        <v>50</v>
      </c>
      <c r="U1589">
        <v>0</v>
      </c>
      <c r="V1589">
        <v>0</v>
      </c>
      <c r="W1589">
        <v>12.417237713912503</v>
      </c>
      <c r="X1589">
        <v>47.80219709424</v>
      </c>
      <c r="Y1589">
        <v>112.48812397876263</v>
      </c>
      <c r="Z1589">
        <v>64.953863568141742</v>
      </c>
      <c r="AA1589">
        <v>28.816055610272493</v>
      </c>
      <c r="AB1589">
        <v>11.580907543971133</v>
      </c>
      <c r="AC1589">
        <v>0</v>
      </c>
      <c r="AD1589">
        <v>0</v>
      </c>
      <c r="AE1589">
        <v>278.05838550930048</v>
      </c>
    </row>
    <row r="1590" spans="1:31" x14ac:dyDescent="0.25">
      <c r="A1590">
        <v>1808189</v>
      </c>
      <c r="B1590">
        <v>1</v>
      </c>
      <c r="C1590" t="s">
        <v>80</v>
      </c>
      <c r="D1590" t="s">
        <v>93</v>
      </c>
      <c r="E1590" t="s">
        <v>176</v>
      </c>
      <c r="F1590" t="s">
        <v>4863</v>
      </c>
      <c r="G1590" t="s">
        <v>142</v>
      </c>
      <c r="H1590" t="s">
        <v>143</v>
      </c>
      <c r="I1590" t="s">
        <v>135</v>
      </c>
      <c r="J1590" t="s">
        <v>136</v>
      </c>
      <c r="K1590" t="s">
        <v>137</v>
      </c>
      <c r="L1590" t="s">
        <v>4864</v>
      </c>
      <c r="M1590" t="s">
        <v>4865</v>
      </c>
      <c r="N1590">
        <v>0.169444444</v>
      </c>
      <c r="O1590">
        <v>2</v>
      </c>
      <c r="P1590">
        <v>290</v>
      </c>
      <c r="Q1590">
        <v>34</v>
      </c>
      <c r="R1590">
        <v>63</v>
      </c>
      <c r="S1590">
        <v>5</v>
      </c>
      <c r="T1590">
        <v>67</v>
      </c>
      <c r="U1590">
        <v>1</v>
      </c>
      <c r="V1590">
        <v>0</v>
      </c>
      <c r="W1590">
        <v>0.24465167871427779</v>
      </c>
      <c r="X1590">
        <v>5.8522628346892098</v>
      </c>
      <c r="Y1590">
        <v>26.81838064104684</v>
      </c>
      <c r="Z1590">
        <v>25.766008634709241</v>
      </c>
      <c r="AA1590">
        <v>3.0347737088106665</v>
      </c>
      <c r="AB1590">
        <v>7.0570808874123232</v>
      </c>
      <c r="AC1590">
        <v>0.26387924911749994</v>
      </c>
      <c r="AD1590">
        <v>0</v>
      </c>
      <c r="AE1590">
        <v>69.037037634500052</v>
      </c>
    </row>
    <row r="1591" spans="1:31" x14ac:dyDescent="0.25">
      <c r="A1591">
        <v>1808190</v>
      </c>
      <c r="B1591">
        <v>1</v>
      </c>
      <c r="C1591" t="s">
        <v>80</v>
      </c>
      <c r="D1591" t="s">
        <v>101</v>
      </c>
      <c r="E1591" t="s">
        <v>140</v>
      </c>
      <c r="F1591" t="s">
        <v>4866</v>
      </c>
      <c r="G1591" t="s">
        <v>142</v>
      </c>
      <c r="H1591" t="s">
        <v>143</v>
      </c>
      <c r="I1591" t="s">
        <v>199</v>
      </c>
      <c r="J1591" t="s">
        <v>136</v>
      </c>
      <c r="K1591" t="s">
        <v>137</v>
      </c>
      <c r="L1591" t="s">
        <v>4867</v>
      </c>
      <c r="M1591" t="s">
        <v>4868</v>
      </c>
      <c r="N1591">
        <v>2.5000000000000001E-2</v>
      </c>
      <c r="O1591">
        <v>13</v>
      </c>
      <c r="P1591">
        <v>2941</v>
      </c>
      <c r="Q1591">
        <v>10</v>
      </c>
      <c r="R1591">
        <v>97</v>
      </c>
      <c r="S1591">
        <v>24</v>
      </c>
      <c r="T1591">
        <v>326</v>
      </c>
      <c r="U1591">
        <v>4</v>
      </c>
      <c r="V1591">
        <v>0</v>
      </c>
      <c r="W1591">
        <v>0.13034855882775001</v>
      </c>
      <c r="X1591">
        <v>15.039776259996591</v>
      </c>
      <c r="Y1591">
        <v>1.6321000231206</v>
      </c>
      <c r="Z1591">
        <v>0.57613014087080017</v>
      </c>
      <c r="AA1591">
        <v>2.1938426039453001</v>
      </c>
      <c r="AB1591">
        <v>5.2571437592052721</v>
      </c>
      <c r="AC1591">
        <v>3.0970230300022505</v>
      </c>
      <c r="AD1591">
        <v>0</v>
      </c>
      <c r="AE1591">
        <v>27.926364375968564</v>
      </c>
    </row>
    <row r="1592" spans="1:31" x14ac:dyDescent="0.25">
      <c r="A1592">
        <v>1808191</v>
      </c>
      <c r="B1592">
        <v>1</v>
      </c>
      <c r="C1592" t="s">
        <v>80</v>
      </c>
      <c r="D1592" t="s">
        <v>97</v>
      </c>
      <c r="E1592" t="s">
        <v>176</v>
      </c>
      <c r="F1592" t="s">
        <v>4869</v>
      </c>
      <c r="G1592" t="s">
        <v>256</v>
      </c>
      <c r="H1592" t="s">
        <v>143</v>
      </c>
      <c r="I1592" t="s">
        <v>135</v>
      </c>
      <c r="J1592" t="s">
        <v>136</v>
      </c>
      <c r="K1592" t="s">
        <v>159</v>
      </c>
      <c r="L1592" t="s">
        <v>4870</v>
      </c>
      <c r="M1592" t="s">
        <v>4871</v>
      </c>
      <c r="N1592">
        <v>7.4736111110000003</v>
      </c>
      <c r="O1592">
        <v>7</v>
      </c>
      <c r="P1592">
        <v>784</v>
      </c>
      <c r="Q1592">
        <v>13</v>
      </c>
      <c r="R1592">
        <v>626</v>
      </c>
      <c r="S1592">
        <v>19</v>
      </c>
      <c r="T1592">
        <v>225</v>
      </c>
      <c r="U1592">
        <v>3</v>
      </c>
      <c r="V1592">
        <v>0</v>
      </c>
      <c r="W1592">
        <v>467.13936331799988</v>
      </c>
      <c r="X1592">
        <v>2409.0181650445138</v>
      </c>
      <c r="Y1592">
        <v>558.28933826182788</v>
      </c>
      <c r="Z1592">
        <v>2079.5447553259742</v>
      </c>
      <c r="AA1592">
        <v>911.07643276430974</v>
      </c>
      <c r="AB1592">
        <v>1696.3889296068885</v>
      </c>
      <c r="AC1592">
        <v>335.71522206524605</v>
      </c>
      <c r="AD1592">
        <v>0</v>
      </c>
      <c r="AE1592">
        <v>8457.1722063867601</v>
      </c>
    </row>
    <row r="1593" spans="1:31" x14ac:dyDescent="0.25">
      <c r="A1593">
        <v>1808192</v>
      </c>
      <c r="B1593">
        <v>1</v>
      </c>
      <c r="C1593" t="s">
        <v>81</v>
      </c>
      <c r="D1593" t="s">
        <v>120</v>
      </c>
      <c r="E1593" t="s">
        <v>291</v>
      </c>
      <c r="F1593" t="s">
        <v>4872</v>
      </c>
      <c r="G1593" t="s">
        <v>424</v>
      </c>
      <c r="H1593" t="s">
        <v>134</v>
      </c>
      <c r="I1593" t="s">
        <v>135</v>
      </c>
      <c r="J1593" t="s">
        <v>136</v>
      </c>
      <c r="K1593" t="s">
        <v>137</v>
      </c>
      <c r="L1593" t="s">
        <v>4873</v>
      </c>
      <c r="M1593" t="s">
        <v>4874</v>
      </c>
      <c r="N1593">
        <v>0.84888888799999995</v>
      </c>
      <c r="O1593">
        <v>0</v>
      </c>
      <c r="P1593">
        <v>70</v>
      </c>
      <c r="Q1593">
        <v>0</v>
      </c>
      <c r="R1593">
        <v>0</v>
      </c>
      <c r="S1593">
        <v>0</v>
      </c>
      <c r="T1593">
        <v>1</v>
      </c>
      <c r="U1593">
        <v>0</v>
      </c>
      <c r="V1593">
        <v>0</v>
      </c>
      <c r="W1593">
        <v>0</v>
      </c>
      <c r="X1593">
        <v>7.0290877890298802</v>
      </c>
      <c r="Y1593">
        <v>0</v>
      </c>
      <c r="Z1593">
        <v>0</v>
      </c>
      <c r="AA1593">
        <v>0</v>
      </c>
      <c r="AB1593">
        <v>0.79330256268280008</v>
      </c>
      <c r="AC1593">
        <v>0</v>
      </c>
      <c r="AD1593">
        <v>0</v>
      </c>
      <c r="AE1593">
        <v>7.8223903517126807</v>
      </c>
    </row>
    <row r="1594" spans="1:31" x14ac:dyDescent="0.25">
      <c r="A1594">
        <v>1808193</v>
      </c>
      <c r="B1594">
        <v>1</v>
      </c>
      <c r="C1594" t="s">
        <v>80</v>
      </c>
      <c r="D1594" t="s">
        <v>93</v>
      </c>
      <c r="E1594" t="s">
        <v>146</v>
      </c>
      <c r="F1594" t="s">
        <v>4875</v>
      </c>
      <c r="G1594" t="s">
        <v>706</v>
      </c>
      <c r="H1594" t="s">
        <v>143</v>
      </c>
      <c r="I1594" t="s">
        <v>135</v>
      </c>
      <c r="J1594" t="s">
        <v>136</v>
      </c>
      <c r="K1594" t="s">
        <v>137</v>
      </c>
      <c r="L1594" t="s">
        <v>4876</v>
      </c>
      <c r="M1594" t="s">
        <v>4877</v>
      </c>
      <c r="N1594">
        <v>3.809722222</v>
      </c>
      <c r="O1594">
        <v>0</v>
      </c>
      <c r="P1594">
        <v>21</v>
      </c>
      <c r="Q1594">
        <v>0</v>
      </c>
      <c r="R1594">
        <v>6</v>
      </c>
      <c r="S1594">
        <v>0</v>
      </c>
      <c r="T1594">
        <v>12</v>
      </c>
      <c r="U1594">
        <v>0</v>
      </c>
      <c r="V1594">
        <v>0</v>
      </c>
      <c r="W1594">
        <v>0</v>
      </c>
      <c r="X1594">
        <v>13.217879821269175</v>
      </c>
      <c r="Y1594">
        <v>0</v>
      </c>
      <c r="Z1594">
        <v>8.765861068576223</v>
      </c>
      <c r="AA1594">
        <v>0</v>
      </c>
      <c r="AB1594">
        <v>49.979487000292721</v>
      </c>
      <c r="AC1594">
        <v>0</v>
      </c>
      <c r="AD1594">
        <v>0</v>
      </c>
      <c r="AE1594">
        <v>71.963227890138114</v>
      </c>
    </row>
    <row r="1595" spans="1:31" x14ac:dyDescent="0.25">
      <c r="A1595">
        <v>1808195</v>
      </c>
      <c r="B1595">
        <v>1</v>
      </c>
      <c r="C1595" t="s">
        <v>80</v>
      </c>
      <c r="D1595" t="s">
        <v>97</v>
      </c>
      <c r="E1595" t="s">
        <v>131</v>
      </c>
      <c r="F1595" t="s">
        <v>4878</v>
      </c>
      <c r="G1595" t="s">
        <v>133</v>
      </c>
      <c r="H1595" t="s">
        <v>134</v>
      </c>
      <c r="I1595" t="s">
        <v>135</v>
      </c>
      <c r="J1595" t="s">
        <v>136</v>
      </c>
      <c r="K1595" t="s">
        <v>137</v>
      </c>
      <c r="L1595" t="s">
        <v>4879</v>
      </c>
      <c r="M1595" t="s">
        <v>4880</v>
      </c>
      <c r="N1595">
        <v>1.7666666660000001</v>
      </c>
      <c r="O1595">
        <v>0</v>
      </c>
      <c r="P1595">
        <v>0</v>
      </c>
      <c r="Q1595">
        <v>0</v>
      </c>
      <c r="R1595">
        <v>3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1.9954546647495</v>
      </c>
      <c r="AA1595">
        <v>0</v>
      </c>
      <c r="AB1595">
        <v>0</v>
      </c>
      <c r="AC1595">
        <v>0</v>
      </c>
      <c r="AD1595">
        <v>0</v>
      </c>
      <c r="AE1595">
        <v>1.9954546647495</v>
      </c>
    </row>
    <row r="1596" spans="1:31" x14ac:dyDescent="0.25">
      <c r="A1596">
        <v>1808197</v>
      </c>
      <c r="B1596">
        <v>1</v>
      </c>
      <c r="C1596" t="s">
        <v>81</v>
      </c>
      <c r="D1596" t="s">
        <v>128</v>
      </c>
      <c r="E1596" t="s">
        <v>146</v>
      </c>
      <c r="F1596" t="s">
        <v>1129</v>
      </c>
      <c r="G1596" t="s">
        <v>142</v>
      </c>
      <c r="H1596" t="s">
        <v>143</v>
      </c>
      <c r="I1596" t="s">
        <v>135</v>
      </c>
      <c r="J1596" t="s">
        <v>136</v>
      </c>
      <c r="K1596" t="s">
        <v>137</v>
      </c>
      <c r="L1596" t="s">
        <v>4881</v>
      </c>
      <c r="M1596" t="s">
        <v>4882</v>
      </c>
      <c r="N1596">
        <v>5.1694444439999998</v>
      </c>
      <c r="O1596">
        <v>0</v>
      </c>
      <c r="P1596">
        <v>15</v>
      </c>
      <c r="Q1596">
        <v>0</v>
      </c>
      <c r="R1596">
        <v>19</v>
      </c>
      <c r="S1596">
        <v>8</v>
      </c>
      <c r="T1596">
        <v>4</v>
      </c>
      <c r="U1596">
        <v>2</v>
      </c>
      <c r="V1596">
        <v>0</v>
      </c>
      <c r="W1596">
        <v>0</v>
      </c>
      <c r="X1596">
        <v>20.6671195086215</v>
      </c>
      <c r="Y1596">
        <v>0</v>
      </c>
      <c r="Z1596">
        <v>31.237709645414899</v>
      </c>
      <c r="AA1596">
        <v>2450.1963472728153</v>
      </c>
      <c r="AB1596">
        <v>64.95280505316866</v>
      </c>
      <c r="AC1596">
        <v>452.67231711693853</v>
      </c>
      <c r="AD1596">
        <v>0</v>
      </c>
      <c r="AE1596">
        <v>3019.7262985969583</v>
      </c>
    </row>
    <row r="1597" spans="1:31" x14ac:dyDescent="0.25">
      <c r="A1597">
        <v>1808199</v>
      </c>
      <c r="B1597">
        <v>1</v>
      </c>
      <c r="C1597" t="s">
        <v>81</v>
      </c>
      <c r="D1597" t="s">
        <v>113</v>
      </c>
      <c r="E1597" t="s">
        <v>146</v>
      </c>
      <c r="F1597" t="s">
        <v>4883</v>
      </c>
      <c r="G1597" t="s">
        <v>2385</v>
      </c>
      <c r="H1597" t="s">
        <v>143</v>
      </c>
      <c r="I1597" t="s">
        <v>135</v>
      </c>
      <c r="J1597" t="s">
        <v>136</v>
      </c>
      <c r="K1597" t="s">
        <v>137</v>
      </c>
      <c r="L1597" t="s">
        <v>4884</v>
      </c>
      <c r="M1597" t="s">
        <v>4885</v>
      </c>
      <c r="N1597">
        <v>5.07</v>
      </c>
      <c r="O1597">
        <v>0</v>
      </c>
      <c r="P1597">
        <v>0</v>
      </c>
      <c r="Q1597">
        <v>7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379.73983004335219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379.73983004335219</v>
      </c>
    </row>
    <row r="1598" spans="1:31" x14ac:dyDescent="0.25">
      <c r="A1598">
        <v>1808202</v>
      </c>
      <c r="B1598">
        <v>1</v>
      </c>
      <c r="C1598" t="s">
        <v>80</v>
      </c>
      <c r="D1598" t="s">
        <v>93</v>
      </c>
      <c r="E1598" t="s">
        <v>131</v>
      </c>
      <c r="F1598" t="s">
        <v>4886</v>
      </c>
      <c r="G1598" t="s">
        <v>231</v>
      </c>
      <c r="H1598" t="s">
        <v>134</v>
      </c>
      <c r="I1598" t="s">
        <v>135</v>
      </c>
      <c r="J1598" t="s">
        <v>136</v>
      </c>
      <c r="K1598" t="s">
        <v>137</v>
      </c>
      <c r="L1598" t="s">
        <v>4887</v>
      </c>
      <c r="M1598" t="s">
        <v>4888</v>
      </c>
      <c r="N1598">
        <v>5.2225000000000001</v>
      </c>
      <c r="O1598">
        <v>0</v>
      </c>
      <c r="P1598">
        <v>0</v>
      </c>
      <c r="Q1598">
        <v>0</v>
      </c>
      <c r="R1598">
        <v>2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5.1711024080821835</v>
      </c>
      <c r="AA1598">
        <v>0</v>
      </c>
      <c r="AB1598">
        <v>0</v>
      </c>
      <c r="AC1598">
        <v>0</v>
      </c>
      <c r="AD1598">
        <v>0</v>
      </c>
      <c r="AE1598">
        <v>5.1711024080821835</v>
      </c>
    </row>
    <row r="1599" spans="1:31" x14ac:dyDescent="0.25">
      <c r="A1599">
        <v>1808204</v>
      </c>
      <c r="B1599">
        <v>1</v>
      </c>
      <c r="C1599" t="s">
        <v>81</v>
      </c>
      <c r="D1599" t="s">
        <v>118</v>
      </c>
      <c r="E1599" t="s">
        <v>291</v>
      </c>
      <c r="F1599" t="s">
        <v>4889</v>
      </c>
      <c r="G1599" t="s">
        <v>256</v>
      </c>
      <c r="H1599" t="s">
        <v>143</v>
      </c>
      <c r="I1599" t="s">
        <v>135</v>
      </c>
      <c r="J1599" t="s">
        <v>136</v>
      </c>
      <c r="K1599" t="s">
        <v>159</v>
      </c>
      <c r="L1599" t="s">
        <v>4890</v>
      </c>
      <c r="M1599" t="s">
        <v>4891</v>
      </c>
      <c r="N1599">
        <v>9.1666666659999994</v>
      </c>
      <c r="O1599">
        <v>0</v>
      </c>
      <c r="P1599">
        <v>90</v>
      </c>
      <c r="Q1599">
        <v>0</v>
      </c>
      <c r="R1599">
        <v>17</v>
      </c>
      <c r="S1599">
        <v>0</v>
      </c>
      <c r="T1599">
        <v>13</v>
      </c>
      <c r="U1599">
        <v>0</v>
      </c>
      <c r="V1599">
        <v>0</v>
      </c>
      <c r="W1599">
        <v>0</v>
      </c>
      <c r="X1599">
        <v>128.37584989953174</v>
      </c>
      <c r="Y1599">
        <v>0</v>
      </c>
      <c r="Z1599">
        <v>15.450482132035498</v>
      </c>
      <c r="AA1599">
        <v>0</v>
      </c>
      <c r="AB1599">
        <v>25.346589209648659</v>
      </c>
      <c r="AC1599">
        <v>0</v>
      </c>
      <c r="AD1599">
        <v>0</v>
      </c>
      <c r="AE1599">
        <v>169.1729212412159</v>
      </c>
    </row>
    <row r="1600" spans="1:31" x14ac:dyDescent="0.25">
      <c r="A1600">
        <v>1808205</v>
      </c>
      <c r="B1600">
        <v>1</v>
      </c>
      <c r="C1600" t="s">
        <v>80</v>
      </c>
      <c r="D1600" t="s">
        <v>101</v>
      </c>
      <c r="E1600" t="s">
        <v>146</v>
      </c>
      <c r="F1600" t="s">
        <v>4892</v>
      </c>
      <c r="G1600" t="s">
        <v>142</v>
      </c>
      <c r="H1600" t="s">
        <v>143</v>
      </c>
      <c r="I1600" t="s">
        <v>135</v>
      </c>
      <c r="J1600" t="s">
        <v>136</v>
      </c>
      <c r="K1600" t="s">
        <v>137</v>
      </c>
      <c r="L1600" t="s">
        <v>4893</v>
      </c>
      <c r="M1600" t="s">
        <v>4894</v>
      </c>
      <c r="N1600">
        <v>0.60888888799999996</v>
      </c>
      <c r="O1600">
        <v>0</v>
      </c>
      <c r="P1600">
        <v>3166</v>
      </c>
      <c r="Q1600">
        <v>0</v>
      </c>
      <c r="R1600">
        <v>1</v>
      </c>
      <c r="S1600">
        <v>4</v>
      </c>
      <c r="T1600">
        <v>522</v>
      </c>
      <c r="U1600">
        <v>0</v>
      </c>
      <c r="V1600">
        <v>0</v>
      </c>
      <c r="W1600">
        <v>0</v>
      </c>
      <c r="X1600">
        <v>437.57453669240272</v>
      </c>
      <c r="Y1600">
        <v>0</v>
      </c>
      <c r="Z1600">
        <v>9.3265880523066662E-3</v>
      </c>
      <c r="AA1600">
        <v>64.09252594504963</v>
      </c>
      <c r="AB1600">
        <v>275.71251388646419</v>
      </c>
      <c r="AC1600">
        <v>0</v>
      </c>
      <c r="AD1600">
        <v>0</v>
      </c>
      <c r="AE1600">
        <v>777.38890311196883</v>
      </c>
    </row>
    <row r="1601" spans="1:31" x14ac:dyDescent="0.25">
      <c r="A1601">
        <v>1808206</v>
      </c>
      <c r="B1601">
        <v>1</v>
      </c>
      <c r="C1601" t="s">
        <v>80</v>
      </c>
      <c r="D1601" t="s">
        <v>96</v>
      </c>
      <c r="E1601" t="s">
        <v>131</v>
      </c>
      <c r="F1601" t="s">
        <v>4664</v>
      </c>
      <c r="G1601" t="s">
        <v>133</v>
      </c>
      <c r="H1601" t="s">
        <v>134</v>
      </c>
      <c r="I1601" t="s">
        <v>135</v>
      </c>
      <c r="J1601" t="s">
        <v>136</v>
      </c>
      <c r="K1601" t="s">
        <v>137</v>
      </c>
      <c r="L1601" t="s">
        <v>4895</v>
      </c>
      <c r="M1601" t="s">
        <v>4896</v>
      </c>
      <c r="N1601">
        <v>2.2000000000000002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2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5.0322362206258662</v>
      </c>
      <c r="AC1601">
        <v>0</v>
      </c>
      <c r="AD1601">
        <v>0</v>
      </c>
      <c r="AE1601">
        <v>5.0322362206258662</v>
      </c>
    </row>
    <row r="1602" spans="1:31" x14ac:dyDescent="0.25">
      <c r="A1602">
        <v>1808207</v>
      </c>
      <c r="B1602">
        <v>1</v>
      </c>
      <c r="C1602" t="s">
        <v>80</v>
      </c>
      <c r="D1602" t="s">
        <v>96</v>
      </c>
      <c r="E1602" t="s">
        <v>131</v>
      </c>
      <c r="F1602" t="s">
        <v>4897</v>
      </c>
      <c r="G1602" t="s">
        <v>209</v>
      </c>
      <c r="H1602" t="s">
        <v>134</v>
      </c>
      <c r="I1602" t="s">
        <v>135</v>
      </c>
      <c r="J1602" t="s">
        <v>136</v>
      </c>
      <c r="K1602" t="s">
        <v>137</v>
      </c>
      <c r="L1602" t="s">
        <v>4898</v>
      </c>
      <c r="M1602" t="s">
        <v>4899</v>
      </c>
      <c r="N1602">
        <v>4.1341666659999996</v>
      </c>
      <c r="O1602">
        <v>0</v>
      </c>
      <c r="P1602">
        <v>1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0.46256953813391999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0.46256953813391999</v>
      </c>
    </row>
    <row r="1603" spans="1:31" x14ac:dyDescent="0.25">
      <c r="A1603">
        <v>1808208</v>
      </c>
      <c r="B1603">
        <v>1</v>
      </c>
      <c r="C1603" t="s">
        <v>80</v>
      </c>
      <c r="D1603" t="s">
        <v>89</v>
      </c>
      <c r="E1603" t="s">
        <v>131</v>
      </c>
      <c r="F1603" t="s">
        <v>4900</v>
      </c>
      <c r="G1603" t="s">
        <v>148</v>
      </c>
      <c r="H1603" t="s">
        <v>134</v>
      </c>
      <c r="I1603" t="s">
        <v>135</v>
      </c>
      <c r="J1603" t="s">
        <v>3</v>
      </c>
      <c r="K1603" t="s">
        <v>137</v>
      </c>
      <c r="L1603" t="s">
        <v>4901</v>
      </c>
      <c r="M1603" t="s">
        <v>4902</v>
      </c>
      <c r="N1603">
        <v>4.8661111110000004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2.1956838552053712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2.1956838552053712</v>
      </c>
    </row>
    <row r="1604" spans="1:31" x14ac:dyDescent="0.25">
      <c r="A1604">
        <v>1808209</v>
      </c>
      <c r="B1604">
        <v>1</v>
      </c>
      <c r="C1604" t="s">
        <v>80</v>
      </c>
      <c r="D1604" t="s">
        <v>103</v>
      </c>
      <c r="E1604" t="s">
        <v>131</v>
      </c>
      <c r="F1604" t="s">
        <v>4903</v>
      </c>
      <c r="G1604" t="s">
        <v>133</v>
      </c>
      <c r="H1604" t="s">
        <v>134</v>
      </c>
      <c r="I1604" t="s">
        <v>135</v>
      </c>
      <c r="J1604" t="s">
        <v>136</v>
      </c>
      <c r="K1604" t="s">
        <v>137</v>
      </c>
      <c r="L1604" t="s">
        <v>4904</v>
      </c>
      <c r="M1604" t="s">
        <v>4905</v>
      </c>
      <c r="N1604">
        <v>6.5352777770000001</v>
      </c>
      <c r="O1604">
        <v>0</v>
      </c>
      <c r="P1604">
        <v>8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12.634147771237336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12.634147771237336</v>
      </c>
    </row>
    <row r="1605" spans="1:31" x14ac:dyDescent="0.25">
      <c r="A1605">
        <v>1808210</v>
      </c>
      <c r="B1605">
        <v>1</v>
      </c>
      <c r="C1605" t="s">
        <v>80</v>
      </c>
      <c r="D1605" t="s">
        <v>106</v>
      </c>
      <c r="E1605" t="s">
        <v>176</v>
      </c>
      <c r="F1605" t="s">
        <v>4906</v>
      </c>
      <c r="G1605" t="s">
        <v>4907</v>
      </c>
      <c r="H1605" t="s">
        <v>143</v>
      </c>
      <c r="I1605" t="s">
        <v>135</v>
      </c>
      <c r="J1605" t="s">
        <v>5</v>
      </c>
      <c r="K1605" t="s">
        <v>137</v>
      </c>
      <c r="L1605" t="s">
        <v>4908</v>
      </c>
      <c r="M1605" t="s">
        <v>4909</v>
      </c>
      <c r="N1605">
        <v>1.085555555</v>
      </c>
      <c r="O1605">
        <v>0</v>
      </c>
      <c r="P1605">
        <v>7</v>
      </c>
      <c r="Q1605">
        <v>29</v>
      </c>
      <c r="R1605">
        <v>55</v>
      </c>
      <c r="S1605">
        <v>9</v>
      </c>
      <c r="T1605">
        <v>12</v>
      </c>
      <c r="U1605">
        <v>1</v>
      </c>
      <c r="V1605">
        <v>0</v>
      </c>
      <c r="W1605">
        <v>0</v>
      </c>
      <c r="X1605">
        <v>3.5560127138058579</v>
      </c>
      <c r="Y1605">
        <v>152.22288663554343</v>
      </c>
      <c r="Z1605">
        <v>83.573766207583361</v>
      </c>
      <c r="AA1605">
        <v>44.758057311232079</v>
      </c>
      <c r="AB1605">
        <v>9.5518317520530633</v>
      </c>
      <c r="AC1605">
        <v>19.220893517236668</v>
      </c>
      <c r="AD1605">
        <v>0</v>
      </c>
      <c r="AE1605">
        <v>312.88344813745454</v>
      </c>
    </row>
    <row r="1606" spans="1:31" x14ac:dyDescent="0.25">
      <c r="A1606">
        <v>1808211</v>
      </c>
      <c r="B1606">
        <v>1</v>
      </c>
      <c r="C1606" t="s">
        <v>80</v>
      </c>
      <c r="D1606" t="s">
        <v>103</v>
      </c>
      <c r="E1606" t="s">
        <v>193</v>
      </c>
      <c r="F1606" t="s">
        <v>4910</v>
      </c>
      <c r="G1606" t="s">
        <v>235</v>
      </c>
      <c r="H1606" t="s">
        <v>134</v>
      </c>
      <c r="I1606" t="s">
        <v>135</v>
      </c>
      <c r="J1606" t="s">
        <v>136</v>
      </c>
      <c r="K1606" t="s">
        <v>137</v>
      </c>
      <c r="L1606" t="s">
        <v>4911</v>
      </c>
      <c r="M1606" t="s">
        <v>4912</v>
      </c>
      <c r="N1606">
        <v>0.48333333299999998</v>
      </c>
      <c r="O1606">
        <v>0</v>
      </c>
      <c r="P1606">
        <v>0</v>
      </c>
      <c r="Q1606">
        <v>0</v>
      </c>
      <c r="R1606">
        <v>2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4.0582520764953003</v>
      </c>
      <c r="AA1606">
        <v>0</v>
      </c>
      <c r="AB1606">
        <v>0</v>
      </c>
      <c r="AC1606">
        <v>0</v>
      </c>
      <c r="AD1606">
        <v>0</v>
      </c>
      <c r="AE1606">
        <v>4.0582520764953003</v>
      </c>
    </row>
    <row r="1607" spans="1:31" x14ac:dyDescent="0.25">
      <c r="A1607">
        <v>1808212</v>
      </c>
      <c r="B1607">
        <v>1</v>
      </c>
      <c r="C1607" t="s">
        <v>80</v>
      </c>
      <c r="D1607" t="s">
        <v>104</v>
      </c>
      <c r="E1607" t="s">
        <v>140</v>
      </c>
      <c r="F1607" t="s">
        <v>4913</v>
      </c>
      <c r="G1607" t="s">
        <v>263</v>
      </c>
      <c r="H1607" t="s">
        <v>143</v>
      </c>
      <c r="I1607" t="s">
        <v>135</v>
      </c>
      <c r="J1607" t="s">
        <v>136</v>
      </c>
      <c r="K1607" t="s">
        <v>159</v>
      </c>
      <c r="L1607" t="s">
        <v>4914</v>
      </c>
      <c r="M1607" t="s">
        <v>4915</v>
      </c>
      <c r="N1607">
        <v>0.145555555</v>
      </c>
      <c r="O1607">
        <v>4</v>
      </c>
      <c r="P1607">
        <v>1691</v>
      </c>
      <c r="Q1607">
        <v>10</v>
      </c>
      <c r="R1607">
        <v>17</v>
      </c>
      <c r="S1607">
        <v>14</v>
      </c>
      <c r="T1607">
        <v>183</v>
      </c>
      <c r="U1607">
        <v>3</v>
      </c>
      <c r="V1607">
        <v>0</v>
      </c>
      <c r="W1607">
        <v>6.2161632053820005E-2</v>
      </c>
      <c r="X1607">
        <v>51.863686955381333</v>
      </c>
      <c r="Y1607">
        <v>1.697331149754</v>
      </c>
      <c r="Z1607">
        <v>0.68702186367507667</v>
      </c>
      <c r="AA1607">
        <v>59.598462942896063</v>
      </c>
      <c r="AB1607">
        <v>12.683370222394679</v>
      </c>
      <c r="AC1607">
        <v>7.8182857465657154</v>
      </c>
      <c r="AD1607">
        <v>0</v>
      </c>
      <c r="AE1607">
        <v>134.41032051272069</v>
      </c>
    </row>
    <row r="1608" spans="1:31" x14ac:dyDescent="0.25">
      <c r="A1608">
        <v>1808213</v>
      </c>
      <c r="B1608">
        <v>1</v>
      </c>
      <c r="C1608" t="s">
        <v>80</v>
      </c>
      <c r="D1608" t="s">
        <v>103</v>
      </c>
      <c r="E1608" t="s">
        <v>131</v>
      </c>
      <c r="F1608" t="s">
        <v>4916</v>
      </c>
      <c r="G1608" t="s">
        <v>148</v>
      </c>
      <c r="H1608" t="s">
        <v>134</v>
      </c>
      <c r="I1608" t="s">
        <v>135</v>
      </c>
      <c r="J1608" t="s">
        <v>136</v>
      </c>
      <c r="K1608" t="s">
        <v>137</v>
      </c>
      <c r="L1608" t="s">
        <v>4917</v>
      </c>
      <c r="M1608" t="s">
        <v>4918</v>
      </c>
      <c r="N1608">
        <v>3.2494444439999999</v>
      </c>
      <c r="O1608">
        <v>0</v>
      </c>
      <c r="P1608">
        <v>2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1.4257416000344401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1.4257416000344401</v>
      </c>
    </row>
    <row r="1609" spans="1:31" x14ac:dyDescent="0.25">
      <c r="A1609">
        <v>1808214</v>
      </c>
      <c r="B1609">
        <v>1</v>
      </c>
      <c r="C1609" t="s">
        <v>80</v>
      </c>
      <c r="D1609" t="s">
        <v>88</v>
      </c>
      <c r="E1609" t="s">
        <v>131</v>
      </c>
      <c r="F1609" t="s">
        <v>4919</v>
      </c>
      <c r="G1609" t="s">
        <v>209</v>
      </c>
      <c r="H1609" t="s">
        <v>134</v>
      </c>
      <c r="I1609" t="s">
        <v>135</v>
      </c>
      <c r="J1609" t="s">
        <v>136</v>
      </c>
      <c r="K1609" t="s">
        <v>137</v>
      </c>
      <c r="L1609" t="s">
        <v>4920</v>
      </c>
      <c r="M1609" t="s">
        <v>4921</v>
      </c>
      <c r="N1609">
        <v>0.55000000000000004</v>
      </c>
      <c r="O1609">
        <v>0</v>
      </c>
      <c r="P1609">
        <v>18</v>
      </c>
      <c r="Q1609">
        <v>0</v>
      </c>
      <c r="R1609">
        <v>0</v>
      </c>
      <c r="S1609">
        <v>0</v>
      </c>
      <c r="T1609">
        <v>1</v>
      </c>
      <c r="U1609">
        <v>0</v>
      </c>
      <c r="V1609">
        <v>0</v>
      </c>
      <c r="W1609">
        <v>0</v>
      </c>
      <c r="X1609">
        <v>2.5104046087767005</v>
      </c>
      <c r="Y1609">
        <v>0</v>
      </c>
      <c r="Z1609">
        <v>0</v>
      </c>
      <c r="AA1609">
        <v>0</v>
      </c>
      <c r="AB1609">
        <v>1.7142423838650001E-2</v>
      </c>
      <c r="AC1609">
        <v>0</v>
      </c>
      <c r="AD1609">
        <v>0</v>
      </c>
      <c r="AE1609">
        <v>2.5275470326153506</v>
      </c>
    </row>
    <row r="1610" spans="1:31" x14ac:dyDescent="0.25">
      <c r="A1610">
        <v>1808215</v>
      </c>
      <c r="B1610">
        <v>1</v>
      </c>
      <c r="C1610" t="s">
        <v>80</v>
      </c>
      <c r="D1610" t="s">
        <v>97</v>
      </c>
      <c r="E1610" t="s">
        <v>326</v>
      </c>
      <c r="F1610" t="s">
        <v>4922</v>
      </c>
      <c r="G1610" t="s">
        <v>299</v>
      </c>
      <c r="H1610" t="s">
        <v>134</v>
      </c>
      <c r="I1610" t="s">
        <v>135</v>
      </c>
      <c r="J1610" t="s">
        <v>136</v>
      </c>
      <c r="K1610" t="s">
        <v>137</v>
      </c>
      <c r="L1610" t="s">
        <v>4923</v>
      </c>
      <c r="M1610" t="s">
        <v>4924</v>
      </c>
      <c r="N1610">
        <v>0.9</v>
      </c>
      <c r="O1610">
        <v>0</v>
      </c>
      <c r="P1610">
        <v>62</v>
      </c>
      <c r="Q1610">
        <v>0</v>
      </c>
      <c r="R1610">
        <v>0</v>
      </c>
      <c r="S1610">
        <v>0</v>
      </c>
      <c r="T1610">
        <v>16</v>
      </c>
      <c r="U1610">
        <v>0</v>
      </c>
      <c r="V1610">
        <v>0</v>
      </c>
      <c r="W1610">
        <v>0</v>
      </c>
      <c r="X1610">
        <v>14.155127344245603</v>
      </c>
      <c r="Y1610">
        <v>0</v>
      </c>
      <c r="Z1610">
        <v>0</v>
      </c>
      <c r="AA1610">
        <v>0</v>
      </c>
      <c r="AB1610">
        <v>9.2421056316599959</v>
      </c>
      <c r="AC1610">
        <v>0</v>
      </c>
      <c r="AD1610">
        <v>0</v>
      </c>
      <c r="AE1610">
        <v>23.397232975905599</v>
      </c>
    </row>
    <row r="1611" spans="1:31" x14ac:dyDescent="0.25">
      <c r="A1611">
        <v>1808218</v>
      </c>
      <c r="B1611">
        <v>1</v>
      </c>
      <c r="C1611" t="s">
        <v>80</v>
      </c>
      <c r="D1611" t="s">
        <v>104</v>
      </c>
      <c r="E1611" t="s">
        <v>140</v>
      </c>
      <c r="F1611" t="s">
        <v>4925</v>
      </c>
      <c r="G1611" t="s">
        <v>263</v>
      </c>
      <c r="H1611" t="s">
        <v>143</v>
      </c>
      <c r="I1611" t="s">
        <v>135</v>
      </c>
      <c r="J1611" t="s">
        <v>136</v>
      </c>
      <c r="K1611" t="s">
        <v>159</v>
      </c>
      <c r="L1611" t="s">
        <v>4926</v>
      </c>
      <c r="M1611" t="s">
        <v>4927</v>
      </c>
      <c r="N1611">
        <v>4.8897222219999996</v>
      </c>
      <c r="O1611">
        <v>4</v>
      </c>
      <c r="P1611">
        <v>1691</v>
      </c>
      <c r="Q1611">
        <v>10</v>
      </c>
      <c r="R1611">
        <v>17</v>
      </c>
      <c r="S1611">
        <v>14</v>
      </c>
      <c r="T1611">
        <v>183</v>
      </c>
      <c r="U1611">
        <v>3</v>
      </c>
      <c r="V1611">
        <v>0</v>
      </c>
      <c r="W1611">
        <v>2.2074096873475355</v>
      </c>
      <c r="X1611">
        <v>1841.7215125094719</v>
      </c>
      <c r="Y1611">
        <v>60.391840341251992</v>
      </c>
      <c r="Z1611">
        <v>23.791970338267362</v>
      </c>
      <c r="AA1611">
        <v>2137.9338683382639</v>
      </c>
      <c r="AB1611">
        <v>469.29395657728855</v>
      </c>
      <c r="AC1611">
        <v>256.96305349326281</v>
      </c>
      <c r="AD1611">
        <v>0</v>
      </c>
      <c r="AE1611">
        <v>4792.3036112851541</v>
      </c>
    </row>
    <row r="1612" spans="1:31" x14ac:dyDescent="0.25">
      <c r="A1612">
        <v>1808219</v>
      </c>
      <c r="B1612">
        <v>1</v>
      </c>
      <c r="C1612" t="s">
        <v>80</v>
      </c>
      <c r="D1612" t="s">
        <v>97</v>
      </c>
      <c r="E1612" t="s">
        <v>193</v>
      </c>
      <c r="F1612" t="s">
        <v>4928</v>
      </c>
      <c r="G1612" t="s">
        <v>373</v>
      </c>
      <c r="H1612" t="s">
        <v>134</v>
      </c>
      <c r="I1612" t="s">
        <v>135</v>
      </c>
      <c r="J1612" t="s">
        <v>136</v>
      </c>
      <c r="K1612" t="s">
        <v>137</v>
      </c>
      <c r="L1612" t="s">
        <v>4929</v>
      </c>
      <c r="M1612" t="s">
        <v>4930</v>
      </c>
      <c r="N1612">
        <v>6.38</v>
      </c>
      <c r="O1612">
        <v>0</v>
      </c>
      <c r="P1612">
        <v>76</v>
      </c>
      <c r="Q1612">
        <v>0</v>
      </c>
      <c r="R1612">
        <v>1</v>
      </c>
      <c r="S1612">
        <v>0</v>
      </c>
      <c r="T1612">
        <v>4</v>
      </c>
      <c r="U1612">
        <v>0</v>
      </c>
      <c r="V1612">
        <v>0</v>
      </c>
      <c r="W1612">
        <v>0</v>
      </c>
      <c r="X1612">
        <v>172.21197200775575</v>
      </c>
      <c r="Y1612">
        <v>0</v>
      </c>
      <c r="Z1612">
        <v>4.6472584363633338</v>
      </c>
      <c r="AA1612">
        <v>0</v>
      </c>
      <c r="AB1612">
        <v>25.441088107774526</v>
      </c>
      <c r="AC1612">
        <v>0</v>
      </c>
      <c r="AD1612">
        <v>0</v>
      </c>
      <c r="AE1612">
        <v>202.30031855189361</v>
      </c>
    </row>
    <row r="1613" spans="1:31" x14ac:dyDescent="0.25">
      <c r="A1613">
        <v>1808220</v>
      </c>
      <c r="B1613">
        <v>1</v>
      </c>
      <c r="C1613" t="s">
        <v>80</v>
      </c>
      <c r="D1613" t="s">
        <v>96</v>
      </c>
      <c r="E1613" t="s">
        <v>131</v>
      </c>
      <c r="F1613" t="s">
        <v>4931</v>
      </c>
      <c r="G1613" t="s">
        <v>148</v>
      </c>
      <c r="H1613" t="s">
        <v>134</v>
      </c>
      <c r="I1613" t="s">
        <v>135</v>
      </c>
      <c r="J1613" t="s">
        <v>136</v>
      </c>
      <c r="K1613" t="s">
        <v>137</v>
      </c>
      <c r="L1613" t="s">
        <v>4932</v>
      </c>
      <c r="M1613" t="s">
        <v>4933</v>
      </c>
      <c r="N1613">
        <v>4.7699999999999996</v>
      </c>
      <c r="O1613">
        <v>0</v>
      </c>
      <c r="P1613">
        <v>2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7.7700782874879613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7.7700782874879613</v>
      </c>
    </row>
    <row r="1614" spans="1:31" x14ac:dyDescent="0.25">
      <c r="A1614">
        <v>1808221</v>
      </c>
      <c r="B1614">
        <v>1</v>
      </c>
      <c r="C1614" t="s">
        <v>81</v>
      </c>
      <c r="D1614" t="s">
        <v>120</v>
      </c>
      <c r="E1614" t="s">
        <v>140</v>
      </c>
      <c r="F1614" t="s">
        <v>1825</v>
      </c>
      <c r="G1614" t="s">
        <v>142</v>
      </c>
      <c r="H1614" t="s">
        <v>143</v>
      </c>
      <c r="I1614" t="s">
        <v>135</v>
      </c>
      <c r="J1614" t="s">
        <v>136</v>
      </c>
      <c r="K1614" t="s">
        <v>137</v>
      </c>
      <c r="L1614" t="s">
        <v>4912</v>
      </c>
      <c r="M1614" t="s">
        <v>4934</v>
      </c>
      <c r="N1614">
        <v>3.2836111109999999</v>
      </c>
      <c r="O1614">
        <v>0</v>
      </c>
      <c r="P1614">
        <v>70</v>
      </c>
      <c r="Q1614">
        <v>54</v>
      </c>
      <c r="R1614">
        <v>9</v>
      </c>
      <c r="S1614">
        <v>10</v>
      </c>
      <c r="T1614">
        <v>3</v>
      </c>
      <c r="U1614">
        <v>0</v>
      </c>
      <c r="V1614">
        <v>0</v>
      </c>
      <c r="W1614">
        <v>0</v>
      </c>
      <c r="X1614">
        <v>78.332898104042542</v>
      </c>
      <c r="Y1614">
        <v>236.33622566020244</v>
      </c>
      <c r="Z1614">
        <v>8.6353437027401583</v>
      </c>
      <c r="AA1614">
        <v>120.2681301457193</v>
      </c>
      <c r="AB1614">
        <v>2.9922343167022221</v>
      </c>
      <c r="AC1614">
        <v>0</v>
      </c>
      <c r="AD1614">
        <v>0</v>
      </c>
      <c r="AE1614">
        <v>446.56483192940664</v>
      </c>
    </row>
    <row r="1615" spans="1:31" x14ac:dyDescent="0.25">
      <c r="A1615">
        <v>1808225</v>
      </c>
      <c r="B1615">
        <v>1</v>
      </c>
      <c r="C1615" t="s">
        <v>81</v>
      </c>
      <c r="D1615" t="s">
        <v>119</v>
      </c>
      <c r="E1615" t="s">
        <v>140</v>
      </c>
      <c r="F1615" t="s">
        <v>4935</v>
      </c>
      <c r="G1615" t="s">
        <v>142</v>
      </c>
      <c r="H1615" t="s">
        <v>143</v>
      </c>
      <c r="I1615" t="s">
        <v>135</v>
      </c>
      <c r="J1615" t="s">
        <v>136</v>
      </c>
      <c r="K1615" t="s">
        <v>137</v>
      </c>
      <c r="L1615" t="s">
        <v>4936</v>
      </c>
      <c r="M1615" t="s">
        <v>4937</v>
      </c>
      <c r="N1615">
        <v>0.49055555499999998</v>
      </c>
      <c r="O1615">
        <v>0</v>
      </c>
      <c r="P1615">
        <v>356</v>
      </c>
      <c r="Q1615">
        <v>27</v>
      </c>
      <c r="R1615">
        <v>48</v>
      </c>
      <c r="S1615">
        <v>0</v>
      </c>
      <c r="T1615">
        <v>25</v>
      </c>
      <c r="U1615">
        <v>0</v>
      </c>
      <c r="V1615">
        <v>0</v>
      </c>
      <c r="W1615">
        <v>0</v>
      </c>
      <c r="X1615">
        <v>30.914048802410537</v>
      </c>
      <c r="Y1615">
        <v>161.31707908505402</v>
      </c>
      <c r="Z1615">
        <v>104.20378176382128</v>
      </c>
      <c r="AA1615">
        <v>0</v>
      </c>
      <c r="AB1615">
        <v>4.1091738447209831</v>
      </c>
      <c r="AC1615">
        <v>0</v>
      </c>
      <c r="AD1615">
        <v>0</v>
      </c>
      <c r="AE1615">
        <v>300.54408349600686</v>
      </c>
    </row>
    <row r="1616" spans="1:31" x14ac:dyDescent="0.25">
      <c r="A1616">
        <v>1808228</v>
      </c>
      <c r="B1616">
        <v>1</v>
      </c>
      <c r="C1616" t="s">
        <v>81</v>
      </c>
      <c r="D1616" t="s">
        <v>128</v>
      </c>
      <c r="E1616" t="s">
        <v>131</v>
      </c>
      <c r="F1616" t="s">
        <v>4938</v>
      </c>
      <c r="G1616" t="s">
        <v>209</v>
      </c>
      <c r="H1616" t="s">
        <v>134</v>
      </c>
      <c r="I1616" t="s">
        <v>135</v>
      </c>
      <c r="J1616" t="s">
        <v>136</v>
      </c>
      <c r="K1616" t="s">
        <v>137</v>
      </c>
      <c r="L1616" t="s">
        <v>4939</v>
      </c>
      <c r="M1616" t="s">
        <v>4940</v>
      </c>
      <c r="N1616">
        <v>1.3166666659999999</v>
      </c>
      <c r="O1616">
        <v>0</v>
      </c>
      <c r="P1616">
        <v>4</v>
      </c>
      <c r="Q1616">
        <v>0</v>
      </c>
      <c r="R1616">
        <v>0</v>
      </c>
      <c r="S1616">
        <v>0</v>
      </c>
      <c r="T1616">
        <v>1</v>
      </c>
      <c r="U1616">
        <v>0</v>
      </c>
      <c r="V1616">
        <v>0</v>
      </c>
      <c r="W1616">
        <v>0</v>
      </c>
      <c r="X1616">
        <v>0.83699108778055009</v>
      </c>
      <c r="Y1616">
        <v>0</v>
      </c>
      <c r="Z1616">
        <v>0</v>
      </c>
      <c r="AA1616">
        <v>0</v>
      </c>
      <c r="AB1616">
        <v>3.8410072876933335E-2</v>
      </c>
      <c r="AC1616">
        <v>0</v>
      </c>
      <c r="AD1616">
        <v>0</v>
      </c>
      <c r="AE1616">
        <v>0.87540116065748341</v>
      </c>
    </row>
    <row r="1617" spans="1:31" x14ac:dyDescent="0.25">
      <c r="A1617">
        <v>1808231</v>
      </c>
      <c r="B1617">
        <v>1</v>
      </c>
      <c r="C1617" t="s">
        <v>80</v>
      </c>
      <c r="D1617" t="s">
        <v>92</v>
      </c>
      <c r="E1617" t="s">
        <v>131</v>
      </c>
      <c r="F1617" t="s">
        <v>4941</v>
      </c>
      <c r="G1617" t="s">
        <v>231</v>
      </c>
      <c r="H1617" t="s">
        <v>134</v>
      </c>
      <c r="I1617" t="s">
        <v>135</v>
      </c>
      <c r="J1617" t="s">
        <v>136</v>
      </c>
      <c r="K1617" t="s">
        <v>137</v>
      </c>
      <c r="L1617" t="s">
        <v>4942</v>
      </c>
      <c r="M1617" t="s">
        <v>4943</v>
      </c>
      <c r="N1617">
        <v>0.45</v>
      </c>
      <c r="O1617">
        <v>0</v>
      </c>
      <c r="P1617">
        <v>2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0.29124476281125006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0.29124476281125006</v>
      </c>
    </row>
    <row r="1618" spans="1:31" x14ac:dyDescent="0.25">
      <c r="A1618">
        <v>1808232</v>
      </c>
      <c r="B1618">
        <v>1</v>
      </c>
      <c r="C1618" t="s">
        <v>80</v>
      </c>
      <c r="D1618" t="s">
        <v>94</v>
      </c>
      <c r="E1618" t="s">
        <v>193</v>
      </c>
      <c r="F1618" t="s">
        <v>4371</v>
      </c>
      <c r="G1618" t="s">
        <v>263</v>
      </c>
      <c r="H1618" t="s">
        <v>134</v>
      </c>
      <c r="I1618" t="s">
        <v>135</v>
      </c>
      <c r="J1618" t="s">
        <v>136</v>
      </c>
      <c r="K1618" t="s">
        <v>159</v>
      </c>
      <c r="L1618" t="s">
        <v>4944</v>
      </c>
      <c r="M1618" t="s">
        <v>4945</v>
      </c>
      <c r="N1618">
        <v>7.1833333330000002</v>
      </c>
      <c r="O1618">
        <v>0</v>
      </c>
      <c r="P1618">
        <v>21</v>
      </c>
      <c r="Q1618">
        <v>0</v>
      </c>
      <c r="R1618">
        <v>6</v>
      </c>
      <c r="S1618">
        <v>0</v>
      </c>
      <c r="T1618">
        <v>2</v>
      </c>
      <c r="U1618">
        <v>0</v>
      </c>
      <c r="V1618">
        <v>0</v>
      </c>
      <c r="W1618">
        <v>0</v>
      </c>
      <c r="X1618">
        <v>23.776560537180504</v>
      </c>
      <c r="Y1618">
        <v>0</v>
      </c>
      <c r="Z1618">
        <v>16.103338791452249</v>
      </c>
      <c r="AA1618">
        <v>0</v>
      </c>
      <c r="AB1618">
        <v>10.019982127821867</v>
      </c>
      <c r="AC1618">
        <v>0</v>
      </c>
      <c r="AD1618">
        <v>0</v>
      </c>
      <c r="AE1618">
        <v>49.899881456454622</v>
      </c>
    </row>
    <row r="1619" spans="1:31" x14ac:dyDescent="0.25">
      <c r="A1619">
        <v>1808234</v>
      </c>
      <c r="B1619">
        <v>1</v>
      </c>
      <c r="C1619" t="s">
        <v>80</v>
      </c>
      <c r="D1619" t="s">
        <v>93</v>
      </c>
      <c r="E1619" t="s">
        <v>176</v>
      </c>
      <c r="F1619" t="s">
        <v>4863</v>
      </c>
      <c r="G1619" t="s">
        <v>142</v>
      </c>
      <c r="H1619" t="s">
        <v>143</v>
      </c>
      <c r="I1619" t="s">
        <v>135</v>
      </c>
      <c r="J1619" t="s">
        <v>136</v>
      </c>
      <c r="K1619" t="s">
        <v>137</v>
      </c>
      <c r="L1619" t="s">
        <v>4946</v>
      </c>
      <c r="M1619" t="s">
        <v>4947</v>
      </c>
      <c r="N1619">
        <v>0.91194444399999997</v>
      </c>
      <c r="O1619">
        <v>2</v>
      </c>
      <c r="P1619">
        <v>290</v>
      </c>
      <c r="Q1619">
        <v>34</v>
      </c>
      <c r="R1619">
        <v>63</v>
      </c>
      <c r="S1619">
        <v>5</v>
      </c>
      <c r="T1619">
        <v>67</v>
      </c>
      <c r="U1619">
        <v>1</v>
      </c>
      <c r="V1619">
        <v>0</v>
      </c>
      <c r="W1619">
        <v>2.0535822298949613</v>
      </c>
      <c r="X1619">
        <v>49.123321062628371</v>
      </c>
      <c r="Y1619">
        <v>213.11631339493766</v>
      </c>
      <c r="Z1619">
        <v>184.28190267394595</v>
      </c>
      <c r="AA1619">
        <v>26.417178456002837</v>
      </c>
      <c r="AB1619">
        <v>69.938696397994292</v>
      </c>
      <c r="AC1619">
        <v>2.8983522627523337</v>
      </c>
      <c r="AD1619">
        <v>0</v>
      </c>
      <c r="AE1619">
        <v>547.82934647815637</v>
      </c>
    </row>
    <row r="1620" spans="1:31" x14ac:dyDescent="0.25">
      <c r="A1620">
        <v>1808235</v>
      </c>
      <c r="B1620">
        <v>1</v>
      </c>
      <c r="C1620" t="s">
        <v>80</v>
      </c>
      <c r="D1620" t="s">
        <v>88</v>
      </c>
      <c r="E1620" t="s">
        <v>131</v>
      </c>
      <c r="F1620" t="s">
        <v>4948</v>
      </c>
      <c r="G1620" t="s">
        <v>133</v>
      </c>
      <c r="H1620" t="s">
        <v>134</v>
      </c>
      <c r="I1620" t="s">
        <v>135</v>
      </c>
      <c r="J1620" t="s">
        <v>136</v>
      </c>
      <c r="K1620" t="s">
        <v>137</v>
      </c>
      <c r="L1620" t="s">
        <v>4949</v>
      </c>
      <c r="M1620" t="s">
        <v>4950</v>
      </c>
      <c r="N1620">
        <v>13.108055555</v>
      </c>
      <c r="O1620">
        <v>0</v>
      </c>
      <c r="P1620">
        <v>26</v>
      </c>
      <c r="Q1620">
        <v>0</v>
      </c>
      <c r="R1620">
        <v>0</v>
      </c>
      <c r="S1620">
        <v>0</v>
      </c>
      <c r="T1620">
        <v>1</v>
      </c>
      <c r="U1620">
        <v>0</v>
      </c>
      <c r="V1620">
        <v>0</v>
      </c>
      <c r="W1620">
        <v>0</v>
      </c>
      <c r="X1620">
        <v>70.011605121384889</v>
      </c>
      <c r="Y1620">
        <v>0</v>
      </c>
      <c r="Z1620">
        <v>0</v>
      </c>
      <c r="AA1620">
        <v>0</v>
      </c>
      <c r="AB1620">
        <v>0.28282001304552501</v>
      </c>
      <c r="AC1620">
        <v>0</v>
      </c>
      <c r="AD1620">
        <v>0</v>
      </c>
      <c r="AE1620">
        <v>70.294425134430412</v>
      </c>
    </row>
    <row r="1621" spans="1:31" x14ac:dyDescent="0.25">
      <c r="A1621">
        <v>1808236</v>
      </c>
      <c r="B1621">
        <v>1</v>
      </c>
      <c r="C1621" t="s">
        <v>81</v>
      </c>
      <c r="D1621" t="s">
        <v>120</v>
      </c>
      <c r="E1621" t="s">
        <v>131</v>
      </c>
      <c r="F1621" t="s">
        <v>4951</v>
      </c>
      <c r="G1621" t="s">
        <v>231</v>
      </c>
      <c r="H1621" t="s">
        <v>134</v>
      </c>
      <c r="I1621" t="s">
        <v>135</v>
      </c>
      <c r="J1621" t="s">
        <v>136</v>
      </c>
      <c r="K1621" t="s">
        <v>137</v>
      </c>
      <c r="L1621" t="s">
        <v>4952</v>
      </c>
      <c r="M1621" t="s">
        <v>4953</v>
      </c>
      <c r="N1621">
        <v>4.2180555550000003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1.2300540723176501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1.2300540723176501</v>
      </c>
    </row>
    <row r="1622" spans="1:31" x14ac:dyDescent="0.25">
      <c r="A1622">
        <v>1808237</v>
      </c>
      <c r="B1622">
        <v>1</v>
      </c>
      <c r="C1622" t="s">
        <v>80</v>
      </c>
      <c r="D1622" t="s">
        <v>100</v>
      </c>
      <c r="E1622" t="s">
        <v>193</v>
      </c>
      <c r="F1622" t="s">
        <v>4954</v>
      </c>
      <c r="G1622" t="s">
        <v>148</v>
      </c>
      <c r="H1622" t="s">
        <v>134</v>
      </c>
      <c r="I1622" t="s">
        <v>135</v>
      </c>
      <c r="J1622" t="s">
        <v>3</v>
      </c>
      <c r="K1622" t="s">
        <v>137</v>
      </c>
      <c r="L1622" t="s">
        <v>4955</v>
      </c>
      <c r="M1622" t="s">
        <v>4956</v>
      </c>
      <c r="N1622">
        <v>0.65861111100000003</v>
      </c>
      <c r="O1622">
        <v>0</v>
      </c>
      <c r="P1622">
        <v>5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0.87651063360262071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0.87651063360262071</v>
      </c>
    </row>
    <row r="1623" spans="1:31" x14ac:dyDescent="0.25">
      <c r="A1623">
        <v>1808239</v>
      </c>
      <c r="B1623">
        <v>1</v>
      </c>
      <c r="C1623" t="s">
        <v>80</v>
      </c>
      <c r="D1623" t="s">
        <v>82</v>
      </c>
      <c r="E1623" t="s">
        <v>339</v>
      </c>
      <c r="F1623" t="s">
        <v>4957</v>
      </c>
      <c r="G1623" t="s">
        <v>256</v>
      </c>
      <c r="H1623" t="s">
        <v>143</v>
      </c>
      <c r="I1623" t="s">
        <v>135</v>
      </c>
      <c r="J1623" t="s">
        <v>136</v>
      </c>
      <c r="K1623" t="s">
        <v>159</v>
      </c>
      <c r="L1623" t="s">
        <v>4958</v>
      </c>
      <c r="M1623" t="s">
        <v>4959</v>
      </c>
      <c r="N1623">
        <v>4.7424999999999997</v>
      </c>
      <c r="O1623">
        <v>0</v>
      </c>
      <c r="P1623">
        <v>0</v>
      </c>
      <c r="Q1623">
        <v>0</v>
      </c>
      <c r="R1623">
        <v>0</v>
      </c>
      <c r="S1623">
        <v>3</v>
      </c>
      <c r="T1623">
        <v>1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2320.7702597172374</v>
      </c>
      <c r="AB1623">
        <v>0</v>
      </c>
      <c r="AC1623">
        <v>0</v>
      </c>
      <c r="AD1623">
        <v>0</v>
      </c>
      <c r="AE1623">
        <v>2320.7702597172374</v>
      </c>
    </row>
    <row r="1624" spans="1:31" x14ac:dyDescent="0.25">
      <c r="A1624">
        <v>1808240</v>
      </c>
      <c r="B1624">
        <v>1</v>
      </c>
      <c r="C1624" t="s">
        <v>80</v>
      </c>
      <c r="D1624" t="s">
        <v>97</v>
      </c>
      <c r="E1624" t="s">
        <v>146</v>
      </c>
      <c r="F1624" t="s">
        <v>4960</v>
      </c>
      <c r="G1624" t="s">
        <v>170</v>
      </c>
      <c r="H1624" t="s">
        <v>143</v>
      </c>
      <c r="I1624" t="s">
        <v>135</v>
      </c>
      <c r="J1624" t="s">
        <v>136</v>
      </c>
      <c r="K1624" t="s">
        <v>137</v>
      </c>
      <c r="L1624" t="s">
        <v>4961</v>
      </c>
      <c r="M1624" t="s">
        <v>4962</v>
      </c>
      <c r="N1624">
        <v>1.9994444440000001</v>
      </c>
      <c r="O1624">
        <v>0</v>
      </c>
      <c r="P1624">
        <v>18</v>
      </c>
      <c r="Q1624">
        <v>0</v>
      </c>
      <c r="R1624">
        <v>33</v>
      </c>
      <c r="S1624">
        <v>0</v>
      </c>
      <c r="T1624">
        <v>15</v>
      </c>
      <c r="U1624">
        <v>0</v>
      </c>
      <c r="V1624">
        <v>0</v>
      </c>
      <c r="W1624">
        <v>0</v>
      </c>
      <c r="X1624">
        <v>17.944032268797194</v>
      </c>
      <c r="Y1624">
        <v>0</v>
      </c>
      <c r="Z1624">
        <v>33.185840084898487</v>
      </c>
      <c r="AA1624">
        <v>0</v>
      </c>
      <c r="AB1624">
        <v>60.861370692122627</v>
      </c>
      <c r="AC1624">
        <v>0</v>
      </c>
      <c r="AD1624">
        <v>0</v>
      </c>
      <c r="AE1624">
        <v>111.99124304581831</v>
      </c>
    </row>
    <row r="1625" spans="1:31" x14ac:dyDescent="0.25">
      <c r="A1625">
        <v>1808241</v>
      </c>
      <c r="B1625">
        <v>1</v>
      </c>
      <c r="C1625" t="s">
        <v>80</v>
      </c>
      <c r="D1625" t="s">
        <v>84</v>
      </c>
      <c r="E1625" t="s">
        <v>131</v>
      </c>
      <c r="F1625" t="s">
        <v>4963</v>
      </c>
      <c r="G1625" t="s">
        <v>148</v>
      </c>
      <c r="H1625" t="s">
        <v>134</v>
      </c>
      <c r="I1625" t="s">
        <v>135</v>
      </c>
      <c r="J1625" t="s">
        <v>136</v>
      </c>
      <c r="K1625" t="s">
        <v>137</v>
      </c>
      <c r="L1625" t="s">
        <v>4964</v>
      </c>
      <c r="M1625" t="s">
        <v>4965</v>
      </c>
      <c r="N1625">
        <v>3.4816666660000002</v>
      </c>
      <c r="O1625">
        <v>0</v>
      </c>
      <c r="P1625">
        <v>9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6.0524157494007369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6.0524157494007369</v>
      </c>
    </row>
    <row r="1626" spans="1:31" x14ac:dyDescent="0.25">
      <c r="A1626">
        <v>1808243</v>
      </c>
      <c r="B1626">
        <v>1</v>
      </c>
      <c r="C1626" t="s">
        <v>81</v>
      </c>
      <c r="D1626" t="s">
        <v>118</v>
      </c>
      <c r="E1626" t="s">
        <v>146</v>
      </c>
      <c r="F1626" t="s">
        <v>4966</v>
      </c>
      <c r="G1626" t="s">
        <v>142</v>
      </c>
      <c r="H1626" t="s">
        <v>143</v>
      </c>
      <c r="I1626" t="s">
        <v>135</v>
      </c>
      <c r="J1626" t="s">
        <v>136</v>
      </c>
      <c r="K1626" t="s">
        <v>137</v>
      </c>
      <c r="L1626" t="s">
        <v>4967</v>
      </c>
      <c r="M1626" t="s">
        <v>4968</v>
      </c>
      <c r="N1626">
        <v>0.48333333299999998</v>
      </c>
      <c r="O1626">
        <v>0</v>
      </c>
      <c r="P1626">
        <v>182</v>
      </c>
      <c r="Q1626">
        <v>0</v>
      </c>
      <c r="R1626">
        <v>1</v>
      </c>
      <c r="S1626">
        <v>4</v>
      </c>
      <c r="T1626">
        <v>7</v>
      </c>
      <c r="U1626">
        <v>0</v>
      </c>
      <c r="V1626">
        <v>0</v>
      </c>
      <c r="W1626">
        <v>0</v>
      </c>
      <c r="X1626">
        <v>31.059248834462075</v>
      </c>
      <c r="Y1626">
        <v>0</v>
      </c>
      <c r="Z1626">
        <v>0.42156426122323332</v>
      </c>
      <c r="AA1626">
        <v>7.7800301549663331</v>
      </c>
      <c r="AB1626">
        <v>2.992205543271</v>
      </c>
      <c r="AC1626">
        <v>0</v>
      </c>
      <c r="AD1626">
        <v>0</v>
      </c>
      <c r="AE1626">
        <v>42.253048793922638</v>
      </c>
    </row>
    <row r="1627" spans="1:31" x14ac:dyDescent="0.25">
      <c r="A1627">
        <v>1808244</v>
      </c>
      <c r="B1627">
        <v>1</v>
      </c>
      <c r="C1627" t="s">
        <v>80</v>
      </c>
      <c r="D1627" t="s">
        <v>102</v>
      </c>
      <c r="E1627" t="s">
        <v>131</v>
      </c>
      <c r="F1627" t="s">
        <v>4969</v>
      </c>
      <c r="G1627" t="s">
        <v>231</v>
      </c>
      <c r="H1627" t="s">
        <v>134</v>
      </c>
      <c r="I1627" t="s">
        <v>135</v>
      </c>
      <c r="J1627" t="s">
        <v>136</v>
      </c>
      <c r="K1627" t="s">
        <v>137</v>
      </c>
      <c r="L1627" t="s">
        <v>4970</v>
      </c>
      <c r="M1627" t="s">
        <v>4971</v>
      </c>
      <c r="N1627">
        <v>4.1319444440000002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0.47888496644007827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0.47888496644007827</v>
      </c>
    </row>
    <row r="1628" spans="1:31" x14ac:dyDescent="0.25">
      <c r="A1628">
        <v>1808245</v>
      </c>
      <c r="B1628">
        <v>1</v>
      </c>
      <c r="C1628" t="s">
        <v>80</v>
      </c>
      <c r="D1628" t="s">
        <v>93</v>
      </c>
      <c r="E1628" t="s">
        <v>131</v>
      </c>
      <c r="F1628" t="s">
        <v>4972</v>
      </c>
      <c r="G1628" t="s">
        <v>231</v>
      </c>
      <c r="H1628" t="s">
        <v>134</v>
      </c>
      <c r="I1628" t="s">
        <v>135</v>
      </c>
      <c r="J1628" t="s">
        <v>136</v>
      </c>
      <c r="K1628" t="s">
        <v>137</v>
      </c>
      <c r="L1628" t="s">
        <v>4973</v>
      </c>
      <c r="M1628" t="s">
        <v>4974</v>
      </c>
      <c r="N1628">
        <v>1.78</v>
      </c>
      <c r="O1628">
        <v>0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1.2281096135466668E-3</v>
      </c>
      <c r="AA1628">
        <v>0</v>
      </c>
      <c r="AB1628">
        <v>0</v>
      </c>
      <c r="AC1628">
        <v>0</v>
      </c>
      <c r="AD1628">
        <v>0</v>
      </c>
      <c r="AE1628">
        <v>1.2281096135466668E-3</v>
      </c>
    </row>
    <row r="1629" spans="1:31" x14ac:dyDescent="0.25">
      <c r="A1629">
        <v>1808246</v>
      </c>
      <c r="B1629">
        <v>1</v>
      </c>
      <c r="C1629" t="s">
        <v>80</v>
      </c>
      <c r="D1629" t="s">
        <v>88</v>
      </c>
      <c r="E1629" t="s">
        <v>131</v>
      </c>
      <c r="F1629" t="s">
        <v>4975</v>
      </c>
      <c r="G1629" t="s">
        <v>231</v>
      </c>
      <c r="H1629" t="s">
        <v>134</v>
      </c>
      <c r="I1629" t="s">
        <v>135</v>
      </c>
      <c r="J1629" t="s">
        <v>136</v>
      </c>
      <c r="K1629" t="s">
        <v>137</v>
      </c>
      <c r="L1629" t="s">
        <v>4976</v>
      </c>
      <c r="M1629" t="s">
        <v>4977</v>
      </c>
      <c r="N1629">
        <v>1.5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5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14.804153357751</v>
      </c>
      <c r="AC1629">
        <v>0</v>
      </c>
      <c r="AD1629">
        <v>0</v>
      </c>
      <c r="AE1629">
        <v>14.804153357751</v>
      </c>
    </row>
    <row r="1630" spans="1:31" x14ac:dyDescent="0.25">
      <c r="A1630">
        <v>1808248</v>
      </c>
      <c r="B1630">
        <v>1</v>
      </c>
      <c r="C1630" t="s">
        <v>81</v>
      </c>
      <c r="D1630" t="s">
        <v>126</v>
      </c>
      <c r="E1630" t="s">
        <v>146</v>
      </c>
      <c r="F1630" t="s">
        <v>4978</v>
      </c>
      <c r="G1630" t="s">
        <v>170</v>
      </c>
      <c r="H1630" t="s">
        <v>143</v>
      </c>
      <c r="I1630" t="s">
        <v>135</v>
      </c>
      <c r="J1630" t="s">
        <v>136</v>
      </c>
      <c r="K1630" t="s">
        <v>137</v>
      </c>
      <c r="L1630" t="s">
        <v>4979</v>
      </c>
      <c r="M1630" t="s">
        <v>4980</v>
      </c>
      <c r="N1630">
        <v>1.916111111</v>
      </c>
      <c r="O1630">
        <v>0</v>
      </c>
      <c r="P1630">
        <v>22</v>
      </c>
      <c r="Q1630">
        <v>2</v>
      </c>
      <c r="R1630">
        <v>3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5.2844647492273866</v>
      </c>
      <c r="Y1630">
        <v>16.928726239441922</v>
      </c>
      <c r="Z1630">
        <v>4.5313417845197712</v>
      </c>
      <c r="AA1630">
        <v>0</v>
      </c>
      <c r="AB1630">
        <v>1.4103360210667419</v>
      </c>
      <c r="AC1630">
        <v>0</v>
      </c>
      <c r="AD1630">
        <v>0</v>
      </c>
      <c r="AE1630">
        <v>28.154868794255819</v>
      </c>
    </row>
    <row r="1631" spans="1:31" x14ac:dyDescent="0.25">
      <c r="A1631">
        <v>1808250</v>
      </c>
      <c r="B1631">
        <v>1</v>
      </c>
      <c r="C1631" t="s">
        <v>80</v>
      </c>
      <c r="D1631" t="s">
        <v>94</v>
      </c>
      <c r="E1631" t="s">
        <v>291</v>
      </c>
      <c r="F1631" t="s">
        <v>4395</v>
      </c>
      <c r="G1631" t="s">
        <v>424</v>
      </c>
      <c r="H1631" t="s">
        <v>134</v>
      </c>
      <c r="I1631" t="s">
        <v>135</v>
      </c>
      <c r="J1631" t="s">
        <v>136</v>
      </c>
      <c r="K1631" t="s">
        <v>137</v>
      </c>
      <c r="L1631" t="s">
        <v>4981</v>
      </c>
      <c r="M1631" t="s">
        <v>4982</v>
      </c>
      <c r="N1631">
        <v>6.6327777770000003</v>
      </c>
      <c r="O1631">
        <v>0</v>
      </c>
      <c r="P1631">
        <v>0</v>
      </c>
      <c r="Q1631">
        <v>0</v>
      </c>
      <c r="R1631">
        <v>9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125.41261533379317</v>
      </c>
      <c r="AA1631">
        <v>0</v>
      </c>
      <c r="AB1631">
        <v>0</v>
      </c>
      <c r="AC1631">
        <v>0</v>
      </c>
      <c r="AD1631">
        <v>0</v>
      </c>
      <c r="AE1631">
        <v>125.41261533379317</v>
      </c>
    </row>
    <row r="1632" spans="1:31" x14ac:dyDescent="0.25">
      <c r="A1632">
        <v>1808251</v>
      </c>
      <c r="B1632">
        <v>1</v>
      </c>
      <c r="C1632" t="s">
        <v>80</v>
      </c>
      <c r="D1632" t="s">
        <v>94</v>
      </c>
      <c r="E1632" t="s">
        <v>131</v>
      </c>
      <c r="F1632" t="s">
        <v>4983</v>
      </c>
      <c r="G1632" t="s">
        <v>133</v>
      </c>
      <c r="H1632" t="s">
        <v>134</v>
      </c>
      <c r="I1632" t="s">
        <v>135</v>
      </c>
      <c r="J1632" t="s">
        <v>136</v>
      </c>
      <c r="K1632" t="s">
        <v>137</v>
      </c>
      <c r="L1632" t="s">
        <v>4984</v>
      </c>
      <c r="M1632" t="s">
        <v>4985</v>
      </c>
      <c r="N1632">
        <v>10.457222222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5.4421255218650284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5.4421255218650284</v>
      </c>
    </row>
    <row r="1633" spans="1:31" x14ac:dyDescent="0.25">
      <c r="A1633">
        <v>1808252</v>
      </c>
      <c r="B1633">
        <v>1</v>
      </c>
      <c r="C1633" t="s">
        <v>80</v>
      </c>
      <c r="D1633" t="s">
        <v>97</v>
      </c>
      <c r="E1633" t="s">
        <v>146</v>
      </c>
      <c r="F1633" t="s">
        <v>4986</v>
      </c>
      <c r="G1633" t="s">
        <v>142</v>
      </c>
      <c r="H1633" t="s">
        <v>143</v>
      </c>
      <c r="I1633" t="s">
        <v>135</v>
      </c>
      <c r="J1633" t="s">
        <v>136</v>
      </c>
      <c r="K1633" t="s">
        <v>137</v>
      </c>
      <c r="L1633" t="s">
        <v>4987</v>
      </c>
      <c r="M1633" t="s">
        <v>4988</v>
      </c>
      <c r="N1633">
        <v>1.5566666659999999</v>
      </c>
      <c r="O1633">
        <v>0</v>
      </c>
      <c r="P1633">
        <v>785</v>
      </c>
      <c r="Q1633">
        <v>0</v>
      </c>
      <c r="R1633">
        <v>5</v>
      </c>
      <c r="S1633">
        <v>0</v>
      </c>
      <c r="T1633">
        <v>54</v>
      </c>
      <c r="U1633">
        <v>0</v>
      </c>
      <c r="V1633">
        <v>0</v>
      </c>
      <c r="W1633">
        <v>0</v>
      </c>
      <c r="X1633">
        <v>442.45638338675502</v>
      </c>
      <c r="Y1633">
        <v>0</v>
      </c>
      <c r="Z1633">
        <v>1.8228475311728398</v>
      </c>
      <c r="AA1633">
        <v>0</v>
      </c>
      <c r="AB1633">
        <v>122.59765314017709</v>
      </c>
      <c r="AC1633">
        <v>0</v>
      </c>
      <c r="AD1633">
        <v>0</v>
      </c>
      <c r="AE1633">
        <v>566.87688405810491</v>
      </c>
    </row>
    <row r="1634" spans="1:31" x14ac:dyDescent="0.25">
      <c r="A1634">
        <v>1808253</v>
      </c>
      <c r="B1634">
        <v>1</v>
      </c>
      <c r="C1634" t="s">
        <v>81</v>
      </c>
      <c r="D1634" t="s">
        <v>123</v>
      </c>
      <c r="E1634" t="s">
        <v>193</v>
      </c>
      <c r="F1634" t="s">
        <v>4989</v>
      </c>
      <c r="G1634" t="s">
        <v>148</v>
      </c>
      <c r="H1634" t="s">
        <v>134</v>
      </c>
      <c r="I1634" t="s">
        <v>135</v>
      </c>
      <c r="J1634" t="s">
        <v>136</v>
      </c>
      <c r="K1634" t="s">
        <v>137</v>
      </c>
      <c r="L1634" t="s">
        <v>4990</v>
      </c>
      <c r="M1634" t="s">
        <v>4991</v>
      </c>
      <c r="N1634">
        <v>4.0575000000000001</v>
      </c>
      <c r="O1634">
        <v>0</v>
      </c>
      <c r="P1634">
        <v>53</v>
      </c>
      <c r="Q1634">
        <v>0</v>
      </c>
      <c r="R1634">
        <v>1</v>
      </c>
      <c r="S1634">
        <v>0</v>
      </c>
      <c r="T1634">
        <v>1</v>
      </c>
      <c r="U1634">
        <v>0</v>
      </c>
      <c r="V1634">
        <v>0</v>
      </c>
      <c r="W1634">
        <v>0</v>
      </c>
      <c r="X1634">
        <v>45.761393175200105</v>
      </c>
      <c r="Y1634">
        <v>0</v>
      </c>
      <c r="Z1634">
        <v>0.5761151155386719</v>
      </c>
      <c r="AA1634">
        <v>0</v>
      </c>
      <c r="AB1634">
        <v>2.9816075096698293</v>
      </c>
      <c r="AC1634">
        <v>0</v>
      </c>
      <c r="AD1634">
        <v>0</v>
      </c>
      <c r="AE1634">
        <v>49.319115800408603</v>
      </c>
    </row>
    <row r="1635" spans="1:31" x14ac:dyDescent="0.25">
      <c r="A1635">
        <v>1808256</v>
      </c>
      <c r="B1635">
        <v>1</v>
      </c>
      <c r="C1635" t="s">
        <v>80</v>
      </c>
      <c r="D1635" t="s">
        <v>93</v>
      </c>
      <c r="E1635" t="s">
        <v>193</v>
      </c>
      <c r="F1635" t="s">
        <v>4992</v>
      </c>
      <c r="G1635" t="s">
        <v>263</v>
      </c>
      <c r="H1635" t="s">
        <v>134</v>
      </c>
      <c r="I1635" t="s">
        <v>135</v>
      </c>
      <c r="J1635" t="s">
        <v>136</v>
      </c>
      <c r="K1635" t="s">
        <v>159</v>
      </c>
      <c r="L1635" t="s">
        <v>4993</v>
      </c>
      <c r="M1635" t="s">
        <v>4994</v>
      </c>
      <c r="N1635">
        <v>2.6866666659999998</v>
      </c>
      <c r="O1635">
        <v>0</v>
      </c>
      <c r="P1635">
        <v>2</v>
      </c>
      <c r="Q1635">
        <v>0</v>
      </c>
      <c r="R1635">
        <v>2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0.84354183023022</v>
      </c>
      <c r="Y1635">
        <v>0</v>
      </c>
      <c r="Z1635">
        <v>3.293499142647334E-2</v>
      </c>
      <c r="AA1635">
        <v>0</v>
      </c>
      <c r="AB1635">
        <v>0</v>
      </c>
      <c r="AC1635">
        <v>0</v>
      </c>
      <c r="AD1635">
        <v>0</v>
      </c>
      <c r="AE1635">
        <v>0.87647682165669338</v>
      </c>
    </row>
    <row r="1636" spans="1:31" x14ac:dyDescent="0.25">
      <c r="A1636">
        <v>1808257</v>
      </c>
      <c r="B1636">
        <v>1</v>
      </c>
      <c r="C1636" t="s">
        <v>80</v>
      </c>
      <c r="D1636" t="s">
        <v>96</v>
      </c>
      <c r="E1636" t="s">
        <v>131</v>
      </c>
      <c r="F1636" t="s">
        <v>4995</v>
      </c>
      <c r="G1636" t="s">
        <v>133</v>
      </c>
      <c r="H1636" t="s">
        <v>134</v>
      </c>
      <c r="I1636" t="s">
        <v>135</v>
      </c>
      <c r="J1636" t="s">
        <v>136</v>
      </c>
      <c r="K1636" t="s">
        <v>137</v>
      </c>
      <c r="L1636" t="s">
        <v>4996</v>
      </c>
      <c r="M1636" t="s">
        <v>4997</v>
      </c>
      <c r="N1636">
        <v>1.7538888880000001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0.16528615718106998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0.16528615718106998</v>
      </c>
    </row>
    <row r="1637" spans="1:31" x14ac:dyDescent="0.25">
      <c r="A1637">
        <v>1808258</v>
      </c>
      <c r="B1637">
        <v>1</v>
      </c>
      <c r="C1637" t="s">
        <v>80</v>
      </c>
      <c r="D1637" t="s">
        <v>85</v>
      </c>
      <c r="E1637" t="s">
        <v>326</v>
      </c>
      <c r="F1637" t="s">
        <v>4998</v>
      </c>
      <c r="G1637" t="s">
        <v>235</v>
      </c>
      <c r="H1637" t="s">
        <v>134</v>
      </c>
      <c r="I1637" t="s">
        <v>135</v>
      </c>
      <c r="J1637" t="s">
        <v>136</v>
      </c>
      <c r="K1637" t="s">
        <v>137</v>
      </c>
      <c r="L1637" t="s">
        <v>4999</v>
      </c>
      <c r="M1637" t="s">
        <v>5000</v>
      </c>
      <c r="N1637">
        <v>0.9</v>
      </c>
      <c r="O1637">
        <v>0</v>
      </c>
      <c r="P1637">
        <v>114</v>
      </c>
      <c r="Q1637">
        <v>0</v>
      </c>
      <c r="R1637">
        <v>0</v>
      </c>
      <c r="S1637">
        <v>0</v>
      </c>
      <c r="T1637">
        <v>19</v>
      </c>
      <c r="U1637">
        <v>0</v>
      </c>
      <c r="V1637">
        <v>0</v>
      </c>
      <c r="W1637">
        <v>0</v>
      </c>
      <c r="X1637">
        <v>24.569572533908392</v>
      </c>
      <c r="Y1637">
        <v>0</v>
      </c>
      <c r="Z1637">
        <v>0</v>
      </c>
      <c r="AA1637">
        <v>0</v>
      </c>
      <c r="AB1637">
        <v>8.3397046673547024</v>
      </c>
      <c r="AC1637">
        <v>0</v>
      </c>
      <c r="AD1637">
        <v>0</v>
      </c>
      <c r="AE1637">
        <v>32.909277201263095</v>
      </c>
    </row>
    <row r="1638" spans="1:31" x14ac:dyDescent="0.25">
      <c r="A1638">
        <v>1808259</v>
      </c>
      <c r="B1638">
        <v>1</v>
      </c>
      <c r="C1638" t="s">
        <v>80</v>
      </c>
      <c r="D1638" t="s">
        <v>94</v>
      </c>
      <c r="E1638" t="s">
        <v>176</v>
      </c>
      <c r="F1638" t="s">
        <v>969</v>
      </c>
      <c r="G1638" t="s">
        <v>142</v>
      </c>
      <c r="H1638" t="s">
        <v>143</v>
      </c>
      <c r="I1638" t="s">
        <v>135</v>
      </c>
      <c r="J1638" t="s">
        <v>136</v>
      </c>
      <c r="K1638" t="s">
        <v>137</v>
      </c>
      <c r="L1638" t="s">
        <v>5001</v>
      </c>
      <c r="M1638" t="s">
        <v>5002</v>
      </c>
      <c r="N1638">
        <v>1.5652777769999999</v>
      </c>
      <c r="O1638">
        <v>0</v>
      </c>
      <c r="P1638">
        <v>0</v>
      </c>
      <c r="Q1638">
        <v>1</v>
      </c>
      <c r="R1638">
        <v>102</v>
      </c>
      <c r="S1638">
        <v>0</v>
      </c>
      <c r="T1638">
        <v>2</v>
      </c>
      <c r="U1638">
        <v>0</v>
      </c>
      <c r="V1638">
        <v>0</v>
      </c>
      <c r="W1638">
        <v>0</v>
      </c>
      <c r="X1638">
        <v>0</v>
      </c>
      <c r="Y1638">
        <v>4.0657521672905501</v>
      </c>
      <c r="Z1638">
        <v>126.07824960571627</v>
      </c>
      <c r="AA1638">
        <v>0</v>
      </c>
      <c r="AB1638">
        <v>2.1661113273866164</v>
      </c>
      <c r="AC1638">
        <v>0</v>
      </c>
      <c r="AD1638">
        <v>0</v>
      </c>
      <c r="AE1638">
        <v>132.31011310039344</v>
      </c>
    </row>
    <row r="1639" spans="1:31" x14ac:dyDescent="0.25">
      <c r="A1639">
        <v>1808260</v>
      </c>
      <c r="B1639">
        <v>1</v>
      </c>
      <c r="C1639" t="s">
        <v>80</v>
      </c>
      <c r="D1639" t="s">
        <v>96</v>
      </c>
      <c r="E1639" t="s">
        <v>140</v>
      </c>
      <c r="F1639" t="s">
        <v>5003</v>
      </c>
      <c r="G1639" t="s">
        <v>142</v>
      </c>
      <c r="H1639" t="s">
        <v>143</v>
      </c>
      <c r="I1639" t="s">
        <v>135</v>
      </c>
      <c r="J1639" t="s">
        <v>136</v>
      </c>
      <c r="K1639" t="s">
        <v>137</v>
      </c>
      <c r="L1639" t="s">
        <v>5004</v>
      </c>
      <c r="M1639" t="s">
        <v>5005</v>
      </c>
      <c r="N1639">
        <v>2.5986111109999999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377.61043302009938</v>
      </c>
      <c r="AD1639">
        <v>0</v>
      </c>
      <c r="AE1639">
        <v>377.61043302009938</v>
      </c>
    </row>
    <row r="1640" spans="1:31" x14ac:dyDescent="0.25">
      <c r="A1640">
        <v>1808261</v>
      </c>
      <c r="B1640">
        <v>1</v>
      </c>
      <c r="C1640" t="s">
        <v>81</v>
      </c>
      <c r="D1640" t="s">
        <v>118</v>
      </c>
      <c r="E1640" t="s">
        <v>193</v>
      </c>
      <c r="F1640" t="s">
        <v>5006</v>
      </c>
      <c r="G1640" t="s">
        <v>235</v>
      </c>
      <c r="H1640" t="s">
        <v>134</v>
      </c>
      <c r="I1640" t="s">
        <v>135</v>
      </c>
      <c r="J1640" t="s">
        <v>136</v>
      </c>
      <c r="K1640" t="s">
        <v>137</v>
      </c>
      <c r="L1640" t="s">
        <v>5007</v>
      </c>
      <c r="M1640" t="s">
        <v>5008</v>
      </c>
      <c r="N1640">
        <v>0.578333333</v>
      </c>
      <c r="O1640">
        <v>0</v>
      </c>
      <c r="P1640">
        <v>0</v>
      </c>
      <c r="Q1640">
        <v>0</v>
      </c>
      <c r="R1640">
        <v>2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0.19960332346352</v>
      </c>
      <c r="AA1640">
        <v>0</v>
      </c>
      <c r="AB1640">
        <v>0</v>
      </c>
      <c r="AC1640">
        <v>0</v>
      </c>
      <c r="AD1640">
        <v>0</v>
      </c>
      <c r="AE1640">
        <v>0.19960332346352</v>
      </c>
    </row>
    <row r="1641" spans="1:31" x14ac:dyDescent="0.25">
      <c r="A1641">
        <v>1808263</v>
      </c>
      <c r="B1641">
        <v>1</v>
      </c>
      <c r="C1641" t="s">
        <v>80</v>
      </c>
      <c r="D1641" t="s">
        <v>110</v>
      </c>
      <c r="E1641" t="s">
        <v>193</v>
      </c>
      <c r="F1641" t="s">
        <v>5009</v>
      </c>
      <c r="G1641" t="s">
        <v>235</v>
      </c>
      <c r="H1641" t="s">
        <v>134</v>
      </c>
      <c r="I1641" t="s">
        <v>135</v>
      </c>
      <c r="J1641" t="s">
        <v>136</v>
      </c>
      <c r="K1641" t="s">
        <v>137</v>
      </c>
      <c r="L1641" t="s">
        <v>5010</v>
      </c>
      <c r="M1641" t="s">
        <v>5011</v>
      </c>
      <c r="N1641">
        <v>0.93333333299999999</v>
      </c>
      <c r="O1641">
        <v>0</v>
      </c>
      <c r="P1641">
        <v>193</v>
      </c>
      <c r="Q1641">
        <v>0</v>
      </c>
      <c r="R1641">
        <v>0</v>
      </c>
      <c r="S1641">
        <v>0</v>
      </c>
      <c r="T1641">
        <v>5</v>
      </c>
      <c r="U1641">
        <v>0</v>
      </c>
      <c r="V1641">
        <v>0</v>
      </c>
      <c r="W1641">
        <v>0</v>
      </c>
      <c r="X1641">
        <v>52.629215135862871</v>
      </c>
      <c r="Y1641">
        <v>0</v>
      </c>
      <c r="Z1641">
        <v>0</v>
      </c>
      <c r="AA1641">
        <v>0</v>
      </c>
      <c r="AB1641">
        <v>0.77815457789216669</v>
      </c>
      <c r="AC1641">
        <v>0</v>
      </c>
      <c r="AD1641">
        <v>0</v>
      </c>
      <c r="AE1641">
        <v>53.407369713755038</v>
      </c>
    </row>
    <row r="1642" spans="1:31" x14ac:dyDescent="0.25">
      <c r="A1642">
        <v>1808270</v>
      </c>
      <c r="B1642">
        <v>1</v>
      </c>
      <c r="C1642" t="s">
        <v>80</v>
      </c>
      <c r="D1642" t="s">
        <v>104</v>
      </c>
      <c r="E1642" t="s">
        <v>140</v>
      </c>
      <c r="F1642" t="s">
        <v>5012</v>
      </c>
      <c r="G1642" t="s">
        <v>142</v>
      </c>
      <c r="H1642" t="s">
        <v>143</v>
      </c>
      <c r="I1642" t="s">
        <v>135</v>
      </c>
      <c r="J1642" t="s">
        <v>136</v>
      </c>
      <c r="K1642" t="s">
        <v>137</v>
      </c>
      <c r="L1642" t="s">
        <v>5013</v>
      </c>
      <c r="M1642" t="s">
        <v>5014</v>
      </c>
      <c r="N1642">
        <v>0.44805555499999999</v>
      </c>
      <c r="O1642">
        <v>0</v>
      </c>
      <c r="P1642">
        <v>435</v>
      </c>
      <c r="Q1642">
        <v>4</v>
      </c>
      <c r="R1642">
        <v>10</v>
      </c>
      <c r="S1642">
        <v>2</v>
      </c>
      <c r="T1642">
        <v>99</v>
      </c>
      <c r="U1642">
        <v>1</v>
      </c>
      <c r="V1642">
        <v>0</v>
      </c>
      <c r="W1642">
        <v>0</v>
      </c>
      <c r="X1642">
        <v>58.959090199177737</v>
      </c>
      <c r="Y1642">
        <v>4.6330909650019958</v>
      </c>
      <c r="Z1642">
        <v>13.995855438069228</v>
      </c>
      <c r="AA1642">
        <v>46.563478525517787</v>
      </c>
      <c r="AB1642">
        <v>42.407732772802319</v>
      </c>
      <c r="AC1642">
        <v>29.031665991368424</v>
      </c>
      <c r="AD1642">
        <v>0</v>
      </c>
      <c r="AE1642">
        <v>195.59091389193748</v>
      </c>
    </row>
    <row r="1643" spans="1:31" x14ac:dyDescent="0.25">
      <c r="A1643">
        <v>1808271</v>
      </c>
      <c r="B1643">
        <v>1</v>
      </c>
      <c r="C1643" t="s">
        <v>80</v>
      </c>
      <c r="D1643" t="s">
        <v>99</v>
      </c>
      <c r="E1643" t="s">
        <v>326</v>
      </c>
      <c r="F1643" t="s">
        <v>5015</v>
      </c>
      <c r="G1643" t="s">
        <v>299</v>
      </c>
      <c r="H1643" t="s">
        <v>134</v>
      </c>
      <c r="I1643" t="s">
        <v>135</v>
      </c>
      <c r="J1643" t="s">
        <v>136</v>
      </c>
      <c r="K1643" t="s">
        <v>137</v>
      </c>
      <c r="L1643" t="s">
        <v>5016</v>
      </c>
      <c r="M1643" t="s">
        <v>5017</v>
      </c>
      <c r="N1643">
        <v>3.4161111110000002</v>
      </c>
      <c r="O1643">
        <v>0</v>
      </c>
      <c r="P1643">
        <v>8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2.9721798712151997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2.9721798712151997</v>
      </c>
    </row>
    <row r="1644" spans="1:31" x14ac:dyDescent="0.25">
      <c r="A1644">
        <v>1808273</v>
      </c>
      <c r="B1644">
        <v>1</v>
      </c>
      <c r="C1644" t="s">
        <v>80</v>
      </c>
      <c r="D1644" t="s">
        <v>107</v>
      </c>
      <c r="E1644" t="s">
        <v>131</v>
      </c>
      <c r="F1644" t="s">
        <v>5018</v>
      </c>
      <c r="G1644" t="s">
        <v>133</v>
      </c>
      <c r="H1644" t="s">
        <v>134</v>
      </c>
      <c r="I1644" t="s">
        <v>135</v>
      </c>
      <c r="J1644" t="s">
        <v>136</v>
      </c>
      <c r="K1644" t="s">
        <v>137</v>
      </c>
      <c r="L1644" t="s">
        <v>5019</v>
      </c>
      <c r="M1644" t="s">
        <v>5020</v>
      </c>
      <c r="N1644">
        <v>2.0083333329999999</v>
      </c>
      <c r="O1644">
        <v>0</v>
      </c>
      <c r="P1644">
        <v>6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1.8440316674958668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1.8440316674958668</v>
      </c>
    </row>
    <row r="1645" spans="1:31" x14ac:dyDescent="0.25">
      <c r="A1645">
        <v>1808278</v>
      </c>
      <c r="B1645">
        <v>1</v>
      </c>
      <c r="C1645" t="s">
        <v>81</v>
      </c>
      <c r="D1645" t="s">
        <v>113</v>
      </c>
      <c r="E1645" t="s">
        <v>140</v>
      </c>
      <c r="F1645" t="s">
        <v>5021</v>
      </c>
      <c r="G1645" t="s">
        <v>142</v>
      </c>
      <c r="H1645" t="s">
        <v>143</v>
      </c>
      <c r="I1645" t="s">
        <v>135</v>
      </c>
      <c r="J1645" t="s">
        <v>136</v>
      </c>
      <c r="K1645" t="s">
        <v>137</v>
      </c>
      <c r="L1645" t="s">
        <v>5022</v>
      </c>
      <c r="M1645" t="s">
        <v>5023</v>
      </c>
      <c r="N1645">
        <v>6.4444444000000004E-2</v>
      </c>
      <c r="O1645">
        <v>1</v>
      </c>
      <c r="P1645">
        <v>1496</v>
      </c>
      <c r="Q1645">
        <v>15</v>
      </c>
      <c r="R1645">
        <v>373</v>
      </c>
      <c r="S1645">
        <v>4</v>
      </c>
      <c r="T1645">
        <v>102</v>
      </c>
      <c r="U1645">
        <v>0</v>
      </c>
      <c r="V1645">
        <v>1</v>
      </c>
      <c r="W1645">
        <v>3.9316151330959996E-2</v>
      </c>
      <c r="X1645">
        <v>16.386672826195927</v>
      </c>
      <c r="Y1645">
        <v>0.80770107130917357</v>
      </c>
      <c r="Z1645">
        <v>7.2874984621853489</v>
      </c>
      <c r="AA1645">
        <v>1.5367094169078914</v>
      </c>
      <c r="AB1645">
        <v>3.3004068114997747</v>
      </c>
      <c r="AC1645">
        <v>0</v>
      </c>
      <c r="AD1645">
        <v>0.11067113936036001</v>
      </c>
      <c r="AE1645">
        <v>29.46897587878944</v>
      </c>
    </row>
    <row r="1646" spans="1:31" x14ac:dyDescent="0.25">
      <c r="A1646">
        <v>1808280</v>
      </c>
      <c r="B1646">
        <v>1</v>
      </c>
      <c r="C1646" t="s">
        <v>81</v>
      </c>
      <c r="D1646" t="s">
        <v>128</v>
      </c>
      <c r="E1646" t="s">
        <v>131</v>
      </c>
      <c r="F1646" t="s">
        <v>5024</v>
      </c>
      <c r="G1646" t="s">
        <v>148</v>
      </c>
      <c r="H1646" t="s">
        <v>134</v>
      </c>
      <c r="I1646" t="s">
        <v>135</v>
      </c>
      <c r="J1646" t="s">
        <v>3</v>
      </c>
      <c r="K1646" t="s">
        <v>137</v>
      </c>
      <c r="L1646" t="s">
        <v>5025</v>
      </c>
      <c r="M1646" t="s">
        <v>5026</v>
      </c>
      <c r="N1646">
        <v>5.5433333329999996</v>
      </c>
      <c r="O1646">
        <v>0</v>
      </c>
      <c r="P1646">
        <v>5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7.5264814824604596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7.5264814824604596</v>
      </c>
    </row>
    <row r="1647" spans="1:31" x14ac:dyDescent="0.25">
      <c r="A1647">
        <v>1808281</v>
      </c>
      <c r="B1647">
        <v>1</v>
      </c>
      <c r="C1647" t="s">
        <v>80</v>
      </c>
      <c r="D1647" t="s">
        <v>93</v>
      </c>
      <c r="E1647" t="s">
        <v>131</v>
      </c>
      <c r="F1647" t="s">
        <v>5027</v>
      </c>
      <c r="G1647" t="s">
        <v>231</v>
      </c>
      <c r="H1647" t="s">
        <v>134</v>
      </c>
      <c r="I1647" t="s">
        <v>135</v>
      </c>
      <c r="J1647" t="s">
        <v>136</v>
      </c>
      <c r="K1647" t="s">
        <v>137</v>
      </c>
      <c r="L1647" t="s">
        <v>5028</v>
      </c>
      <c r="M1647" t="s">
        <v>5029</v>
      </c>
      <c r="N1647">
        <v>3.4666666660000001</v>
      </c>
      <c r="O1647">
        <v>0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6.4883255130000002E-4</v>
      </c>
      <c r="AA1647">
        <v>0</v>
      </c>
      <c r="AB1647">
        <v>0</v>
      </c>
      <c r="AC1647">
        <v>0</v>
      </c>
      <c r="AD1647">
        <v>0</v>
      </c>
      <c r="AE1647">
        <v>6.4883255130000002E-4</v>
      </c>
    </row>
    <row r="1648" spans="1:31" x14ac:dyDescent="0.25">
      <c r="A1648">
        <v>1808282</v>
      </c>
      <c r="B1648">
        <v>1</v>
      </c>
      <c r="C1648" t="s">
        <v>80</v>
      </c>
      <c r="D1648" t="s">
        <v>100</v>
      </c>
      <c r="E1648" t="s">
        <v>193</v>
      </c>
      <c r="F1648" t="s">
        <v>5030</v>
      </c>
      <c r="G1648" t="s">
        <v>373</v>
      </c>
      <c r="H1648" t="s">
        <v>134</v>
      </c>
      <c r="I1648" t="s">
        <v>135</v>
      </c>
      <c r="J1648" t="s">
        <v>136</v>
      </c>
      <c r="K1648" t="s">
        <v>137</v>
      </c>
      <c r="L1648" t="s">
        <v>5031</v>
      </c>
      <c r="M1648" t="s">
        <v>5032</v>
      </c>
      <c r="N1648">
        <v>4.8472222220000001</v>
      </c>
      <c r="O1648">
        <v>0</v>
      </c>
      <c r="P1648">
        <v>151</v>
      </c>
      <c r="Q1648">
        <v>0</v>
      </c>
      <c r="R1648">
        <v>2</v>
      </c>
      <c r="S1648">
        <v>0</v>
      </c>
      <c r="T1648">
        <v>5</v>
      </c>
      <c r="U1648">
        <v>0</v>
      </c>
      <c r="V1648">
        <v>0</v>
      </c>
      <c r="W1648">
        <v>0</v>
      </c>
      <c r="X1648">
        <v>134.10263869886592</v>
      </c>
      <c r="Y1648">
        <v>0</v>
      </c>
      <c r="Z1648">
        <v>0.27846680316616784</v>
      </c>
      <c r="AA1648">
        <v>0</v>
      </c>
      <c r="AB1648">
        <v>2.4973128003864886</v>
      </c>
      <c r="AC1648">
        <v>0</v>
      </c>
      <c r="AD1648">
        <v>0</v>
      </c>
      <c r="AE1648">
        <v>136.87841830241857</v>
      </c>
    </row>
    <row r="1649" spans="1:31" x14ac:dyDescent="0.25">
      <c r="A1649">
        <v>1808287</v>
      </c>
      <c r="B1649">
        <v>1</v>
      </c>
      <c r="C1649" t="s">
        <v>80</v>
      </c>
      <c r="D1649" t="s">
        <v>93</v>
      </c>
      <c r="E1649" t="s">
        <v>193</v>
      </c>
      <c r="F1649" t="s">
        <v>5033</v>
      </c>
      <c r="G1649" t="s">
        <v>373</v>
      </c>
      <c r="H1649" t="s">
        <v>134</v>
      </c>
      <c r="I1649" t="s">
        <v>135</v>
      </c>
      <c r="J1649" t="s">
        <v>136</v>
      </c>
      <c r="K1649" t="s">
        <v>137</v>
      </c>
      <c r="L1649" t="s">
        <v>5034</v>
      </c>
      <c r="M1649" t="s">
        <v>5035</v>
      </c>
      <c r="N1649">
        <v>2.1383333329999998</v>
      </c>
      <c r="O1649">
        <v>0</v>
      </c>
      <c r="P1649">
        <v>0</v>
      </c>
      <c r="Q1649">
        <v>0</v>
      </c>
      <c r="R1649">
        <v>4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3.0604259957058426</v>
      </c>
      <c r="AA1649">
        <v>0</v>
      </c>
      <c r="AB1649">
        <v>0</v>
      </c>
      <c r="AC1649">
        <v>0</v>
      </c>
      <c r="AD1649">
        <v>0</v>
      </c>
      <c r="AE1649">
        <v>3.0604259957058426</v>
      </c>
    </row>
    <row r="1650" spans="1:31" x14ac:dyDescent="0.25">
      <c r="A1650">
        <v>1808289</v>
      </c>
      <c r="B1650">
        <v>1</v>
      </c>
      <c r="C1650" t="s">
        <v>80</v>
      </c>
      <c r="D1650" t="s">
        <v>106</v>
      </c>
      <c r="E1650" t="s">
        <v>193</v>
      </c>
      <c r="F1650" t="s">
        <v>2843</v>
      </c>
      <c r="G1650" t="s">
        <v>235</v>
      </c>
      <c r="H1650" t="s">
        <v>134</v>
      </c>
      <c r="I1650" t="s">
        <v>135</v>
      </c>
      <c r="J1650" t="s">
        <v>136</v>
      </c>
      <c r="K1650" t="s">
        <v>137</v>
      </c>
      <c r="L1650" t="s">
        <v>5036</v>
      </c>
      <c r="M1650" t="s">
        <v>5037</v>
      </c>
      <c r="N1650">
        <v>3.6922222219999998</v>
      </c>
      <c r="O1650">
        <v>0</v>
      </c>
      <c r="P1650">
        <v>20</v>
      </c>
      <c r="Q1650">
        <v>0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10.15380031206705</v>
      </c>
      <c r="Y1650">
        <v>0</v>
      </c>
      <c r="Z1650">
        <v>0.76426191641260832</v>
      </c>
      <c r="AA1650">
        <v>0</v>
      </c>
      <c r="AB1650">
        <v>0</v>
      </c>
      <c r="AC1650">
        <v>0</v>
      </c>
      <c r="AD1650">
        <v>0</v>
      </c>
      <c r="AE1650">
        <v>10.918062228479659</v>
      </c>
    </row>
    <row r="1651" spans="1:31" x14ac:dyDescent="0.25">
      <c r="A1651">
        <v>1808290</v>
      </c>
      <c r="B1651">
        <v>1</v>
      </c>
      <c r="C1651" t="s">
        <v>80</v>
      </c>
      <c r="D1651" t="s">
        <v>83</v>
      </c>
      <c r="E1651" t="s">
        <v>131</v>
      </c>
      <c r="F1651" t="s">
        <v>5038</v>
      </c>
      <c r="G1651" t="s">
        <v>231</v>
      </c>
      <c r="H1651" t="s">
        <v>134</v>
      </c>
      <c r="I1651" t="s">
        <v>135</v>
      </c>
      <c r="J1651" t="s">
        <v>136</v>
      </c>
      <c r="K1651" t="s">
        <v>137</v>
      </c>
      <c r="L1651" t="s">
        <v>5039</v>
      </c>
      <c r="M1651" t="s">
        <v>5040</v>
      </c>
      <c r="N1651">
        <v>1.2111111109999999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0.27388461416159998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0.27388461416159998</v>
      </c>
    </row>
    <row r="1652" spans="1:31" x14ac:dyDescent="0.25">
      <c r="A1652">
        <v>1808291</v>
      </c>
      <c r="B1652">
        <v>1</v>
      </c>
      <c r="C1652" t="s">
        <v>80</v>
      </c>
      <c r="D1652" t="s">
        <v>103</v>
      </c>
      <c r="E1652" t="s">
        <v>140</v>
      </c>
      <c r="F1652" t="s">
        <v>5041</v>
      </c>
      <c r="G1652" t="s">
        <v>142</v>
      </c>
      <c r="H1652" t="s">
        <v>143</v>
      </c>
      <c r="I1652" t="s">
        <v>135</v>
      </c>
      <c r="J1652" t="s">
        <v>136</v>
      </c>
      <c r="K1652" t="s">
        <v>137</v>
      </c>
      <c r="L1652" t="s">
        <v>5042</v>
      </c>
      <c r="M1652" t="s">
        <v>5043</v>
      </c>
      <c r="N1652">
        <v>0.83444444399999995</v>
      </c>
      <c r="O1652">
        <v>0</v>
      </c>
      <c r="P1652">
        <v>0</v>
      </c>
      <c r="Q1652">
        <v>0</v>
      </c>
      <c r="R1652">
        <v>0</v>
      </c>
      <c r="S1652">
        <v>4</v>
      </c>
      <c r="T1652">
        <v>0</v>
      </c>
      <c r="U1652">
        <v>20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33.48704337939769</v>
      </c>
      <c r="AB1652">
        <v>0</v>
      </c>
      <c r="AC1652">
        <v>1282.63595622051</v>
      </c>
      <c r="AD1652">
        <v>0</v>
      </c>
      <c r="AE1652">
        <v>1316.1229995999076</v>
      </c>
    </row>
    <row r="1653" spans="1:31" x14ac:dyDescent="0.25">
      <c r="A1653">
        <v>1808292</v>
      </c>
      <c r="B1653">
        <v>1</v>
      </c>
      <c r="C1653" t="s">
        <v>80</v>
      </c>
      <c r="D1653" t="s">
        <v>105</v>
      </c>
      <c r="E1653" t="s">
        <v>131</v>
      </c>
      <c r="F1653" t="s">
        <v>5044</v>
      </c>
      <c r="G1653" t="s">
        <v>231</v>
      </c>
      <c r="H1653" t="s">
        <v>134</v>
      </c>
      <c r="I1653" t="s">
        <v>135</v>
      </c>
      <c r="J1653" t="s">
        <v>136</v>
      </c>
      <c r="K1653" t="s">
        <v>137</v>
      </c>
      <c r="L1653" t="s">
        <v>5045</v>
      </c>
      <c r="M1653" t="s">
        <v>5046</v>
      </c>
      <c r="N1653">
        <v>1.5686111110000001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1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19.497096504099346</v>
      </c>
      <c r="AC1653">
        <v>0</v>
      </c>
      <c r="AD1653">
        <v>0</v>
      </c>
      <c r="AE1653">
        <v>19.497096504099346</v>
      </c>
    </row>
    <row r="1654" spans="1:31" x14ac:dyDescent="0.25">
      <c r="A1654">
        <v>1808293</v>
      </c>
      <c r="B1654">
        <v>1</v>
      </c>
      <c r="C1654" t="s">
        <v>81</v>
      </c>
      <c r="D1654" t="s">
        <v>127</v>
      </c>
      <c r="E1654" t="s">
        <v>291</v>
      </c>
      <c r="F1654" t="s">
        <v>5047</v>
      </c>
      <c r="G1654" t="s">
        <v>424</v>
      </c>
      <c r="H1654" t="s">
        <v>134</v>
      </c>
      <c r="I1654" t="s">
        <v>135</v>
      </c>
      <c r="J1654" t="s">
        <v>136</v>
      </c>
      <c r="K1654" t="s">
        <v>137</v>
      </c>
      <c r="L1654" t="s">
        <v>5048</v>
      </c>
      <c r="M1654" t="s">
        <v>5049</v>
      </c>
      <c r="N1654">
        <v>1.5830555550000001</v>
      </c>
      <c r="O1654">
        <v>0</v>
      </c>
      <c r="P1654">
        <v>313</v>
      </c>
      <c r="Q1654">
        <v>0</v>
      </c>
      <c r="R1654">
        <v>6</v>
      </c>
      <c r="S1654">
        <v>0</v>
      </c>
      <c r="T1654">
        <v>37</v>
      </c>
      <c r="U1654">
        <v>0</v>
      </c>
      <c r="V1654">
        <v>0</v>
      </c>
      <c r="W1654">
        <v>0</v>
      </c>
      <c r="X1654">
        <v>106.40341308022703</v>
      </c>
      <c r="Y1654">
        <v>0</v>
      </c>
      <c r="Z1654">
        <v>1.5289707308004163</v>
      </c>
      <c r="AA1654">
        <v>0</v>
      </c>
      <c r="AB1654">
        <v>23.350990011928161</v>
      </c>
      <c r="AC1654">
        <v>0</v>
      </c>
      <c r="AD1654">
        <v>0</v>
      </c>
      <c r="AE1654">
        <v>131.28337382295558</v>
      </c>
    </row>
    <row r="1655" spans="1:31" x14ac:dyDescent="0.25">
      <c r="A1655">
        <v>1808295</v>
      </c>
      <c r="B1655">
        <v>1</v>
      </c>
      <c r="C1655" t="s">
        <v>80</v>
      </c>
      <c r="D1655" t="s">
        <v>106</v>
      </c>
      <c r="E1655" t="s">
        <v>193</v>
      </c>
      <c r="F1655" t="s">
        <v>5050</v>
      </c>
      <c r="G1655" t="s">
        <v>235</v>
      </c>
      <c r="H1655" t="s">
        <v>134</v>
      </c>
      <c r="I1655" t="s">
        <v>135</v>
      </c>
      <c r="J1655" t="s">
        <v>136</v>
      </c>
      <c r="K1655" t="s">
        <v>137</v>
      </c>
      <c r="L1655" t="s">
        <v>5051</v>
      </c>
      <c r="M1655" t="s">
        <v>5052</v>
      </c>
      <c r="N1655">
        <v>3.5366666659999999</v>
      </c>
      <c r="O1655">
        <v>0</v>
      </c>
      <c r="P1655">
        <v>14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10.353393606320425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10.353393606320425</v>
      </c>
    </row>
    <row r="1656" spans="1:31" x14ac:dyDescent="0.25">
      <c r="A1656">
        <v>1808300</v>
      </c>
      <c r="B1656">
        <v>1</v>
      </c>
      <c r="C1656" t="s">
        <v>80</v>
      </c>
      <c r="D1656" t="s">
        <v>95</v>
      </c>
      <c r="E1656" t="s">
        <v>193</v>
      </c>
      <c r="F1656" t="s">
        <v>5053</v>
      </c>
      <c r="G1656" t="s">
        <v>373</v>
      </c>
      <c r="H1656" t="s">
        <v>134</v>
      </c>
      <c r="I1656" t="s">
        <v>135</v>
      </c>
      <c r="J1656" t="s">
        <v>136</v>
      </c>
      <c r="K1656" t="s">
        <v>137</v>
      </c>
      <c r="L1656" t="s">
        <v>5054</v>
      </c>
      <c r="M1656" t="s">
        <v>5055</v>
      </c>
      <c r="N1656">
        <v>0.65111111099999996</v>
      </c>
      <c r="O1656">
        <v>0</v>
      </c>
      <c r="P1656">
        <v>35</v>
      </c>
      <c r="Q1656">
        <v>0</v>
      </c>
      <c r="R1656">
        <v>2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3.2763091701355838</v>
      </c>
      <c r="Y1656">
        <v>0</v>
      </c>
      <c r="Z1656">
        <v>1.928403491280867</v>
      </c>
      <c r="AA1656">
        <v>0</v>
      </c>
      <c r="AB1656">
        <v>0.95714869286229742</v>
      </c>
      <c r="AC1656">
        <v>0</v>
      </c>
      <c r="AD1656">
        <v>0</v>
      </c>
      <c r="AE1656">
        <v>6.1618613542787486</v>
      </c>
    </row>
    <row r="1657" spans="1:31" x14ac:dyDescent="0.25">
      <c r="A1657">
        <v>1808301</v>
      </c>
      <c r="B1657">
        <v>1</v>
      </c>
      <c r="C1657" t="s">
        <v>80</v>
      </c>
      <c r="D1657" t="s">
        <v>100</v>
      </c>
      <c r="E1657" t="s">
        <v>291</v>
      </c>
      <c r="F1657" t="s">
        <v>5056</v>
      </c>
      <c r="G1657" t="s">
        <v>2424</v>
      </c>
      <c r="H1657" t="s">
        <v>134</v>
      </c>
      <c r="I1657" t="s">
        <v>135</v>
      </c>
      <c r="J1657" t="s">
        <v>136</v>
      </c>
      <c r="K1657" t="s">
        <v>137</v>
      </c>
      <c r="L1657" t="s">
        <v>5057</v>
      </c>
      <c r="M1657" t="s">
        <v>5058</v>
      </c>
      <c r="N1657">
        <v>8.1416666660000008</v>
      </c>
      <c r="O1657">
        <v>0</v>
      </c>
      <c r="P1657">
        <v>13</v>
      </c>
      <c r="Q1657">
        <v>0</v>
      </c>
      <c r="R1657">
        <v>21</v>
      </c>
      <c r="S1657">
        <v>0</v>
      </c>
      <c r="T1657">
        <v>11</v>
      </c>
      <c r="U1657">
        <v>0</v>
      </c>
      <c r="V1657">
        <v>0</v>
      </c>
      <c r="W1657">
        <v>0</v>
      </c>
      <c r="X1657">
        <v>44.102790738720017</v>
      </c>
      <c r="Y1657">
        <v>0</v>
      </c>
      <c r="Z1657">
        <v>90.859889639192218</v>
      </c>
      <c r="AA1657">
        <v>0</v>
      </c>
      <c r="AB1657">
        <v>65.98958621723007</v>
      </c>
      <c r="AC1657">
        <v>0</v>
      </c>
      <c r="AD1657">
        <v>0</v>
      </c>
      <c r="AE1657">
        <v>200.95226659514231</v>
      </c>
    </row>
    <row r="1658" spans="1:31" x14ac:dyDescent="0.25">
      <c r="A1658">
        <v>1808302</v>
      </c>
      <c r="B1658">
        <v>1</v>
      </c>
      <c r="C1658" t="s">
        <v>80</v>
      </c>
      <c r="D1658" t="s">
        <v>100</v>
      </c>
      <c r="E1658" t="s">
        <v>131</v>
      </c>
      <c r="F1658" t="s">
        <v>5059</v>
      </c>
      <c r="G1658" t="s">
        <v>231</v>
      </c>
      <c r="H1658" t="s">
        <v>134</v>
      </c>
      <c r="I1658" t="s">
        <v>135</v>
      </c>
      <c r="J1658" t="s">
        <v>136</v>
      </c>
      <c r="K1658" t="s">
        <v>137</v>
      </c>
      <c r="L1658" t="s">
        <v>5060</v>
      </c>
      <c r="M1658" t="s">
        <v>5061</v>
      </c>
      <c r="N1658">
        <v>2.2838888879999999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0.95769642583686176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0.95769642583686176</v>
      </c>
    </row>
    <row r="1659" spans="1:31" x14ac:dyDescent="0.25">
      <c r="A1659">
        <v>1808305</v>
      </c>
      <c r="B1659">
        <v>1</v>
      </c>
      <c r="C1659" t="s">
        <v>80</v>
      </c>
      <c r="D1659" t="s">
        <v>83</v>
      </c>
      <c r="E1659" t="s">
        <v>193</v>
      </c>
      <c r="F1659" t="s">
        <v>5062</v>
      </c>
      <c r="G1659" t="s">
        <v>235</v>
      </c>
      <c r="H1659" t="s">
        <v>134</v>
      </c>
      <c r="I1659" t="s">
        <v>135</v>
      </c>
      <c r="J1659" t="s">
        <v>136</v>
      </c>
      <c r="K1659" t="s">
        <v>137</v>
      </c>
      <c r="L1659" t="s">
        <v>5063</v>
      </c>
      <c r="M1659" t="s">
        <v>5064</v>
      </c>
      <c r="N1659">
        <v>1.4402777769999999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3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19.026826791688261</v>
      </c>
      <c r="AC1659">
        <v>0</v>
      </c>
      <c r="AD1659">
        <v>0</v>
      </c>
      <c r="AE1659">
        <v>19.026826791688261</v>
      </c>
    </row>
    <row r="1660" spans="1:31" x14ac:dyDescent="0.25">
      <c r="A1660">
        <v>1808309</v>
      </c>
      <c r="B1660">
        <v>1</v>
      </c>
      <c r="C1660" t="s">
        <v>80</v>
      </c>
      <c r="D1660" t="s">
        <v>97</v>
      </c>
      <c r="E1660" t="s">
        <v>131</v>
      </c>
      <c r="F1660" t="s">
        <v>5065</v>
      </c>
      <c r="G1660" t="s">
        <v>133</v>
      </c>
      <c r="H1660" t="s">
        <v>134</v>
      </c>
      <c r="I1660" t="s">
        <v>135</v>
      </c>
      <c r="J1660" t="s">
        <v>136</v>
      </c>
      <c r="K1660" t="s">
        <v>137</v>
      </c>
      <c r="L1660" t="s">
        <v>5066</v>
      </c>
      <c r="M1660" t="s">
        <v>5067</v>
      </c>
      <c r="N1660">
        <v>4.2586111109999996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8.9107110413136122E-3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8.9107110413136122E-3</v>
      </c>
    </row>
    <row r="1661" spans="1:31" x14ac:dyDescent="0.25">
      <c r="A1661">
        <v>1808311</v>
      </c>
      <c r="B1661">
        <v>1</v>
      </c>
      <c r="C1661" t="s">
        <v>80</v>
      </c>
      <c r="D1661" t="s">
        <v>96</v>
      </c>
      <c r="E1661" t="s">
        <v>131</v>
      </c>
      <c r="F1661" t="s">
        <v>5068</v>
      </c>
      <c r="G1661" t="s">
        <v>231</v>
      </c>
      <c r="H1661" t="s">
        <v>134</v>
      </c>
      <c r="I1661" t="s">
        <v>135</v>
      </c>
      <c r="J1661" t="s">
        <v>136</v>
      </c>
      <c r="K1661" t="s">
        <v>137</v>
      </c>
      <c r="L1661" t="s">
        <v>5069</v>
      </c>
      <c r="M1661" t="s">
        <v>5070</v>
      </c>
      <c r="N1661">
        <v>9.4983333329999997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53.326133428571737</v>
      </c>
      <c r="AC1661">
        <v>0</v>
      </c>
      <c r="AD1661">
        <v>0</v>
      </c>
      <c r="AE1661">
        <v>53.326133428571737</v>
      </c>
    </row>
    <row r="1662" spans="1:31" x14ac:dyDescent="0.25">
      <c r="A1662">
        <v>1808312</v>
      </c>
      <c r="B1662">
        <v>1</v>
      </c>
      <c r="C1662" t="s">
        <v>80</v>
      </c>
      <c r="D1662" t="s">
        <v>93</v>
      </c>
      <c r="E1662" t="s">
        <v>193</v>
      </c>
      <c r="F1662" t="s">
        <v>5071</v>
      </c>
      <c r="G1662" t="s">
        <v>235</v>
      </c>
      <c r="H1662" t="s">
        <v>134</v>
      </c>
      <c r="I1662" t="s">
        <v>135</v>
      </c>
      <c r="J1662" t="s">
        <v>136</v>
      </c>
      <c r="K1662" t="s">
        <v>137</v>
      </c>
      <c r="L1662" t="s">
        <v>5072</v>
      </c>
      <c r="M1662" t="s">
        <v>5073</v>
      </c>
      <c r="N1662">
        <v>3.1769444440000001</v>
      </c>
      <c r="O1662">
        <v>0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1.4108889541583333E-2</v>
      </c>
      <c r="AA1662">
        <v>0</v>
      </c>
      <c r="AB1662">
        <v>0</v>
      </c>
      <c r="AC1662">
        <v>0</v>
      </c>
      <c r="AD1662">
        <v>0</v>
      </c>
      <c r="AE1662">
        <v>1.4108889541583333E-2</v>
      </c>
    </row>
    <row r="1663" spans="1:31" x14ac:dyDescent="0.25">
      <c r="A1663">
        <v>1808313</v>
      </c>
      <c r="B1663">
        <v>1</v>
      </c>
      <c r="C1663" t="s">
        <v>81</v>
      </c>
      <c r="D1663" t="s">
        <v>115</v>
      </c>
      <c r="E1663" t="s">
        <v>131</v>
      </c>
      <c r="F1663" t="s">
        <v>5074</v>
      </c>
      <c r="G1663" t="s">
        <v>231</v>
      </c>
      <c r="H1663" t="s">
        <v>134</v>
      </c>
      <c r="I1663" t="s">
        <v>135</v>
      </c>
      <c r="J1663" t="s">
        <v>136</v>
      </c>
      <c r="K1663" t="s">
        <v>137</v>
      </c>
      <c r="L1663" t="s">
        <v>5075</v>
      </c>
      <c r="M1663" t="s">
        <v>5076</v>
      </c>
      <c r="N1663">
        <v>0.93777777699999998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0.14901632338666335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0.14901632338666335</v>
      </c>
    </row>
    <row r="1664" spans="1:31" x14ac:dyDescent="0.25">
      <c r="A1664">
        <v>1808314</v>
      </c>
      <c r="B1664">
        <v>1</v>
      </c>
      <c r="C1664" t="s">
        <v>80</v>
      </c>
      <c r="D1664" t="s">
        <v>95</v>
      </c>
      <c r="E1664" t="s">
        <v>176</v>
      </c>
      <c r="F1664" t="s">
        <v>5077</v>
      </c>
      <c r="G1664" t="s">
        <v>142</v>
      </c>
      <c r="H1664" t="s">
        <v>143</v>
      </c>
      <c r="I1664" t="s">
        <v>135</v>
      </c>
      <c r="J1664" t="s">
        <v>136</v>
      </c>
      <c r="K1664" t="s">
        <v>137</v>
      </c>
      <c r="L1664" t="s">
        <v>5078</v>
      </c>
      <c r="M1664" t="s">
        <v>5079</v>
      </c>
      <c r="N1664">
        <v>0.24944444399999999</v>
      </c>
      <c r="O1664">
        <v>0</v>
      </c>
      <c r="P1664">
        <v>0</v>
      </c>
      <c r="Q1664">
        <v>0</v>
      </c>
      <c r="R1664">
        <v>0</v>
      </c>
      <c r="S1664">
        <v>1</v>
      </c>
      <c r="T1664">
        <v>0</v>
      </c>
      <c r="U1664">
        <v>2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1.0395500575184251</v>
      </c>
      <c r="AB1664">
        <v>0</v>
      </c>
      <c r="AC1664">
        <v>5.2218651648746537</v>
      </c>
      <c r="AD1664">
        <v>0</v>
      </c>
      <c r="AE1664">
        <v>6.2614152223930786</v>
      </c>
    </row>
    <row r="1665" spans="1:31" x14ac:dyDescent="0.25">
      <c r="A1665">
        <v>1808315</v>
      </c>
      <c r="B1665">
        <v>1</v>
      </c>
      <c r="C1665" t="s">
        <v>80</v>
      </c>
      <c r="D1665" t="s">
        <v>93</v>
      </c>
      <c r="E1665" t="s">
        <v>176</v>
      </c>
      <c r="F1665" t="s">
        <v>5080</v>
      </c>
      <c r="G1665" t="s">
        <v>142</v>
      </c>
      <c r="H1665" t="s">
        <v>143</v>
      </c>
      <c r="I1665" t="s">
        <v>135</v>
      </c>
      <c r="J1665" t="s">
        <v>136</v>
      </c>
      <c r="K1665" t="s">
        <v>137</v>
      </c>
      <c r="L1665" t="s">
        <v>5081</v>
      </c>
      <c r="M1665" t="s">
        <v>5082</v>
      </c>
      <c r="N1665">
        <v>1.5166666660000001</v>
      </c>
      <c r="O1665">
        <v>0</v>
      </c>
      <c r="P1665">
        <v>147</v>
      </c>
      <c r="Q1665">
        <v>5</v>
      </c>
      <c r="R1665">
        <v>70</v>
      </c>
      <c r="S1665">
        <v>6</v>
      </c>
      <c r="T1665">
        <v>38</v>
      </c>
      <c r="U1665">
        <v>0</v>
      </c>
      <c r="V1665">
        <v>0</v>
      </c>
      <c r="W1665">
        <v>0</v>
      </c>
      <c r="X1665">
        <v>40.560180138914298</v>
      </c>
      <c r="Y1665">
        <v>76.828740437192891</v>
      </c>
      <c r="Z1665">
        <v>187.49711732503104</v>
      </c>
      <c r="AA1665">
        <v>97.45687639095388</v>
      </c>
      <c r="AB1665">
        <v>100.34874044457329</v>
      </c>
      <c r="AC1665">
        <v>0</v>
      </c>
      <c r="AD1665">
        <v>0</v>
      </c>
      <c r="AE1665">
        <v>502.69165473666544</v>
      </c>
    </row>
    <row r="1666" spans="1:31" x14ac:dyDescent="0.25">
      <c r="A1666">
        <v>1808318</v>
      </c>
      <c r="B1666">
        <v>1</v>
      </c>
      <c r="C1666" t="s">
        <v>80</v>
      </c>
      <c r="D1666" t="s">
        <v>88</v>
      </c>
      <c r="E1666" t="s">
        <v>131</v>
      </c>
      <c r="F1666" t="s">
        <v>5083</v>
      </c>
      <c r="G1666" t="s">
        <v>133</v>
      </c>
      <c r="H1666" t="s">
        <v>134</v>
      </c>
      <c r="I1666" t="s">
        <v>135</v>
      </c>
      <c r="J1666" t="s">
        <v>136</v>
      </c>
      <c r="K1666" t="s">
        <v>137</v>
      </c>
      <c r="L1666" t="s">
        <v>5084</v>
      </c>
      <c r="M1666" t="s">
        <v>5085</v>
      </c>
      <c r="N1666">
        <v>4.352222222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6.6567375229634242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6.6567375229634242</v>
      </c>
    </row>
    <row r="1667" spans="1:31" x14ac:dyDescent="0.25">
      <c r="A1667">
        <v>1808319</v>
      </c>
      <c r="B1667">
        <v>1</v>
      </c>
      <c r="C1667" t="s">
        <v>81</v>
      </c>
      <c r="D1667" t="s">
        <v>113</v>
      </c>
      <c r="E1667" t="s">
        <v>146</v>
      </c>
      <c r="F1667" t="s">
        <v>5086</v>
      </c>
      <c r="G1667" t="s">
        <v>593</v>
      </c>
      <c r="H1667" t="s">
        <v>143</v>
      </c>
      <c r="I1667" t="s">
        <v>135</v>
      </c>
      <c r="J1667" t="s">
        <v>136</v>
      </c>
      <c r="K1667" t="s">
        <v>137</v>
      </c>
      <c r="L1667" t="s">
        <v>5087</v>
      </c>
      <c r="M1667" t="s">
        <v>5088</v>
      </c>
      <c r="N1667">
        <v>2.2630555550000002</v>
      </c>
      <c r="O1667">
        <v>0</v>
      </c>
      <c r="P1667">
        <v>139</v>
      </c>
      <c r="Q1667">
        <v>2</v>
      </c>
      <c r="R1667">
        <v>78</v>
      </c>
      <c r="S1667">
        <v>3</v>
      </c>
      <c r="T1667">
        <v>10</v>
      </c>
      <c r="U1667">
        <v>0</v>
      </c>
      <c r="V1667">
        <v>0</v>
      </c>
      <c r="W1667">
        <v>0</v>
      </c>
      <c r="X1667">
        <v>43.913605973426385</v>
      </c>
      <c r="Y1667">
        <v>61.794713644103624</v>
      </c>
      <c r="Z1667">
        <v>41.866414351973354</v>
      </c>
      <c r="AA1667">
        <v>1221.8996919731237</v>
      </c>
      <c r="AB1667">
        <v>52.160502068957292</v>
      </c>
      <c r="AC1667">
        <v>0</v>
      </c>
      <c r="AD1667">
        <v>0</v>
      </c>
      <c r="AE1667">
        <v>1421.6349280115844</v>
      </c>
    </row>
    <row r="1668" spans="1:31" x14ac:dyDescent="0.25">
      <c r="A1668">
        <v>1808320</v>
      </c>
      <c r="B1668">
        <v>1</v>
      </c>
      <c r="C1668" t="s">
        <v>80</v>
      </c>
      <c r="D1668" t="s">
        <v>96</v>
      </c>
      <c r="E1668" t="s">
        <v>131</v>
      </c>
      <c r="F1668" t="s">
        <v>2102</v>
      </c>
      <c r="G1668" t="s">
        <v>209</v>
      </c>
      <c r="H1668" t="s">
        <v>134</v>
      </c>
      <c r="I1668" t="s">
        <v>135</v>
      </c>
      <c r="J1668" t="s">
        <v>136</v>
      </c>
      <c r="K1668" t="s">
        <v>137</v>
      </c>
      <c r="L1668" t="s">
        <v>5089</v>
      </c>
      <c r="M1668" t="s">
        <v>5090</v>
      </c>
      <c r="N1668">
        <v>2.2397222220000002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0.49608901028735897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0.49608901028735897</v>
      </c>
    </row>
    <row r="1669" spans="1:31" x14ac:dyDescent="0.25">
      <c r="A1669">
        <v>1808325</v>
      </c>
      <c r="B1669">
        <v>1</v>
      </c>
      <c r="C1669" t="s">
        <v>80</v>
      </c>
      <c r="D1669" t="s">
        <v>103</v>
      </c>
      <c r="E1669" t="s">
        <v>131</v>
      </c>
      <c r="F1669" t="s">
        <v>5091</v>
      </c>
      <c r="G1669" t="s">
        <v>209</v>
      </c>
      <c r="H1669" t="s">
        <v>134</v>
      </c>
      <c r="I1669" t="s">
        <v>135</v>
      </c>
      <c r="J1669" t="s">
        <v>136</v>
      </c>
      <c r="K1669" t="s">
        <v>137</v>
      </c>
      <c r="L1669" t="s">
        <v>5092</v>
      </c>
      <c r="M1669" t="s">
        <v>5093</v>
      </c>
      <c r="N1669">
        <v>0.73</v>
      </c>
      <c r="O1669">
        <v>0</v>
      </c>
      <c r="P1669">
        <v>5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0.73897318998984041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0.73897318998984041</v>
      </c>
    </row>
    <row r="1670" spans="1:31" x14ac:dyDescent="0.25">
      <c r="A1670">
        <v>1808327</v>
      </c>
      <c r="B1670">
        <v>1</v>
      </c>
      <c r="C1670" t="s">
        <v>80</v>
      </c>
      <c r="D1670" t="s">
        <v>101</v>
      </c>
      <c r="E1670" t="s">
        <v>291</v>
      </c>
      <c r="F1670" t="s">
        <v>5094</v>
      </c>
      <c r="G1670" t="s">
        <v>279</v>
      </c>
      <c r="H1670" t="s">
        <v>134</v>
      </c>
      <c r="I1670" t="s">
        <v>135</v>
      </c>
      <c r="J1670" t="s">
        <v>136</v>
      </c>
      <c r="K1670" t="s">
        <v>137</v>
      </c>
      <c r="L1670" t="s">
        <v>5095</v>
      </c>
      <c r="M1670" t="s">
        <v>5096</v>
      </c>
      <c r="N1670">
        <v>3.5886111110000001</v>
      </c>
      <c r="O1670">
        <v>0</v>
      </c>
      <c r="P1670">
        <v>346</v>
      </c>
      <c r="Q1670">
        <v>0</v>
      </c>
      <c r="R1670">
        <v>0</v>
      </c>
      <c r="S1670">
        <v>0</v>
      </c>
      <c r="T1670">
        <v>8</v>
      </c>
      <c r="U1670">
        <v>0</v>
      </c>
      <c r="V1670">
        <v>0</v>
      </c>
      <c r="W1670">
        <v>0</v>
      </c>
      <c r="X1670">
        <v>207.99261835338902</v>
      </c>
      <c r="Y1670">
        <v>0</v>
      </c>
      <c r="Z1670">
        <v>0</v>
      </c>
      <c r="AA1670">
        <v>0</v>
      </c>
      <c r="AB1670">
        <v>144.43805848516973</v>
      </c>
      <c r="AC1670">
        <v>0</v>
      </c>
      <c r="AD1670">
        <v>0</v>
      </c>
      <c r="AE1670">
        <v>352.43067683855872</v>
      </c>
    </row>
    <row r="1671" spans="1:31" x14ac:dyDescent="0.25">
      <c r="A1671">
        <v>1808331</v>
      </c>
      <c r="B1671">
        <v>1</v>
      </c>
      <c r="C1671" t="s">
        <v>80</v>
      </c>
      <c r="D1671" t="s">
        <v>100</v>
      </c>
      <c r="E1671" t="s">
        <v>176</v>
      </c>
      <c r="F1671" t="s">
        <v>5097</v>
      </c>
      <c r="G1671" t="s">
        <v>142</v>
      </c>
      <c r="H1671" t="s">
        <v>143</v>
      </c>
      <c r="I1671" t="s">
        <v>135</v>
      </c>
      <c r="J1671" t="s">
        <v>136</v>
      </c>
      <c r="K1671" t="s">
        <v>137</v>
      </c>
      <c r="L1671" t="s">
        <v>5098</v>
      </c>
      <c r="M1671" t="s">
        <v>5099</v>
      </c>
      <c r="N1671">
        <v>0.60111111100000003</v>
      </c>
      <c r="O1671">
        <v>5</v>
      </c>
      <c r="P1671">
        <v>1349</v>
      </c>
      <c r="Q1671">
        <v>29</v>
      </c>
      <c r="R1671">
        <v>306</v>
      </c>
      <c r="S1671">
        <v>15</v>
      </c>
      <c r="T1671">
        <v>201</v>
      </c>
      <c r="U1671">
        <v>0</v>
      </c>
      <c r="V1671">
        <v>0</v>
      </c>
      <c r="W1671">
        <v>9.9365373915751238</v>
      </c>
      <c r="X1671">
        <v>187.42789255365224</v>
      </c>
      <c r="Y1671">
        <v>108.69348901107958</v>
      </c>
      <c r="Z1671">
        <v>83.292883047415572</v>
      </c>
      <c r="AA1671">
        <v>33.953536998354188</v>
      </c>
      <c r="AB1671">
        <v>122.51786278803009</v>
      </c>
      <c r="AC1671">
        <v>0</v>
      </c>
      <c r="AD1671">
        <v>0</v>
      </c>
      <c r="AE1671">
        <v>545.82220179010676</v>
      </c>
    </row>
    <row r="1672" spans="1:31" x14ac:dyDescent="0.25">
      <c r="A1672">
        <v>1808332</v>
      </c>
      <c r="B1672">
        <v>1</v>
      </c>
      <c r="C1672" t="s">
        <v>81</v>
      </c>
      <c r="D1672" t="s">
        <v>113</v>
      </c>
      <c r="E1672" t="s">
        <v>193</v>
      </c>
      <c r="F1672" t="s">
        <v>5100</v>
      </c>
      <c r="G1672" t="s">
        <v>235</v>
      </c>
      <c r="H1672" t="s">
        <v>134</v>
      </c>
      <c r="I1672" t="s">
        <v>135</v>
      </c>
      <c r="J1672" t="s">
        <v>136</v>
      </c>
      <c r="K1672" t="s">
        <v>137</v>
      </c>
      <c r="L1672" t="s">
        <v>5101</v>
      </c>
      <c r="M1672" t="s">
        <v>5102</v>
      </c>
      <c r="N1672">
        <v>1.3274999999999999</v>
      </c>
      <c r="O1672">
        <v>0</v>
      </c>
      <c r="P1672">
        <v>28</v>
      </c>
      <c r="Q1672">
        <v>0</v>
      </c>
      <c r="R1672">
        <v>4</v>
      </c>
      <c r="S1672">
        <v>0</v>
      </c>
      <c r="T1672">
        <v>2</v>
      </c>
      <c r="U1672">
        <v>0</v>
      </c>
      <c r="V1672">
        <v>0</v>
      </c>
      <c r="W1672">
        <v>0</v>
      </c>
      <c r="X1672">
        <v>7.0090865067158941</v>
      </c>
      <c r="Y1672">
        <v>0</v>
      </c>
      <c r="Z1672">
        <v>2.1836982260240485</v>
      </c>
      <c r="AA1672">
        <v>0</v>
      </c>
      <c r="AB1672">
        <v>0.49103178496599464</v>
      </c>
      <c r="AC1672">
        <v>0</v>
      </c>
      <c r="AD1672">
        <v>0</v>
      </c>
      <c r="AE1672">
        <v>9.683816517705937</v>
      </c>
    </row>
    <row r="1673" spans="1:31" x14ac:dyDescent="0.25">
      <c r="A1673">
        <v>1808333</v>
      </c>
      <c r="B1673">
        <v>1</v>
      </c>
      <c r="C1673" t="s">
        <v>80</v>
      </c>
      <c r="D1673" t="s">
        <v>83</v>
      </c>
      <c r="E1673" t="s">
        <v>131</v>
      </c>
      <c r="F1673" t="s">
        <v>5103</v>
      </c>
      <c r="G1673" t="s">
        <v>231</v>
      </c>
      <c r="H1673" t="s">
        <v>134</v>
      </c>
      <c r="I1673" t="s">
        <v>135</v>
      </c>
      <c r="J1673" t="s">
        <v>136</v>
      </c>
      <c r="K1673" t="s">
        <v>137</v>
      </c>
      <c r="L1673" t="s">
        <v>5104</v>
      </c>
      <c r="M1673" t="s">
        <v>5105</v>
      </c>
      <c r="N1673">
        <v>0.882222222</v>
      </c>
      <c r="O1673">
        <v>0</v>
      </c>
      <c r="P1673">
        <v>2</v>
      </c>
      <c r="Q1673">
        <v>0</v>
      </c>
      <c r="R1673">
        <v>0</v>
      </c>
      <c r="S1673">
        <v>0</v>
      </c>
      <c r="T1673">
        <v>3</v>
      </c>
      <c r="U1673">
        <v>0</v>
      </c>
      <c r="V1673">
        <v>0</v>
      </c>
      <c r="W1673">
        <v>0</v>
      </c>
      <c r="X1673">
        <v>0.31743199556123114</v>
      </c>
      <c r="Y1673">
        <v>0</v>
      </c>
      <c r="Z1673">
        <v>0</v>
      </c>
      <c r="AA1673">
        <v>0</v>
      </c>
      <c r="AB1673">
        <v>2.1488830792762443</v>
      </c>
      <c r="AC1673">
        <v>0</v>
      </c>
      <c r="AD1673">
        <v>0</v>
      </c>
      <c r="AE1673">
        <v>2.4663150748374756</v>
      </c>
    </row>
    <row r="1674" spans="1:31" x14ac:dyDescent="0.25">
      <c r="A1674">
        <v>1808334</v>
      </c>
      <c r="B1674">
        <v>1</v>
      </c>
      <c r="C1674" t="s">
        <v>80</v>
      </c>
      <c r="D1674" t="s">
        <v>95</v>
      </c>
      <c r="E1674" t="s">
        <v>140</v>
      </c>
      <c r="F1674" t="s">
        <v>5106</v>
      </c>
      <c r="G1674" t="s">
        <v>142</v>
      </c>
      <c r="H1674" t="s">
        <v>143</v>
      </c>
      <c r="I1674" t="s">
        <v>135</v>
      </c>
      <c r="J1674" t="s">
        <v>136</v>
      </c>
      <c r="K1674" t="s">
        <v>137</v>
      </c>
      <c r="L1674" t="s">
        <v>5107</v>
      </c>
      <c r="M1674" t="s">
        <v>5108</v>
      </c>
      <c r="N1674">
        <v>0.30944444399999999</v>
      </c>
      <c r="O1674">
        <v>0</v>
      </c>
      <c r="P1674">
        <v>1</v>
      </c>
      <c r="Q1674">
        <v>0</v>
      </c>
      <c r="R1674">
        <v>0</v>
      </c>
      <c r="S1674">
        <v>14</v>
      </c>
      <c r="T1674">
        <v>471</v>
      </c>
      <c r="U1674">
        <v>7</v>
      </c>
      <c r="V1674">
        <v>4</v>
      </c>
      <c r="W1674">
        <v>0</v>
      </c>
      <c r="X1674">
        <v>7.2482593284036112E-2</v>
      </c>
      <c r="Y1674">
        <v>0</v>
      </c>
      <c r="Z1674">
        <v>0</v>
      </c>
      <c r="AA1674">
        <v>27.575584196034246</v>
      </c>
      <c r="AB1674">
        <v>102.29523139195524</v>
      </c>
      <c r="AC1674">
        <v>216.89118422777162</v>
      </c>
      <c r="AD1674">
        <v>63.338792888333856</v>
      </c>
      <c r="AE1674">
        <v>410.17327529737895</v>
      </c>
    </row>
    <row r="1675" spans="1:31" x14ac:dyDescent="0.25">
      <c r="A1675">
        <v>1808338</v>
      </c>
      <c r="B1675">
        <v>1</v>
      </c>
      <c r="C1675" t="s">
        <v>80</v>
      </c>
      <c r="D1675" t="s">
        <v>96</v>
      </c>
      <c r="E1675" t="s">
        <v>131</v>
      </c>
      <c r="F1675" t="s">
        <v>5109</v>
      </c>
      <c r="G1675" t="s">
        <v>133</v>
      </c>
      <c r="H1675" t="s">
        <v>134</v>
      </c>
      <c r="I1675" t="s">
        <v>135</v>
      </c>
      <c r="J1675" t="s">
        <v>136</v>
      </c>
      <c r="K1675" t="s">
        <v>137</v>
      </c>
      <c r="L1675" t="s">
        <v>5110</v>
      </c>
      <c r="M1675" t="s">
        <v>5111</v>
      </c>
      <c r="N1675">
        <v>0.95027777700000005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1.3663983669077776E-3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1.3663983669077776E-3</v>
      </c>
    </row>
    <row r="1676" spans="1:31" x14ac:dyDescent="0.25">
      <c r="A1676">
        <v>1808339</v>
      </c>
      <c r="B1676">
        <v>1</v>
      </c>
      <c r="C1676" t="s">
        <v>80</v>
      </c>
      <c r="D1676" t="s">
        <v>105</v>
      </c>
      <c r="E1676" t="s">
        <v>131</v>
      </c>
      <c r="F1676" t="s">
        <v>5112</v>
      </c>
      <c r="G1676" t="s">
        <v>231</v>
      </c>
      <c r="H1676" t="s">
        <v>134</v>
      </c>
      <c r="I1676" t="s">
        <v>135</v>
      </c>
      <c r="J1676" t="s">
        <v>136</v>
      </c>
      <c r="K1676" t="s">
        <v>137</v>
      </c>
      <c r="L1676" t="s">
        <v>5113</v>
      </c>
      <c r="M1676" t="s">
        <v>5114</v>
      </c>
      <c r="N1676">
        <v>9.7663888879999998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2.5554685789896903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2.5554685789896903</v>
      </c>
    </row>
    <row r="1677" spans="1:31" x14ac:dyDescent="0.25">
      <c r="A1677">
        <v>1808345</v>
      </c>
      <c r="B1677">
        <v>1</v>
      </c>
      <c r="C1677" t="s">
        <v>81</v>
      </c>
      <c r="D1677" t="s">
        <v>121</v>
      </c>
      <c r="E1677" t="s">
        <v>176</v>
      </c>
      <c r="F1677" t="s">
        <v>769</v>
      </c>
      <c r="G1677" t="s">
        <v>142</v>
      </c>
      <c r="H1677" t="s">
        <v>143</v>
      </c>
      <c r="I1677" t="s">
        <v>135</v>
      </c>
      <c r="J1677" t="s">
        <v>136</v>
      </c>
      <c r="K1677" t="s">
        <v>137</v>
      </c>
      <c r="L1677" t="s">
        <v>5115</v>
      </c>
      <c r="M1677" t="s">
        <v>5116</v>
      </c>
      <c r="N1677">
        <v>5.3333332999999997E-2</v>
      </c>
      <c r="O1677">
        <v>0</v>
      </c>
      <c r="P1677">
        <v>281</v>
      </c>
      <c r="Q1677">
        <v>0</v>
      </c>
      <c r="R1677">
        <v>121</v>
      </c>
      <c r="S1677">
        <v>3</v>
      </c>
      <c r="T1677">
        <v>17</v>
      </c>
      <c r="U1677">
        <v>0</v>
      </c>
      <c r="V1677">
        <v>0</v>
      </c>
      <c r="W1677">
        <v>0</v>
      </c>
      <c r="X1677">
        <v>2.0200808855066126</v>
      </c>
      <c r="Y1677">
        <v>0</v>
      </c>
      <c r="Z1677">
        <v>1.2040394730203201</v>
      </c>
      <c r="AA1677">
        <v>0.21247708345344002</v>
      </c>
      <c r="AB1677">
        <v>1.1145684079339202</v>
      </c>
      <c r="AC1677">
        <v>0</v>
      </c>
      <c r="AD1677">
        <v>0</v>
      </c>
      <c r="AE1677">
        <v>4.5511658499142928</v>
      </c>
    </row>
    <row r="1678" spans="1:31" x14ac:dyDescent="0.25">
      <c r="A1678">
        <v>1808346</v>
      </c>
      <c r="B1678">
        <v>1</v>
      </c>
      <c r="C1678" t="s">
        <v>80</v>
      </c>
      <c r="D1678" t="s">
        <v>101</v>
      </c>
      <c r="E1678" t="s">
        <v>131</v>
      </c>
      <c r="F1678" t="s">
        <v>5117</v>
      </c>
      <c r="G1678" t="s">
        <v>209</v>
      </c>
      <c r="H1678" t="s">
        <v>134</v>
      </c>
      <c r="I1678" t="s">
        <v>135</v>
      </c>
      <c r="J1678" t="s">
        <v>136</v>
      </c>
      <c r="K1678" t="s">
        <v>137</v>
      </c>
      <c r="L1678" t="s">
        <v>5118</v>
      </c>
      <c r="M1678" t="s">
        <v>5119</v>
      </c>
      <c r="N1678">
        <v>4.7033333329999998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0.16492930760950972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0.16492930760950972</v>
      </c>
    </row>
    <row r="1679" spans="1:31" x14ac:dyDescent="0.25">
      <c r="A1679">
        <v>1808349</v>
      </c>
      <c r="B1679">
        <v>1</v>
      </c>
      <c r="C1679" t="s">
        <v>80</v>
      </c>
      <c r="D1679" t="s">
        <v>95</v>
      </c>
      <c r="E1679" t="s">
        <v>131</v>
      </c>
      <c r="F1679" t="s">
        <v>5120</v>
      </c>
      <c r="G1679" t="s">
        <v>133</v>
      </c>
      <c r="H1679" t="s">
        <v>134</v>
      </c>
      <c r="I1679" t="s">
        <v>135</v>
      </c>
      <c r="J1679" t="s">
        <v>136</v>
      </c>
      <c r="K1679" t="s">
        <v>137</v>
      </c>
      <c r="L1679" t="s">
        <v>5121</v>
      </c>
      <c r="M1679" t="s">
        <v>5122</v>
      </c>
      <c r="N1679">
        <v>4.1238888879999998</v>
      </c>
      <c r="O1679">
        <v>0</v>
      </c>
      <c r="P1679">
        <v>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1.5870502042647754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1.5870502042647754</v>
      </c>
    </row>
    <row r="1680" spans="1:31" x14ac:dyDescent="0.25">
      <c r="A1680">
        <v>1808350</v>
      </c>
      <c r="B1680">
        <v>1</v>
      </c>
      <c r="C1680" t="s">
        <v>81</v>
      </c>
      <c r="D1680" t="s">
        <v>112</v>
      </c>
      <c r="E1680" t="s">
        <v>193</v>
      </c>
      <c r="F1680" t="s">
        <v>5123</v>
      </c>
      <c r="G1680" t="s">
        <v>235</v>
      </c>
      <c r="H1680" t="s">
        <v>134</v>
      </c>
      <c r="I1680" t="s">
        <v>135</v>
      </c>
      <c r="J1680" t="s">
        <v>136</v>
      </c>
      <c r="K1680" t="s">
        <v>137</v>
      </c>
      <c r="L1680" t="s">
        <v>5124</v>
      </c>
      <c r="M1680" t="s">
        <v>5125</v>
      </c>
      <c r="N1680">
        <v>5.4630555550000004</v>
      </c>
      <c r="O1680">
        <v>0</v>
      </c>
      <c r="P1680">
        <v>13</v>
      </c>
      <c r="Q1680">
        <v>0</v>
      </c>
      <c r="R1680">
        <v>0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6.8605932876037086</v>
      </c>
      <c r="Y1680">
        <v>0</v>
      </c>
      <c r="Z1680">
        <v>0</v>
      </c>
      <c r="AA1680">
        <v>0</v>
      </c>
      <c r="AB1680">
        <v>0.57802546339790506</v>
      </c>
      <c r="AC1680">
        <v>0</v>
      </c>
      <c r="AD1680">
        <v>0</v>
      </c>
      <c r="AE1680">
        <v>7.4386187510016137</v>
      </c>
    </row>
    <row r="1681" spans="1:31" x14ac:dyDescent="0.25">
      <c r="A1681">
        <v>1808351</v>
      </c>
      <c r="B1681">
        <v>1</v>
      </c>
      <c r="C1681" t="s">
        <v>80</v>
      </c>
      <c r="D1681" t="s">
        <v>105</v>
      </c>
      <c r="E1681" t="s">
        <v>131</v>
      </c>
      <c r="F1681" t="s">
        <v>5126</v>
      </c>
      <c r="G1681" t="s">
        <v>231</v>
      </c>
      <c r="H1681" t="s">
        <v>134</v>
      </c>
      <c r="I1681" t="s">
        <v>135</v>
      </c>
      <c r="J1681" t="s">
        <v>136</v>
      </c>
      <c r="K1681" t="s">
        <v>137</v>
      </c>
      <c r="L1681" t="s">
        <v>5127</v>
      </c>
      <c r="M1681" t="s">
        <v>5128</v>
      </c>
      <c r="N1681">
        <v>6.7622222220000001</v>
      </c>
      <c r="O1681">
        <v>0</v>
      </c>
      <c r="P1681">
        <v>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1.1846766824144972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1.1846766824144972</v>
      </c>
    </row>
    <row r="1682" spans="1:31" x14ac:dyDescent="0.25">
      <c r="A1682">
        <v>1808352</v>
      </c>
      <c r="B1682">
        <v>1</v>
      </c>
      <c r="C1682" t="s">
        <v>80</v>
      </c>
      <c r="D1682" t="s">
        <v>108</v>
      </c>
      <c r="E1682" t="s">
        <v>131</v>
      </c>
      <c r="F1682" t="s">
        <v>5129</v>
      </c>
      <c r="G1682" t="s">
        <v>231</v>
      </c>
      <c r="H1682" t="s">
        <v>134</v>
      </c>
      <c r="I1682" t="s">
        <v>135</v>
      </c>
      <c r="J1682" t="s">
        <v>136</v>
      </c>
      <c r="K1682" t="s">
        <v>137</v>
      </c>
      <c r="L1682" t="s">
        <v>5130</v>
      </c>
      <c r="M1682" t="s">
        <v>5131</v>
      </c>
      <c r="N1682">
        <v>2.9552777770000001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1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4.1532733548771823</v>
      </c>
      <c r="AC1682">
        <v>0</v>
      </c>
      <c r="AD1682">
        <v>0</v>
      </c>
      <c r="AE1682">
        <v>4.1532733548771823</v>
      </c>
    </row>
    <row r="1683" spans="1:31" x14ac:dyDescent="0.25">
      <c r="A1683">
        <v>1808354</v>
      </c>
      <c r="B1683">
        <v>1</v>
      </c>
      <c r="C1683" t="s">
        <v>80</v>
      </c>
      <c r="D1683" t="s">
        <v>98</v>
      </c>
      <c r="E1683" t="s">
        <v>131</v>
      </c>
      <c r="F1683" t="s">
        <v>5132</v>
      </c>
      <c r="G1683" t="s">
        <v>231</v>
      </c>
      <c r="H1683" t="s">
        <v>134</v>
      </c>
      <c r="I1683" t="s">
        <v>135</v>
      </c>
      <c r="J1683" t="s">
        <v>136</v>
      </c>
      <c r="K1683" t="s">
        <v>137</v>
      </c>
      <c r="L1683" t="s">
        <v>5133</v>
      </c>
      <c r="M1683" t="s">
        <v>5134</v>
      </c>
      <c r="N1683">
        <v>0.52444444400000001</v>
      </c>
      <c r="O1683">
        <v>0</v>
      </c>
      <c r="P1683">
        <v>1</v>
      </c>
      <c r="Q1683">
        <v>0</v>
      </c>
      <c r="R1683">
        <v>1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5.3806314339057776E-2</v>
      </c>
      <c r="Y1683">
        <v>0</v>
      </c>
      <c r="Z1683">
        <v>0.23187252136683556</v>
      </c>
      <c r="AA1683">
        <v>0</v>
      </c>
      <c r="AB1683">
        <v>0</v>
      </c>
      <c r="AC1683">
        <v>0</v>
      </c>
      <c r="AD1683">
        <v>0</v>
      </c>
      <c r="AE1683">
        <v>0.28567883570589336</v>
      </c>
    </row>
    <row r="1684" spans="1:31" x14ac:dyDescent="0.25">
      <c r="A1684">
        <v>1808358</v>
      </c>
      <c r="B1684">
        <v>1</v>
      </c>
      <c r="C1684" t="s">
        <v>80</v>
      </c>
      <c r="D1684" t="s">
        <v>97</v>
      </c>
      <c r="E1684" t="s">
        <v>291</v>
      </c>
      <c r="F1684" t="s">
        <v>5135</v>
      </c>
      <c r="G1684" t="s">
        <v>424</v>
      </c>
      <c r="H1684" t="s">
        <v>134</v>
      </c>
      <c r="I1684" t="s">
        <v>135</v>
      </c>
      <c r="J1684" t="s">
        <v>136</v>
      </c>
      <c r="K1684" t="s">
        <v>137</v>
      </c>
      <c r="L1684" t="s">
        <v>5136</v>
      </c>
      <c r="M1684" t="s">
        <v>5137</v>
      </c>
      <c r="N1684">
        <v>1.886666666</v>
      </c>
      <c r="O1684">
        <v>0</v>
      </c>
      <c r="P1684">
        <v>145</v>
      </c>
      <c r="Q1684">
        <v>0</v>
      </c>
      <c r="R1684">
        <v>39</v>
      </c>
      <c r="S1684">
        <v>0</v>
      </c>
      <c r="T1684">
        <v>26</v>
      </c>
      <c r="U1684">
        <v>0</v>
      </c>
      <c r="V1684">
        <v>0</v>
      </c>
      <c r="W1684">
        <v>0</v>
      </c>
      <c r="X1684">
        <v>97.356686862299426</v>
      </c>
      <c r="Y1684">
        <v>0</v>
      </c>
      <c r="Z1684">
        <v>25.720477204581023</v>
      </c>
      <c r="AA1684">
        <v>0</v>
      </c>
      <c r="AB1684">
        <v>41.816737105335903</v>
      </c>
      <c r="AC1684">
        <v>0</v>
      </c>
      <c r="AD1684">
        <v>0</v>
      </c>
      <c r="AE1684">
        <v>164.89390117221635</v>
      </c>
    </row>
    <row r="1685" spans="1:31" x14ac:dyDescent="0.25">
      <c r="A1685">
        <v>1808360</v>
      </c>
      <c r="B1685">
        <v>1</v>
      </c>
      <c r="C1685" t="s">
        <v>80</v>
      </c>
      <c r="D1685" t="s">
        <v>93</v>
      </c>
      <c r="E1685" t="s">
        <v>146</v>
      </c>
      <c r="F1685" t="s">
        <v>5138</v>
      </c>
      <c r="G1685" t="s">
        <v>170</v>
      </c>
      <c r="H1685" t="s">
        <v>143</v>
      </c>
      <c r="I1685" t="s">
        <v>135</v>
      </c>
      <c r="J1685" t="s">
        <v>136</v>
      </c>
      <c r="K1685" t="s">
        <v>137</v>
      </c>
      <c r="L1685" t="s">
        <v>5139</v>
      </c>
      <c r="M1685" t="s">
        <v>5140</v>
      </c>
      <c r="N1685">
        <v>2.7994444440000001</v>
      </c>
      <c r="O1685">
        <v>0</v>
      </c>
      <c r="P1685">
        <v>39</v>
      </c>
      <c r="Q1685">
        <v>0</v>
      </c>
      <c r="R1685">
        <v>8</v>
      </c>
      <c r="S1685">
        <v>0</v>
      </c>
      <c r="T1685">
        <v>12</v>
      </c>
      <c r="U1685">
        <v>0</v>
      </c>
      <c r="V1685">
        <v>0</v>
      </c>
      <c r="W1685">
        <v>0</v>
      </c>
      <c r="X1685">
        <v>20.077026117902957</v>
      </c>
      <c r="Y1685">
        <v>0</v>
      </c>
      <c r="Z1685">
        <v>16.40424623806415</v>
      </c>
      <c r="AA1685">
        <v>0</v>
      </c>
      <c r="AB1685">
        <v>30.262107131651359</v>
      </c>
      <c r="AC1685">
        <v>0</v>
      </c>
      <c r="AD1685">
        <v>0</v>
      </c>
      <c r="AE1685">
        <v>66.743379487618469</v>
      </c>
    </row>
    <row r="1686" spans="1:31" x14ac:dyDescent="0.25">
      <c r="A1686">
        <v>1808361</v>
      </c>
      <c r="B1686">
        <v>1</v>
      </c>
      <c r="C1686" t="s">
        <v>81</v>
      </c>
      <c r="D1686" t="s">
        <v>127</v>
      </c>
      <c r="E1686" t="s">
        <v>146</v>
      </c>
      <c r="F1686" t="s">
        <v>5141</v>
      </c>
      <c r="G1686" t="s">
        <v>142</v>
      </c>
      <c r="H1686" t="s">
        <v>143</v>
      </c>
      <c r="I1686" t="s">
        <v>135</v>
      </c>
      <c r="J1686" t="s">
        <v>136</v>
      </c>
      <c r="K1686" t="s">
        <v>137</v>
      </c>
      <c r="L1686" t="s">
        <v>5142</v>
      </c>
      <c r="M1686" t="s">
        <v>5143</v>
      </c>
      <c r="N1686">
        <v>2.548333333</v>
      </c>
      <c r="O1686">
        <v>0</v>
      </c>
      <c r="P1686">
        <v>0</v>
      </c>
      <c r="Q1686">
        <v>0</v>
      </c>
      <c r="R1686">
        <v>2</v>
      </c>
      <c r="S1686">
        <v>1</v>
      </c>
      <c r="T1686">
        <v>5</v>
      </c>
      <c r="U1686">
        <v>6</v>
      </c>
      <c r="V1686">
        <v>0</v>
      </c>
      <c r="W1686">
        <v>0</v>
      </c>
      <c r="X1686">
        <v>0</v>
      </c>
      <c r="Y1686">
        <v>0</v>
      </c>
      <c r="Z1686">
        <v>0.31118001477676555</v>
      </c>
      <c r="AA1686">
        <v>5.1175147697235168</v>
      </c>
      <c r="AB1686">
        <v>10.988524390015037</v>
      </c>
      <c r="AC1686">
        <v>1136.7886042364908</v>
      </c>
      <c r="AD1686">
        <v>0</v>
      </c>
      <c r="AE1686">
        <v>1153.2058234110061</v>
      </c>
    </row>
    <row r="1687" spans="1:31" x14ac:dyDescent="0.25">
      <c r="A1687">
        <v>1808364</v>
      </c>
      <c r="B1687">
        <v>1</v>
      </c>
      <c r="C1687" t="s">
        <v>80</v>
      </c>
      <c r="D1687" t="s">
        <v>106</v>
      </c>
      <c r="E1687" t="s">
        <v>291</v>
      </c>
      <c r="F1687" t="s">
        <v>5144</v>
      </c>
      <c r="G1687" t="s">
        <v>424</v>
      </c>
      <c r="H1687" t="s">
        <v>134</v>
      </c>
      <c r="I1687" t="s">
        <v>135</v>
      </c>
      <c r="J1687" t="s">
        <v>136</v>
      </c>
      <c r="K1687" t="s">
        <v>137</v>
      </c>
      <c r="L1687" t="s">
        <v>5145</v>
      </c>
      <c r="M1687" t="s">
        <v>5146</v>
      </c>
      <c r="N1687">
        <v>1.9297222220000001</v>
      </c>
      <c r="O1687">
        <v>0</v>
      </c>
      <c r="P1687">
        <v>0</v>
      </c>
      <c r="Q1687">
        <v>0</v>
      </c>
      <c r="R1687">
        <v>18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0.64778171354521008</v>
      </c>
      <c r="AA1687">
        <v>0</v>
      </c>
      <c r="AB1687">
        <v>0</v>
      </c>
      <c r="AC1687">
        <v>0</v>
      </c>
      <c r="AD1687">
        <v>0</v>
      </c>
      <c r="AE1687">
        <v>0.64778171354521008</v>
      </c>
    </row>
    <row r="1688" spans="1:31" x14ac:dyDescent="0.25">
      <c r="A1688">
        <v>1808365</v>
      </c>
      <c r="B1688">
        <v>1</v>
      </c>
      <c r="C1688" t="s">
        <v>81</v>
      </c>
      <c r="D1688" t="s">
        <v>121</v>
      </c>
      <c r="E1688" t="s">
        <v>146</v>
      </c>
      <c r="F1688" t="s">
        <v>5147</v>
      </c>
      <c r="G1688" t="s">
        <v>593</v>
      </c>
      <c r="H1688" t="s">
        <v>143</v>
      </c>
      <c r="I1688" t="s">
        <v>135</v>
      </c>
      <c r="J1688" t="s">
        <v>136</v>
      </c>
      <c r="K1688" t="s">
        <v>137</v>
      </c>
      <c r="L1688" t="s">
        <v>5148</v>
      </c>
      <c r="M1688" t="s">
        <v>5149</v>
      </c>
      <c r="N1688">
        <v>0.45222222200000001</v>
      </c>
      <c r="O1688">
        <v>0</v>
      </c>
      <c r="P1688">
        <v>23</v>
      </c>
      <c r="Q1688">
        <v>0</v>
      </c>
      <c r="R1688">
        <v>46</v>
      </c>
      <c r="S1688">
        <v>0</v>
      </c>
      <c r="T1688">
        <v>7</v>
      </c>
      <c r="U1688">
        <v>0</v>
      </c>
      <c r="V1688">
        <v>0</v>
      </c>
      <c r="W1688">
        <v>0</v>
      </c>
      <c r="X1688">
        <v>1.0509682420004534</v>
      </c>
      <c r="Y1688">
        <v>0</v>
      </c>
      <c r="Z1688">
        <v>6.0233639864359869</v>
      </c>
      <c r="AA1688">
        <v>0</v>
      </c>
      <c r="AB1688">
        <v>1.1318697238502133</v>
      </c>
      <c r="AC1688">
        <v>0</v>
      </c>
      <c r="AD1688">
        <v>0</v>
      </c>
      <c r="AE1688">
        <v>8.2062019522866532</v>
      </c>
    </row>
    <row r="1689" spans="1:31" x14ac:dyDescent="0.25">
      <c r="A1689">
        <v>1808366</v>
      </c>
      <c r="B1689">
        <v>1</v>
      </c>
      <c r="C1689" t="s">
        <v>81</v>
      </c>
      <c r="D1689" t="s">
        <v>113</v>
      </c>
      <c r="E1689" t="s">
        <v>140</v>
      </c>
      <c r="F1689" t="s">
        <v>5150</v>
      </c>
      <c r="G1689" t="s">
        <v>142</v>
      </c>
      <c r="H1689" t="s">
        <v>143</v>
      </c>
      <c r="I1689" t="s">
        <v>199</v>
      </c>
      <c r="J1689" t="s">
        <v>136</v>
      </c>
      <c r="K1689" t="s">
        <v>137</v>
      </c>
      <c r="L1689" t="s">
        <v>5151</v>
      </c>
      <c r="M1689" t="s">
        <v>5152</v>
      </c>
      <c r="N1689">
        <v>3.3333333E-2</v>
      </c>
      <c r="O1689">
        <v>0</v>
      </c>
      <c r="P1689">
        <v>814</v>
      </c>
      <c r="Q1689">
        <v>5</v>
      </c>
      <c r="R1689">
        <v>160</v>
      </c>
      <c r="S1689">
        <v>4</v>
      </c>
      <c r="T1689">
        <v>34</v>
      </c>
      <c r="U1689">
        <v>0</v>
      </c>
      <c r="V1689">
        <v>0</v>
      </c>
      <c r="W1689">
        <v>0</v>
      </c>
      <c r="X1689">
        <v>4.199767062690694</v>
      </c>
      <c r="Y1689">
        <v>1.315303144452</v>
      </c>
      <c r="Z1689">
        <v>1.3311282666396007</v>
      </c>
      <c r="AA1689">
        <v>18.104533346844931</v>
      </c>
      <c r="AB1689">
        <v>1.4434620608104665</v>
      </c>
      <c r="AC1689">
        <v>0</v>
      </c>
      <c r="AD1689">
        <v>0</v>
      </c>
      <c r="AE1689">
        <v>26.394193881437694</v>
      </c>
    </row>
    <row r="1690" spans="1:31" x14ac:dyDescent="0.25">
      <c r="A1690">
        <v>1808367</v>
      </c>
      <c r="B1690">
        <v>1</v>
      </c>
      <c r="C1690" t="s">
        <v>81</v>
      </c>
      <c r="D1690" t="s">
        <v>119</v>
      </c>
      <c r="E1690" t="s">
        <v>140</v>
      </c>
      <c r="F1690" t="s">
        <v>5153</v>
      </c>
      <c r="G1690" t="s">
        <v>142</v>
      </c>
      <c r="H1690" t="s">
        <v>143</v>
      </c>
      <c r="I1690" t="s">
        <v>199</v>
      </c>
      <c r="J1690" t="s">
        <v>136</v>
      </c>
      <c r="K1690" t="s">
        <v>137</v>
      </c>
      <c r="L1690" t="s">
        <v>5154</v>
      </c>
      <c r="M1690" t="s">
        <v>5155</v>
      </c>
      <c r="N1690">
        <v>8.8888879999999993E-3</v>
      </c>
      <c r="O1690">
        <v>0</v>
      </c>
      <c r="P1690">
        <v>563</v>
      </c>
      <c r="Q1690">
        <v>0</v>
      </c>
      <c r="R1690">
        <v>39</v>
      </c>
      <c r="S1690">
        <v>0</v>
      </c>
      <c r="T1690">
        <v>39</v>
      </c>
      <c r="U1690">
        <v>0</v>
      </c>
      <c r="V1690">
        <v>0</v>
      </c>
      <c r="W1690">
        <v>0</v>
      </c>
      <c r="X1690">
        <v>1.014307470555875</v>
      </c>
      <c r="Y1690">
        <v>0</v>
      </c>
      <c r="Z1690">
        <v>0.37174863279488007</v>
      </c>
      <c r="AA1690">
        <v>0</v>
      </c>
      <c r="AB1690">
        <v>0.1062001881213778</v>
      </c>
      <c r="AC1690">
        <v>0</v>
      </c>
      <c r="AD1690">
        <v>0</v>
      </c>
      <c r="AE1690">
        <v>1.4922562914721329</v>
      </c>
    </row>
    <row r="1691" spans="1:31" x14ac:dyDescent="0.25">
      <c r="A1691">
        <v>1808372</v>
      </c>
      <c r="B1691">
        <v>1</v>
      </c>
      <c r="C1691" t="s">
        <v>81</v>
      </c>
      <c r="D1691" t="s">
        <v>113</v>
      </c>
      <c r="E1691" t="s">
        <v>131</v>
      </c>
      <c r="F1691" t="s">
        <v>5156</v>
      </c>
      <c r="G1691" t="s">
        <v>133</v>
      </c>
      <c r="H1691" t="s">
        <v>134</v>
      </c>
      <c r="I1691" t="s">
        <v>135</v>
      </c>
      <c r="J1691" t="s">
        <v>136</v>
      </c>
      <c r="K1691" t="s">
        <v>137</v>
      </c>
      <c r="L1691" t="s">
        <v>5157</v>
      </c>
      <c r="M1691" t="s">
        <v>5158</v>
      </c>
      <c r="N1691">
        <v>1.8877777769999999</v>
      </c>
      <c r="O1691">
        <v>0</v>
      </c>
      <c r="P1691">
        <v>32</v>
      </c>
      <c r="Q1691">
        <v>0</v>
      </c>
      <c r="R1691">
        <v>0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21.609304528196152</v>
      </c>
      <c r="Y1691">
        <v>0</v>
      </c>
      <c r="Z1691">
        <v>0</v>
      </c>
      <c r="AA1691">
        <v>0</v>
      </c>
      <c r="AB1691">
        <v>0.50478632677683521</v>
      </c>
      <c r="AC1691">
        <v>0</v>
      </c>
      <c r="AD1691">
        <v>0</v>
      </c>
      <c r="AE1691">
        <v>22.114090854972986</v>
      </c>
    </row>
    <row r="1692" spans="1:31" x14ac:dyDescent="0.25">
      <c r="A1692">
        <v>1808374</v>
      </c>
      <c r="B1692">
        <v>1</v>
      </c>
      <c r="C1692" t="s">
        <v>80</v>
      </c>
      <c r="D1692" t="s">
        <v>105</v>
      </c>
      <c r="E1692" t="s">
        <v>176</v>
      </c>
      <c r="F1692" t="s">
        <v>5159</v>
      </c>
      <c r="G1692" t="s">
        <v>142</v>
      </c>
      <c r="H1692" t="s">
        <v>143</v>
      </c>
      <c r="I1692" t="s">
        <v>135</v>
      </c>
      <c r="J1692" t="s">
        <v>136</v>
      </c>
      <c r="K1692" t="s">
        <v>137</v>
      </c>
      <c r="L1692" t="s">
        <v>5160</v>
      </c>
      <c r="M1692" t="s">
        <v>5161</v>
      </c>
      <c r="N1692">
        <v>0.24833333299999999</v>
      </c>
      <c r="O1692">
        <v>15</v>
      </c>
      <c r="P1692">
        <v>725</v>
      </c>
      <c r="Q1692">
        <v>22</v>
      </c>
      <c r="R1692">
        <v>45</v>
      </c>
      <c r="S1692">
        <v>38</v>
      </c>
      <c r="T1692">
        <v>106</v>
      </c>
      <c r="U1692">
        <v>12</v>
      </c>
      <c r="V1692">
        <v>0</v>
      </c>
      <c r="W1692">
        <v>2.3855559062246887</v>
      </c>
      <c r="X1692">
        <v>46.244340735825524</v>
      </c>
      <c r="Y1692">
        <v>22.716825606749381</v>
      </c>
      <c r="Z1692">
        <v>2.8757881565495453</v>
      </c>
      <c r="AA1692">
        <v>89.899047610586976</v>
      </c>
      <c r="AB1692">
        <v>26.783316133777525</v>
      </c>
      <c r="AC1692">
        <v>148.36309606641578</v>
      </c>
      <c r="AD1692">
        <v>0</v>
      </c>
      <c r="AE1692">
        <v>339.26797021612941</v>
      </c>
    </row>
    <row r="1693" spans="1:31" x14ac:dyDescent="0.25">
      <c r="A1693">
        <v>1808377</v>
      </c>
      <c r="B1693">
        <v>1</v>
      </c>
      <c r="C1693" t="s">
        <v>81</v>
      </c>
      <c r="D1693" t="s">
        <v>112</v>
      </c>
      <c r="E1693" t="s">
        <v>131</v>
      </c>
      <c r="F1693" t="s">
        <v>5162</v>
      </c>
      <c r="G1693" t="s">
        <v>231</v>
      </c>
      <c r="H1693" t="s">
        <v>134</v>
      </c>
      <c r="I1693" t="s">
        <v>135</v>
      </c>
      <c r="J1693" t="s">
        <v>136</v>
      </c>
      <c r="K1693" t="s">
        <v>137</v>
      </c>
      <c r="L1693" t="s">
        <v>5163</v>
      </c>
      <c r="M1693" t="s">
        <v>5164</v>
      </c>
      <c r="N1693">
        <v>3.738888888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2.212169790316322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2.212169790316322</v>
      </c>
    </row>
    <row r="1694" spans="1:31" x14ac:dyDescent="0.25">
      <c r="A1694">
        <v>1808378</v>
      </c>
      <c r="B1694">
        <v>1</v>
      </c>
      <c r="C1694" t="s">
        <v>80</v>
      </c>
      <c r="D1694" t="s">
        <v>103</v>
      </c>
      <c r="E1694" t="s">
        <v>131</v>
      </c>
      <c r="F1694" t="s">
        <v>5165</v>
      </c>
      <c r="G1694" t="s">
        <v>148</v>
      </c>
      <c r="H1694" t="s">
        <v>134</v>
      </c>
      <c r="I1694" t="s">
        <v>135</v>
      </c>
      <c r="J1694" t="s">
        <v>136</v>
      </c>
      <c r="K1694" t="s">
        <v>137</v>
      </c>
      <c r="L1694" t="s">
        <v>5166</v>
      </c>
      <c r="M1694" t="s">
        <v>5167</v>
      </c>
      <c r="N1694">
        <v>5.7344444440000002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2.6572515559246002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2.6572515559246002</v>
      </c>
    </row>
    <row r="1695" spans="1:31" x14ac:dyDescent="0.25">
      <c r="A1695">
        <v>1808379</v>
      </c>
      <c r="B1695">
        <v>1</v>
      </c>
      <c r="C1695" t="s">
        <v>80</v>
      </c>
      <c r="D1695" t="s">
        <v>83</v>
      </c>
      <c r="E1695" t="s">
        <v>140</v>
      </c>
      <c r="F1695" t="s">
        <v>5168</v>
      </c>
      <c r="G1695" t="s">
        <v>443</v>
      </c>
      <c r="H1695" t="s">
        <v>143</v>
      </c>
      <c r="I1695" t="s">
        <v>135</v>
      </c>
      <c r="J1695" t="s">
        <v>136</v>
      </c>
      <c r="K1695" t="s">
        <v>137</v>
      </c>
      <c r="L1695" t="s">
        <v>5169</v>
      </c>
      <c r="M1695" t="s">
        <v>5170</v>
      </c>
      <c r="N1695">
        <v>0.55111111099999999</v>
      </c>
      <c r="O1695">
        <v>0</v>
      </c>
      <c r="P1695">
        <v>2602</v>
      </c>
      <c r="Q1695">
        <v>0</v>
      </c>
      <c r="R1695">
        <v>22</v>
      </c>
      <c r="S1695">
        <v>9</v>
      </c>
      <c r="T1695">
        <v>356</v>
      </c>
      <c r="U1695">
        <v>1</v>
      </c>
      <c r="V1695">
        <v>7</v>
      </c>
      <c r="W1695">
        <v>0</v>
      </c>
      <c r="X1695">
        <v>387.57971193874738</v>
      </c>
      <c r="Y1695">
        <v>0</v>
      </c>
      <c r="Z1695">
        <v>12.275289333924142</v>
      </c>
      <c r="AA1695">
        <v>88.030405031422177</v>
      </c>
      <c r="AB1695">
        <v>192.79513548827816</v>
      </c>
      <c r="AC1695">
        <v>9.0020651849866322</v>
      </c>
      <c r="AD1695">
        <v>126.7846962383183</v>
      </c>
      <c r="AE1695">
        <v>816.46730321567679</v>
      </c>
    </row>
    <row r="1696" spans="1:31" x14ac:dyDescent="0.25">
      <c r="A1696">
        <v>1808380</v>
      </c>
      <c r="B1696">
        <v>1</v>
      </c>
      <c r="C1696" t="s">
        <v>80</v>
      </c>
      <c r="D1696" t="s">
        <v>101</v>
      </c>
      <c r="E1696" t="s">
        <v>140</v>
      </c>
      <c r="F1696" t="s">
        <v>5171</v>
      </c>
      <c r="G1696" t="s">
        <v>142</v>
      </c>
      <c r="H1696" t="s">
        <v>143</v>
      </c>
      <c r="I1696" t="s">
        <v>135</v>
      </c>
      <c r="J1696" t="s">
        <v>136</v>
      </c>
      <c r="K1696" t="s">
        <v>137</v>
      </c>
      <c r="L1696" t="s">
        <v>5172</v>
      </c>
      <c r="M1696" t="s">
        <v>5173</v>
      </c>
      <c r="N1696">
        <v>0.90583333300000002</v>
      </c>
      <c r="O1696">
        <v>0</v>
      </c>
      <c r="P1696">
        <v>157</v>
      </c>
      <c r="Q1696">
        <v>0</v>
      </c>
      <c r="R1696">
        <v>0</v>
      </c>
      <c r="S1696">
        <v>0</v>
      </c>
      <c r="T1696">
        <v>4</v>
      </c>
      <c r="U1696">
        <v>0</v>
      </c>
      <c r="V1696">
        <v>0</v>
      </c>
      <c r="W1696">
        <v>0</v>
      </c>
      <c r="X1696">
        <v>31.267470142111225</v>
      </c>
      <c r="Y1696">
        <v>0</v>
      </c>
      <c r="Z1696">
        <v>0</v>
      </c>
      <c r="AA1696">
        <v>0</v>
      </c>
      <c r="AB1696">
        <v>3.1201241569905851</v>
      </c>
      <c r="AC1696">
        <v>0</v>
      </c>
      <c r="AD1696">
        <v>0</v>
      </c>
      <c r="AE1696">
        <v>34.387594299101814</v>
      </c>
    </row>
    <row r="1697" spans="1:31" x14ac:dyDescent="0.25">
      <c r="A1697">
        <v>1808386</v>
      </c>
      <c r="B1697">
        <v>1</v>
      </c>
      <c r="C1697" t="s">
        <v>80</v>
      </c>
      <c r="D1697" t="s">
        <v>83</v>
      </c>
      <c r="E1697" t="s">
        <v>131</v>
      </c>
      <c r="F1697" t="s">
        <v>5174</v>
      </c>
      <c r="G1697" t="s">
        <v>231</v>
      </c>
      <c r="H1697" t="s">
        <v>134</v>
      </c>
      <c r="I1697" t="s">
        <v>135</v>
      </c>
      <c r="J1697" t="s">
        <v>136</v>
      </c>
      <c r="K1697" t="s">
        <v>137</v>
      </c>
      <c r="L1697" t="s">
        <v>5175</v>
      </c>
      <c r="M1697" t="s">
        <v>5176</v>
      </c>
      <c r="N1697">
        <v>2.159166666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1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1.2450969132981724</v>
      </c>
      <c r="AC1697">
        <v>0</v>
      </c>
      <c r="AD1697">
        <v>0</v>
      </c>
      <c r="AE1697">
        <v>1.2450969132981724</v>
      </c>
    </row>
    <row r="1698" spans="1:31" x14ac:dyDescent="0.25">
      <c r="A1698">
        <v>1808387</v>
      </c>
      <c r="B1698">
        <v>1</v>
      </c>
      <c r="C1698" t="s">
        <v>81</v>
      </c>
      <c r="D1698" t="s">
        <v>113</v>
      </c>
      <c r="E1698" t="s">
        <v>176</v>
      </c>
      <c r="F1698" t="s">
        <v>215</v>
      </c>
      <c r="G1698" t="s">
        <v>142</v>
      </c>
      <c r="H1698" t="s">
        <v>143</v>
      </c>
      <c r="I1698" t="s">
        <v>199</v>
      </c>
      <c r="J1698" t="s">
        <v>136</v>
      </c>
      <c r="K1698" t="s">
        <v>137</v>
      </c>
      <c r="L1698" t="s">
        <v>5177</v>
      </c>
      <c r="M1698" t="s">
        <v>5178</v>
      </c>
      <c r="N1698">
        <v>4.4999999999999998E-2</v>
      </c>
      <c r="O1698">
        <v>0</v>
      </c>
      <c r="P1698">
        <v>1221</v>
      </c>
      <c r="Q1698">
        <v>2</v>
      </c>
      <c r="R1698">
        <v>387</v>
      </c>
      <c r="S1698">
        <v>2</v>
      </c>
      <c r="T1698">
        <v>54</v>
      </c>
      <c r="U1698">
        <v>0</v>
      </c>
      <c r="V1698">
        <v>1</v>
      </c>
      <c r="W1698">
        <v>0</v>
      </c>
      <c r="X1698">
        <v>5.9153253940287884</v>
      </c>
      <c r="Y1698">
        <v>1.2658934413633949</v>
      </c>
      <c r="Z1698">
        <v>2.5907272391146066</v>
      </c>
      <c r="AA1698">
        <v>0.17454187032268503</v>
      </c>
      <c r="AB1698">
        <v>0.9488715594282896</v>
      </c>
      <c r="AC1698">
        <v>0</v>
      </c>
      <c r="AD1698">
        <v>0</v>
      </c>
      <c r="AE1698">
        <v>10.895359504257764</v>
      </c>
    </row>
    <row r="1699" spans="1:31" x14ac:dyDescent="0.25">
      <c r="A1699">
        <v>1808389</v>
      </c>
      <c r="B1699">
        <v>1</v>
      </c>
      <c r="C1699" t="s">
        <v>81</v>
      </c>
      <c r="D1699" t="s">
        <v>120</v>
      </c>
      <c r="E1699" t="s">
        <v>131</v>
      </c>
      <c r="F1699" t="s">
        <v>5179</v>
      </c>
      <c r="G1699" t="s">
        <v>231</v>
      </c>
      <c r="H1699" t="s">
        <v>134</v>
      </c>
      <c r="I1699" t="s">
        <v>135</v>
      </c>
      <c r="J1699" t="s">
        <v>136</v>
      </c>
      <c r="K1699" t="s">
        <v>137</v>
      </c>
      <c r="L1699" t="s">
        <v>5180</v>
      </c>
      <c r="M1699" t="s">
        <v>5181</v>
      </c>
      <c r="N1699">
        <v>0.91166666600000001</v>
      </c>
      <c r="O1699">
        <v>0</v>
      </c>
      <c r="P1699">
        <v>1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0.21865028832446667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0.21865028832446667</v>
      </c>
    </row>
    <row r="1700" spans="1:31" x14ac:dyDescent="0.25">
      <c r="A1700">
        <v>1808391</v>
      </c>
      <c r="B1700">
        <v>1</v>
      </c>
      <c r="C1700" t="s">
        <v>80</v>
      </c>
      <c r="D1700" t="s">
        <v>94</v>
      </c>
      <c r="E1700" t="s">
        <v>193</v>
      </c>
      <c r="F1700" t="s">
        <v>5182</v>
      </c>
      <c r="G1700" t="s">
        <v>235</v>
      </c>
      <c r="H1700" t="s">
        <v>134</v>
      </c>
      <c r="I1700" t="s">
        <v>135</v>
      </c>
      <c r="J1700" t="s">
        <v>136</v>
      </c>
      <c r="K1700" t="s">
        <v>137</v>
      </c>
      <c r="L1700" t="s">
        <v>5183</v>
      </c>
      <c r="M1700" t="s">
        <v>5184</v>
      </c>
      <c r="N1700">
        <v>1.761111111</v>
      </c>
      <c r="O1700">
        <v>0</v>
      </c>
      <c r="P1700">
        <v>3</v>
      </c>
      <c r="Q1700">
        <v>0</v>
      </c>
      <c r="R1700">
        <v>10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0.63591912402810558</v>
      </c>
      <c r="Y1700">
        <v>0</v>
      </c>
      <c r="Z1700">
        <v>0.96805918743022235</v>
      </c>
      <c r="AA1700">
        <v>0</v>
      </c>
      <c r="AB1700">
        <v>0</v>
      </c>
      <c r="AC1700">
        <v>0</v>
      </c>
      <c r="AD1700">
        <v>0</v>
      </c>
      <c r="AE1700">
        <v>1.6039783114583279</v>
      </c>
    </row>
    <row r="1701" spans="1:31" x14ac:dyDescent="0.25">
      <c r="A1701">
        <v>1808397</v>
      </c>
      <c r="B1701">
        <v>1</v>
      </c>
      <c r="C1701" t="s">
        <v>81</v>
      </c>
      <c r="D1701" t="s">
        <v>119</v>
      </c>
      <c r="E1701" t="s">
        <v>140</v>
      </c>
      <c r="F1701" t="s">
        <v>5185</v>
      </c>
      <c r="G1701" t="s">
        <v>142</v>
      </c>
      <c r="H1701" t="s">
        <v>143</v>
      </c>
      <c r="I1701" t="s">
        <v>199</v>
      </c>
      <c r="J1701" t="s">
        <v>136</v>
      </c>
      <c r="K1701" t="s">
        <v>137</v>
      </c>
      <c r="L1701" t="s">
        <v>5186</v>
      </c>
      <c r="M1701" t="s">
        <v>5187</v>
      </c>
      <c r="N1701">
        <v>7.7777769999999996E-3</v>
      </c>
      <c r="O1701">
        <v>1</v>
      </c>
      <c r="P1701">
        <v>1265</v>
      </c>
      <c r="Q1701">
        <v>113</v>
      </c>
      <c r="R1701">
        <v>222</v>
      </c>
      <c r="S1701">
        <v>0</v>
      </c>
      <c r="T1701">
        <v>81</v>
      </c>
      <c r="U1701">
        <v>0</v>
      </c>
      <c r="V1701">
        <v>0</v>
      </c>
      <c r="W1701">
        <v>9.0790535195111113E-4</v>
      </c>
      <c r="X1701">
        <v>1.1643592052257357</v>
      </c>
      <c r="Y1701">
        <v>0.92064878082997559</v>
      </c>
      <c r="Z1701">
        <v>0.32551620226240885</v>
      </c>
      <c r="AA1701">
        <v>0</v>
      </c>
      <c r="AB1701">
        <v>0.3282188840493967</v>
      </c>
      <c r="AC1701">
        <v>0</v>
      </c>
      <c r="AD1701">
        <v>0</v>
      </c>
      <c r="AE1701">
        <v>2.7396509777194682</v>
      </c>
    </row>
    <row r="1702" spans="1:31" x14ac:dyDescent="0.25">
      <c r="A1702">
        <v>1808399</v>
      </c>
      <c r="B1702">
        <v>1</v>
      </c>
      <c r="C1702" t="s">
        <v>80</v>
      </c>
      <c r="D1702" t="s">
        <v>101</v>
      </c>
      <c r="E1702" t="s">
        <v>176</v>
      </c>
      <c r="F1702" t="s">
        <v>5188</v>
      </c>
      <c r="G1702" t="s">
        <v>142</v>
      </c>
      <c r="H1702" t="s">
        <v>143</v>
      </c>
      <c r="I1702" t="s">
        <v>135</v>
      </c>
      <c r="J1702" t="s">
        <v>136</v>
      </c>
      <c r="K1702" t="s">
        <v>137</v>
      </c>
      <c r="L1702" t="s">
        <v>5189</v>
      </c>
      <c r="M1702" t="s">
        <v>5190</v>
      </c>
      <c r="N1702">
        <v>1.6025</v>
      </c>
      <c r="O1702">
        <v>3</v>
      </c>
      <c r="P1702">
        <v>391</v>
      </c>
      <c r="Q1702">
        <v>2</v>
      </c>
      <c r="R1702">
        <v>0</v>
      </c>
      <c r="S1702">
        <v>14</v>
      </c>
      <c r="T1702">
        <v>106</v>
      </c>
      <c r="U1702">
        <v>0</v>
      </c>
      <c r="V1702">
        <v>0</v>
      </c>
      <c r="W1702">
        <v>22.741565874097024</v>
      </c>
      <c r="X1702">
        <v>95.29204040345688</v>
      </c>
      <c r="Y1702">
        <v>20.779661092172766</v>
      </c>
      <c r="Z1702">
        <v>0</v>
      </c>
      <c r="AA1702">
        <v>109.4720045818253</v>
      </c>
      <c r="AB1702">
        <v>69.713416221434969</v>
      </c>
      <c r="AC1702">
        <v>0</v>
      </c>
      <c r="AD1702">
        <v>0</v>
      </c>
      <c r="AE1702">
        <v>317.99868817298693</v>
      </c>
    </row>
    <row r="1703" spans="1:31" x14ac:dyDescent="0.25">
      <c r="A1703">
        <v>1808400</v>
      </c>
      <c r="B1703">
        <v>1</v>
      </c>
      <c r="C1703" t="s">
        <v>80</v>
      </c>
      <c r="D1703" t="s">
        <v>92</v>
      </c>
      <c r="E1703" t="s">
        <v>131</v>
      </c>
      <c r="F1703" t="s">
        <v>5191</v>
      </c>
      <c r="G1703" t="s">
        <v>133</v>
      </c>
      <c r="H1703" t="s">
        <v>134</v>
      </c>
      <c r="I1703" t="s">
        <v>135</v>
      </c>
      <c r="J1703" t="s">
        <v>136</v>
      </c>
      <c r="K1703" t="s">
        <v>137</v>
      </c>
      <c r="L1703" t="s">
        <v>5192</v>
      </c>
      <c r="M1703" t="s">
        <v>5193</v>
      </c>
      <c r="N1703">
        <v>1.223055555</v>
      </c>
      <c r="O1703">
        <v>0</v>
      </c>
      <c r="P1703">
        <v>11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3.7355795152542597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3.7355795152542597</v>
      </c>
    </row>
    <row r="1704" spans="1:31" x14ac:dyDescent="0.25">
      <c r="A1704">
        <v>1808401</v>
      </c>
      <c r="B1704">
        <v>1</v>
      </c>
      <c r="C1704" t="s">
        <v>81</v>
      </c>
      <c r="D1704" t="s">
        <v>118</v>
      </c>
      <c r="E1704" t="s">
        <v>193</v>
      </c>
      <c r="F1704" t="s">
        <v>5194</v>
      </c>
      <c r="G1704" t="s">
        <v>235</v>
      </c>
      <c r="H1704" t="s">
        <v>134</v>
      </c>
      <c r="I1704" t="s">
        <v>135</v>
      </c>
      <c r="J1704" t="s">
        <v>136</v>
      </c>
      <c r="K1704" t="s">
        <v>137</v>
      </c>
      <c r="L1704" t="s">
        <v>5195</v>
      </c>
      <c r="M1704" t="s">
        <v>5196</v>
      </c>
      <c r="N1704">
        <v>2.09</v>
      </c>
      <c r="O1704">
        <v>0</v>
      </c>
      <c r="P1704">
        <v>2</v>
      </c>
      <c r="Q1704">
        <v>0</v>
      </c>
      <c r="R1704">
        <v>1</v>
      </c>
      <c r="S1704">
        <v>0</v>
      </c>
      <c r="T1704">
        <v>4</v>
      </c>
      <c r="U1704">
        <v>0</v>
      </c>
      <c r="V1704">
        <v>0</v>
      </c>
      <c r="W1704">
        <v>0</v>
      </c>
      <c r="X1704">
        <v>0.82720505646419007</v>
      </c>
      <c r="Y1704">
        <v>0</v>
      </c>
      <c r="Z1704">
        <v>0.19432846793561254</v>
      </c>
      <c r="AA1704">
        <v>0</v>
      </c>
      <c r="AB1704">
        <v>10.894414086261758</v>
      </c>
      <c r="AC1704">
        <v>0</v>
      </c>
      <c r="AD1704">
        <v>0</v>
      </c>
      <c r="AE1704">
        <v>11.915947610661561</v>
      </c>
    </row>
    <row r="1705" spans="1:31" x14ac:dyDescent="0.25">
      <c r="A1705">
        <v>1808402</v>
      </c>
      <c r="B1705">
        <v>1</v>
      </c>
      <c r="C1705" t="s">
        <v>81</v>
      </c>
      <c r="D1705" t="s">
        <v>128</v>
      </c>
      <c r="E1705" t="s">
        <v>146</v>
      </c>
      <c r="F1705" t="s">
        <v>5197</v>
      </c>
      <c r="G1705" t="s">
        <v>170</v>
      </c>
      <c r="H1705" t="s">
        <v>143</v>
      </c>
      <c r="I1705" t="s">
        <v>135</v>
      </c>
      <c r="J1705" t="s">
        <v>136</v>
      </c>
      <c r="K1705" t="s">
        <v>137</v>
      </c>
      <c r="L1705" t="s">
        <v>5198</v>
      </c>
      <c r="M1705" t="s">
        <v>5199</v>
      </c>
      <c r="N1705">
        <v>3.1316666660000001</v>
      </c>
      <c r="O1705">
        <v>0</v>
      </c>
      <c r="P1705">
        <v>1</v>
      </c>
      <c r="Q1705">
        <v>0</v>
      </c>
      <c r="R1705">
        <v>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4.3991269548906029</v>
      </c>
      <c r="Y1705">
        <v>0</v>
      </c>
      <c r="Z1705">
        <v>20.531965502146168</v>
      </c>
      <c r="AA1705">
        <v>0</v>
      </c>
      <c r="AB1705">
        <v>0</v>
      </c>
      <c r="AC1705">
        <v>0</v>
      </c>
      <c r="AD1705">
        <v>0</v>
      </c>
      <c r="AE1705">
        <v>24.931092457036769</v>
      </c>
    </row>
    <row r="1706" spans="1:31" x14ac:dyDescent="0.25">
      <c r="A1706">
        <v>1808404</v>
      </c>
      <c r="B1706">
        <v>1</v>
      </c>
      <c r="C1706" t="s">
        <v>81</v>
      </c>
      <c r="D1706" t="s">
        <v>113</v>
      </c>
      <c r="E1706" t="s">
        <v>193</v>
      </c>
      <c r="F1706" t="s">
        <v>5200</v>
      </c>
      <c r="G1706" t="s">
        <v>235</v>
      </c>
      <c r="H1706" t="s">
        <v>134</v>
      </c>
      <c r="I1706" t="s">
        <v>135</v>
      </c>
      <c r="J1706" t="s">
        <v>136</v>
      </c>
      <c r="K1706" t="s">
        <v>137</v>
      </c>
      <c r="L1706" t="s">
        <v>5201</v>
      </c>
      <c r="M1706" t="s">
        <v>5202</v>
      </c>
      <c r="N1706">
        <v>2.506388888</v>
      </c>
      <c r="O1706">
        <v>0</v>
      </c>
      <c r="P1706">
        <v>44</v>
      </c>
      <c r="Q1706">
        <v>0</v>
      </c>
      <c r="R1706">
        <v>0</v>
      </c>
      <c r="S1706">
        <v>0</v>
      </c>
      <c r="T1706">
        <v>1</v>
      </c>
      <c r="U1706">
        <v>0</v>
      </c>
      <c r="V1706">
        <v>0</v>
      </c>
      <c r="W1706">
        <v>0</v>
      </c>
      <c r="X1706">
        <v>26.357512910041969</v>
      </c>
      <c r="Y1706">
        <v>0</v>
      </c>
      <c r="Z1706">
        <v>0</v>
      </c>
      <c r="AA1706">
        <v>0</v>
      </c>
      <c r="AB1706">
        <v>1.7229449096831622</v>
      </c>
      <c r="AC1706">
        <v>0</v>
      </c>
      <c r="AD1706">
        <v>0</v>
      </c>
      <c r="AE1706">
        <v>28.08045781972513</v>
      </c>
    </row>
    <row r="1707" spans="1:31" x14ac:dyDescent="0.25">
      <c r="A1707">
        <v>1808407</v>
      </c>
      <c r="B1707">
        <v>1</v>
      </c>
      <c r="C1707" t="s">
        <v>80</v>
      </c>
      <c r="D1707" t="s">
        <v>96</v>
      </c>
      <c r="E1707" t="s">
        <v>131</v>
      </c>
      <c r="F1707" t="s">
        <v>5203</v>
      </c>
      <c r="G1707" t="s">
        <v>231</v>
      </c>
      <c r="H1707" t="s">
        <v>134</v>
      </c>
      <c r="I1707" t="s">
        <v>135</v>
      </c>
      <c r="J1707" t="s">
        <v>136</v>
      </c>
      <c r="K1707" t="s">
        <v>137</v>
      </c>
      <c r="L1707" t="s">
        <v>5204</v>
      </c>
      <c r="M1707" t="s">
        <v>5205</v>
      </c>
      <c r="N1707">
        <v>3.5622222219999999</v>
      </c>
      <c r="O1707">
        <v>0</v>
      </c>
      <c r="P1707">
        <v>2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8.213051238728788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8.213051238728788</v>
      </c>
    </row>
    <row r="1708" spans="1:31" x14ac:dyDescent="0.25">
      <c r="A1708">
        <v>1808408</v>
      </c>
      <c r="B1708">
        <v>1</v>
      </c>
      <c r="C1708" t="s">
        <v>80</v>
      </c>
      <c r="D1708" t="s">
        <v>106</v>
      </c>
      <c r="E1708" t="s">
        <v>131</v>
      </c>
      <c r="F1708" t="s">
        <v>5206</v>
      </c>
      <c r="G1708" t="s">
        <v>231</v>
      </c>
      <c r="H1708" t="s">
        <v>134</v>
      </c>
      <c r="I1708" t="s">
        <v>135</v>
      </c>
      <c r="J1708" t="s">
        <v>136</v>
      </c>
      <c r="K1708" t="s">
        <v>137</v>
      </c>
      <c r="L1708" t="s">
        <v>5207</v>
      </c>
      <c r="M1708" t="s">
        <v>5208</v>
      </c>
      <c r="N1708">
        <v>4.2152777769999998</v>
      </c>
      <c r="O1708">
        <v>0</v>
      </c>
      <c r="P1708">
        <v>23</v>
      </c>
      <c r="Q1708">
        <v>0</v>
      </c>
      <c r="R1708">
        <v>0</v>
      </c>
      <c r="S1708">
        <v>0</v>
      </c>
      <c r="T1708">
        <v>1</v>
      </c>
      <c r="U1708">
        <v>0</v>
      </c>
      <c r="V1708">
        <v>0</v>
      </c>
      <c r="W1708">
        <v>0</v>
      </c>
      <c r="X1708">
        <v>24.627540478381555</v>
      </c>
      <c r="Y1708">
        <v>0</v>
      </c>
      <c r="Z1708">
        <v>0</v>
      </c>
      <c r="AA1708">
        <v>0</v>
      </c>
      <c r="AB1708">
        <v>4.5947682886715047</v>
      </c>
      <c r="AC1708">
        <v>0</v>
      </c>
      <c r="AD1708">
        <v>0</v>
      </c>
      <c r="AE1708">
        <v>29.222308767053057</v>
      </c>
    </row>
    <row r="1709" spans="1:31" x14ac:dyDescent="0.25">
      <c r="A1709">
        <v>1808411</v>
      </c>
      <c r="B1709">
        <v>1</v>
      </c>
      <c r="C1709" t="s">
        <v>81</v>
      </c>
      <c r="D1709" t="s">
        <v>127</v>
      </c>
      <c r="E1709" t="s">
        <v>146</v>
      </c>
      <c r="F1709" t="s">
        <v>5209</v>
      </c>
      <c r="G1709" t="s">
        <v>170</v>
      </c>
      <c r="H1709" t="s">
        <v>143</v>
      </c>
      <c r="I1709" t="s">
        <v>135</v>
      </c>
      <c r="J1709" t="s">
        <v>136</v>
      </c>
      <c r="K1709" t="s">
        <v>137</v>
      </c>
      <c r="L1709" t="s">
        <v>5210</v>
      </c>
      <c r="M1709" t="s">
        <v>5211</v>
      </c>
      <c r="N1709">
        <v>4.4991666659999998</v>
      </c>
      <c r="O1709">
        <v>0</v>
      </c>
      <c r="P1709">
        <v>651</v>
      </c>
      <c r="Q1709">
        <v>16</v>
      </c>
      <c r="R1709">
        <v>19</v>
      </c>
      <c r="S1709">
        <v>2</v>
      </c>
      <c r="T1709">
        <v>68</v>
      </c>
      <c r="U1709">
        <v>0</v>
      </c>
      <c r="V1709">
        <v>0</v>
      </c>
      <c r="W1709">
        <v>0</v>
      </c>
      <c r="X1709">
        <v>519.89291208756413</v>
      </c>
      <c r="Y1709">
        <v>93.826971549481215</v>
      </c>
      <c r="Z1709">
        <v>19.455587214828039</v>
      </c>
      <c r="AA1709">
        <v>16.257219556457819</v>
      </c>
      <c r="AB1709">
        <v>116.15833707515887</v>
      </c>
      <c r="AC1709">
        <v>0</v>
      </c>
      <c r="AD1709">
        <v>0</v>
      </c>
      <c r="AE1709">
        <v>765.59102748349005</v>
      </c>
    </row>
    <row r="1710" spans="1:31" x14ac:dyDescent="0.25">
      <c r="A1710">
        <v>1808419</v>
      </c>
      <c r="B1710">
        <v>1</v>
      </c>
      <c r="C1710" t="s">
        <v>80</v>
      </c>
      <c r="D1710" t="s">
        <v>97</v>
      </c>
      <c r="E1710" t="s">
        <v>193</v>
      </c>
      <c r="F1710" t="s">
        <v>5212</v>
      </c>
      <c r="G1710" t="s">
        <v>773</v>
      </c>
      <c r="H1710" t="s">
        <v>134</v>
      </c>
      <c r="I1710" t="s">
        <v>135</v>
      </c>
      <c r="J1710" t="s">
        <v>136</v>
      </c>
      <c r="K1710" t="s">
        <v>137</v>
      </c>
      <c r="L1710" t="s">
        <v>5213</v>
      </c>
      <c r="M1710" t="s">
        <v>5214</v>
      </c>
      <c r="N1710">
        <v>2.568333333</v>
      </c>
      <c r="O1710">
        <v>0</v>
      </c>
      <c r="P1710">
        <v>17</v>
      </c>
      <c r="Q1710">
        <v>0</v>
      </c>
      <c r="R1710">
        <v>15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15.412678400359397</v>
      </c>
      <c r="Y1710">
        <v>0</v>
      </c>
      <c r="Z1710">
        <v>32.446137807365268</v>
      </c>
      <c r="AA1710">
        <v>0</v>
      </c>
      <c r="AB1710">
        <v>5.4538390612644534</v>
      </c>
      <c r="AC1710">
        <v>0</v>
      </c>
      <c r="AD1710">
        <v>0</v>
      </c>
      <c r="AE1710">
        <v>53.312655268989118</v>
      </c>
    </row>
    <row r="1711" spans="1:31" x14ac:dyDescent="0.25">
      <c r="A1711">
        <v>1808424</v>
      </c>
      <c r="B1711">
        <v>1</v>
      </c>
      <c r="C1711" t="s">
        <v>81</v>
      </c>
      <c r="D1711" t="s">
        <v>128</v>
      </c>
      <c r="E1711" t="s">
        <v>193</v>
      </c>
      <c r="F1711" t="s">
        <v>5215</v>
      </c>
      <c r="G1711" t="s">
        <v>235</v>
      </c>
      <c r="H1711" t="s">
        <v>134</v>
      </c>
      <c r="I1711" t="s">
        <v>135</v>
      </c>
      <c r="J1711" t="s">
        <v>136</v>
      </c>
      <c r="K1711" t="s">
        <v>137</v>
      </c>
      <c r="L1711" t="s">
        <v>5216</v>
      </c>
      <c r="M1711" t="s">
        <v>5217</v>
      </c>
      <c r="N1711">
        <v>3.0358333329999998</v>
      </c>
      <c r="O1711">
        <v>0</v>
      </c>
      <c r="P1711">
        <v>5</v>
      </c>
      <c r="Q1711">
        <v>0</v>
      </c>
      <c r="R1711">
        <v>0</v>
      </c>
      <c r="S1711">
        <v>0</v>
      </c>
      <c r="T1711">
        <v>1</v>
      </c>
      <c r="U1711">
        <v>0</v>
      </c>
      <c r="V1711">
        <v>0</v>
      </c>
      <c r="W1711">
        <v>0</v>
      </c>
      <c r="X1711">
        <v>4.0060391666051052</v>
      </c>
      <c r="Y1711">
        <v>0</v>
      </c>
      <c r="Z1711">
        <v>0</v>
      </c>
      <c r="AA1711">
        <v>0</v>
      </c>
      <c r="AB1711">
        <v>3.4691456555772597</v>
      </c>
      <c r="AC1711">
        <v>0</v>
      </c>
      <c r="AD1711">
        <v>0</v>
      </c>
      <c r="AE1711">
        <v>7.4751848221823654</v>
      </c>
    </row>
    <row r="1712" spans="1:31" x14ac:dyDescent="0.25">
      <c r="A1712">
        <v>1808427</v>
      </c>
      <c r="B1712">
        <v>1</v>
      </c>
      <c r="C1712" t="s">
        <v>81</v>
      </c>
      <c r="D1712" t="s">
        <v>113</v>
      </c>
      <c r="E1712" t="s">
        <v>291</v>
      </c>
      <c r="F1712" t="s">
        <v>5218</v>
      </c>
      <c r="G1712" t="s">
        <v>424</v>
      </c>
      <c r="H1712" t="s">
        <v>134</v>
      </c>
      <c r="I1712" t="s">
        <v>135</v>
      </c>
      <c r="J1712" t="s">
        <v>136</v>
      </c>
      <c r="K1712" t="s">
        <v>137</v>
      </c>
      <c r="L1712" t="s">
        <v>5219</v>
      </c>
      <c r="M1712" t="s">
        <v>5220</v>
      </c>
      <c r="N1712">
        <v>3.3033333329999999</v>
      </c>
      <c r="O1712">
        <v>0</v>
      </c>
      <c r="P1712">
        <v>33</v>
      </c>
      <c r="Q1712">
        <v>0</v>
      </c>
      <c r="R1712">
        <v>22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19.561745096481392</v>
      </c>
      <c r="Y1712">
        <v>0</v>
      </c>
      <c r="Z1712">
        <v>17.602170527819528</v>
      </c>
      <c r="AA1712">
        <v>0</v>
      </c>
      <c r="AB1712">
        <v>0</v>
      </c>
      <c r="AC1712">
        <v>0</v>
      </c>
      <c r="AD1712">
        <v>0</v>
      </c>
      <c r="AE1712">
        <v>37.16391562430092</v>
      </c>
    </row>
    <row r="1713" spans="1:31" x14ac:dyDescent="0.25">
      <c r="A1713">
        <v>1808428</v>
      </c>
      <c r="B1713">
        <v>1</v>
      </c>
      <c r="C1713" t="s">
        <v>80</v>
      </c>
      <c r="D1713" t="s">
        <v>106</v>
      </c>
      <c r="E1713" t="s">
        <v>193</v>
      </c>
      <c r="F1713" t="s">
        <v>5221</v>
      </c>
      <c r="G1713" t="s">
        <v>235</v>
      </c>
      <c r="H1713" t="s">
        <v>134</v>
      </c>
      <c r="I1713" t="s">
        <v>135</v>
      </c>
      <c r="J1713" t="s">
        <v>136</v>
      </c>
      <c r="K1713" t="s">
        <v>137</v>
      </c>
      <c r="L1713" t="s">
        <v>5222</v>
      </c>
      <c r="M1713" t="s">
        <v>5223</v>
      </c>
      <c r="N1713">
        <v>9.09</v>
      </c>
      <c r="O1713">
        <v>0</v>
      </c>
      <c r="P1713">
        <v>1</v>
      </c>
      <c r="Q1713">
        <v>0</v>
      </c>
      <c r="R1713">
        <v>2</v>
      </c>
      <c r="S1713">
        <v>0</v>
      </c>
      <c r="T1713">
        <v>1</v>
      </c>
      <c r="U1713">
        <v>0</v>
      </c>
      <c r="V1713">
        <v>0</v>
      </c>
      <c r="W1713">
        <v>0</v>
      </c>
      <c r="X1713">
        <v>4.126563304190725</v>
      </c>
      <c r="Y1713">
        <v>0</v>
      </c>
      <c r="Z1713">
        <v>1.8001056286808335E-3</v>
      </c>
      <c r="AA1713">
        <v>0</v>
      </c>
      <c r="AB1713">
        <v>0</v>
      </c>
      <c r="AC1713">
        <v>0</v>
      </c>
      <c r="AD1713">
        <v>0</v>
      </c>
      <c r="AE1713">
        <v>4.1283634098194062</v>
      </c>
    </row>
    <row r="1714" spans="1:31" x14ac:dyDescent="0.25">
      <c r="A1714">
        <v>1808430</v>
      </c>
      <c r="B1714">
        <v>1</v>
      </c>
      <c r="C1714" t="s">
        <v>80</v>
      </c>
      <c r="D1714" t="s">
        <v>106</v>
      </c>
      <c r="E1714" t="s">
        <v>131</v>
      </c>
      <c r="F1714" t="s">
        <v>5224</v>
      </c>
      <c r="G1714" t="s">
        <v>231</v>
      </c>
      <c r="H1714" t="s">
        <v>134</v>
      </c>
      <c r="I1714" t="s">
        <v>135</v>
      </c>
      <c r="J1714" t="s">
        <v>136</v>
      </c>
      <c r="K1714" t="s">
        <v>137</v>
      </c>
      <c r="L1714" t="s">
        <v>5225</v>
      </c>
      <c r="M1714" t="s">
        <v>5226</v>
      </c>
      <c r="N1714">
        <v>2.5497222220000002</v>
      </c>
      <c r="O1714">
        <v>0</v>
      </c>
      <c r="P1714">
        <v>1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2.0193417738199999E-2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2.0193417738199999E-2</v>
      </c>
    </row>
    <row r="1715" spans="1:31" x14ac:dyDescent="0.25">
      <c r="A1715">
        <v>1808432</v>
      </c>
      <c r="B1715">
        <v>1</v>
      </c>
      <c r="C1715" t="s">
        <v>81</v>
      </c>
      <c r="D1715" t="s">
        <v>128</v>
      </c>
      <c r="E1715" t="s">
        <v>131</v>
      </c>
      <c r="F1715" t="s">
        <v>5227</v>
      </c>
      <c r="G1715" t="s">
        <v>148</v>
      </c>
      <c r="H1715" t="s">
        <v>134</v>
      </c>
      <c r="I1715" t="s">
        <v>135</v>
      </c>
      <c r="J1715" t="s">
        <v>3</v>
      </c>
      <c r="K1715" t="s">
        <v>137</v>
      </c>
      <c r="L1715" t="s">
        <v>5228</v>
      </c>
      <c r="M1715" t="s">
        <v>5229</v>
      </c>
      <c r="N1715">
        <v>2.4455555549999999</v>
      </c>
      <c r="O1715">
        <v>0</v>
      </c>
      <c r="P1715">
        <v>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2.3725489571742111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2.3725489571742111</v>
      </c>
    </row>
    <row r="1716" spans="1:31" x14ac:dyDescent="0.25">
      <c r="A1716">
        <v>1808433</v>
      </c>
      <c r="B1716">
        <v>1</v>
      </c>
      <c r="C1716" t="s">
        <v>81</v>
      </c>
      <c r="D1716" t="s">
        <v>113</v>
      </c>
      <c r="E1716" t="s">
        <v>193</v>
      </c>
      <c r="F1716" t="s">
        <v>5230</v>
      </c>
      <c r="G1716" t="s">
        <v>2090</v>
      </c>
      <c r="H1716" t="s">
        <v>134</v>
      </c>
      <c r="I1716" t="s">
        <v>135</v>
      </c>
      <c r="J1716" t="s">
        <v>136</v>
      </c>
      <c r="K1716" t="s">
        <v>137</v>
      </c>
      <c r="L1716" t="s">
        <v>5231</v>
      </c>
      <c r="M1716" t="s">
        <v>5232</v>
      </c>
      <c r="N1716">
        <v>2.3133333330000001</v>
      </c>
      <c r="O1716">
        <v>0</v>
      </c>
      <c r="P1716">
        <v>10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1.4392418025602516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1.4392418025602516</v>
      </c>
    </row>
    <row r="1717" spans="1:31" x14ac:dyDescent="0.25">
      <c r="A1717">
        <v>1808435</v>
      </c>
      <c r="B1717">
        <v>1</v>
      </c>
      <c r="C1717" t="s">
        <v>80</v>
      </c>
      <c r="D1717" t="s">
        <v>94</v>
      </c>
      <c r="E1717" t="s">
        <v>146</v>
      </c>
      <c r="F1717" t="s">
        <v>5233</v>
      </c>
      <c r="G1717" t="s">
        <v>142</v>
      </c>
      <c r="H1717" t="s">
        <v>143</v>
      </c>
      <c r="I1717" t="s">
        <v>135</v>
      </c>
      <c r="J1717" t="s">
        <v>136</v>
      </c>
      <c r="K1717" t="s">
        <v>137</v>
      </c>
      <c r="L1717" t="s">
        <v>5234</v>
      </c>
      <c r="M1717" t="s">
        <v>5235</v>
      </c>
      <c r="N1717">
        <v>1.0838888879999999</v>
      </c>
      <c r="O1717">
        <v>0</v>
      </c>
      <c r="P1717">
        <v>132</v>
      </c>
      <c r="Q1717">
        <v>0</v>
      </c>
      <c r="R1717">
        <v>140</v>
      </c>
      <c r="S1717">
        <v>4</v>
      </c>
      <c r="T1717">
        <v>23</v>
      </c>
      <c r="U1717">
        <v>0</v>
      </c>
      <c r="V1717">
        <v>0</v>
      </c>
      <c r="W1717">
        <v>0</v>
      </c>
      <c r="X1717">
        <v>34.632174161416799</v>
      </c>
      <c r="Y1717">
        <v>0</v>
      </c>
      <c r="Z1717">
        <v>50.218508651969969</v>
      </c>
      <c r="AA1717">
        <v>194.32492134026899</v>
      </c>
      <c r="AB1717">
        <v>141.32176033709368</v>
      </c>
      <c r="AC1717">
        <v>0</v>
      </c>
      <c r="AD1717">
        <v>0</v>
      </c>
      <c r="AE1717">
        <v>420.49736449074942</v>
      </c>
    </row>
    <row r="1718" spans="1:31" x14ac:dyDescent="0.25">
      <c r="A1718">
        <v>1808438</v>
      </c>
      <c r="B1718">
        <v>1</v>
      </c>
      <c r="C1718" t="s">
        <v>80</v>
      </c>
      <c r="D1718" t="s">
        <v>104</v>
      </c>
      <c r="E1718" t="s">
        <v>146</v>
      </c>
      <c r="F1718" t="s">
        <v>5236</v>
      </c>
      <c r="G1718" t="s">
        <v>170</v>
      </c>
      <c r="H1718" t="s">
        <v>143</v>
      </c>
      <c r="I1718" t="s">
        <v>135</v>
      </c>
      <c r="J1718" t="s">
        <v>136</v>
      </c>
      <c r="K1718" t="s">
        <v>137</v>
      </c>
      <c r="L1718" t="s">
        <v>5237</v>
      </c>
      <c r="M1718" t="s">
        <v>5238</v>
      </c>
      <c r="N1718">
        <v>2.2997222220000002</v>
      </c>
      <c r="O1718">
        <v>0</v>
      </c>
      <c r="P1718">
        <v>1</v>
      </c>
      <c r="Q1718">
        <v>0</v>
      </c>
      <c r="R1718">
        <v>4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0.28570124841418337</v>
      </c>
      <c r="Y1718">
        <v>0</v>
      </c>
      <c r="Z1718">
        <v>8.6341086876918341E-2</v>
      </c>
      <c r="AA1718">
        <v>0</v>
      </c>
      <c r="AB1718">
        <v>0</v>
      </c>
      <c r="AC1718">
        <v>0</v>
      </c>
      <c r="AD1718">
        <v>0</v>
      </c>
      <c r="AE1718">
        <v>0.3720423352911017</v>
      </c>
    </row>
    <row r="1719" spans="1:31" x14ac:dyDescent="0.25">
      <c r="A1719">
        <v>1808439</v>
      </c>
      <c r="B1719">
        <v>1</v>
      </c>
      <c r="C1719" t="s">
        <v>80</v>
      </c>
      <c r="D1719" t="s">
        <v>94</v>
      </c>
      <c r="E1719" t="s">
        <v>176</v>
      </c>
      <c r="F1719" t="s">
        <v>5239</v>
      </c>
      <c r="G1719" t="s">
        <v>142</v>
      </c>
      <c r="H1719" t="s">
        <v>143</v>
      </c>
      <c r="I1719" t="s">
        <v>135</v>
      </c>
      <c r="J1719" t="s">
        <v>136</v>
      </c>
      <c r="K1719" t="s">
        <v>137</v>
      </c>
      <c r="L1719" t="s">
        <v>5240</v>
      </c>
      <c r="M1719" t="s">
        <v>5241</v>
      </c>
      <c r="N1719">
        <v>1.1544444439999999</v>
      </c>
      <c r="O1719">
        <v>1</v>
      </c>
      <c r="P1719">
        <v>303</v>
      </c>
      <c r="Q1719">
        <v>24</v>
      </c>
      <c r="R1719">
        <v>50</v>
      </c>
      <c r="S1719">
        <v>12</v>
      </c>
      <c r="T1719">
        <v>86</v>
      </c>
      <c r="U1719">
        <v>6</v>
      </c>
      <c r="V1719">
        <v>0</v>
      </c>
      <c r="W1719">
        <v>0.81088067762401117</v>
      </c>
      <c r="X1719">
        <v>61.437989289579285</v>
      </c>
      <c r="Y1719">
        <v>5.5475332596775528</v>
      </c>
      <c r="Z1719">
        <v>10.193625726946559</v>
      </c>
      <c r="AA1719">
        <v>206.49902096344471</v>
      </c>
      <c r="AB1719">
        <v>30.093358606370199</v>
      </c>
      <c r="AC1719">
        <v>342.412153240105</v>
      </c>
      <c r="AD1719">
        <v>0</v>
      </c>
      <c r="AE1719">
        <v>656.99456176374736</v>
      </c>
    </row>
    <row r="1720" spans="1:31" x14ac:dyDescent="0.25">
      <c r="A1720">
        <v>1808440</v>
      </c>
      <c r="B1720">
        <v>1</v>
      </c>
      <c r="C1720" t="s">
        <v>80</v>
      </c>
      <c r="D1720" t="s">
        <v>96</v>
      </c>
      <c r="E1720" t="s">
        <v>131</v>
      </c>
      <c r="F1720" t="s">
        <v>5242</v>
      </c>
      <c r="G1720" t="s">
        <v>133</v>
      </c>
      <c r="H1720" t="s">
        <v>134</v>
      </c>
      <c r="I1720" t="s">
        <v>135</v>
      </c>
      <c r="J1720" t="s">
        <v>136</v>
      </c>
      <c r="K1720" t="s">
        <v>137</v>
      </c>
      <c r="L1720" t="s">
        <v>5243</v>
      </c>
      <c r="M1720" t="s">
        <v>5244</v>
      </c>
      <c r="N1720">
        <v>1.3038888879999999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0.29578008256909138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0.29578008256909138</v>
      </c>
    </row>
    <row r="1721" spans="1:31" x14ac:dyDescent="0.25">
      <c r="A1721">
        <v>1808445</v>
      </c>
      <c r="B1721">
        <v>1</v>
      </c>
      <c r="C1721" t="s">
        <v>80</v>
      </c>
      <c r="D1721" t="s">
        <v>93</v>
      </c>
      <c r="E1721" t="s">
        <v>131</v>
      </c>
      <c r="F1721" t="s">
        <v>5245</v>
      </c>
      <c r="G1721" t="s">
        <v>231</v>
      </c>
      <c r="H1721" t="s">
        <v>134</v>
      </c>
      <c r="I1721" t="s">
        <v>135</v>
      </c>
      <c r="J1721" t="s">
        <v>136</v>
      </c>
      <c r="K1721" t="s">
        <v>137</v>
      </c>
      <c r="L1721" t="s">
        <v>5246</v>
      </c>
      <c r="M1721" t="s">
        <v>5247</v>
      </c>
      <c r="N1721">
        <v>2.111111111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</row>
    <row r="1722" spans="1:31" x14ac:dyDescent="0.25">
      <c r="A1722">
        <v>1808447</v>
      </c>
      <c r="B1722">
        <v>1</v>
      </c>
      <c r="C1722" t="s">
        <v>80</v>
      </c>
      <c r="D1722" t="s">
        <v>106</v>
      </c>
      <c r="E1722" t="s">
        <v>140</v>
      </c>
      <c r="F1722" t="s">
        <v>5248</v>
      </c>
      <c r="G1722" t="s">
        <v>3018</v>
      </c>
      <c r="H1722" t="s">
        <v>143</v>
      </c>
      <c r="I1722" t="s">
        <v>135</v>
      </c>
      <c r="J1722" t="s">
        <v>136</v>
      </c>
      <c r="K1722" t="s">
        <v>137</v>
      </c>
      <c r="L1722" t="s">
        <v>5249</v>
      </c>
      <c r="M1722" t="s">
        <v>5250</v>
      </c>
      <c r="N1722">
        <v>2.2319444439999998</v>
      </c>
      <c r="O1722">
        <v>1</v>
      </c>
      <c r="P1722">
        <v>75</v>
      </c>
      <c r="Q1722">
        <v>6</v>
      </c>
      <c r="R1722">
        <v>51</v>
      </c>
      <c r="S1722">
        <v>10</v>
      </c>
      <c r="T1722">
        <v>19</v>
      </c>
      <c r="U1722">
        <v>0</v>
      </c>
      <c r="V1722">
        <v>0</v>
      </c>
      <c r="W1722">
        <v>0.43081533751760581</v>
      </c>
      <c r="X1722">
        <v>33.408622221067944</v>
      </c>
      <c r="Y1722">
        <v>70.324873884196677</v>
      </c>
      <c r="Z1722">
        <v>71.961941068928724</v>
      </c>
      <c r="AA1722">
        <v>55.011409325175578</v>
      </c>
      <c r="AB1722">
        <v>15.268159375262853</v>
      </c>
      <c r="AC1722">
        <v>0</v>
      </c>
      <c r="AD1722">
        <v>0</v>
      </c>
      <c r="AE1722">
        <v>246.40582121214939</v>
      </c>
    </row>
    <row r="1723" spans="1:31" x14ac:dyDescent="0.25">
      <c r="A1723">
        <v>1808448</v>
      </c>
      <c r="B1723">
        <v>1</v>
      </c>
      <c r="C1723" t="s">
        <v>80</v>
      </c>
      <c r="D1723" t="s">
        <v>99</v>
      </c>
      <c r="E1723" t="s">
        <v>131</v>
      </c>
      <c r="F1723" t="s">
        <v>5251</v>
      </c>
      <c r="G1723" t="s">
        <v>231</v>
      </c>
      <c r="H1723" t="s">
        <v>134</v>
      </c>
      <c r="I1723" t="s">
        <v>135</v>
      </c>
      <c r="J1723" t="s">
        <v>136</v>
      </c>
      <c r="K1723" t="s">
        <v>137</v>
      </c>
      <c r="L1723" t="s">
        <v>5252</v>
      </c>
      <c r="M1723" t="s">
        <v>5253</v>
      </c>
      <c r="N1723">
        <v>2.2974999999999999</v>
      </c>
      <c r="O1723">
        <v>0</v>
      </c>
      <c r="P1723">
        <v>1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0.64581541378780249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0.64581541378780249</v>
      </c>
    </row>
    <row r="1724" spans="1:31" x14ac:dyDescent="0.25">
      <c r="A1724">
        <v>1808449</v>
      </c>
      <c r="B1724">
        <v>1</v>
      </c>
      <c r="C1724" t="s">
        <v>80</v>
      </c>
      <c r="D1724" t="s">
        <v>94</v>
      </c>
      <c r="E1724" t="s">
        <v>146</v>
      </c>
      <c r="F1724" t="s">
        <v>5254</v>
      </c>
      <c r="G1724" t="s">
        <v>158</v>
      </c>
      <c r="H1724" t="s">
        <v>143</v>
      </c>
      <c r="I1724" t="s">
        <v>135</v>
      </c>
      <c r="J1724" t="s">
        <v>136</v>
      </c>
      <c r="K1724" t="s">
        <v>137</v>
      </c>
      <c r="L1724" t="s">
        <v>5255</v>
      </c>
      <c r="M1724" t="s">
        <v>5256</v>
      </c>
      <c r="N1724">
        <v>0.115</v>
      </c>
      <c r="O1724">
        <v>0</v>
      </c>
      <c r="P1724">
        <v>1929</v>
      </c>
      <c r="Q1724">
        <v>0</v>
      </c>
      <c r="R1724">
        <v>100</v>
      </c>
      <c r="S1724">
        <v>0</v>
      </c>
      <c r="T1724">
        <v>115</v>
      </c>
      <c r="U1724">
        <v>0</v>
      </c>
      <c r="V1724">
        <v>0</v>
      </c>
      <c r="W1724">
        <v>0</v>
      </c>
      <c r="X1724">
        <v>55.572905616285531</v>
      </c>
      <c r="Y1724">
        <v>0</v>
      </c>
      <c r="Z1724">
        <v>2.7437480246715751</v>
      </c>
      <c r="AA1724">
        <v>0</v>
      </c>
      <c r="AB1724">
        <v>7.8031965460552444</v>
      </c>
      <c r="AC1724">
        <v>0</v>
      </c>
      <c r="AD1724">
        <v>0</v>
      </c>
      <c r="AE1724">
        <v>66.119850187012347</v>
      </c>
    </row>
    <row r="1725" spans="1:31" x14ac:dyDescent="0.25">
      <c r="A1725">
        <v>1808450</v>
      </c>
      <c r="B1725">
        <v>1</v>
      </c>
      <c r="C1725" t="s">
        <v>80</v>
      </c>
      <c r="D1725" t="s">
        <v>103</v>
      </c>
      <c r="E1725" t="s">
        <v>146</v>
      </c>
      <c r="F1725" t="s">
        <v>5257</v>
      </c>
      <c r="G1725" t="s">
        <v>593</v>
      </c>
      <c r="H1725" t="s">
        <v>143</v>
      </c>
      <c r="I1725" t="s">
        <v>135</v>
      </c>
      <c r="J1725" t="s">
        <v>136</v>
      </c>
      <c r="K1725" t="s">
        <v>137</v>
      </c>
      <c r="L1725" t="s">
        <v>5258</v>
      </c>
      <c r="M1725" t="s">
        <v>5259</v>
      </c>
      <c r="N1725">
        <v>0.87333333300000004</v>
      </c>
      <c r="O1725">
        <v>0</v>
      </c>
      <c r="P1725">
        <v>43</v>
      </c>
      <c r="Q1725">
        <v>0</v>
      </c>
      <c r="R1725">
        <v>6</v>
      </c>
      <c r="S1725">
        <v>0</v>
      </c>
      <c r="T1725">
        <v>2</v>
      </c>
      <c r="U1725">
        <v>0</v>
      </c>
      <c r="V1725">
        <v>0</v>
      </c>
      <c r="W1725">
        <v>0</v>
      </c>
      <c r="X1725">
        <v>9.5664010708009144</v>
      </c>
      <c r="Y1725">
        <v>0</v>
      </c>
      <c r="Z1725">
        <v>0.40438635116861421</v>
      </c>
      <c r="AA1725">
        <v>0</v>
      </c>
      <c r="AB1725">
        <v>1.2205886126133851</v>
      </c>
      <c r="AC1725">
        <v>0</v>
      </c>
      <c r="AD1725">
        <v>0</v>
      </c>
      <c r="AE1725">
        <v>11.191376034582914</v>
      </c>
    </row>
    <row r="1726" spans="1:31" x14ac:dyDescent="0.25">
      <c r="A1726">
        <v>1808451</v>
      </c>
      <c r="B1726">
        <v>1</v>
      </c>
      <c r="C1726" t="s">
        <v>81</v>
      </c>
      <c r="D1726" t="s">
        <v>128</v>
      </c>
      <c r="E1726" t="s">
        <v>291</v>
      </c>
      <c r="F1726" t="s">
        <v>5260</v>
      </c>
      <c r="G1726" t="s">
        <v>726</v>
      </c>
      <c r="H1726" t="s">
        <v>134</v>
      </c>
      <c r="I1726" t="s">
        <v>135</v>
      </c>
      <c r="J1726" t="s">
        <v>136</v>
      </c>
      <c r="K1726" t="s">
        <v>137</v>
      </c>
      <c r="L1726" t="s">
        <v>5261</v>
      </c>
      <c r="M1726" t="s">
        <v>5262</v>
      </c>
      <c r="N1726">
        <v>0.55722222200000004</v>
      </c>
      <c r="O1726">
        <v>0</v>
      </c>
      <c r="P1726">
        <v>27</v>
      </c>
      <c r="Q1726">
        <v>0</v>
      </c>
      <c r="R1726">
        <v>0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2.3491701198810473</v>
      </c>
      <c r="Y1726">
        <v>0</v>
      </c>
      <c r="Z1726">
        <v>0</v>
      </c>
      <c r="AA1726">
        <v>0</v>
      </c>
      <c r="AB1726">
        <v>5.1368703966666674E-4</v>
      </c>
      <c r="AC1726">
        <v>0</v>
      </c>
      <c r="AD1726">
        <v>0</v>
      </c>
      <c r="AE1726">
        <v>2.349683806920714</v>
      </c>
    </row>
    <row r="1727" spans="1:31" x14ac:dyDescent="0.25">
      <c r="A1727">
        <v>1808453</v>
      </c>
      <c r="B1727">
        <v>1</v>
      </c>
      <c r="C1727" t="s">
        <v>80</v>
      </c>
      <c r="D1727" t="s">
        <v>93</v>
      </c>
      <c r="E1727" t="s">
        <v>176</v>
      </c>
      <c r="F1727" t="s">
        <v>5263</v>
      </c>
      <c r="G1727" t="s">
        <v>142</v>
      </c>
      <c r="H1727" t="s">
        <v>143</v>
      </c>
      <c r="I1727" t="s">
        <v>135</v>
      </c>
      <c r="J1727" t="s">
        <v>136</v>
      </c>
      <c r="K1727" t="s">
        <v>137</v>
      </c>
      <c r="L1727" t="s">
        <v>5264</v>
      </c>
      <c r="M1727" t="s">
        <v>5265</v>
      </c>
      <c r="N1727">
        <v>0.76749999999999996</v>
      </c>
      <c r="O1727">
        <v>1</v>
      </c>
      <c r="P1727">
        <v>0</v>
      </c>
      <c r="Q1727">
        <v>31</v>
      </c>
      <c r="R1727">
        <v>0</v>
      </c>
      <c r="S1727">
        <v>3</v>
      </c>
      <c r="T1727">
        <v>0</v>
      </c>
      <c r="U1727">
        <v>0</v>
      </c>
      <c r="V1727">
        <v>0</v>
      </c>
      <c r="W1727">
        <v>0.87976193204524999</v>
      </c>
      <c r="X1727">
        <v>0</v>
      </c>
      <c r="Y1727">
        <v>128.73673739758516</v>
      </c>
      <c r="Z1727">
        <v>0</v>
      </c>
      <c r="AA1727">
        <v>1.8659888090700749</v>
      </c>
      <c r="AB1727">
        <v>0</v>
      </c>
      <c r="AC1727">
        <v>0</v>
      </c>
      <c r="AD1727">
        <v>0</v>
      </c>
      <c r="AE1727">
        <v>131.48248813870049</v>
      </c>
    </row>
    <row r="1728" spans="1:31" x14ac:dyDescent="0.25">
      <c r="A1728">
        <v>1808456</v>
      </c>
      <c r="B1728">
        <v>1</v>
      </c>
      <c r="C1728" t="s">
        <v>80</v>
      </c>
      <c r="D1728" t="s">
        <v>93</v>
      </c>
      <c r="E1728" t="s">
        <v>131</v>
      </c>
      <c r="F1728" t="s">
        <v>5266</v>
      </c>
      <c r="G1728" t="s">
        <v>231</v>
      </c>
      <c r="H1728" t="s">
        <v>134</v>
      </c>
      <c r="I1728" t="s">
        <v>135</v>
      </c>
      <c r="J1728" t="s">
        <v>136</v>
      </c>
      <c r="K1728" t="s">
        <v>137</v>
      </c>
      <c r="L1728" t="s">
        <v>5267</v>
      </c>
      <c r="M1728" t="s">
        <v>5268</v>
      </c>
      <c r="N1728">
        <v>1.2480555550000001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0.56168289776438995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0.56168289776438995</v>
      </c>
    </row>
    <row r="1729" spans="1:31" x14ac:dyDescent="0.25">
      <c r="A1729">
        <v>1808457</v>
      </c>
      <c r="B1729">
        <v>1</v>
      </c>
      <c r="C1729" t="s">
        <v>81</v>
      </c>
      <c r="D1729" t="s">
        <v>118</v>
      </c>
      <c r="E1729" t="s">
        <v>140</v>
      </c>
      <c r="F1729" t="s">
        <v>154</v>
      </c>
      <c r="G1729" t="s">
        <v>142</v>
      </c>
      <c r="H1729" t="s">
        <v>143</v>
      </c>
      <c r="I1729" t="s">
        <v>135</v>
      </c>
      <c r="J1729" t="s">
        <v>136</v>
      </c>
      <c r="K1729" t="s">
        <v>137</v>
      </c>
      <c r="L1729" t="s">
        <v>5269</v>
      </c>
      <c r="M1729" t="s">
        <v>5270</v>
      </c>
      <c r="N1729">
        <v>0.95444444399999995</v>
      </c>
      <c r="O1729">
        <v>1</v>
      </c>
      <c r="P1729">
        <v>353</v>
      </c>
      <c r="Q1729">
        <v>44</v>
      </c>
      <c r="R1729">
        <v>33</v>
      </c>
      <c r="S1729">
        <v>9</v>
      </c>
      <c r="T1729">
        <v>38</v>
      </c>
      <c r="U1729">
        <v>0</v>
      </c>
      <c r="V1729">
        <v>0</v>
      </c>
      <c r="W1729">
        <v>0.64559637594425556</v>
      </c>
      <c r="X1729">
        <v>46.747422923239029</v>
      </c>
      <c r="Y1729">
        <v>301.28872479363787</v>
      </c>
      <c r="Z1729">
        <v>16.903746987718417</v>
      </c>
      <c r="AA1729">
        <v>23.391768175613258</v>
      </c>
      <c r="AB1729">
        <v>27.998369920738725</v>
      </c>
      <c r="AC1729">
        <v>0</v>
      </c>
      <c r="AD1729">
        <v>0</v>
      </c>
      <c r="AE1729">
        <v>416.97562917689152</v>
      </c>
    </row>
    <row r="1730" spans="1:31" x14ac:dyDescent="0.25">
      <c r="A1730">
        <v>1808460</v>
      </c>
      <c r="B1730">
        <v>1</v>
      </c>
      <c r="C1730" t="s">
        <v>80</v>
      </c>
      <c r="D1730" t="s">
        <v>93</v>
      </c>
      <c r="E1730" t="s">
        <v>131</v>
      </c>
      <c r="F1730" t="s">
        <v>5271</v>
      </c>
      <c r="G1730" t="s">
        <v>209</v>
      </c>
      <c r="H1730" t="s">
        <v>134</v>
      </c>
      <c r="I1730" t="s">
        <v>135</v>
      </c>
      <c r="J1730" t="s">
        <v>136</v>
      </c>
      <c r="K1730" t="s">
        <v>137</v>
      </c>
      <c r="L1730" t="s">
        <v>5272</v>
      </c>
      <c r="M1730" t="s">
        <v>5273</v>
      </c>
      <c r="N1730">
        <v>2.2908333330000001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0.43849418027438841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0.43849418027438841</v>
      </c>
    </row>
    <row r="1731" spans="1:31" x14ac:dyDescent="0.25">
      <c r="A1731">
        <v>1808461</v>
      </c>
      <c r="B1731">
        <v>1</v>
      </c>
      <c r="C1731" t="s">
        <v>80</v>
      </c>
      <c r="D1731" t="s">
        <v>106</v>
      </c>
      <c r="E1731" t="s">
        <v>131</v>
      </c>
      <c r="F1731" t="s">
        <v>5274</v>
      </c>
      <c r="G1731" t="s">
        <v>231</v>
      </c>
      <c r="H1731" t="s">
        <v>134</v>
      </c>
      <c r="I1731" t="s">
        <v>135</v>
      </c>
      <c r="J1731" t="s">
        <v>136</v>
      </c>
      <c r="K1731" t="s">
        <v>137</v>
      </c>
      <c r="L1731" t="s">
        <v>5275</v>
      </c>
      <c r="M1731" t="s">
        <v>5276</v>
      </c>
      <c r="N1731">
        <v>5.1511111109999996</v>
      </c>
      <c r="O1731">
        <v>0</v>
      </c>
      <c r="P1731">
        <v>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2.1755917846346033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2.1755917846346033</v>
      </c>
    </row>
    <row r="1732" spans="1:31" x14ac:dyDescent="0.25">
      <c r="A1732">
        <v>1808462</v>
      </c>
      <c r="B1732">
        <v>1</v>
      </c>
      <c r="C1732" t="s">
        <v>80</v>
      </c>
      <c r="D1732" t="s">
        <v>107</v>
      </c>
      <c r="E1732" t="s">
        <v>193</v>
      </c>
      <c r="F1732" t="s">
        <v>5277</v>
      </c>
      <c r="G1732" t="s">
        <v>373</v>
      </c>
      <c r="H1732" t="s">
        <v>134</v>
      </c>
      <c r="I1732" t="s">
        <v>135</v>
      </c>
      <c r="J1732" t="s">
        <v>136</v>
      </c>
      <c r="K1732" t="s">
        <v>137</v>
      </c>
      <c r="L1732" t="s">
        <v>5278</v>
      </c>
      <c r="M1732" t="s">
        <v>5279</v>
      </c>
      <c r="N1732">
        <v>1.508611111</v>
      </c>
      <c r="O1732">
        <v>0</v>
      </c>
      <c r="P1732">
        <v>4</v>
      </c>
      <c r="Q1732">
        <v>0</v>
      </c>
      <c r="R1732">
        <v>0</v>
      </c>
      <c r="S1732">
        <v>0</v>
      </c>
      <c r="T1732">
        <v>1</v>
      </c>
      <c r="U1732">
        <v>0</v>
      </c>
      <c r="V1732">
        <v>0</v>
      </c>
      <c r="W1732">
        <v>0</v>
      </c>
      <c r="X1732">
        <v>0.69021247016216003</v>
      </c>
      <c r="Y1732">
        <v>0</v>
      </c>
      <c r="Z1732">
        <v>0</v>
      </c>
      <c r="AA1732">
        <v>0</v>
      </c>
      <c r="AB1732">
        <v>1.7130836155416669E-4</v>
      </c>
      <c r="AC1732">
        <v>0</v>
      </c>
      <c r="AD1732">
        <v>0</v>
      </c>
      <c r="AE1732">
        <v>0.69038377852371424</v>
      </c>
    </row>
    <row r="1733" spans="1:31" x14ac:dyDescent="0.25">
      <c r="A1733">
        <v>1808465</v>
      </c>
      <c r="B1733">
        <v>1</v>
      </c>
      <c r="C1733" t="s">
        <v>80</v>
      </c>
      <c r="D1733" t="s">
        <v>91</v>
      </c>
      <c r="E1733" t="s">
        <v>193</v>
      </c>
      <c r="F1733" t="s">
        <v>5280</v>
      </c>
      <c r="G1733" t="s">
        <v>235</v>
      </c>
      <c r="H1733" t="s">
        <v>134</v>
      </c>
      <c r="I1733" t="s">
        <v>135</v>
      </c>
      <c r="J1733" t="s">
        <v>136</v>
      </c>
      <c r="K1733" t="s">
        <v>137</v>
      </c>
      <c r="L1733" t="s">
        <v>5281</v>
      </c>
      <c r="M1733" t="s">
        <v>5282</v>
      </c>
      <c r="N1733">
        <v>0.68305555500000004</v>
      </c>
      <c r="O1733">
        <v>0</v>
      </c>
      <c r="P1733">
        <v>43</v>
      </c>
      <c r="Q1733">
        <v>0</v>
      </c>
      <c r="R1733">
        <v>0</v>
      </c>
      <c r="S1733">
        <v>0</v>
      </c>
      <c r="T1733">
        <v>1</v>
      </c>
      <c r="U1733">
        <v>0</v>
      </c>
      <c r="V1733">
        <v>0</v>
      </c>
      <c r="W1733">
        <v>0</v>
      </c>
      <c r="X1733">
        <v>6.2027300240310481</v>
      </c>
      <c r="Y1733">
        <v>0</v>
      </c>
      <c r="Z1733">
        <v>0</v>
      </c>
      <c r="AA1733">
        <v>0</v>
      </c>
      <c r="AB1733">
        <v>1.4710648181836252</v>
      </c>
      <c r="AC1733">
        <v>0</v>
      </c>
      <c r="AD1733">
        <v>0</v>
      </c>
      <c r="AE1733">
        <v>7.6737948422146731</v>
      </c>
    </row>
    <row r="1734" spans="1:31" x14ac:dyDescent="0.25">
      <c r="A1734">
        <v>1808467</v>
      </c>
      <c r="B1734">
        <v>1</v>
      </c>
      <c r="C1734" t="s">
        <v>80</v>
      </c>
      <c r="D1734" t="s">
        <v>104</v>
      </c>
      <c r="E1734" t="s">
        <v>131</v>
      </c>
      <c r="F1734" t="s">
        <v>5283</v>
      </c>
      <c r="G1734" t="s">
        <v>133</v>
      </c>
      <c r="H1734" t="s">
        <v>134</v>
      </c>
      <c r="I1734" t="s">
        <v>135</v>
      </c>
      <c r="J1734" t="s">
        <v>136</v>
      </c>
      <c r="K1734" t="s">
        <v>137</v>
      </c>
      <c r="L1734" t="s">
        <v>5284</v>
      </c>
      <c r="M1734" t="s">
        <v>5285</v>
      </c>
      <c r="N1734">
        <v>0.79249999999999998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3.1640431166900002E-3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3.1640431166900002E-3</v>
      </c>
    </row>
    <row r="1735" spans="1:31" x14ac:dyDescent="0.25">
      <c r="A1735">
        <v>1808468</v>
      </c>
      <c r="B1735">
        <v>1</v>
      </c>
      <c r="C1735" t="s">
        <v>80</v>
      </c>
      <c r="D1735" t="s">
        <v>99</v>
      </c>
      <c r="E1735" t="s">
        <v>131</v>
      </c>
      <c r="F1735" t="s">
        <v>5286</v>
      </c>
      <c r="G1735" t="s">
        <v>231</v>
      </c>
      <c r="H1735" t="s">
        <v>134</v>
      </c>
      <c r="I1735" t="s">
        <v>135</v>
      </c>
      <c r="J1735" t="s">
        <v>136</v>
      </c>
      <c r="K1735" t="s">
        <v>137</v>
      </c>
      <c r="L1735" t="s">
        <v>5287</v>
      </c>
      <c r="M1735" t="s">
        <v>5288</v>
      </c>
      <c r="N1735">
        <v>4.9919444439999996</v>
      </c>
      <c r="O1735">
        <v>0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0.20099743848148749</v>
      </c>
      <c r="AA1735">
        <v>0</v>
      </c>
      <c r="AB1735">
        <v>0</v>
      </c>
      <c r="AC1735">
        <v>0</v>
      </c>
      <c r="AD1735">
        <v>0</v>
      </c>
      <c r="AE1735">
        <v>0.20099743848148749</v>
      </c>
    </row>
    <row r="1736" spans="1:31" x14ac:dyDescent="0.25">
      <c r="A1736">
        <v>1808470</v>
      </c>
      <c r="B1736">
        <v>1</v>
      </c>
      <c r="C1736" t="s">
        <v>81</v>
      </c>
      <c r="D1736" t="s">
        <v>123</v>
      </c>
      <c r="E1736" t="s">
        <v>193</v>
      </c>
      <c r="F1736" t="s">
        <v>5289</v>
      </c>
      <c r="G1736" t="s">
        <v>235</v>
      </c>
      <c r="H1736" t="s">
        <v>134</v>
      </c>
      <c r="I1736" t="s">
        <v>135</v>
      </c>
      <c r="J1736" t="s">
        <v>136</v>
      </c>
      <c r="K1736" t="s">
        <v>137</v>
      </c>
      <c r="L1736" t="s">
        <v>5290</v>
      </c>
      <c r="M1736" t="s">
        <v>5291</v>
      </c>
      <c r="N1736">
        <v>1.9650000000000001</v>
      </c>
      <c r="O1736">
        <v>0</v>
      </c>
      <c r="P1736">
        <v>117</v>
      </c>
      <c r="Q1736">
        <v>0</v>
      </c>
      <c r="R1736">
        <v>0</v>
      </c>
      <c r="S1736">
        <v>0</v>
      </c>
      <c r="T1736">
        <v>3</v>
      </c>
      <c r="U1736">
        <v>0</v>
      </c>
      <c r="V1736">
        <v>0</v>
      </c>
      <c r="W1736">
        <v>0</v>
      </c>
      <c r="X1736">
        <v>67.187237059609615</v>
      </c>
      <c r="Y1736">
        <v>0</v>
      </c>
      <c r="Z1736">
        <v>0</v>
      </c>
      <c r="AA1736">
        <v>0</v>
      </c>
      <c r="AB1736">
        <v>2.3010754452580993</v>
      </c>
      <c r="AC1736">
        <v>0</v>
      </c>
      <c r="AD1736">
        <v>0</v>
      </c>
      <c r="AE1736">
        <v>69.488312504867707</v>
      </c>
    </row>
    <row r="1737" spans="1:31" x14ac:dyDescent="0.25">
      <c r="A1737">
        <v>1808471</v>
      </c>
      <c r="B1737">
        <v>1</v>
      </c>
      <c r="C1737" t="s">
        <v>80</v>
      </c>
      <c r="D1737" t="s">
        <v>83</v>
      </c>
      <c r="E1737" t="s">
        <v>146</v>
      </c>
      <c r="F1737" t="s">
        <v>5292</v>
      </c>
      <c r="G1737" t="s">
        <v>142</v>
      </c>
      <c r="H1737" t="s">
        <v>143</v>
      </c>
      <c r="I1737" t="s">
        <v>135</v>
      </c>
      <c r="J1737" t="s">
        <v>136</v>
      </c>
      <c r="K1737" t="s">
        <v>137</v>
      </c>
      <c r="L1737" t="s">
        <v>5293</v>
      </c>
      <c r="M1737" t="s">
        <v>5294</v>
      </c>
      <c r="N1737">
        <v>0.60555555500000002</v>
      </c>
      <c r="O1737">
        <v>0</v>
      </c>
      <c r="P1737">
        <v>0</v>
      </c>
      <c r="Q1737">
        <v>0</v>
      </c>
      <c r="R1737">
        <v>0</v>
      </c>
      <c r="S1737">
        <v>1</v>
      </c>
      <c r="T1737">
        <v>287</v>
      </c>
      <c r="U1737">
        <v>0</v>
      </c>
      <c r="V1737">
        <v>17</v>
      </c>
      <c r="W1737">
        <v>0</v>
      </c>
      <c r="X1737">
        <v>0</v>
      </c>
      <c r="Y1737">
        <v>0</v>
      </c>
      <c r="Z1737">
        <v>0</v>
      </c>
      <c r="AA1737">
        <v>0.65628683558803336</v>
      </c>
      <c r="AB1737">
        <v>167.26143265782562</v>
      </c>
      <c r="AC1737">
        <v>0</v>
      </c>
      <c r="AD1737">
        <v>175.1110307310706</v>
      </c>
      <c r="AE1737">
        <v>343.02875022448427</v>
      </c>
    </row>
    <row r="1738" spans="1:31" x14ac:dyDescent="0.25">
      <c r="A1738">
        <v>1808473</v>
      </c>
      <c r="B1738">
        <v>1</v>
      </c>
      <c r="C1738" t="s">
        <v>80</v>
      </c>
      <c r="D1738" t="s">
        <v>84</v>
      </c>
      <c r="E1738" t="s">
        <v>193</v>
      </c>
      <c r="F1738" t="s">
        <v>5295</v>
      </c>
      <c r="G1738" t="s">
        <v>1943</v>
      </c>
      <c r="H1738" t="s">
        <v>134</v>
      </c>
      <c r="I1738" t="s">
        <v>135</v>
      </c>
      <c r="J1738" t="s">
        <v>136</v>
      </c>
      <c r="K1738" t="s">
        <v>137</v>
      </c>
      <c r="L1738" t="s">
        <v>5296</v>
      </c>
      <c r="M1738" t="s">
        <v>5297</v>
      </c>
      <c r="N1738">
        <v>0.65611111099999997</v>
      </c>
      <c r="O1738">
        <v>0</v>
      </c>
      <c r="P1738">
        <v>24</v>
      </c>
      <c r="Q1738">
        <v>0</v>
      </c>
      <c r="R1738">
        <v>0</v>
      </c>
      <c r="S1738">
        <v>0</v>
      </c>
      <c r="T1738">
        <v>1</v>
      </c>
      <c r="U1738">
        <v>0</v>
      </c>
      <c r="V1738">
        <v>0</v>
      </c>
      <c r="W1738">
        <v>0</v>
      </c>
      <c r="X1738">
        <v>5.3871397086612234</v>
      </c>
      <c r="Y1738">
        <v>0</v>
      </c>
      <c r="Z1738">
        <v>0</v>
      </c>
      <c r="AA1738">
        <v>0</v>
      </c>
      <c r="AB1738">
        <v>0.1774052425489778</v>
      </c>
      <c r="AC1738">
        <v>0</v>
      </c>
      <c r="AD1738">
        <v>0</v>
      </c>
      <c r="AE1738">
        <v>5.564544951210201</v>
      </c>
    </row>
    <row r="1739" spans="1:31" x14ac:dyDescent="0.25">
      <c r="A1739">
        <v>1808474</v>
      </c>
      <c r="B1739">
        <v>1</v>
      </c>
      <c r="C1739" t="s">
        <v>81</v>
      </c>
      <c r="D1739" t="s">
        <v>116</v>
      </c>
      <c r="E1739" t="s">
        <v>146</v>
      </c>
      <c r="F1739" t="s">
        <v>5298</v>
      </c>
      <c r="G1739" t="s">
        <v>170</v>
      </c>
      <c r="H1739" t="s">
        <v>143</v>
      </c>
      <c r="I1739" t="s">
        <v>135</v>
      </c>
      <c r="J1739" t="s">
        <v>136</v>
      </c>
      <c r="K1739" t="s">
        <v>137</v>
      </c>
      <c r="L1739" t="s">
        <v>5299</v>
      </c>
      <c r="M1739" t="s">
        <v>5300</v>
      </c>
      <c r="N1739">
        <v>0.74694444400000004</v>
      </c>
      <c r="O1739">
        <v>0</v>
      </c>
      <c r="P1739">
        <v>92</v>
      </c>
      <c r="Q1739">
        <v>5</v>
      </c>
      <c r="R1739">
        <v>31</v>
      </c>
      <c r="S1739">
        <v>0</v>
      </c>
      <c r="T1739">
        <v>5</v>
      </c>
      <c r="U1739">
        <v>0</v>
      </c>
      <c r="V1739">
        <v>0</v>
      </c>
      <c r="W1739">
        <v>0</v>
      </c>
      <c r="X1739">
        <v>5.8773228684615741</v>
      </c>
      <c r="Y1739">
        <v>3.6378844407708586</v>
      </c>
      <c r="Z1739">
        <v>5.8612761100713264</v>
      </c>
      <c r="AA1739">
        <v>0</v>
      </c>
      <c r="AB1739">
        <v>6.3696598810839253</v>
      </c>
      <c r="AC1739">
        <v>0</v>
      </c>
      <c r="AD1739">
        <v>0</v>
      </c>
      <c r="AE1739">
        <v>21.746143300387686</v>
      </c>
    </row>
    <row r="1740" spans="1:31" x14ac:dyDescent="0.25">
      <c r="A1740">
        <v>1808475</v>
      </c>
      <c r="B1740">
        <v>1</v>
      </c>
      <c r="C1740" t="s">
        <v>80</v>
      </c>
      <c r="D1740" t="s">
        <v>93</v>
      </c>
      <c r="E1740" t="s">
        <v>193</v>
      </c>
      <c r="F1740" t="s">
        <v>5301</v>
      </c>
      <c r="G1740" t="s">
        <v>235</v>
      </c>
      <c r="H1740" t="s">
        <v>134</v>
      </c>
      <c r="I1740" t="s">
        <v>135</v>
      </c>
      <c r="J1740" t="s">
        <v>136</v>
      </c>
      <c r="K1740" t="s">
        <v>137</v>
      </c>
      <c r="L1740" t="s">
        <v>5302</v>
      </c>
      <c r="M1740" t="s">
        <v>5303</v>
      </c>
      <c r="N1740">
        <v>2.9908333329999999</v>
      </c>
      <c r="O1740">
        <v>0</v>
      </c>
      <c r="P1740">
        <v>48</v>
      </c>
      <c r="Q1740">
        <v>0</v>
      </c>
      <c r="R1740">
        <v>1</v>
      </c>
      <c r="S1740">
        <v>0</v>
      </c>
      <c r="T1740">
        <v>5</v>
      </c>
      <c r="U1740">
        <v>0</v>
      </c>
      <c r="V1740">
        <v>0</v>
      </c>
      <c r="W1740">
        <v>0</v>
      </c>
      <c r="X1740">
        <v>34.907434316460005</v>
      </c>
      <c r="Y1740">
        <v>0</v>
      </c>
      <c r="Z1740">
        <v>3.6802248717378312</v>
      </c>
      <c r="AA1740">
        <v>0</v>
      </c>
      <c r="AB1740">
        <v>10.035666174676894</v>
      </c>
      <c r="AC1740">
        <v>0</v>
      </c>
      <c r="AD1740">
        <v>0</v>
      </c>
      <c r="AE1740">
        <v>48.623325362874724</v>
      </c>
    </row>
    <row r="1741" spans="1:31" x14ac:dyDescent="0.25">
      <c r="A1741">
        <v>1808477</v>
      </c>
      <c r="B1741">
        <v>1</v>
      </c>
      <c r="C1741" t="s">
        <v>80</v>
      </c>
      <c r="D1741" t="s">
        <v>88</v>
      </c>
      <c r="E1741" t="s">
        <v>131</v>
      </c>
      <c r="F1741" t="s">
        <v>5304</v>
      </c>
      <c r="G1741" t="s">
        <v>133</v>
      </c>
      <c r="H1741" t="s">
        <v>134</v>
      </c>
      <c r="I1741" t="s">
        <v>135</v>
      </c>
      <c r="J1741" t="s">
        <v>136</v>
      </c>
      <c r="K1741" t="s">
        <v>137</v>
      </c>
      <c r="L1741" t="s">
        <v>5305</v>
      </c>
      <c r="M1741" t="s">
        <v>5306</v>
      </c>
      <c r="N1741">
        <v>3.0266666660000001</v>
      </c>
      <c r="O1741">
        <v>0</v>
      </c>
      <c r="P1741">
        <v>15</v>
      </c>
      <c r="Q1741">
        <v>0</v>
      </c>
      <c r="R1741">
        <v>0</v>
      </c>
      <c r="S1741">
        <v>0</v>
      </c>
      <c r="T1741">
        <v>1</v>
      </c>
      <c r="U1741">
        <v>0</v>
      </c>
      <c r="V1741">
        <v>0</v>
      </c>
      <c r="W1741">
        <v>0</v>
      </c>
      <c r="X1741">
        <v>12.671727341454343</v>
      </c>
      <c r="Y1741">
        <v>0</v>
      </c>
      <c r="Z1741">
        <v>0</v>
      </c>
      <c r="AA1741">
        <v>0</v>
      </c>
      <c r="AB1741">
        <v>7.0287224178716662E-2</v>
      </c>
      <c r="AC1741">
        <v>0</v>
      </c>
      <c r="AD1741">
        <v>0</v>
      </c>
      <c r="AE1741">
        <v>12.74201456563306</v>
      </c>
    </row>
    <row r="1742" spans="1:31" x14ac:dyDescent="0.25">
      <c r="A1742">
        <v>1808479</v>
      </c>
      <c r="B1742">
        <v>1</v>
      </c>
      <c r="C1742" t="s">
        <v>80</v>
      </c>
      <c r="D1742" t="s">
        <v>96</v>
      </c>
      <c r="E1742" t="s">
        <v>131</v>
      </c>
      <c r="F1742" t="s">
        <v>2660</v>
      </c>
      <c r="G1742" t="s">
        <v>209</v>
      </c>
      <c r="H1742" t="s">
        <v>134</v>
      </c>
      <c r="I1742" t="s">
        <v>135</v>
      </c>
      <c r="J1742" t="s">
        <v>136</v>
      </c>
      <c r="K1742" t="s">
        <v>137</v>
      </c>
      <c r="L1742" t="s">
        <v>5307</v>
      </c>
      <c r="M1742" t="s">
        <v>5308</v>
      </c>
      <c r="N1742">
        <v>4.5491666659999996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2.2970537355552226E-2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2.2970537355552226E-2</v>
      </c>
    </row>
    <row r="1743" spans="1:31" x14ac:dyDescent="0.25">
      <c r="A1743">
        <v>1808485</v>
      </c>
      <c r="B1743">
        <v>1</v>
      </c>
      <c r="C1743" t="s">
        <v>80</v>
      </c>
      <c r="D1743" t="s">
        <v>97</v>
      </c>
      <c r="E1743" t="s">
        <v>131</v>
      </c>
      <c r="F1743" t="s">
        <v>5309</v>
      </c>
      <c r="G1743" t="s">
        <v>133</v>
      </c>
      <c r="H1743" t="s">
        <v>134</v>
      </c>
      <c r="I1743" t="s">
        <v>135</v>
      </c>
      <c r="J1743" t="s">
        <v>136</v>
      </c>
      <c r="K1743" t="s">
        <v>137</v>
      </c>
      <c r="L1743" t="s">
        <v>5310</v>
      </c>
      <c r="M1743" t="s">
        <v>5311</v>
      </c>
      <c r="N1743">
        <v>2.3174999999999999</v>
      </c>
      <c r="O1743">
        <v>0</v>
      </c>
      <c r="P1743">
        <v>3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2.5051138965531123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2.5051138965531123</v>
      </c>
    </row>
    <row r="1744" spans="1:31" x14ac:dyDescent="0.25">
      <c r="A1744">
        <v>1808487</v>
      </c>
      <c r="B1744">
        <v>1</v>
      </c>
      <c r="C1744" t="s">
        <v>81</v>
      </c>
      <c r="D1744" t="s">
        <v>112</v>
      </c>
      <c r="E1744" t="s">
        <v>131</v>
      </c>
      <c r="F1744" t="s">
        <v>5312</v>
      </c>
      <c r="G1744" t="s">
        <v>231</v>
      </c>
      <c r="H1744" t="s">
        <v>134</v>
      </c>
      <c r="I1744" t="s">
        <v>135</v>
      </c>
      <c r="J1744" t="s">
        <v>136</v>
      </c>
      <c r="K1744" t="s">
        <v>137</v>
      </c>
      <c r="L1744" t="s">
        <v>5313</v>
      </c>
      <c r="M1744" t="s">
        <v>5314</v>
      </c>
      <c r="N1744">
        <v>1.909444444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0.14018976582222781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0.14018976582222781</v>
      </c>
    </row>
    <row r="1745" spans="1:31" x14ac:dyDescent="0.25">
      <c r="A1745">
        <v>1808488</v>
      </c>
      <c r="B1745">
        <v>1</v>
      </c>
      <c r="C1745" t="s">
        <v>80</v>
      </c>
      <c r="D1745" t="s">
        <v>104</v>
      </c>
      <c r="E1745" t="s">
        <v>193</v>
      </c>
      <c r="F1745" t="s">
        <v>5315</v>
      </c>
      <c r="G1745" t="s">
        <v>235</v>
      </c>
      <c r="H1745" t="s">
        <v>134</v>
      </c>
      <c r="I1745" t="s">
        <v>135</v>
      </c>
      <c r="J1745" t="s">
        <v>136</v>
      </c>
      <c r="K1745" t="s">
        <v>137</v>
      </c>
      <c r="L1745" t="s">
        <v>5316</v>
      </c>
      <c r="M1745" t="s">
        <v>5317</v>
      </c>
      <c r="N1745">
        <v>1.4230555549999999</v>
      </c>
      <c r="O1745">
        <v>0</v>
      </c>
      <c r="P1745">
        <v>55</v>
      </c>
      <c r="Q1745">
        <v>0</v>
      </c>
      <c r="R1745">
        <v>0</v>
      </c>
      <c r="S1745">
        <v>0</v>
      </c>
      <c r="T1745">
        <v>6</v>
      </c>
      <c r="U1745">
        <v>0</v>
      </c>
      <c r="V1745">
        <v>0</v>
      </c>
      <c r="W1745">
        <v>0</v>
      </c>
      <c r="X1745">
        <v>24.56925927222629</v>
      </c>
      <c r="Y1745">
        <v>0</v>
      </c>
      <c r="Z1745">
        <v>0</v>
      </c>
      <c r="AA1745">
        <v>0</v>
      </c>
      <c r="AB1745">
        <v>1.4512859315476305</v>
      </c>
      <c r="AC1745">
        <v>0</v>
      </c>
      <c r="AD1745">
        <v>0</v>
      </c>
      <c r="AE1745">
        <v>26.020545203773921</v>
      </c>
    </row>
    <row r="1746" spans="1:31" x14ac:dyDescent="0.25">
      <c r="A1746">
        <v>1808489</v>
      </c>
      <c r="B1746">
        <v>1</v>
      </c>
      <c r="C1746" t="s">
        <v>81</v>
      </c>
      <c r="D1746" t="s">
        <v>119</v>
      </c>
      <c r="E1746" t="s">
        <v>140</v>
      </c>
      <c r="F1746" t="s">
        <v>5318</v>
      </c>
      <c r="G1746" t="s">
        <v>142</v>
      </c>
      <c r="H1746" t="s">
        <v>143</v>
      </c>
      <c r="I1746" t="s">
        <v>135</v>
      </c>
      <c r="J1746" t="s">
        <v>136</v>
      </c>
      <c r="K1746" t="s">
        <v>137</v>
      </c>
      <c r="L1746" t="s">
        <v>5319</v>
      </c>
      <c r="M1746" t="s">
        <v>5320</v>
      </c>
      <c r="N1746">
        <v>5.9444443999999999E-2</v>
      </c>
      <c r="O1746">
        <v>1</v>
      </c>
      <c r="P1746">
        <v>1265</v>
      </c>
      <c r="Q1746">
        <v>113</v>
      </c>
      <c r="R1746">
        <v>222</v>
      </c>
      <c r="S1746">
        <v>0</v>
      </c>
      <c r="T1746">
        <v>81</v>
      </c>
      <c r="U1746">
        <v>0</v>
      </c>
      <c r="V1746">
        <v>0</v>
      </c>
      <c r="W1746">
        <v>7.4197441026911115E-3</v>
      </c>
      <c r="X1746">
        <v>9.5764955361712634</v>
      </c>
      <c r="Y1746">
        <v>6.630596135240622</v>
      </c>
      <c r="Z1746">
        <v>2.4509097567267029</v>
      </c>
      <c r="AA1746">
        <v>0</v>
      </c>
      <c r="AB1746">
        <v>2.1376212794458169</v>
      </c>
      <c r="AC1746">
        <v>0</v>
      </c>
      <c r="AD1746">
        <v>0</v>
      </c>
      <c r="AE1746">
        <v>20.803042451687094</v>
      </c>
    </row>
    <row r="1747" spans="1:31" x14ac:dyDescent="0.25">
      <c r="A1747">
        <v>1808491</v>
      </c>
      <c r="B1747">
        <v>1</v>
      </c>
      <c r="C1747" t="s">
        <v>81</v>
      </c>
      <c r="D1747" t="s">
        <v>112</v>
      </c>
      <c r="E1747" t="s">
        <v>176</v>
      </c>
      <c r="F1747" t="s">
        <v>2790</v>
      </c>
      <c r="G1747" t="s">
        <v>142</v>
      </c>
      <c r="H1747" t="s">
        <v>143</v>
      </c>
      <c r="I1747" t="s">
        <v>135</v>
      </c>
      <c r="J1747" t="s">
        <v>136</v>
      </c>
      <c r="K1747" t="s">
        <v>137</v>
      </c>
      <c r="L1747" t="s">
        <v>5321</v>
      </c>
      <c r="M1747" t="s">
        <v>5322</v>
      </c>
      <c r="N1747">
        <v>0.96750000000000003</v>
      </c>
      <c r="O1747">
        <v>0</v>
      </c>
      <c r="P1747">
        <v>504</v>
      </c>
      <c r="Q1747">
        <v>3</v>
      </c>
      <c r="R1747">
        <v>2</v>
      </c>
      <c r="S1747">
        <v>2</v>
      </c>
      <c r="T1747">
        <v>50</v>
      </c>
      <c r="U1747">
        <v>2</v>
      </c>
      <c r="V1747">
        <v>0</v>
      </c>
      <c r="W1747">
        <v>0</v>
      </c>
      <c r="X1747">
        <v>48.941830263641982</v>
      </c>
      <c r="Y1747">
        <v>20.163265272967926</v>
      </c>
      <c r="Z1747">
        <v>2.2576232250576904</v>
      </c>
      <c r="AA1747">
        <v>3.5432347981532031</v>
      </c>
      <c r="AB1747">
        <v>16.328039572810841</v>
      </c>
      <c r="AC1747">
        <v>257.85241602863971</v>
      </c>
      <c r="AD1747">
        <v>0</v>
      </c>
      <c r="AE1747">
        <v>349.08640916127138</v>
      </c>
    </row>
    <row r="1748" spans="1:31" x14ac:dyDescent="0.25">
      <c r="A1748">
        <v>1808498</v>
      </c>
      <c r="B1748">
        <v>1</v>
      </c>
      <c r="C1748" t="s">
        <v>80</v>
      </c>
      <c r="D1748" t="s">
        <v>94</v>
      </c>
      <c r="E1748" t="s">
        <v>291</v>
      </c>
      <c r="F1748" t="s">
        <v>5323</v>
      </c>
      <c r="G1748" t="s">
        <v>424</v>
      </c>
      <c r="H1748" t="s">
        <v>134</v>
      </c>
      <c r="I1748" t="s">
        <v>135</v>
      </c>
      <c r="J1748" t="s">
        <v>136</v>
      </c>
      <c r="K1748" t="s">
        <v>137</v>
      </c>
      <c r="L1748" t="s">
        <v>5324</v>
      </c>
      <c r="M1748" t="s">
        <v>5325</v>
      </c>
      <c r="N1748">
        <v>2.1494444439999998</v>
      </c>
      <c r="O1748">
        <v>0</v>
      </c>
      <c r="P1748">
        <v>4</v>
      </c>
      <c r="Q1748">
        <v>0</v>
      </c>
      <c r="R1748">
        <v>41</v>
      </c>
      <c r="S1748">
        <v>0</v>
      </c>
      <c r="T1748">
        <v>1</v>
      </c>
      <c r="U1748">
        <v>0</v>
      </c>
      <c r="V1748">
        <v>0</v>
      </c>
      <c r="W1748">
        <v>0</v>
      </c>
      <c r="X1748">
        <v>1.2715237942828015</v>
      </c>
      <c r="Y1748">
        <v>0</v>
      </c>
      <c r="Z1748">
        <v>18.421433353867151</v>
      </c>
      <c r="AA1748">
        <v>0</v>
      </c>
      <c r="AB1748">
        <v>4.9146697459181974</v>
      </c>
      <c r="AC1748">
        <v>0</v>
      </c>
      <c r="AD1748">
        <v>0</v>
      </c>
      <c r="AE1748">
        <v>24.607626894068147</v>
      </c>
    </row>
    <row r="1749" spans="1:31" x14ac:dyDescent="0.25">
      <c r="A1749">
        <v>1808501</v>
      </c>
      <c r="B1749">
        <v>1</v>
      </c>
      <c r="C1749" t="s">
        <v>80</v>
      </c>
      <c r="D1749" t="s">
        <v>106</v>
      </c>
      <c r="E1749" t="s">
        <v>131</v>
      </c>
      <c r="F1749" t="s">
        <v>3730</v>
      </c>
      <c r="G1749" t="s">
        <v>231</v>
      </c>
      <c r="H1749" t="s">
        <v>134</v>
      </c>
      <c r="I1749" t="s">
        <v>135</v>
      </c>
      <c r="J1749" t="s">
        <v>136</v>
      </c>
      <c r="K1749" t="s">
        <v>137</v>
      </c>
      <c r="L1749" t="s">
        <v>5326</v>
      </c>
      <c r="M1749" t="s">
        <v>5327</v>
      </c>
      <c r="N1749">
        <v>0.84166666599999995</v>
      </c>
      <c r="O1749">
        <v>0</v>
      </c>
      <c r="P1749">
        <v>0</v>
      </c>
      <c r="Q1749">
        <v>0</v>
      </c>
      <c r="R1749">
        <v>17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8.3116604964369767</v>
      </c>
      <c r="AA1749">
        <v>0</v>
      </c>
      <c r="AB1749">
        <v>0</v>
      </c>
      <c r="AC1749">
        <v>0</v>
      </c>
      <c r="AD1749">
        <v>0</v>
      </c>
      <c r="AE1749">
        <v>8.3116604964369767</v>
      </c>
    </row>
    <row r="1750" spans="1:31" x14ac:dyDescent="0.25">
      <c r="A1750">
        <v>1808502</v>
      </c>
      <c r="B1750">
        <v>1</v>
      </c>
      <c r="C1750" t="s">
        <v>80</v>
      </c>
      <c r="D1750" t="s">
        <v>93</v>
      </c>
      <c r="E1750" t="s">
        <v>146</v>
      </c>
      <c r="F1750" t="s">
        <v>4105</v>
      </c>
      <c r="G1750" t="s">
        <v>142</v>
      </c>
      <c r="H1750" t="s">
        <v>143</v>
      </c>
      <c r="I1750" t="s">
        <v>135</v>
      </c>
      <c r="J1750" t="s">
        <v>136</v>
      </c>
      <c r="K1750" t="s">
        <v>137</v>
      </c>
      <c r="L1750" t="s">
        <v>5328</v>
      </c>
      <c r="M1750" t="s">
        <v>5329</v>
      </c>
      <c r="N1750">
        <v>2.6775000000000002</v>
      </c>
      <c r="O1750">
        <v>0</v>
      </c>
      <c r="P1750">
        <v>26</v>
      </c>
      <c r="Q1750">
        <v>0</v>
      </c>
      <c r="R1750">
        <v>14</v>
      </c>
      <c r="S1750">
        <v>0</v>
      </c>
      <c r="T1750">
        <v>10</v>
      </c>
      <c r="U1750">
        <v>0</v>
      </c>
      <c r="V1750">
        <v>0</v>
      </c>
      <c r="W1750">
        <v>0</v>
      </c>
      <c r="X1750">
        <v>17.143487339314561</v>
      </c>
      <c r="Y1750">
        <v>0</v>
      </c>
      <c r="Z1750">
        <v>38.007511514141612</v>
      </c>
      <c r="AA1750">
        <v>0</v>
      </c>
      <c r="AB1750">
        <v>51.156709230442473</v>
      </c>
      <c r="AC1750">
        <v>0</v>
      </c>
      <c r="AD1750">
        <v>0</v>
      </c>
      <c r="AE1750">
        <v>106.30770808389865</v>
      </c>
    </row>
    <row r="1751" spans="1:31" x14ac:dyDescent="0.25">
      <c r="A1751">
        <v>1808504</v>
      </c>
      <c r="B1751">
        <v>1</v>
      </c>
      <c r="C1751" t="s">
        <v>80</v>
      </c>
      <c r="D1751" t="s">
        <v>107</v>
      </c>
      <c r="E1751" t="s">
        <v>193</v>
      </c>
      <c r="F1751" t="s">
        <v>5330</v>
      </c>
      <c r="G1751" t="s">
        <v>235</v>
      </c>
      <c r="H1751" t="s">
        <v>134</v>
      </c>
      <c r="I1751" t="s">
        <v>135</v>
      </c>
      <c r="J1751" t="s">
        <v>136</v>
      </c>
      <c r="K1751" t="s">
        <v>137</v>
      </c>
      <c r="L1751" t="s">
        <v>5331</v>
      </c>
      <c r="M1751" t="s">
        <v>5332</v>
      </c>
      <c r="N1751">
        <v>1.4302777769999999</v>
      </c>
      <c r="O1751">
        <v>0</v>
      </c>
      <c r="P1751">
        <v>0</v>
      </c>
      <c r="Q1751">
        <v>0</v>
      </c>
      <c r="R1751">
        <v>2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2.1661667058500002E-3</v>
      </c>
      <c r="AA1751">
        <v>0</v>
      </c>
      <c r="AB1751">
        <v>0</v>
      </c>
      <c r="AC1751">
        <v>0</v>
      </c>
      <c r="AD1751">
        <v>0</v>
      </c>
      <c r="AE1751">
        <v>2.1661667058500002E-3</v>
      </c>
    </row>
    <row r="1752" spans="1:31" x14ac:dyDescent="0.25">
      <c r="A1752">
        <v>1808505</v>
      </c>
      <c r="B1752">
        <v>1</v>
      </c>
      <c r="C1752" t="s">
        <v>80</v>
      </c>
      <c r="D1752" t="s">
        <v>99</v>
      </c>
      <c r="E1752" t="s">
        <v>131</v>
      </c>
      <c r="F1752" t="s">
        <v>5333</v>
      </c>
      <c r="G1752" t="s">
        <v>231</v>
      </c>
      <c r="H1752" t="s">
        <v>134</v>
      </c>
      <c r="I1752" t="s">
        <v>135</v>
      </c>
      <c r="J1752" t="s">
        <v>136</v>
      </c>
      <c r="K1752" t="s">
        <v>137</v>
      </c>
      <c r="L1752" t="s">
        <v>5334</v>
      </c>
      <c r="M1752" t="s">
        <v>5335</v>
      </c>
      <c r="N1752">
        <v>2.4611111110000001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2.2525261876088223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2.2525261876088223</v>
      </c>
    </row>
    <row r="1753" spans="1:31" x14ac:dyDescent="0.25">
      <c r="A1753">
        <v>1808508</v>
      </c>
      <c r="B1753">
        <v>1</v>
      </c>
      <c r="C1753" t="s">
        <v>80</v>
      </c>
      <c r="D1753" t="s">
        <v>100</v>
      </c>
      <c r="E1753" t="s">
        <v>176</v>
      </c>
      <c r="F1753" t="s">
        <v>5336</v>
      </c>
      <c r="G1753" t="s">
        <v>158</v>
      </c>
      <c r="H1753" t="s">
        <v>143</v>
      </c>
      <c r="I1753" t="s">
        <v>135</v>
      </c>
      <c r="J1753" t="s">
        <v>136</v>
      </c>
      <c r="K1753" t="s">
        <v>137</v>
      </c>
      <c r="L1753" t="s">
        <v>5337</v>
      </c>
      <c r="M1753" t="s">
        <v>5338</v>
      </c>
      <c r="N1753">
        <v>0.266666666</v>
      </c>
      <c r="O1753">
        <v>1</v>
      </c>
      <c r="P1753">
        <v>383</v>
      </c>
      <c r="Q1753">
        <v>24</v>
      </c>
      <c r="R1753">
        <v>88</v>
      </c>
      <c r="S1753">
        <v>10</v>
      </c>
      <c r="T1753">
        <v>60</v>
      </c>
      <c r="U1753">
        <v>0</v>
      </c>
      <c r="V1753">
        <v>0</v>
      </c>
      <c r="W1753">
        <v>0.14831582034133334</v>
      </c>
      <c r="X1753">
        <v>32.344600507989334</v>
      </c>
      <c r="Y1753">
        <v>41.231529586305591</v>
      </c>
      <c r="Z1753">
        <v>16.818880128469065</v>
      </c>
      <c r="AA1753">
        <v>5.1743078834719993</v>
      </c>
      <c r="AB1753">
        <v>13.063682044619203</v>
      </c>
      <c r="AC1753">
        <v>0</v>
      </c>
      <c r="AD1753">
        <v>0</v>
      </c>
      <c r="AE1753">
        <v>108.78131597119651</v>
      </c>
    </row>
    <row r="1754" spans="1:31" x14ac:dyDescent="0.25">
      <c r="A1754">
        <v>1808509</v>
      </c>
      <c r="B1754">
        <v>1</v>
      </c>
      <c r="C1754" t="s">
        <v>80</v>
      </c>
      <c r="D1754" t="s">
        <v>106</v>
      </c>
      <c r="E1754" t="s">
        <v>193</v>
      </c>
      <c r="F1754" t="s">
        <v>5339</v>
      </c>
      <c r="G1754" t="s">
        <v>235</v>
      </c>
      <c r="H1754" t="s">
        <v>134</v>
      </c>
      <c r="I1754" t="s">
        <v>135</v>
      </c>
      <c r="J1754" t="s">
        <v>136</v>
      </c>
      <c r="K1754" t="s">
        <v>137</v>
      </c>
      <c r="L1754" t="s">
        <v>5340</v>
      </c>
      <c r="M1754" t="s">
        <v>5341</v>
      </c>
      <c r="N1754">
        <v>2.5205555550000001</v>
      </c>
      <c r="O1754">
        <v>0</v>
      </c>
      <c r="P1754">
        <v>0</v>
      </c>
      <c r="Q1754">
        <v>0</v>
      </c>
      <c r="R1754">
        <v>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0.38026682867866002</v>
      </c>
      <c r="AA1754">
        <v>0</v>
      </c>
      <c r="AB1754">
        <v>0</v>
      </c>
      <c r="AC1754">
        <v>0</v>
      </c>
      <c r="AD1754">
        <v>0</v>
      </c>
      <c r="AE1754">
        <v>0.38026682867866002</v>
      </c>
    </row>
    <row r="1755" spans="1:31" x14ac:dyDescent="0.25">
      <c r="A1755">
        <v>1808510</v>
      </c>
      <c r="B1755">
        <v>1</v>
      </c>
      <c r="C1755" t="s">
        <v>81</v>
      </c>
      <c r="D1755" t="s">
        <v>112</v>
      </c>
      <c r="E1755" t="s">
        <v>131</v>
      </c>
      <c r="F1755" t="s">
        <v>5342</v>
      </c>
      <c r="G1755" t="s">
        <v>231</v>
      </c>
      <c r="H1755" t="s">
        <v>134</v>
      </c>
      <c r="I1755" t="s">
        <v>135</v>
      </c>
      <c r="J1755" t="s">
        <v>136</v>
      </c>
      <c r="K1755" t="s">
        <v>137</v>
      </c>
      <c r="L1755" t="s">
        <v>5343</v>
      </c>
      <c r="M1755" t="s">
        <v>5344</v>
      </c>
      <c r="N1755">
        <v>2.6969444440000001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0.38890341115250004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0.38890341115250004</v>
      </c>
    </row>
    <row r="1756" spans="1:31" x14ac:dyDescent="0.25">
      <c r="A1756">
        <v>1808511</v>
      </c>
      <c r="B1756">
        <v>1</v>
      </c>
      <c r="C1756" t="s">
        <v>80</v>
      </c>
      <c r="D1756" t="s">
        <v>106</v>
      </c>
      <c r="E1756" t="s">
        <v>193</v>
      </c>
      <c r="F1756" t="s">
        <v>5345</v>
      </c>
      <c r="G1756" t="s">
        <v>373</v>
      </c>
      <c r="H1756" t="s">
        <v>134</v>
      </c>
      <c r="I1756" t="s">
        <v>135</v>
      </c>
      <c r="J1756" t="s">
        <v>136</v>
      </c>
      <c r="K1756" t="s">
        <v>137</v>
      </c>
      <c r="L1756" t="s">
        <v>5346</v>
      </c>
      <c r="M1756" t="s">
        <v>5347</v>
      </c>
      <c r="N1756">
        <v>3.156111111</v>
      </c>
      <c r="O1756">
        <v>0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</row>
    <row r="1757" spans="1:31" x14ac:dyDescent="0.25">
      <c r="A1757">
        <v>1808512</v>
      </c>
      <c r="B1757">
        <v>1</v>
      </c>
      <c r="C1757" t="s">
        <v>80</v>
      </c>
      <c r="D1757" t="s">
        <v>108</v>
      </c>
      <c r="E1757" t="s">
        <v>131</v>
      </c>
      <c r="F1757" t="s">
        <v>5348</v>
      </c>
      <c r="G1757" t="s">
        <v>231</v>
      </c>
      <c r="H1757" t="s">
        <v>134</v>
      </c>
      <c r="I1757" t="s">
        <v>135</v>
      </c>
      <c r="J1757" t="s">
        <v>136</v>
      </c>
      <c r="K1757" t="s">
        <v>137</v>
      </c>
      <c r="L1757" t="s">
        <v>5349</v>
      </c>
      <c r="M1757" t="s">
        <v>5350</v>
      </c>
      <c r="N1757">
        <v>3.2516666660000002</v>
      </c>
      <c r="O1757">
        <v>0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0.68281821190059389</v>
      </c>
      <c r="AA1757">
        <v>0</v>
      </c>
      <c r="AB1757">
        <v>0</v>
      </c>
      <c r="AC1757">
        <v>0</v>
      </c>
      <c r="AD1757">
        <v>0</v>
      </c>
      <c r="AE1757">
        <v>0.68281821190059389</v>
      </c>
    </row>
    <row r="1758" spans="1:31" x14ac:dyDescent="0.25">
      <c r="A1758">
        <v>1808513</v>
      </c>
      <c r="B1758">
        <v>1</v>
      </c>
      <c r="C1758" t="s">
        <v>80</v>
      </c>
      <c r="D1758" t="s">
        <v>106</v>
      </c>
      <c r="E1758" t="s">
        <v>193</v>
      </c>
      <c r="F1758" t="s">
        <v>5351</v>
      </c>
      <c r="G1758" t="s">
        <v>1943</v>
      </c>
      <c r="H1758" t="s">
        <v>134</v>
      </c>
      <c r="I1758" t="s">
        <v>135</v>
      </c>
      <c r="J1758" t="s">
        <v>136</v>
      </c>
      <c r="K1758" t="s">
        <v>137</v>
      </c>
      <c r="L1758" t="s">
        <v>5352</v>
      </c>
      <c r="M1758" t="s">
        <v>5353</v>
      </c>
      <c r="N1758">
        <v>1.6305555549999999</v>
      </c>
      <c r="O1758">
        <v>0</v>
      </c>
      <c r="P1758">
        <v>8</v>
      </c>
      <c r="Q1758">
        <v>0</v>
      </c>
      <c r="R1758">
        <v>0</v>
      </c>
      <c r="S1758">
        <v>0</v>
      </c>
      <c r="T1758">
        <v>4</v>
      </c>
      <c r="U1758">
        <v>0</v>
      </c>
      <c r="V1758">
        <v>0</v>
      </c>
      <c r="W1758">
        <v>0</v>
      </c>
      <c r="X1758">
        <v>2.5233684697029424</v>
      </c>
      <c r="Y1758">
        <v>0</v>
      </c>
      <c r="Z1758">
        <v>0</v>
      </c>
      <c r="AA1758">
        <v>0</v>
      </c>
      <c r="AB1758">
        <v>1.0843030245224283</v>
      </c>
      <c r="AC1758">
        <v>0</v>
      </c>
      <c r="AD1758">
        <v>0</v>
      </c>
      <c r="AE1758">
        <v>3.6076714942253707</v>
      </c>
    </row>
    <row r="1759" spans="1:31" x14ac:dyDescent="0.25">
      <c r="A1759">
        <v>1808514</v>
      </c>
      <c r="B1759">
        <v>1</v>
      </c>
      <c r="C1759" t="s">
        <v>80</v>
      </c>
      <c r="D1759" t="s">
        <v>82</v>
      </c>
      <c r="E1759" t="s">
        <v>131</v>
      </c>
      <c r="F1759" t="s">
        <v>5354</v>
      </c>
      <c r="G1759" t="s">
        <v>231</v>
      </c>
      <c r="H1759" t="s">
        <v>134</v>
      </c>
      <c r="I1759" t="s">
        <v>135</v>
      </c>
      <c r="J1759" t="s">
        <v>136</v>
      </c>
      <c r="K1759" t="s">
        <v>137</v>
      </c>
      <c r="L1759" t="s">
        <v>5355</v>
      </c>
      <c r="M1759" t="s">
        <v>5356</v>
      </c>
      <c r="N1759">
        <v>2.051111111</v>
      </c>
      <c r="O1759">
        <v>0</v>
      </c>
      <c r="P1759">
        <v>2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0.3308906548782467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0.3308906548782467</v>
      </c>
    </row>
    <row r="1760" spans="1:31" x14ac:dyDescent="0.25">
      <c r="A1760">
        <v>1808515</v>
      </c>
      <c r="B1760">
        <v>1</v>
      </c>
      <c r="C1760" t="s">
        <v>80</v>
      </c>
      <c r="D1760" t="s">
        <v>84</v>
      </c>
      <c r="E1760" t="s">
        <v>131</v>
      </c>
      <c r="F1760" t="s">
        <v>5357</v>
      </c>
      <c r="G1760" t="s">
        <v>209</v>
      </c>
      <c r="H1760" t="s">
        <v>134</v>
      </c>
      <c r="I1760" t="s">
        <v>135</v>
      </c>
      <c r="J1760" t="s">
        <v>136</v>
      </c>
      <c r="K1760" t="s">
        <v>137</v>
      </c>
      <c r="L1760" t="s">
        <v>5199</v>
      </c>
      <c r="M1760" t="s">
        <v>5358</v>
      </c>
      <c r="N1760">
        <v>0.43166666599999998</v>
      </c>
      <c r="O1760">
        <v>0</v>
      </c>
      <c r="P1760">
        <v>21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2.3981852729899167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2.3981852729899167</v>
      </c>
    </row>
    <row r="1761" spans="1:31" x14ac:dyDescent="0.25">
      <c r="A1761">
        <v>1808516</v>
      </c>
      <c r="B1761">
        <v>1</v>
      </c>
      <c r="C1761" t="s">
        <v>81</v>
      </c>
      <c r="D1761" t="s">
        <v>123</v>
      </c>
      <c r="E1761" t="s">
        <v>131</v>
      </c>
      <c r="F1761" t="s">
        <v>5359</v>
      </c>
      <c r="G1761" t="s">
        <v>231</v>
      </c>
      <c r="H1761" t="s">
        <v>134</v>
      </c>
      <c r="I1761" t="s">
        <v>135</v>
      </c>
      <c r="J1761" t="s">
        <v>136</v>
      </c>
      <c r="K1761" t="s">
        <v>137</v>
      </c>
      <c r="L1761" t="s">
        <v>5360</v>
      </c>
      <c r="M1761" t="s">
        <v>5361</v>
      </c>
      <c r="N1761">
        <v>4.1952777770000003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0.54484078216673615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0.54484078216673615</v>
      </c>
    </row>
    <row r="1762" spans="1:31" x14ac:dyDescent="0.25">
      <c r="A1762">
        <v>1808517</v>
      </c>
      <c r="B1762">
        <v>1</v>
      </c>
      <c r="C1762" t="s">
        <v>80</v>
      </c>
      <c r="D1762" t="s">
        <v>94</v>
      </c>
      <c r="E1762" t="s">
        <v>193</v>
      </c>
      <c r="F1762" t="s">
        <v>5362</v>
      </c>
      <c r="G1762" t="s">
        <v>235</v>
      </c>
      <c r="H1762" t="s">
        <v>134</v>
      </c>
      <c r="I1762" t="s">
        <v>135</v>
      </c>
      <c r="J1762" t="s">
        <v>136</v>
      </c>
      <c r="K1762" t="s">
        <v>137</v>
      </c>
      <c r="L1762" t="s">
        <v>5363</v>
      </c>
      <c r="M1762" t="s">
        <v>5364</v>
      </c>
      <c r="N1762">
        <v>4.449166666</v>
      </c>
      <c r="O1762">
        <v>0</v>
      </c>
      <c r="P1762">
        <v>0</v>
      </c>
      <c r="Q1762">
        <v>0</v>
      </c>
      <c r="R1762">
        <v>5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1.7569240724053419</v>
      </c>
      <c r="AA1762">
        <v>0</v>
      </c>
      <c r="AB1762">
        <v>0</v>
      </c>
      <c r="AC1762">
        <v>0</v>
      </c>
      <c r="AD1762">
        <v>0</v>
      </c>
      <c r="AE1762">
        <v>1.7569240724053419</v>
      </c>
    </row>
    <row r="1763" spans="1:31" x14ac:dyDescent="0.25">
      <c r="A1763">
        <v>1808520</v>
      </c>
      <c r="B1763">
        <v>1</v>
      </c>
      <c r="C1763" t="s">
        <v>80</v>
      </c>
      <c r="D1763" t="s">
        <v>87</v>
      </c>
      <c r="E1763" t="s">
        <v>193</v>
      </c>
      <c r="F1763" t="s">
        <v>5365</v>
      </c>
      <c r="G1763" t="s">
        <v>235</v>
      </c>
      <c r="H1763" t="s">
        <v>134</v>
      </c>
      <c r="I1763" t="s">
        <v>135</v>
      </c>
      <c r="J1763" t="s">
        <v>136</v>
      </c>
      <c r="K1763" t="s">
        <v>137</v>
      </c>
      <c r="L1763" t="s">
        <v>5366</v>
      </c>
      <c r="M1763" t="s">
        <v>5367</v>
      </c>
      <c r="N1763">
        <v>2.8588888880000001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1</v>
      </c>
      <c r="U1763">
        <v>0</v>
      </c>
      <c r="V1763">
        <v>0</v>
      </c>
      <c r="W1763">
        <v>0</v>
      </c>
      <c r="X1763">
        <v>6.8302719551054991E-2</v>
      </c>
      <c r="Y1763">
        <v>0</v>
      </c>
      <c r="Z1763">
        <v>0</v>
      </c>
      <c r="AA1763">
        <v>0</v>
      </c>
      <c r="AB1763">
        <v>0.3260974040850167</v>
      </c>
      <c r="AC1763">
        <v>0</v>
      </c>
      <c r="AD1763">
        <v>0</v>
      </c>
      <c r="AE1763">
        <v>0.39440012363607169</v>
      </c>
    </row>
    <row r="1764" spans="1:31" x14ac:dyDescent="0.25">
      <c r="A1764">
        <v>1808522</v>
      </c>
      <c r="B1764">
        <v>1</v>
      </c>
      <c r="C1764" t="s">
        <v>80</v>
      </c>
      <c r="D1764" t="s">
        <v>97</v>
      </c>
      <c r="E1764" t="s">
        <v>193</v>
      </c>
      <c r="F1764" t="s">
        <v>5368</v>
      </c>
      <c r="G1764" t="s">
        <v>773</v>
      </c>
      <c r="H1764" t="s">
        <v>134</v>
      </c>
      <c r="I1764" t="s">
        <v>135</v>
      </c>
      <c r="J1764" t="s">
        <v>136</v>
      </c>
      <c r="K1764" t="s">
        <v>137</v>
      </c>
      <c r="L1764" t="s">
        <v>5369</v>
      </c>
      <c r="M1764" t="s">
        <v>5370</v>
      </c>
      <c r="N1764">
        <v>2.8541666659999998</v>
      </c>
      <c r="O1764">
        <v>0</v>
      </c>
      <c r="P1764">
        <v>11</v>
      </c>
      <c r="Q1764">
        <v>0</v>
      </c>
      <c r="R1764">
        <v>12</v>
      </c>
      <c r="S1764">
        <v>0</v>
      </c>
      <c r="T1764">
        <v>2</v>
      </c>
      <c r="U1764">
        <v>0</v>
      </c>
      <c r="V1764">
        <v>0</v>
      </c>
      <c r="W1764">
        <v>0</v>
      </c>
      <c r="X1764">
        <v>20.205315004320124</v>
      </c>
      <c r="Y1764">
        <v>0</v>
      </c>
      <c r="Z1764">
        <v>4.6786651174906524</v>
      </c>
      <c r="AA1764">
        <v>0</v>
      </c>
      <c r="AB1764">
        <v>2.370825413379396</v>
      </c>
      <c r="AC1764">
        <v>0</v>
      </c>
      <c r="AD1764">
        <v>0</v>
      </c>
      <c r="AE1764">
        <v>27.254805535190172</v>
      </c>
    </row>
    <row r="1765" spans="1:31" x14ac:dyDescent="0.25">
      <c r="A1765">
        <v>1808526</v>
      </c>
      <c r="B1765">
        <v>1</v>
      </c>
      <c r="C1765" t="s">
        <v>81</v>
      </c>
      <c r="D1765" t="s">
        <v>112</v>
      </c>
      <c r="E1765" t="s">
        <v>146</v>
      </c>
      <c r="F1765" t="s">
        <v>5371</v>
      </c>
      <c r="G1765" t="s">
        <v>142</v>
      </c>
      <c r="H1765" t="s">
        <v>143</v>
      </c>
      <c r="I1765" t="s">
        <v>135</v>
      </c>
      <c r="J1765" t="s">
        <v>136</v>
      </c>
      <c r="K1765" t="s">
        <v>137</v>
      </c>
      <c r="L1765" t="s">
        <v>5372</v>
      </c>
      <c r="M1765" t="s">
        <v>5373</v>
      </c>
      <c r="N1765">
        <v>0.73666666599999997</v>
      </c>
      <c r="O1765">
        <v>0</v>
      </c>
      <c r="P1765">
        <v>0</v>
      </c>
      <c r="Q1765">
        <v>0</v>
      </c>
      <c r="R1765">
        <v>4</v>
      </c>
      <c r="S1765">
        <v>16</v>
      </c>
      <c r="T1765">
        <v>101</v>
      </c>
      <c r="U1765">
        <v>6</v>
      </c>
      <c r="V1765">
        <v>2</v>
      </c>
      <c r="W1765">
        <v>0</v>
      </c>
      <c r="X1765">
        <v>0</v>
      </c>
      <c r="Y1765">
        <v>0</v>
      </c>
      <c r="Z1765">
        <v>1.8437662584656467</v>
      </c>
      <c r="AA1765">
        <v>43.918341567555004</v>
      </c>
      <c r="AB1765">
        <v>35.720840138442028</v>
      </c>
      <c r="AC1765">
        <v>98.526968919364876</v>
      </c>
      <c r="AD1765">
        <v>3.3539541486153737</v>
      </c>
      <c r="AE1765">
        <v>183.36387103244292</v>
      </c>
    </row>
    <row r="1766" spans="1:31" x14ac:dyDescent="0.25">
      <c r="A1766">
        <v>1808527</v>
      </c>
      <c r="B1766">
        <v>1</v>
      </c>
      <c r="C1766" t="s">
        <v>80</v>
      </c>
      <c r="D1766" t="s">
        <v>107</v>
      </c>
      <c r="E1766" t="s">
        <v>131</v>
      </c>
      <c r="F1766" t="s">
        <v>5374</v>
      </c>
      <c r="G1766" t="s">
        <v>231</v>
      </c>
      <c r="H1766" t="s">
        <v>134</v>
      </c>
      <c r="I1766" t="s">
        <v>135</v>
      </c>
      <c r="J1766" t="s">
        <v>136</v>
      </c>
      <c r="K1766" t="s">
        <v>137</v>
      </c>
      <c r="L1766" t="s">
        <v>5375</v>
      </c>
      <c r="M1766" t="s">
        <v>5376</v>
      </c>
      <c r="N1766">
        <v>3.6672222219999999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0.53759350318644006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0.53759350318644006</v>
      </c>
    </row>
    <row r="1767" spans="1:31" x14ac:dyDescent="0.25">
      <c r="A1767">
        <v>1808530</v>
      </c>
      <c r="B1767">
        <v>1</v>
      </c>
      <c r="C1767" t="s">
        <v>80</v>
      </c>
      <c r="D1767" t="s">
        <v>84</v>
      </c>
      <c r="E1767" t="s">
        <v>131</v>
      </c>
      <c r="F1767" t="s">
        <v>5377</v>
      </c>
      <c r="G1767" t="s">
        <v>209</v>
      </c>
      <c r="H1767" t="s">
        <v>134</v>
      </c>
      <c r="I1767" t="s">
        <v>135</v>
      </c>
      <c r="J1767" t="s">
        <v>136</v>
      </c>
      <c r="K1767" t="s">
        <v>137</v>
      </c>
      <c r="L1767" t="s">
        <v>5378</v>
      </c>
      <c r="M1767" t="s">
        <v>5379</v>
      </c>
      <c r="N1767">
        <v>1.483055555</v>
      </c>
      <c r="O1767">
        <v>0</v>
      </c>
      <c r="P1767">
        <v>20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7.1156225132583417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7.1156225132583417</v>
      </c>
    </row>
    <row r="1768" spans="1:31" x14ac:dyDescent="0.25">
      <c r="A1768">
        <v>1808535</v>
      </c>
      <c r="B1768">
        <v>1</v>
      </c>
      <c r="C1768" t="s">
        <v>80</v>
      </c>
      <c r="D1768" t="s">
        <v>99</v>
      </c>
      <c r="E1768" t="s">
        <v>131</v>
      </c>
      <c r="F1768" t="s">
        <v>5380</v>
      </c>
      <c r="G1768" t="s">
        <v>231</v>
      </c>
      <c r="H1768" t="s">
        <v>134</v>
      </c>
      <c r="I1768" t="s">
        <v>135</v>
      </c>
      <c r="J1768" t="s">
        <v>136</v>
      </c>
      <c r="K1768" t="s">
        <v>137</v>
      </c>
      <c r="L1768" t="s">
        <v>5381</v>
      </c>
      <c r="M1768" t="s">
        <v>5382</v>
      </c>
      <c r="N1768">
        <v>3.0786111109999998</v>
      </c>
      <c r="O1768">
        <v>0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1.0438669828839267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1.0438669828839267</v>
      </c>
    </row>
    <row r="1769" spans="1:31" x14ac:dyDescent="0.25">
      <c r="A1769">
        <v>1808536</v>
      </c>
      <c r="B1769">
        <v>1</v>
      </c>
      <c r="C1769" t="s">
        <v>80</v>
      </c>
      <c r="D1769" t="s">
        <v>104</v>
      </c>
      <c r="E1769" t="s">
        <v>193</v>
      </c>
      <c r="F1769" t="s">
        <v>5383</v>
      </c>
      <c r="G1769" t="s">
        <v>235</v>
      </c>
      <c r="H1769" t="s">
        <v>134</v>
      </c>
      <c r="I1769" t="s">
        <v>135</v>
      </c>
      <c r="J1769" t="s">
        <v>136</v>
      </c>
      <c r="K1769" t="s">
        <v>137</v>
      </c>
      <c r="L1769" t="s">
        <v>5384</v>
      </c>
      <c r="M1769" t="s">
        <v>5385</v>
      </c>
      <c r="N1769">
        <v>1.936666666</v>
      </c>
      <c r="O1769">
        <v>0</v>
      </c>
      <c r="P1769">
        <v>106</v>
      </c>
      <c r="Q1769">
        <v>0</v>
      </c>
      <c r="R1769">
        <v>0</v>
      </c>
      <c r="S1769">
        <v>0</v>
      </c>
      <c r="T1769">
        <v>6</v>
      </c>
      <c r="U1769">
        <v>0</v>
      </c>
      <c r="V1769">
        <v>0</v>
      </c>
      <c r="W1769">
        <v>0</v>
      </c>
      <c r="X1769">
        <v>73.911853539251922</v>
      </c>
      <c r="Y1769">
        <v>0</v>
      </c>
      <c r="Z1769">
        <v>0</v>
      </c>
      <c r="AA1769">
        <v>0</v>
      </c>
      <c r="AB1769">
        <v>3.6847572874067005</v>
      </c>
      <c r="AC1769">
        <v>0</v>
      </c>
      <c r="AD1769">
        <v>0</v>
      </c>
      <c r="AE1769">
        <v>77.596610826658619</v>
      </c>
    </row>
    <row r="1770" spans="1:31" x14ac:dyDescent="0.25">
      <c r="A1770">
        <v>1808537</v>
      </c>
      <c r="B1770">
        <v>1</v>
      </c>
      <c r="C1770" t="s">
        <v>81</v>
      </c>
      <c r="D1770" t="s">
        <v>123</v>
      </c>
      <c r="E1770" t="s">
        <v>291</v>
      </c>
      <c r="F1770" t="s">
        <v>5386</v>
      </c>
      <c r="G1770" t="s">
        <v>424</v>
      </c>
      <c r="H1770" t="s">
        <v>134</v>
      </c>
      <c r="I1770" t="s">
        <v>135</v>
      </c>
      <c r="J1770" t="s">
        <v>136</v>
      </c>
      <c r="K1770" t="s">
        <v>137</v>
      </c>
      <c r="L1770" t="s">
        <v>5387</v>
      </c>
      <c r="M1770" t="s">
        <v>5388</v>
      </c>
      <c r="N1770">
        <v>1.0380555549999999</v>
      </c>
      <c r="O1770">
        <v>0</v>
      </c>
      <c r="P1770">
        <v>898</v>
      </c>
      <c r="Q1770">
        <v>0</v>
      </c>
      <c r="R1770">
        <v>0</v>
      </c>
      <c r="S1770">
        <v>0</v>
      </c>
      <c r="T1770">
        <v>44</v>
      </c>
      <c r="U1770">
        <v>0</v>
      </c>
      <c r="V1770">
        <v>0</v>
      </c>
      <c r="W1770">
        <v>0</v>
      </c>
      <c r="X1770">
        <v>219.9263305346868</v>
      </c>
      <c r="Y1770">
        <v>0</v>
      </c>
      <c r="Z1770">
        <v>0</v>
      </c>
      <c r="AA1770">
        <v>0</v>
      </c>
      <c r="AB1770">
        <v>20.757766696292553</v>
      </c>
      <c r="AC1770">
        <v>0</v>
      </c>
      <c r="AD1770">
        <v>0</v>
      </c>
      <c r="AE1770">
        <v>240.68409723097935</v>
      </c>
    </row>
    <row r="1771" spans="1:31" x14ac:dyDescent="0.25">
      <c r="A1771">
        <v>1808538</v>
      </c>
      <c r="B1771">
        <v>1</v>
      </c>
      <c r="C1771" t="s">
        <v>81</v>
      </c>
      <c r="D1771" t="s">
        <v>113</v>
      </c>
      <c r="E1771" t="s">
        <v>193</v>
      </c>
      <c r="F1771" t="s">
        <v>5389</v>
      </c>
      <c r="G1771" t="s">
        <v>235</v>
      </c>
      <c r="H1771" t="s">
        <v>134</v>
      </c>
      <c r="I1771" t="s">
        <v>135</v>
      </c>
      <c r="J1771" t="s">
        <v>136</v>
      </c>
      <c r="K1771" t="s">
        <v>137</v>
      </c>
      <c r="L1771" t="s">
        <v>5390</v>
      </c>
      <c r="M1771" t="s">
        <v>5391</v>
      </c>
      <c r="N1771">
        <v>3.0852777769999999</v>
      </c>
      <c r="O1771">
        <v>0</v>
      </c>
      <c r="P1771">
        <v>217</v>
      </c>
      <c r="Q1771">
        <v>0</v>
      </c>
      <c r="R1771">
        <v>0</v>
      </c>
      <c r="S1771">
        <v>0</v>
      </c>
      <c r="T1771">
        <v>11</v>
      </c>
      <c r="U1771">
        <v>0</v>
      </c>
      <c r="V1771">
        <v>0</v>
      </c>
      <c r="W1771">
        <v>0</v>
      </c>
      <c r="X1771">
        <v>158.36741917172824</v>
      </c>
      <c r="Y1771">
        <v>0</v>
      </c>
      <c r="Z1771">
        <v>0</v>
      </c>
      <c r="AA1771">
        <v>0</v>
      </c>
      <c r="AB1771">
        <v>7.0801418438629904</v>
      </c>
      <c r="AC1771">
        <v>0</v>
      </c>
      <c r="AD1771">
        <v>0</v>
      </c>
      <c r="AE1771">
        <v>165.44756101559125</v>
      </c>
    </row>
    <row r="1772" spans="1:31" x14ac:dyDescent="0.25">
      <c r="A1772">
        <v>1808539</v>
      </c>
      <c r="B1772">
        <v>1</v>
      </c>
      <c r="C1772" t="s">
        <v>80</v>
      </c>
      <c r="D1772" t="s">
        <v>101</v>
      </c>
      <c r="E1772" t="s">
        <v>140</v>
      </c>
      <c r="F1772" t="s">
        <v>5392</v>
      </c>
      <c r="G1772" t="s">
        <v>706</v>
      </c>
      <c r="H1772" t="s">
        <v>143</v>
      </c>
      <c r="I1772" t="s">
        <v>135</v>
      </c>
      <c r="J1772" t="s">
        <v>136</v>
      </c>
      <c r="K1772" t="s">
        <v>137</v>
      </c>
      <c r="L1772" t="s">
        <v>5393</v>
      </c>
      <c r="M1772" t="s">
        <v>5394</v>
      </c>
      <c r="N1772">
        <v>1.7213888879999999</v>
      </c>
      <c r="O1772">
        <v>5</v>
      </c>
      <c r="P1772">
        <v>0</v>
      </c>
      <c r="Q1772">
        <v>3</v>
      </c>
      <c r="R1772">
        <v>0</v>
      </c>
      <c r="S1772">
        <v>7</v>
      </c>
      <c r="T1772">
        <v>0</v>
      </c>
      <c r="U1772">
        <v>0</v>
      </c>
      <c r="V1772">
        <v>0</v>
      </c>
      <c r="W1772">
        <v>8.876954139476064</v>
      </c>
      <c r="X1772">
        <v>0</v>
      </c>
      <c r="Y1772">
        <v>2.95707998051153</v>
      </c>
      <c r="Z1772">
        <v>0</v>
      </c>
      <c r="AA1772">
        <v>42.052303713886126</v>
      </c>
      <c r="AB1772">
        <v>0</v>
      </c>
      <c r="AC1772">
        <v>0</v>
      </c>
      <c r="AD1772">
        <v>0</v>
      </c>
      <c r="AE1772">
        <v>53.886337833873718</v>
      </c>
    </row>
    <row r="1773" spans="1:31" x14ac:dyDescent="0.25">
      <c r="A1773">
        <v>1808543</v>
      </c>
      <c r="B1773">
        <v>1</v>
      </c>
      <c r="C1773" t="s">
        <v>80</v>
      </c>
      <c r="D1773" t="s">
        <v>90</v>
      </c>
      <c r="E1773" t="s">
        <v>193</v>
      </c>
      <c r="F1773" t="s">
        <v>5395</v>
      </c>
      <c r="G1773" t="s">
        <v>726</v>
      </c>
      <c r="H1773" t="s">
        <v>134</v>
      </c>
      <c r="I1773" t="s">
        <v>135</v>
      </c>
      <c r="J1773" t="s">
        <v>136</v>
      </c>
      <c r="K1773" t="s">
        <v>137</v>
      </c>
      <c r="L1773" t="s">
        <v>5396</v>
      </c>
      <c r="M1773" t="s">
        <v>5397</v>
      </c>
      <c r="N1773">
        <v>0.59805555499999996</v>
      </c>
      <c r="O1773">
        <v>0</v>
      </c>
      <c r="P1773">
        <v>4</v>
      </c>
      <c r="Q1773">
        <v>0</v>
      </c>
      <c r="R1773">
        <v>0</v>
      </c>
      <c r="S1773">
        <v>0</v>
      </c>
      <c r="T1773">
        <v>1</v>
      </c>
      <c r="U1773">
        <v>0</v>
      </c>
      <c r="V1773">
        <v>0</v>
      </c>
      <c r="W1773">
        <v>0</v>
      </c>
      <c r="X1773">
        <v>0.31665119122889585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0.31665119122889585</v>
      </c>
    </row>
    <row r="1774" spans="1:31" x14ac:dyDescent="0.25">
      <c r="A1774">
        <v>1808544</v>
      </c>
      <c r="B1774">
        <v>1</v>
      </c>
      <c r="C1774" t="s">
        <v>81</v>
      </c>
      <c r="D1774" t="s">
        <v>127</v>
      </c>
      <c r="E1774" t="s">
        <v>339</v>
      </c>
      <c r="F1774" t="s">
        <v>5398</v>
      </c>
      <c r="G1774" t="s">
        <v>142</v>
      </c>
      <c r="H1774" t="s">
        <v>143</v>
      </c>
      <c r="I1774" t="s">
        <v>135</v>
      </c>
      <c r="J1774" t="s">
        <v>136</v>
      </c>
      <c r="K1774" t="s">
        <v>137</v>
      </c>
      <c r="L1774" t="s">
        <v>5399</v>
      </c>
      <c r="M1774" t="s">
        <v>5400</v>
      </c>
      <c r="N1774">
        <v>0.50388888799999998</v>
      </c>
      <c r="O1774">
        <v>0</v>
      </c>
      <c r="P1774">
        <v>12826</v>
      </c>
      <c r="Q1774">
        <v>0</v>
      </c>
      <c r="R1774">
        <v>1</v>
      </c>
      <c r="S1774">
        <v>1</v>
      </c>
      <c r="T1774">
        <v>2258</v>
      </c>
      <c r="U1774">
        <v>0</v>
      </c>
      <c r="V1774">
        <v>3</v>
      </c>
      <c r="W1774">
        <v>0</v>
      </c>
      <c r="X1774">
        <v>1477.2720948881013</v>
      </c>
      <c r="Y1774">
        <v>0</v>
      </c>
      <c r="Z1774">
        <v>9.1237104971433336E-2</v>
      </c>
      <c r="AA1774">
        <v>3.5831578380394844</v>
      </c>
      <c r="AB1774">
        <v>453.30767055464344</v>
      </c>
      <c r="AC1774">
        <v>0</v>
      </c>
      <c r="AD1774">
        <v>4.6721731906942772</v>
      </c>
      <c r="AE1774">
        <v>1938.9263335764501</v>
      </c>
    </row>
    <row r="1775" spans="1:31" x14ac:dyDescent="0.25">
      <c r="A1775">
        <v>1808545</v>
      </c>
      <c r="B1775">
        <v>1</v>
      </c>
      <c r="C1775" t="s">
        <v>80</v>
      </c>
      <c r="D1775" t="s">
        <v>108</v>
      </c>
      <c r="E1775" t="s">
        <v>193</v>
      </c>
      <c r="F1775" t="s">
        <v>5401</v>
      </c>
      <c r="G1775" t="s">
        <v>2090</v>
      </c>
      <c r="H1775" t="s">
        <v>134</v>
      </c>
      <c r="I1775" t="s">
        <v>135</v>
      </c>
      <c r="J1775" t="s">
        <v>136</v>
      </c>
      <c r="K1775" t="s">
        <v>137</v>
      </c>
      <c r="L1775" t="s">
        <v>5402</v>
      </c>
      <c r="M1775" t="s">
        <v>5403</v>
      </c>
      <c r="N1775">
        <v>2.2972222219999998</v>
      </c>
      <c r="O1775">
        <v>0</v>
      </c>
      <c r="P1775">
        <v>4</v>
      </c>
      <c r="Q1775">
        <v>0</v>
      </c>
      <c r="R1775">
        <v>0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1.2723541692964833</v>
      </c>
      <c r="Y1775">
        <v>0</v>
      </c>
      <c r="Z1775">
        <v>0</v>
      </c>
      <c r="AA1775">
        <v>0</v>
      </c>
      <c r="AB1775">
        <v>1.0194078591125001E-3</v>
      </c>
      <c r="AC1775">
        <v>0</v>
      </c>
      <c r="AD1775">
        <v>0</v>
      </c>
      <c r="AE1775">
        <v>1.2733735771555958</v>
      </c>
    </row>
    <row r="1776" spans="1:31" x14ac:dyDescent="0.25">
      <c r="A1776">
        <v>1808553</v>
      </c>
      <c r="B1776">
        <v>1</v>
      </c>
      <c r="C1776" t="s">
        <v>81</v>
      </c>
      <c r="D1776" t="s">
        <v>127</v>
      </c>
      <c r="E1776" t="s">
        <v>176</v>
      </c>
      <c r="F1776" t="s">
        <v>4207</v>
      </c>
      <c r="G1776" t="s">
        <v>187</v>
      </c>
      <c r="H1776" t="s">
        <v>143</v>
      </c>
      <c r="I1776" t="s">
        <v>135</v>
      </c>
      <c r="J1776" t="s">
        <v>136</v>
      </c>
      <c r="K1776" t="s">
        <v>137</v>
      </c>
      <c r="L1776" t="s">
        <v>5404</v>
      </c>
      <c r="M1776" t="s">
        <v>5405</v>
      </c>
      <c r="N1776">
        <v>3.2941666660000002</v>
      </c>
      <c r="O1776">
        <v>0</v>
      </c>
      <c r="P1776">
        <v>953</v>
      </c>
      <c r="Q1776">
        <v>0</v>
      </c>
      <c r="R1776">
        <v>0</v>
      </c>
      <c r="S1776">
        <v>0</v>
      </c>
      <c r="T1776">
        <v>84</v>
      </c>
      <c r="U1776">
        <v>0</v>
      </c>
      <c r="V1776">
        <v>1</v>
      </c>
      <c r="W1776">
        <v>0</v>
      </c>
      <c r="X1776">
        <v>718.17656228333647</v>
      </c>
      <c r="Y1776">
        <v>0</v>
      </c>
      <c r="Z1776">
        <v>0</v>
      </c>
      <c r="AA1776">
        <v>0</v>
      </c>
      <c r="AB1776">
        <v>114.57728697888972</v>
      </c>
      <c r="AC1776">
        <v>0</v>
      </c>
      <c r="AD1776">
        <v>4.0338641435803826</v>
      </c>
      <c r="AE1776">
        <v>836.78771340580647</v>
      </c>
    </row>
    <row r="1777" spans="1:31" x14ac:dyDescent="0.25">
      <c r="A1777">
        <v>1808556</v>
      </c>
      <c r="B1777">
        <v>1</v>
      </c>
      <c r="C1777" t="s">
        <v>80</v>
      </c>
      <c r="D1777" t="s">
        <v>98</v>
      </c>
      <c r="E1777" t="s">
        <v>176</v>
      </c>
      <c r="F1777" t="s">
        <v>5406</v>
      </c>
      <c r="G1777" t="s">
        <v>142</v>
      </c>
      <c r="H1777" t="s">
        <v>143</v>
      </c>
      <c r="I1777" t="s">
        <v>135</v>
      </c>
      <c r="J1777" t="s">
        <v>136</v>
      </c>
      <c r="K1777" t="s">
        <v>137</v>
      </c>
      <c r="L1777" t="s">
        <v>5407</v>
      </c>
      <c r="M1777" t="s">
        <v>5408</v>
      </c>
      <c r="N1777">
        <v>0.20472222200000001</v>
      </c>
      <c r="O1777">
        <v>0</v>
      </c>
      <c r="P1777">
        <v>20</v>
      </c>
      <c r="Q1777">
        <v>28</v>
      </c>
      <c r="R1777">
        <v>186</v>
      </c>
      <c r="S1777">
        <v>7</v>
      </c>
      <c r="T1777">
        <v>48</v>
      </c>
      <c r="U1777">
        <v>2</v>
      </c>
      <c r="V1777">
        <v>0</v>
      </c>
      <c r="W1777">
        <v>0</v>
      </c>
      <c r="X1777">
        <v>1.6989398033781158</v>
      </c>
      <c r="Y1777">
        <v>30.678123912109065</v>
      </c>
      <c r="Z1777">
        <v>16.63130764683639</v>
      </c>
      <c r="AA1777">
        <v>4.3979749985867844</v>
      </c>
      <c r="AB1777">
        <v>10.44546080577611</v>
      </c>
      <c r="AC1777">
        <v>1.2167465545964757</v>
      </c>
      <c r="AD1777">
        <v>0</v>
      </c>
      <c r="AE1777">
        <v>65.068553721282939</v>
      </c>
    </row>
    <row r="1778" spans="1:31" x14ac:dyDescent="0.25">
      <c r="A1778">
        <v>1808558</v>
      </c>
      <c r="B1778">
        <v>1</v>
      </c>
      <c r="C1778" t="s">
        <v>81</v>
      </c>
      <c r="D1778" t="s">
        <v>128</v>
      </c>
      <c r="E1778" t="s">
        <v>193</v>
      </c>
      <c r="F1778" t="s">
        <v>5409</v>
      </c>
      <c r="G1778" t="s">
        <v>235</v>
      </c>
      <c r="H1778" t="s">
        <v>134</v>
      </c>
      <c r="I1778" t="s">
        <v>135</v>
      </c>
      <c r="J1778" t="s">
        <v>136</v>
      </c>
      <c r="K1778" t="s">
        <v>137</v>
      </c>
      <c r="L1778" t="s">
        <v>5410</v>
      </c>
      <c r="M1778" t="s">
        <v>5411</v>
      </c>
      <c r="N1778">
        <v>0.93222222200000004</v>
      </c>
      <c r="O1778">
        <v>0</v>
      </c>
      <c r="P1778">
        <v>20</v>
      </c>
      <c r="Q1778">
        <v>0</v>
      </c>
      <c r="R1778">
        <v>0</v>
      </c>
      <c r="S1778">
        <v>0</v>
      </c>
      <c r="T1778">
        <v>3</v>
      </c>
      <c r="U1778">
        <v>0</v>
      </c>
      <c r="V1778">
        <v>0</v>
      </c>
      <c r="W1778">
        <v>0</v>
      </c>
      <c r="X1778">
        <v>3.968630374400377</v>
      </c>
      <c r="Y1778">
        <v>0</v>
      </c>
      <c r="Z1778">
        <v>0</v>
      </c>
      <c r="AA1778">
        <v>0</v>
      </c>
      <c r="AB1778">
        <v>1.1480157617992479</v>
      </c>
      <c r="AC1778">
        <v>0</v>
      </c>
      <c r="AD1778">
        <v>0</v>
      </c>
      <c r="AE1778">
        <v>5.1166461361996252</v>
      </c>
    </row>
    <row r="1779" spans="1:31" x14ac:dyDescent="0.25">
      <c r="A1779">
        <v>1808559</v>
      </c>
      <c r="B1779">
        <v>1</v>
      </c>
      <c r="C1779" t="s">
        <v>80</v>
      </c>
      <c r="D1779" t="s">
        <v>104</v>
      </c>
      <c r="E1779" t="s">
        <v>193</v>
      </c>
      <c r="F1779" t="s">
        <v>5383</v>
      </c>
      <c r="G1779" t="s">
        <v>235</v>
      </c>
      <c r="H1779" t="s">
        <v>134</v>
      </c>
      <c r="I1779" t="s">
        <v>135</v>
      </c>
      <c r="J1779" t="s">
        <v>136</v>
      </c>
      <c r="K1779" t="s">
        <v>137</v>
      </c>
      <c r="L1779" t="s">
        <v>5412</v>
      </c>
      <c r="M1779" t="s">
        <v>5413</v>
      </c>
      <c r="N1779">
        <v>1.4069444440000001</v>
      </c>
      <c r="O1779">
        <v>0</v>
      </c>
      <c r="P1779">
        <v>106</v>
      </c>
      <c r="Q1779">
        <v>0</v>
      </c>
      <c r="R1779">
        <v>0</v>
      </c>
      <c r="S1779">
        <v>0</v>
      </c>
      <c r="T1779">
        <v>6</v>
      </c>
      <c r="U1779">
        <v>0</v>
      </c>
      <c r="V1779">
        <v>0</v>
      </c>
      <c r="W1779">
        <v>0</v>
      </c>
      <c r="X1779">
        <v>42.959424965977718</v>
      </c>
      <c r="Y1779">
        <v>0</v>
      </c>
      <c r="Z1779">
        <v>0</v>
      </c>
      <c r="AA1779">
        <v>0</v>
      </c>
      <c r="AB1779">
        <v>2.320807132842333</v>
      </c>
      <c r="AC1779">
        <v>0</v>
      </c>
      <c r="AD1779">
        <v>0</v>
      </c>
      <c r="AE1779">
        <v>45.280232098820051</v>
      </c>
    </row>
    <row r="1780" spans="1:31" x14ac:dyDescent="0.25">
      <c r="A1780">
        <v>1808560</v>
      </c>
      <c r="B1780">
        <v>1</v>
      </c>
      <c r="C1780" t="s">
        <v>80</v>
      </c>
      <c r="D1780" t="s">
        <v>103</v>
      </c>
      <c r="E1780" t="s">
        <v>193</v>
      </c>
      <c r="F1780" t="s">
        <v>5414</v>
      </c>
      <c r="G1780" t="s">
        <v>447</v>
      </c>
      <c r="H1780" t="s">
        <v>134</v>
      </c>
      <c r="I1780" t="s">
        <v>135</v>
      </c>
      <c r="J1780" t="s">
        <v>136</v>
      </c>
      <c r="K1780" t="s">
        <v>137</v>
      </c>
      <c r="L1780" t="s">
        <v>5415</v>
      </c>
      <c r="M1780" t="s">
        <v>5416</v>
      </c>
      <c r="N1780">
        <v>1.108055555</v>
      </c>
      <c r="O1780">
        <v>0</v>
      </c>
      <c r="P1780">
        <v>51</v>
      </c>
      <c r="Q1780">
        <v>0</v>
      </c>
      <c r="R1780">
        <v>7</v>
      </c>
      <c r="S1780">
        <v>0</v>
      </c>
      <c r="T1780">
        <v>7</v>
      </c>
      <c r="U1780">
        <v>0</v>
      </c>
      <c r="V1780">
        <v>0</v>
      </c>
      <c r="W1780">
        <v>0</v>
      </c>
      <c r="X1780">
        <v>12.431414043117829</v>
      </c>
      <c r="Y1780">
        <v>0</v>
      </c>
      <c r="Z1780">
        <v>1.2259018996257733</v>
      </c>
      <c r="AA1780">
        <v>0</v>
      </c>
      <c r="AB1780">
        <v>1.3662061150322917</v>
      </c>
      <c r="AC1780">
        <v>0</v>
      </c>
      <c r="AD1780">
        <v>0</v>
      </c>
      <c r="AE1780">
        <v>15.023522057775894</v>
      </c>
    </row>
    <row r="1781" spans="1:31" x14ac:dyDescent="0.25">
      <c r="A1781">
        <v>1808735</v>
      </c>
      <c r="B1781">
        <v>1</v>
      </c>
      <c r="C1781" t="s">
        <v>80</v>
      </c>
      <c r="D1781" t="s">
        <v>85</v>
      </c>
      <c r="E1781" t="s">
        <v>131</v>
      </c>
      <c r="F1781" t="s">
        <v>5417</v>
      </c>
      <c r="G1781" t="s">
        <v>133</v>
      </c>
      <c r="H1781" t="s">
        <v>134</v>
      </c>
      <c r="I1781" t="s">
        <v>135</v>
      </c>
      <c r="J1781" t="s">
        <v>136</v>
      </c>
      <c r="K1781" t="s">
        <v>137</v>
      </c>
      <c r="L1781" t="s">
        <v>5418</v>
      </c>
      <c r="M1781" t="s">
        <v>5419</v>
      </c>
      <c r="N1781">
        <v>1.1869444440000001</v>
      </c>
      <c r="O1781">
        <v>0</v>
      </c>
      <c r="P1781">
        <v>16</v>
      </c>
      <c r="Q1781">
        <v>0</v>
      </c>
      <c r="R1781">
        <v>0</v>
      </c>
      <c r="S1781">
        <v>0</v>
      </c>
      <c r="T1781">
        <v>1</v>
      </c>
      <c r="U1781">
        <v>0</v>
      </c>
      <c r="V1781">
        <v>0</v>
      </c>
      <c r="W1781">
        <v>0</v>
      </c>
      <c r="X1781">
        <v>5.4128856982261331</v>
      </c>
      <c r="Y1781">
        <v>0</v>
      </c>
      <c r="Z1781">
        <v>0</v>
      </c>
      <c r="AA1781">
        <v>0</v>
      </c>
      <c r="AB1781">
        <v>0.22183182443422139</v>
      </c>
      <c r="AC1781">
        <v>0</v>
      </c>
      <c r="AD1781">
        <v>0</v>
      </c>
      <c r="AE1781">
        <v>5.6347175226603543</v>
      </c>
    </row>
    <row r="1782" spans="1:31" x14ac:dyDescent="0.25">
      <c r="A1782">
        <v>1808675</v>
      </c>
      <c r="B1782">
        <v>1</v>
      </c>
      <c r="C1782" t="s">
        <v>81</v>
      </c>
      <c r="D1782" t="s">
        <v>121</v>
      </c>
      <c r="E1782" t="s">
        <v>146</v>
      </c>
      <c r="F1782" t="s">
        <v>5147</v>
      </c>
      <c r="G1782" t="s">
        <v>170</v>
      </c>
      <c r="H1782" t="s">
        <v>143</v>
      </c>
      <c r="I1782" t="s">
        <v>135</v>
      </c>
      <c r="J1782" t="s">
        <v>136</v>
      </c>
      <c r="K1782" t="s">
        <v>137</v>
      </c>
      <c r="L1782" t="s">
        <v>5420</v>
      </c>
      <c r="M1782" t="s">
        <v>5421</v>
      </c>
      <c r="N1782">
        <v>0.63305555499999999</v>
      </c>
      <c r="O1782">
        <v>0</v>
      </c>
      <c r="P1782">
        <v>23</v>
      </c>
      <c r="Q1782">
        <v>0</v>
      </c>
      <c r="R1782">
        <v>46</v>
      </c>
      <c r="S1782">
        <v>0</v>
      </c>
      <c r="T1782">
        <v>7</v>
      </c>
      <c r="U1782">
        <v>0</v>
      </c>
      <c r="V1782">
        <v>0</v>
      </c>
      <c r="W1782">
        <v>0</v>
      </c>
      <c r="X1782">
        <v>1.4752083140830461</v>
      </c>
      <c r="Y1782">
        <v>0</v>
      </c>
      <c r="Z1782">
        <v>8.172753783391963</v>
      </c>
      <c r="AA1782">
        <v>0</v>
      </c>
      <c r="AB1782">
        <v>1.4809738452623737</v>
      </c>
      <c r="AC1782">
        <v>0</v>
      </c>
      <c r="AD1782">
        <v>0</v>
      </c>
      <c r="AE1782">
        <v>11.128935942737384</v>
      </c>
    </row>
    <row r="1783" spans="1:31" x14ac:dyDescent="0.25">
      <c r="A1783">
        <v>1808715</v>
      </c>
      <c r="B1783">
        <v>1</v>
      </c>
      <c r="C1783" t="s">
        <v>80</v>
      </c>
      <c r="D1783" t="s">
        <v>96</v>
      </c>
      <c r="E1783" t="s">
        <v>131</v>
      </c>
      <c r="F1783" t="s">
        <v>5422</v>
      </c>
      <c r="G1783" t="s">
        <v>133</v>
      </c>
      <c r="H1783" t="s">
        <v>134</v>
      </c>
      <c r="I1783" t="s">
        <v>135</v>
      </c>
      <c r="J1783" t="s">
        <v>136</v>
      </c>
      <c r="K1783" t="s">
        <v>137</v>
      </c>
      <c r="L1783" t="s">
        <v>5423</v>
      </c>
      <c r="M1783" t="s">
        <v>5424</v>
      </c>
      <c r="N1783">
        <v>3.7569444440000002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2.0828789354541667E-2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2.0828789354541667E-2</v>
      </c>
    </row>
    <row r="1784" spans="1:31" x14ac:dyDescent="0.25">
      <c r="A1784">
        <v>1808907</v>
      </c>
      <c r="B1784">
        <v>1</v>
      </c>
      <c r="C1784" t="s">
        <v>81</v>
      </c>
      <c r="D1784" t="s">
        <v>128</v>
      </c>
      <c r="E1784" t="s">
        <v>131</v>
      </c>
      <c r="F1784" t="s">
        <v>5425</v>
      </c>
      <c r="G1784" t="s">
        <v>231</v>
      </c>
      <c r="H1784" t="s">
        <v>134</v>
      </c>
      <c r="I1784" t="s">
        <v>135</v>
      </c>
      <c r="J1784" t="s">
        <v>136</v>
      </c>
      <c r="K1784" t="s">
        <v>137</v>
      </c>
      <c r="L1784" t="s">
        <v>5426</v>
      </c>
      <c r="M1784" t="s">
        <v>5427</v>
      </c>
      <c r="N1784">
        <v>2.7208333329999999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0.78600133842112785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0.78600133842112785</v>
      </c>
    </row>
    <row r="1785" spans="1:31" x14ac:dyDescent="0.25">
      <c r="A1785">
        <v>1808738</v>
      </c>
      <c r="B1785">
        <v>1</v>
      </c>
      <c r="C1785" t="s">
        <v>80</v>
      </c>
      <c r="D1785" t="s">
        <v>83</v>
      </c>
      <c r="E1785" t="s">
        <v>131</v>
      </c>
      <c r="F1785" t="s">
        <v>5428</v>
      </c>
      <c r="G1785" t="s">
        <v>279</v>
      </c>
      <c r="H1785" t="s">
        <v>134</v>
      </c>
      <c r="I1785" t="s">
        <v>135</v>
      </c>
      <c r="J1785" t="s">
        <v>136</v>
      </c>
      <c r="K1785" t="s">
        <v>137</v>
      </c>
      <c r="L1785" t="s">
        <v>5429</v>
      </c>
      <c r="M1785" t="s">
        <v>5430</v>
      </c>
      <c r="N1785">
        <v>1.0266666659999999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1.4033630080021999</v>
      </c>
      <c r="AC1785">
        <v>0</v>
      </c>
      <c r="AD1785">
        <v>0</v>
      </c>
      <c r="AE1785">
        <v>1.4033630080021999</v>
      </c>
    </row>
    <row r="1786" spans="1:31" x14ac:dyDescent="0.25">
      <c r="A1786">
        <v>1808695</v>
      </c>
      <c r="B1786">
        <v>1</v>
      </c>
      <c r="C1786" t="s">
        <v>80</v>
      </c>
      <c r="D1786" t="s">
        <v>95</v>
      </c>
      <c r="E1786" t="s">
        <v>176</v>
      </c>
      <c r="F1786" t="s">
        <v>5431</v>
      </c>
      <c r="G1786" t="s">
        <v>142</v>
      </c>
      <c r="H1786" t="s">
        <v>143</v>
      </c>
      <c r="I1786" t="s">
        <v>135</v>
      </c>
      <c r="J1786" t="s">
        <v>136</v>
      </c>
      <c r="K1786" t="s">
        <v>137</v>
      </c>
      <c r="L1786" t="s">
        <v>5432</v>
      </c>
      <c r="M1786" t="s">
        <v>5433</v>
      </c>
      <c r="N1786">
        <v>8.6666666000000003E-2</v>
      </c>
      <c r="O1786">
        <v>3</v>
      </c>
      <c r="P1786">
        <v>390</v>
      </c>
      <c r="Q1786">
        <v>7</v>
      </c>
      <c r="R1786">
        <v>2</v>
      </c>
      <c r="S1786">
        <v>30</v>
      </c>
      <c r="T1786">
        <v>15</v>
      </c>
      <c r="U1786">
        <v>4</v>
      </c>
      <c r="V1786">
        <v>0</v>
      </c>
      <c r="W1786">
        <v>0.13955019460893336</v>
      </c>
      <c r="X1786">
        <v>8.3009943063986409</v>
      </c>
      <c r="Y1786">
        <v>6.8846717055698399</v>
      </c>
      <c r="Z1786">
        <v>0.32226369259266002</v>
      </c>
      <c r="AA1786">
        <v>28.04819042833843</v>
      </c>
      <c r="AB1786">
        <v>0.68587351323963341</v>
      </c>
      <c r="AC1786">
        <v>27.18792317995867</v>
      </c>
      <c r="AD1786">
        <v>0</v>
      </c>
      <c r="AE1786">
        <v>71.56946702070681</v>
      </c>
    </row>
    <row r="1787" spans="1:31" x14ac:dyDescent="0.25">
      <c r="A1787">
        <v>1808572</v>
      </c>
      <c r="B1787">
        <v>1</v>
      </c>
      <c r="C1787" t="s">
        <v>80</v>
      </c>
      <c r="D1787" t="s">
        <v>82</v>
      </c>
      <c r="E1787" t="s">
        <v>131</v>
      </c>
      <c r="F1787" t="s">
        <v>5434</v>
      </c>
      <c r="G1787" t="s">
        <v>133</v>
      </c>
      <c r="H1787" t="s">
        <v>134</v>
      </c>
      <c r="I1787" t="s">
        <v>135</v>
      </c>
      <c r="J1787" t="s">
        <v>136</v>
      </c>
      <c r="K1787" t="s">
        <v>137</v>
      </c>
      <c r="L1787" t="s">
        <v>5435</v>
      </c>
      <c r="M1787" t="s">
        <v>5436</v>
      </c>
      <c r="N1787">
        <v>1.5227777769999999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6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1.7568619445743956</v>
      </c>
      <c r="AC1787">
        <v>0</v>
      </c>
      <c r="AD1787">
        <v>0</v>
      </c>
      <c r="AE1787">
        <v>1.7568619445743956</v>
      </c>
    </row>
    <row r="1788" spans="1:31" x14ac:dyDescent="0.25">
      <c r="A1788">
        <v>1808595</v>
      </c>
      <c r="B1788">
        <v>1</v>
      </c>
      <c r="C1788" t="s">
        <v>80</v>
      </c>
      <c r="D1788" t="s">
        <v>106</v>
      </c>
      <c r="E1788" t="s">
        <v>193</v>
      </c>
      <c r="F1788" t="s">
        <v>5437</v>
      </c>
      <c r="G1788" t="s">
        <v>726</v>
      </c>
      <c r="H1788" t="s">
        <v>134</v>
      </c>
      <c r="I1788" t="s">
        <v>135</v>
      </c>
      <c r="J1788" t="s">
        <v>136</v>
      </c>
      <c r="K1788" t="s">
        <v>137</v>
      </c>
      <c r="L1788" t="s">
        <v>5438</v>
      </c>
      <c r="M1788" t="s">
        <v>5439</v>
      </c>
      <c r="N1788">
        <v>2.7969444440000002</v>
      </c>
      <c r="O1788">
        <v>0</v>
      </c>
      <c r="P1788">
        <v>23</v>
      </c>
      <c r="Q1788">
        <v>0</v>
      </c>
      <c r="R1788">
        <v>0</v>
      </c>
      <c r="S1788">
        <v>0</v>
      </c>
      <c r="T1788">
        <v>2</v>
      </c>
      <c r="U1788">
        <v>0</v>
      </c>
      <c r="V1788">
        <v>0</v>
      </c>
      <c r="W1788">
        <v>0</v>
      </c>
      <c r="X1788">
        <v>11.629399742519205</v>
      </c>
      <c r="Y1788">
        <v>0</v>
      </c>
      <c r="Z1788">
        <v>0</v>
      </c>
      <c r="AA1788">
        <v>0</v>
      </c>
      <c r="AB1788">
        <v>3.6131322818028777</v>
      </c>
      <c r="AC1788">
        <v>0</v>
      </c>
      <c r="AD1788">
        <v>0</v>
      </c>
      <c r="AE1788">
        <v>15.242532024322083</v>
      </c>
    </row>
    <row r="1789" spans="1:31" x14ac:dyDescent="0.25">
      <c r="A1789">
        <v>1808615</v>
      </c>
      <c r="B1789">
        <v>1</v>
      </c>
      <c r="C1789" t="s">
        <v>80</v>
      </c>
      <c r="D1789" t="s">
        <v>83</v>
      </c>
      <c r="E1789" t="s">
        <v>339</v>
      </c>
      <c r="F1789" t="s">
        <v>5440</v>
      </c>
      <c r="G1789" t="s">
        <v>5441</v>
      </c>
      <c r="H1789" t="s">
        <v>5442</v>
      </c>
      <c r="I1789" t="s">
        <v>135</v>
      </c>
      <c r="J1789" t="s">
        <v>136</v>
      </c>
      <c r="K1789" t="s">
        <v>159</v>
      </c>
      <c r="L1789" t="s">
        <v>5443</v>
      </c>
      <c r="M1789" t="s">
        <v>5444</v>
      </c>
      <c r="N1789">
        <v>7.3506647220000003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211901.26826504961</v>
      </c>
      <c r="AD1789">
        <v>0</v>
      </c>
      <c r="AE1789">
        <v>211901.26826504961</v>
      </c>
    </row>
    <row r="1790" spans="1:31" x14ac:dyDescent="0.25">
      <c r="A1790">
        <v>1808758</v>
      </c>
      <c r="B1790">
        <v>1</v>
      </c>
      <c r="C1790" t="s">
        <v>80</v>
      </c>
      <c r="D1790" t="s">
        <v>96</v>
      </c>
      <c r="E1790" t="s">
        <v>131</v>
      </c>
      <c r="F1790" t="s">
        <v>5445</v>
      </c>
      <c r="G1790" t="s">
        <v>133</v>
      </c>
      <c r="H1790" t="s">
        <v>134</v>
      </c>
      <c r="I1790" t="s">
        <v>135</v>
      </c>
      <c r="J1790" t="s">
        <v>136</v>
      </c>
      <c r="K1790" t="s">
        <v>137</v>
      </c>
      <c r="L1790" t="s">
        <v>5446</v>
      </c>
      <c r="M1790" t="s">
        <v>5447</v>
      </c>
      <c r="N1790">
        <v>2.3683333329999998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1.4072537357268746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1.4072537357268746</v>
      </c>
    </row>
    <row r="1791" spans="1:31" x14ac:dyDescent="0.25">
      <c r="A1791">
        <v>1808652</v>
      </c>
      <c r="B1791">
        <v>1</v>
      </c>
      <c r="C1791" t="s">
        <v>81</v>
      </c>
      <c r="D1791" t="s">
        <v>122</v>
      </c>
      <c r="E1791" t="s">
        <v>146</v>
      </c>
      <c r="F1791" t="s">
        <v>5448</v>
      </c>
      <c r="G1791" t="s">
        <v>263</v>
      </c>
      <c r="H1791" t="s">
        <v>143</v>
      </c>
      <c r="I1791" t="s">
        <v>135</v>
      </c>
      <c r="J1791" t="s">
        <v>136</v>
      </c>
      <c r="K1791" t="s">
        <v>159</v>
      </c>
      <c r="L1791" t="s">
        <v>5449</v>
      </c>
      <c r="M1791" t="s">
        <v>5450</v>
      </c>
      <c r="N1791">
        <v>1.4783333329999999</v>
      </c>
      <c r="O1791">
        <v>0</v>
      </c>
      <c r="P1791">
        <v>121</v>
      </c>
      <c r="Q1791">
        <v>0</v>
      </c>
      <c r="R1791">
        <v>0</v>
      </c>
      <c r="S1791">
        <v>7</v>
      </c>
      <c r="T1791">
        <v>13</v>
      </c>
      <c r="U1791">
        <v>3</v>
      </c>
      <c r="V1791">
        <v>0</v>
      </c>
      <c r="W1791">
        <v>0</v>
      </c>
      <c r="X1791">
        <v>34.551541227545684</v>
      </c>
      <c r="Y1791">
        <v>0</v>
      </c>
      <c r="Z1791">
        <v>0</v>
      </c>
      <c r="AA1791">
        <v>54.5303988544538</v>
      </c>
      <c r="AB1791">
        <v>28.453548783273668</v>
      </c>
      <c r="AC1791">
        <v>54.199042253915977</v>
      </c>
      <c r="AD1791">
        <v>0</v>
      </c>
      <c r="AE1791">
        <v>171.73453111918911</v>
      </c>
    </row>
    <row r="1792" spans="1:31" x14ac:dyDescent="0.25">
      <c r="A1792">
        <v>1808801</v>
      </c>
      <c r="B1792">
        <v>1</v>
      </c>
      <c r="C1792" t="s">
        <v>80</v>
      </c>
      <c r="D1792" t="s">
        <v>93</v>
      </c>
      <c r="E1792" t="s">
        <v>291</v>
      </c>
      <c r="F1792" t="s">
        <v>5451</v>
      </c>
      <c r="G1792" t="s">
        <v>424</v>
      </c>
      <c r="H1792" t="s">
        <v>134</v>
      </c>
      <c r="I1792" t="s">
        <v>135</v>
      </c>
      <c r="J1792" t="s">
        <v>136</v>
      </c>
      <c r="K1792" t="s">
        <v>137</v>
      </c>
      <c r="L1792" t="s">
        <v>5452</v>
      </c>
      <c r="M1792" t="s">
        <v>5453</v>
      </c>
      <c r="N1792">
        <v>3.0472222219999998</v>
      </c>
      <c r="O1792">
        <v>0</v>
      </c>
      <c r="P1792">
        <v>1</v>
      </c>
      <c r="Q1792">
        <v>0</v>
      </c>
      <c r="R1792">
        <v>7</v>
      </c>
      <c r="S1792">
        <v>0</v>
      </c>
      <c r="T1792">
        <v>3</v>
      </c>
      <c r="U1792">
        <v>0</v>
      </c>
      <c r="V1792">
        <v>0</v>
      </c>
      <c r="W1792">
        <v>0</v>
      </c>
      <c r="X1792">
        <v>0.72877800168200002</v>
      </c>
      <c r="Y1792">
        <v>0</v>
      </c>
      <c r="Z1792">
        <v>3.0631801587890446</v>
      </c>
      <c r="AA1792">
        <v>0</v>
      </c>
      <c r="AB1792">
        <v>4.6493263860892391</v>
      </c>
      <c r="AC1792">
        <v>0</v>
      </c>
      <c r="AD1792">
        <v>0</v>
      </c>
      <c r="AE1792">
        <v>8.4412845465602828</v>
      </c>
    </row>
    <row r="1793" spans="1:31" x14ac:dyDescent="0.25">
      <c r="A1793">
        <v>1808658</v>
      </c>
      <c r="B1793">
        <v>1</v>
      </c>
      <c r="C1793" t="s">
        <v>80</v>
      </c>
      <c r="D1793" t="s">
        <v>93</v>
      </c>
      <c r="E1793" t="s">
        <v>176</v>
      </c>
      <c r="F1793" t="s">
        <v>5454</v>
      </c>
      <c r="G1793" t="s">
        <v>142</v>
      </c>
      <c r="H1793" t="s">
        <v>143</v>
      </c>
      <c r="I1793" t="s">
        <v>135</v>
      </c>
      <c r="J1793" t="s">
        <v>136</v>
      </c>
      <c r="K1793" t="s">
        <v>137</v>
      </c>
      <c r="L1793" t="s">
        <v>5455</v>
      </c>
      <c r="M1793" t="s">
        <v>5456</v>
      </c>
      <c r="N1793">
        <v>0.18</v>
      </c>
      <c r="O1793">
        <v>0</v>
      </c>
      <c r="P1793">
        <v>181</v>
      </c>
      <c r="Q1793">
        <v>0</v>
      </c>
      <c r="R1793">
        <v>83</v>
      </c>
      <c r="S1793">
        <v>1</v>
      </c>
      <c r="T1793">
        <v>51</v>
      </c>
      <c r="U1793">
        <v>0</v>
      </c>
      <c r="V1793">
        <v>0</v>
      </c>
      <c r="W1793">
        <v>0</v>
      </c>
      <c r="X1793">
        <v>10.510711704658441</v>
      </c>
      <c r="Y1793">
        <v>0</v>
      </c>
      <c r="Z1793">
        <v>13.537734153082019</v>
      </c>
      <c r="AA1793">
        <v>2.5475602424277599</v>
      </c>
      <c r="AB1793">
        <v>8.1722192956113577</v>
      </c>
      <c r="AC1793">
        <v>0</v>
      </c>
      <c r="AD1793">
        <v>0</v>
      </c>
      <c r="AE1793">
        <v>34.768225395779581</v>
      </c>
    </row>
    <row r="1794" spans="1:31" x14ac:dyDescent="0.25">
      <c r="A1794">
        <v>1808818</v>
      </c>
      <c r="B1794">
        <v>1</v>
      </c>
      <c r="C1794" t="s">
        <v>80</v>
      </c>
      <c r="D1794" t="s">
        <v>93</v>
      </c>
      <c r="E1794" t="s">
        <v>291</v>
      </c>
      <c r="F1794" t="s">
        <v>5457</v>
      </c>
      <c r="G1794" t="s">
        <v>424</v>
      </c>
      <c r="H1794" t="s">
        <v>134</v>
      </c>
      <c r="I1794" t="s">
        <v>135</v>
      </c>
      <c r="J1794" t="s">
        <v>136</v>
      </c>
      <c r="K1794" t="s">
        <v>137</v>
      </c>
      <c r="L1794" t="s">
        <v>5458</v>
      </c>
      <c r="M1794" t="s">
        <v>5459</v>
      </c>
      <c r="N1794">
        <v>3.7666666659999999</v>
      </c>
      <c r="O1794">
        <v>0</v>
      </c>
      <c r="P1794">
        <v>0</v>
      </c>
      <c r="Q1794">
        <v>0</v>
      </c>
      <c r="R1794">
        <v>15</v>
      </c>
      <c r="S1794">
        <v>0</v>
      </c>
      <c r="T1794">
        <v>3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85.037425717790015</v>
      </c>
      <c r="AA1794">
        <v>0</v>
      </c>
      <c r="AB1794">
        <v>0.8330043033384722</v>
      </c>
      <c r="AC1794">
        <v>0</v>
      </c>
      <c r="AD1794">
        <v>0</v>
      </c>
      <c r="AE1794">
        <v>85.870430021128485</v>
      </c>
    </row>
    <row r="1795" spans="1:31" x14ac:dyDescent="0.25">
      <c r="A1795">
        <v>1808841</v>
      </c>
      <c r="B1795">
        <v>1</v>
      </c>
      <c r="C1795" t="s">
        <v>80</v>
      </c>
      <c r="D1795" t="s">
        <v>92</v>
      </c>
      <c r="E1795" t="s">
        <v>193</v>
      </c>
      <c r="F1795" t="s">
        <v>5460</v>
      </c>
      <c r="G1795" t="s">
        <v>373</v>
      </c>
      <c r="H1795" t="s">
        <v>134</v>
      </c>
      <c r="I1795" t="s">
        <v>135</v>
      </c>
      <c r="J1795" t="s">
        <v>136</v>
      </c>
      <c r="K1795" t="s">
        <v>137</v>
      </c>
      <c r="L1795" t="s">
        <v>5461</v>
      </c>
      <c r="M1795" t="s">
        <v>5462</v>
      </c>
      <c r="N1795">
        <v>1.9175</v>
      </c>
      <c r="O1795">
        <v>0</v>
      </c>
      <c r="P1795">
        <v>25</v>
      </c>
      <c r="Q1795">
        <v>0</v>
      </c>
      <c r="R1795">
        <v>4</v>
      </c>
      <c r="S1795">
        <v>0</v>
      </c>
      <c r="T1795">
        <v>4</v>
      </c>
      <c r="U1795">
        <v>0</v>
      </c>
      <c r="V1795">
        <v>0</v>
      </c>
      <c r="W1795">
        <v>0</v>
      </c>
      <c r="X1795">
        <v>5.0421404835373336</v>
      </c>
      <c r="Y1795">
        <v>0</v>
      </c>
      <c r="Z1795">
        <v>0.22761923448602028</v>
      </c>
      <c r="AA1795">
        <v>0</v>
      </c>
      <c r="AB1795">
        <v>1.146289901297733</v>
      </c>
      <c r="AC1795">
        <v>0</v>
      </c>
      <c r="AD1795">
        <v>0</v>
      </c>
      <c r="AE1795">
        <v>6.416049619321087</v>
      </c>
    </row>
    <row r="1796" spans="1:31" x14ac:dyDescent="0.25">
      <c r="A1796">
        <v>1808924</v>
      </c>
      <c r="B1796">
        <v>1</v>
      </c>
      <c r="C1796" t="s">
        <v>81</v>
      </c>
      <c r="D1796" t="s">
        <v>123</v>
      </c>
      <c r="E1796" t="s">
        <v>291</v>
      </c>
      <c r="F1796" t="s">
        <v>5463</v>
      </c>
      <c r="G1796" t="s">
        <v>443</v>
      </c>
      <c r="H1796" t="s">
        <v>134</v>
      </c>
      <c r="I1796" t="s">
        <v>135</v>
      </c>
      <c r="J1796" t="s">
        <v>136</v>
      </c>
      <c r="K1796" t="s">
        <v>137</v>
      </c>
      <c r="L1796" t="s">
        <v>5464</v>
      </c>
      <c r="M1796" t="s">
        <v>5465</v>
      </c>
      <c r="N1796">
        <v>3.8430555549999998</v>
      </c>
      <c r="O1796">
        <v>0</v>
      </c>
      <c r="P1796">
        <v>200</v>
      </c>
      <c r="Q1796">
        <v>0</v>
      </c>
      <c r="R1796">
        <v>6</v>
      </c>
      <c r="S1796">
        <v>0</v>
      </c>
      <c r="T1796">
        <v>9</v>
      </c>
      <c r="U1796">
        <v>0</v>
      </c>
      <c r="V1796">
        <v>0</v>
      </c>
      <c r="W1796">
        <v>0</v>
      </c>
      <c r="X1796">
        <v>183.61348501152517</v>
      </c>
      <c r="Y1796">
        <v>0</v>
      </c>
      <c r="Z1796">
        <v>3.9588249784710823</v>
      </c>
      <c r="AA1796">
        <v>0</v>
      </c>
      <c r="AB1796">
        <v>21.883524604009878</v>
      </c>
      <c r="AC1796">
        <v>0</v>
      </c>
      <c r="AD1796">
        <v>0</v>
      </c>
      <c r="AE1796">
        <v>209.45583459400615</v>
      </c>
    </row>
    <row r="1797" spans="1:31" x14ac:dyDescent="0.25">
      <c r="A1797">
        <v>1808592</v>
      </c>
      <c r="B1797">
        <v>1</v>
      </c>
      <c r="C1797" t="s">
        <v>81</v>
      </c>
      <c r="D1797" t="s">
        <v>122</v>
      </c>
      <c r="E1797" t="s">
        <v>146</v>
      </c>
      <c r="F1797" t="s">
        <v>5466</v>
      </c>
      <c r="G1797" t="s">
        <v>263</v>
      </c>
      <c r="H1797" t="s">
        <v>143</v>
      </c>
      <c r="I1797" t="s">
        <v>135</v>
      </c>
      <c r="J1797" t="s">
        <v>136</v>
      </c>
      <c r="K1797" t="s">
        <v>159</v>
      </c>
      <c r="L1797" t="s">
        <v>5467</v>
      </c>
      <c r="M1797" t="s">
        <v>5468</v>
      </c>
      <c r="N1797">
        <v>1.3038888879999999</v>
      </c>
      <c r="O1797">
        <v>0</v>
      </c>
      <c r="P1797">
        <v>30</v>
      </c>
      <c r="Q1797">
        <v>1</v>
      </c>
      <c r="R1797">
        <v>7</v>
      </c>
      <c r="S1797">
        <v>5</v>
      </c>
      <c r="T1797">
        <v>25</v>
      </c>
      <c r="U1797">
        <v>2</v>
      </c>
      <c r="V1797">
        <v>0</v>
      </c>
      <c r="W1797">
        <v>0</v>
      </c>
      <c r="X1797">
        <v>6.0053477144619691</v>
      </c>
      <c r="Y1797">
        <v>0.28928070814651163</v>
      </c>
      <c r="Z1797">
        <v>21.221003372637945</v>
      </c>
      <c r="AA1797">
        <v>12.524116820600128</v>
      </c>
      <c r="AB1797">
        <v>41.000967152660962</v>
      </c>
      <c r="AC1797">
        <v>4584.1985067631922</v>
      </c>
      <c r="AD1797">
        <v>0</v>
      </c>
      <c r="AE1797">
        <v>4665.2392225316999</v>
      </c>
    </row>
    <row r="1798" spans="1:31" x14ac:dyDescent="0.25">
      <c r="A1798">
        <v>1808632</v>
      </c>
      <c r="B1798">
        <v>1</v>
      </c>
      <c r="C1798" t="s">
        <v>80</v>
      </c>
      <c r="D1798" t="s">
        <v>83</v>
      </c>
      <c r="E1798" t="s">
        <v>193</v>
      </c>
      <c r="F1798" t="s">
        <v>5469</v>
      </c>
      <c r="G1798" t="s">
        <v>256</v>
      </c>
      <c r="H1798" t="s">
        <v>134</v>
      </c>
      <c r="I1798" t="s">
        <v>135</v>
      </c>
      <c r="J1798" t="s">
        <v>5</v>
      </c>
      <c r="K1798" t="s">
        <v>159</v>
      </c>
      <c r="L1798" t="s">
        <v>5470</v>
      </c>
      <c r="M1798" t="s">
        <v>5471</v>
      </c>
      <c r="N1798">
        <v>7.2633897220000003</v>
      </c>
      <c r="O1798">
        <v>0</v>
      </c>
      <c r="P1798">
        <v>6</v>
      </c>
      <c r="Q1798">
        <v>0</v>
      </c>
      <c r="R1798">
        <v>0</v>
      </c>
      <c r="S1798">
        <v>0</v>
      </c>
      <c r="T1798">
        <v>97</v>
      </c>
      <c r="U1798">
        <v>0</v>
      </c>
      <c r="V1798">
        <v>1</v>
      </c>
      <c r="W1798">
        <v>0</v>
      </c>
      <c r="X1798">
        <v>6.0443628620121492</v>
      </c>
      <c r="Y1798">
        <v>0</v>
      </c>
      <c r="Z1798">
        <v>0</v>
      </c>
      <c r="AA1798">
        <v>0</v>
      </c>
      <c r="AB1798">
        <v>643.2117795758495</v>
      </c>
      <c r="AC1798">
        <v>0</v>
      </c>
      <c r="AD1798">
        <v>5.7726877229024014</v>
      </c>
      <c r="AE1798">
        <v>655.02883016076407</v>
      </c>
    </row>
    <row r="1799" spans="1:31" x14ac:dyDescent="0.25">
      <c r="A1799">
        <v>1808761</v>
      </c>
      <c r="B1799">
        <v>1</v>
      </c>
      <c r="C1799" t="s">
        <v>81</v>
      </c>
      <c r="D1799" t="s">
        <v>117</v>
      </c>
      <c r="E1799" t="s">
        <v>131</v>
      </c>
      <c r="F1799" t="s">
        <v>5472</v>
      </c>
      <c r="G1799" t="s">
        <v>133</v>
      </c>
      <c r="H1799" t="s">
        <v>134</v>
      </c>
      <c r="I1799" t="s">
        <v>135</v>
      </c>
      <c r="J1799" t="s">
        <v>136</v>
      </c>
      <c r="K1799" t="s">
        <v>137</v>
      </c>
      <c r="L1799" t="s">
        <v>5473</v>
      </c>
      <c r="M1799" t="s">
        <v>5474</v>
      </c>
      <c r="N1799">
        <v>1.6730555549999999</v>
      </c>
      <c r="O1799">
        <v>0</v>
      </c>
      <c r="P1799">
        <v>4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1.2772843347228127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1.2772843347228127</v>
      </c>
    </row>
    <row r="1800" spans="1:31" x14ac:dyDescent="0.25">
      <c r="A1800">
        <v>1808741</v>
      </c>
      <c r="B1800">
        <v>1</v>
      </c>
      <c r="C1800" t="s">
        <v>80</v>
      </c>
      <c r="D1800" t="s">
        <v>110</v>
      </c>
      <c r="E1800" t="s">
        <v>326</v>
      </c>
      <c r="F1800" t="s">
        <v>5475</v>
      </c>
      <c r="G1800" t="s">
        <v>256</v>
      </c>
      <c r="H1800" t="s">
        <v>134</v>
      </c>
      <c r="I1800" t="s">
        <v>135</v>
      </c>
      <c r="J1800" t="s">
        <v>136</v>
      </c>
      <c r="K1800" t="s">
        <v>137</v>
      </c>
      <c r="L1800" t="s">
        <v>5476</v>
      </c>
      <c r="M1800" t="s">
        <v>5477</v>
      </c>
      <c r="N1800">
        <v>3.7233333329999998</v>
      </c>
      <c r="O1800">
        <v>0</v>
      </c>
      <c r="P1800">
        <v>2</v>
      </c>
      <c r="Q1800">
        <v>0</v>
      </c>
      <c r="R1800">
        <v>0</v>
      </c>
      <c r="S1800">
        <v>0</v>
      </c>
      <c r="T1800">
        <v>31</v>
      </c>
      <c r="U1800">
        <v>0</v>
      </c>
      <c r="V1800">
        <v>0</v>
      </c>
      <c r="W1800">
        <v>0</v>
      </c>
      <c r="X1800">
        <v>0.34837536909882011</v>
      </c>
      <c r="Y1800">
        <v>0</v>
      </c>
      <c r="Z1800">
        <v>0</v>
      </c>
      <c r="AA1800">
        <v>0</v>
      </c>
      <c r="AB1800">
        <v>22.355789166739267</v>
      </c>
      <c r="AC1800">
        <v>0</v>
      </c>
      <c r="AD1800">
        <v>0</v>
      </c>
      <c r="AE1800">
        <v>22.704164535838089</v>
      </c>
    </row>
    <row r="1801" spans="1:31" x14ac:dyDescent="0.25">
      <c r="A1801">
        <v>1808569</v>
      </c>
      <c r="B1801">
        <v>1</v>
      </c>
      <c r="C1801" t="s">
        <v>80</v>
      </c>
      <c r="D1801" t="s">
        <v>93</v>
      </c>
      <c r="E1801" t="s">
        <v>176</v>
      </c>
      <c r="F1801" t="s">
        <v>5263</v>
      </c>
      <c r="G1801" t="s">
        <v>142</v>
      </c>
      <c r="H1801" t="s">
        <v>143</v>
      </c>
      <c r="I1801" t="s">
        <v>135</v>
      </c>
      <c r="J1801" t="s">
        <v>136</v>
      </c>
      <c r="K1801" t="s">
        <v>137</v>
      </c>
      <c r="L1801" t="s">
        <v>5478</v>
      </c>
      <c r="M1801" t="s">
        <v>5479</v>
      </c>
      <c r="N1801">
        <v>0.54111111099999998</v>
      </c>
      <c r="O1801">
        <v>1</v>
      </c>
      <c r="P1801">
        <v>0</v>
      </c>
      <c r="Q1801">
        <v>31</v>
      </c>
      <c r="R1801">
        <v>0</v>
      </c>
      <c r="S1801">
        <v>3</v>
      </c>
      <c r="T1801">
        <v>0</v>
      </c>
      <c r="U1801">
        <v>0</v>
      </c>
      <c r="V1801">
        <v>0</v>
      </c>
      <c r="W1801">
        <v>0.46784333244822224</v>
      </c>
      <c r="X1801">
        <v>0</v>
      </c>
      <c r="Y1801">
        <v>60.506844284974477</v>
      </c>
      <c r="Z1801">
        <v>0</v>
      </c>
      <c r="AA1801">
        <v>0.90798780938864998</v>
      </c>
      <c r="AB1801">
        <v>0</v>
      </c>
      <c r="AC1801">
        <v>0</v>
      </c>
      <c r="AD1801">
        <v>0</v>
      </c>
      <c r="AE1801">
        <v>61.882675426811353</v>
      </c>
    </row>
    <row r="1802" spans="1:31" x14ac:dyDescent="0.25">
      <c r="A1802">
        <v>1808718</v>
      </c>
      <c r="B1802">
        <v>1</v>
      </c>
      <c r="C1802" t="s">
        <v>80</v>
      </c>
      <c r="D1802" t="s">
        <v>83</v>
      </c>
      <c r="E1802" t="s">
        <v>131</v>
      </c>
      <c r="F1802" t="s">
        <v>5480</v>
      </c>
      <c r="G1802" t="s">
        <v>231</v>
      </c>
      <c r="H1802" t="s">
        <v>134</v>
      </c>
      <c r="I1802" t="s">
        <v>135</v>
      </c>
      <c r="J1802" t="s">
        <v>136</v>
      </c>
      <c r="K1802" t="s">
        <v>137</v>
      </c>
      <c r="L1802" t="s">
        <v>5481</v>
      </c>
      <c r="M1802" t="s">
        <v>5482</v>
      </c>
      <c r="N1802">
        <v>1.9125000000000001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0.33083840440242673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0.33083840440242673</v>
      </c>
    </row>
    <row r="1803" spans="1:31" x14ac:dyDescent="0.25">
      <c r="A1803">
        <v>1808698</v>
      </c>
      <c r="B1803">
        <v>1</v>
      </c>
      <c r="C1803" t="s">
        <v>80</v>
      </c>
      <c r="D1803" t="s">
        <v>95</v>
      </c>
      <c r="E1803" t="s">
        <v>193</v>
      </c>
      <c r="F1803" t="s">
        <v>5483</v>
      </c>
      <c r="G1803" t="s">
        <v>373</v>
      </c>
      <c r="H1803" t="s">
        <v>134</v>
      </c>
      <c r="I1803" t="s">
        <v>135</v>
      </c>
      <c r="J1803" t="s">
        <v>136</v>
      </c>
      <c r="K1803" t="s">
        <v>137</v>
      </c>
      <c r="L1803" t="s">
        <v>5484</v>
      </c>
      <c r="M1803" t="s">
        <v>5485</v>
      </c>
      <c r="N1803">
        <v>7.7758333329999996</v>
      </c>
      <c r="O1803">
        <v>0</v>
      </c>
      <c r="P1803">
        <v>3</v>
      </c>
      <c r="Q1803">
        <v>0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5.4985372666547558</v>
      </c>
      <c r="Y1803">
        <v>0</v>
      </c>
      <c r="Z1803">
        <v>0</v>
      </c>
      <c r="AA1803">
        <v>0</v>
      </c>
      <c r="AB1803">
        <v>8.5428003851785006E-2</v>
      </c>
      <c r="AC1803">
        <v>0</v>
      </c>
      <c r="AD1803">
        <v>0</v>
      </c>
      <c r="AE1803">
        <v>5.5839652705065408</v>
      </c>
    </row>
    <row r="1804" spans="1:31" x14ac:dyDescent="0.25">
      <c r="A1804">
        <v>1808612</v>
      </c>
      <c r="B1804">
        <v>1</v>
      </c>
      <c r="C1804" t="s">
        <v>81</v>
      </c>
      <c r="D1804" t="s">
        <v>118</v>
      </c>
      <c r="E1804" t="s">
        <v>146</v>
      </c>
      <c r="F1804" t="s">
        <v>5486</v>
      </c>
      <c r="G1804" t="s">
        <v>263</v>
      </c>
      <c r="H1804" t="s">
        <v>143</v>
      </c>
      <c r="I1804" t="s">
        <v>135</v>
      </c>
      <c r="J1804" t="s">
        <v>136</v>
      </c>
      <c r="K1804" t="s">
        <v>159</v>
      </c>
      <c r="L1804" t="s">
        <v>5487</v>
      </c>
      <c r="M1804" t="s">
        <v>5488</v>
      </c>
      <c r="N1804">
        <v>7.7319444439999998</v>
      </c>
      <c r="O1804">
        <v>0</v>
      </c>
      <c r="P1804">
        <v>211</v>
      </c>
      <c r="Q1804">
        <v>0</v>
      </c>
      <c r="R1804">
        <v>0</v>
      </c>
      <c r="S1804">
        <v>0</v>
      </c>
      <c r="T1804">
        <v>21</v>
      </c>
      <c r="U1804">
        <v>0</v>
      </c>
      <c r="V1804">
        <v>0</v>
      </c>
      <c r="W1804">
        <v>0</v>
      </c>
      <c r="X1804">
        <v>146.81090865992329</v>
      </c>
      <c r="Y1804">
        <v>0</v>
      </c>
      <c r="Z1804">
        <v>0</v>
      </c>
      <c r="AA1804">
        <v>0</v>
      </c>
      <c r="AB1804">
        <v>19.923467120038275</v>
      </c>
      <c r="AC1804">
        <v>0</v>
      </c>
      <c r="AD1804">
        <v>0</v>
      </c>
      <c r="AE1804">
        <v>166.73437577996157</v>
      </c>
    </row>
    <row r="1805" spans="1:31" x14ac:dyDescent="0.25">
      <c r="A1805">
        <v>1808655</v>
      </c>
      <c r="B1805">
        <v>1</v>
      </c>
      <c r="C1805" t="s">
        <v>81</v>
      </c>
      <c r="D1805" t="s">
        <v>120</v>
      </c>
      <c r="E1805" t="s">
        <v>140</v>
      </c>
      <c r="F1805" t="s">
        <v>5489</v>
      </c>
      <c r="G1805" t="s">
        <v>142</v>
      </c>
      <c r="H1805" t="s">
        <v>143</v>
      </c>
      <c r="I1805" t="s">
        <v>135</v>
      </c>
      <c r="J1805" t="s">
        <v>136</v>
      </c>
      <c r="K1805" t="s">
        <v>137</v>
      </c>
      <c r="L1805" t="s">
        <v>5490</v>
      </c>
      <c r="M1805" t="s">
        <v>5491</v>
      </c>
      <c r="N1805">
        <v>0.95805555499999995</v>
      </c>
      <c r="O1805">
        <v>0</v>
      </c>
      <c r="P1805">
        <v>0</v>
      </c>
      <c r="Q1805">
        <v>32</v>
      </c>
      <c r="R1805">
        <v>31</v>
      </c>
      <c r="S1805">
        <v>3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135.87729322312862</v>
      </c>
      <c r="Z1805">
        <v>26.57454463265519</v>
      </c>
      <c r="AA1805">
        <v>5.6821627310974874</v>
      </c>
      <c r="AB1805">
        <v>0</v>
      </c>
      <c r="AC1805">
        <v>0</v>
      </c>
      <c r="AD1805">
        <v>0</v>
      </c>
      <c r="AE1805">
        <v>168.13400058688131</v>
      </c>
    </row>
    <row r="1806" spans="1:31" x14ac:dyDescent="0.25">
      <c r="A1806">
        <v>1808755</v>
      </c>
      <c r="B1806">
        <v>1</v>
      </c>
      <c r="C1806" t="s">
        <v>81</v>
      </c>
      <c r="D1806" t="s">
        <v>126</v>
      </c>
      <c r="E1806" t="s">
        <v>140</v>
      </c>
      <c r="F1806" t="s">
        <v>5492</v>
      </c>
      <c r="G1806" t="s">
        <v>142</v>
      </c>
      <c r="H1806" t="s">
        <v>143</v>
      </c>
      <c r="I1806" t="s">
        <v>199</v>
      </c>
      <c r="J1806" t="s">
        <v>136</v>
      </c>
      <c r="K1806" t="s">
        <v>137</v>
      </c>
      <c r="L1806" t="s">
        <v>5493</v>
      </c>
      <c r="M1806" t="s">
        <v>5494</v>
      </c>
      <c r="N1806">
        <v>1.4444444000000001E-2</v>
      </c>
      <c r="O1806">
        <v>0</v>
      </c>
      <c r="P1806">
        <v>222</v>
      </c>
      <c r="Q1806">
        <v>4</v>
      </c>
      <c r="R1806">
        <v>36</v>
      </c>
      <c r="S1806">
        <v>9</v>
      </c>
      <c r="T1806">
        <v>22</v>
      </c>
      <c r="U1806">
        <v>0</v>
      </c>
      <c r="V1806">
        <v>0</v>
      </c>
      <c r="W1806">
        <v>0</v>
      </c>
      <c r="X1806">
        <v>0.37702827923212107</v>
      </c>
      <c r="Y1806">
        <v>8.76134199015111E-2</v>
      </c>
      <c r="Z1806">
        <v>0.10646344085286</v>
      </c>
      <c r="AA1806">
        <v>1.0050118130820733</v>
      </c>
      <c r="AB1806">
        <v>0.41437311399964993</v>
      </c>
      <c r="AC1806">
        <v>0</v>
      </c>
      <c r="AD1806">
        <v>0</v>
      </c>
      <c r="AE1806">
        <v>1.9904900670682153</v>
      </c>
    </row>
    <row r="1807" spans="1:31" x14ac:dyDescent="0.25">
      <c r="A1807">
        <v>1808704</v>
      </c>
      <c r="B1807">
        <v>1</v>
      </c>
      <c r="C1807" t="s">
        <v>80</v>
      </c>
      <c r="D1807" t="s">
        <v>82</v>
      </c>
      <c r="E1807" t="s">
        <v>131</v>
      </c>
      <c r="F1807" t="s">
        <v>5495</v>
      </c>
      <c r="G1807" t="s">
        <v>133</v>
      </c>
      <c r="H1807" t="s">
        <v>134</v>
      </c>
      <c r="I1807" t="s">
        <v>135</v>
      </c>
      <c r="J1807" t="s">
        <v>136</v>
      </c>
      <c r="K1807" t="s">
        <v>137</v>
      </c>
      <c r="L1807" t="s">
        <v>5496</v>
      </c>
      <c r="M1807" t="s">
        <v>5497</v>
      </c>
      <c r="N1807">
        <v>8.3619444440000006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1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10.991262137017817</v>
      </c>
      <c r="AC1807">
        <v>0</v>
      </c>
      <c r="AD1807">
        <v>0</v>
      </c>
      <c r="AE1807">
        <v>10.991262137017817</v>
      </c>
    </row>
    <row r="1808" spans="1:31" x14ac:dyDescent="0.25">
      <c r="A1808">
        <v>1808727</v>
      </c>
      <c r="B1808">
        <v>1</v>
      </c>
      <c r="C1808" t="s">
        <v>80</v>
      </c>
      <c r="D1808" t="s">
        <v>93</v>
      </c>
      <c r="E1808" t="s">
        <v>291</v>
      </c>
      <c r="F1808" t="s">
        <v>5457</v>
      </c>
      <c r="G1808" t="s">
        <v>424</v>
      </c>
      <c r="H1808" t="s">
        <v>134</v>
      </c>
      <c r="I1808" t="s">
        <v>135</v>
      </c>
      <c r="J1808" t="s">
        <v>136</v>
      </c>
      <c r="K1808" t="s">
        <v>137</v>
      </c>
      <c r="L1808" t="s">
        <v>5498</v>
      </c>
      <c r="M1808" t="s">
        <v>5499</v>
      </c>
      <c r="N1808">
        <v>1.4608333330000001</v>
      </c>
      <c r="O1808">
        <v>0</v>
      </c>
      <c r="P1808">
        <v>0</v>
      </c>
      <c r="Q1808">
        <v>0</v>
      </c>
      <c r="R1808">
        <v>15</v>
      </c>
      <c r="S1808">
        <v>0</v>
      </c>
      <c r="T1808">
        <v>3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33.535510431270751</v>
      </c>
      <c r="AA1808">
        <v>0</v>
      </c>
      <c r="AB1808">
        <v>0.34182621520940421</v>
      </c>
      <c r="AC1808">
        <v>0</v>
      </c>
      <c r="AD1808">
        <v>0</v>
      </c>
      <c r="AE1808">
        <v>33.877336646480153</v>
      </c>
    </row>
    <row r="1809" spans="1:31" x14ac:dyDescent="0.25">
      <c r="A1809">
        <v>1808867</v>
      </c>
      <c r="B1809">
        <v>1</v>
      </c>
      <c r="C1809" t="s">
        <v>81</v>
      </c>
      <c r="D1809" t="s">
        <v>112</v>
      </c>
      <c r="E1809" t="s">
        <v>339</v>
      </c>
      <c r="F1809" t="s">
        <v>5500</v>
      </c>
      <c r="G1809" t="s">
        <v>612</v>
      </c>
      <c r="H1809" t="s">
        <v>143</v>
      </c>
      <c r="I1809" t="s">
        <v>135</v>
      </c>
      <c r="J1809" t="s">
        <v>3</v>
      </c>
      <c r="K1809" t="s">
        <v>137</v>
      </c>
      <c r="L1809" t="s">
        <v>5501</v>
      </c>
      <c r="M1809" t="s">
        <v>5502</v>
      </c>
      <c r="N1809">
        <v>0.25916666599999999</v>
      </c>
      <c r="O1809">
        <v>0</v>
      </c>
      <c r="P1809">
        <v>39804</v>
      </c>
      <c r="Q1809">
        <v>39</v>
      </c>
      <c r="R1809">
        <v>1078</v>
      </c>
      <c r="S1809">
        <v>38</v>
      </c>
      <c r="T1809">
        <v>5319</v>
      </c>
      <c r="U1809">
        <v>10</v>
      </c>
      <c r="V1809">
        <v>18</v>
      </c>
      <c r="W1809">
        <v>0</v>
      </c>
      <c r="X1809">
        <v>1885.190772127344</v>
      </c>
      <c r="Y1809">
        <v>4.6545247461355714</v>
      </c>
      <c r="Z1809">
        <v>35.161902678989279</v>
      </c>
      <c r="AA1809">
        <v>118.35846836653178</v>
      </c>
      <c r="AB1809">
        <v>755.98194584365717</v>
      </c>
      <c r="AC1809">
        <v>119.05140428078835</v>
      </c>
      <c r="AD1809">
        <v>57.546932189258044</v>
      </c>
      <c r="AE1809">
        <v>2975.9459502327036</v>
      </c>
    </row>
    <row r="1810" spans="1:31" x14ac:dyDescent="0.25">
      <c r="A1810">
        <v>1808936</v>
      </c>
      <c r="B1810">
        <v>1</v>
      </c>
      <c r="C1810" t="s">
        <v>80</v>
      </c>
      <c r="D1810" t="s">
        <v>92</v>
      </c>
      <c r="E1810" t="s">
        <v>131</v>
      </c>
      <c r="F1810" t="s">
        <v>5503</v>
      </c>
      <c r="G1810" t="s">
        <v>133</v>
      </c>
      <c r="H1810" t="s">
        <v>134</v>
      </c>
      <c r="I1810" t="s">
        <v>135</v>
      </c>
      <c r="J1810" t="s">
        <v>136</v>
      </c>
      <c r="K1810" t="s">
        <v>137</v>
      </c>
      <c r="L1810" t="s">
        <v>5504</v>
      </c>
      <c r="M1810" t="s">
        <v>5505</v>
      </c>
      <c r="N1810">
        <v>1.4841666659999999</v>
      </c>
      <c r="O1810">
        <v>0</v>
      </c>
      <c r="P1810">
        <v>9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4.8623102113252807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4.8623102113252807</v>
      </c>
    </row>
    <row r="1811" spans="1:31" x14ac:dyDescent="0.25">
      <c r="A1811">
        <v>1808873</v>
      </c>
      <c r="B1811">
        <v>1</v>
      </c>
      <c r="C1811" t="s">
        <v>81</v>
      </c>
      <c r="D1811" t="s">
        <v>118</v>
      </c>
      <c r="E1811" t="s">
        <v>193</v>
      </c>
      <c r="F1811" t="s">
        <v>5506</v>
      </c>
      <c r="G1811" t="s">
        <v>235</v>
      </c>
      <c r="H1811" t="s">
        <v>134</v>
      </c>
      <c r="I1811" t="s">
        <v>135</v>
      </c>
      <c r="J1811" t="s">
        <v>136</v>
      </c>
      <c r="K1811" t="s">
        <v>137</v>
      </c>
      <c r="L1811" t="s">
        <v>5507</v>
      </c>
      <c r="M1811" t="s">
        <v>5508</v>
      </c>
      <c r="N1811">
        <v>1.3963888879999999</v>
      </c>
      <c r="O1811">
        <v>0</v>
      </c>
      <c r="P1811">
        <v>196</v>
      </c>
      <c r="Q1811">
        <v>0</v>
      </c>
      <c r="R1811">
        <v>0</v>
      </c>
      <c r="S1811">
        <v>0</v>
      </c>
      <c r="T1811">
        <v>4</v>
      </c>
      <c r="U1811">
        <v>0</v>
      </c>
      <c r="V1811">
        <v>0</v>
      </c>
      <c r="W1811">
        <v>0</v>
      </c>
      <c r="X1811">
        <v>53.334233034546479</v>
      </c>
      <c r="Y1811">
        <v>0</v>
      </c>
      <c r="Z1811">
        <v>0</v>
      </c>
      <c r="AA1811">
        <v>0</v>
      </c>
      <c r="AB1811">
        <v>1.6921553726128689</v>
      </c>
      <c r="AC1811">
        <v>0</v>
      </c>
      <c r="AD1811">
        <v>0</v>
      </c>
      <c r="AE1811">
        <v>55.026388407159345</v>
      </c>
    </row>
    <row r="1812" spans="1:31" x14ac:dyDescent="0.25">
      <c r="A1812">
        <v>1808827</v>
      </c>
      <c r="B1812">
        <v>1</v>
      </c>
      <c r="C1812" t="s">
        <v>80</v>
      </c>
      <c r="D1812" t="s">
        <v>85</v>
      </c>
      <c r="E1812" t="s">
        <v>193</v>
      </c>
      <c r="F1812" t="s">
        <v>5509</v>
      </c>
      <c r="G1812" t="s">
        <v>279</v>
      </c>
      <c r="H1812" t="s">
        <v>134</v>
      </c>
      <c r="I1812" t="s">
        <v>135</v>
      </c>
      <c r="J1812" t="s">
        <v>136</v>
      </c>
      <c r="K1812" t="s">
        <v>137</v>
      </c>
      <c r="L1812" t="s">
        <v>5510</v>
      </c>
      <c r="M1812" t="s">
        <v>5511</v>
      </c>
      <c r="N1812">
        <v>1.2627777769999999</v>
      </c>
      <c r="O1812">
        <v>0</v>
      </c>
      <c r="P1812">
        <v>93</v>
      </c>
      <c r="Q1812">
        <v>0</v>
      </c>
      <c r="R1812">
        <v>0</v>
      </c>
      <c r="S1812">
        <v>0</v>
      </c>
      <c r="T1812">
        <v>11</v>
      </c>
      <c r="U1812">
        <v>0</v>
      </c>
      <c r="V1812">
        <v>0</v>
      </c>
      <c r="W1812">
        <v>0</v>
      </c>
      <c r="X1812">
        <v>27.071342971828816</v>
      </c>
      <c r="Y1812">
        <v>0</v>
      </c>
      <c r="Z1812">
        <v>0</v>
      </c>
      <c r="AA1812">
        <v>0</v>
      </c>
      <c r="AB1812">
        <v>10.504285289278657</v>
      </c>
      <c r="AC1812">
        <v>0</v>
      </c>
      <c r="AD1812">
        <v>0</v>
      </c>
      <c r="AE1812">
        <v>37.575628261107475</v>
      </c>
    </row>
    <row r="1813" spans="1:31" x14ac:dyDescent="0.25">
      <c r="A1813">
        <v>1808581</v>
      </c>
      <c r="B1813">
        <v>1</v>
      </c>
      <c r="C1813" t="s">
        <v>81</v>
      </c>
      <c r="D1813" t="s">
        <v>127</v>
      </c>
      <c r="E1813" t="s">
        <v>176</v>
      </c>
      <c r="F1813" t="s">
        <v>5512</v>
      </c>
      <c r="G1813" t="s">
        <v>142</v>
      </c>
      <c r="H1813" t="s">
        <v>143</v>
      </c>
      <c r="I1813" t="s">
        <v>135</v>
      </c>
      <c r="J1813" t="s">
        <v>136</v>
      </c>
      <c r="K1813" t="s">
        <v>137</v>
      </c>
      <c r="L1813" t="s">
        <v>5513</v>
      </c>
      <c r="M1813" t="s">
        <v>5514</v>
      </c>
      <c r="N1813">
        <v>0.74611111100000005</v>
      </c>
      <c r="O1813">
        <v>0</v>
      </c>
      <c r="P1813">
        <v>17</v>
      </c>
      <c r="Q1813">
        <v>0</v>
      </c>
      <c r="R1813">
        <v>3</v>
      </c>
      <c r="S1813">
        <v>5</v>
      </c>
      <c r="T1813">
        <v>9</v>
      </c>
      <c r="U1813">
        <v>0</v>
      </c>
      <c r="V1813">
        <v>0</v>
      </c>
      <c r="W1813">
        <v>0</v>
      </c>
      <c r="X1813">
        <v>2.6143568344891248</v>
      </c>
      <c r="Y1813">
        <v>0</v>
      </c>
      <c r="Z1813">
        <v>0.46244723826674777</v>
      </c>
      <c r="AA1813">
        <v>19.306515444645001</v>
      </c>
      <c r="AB1813">
        <v>4.2409448564172187</v>
      </c>
      <c r="AC1813">
        <v>0</v>
      </c>
      <c r="AD1813">
        <v>0</v>
      </c>
      <c r="AE1813">
        <v>26.624264373818093</v>
      </c>
    </row>
    <row r="1814" spans="1:31" x14ac:dyDescent="0.25">
      <c r="A1814">
        <v>1808764</v>
      </c>
      <c r="B1814">
        <v>1</v>
      </c>
      <c r="C1814" t="s">
        <v>80</v>
      </c>
      <c r="D1814" t="s">
        <v>83</v>
      </c>
      <c r="E1814" t="s">
        <v>131</v>
      </c>
      <c r="F1814" t="s">
        <v>5515</v>
      </c>
      <c r="G1814" t="s">
        <v>209</v>
      </c>
      <c r="H1814" t="s">
        <v>134</v>
      </c>
      <c r="I1814" t="s">
        <v>135</v>
      </c>
      <c r="J1814" t="s">
        <v>136</v>
      </c>
      <c r="K1814" t="s">
        <v>137</v>
      </c>
      <c r="L1814" t="s">
        <v>5516</v>
      </c>
      <c r="M1814" t="s">
        <v>5517</v>
      </c>
      <c r="N1814">
        <v>1.980555555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0.6355363162816049</v>
      </c>
      <c r="AC1814">
        <v>0</v>
      </c>
      <c r="AD1814">
        <v>0</v>
      </c>
      <c r="AE1814">
        <v>0.6355363162816049</v>
      </c>
    </row>
    <row r="1815" spans="1:31" x14ac:dyDescent="0.25">
      <c r="A1815">
        <v>1808930</v>
      </c>
      <c r="B1815">
        <v>1</v>
      </c>
      <c r="C1815" t="s">
        <v>80</v>
      </c>
      <c r="D1815" t="s">
        <v>109</v>
      </c>
      <c r="E1815" t="s">
        <v>131</v>
      </c>
      <c r="F1815" t="s">
        <v>5518</v>
      </c>
      <c r="G1815" t="s">
        <v>231</v>
      </c>
      <c r="H1815" t="s">
        <v>134</v>
      </c>
      <c r="I1815" t="s">
        <v>135</v>
      </c>
      <c r="J1815" t="s">
        <v>136</v>
      </c>
      <c r="K1815" t="s">
        <v>137</v>
      </c>
      <c r="L1815" t="s">
        <v>5519</v>
      </c>
      <c r="M1815" t="s">
        <v>5520</v>
      </c>
      <c r="N1815">
        <v>2.7</v>
      </c>
      <c r="O1815">
        <v>0</v>
      </c>
      <c r="P1815">
        <v>2</v>
      </c>
      <c r="Q1815">
        <v>0</v>
      </c>
      <c r="R1815">
        <v>0</v>
      </c>
      <c r="S1815">
        <v>0</v>
      </c>
      <c r="T1815">
        <v>1</v>
      </c>
      <c r="U1815">
        <v>0</v>
      </c>
      <c r="V1815">
        <v>0</v>
      </c>
      <c r="W1815">
        <v>0</v>
      </c>
      <c r="X1815">
        <v>0.5467200314901528</v>
      </c>
      <c r="Y1815">
        <v>0</v>
      </c>
      <c r="Z1815">
        <v>0</v>
      </c>
      <c r="AA1815">
        <v>0</v>
      </c>
      <c r="AB1815">
        <v>7.1179386610499995E-2</v>
      </c>
      <c r="AC1815">
        <v>0</v>
      </c>
      <c r="AD1815">
        <v>0</v>
      </c>
      <c r="AE1815">
        <v>0.61789941810065274</v>
      </c>
    </row>
    <row r="1816" spans="1:31" x14ac:dyDescent="0.25">
      <c r="A1816">
        <v>1808744</v>
      </c>
      <c r="B1816">
        <v>1</v>
      </c>
      <c r="C1816" t="s">
        <v>80</v>
      </c>
      <c r="D1816" t="s">
        <v>91</v>
      </c>
      <c r="E1816" t="s">
        <v>131</v>
      </c>
      <c r="F1816" t="s">
        <v>5521</v>
      </c>
      <c r="G1816" t="s">
        <v>231</v>
      </c>
      <c r="H1816" t="s">
        <v>134</v>
      </c>
      <c r="I1816" t="s">
        <v>135</v>
      </c>
      <c r="J1816" t="s">
        <v>136</v>
      </c>
      <c r="K1816" t="s">
        <v>137</v>
      </c>
      <c r="L1816" t="s">
        <v>5522</v>
      </c>
      <c r="M1816" t="s">
        <v>5523</v>
      </c>
      <c r="N1816">
        <v>5.2836111109999999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</row>
    <row r="1817" spans="1:31" x14ac:dyDescent="0.25">
      <c r="A1817">
        <v>1808601</v>
      </c>
      <c r="B1817">
        <v>1</v>
      </c>
      <c r="C1817" t="s">
        <v>81</v>
      </c>
      <c r="D1817" t="s">
        <v>122</v>
      </c>
      <c r="E1817" t="s">
        <v>176</v>
      </c>
      <c r="F1817" t="s">
        <v>5524</v>
      </c>
      <c r="G1817" t="s">
        <v>142</v>
      </c>
      <c r="H1817" t="s">
        <v>143</v>
      </c>
      <c r="I1817" t="s">
        <v>135</v>
      </c>
      <c r="J1817" t="s">
        <v>136</v>
      </c>
      <c r="K1817" t="s">
        <v>137</v>
      </c>
      <c r="L1817" t="s">
        <v>5525</v>
      </c>
      <c r="M1817" t="s">
        <v>5526</v>
      </c>
      <c r="N1817">
        <v>1.091111111</v>
      </c>
      <c r="O1817">
        <v>2</v>
      </c>
      <c r="P1817">
        <v>102</v>
      </c>
      <c r="Q1817">
        <v>11</v>
      </c>
      <c r="R1817">
        <v>0</v>
      </c>
      <c r="S1817">
        <v>7</v>
      </c>
      <c r="T1817">
        <v>3</v>
      </c>
      <c r="U1817">
        <v>2</v>
      </c>
      <c r="V1817">
        <v>0</v>
      </c>
      <c r="W1817">
        <v>0.46070413699663559</v>
      </c>
      <c r="X1817">
        <v>11.212744155403334</v>
      </c>
      <c r="Y1817">
        <v>8.3067611674685065</v>
      </c>
      <c r="Z1817">
        <v>0</v>
      </c>
      <c r="AA1817">
        <v>50.899639230347432</v>
      </c>
      <c r="AB1817">
        <v>0.22948254702071999</v>
      </c>
      <c r="AC1817">
        <v>155.50208849257842</v>
      </c>
      <c r="AD1817">
        <v>0</v>
      </c>
      <c r="AE1817">
        <v>226.61141972981505</v>
      </c>
    </row>
    <row r="1818" spans="1:31" x14ac:dyDescent="0.25">
      <c r="A1818">
        <v>1808701</v>
      </c>
      <c r="B1818">
        <v>1</v>
      </c>
      <c r="C1818" t="s">
        <v>80</v>
      </c>
      <c r="D1818" t="s">
        <v>108</v>
      </c>
      <c r="E1818" t="s">
        <v>131</v>
      </c>
      <c r="F1818" t="s">
        <v>5527</v>
      </c>
      <c r="G1818" t="s">
        <v>231</v>
      </c>
      <c r="H1818" t="s">
        <v>134</v>
      </c>
      <c r="I1818" t="s">
        <v>135</v>
      </c>
      <c r="J1818" t="s">
        <v>136</v>
      </c>
      <c r="K1818" t="s">
        <v>137</v>
      </c>
      <c r="L1818" t="s">
        <v>5528</v>
      </c>
      <c r="M1818" t="s">
        <v>5529</v>
      </c>
      <c r="N1818">
        <v>2.4866666660000001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0.11420028472061111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0.11420028472061111</v>
      </c>
    </row>
    <row r="1819" spans="1:31" x14ac:dyDescent="0.25">
      <c r="A1819">
        <v>1808561</v>
      </c>
      <c r="B1819">
        <v>1</v>
      </c>
      <c r="C1819" t="s">
        <v>80</v>
      </c>
      <c r="D1819" t="s">
        <v>93</v>
      </c>
      <c r="E1819" t="s">
        <v>176</v>
      </c>
      <c r="F1819" t="s">
        <v>5530</v>
      </c>
      <c r="G1819" t="s">
        <v>142</v>
      </c>
      <c r="H1819" t="s">
        <v>143</v>
      </c>
      <c r="I1819" t="s">
        <v>135</v>
      </c>
      <c r="J1819" t="s">
        <v>136</v>
      </c>
      <c r="K1819" t="s">
        <v>137</v>
      </c>
      <c r="L1819" t="s">
        <v>5531</v>
      </c>
      <c r="M1819" t="s">
        <v>5532</v>
      </c>
      <c r="N1819">
        <v>0.75555555500000005</v>
      </c>
      <c r="O1819">
        <v>2</v>
      </c>
      <c r="P1819">
        <v>1171</v>
      </c>
      <c r="Q1819">
        <v>10</v>
      </c>
      <c r="R1819">
        <v>454</v>
      </c>
      <c r="S1819">
        <v>3</v>
      </c>
      <c r="T1819">
        <v>240</v>
      </c>
      <c r="U1819">
        <v>0</v>
      </c>
      <c r="V1819">
        <v>0</v>
      </c>
      <c r="W1819">
        <v>4.0140072442368</v>
      </c>
      <c r="X1819">
        <v>58.186195640118335</v>
      </c>
      <c r="Y1819">
        <v>16.033166644537332</v>
      </c>
      <c r="Z1819">
        <v>16.424613335172804</v>
      </c>
      <c r="AA1819">
        <v>5.2173277057484899</v>
      </c>
      <c r="AB1819">
        <v>67.664827689406167</v>
      </c>
      <c r="AC1819">
        <v>0</v>
      </c>
      <c r="AD1819">
        <v>0</v>
      </c>
      <c r="AE1819">
        <v>167.54013825921993</v>
      </c>
    </row>
    <row r="1820" spans="1:31" x14ac:dyDescent="0.25">
      <c r="A1820">
        <v>1808847</v>
      </c>
      <c r="B1820">
        <v>1</v>
      </c>
      <c r="C1820" t="s">
        <v>80</v>
      </c>
      <c r="D1820" t="s">
        <v>82</v>
      </c>
      <c r="E1820" t="s">
        <v>131</v>
      </c>
      <c r="F1820" t="s">
        <v>5533</v>
      </c>
      <c r="G1820" t="s">
        <v>133</v>
      </c>
      <c r="H1820" t="s">
        <v>134</v>
      </c>
      <c r="I1820" t="s">
        <v>135</v>
      </c>
      <c r="J1820" t="s">
        <v>136</v>
      </c>
      <c r="K1820" t="s">
        <v>137</v>
      </c>
      <c r="L1820" t="s">
        <v>5534</v>
      </c>
      <c r="M1820" t="s">
        <v>5535</v>
      </c>
      <c r="N1820">
        <v>4.7777777769999998</v>
      </c>
      <c r="O1820">
        <v>0</v>
      </c>
      <c r="P1820">
        <v>13</v>
      </c>
      <c r="Q1820">
        <v>0</v>
      </c>
      <c r="R1820">
        <v>0</v>
      </c>
      <c r="S1820">
        <v>0</v>
      </c>
      <c r="T1820">
        <v>2</v>
      </c>
      <c r="U1820">
        <v>0</v>
      </c>
      <c r="V1820">
        <v>0</v>
      </c>
      <c r="W1820">
        <v>0</v>
      </c>
      <c r="X1820">
        <v>16.969273035646346</v>
      </c>
      <c r="Y1820">
        <v>0</v>
      </c>
      <c r="Z1820">
        <v>0</v>
      </c>
      <c r="AA1820">
        <v>0</v>
      </c>
      <c r="AB1820">
        <v>7.4049214304428892</v>
      </c>
      <c r="AC1820">
        <v>0</v>
      </c>
      <c r="AD1820">
        <v>0</v>
      </c>
      <c r="AE1820">
        <v>24.374194466089236</v>
      </c>
    </row>
    <row r="1821" spans="1:31" x14ac:dyDescent="0.25">
      <c r="A1821">
        <v>1808578</v>
      </c>
      <c r="B1821">
        <v>1</v>
      </c>
      <c r="C1821" t="s">
        <v>81</v>
      </c>
      <c r="D1821" t="s">
        <v>127</v>
      </c>
      <c r="E1821" t="s">
        <v>176</v>
      </c>
      <c r="F1821" t="s">
        <v>5536</v>
      </c>
      <c r="G1821" t="s">
        <v>443</v>
      </c>
      <c r="H1821" t="s">
        <v>143</v>
      </c>
      <c r="I1821" t="s">
        <v>135</v>
      </c>
      <c r="J1821" t="s">
        <v>136</v>
      </c>
      <c r="K1821" t="s">
        <v>137</v>
      </c>
      <c r="L1821" t="s">
        <v>5537</v>
      </c>
      <c r="M1821" t="s">
        <v>5538</v>
      </c>
      <c r="N1821">
        <v>0.60250000000000004</v>
      </c>
      <c r="O1821">
        <v>0</v>
      </c>
      <c r="P1821">
        <v>1529</v>
      </c>
      <c r="Q1821">
        <v>0</v>
      </c>
      <c r="R1821">
        <v>1</v>
      </c>
      <c r="S1821">
        <v>0</v>
      </c>
      <c r="T1821">
        <v>61</v>
      </c>
      <c r="U1821">
        <v>0</v>
      </c>
      <c r="V1821">
        <v>0</v>
      </c>
      <c r="W1821">
        <v>0</v>
      </c>
      <c r="X1821">
        <v>119.9674706627026</v>
      </c>
      <c r="Y1821">
        <v>0</v>
      </c>
      <c r="Z1821">
        <v>9.1849618590525012E-2</v>
      </c>
      <c r="AA1821">
        <v>0</v>
      </c>
      <c r="AB1821">
        <v>16.600330877152626</v>
      </c>
      <c r="AC1821">
        <v>0</v>
      </c>
      <c r="AD1821">
        <v>0</v>
      </c>
      <c r="AE1821">
        <v>136.65965115844574</v>
      </c>
    </row>
    <row r="1822" spans="1:31" x14ac:dyDescent="0.25">
      <c r="A1822">
        <v>1808638</v>
      </c>
      <c r="B1822">
        <v>1</v>
      </c>
      <c r="C1822" t="s">
        <v>81</v>
      </c>
      <c r="D1822" t="s">
        <v>123</v>
      </c>
      <c r="E1822" t="s">
        <v>131</v>
      </c>
      <c r="F1822" t="s">
        <v>5539</v>
      </c>
      <c r="G1822" t="s">
        <v>148</v>
      </c>
      <c r="H1822" t="s">
        <v>134</v>
      </c>
      <c r="I1822" t="s">
        <v>135</v>
      </c>
      <c r="J1822" t="s">
        <v>136</v>
      </c>
      <c r="K1822" t="s">
        <v>137</v>
      </c>
      <c r="L1822" t="s">
        <v>5540</v>
      </c>
      <c r="M1822" t="s">
        <v>5541</v>
      </c>
      <c r="N1822">
        <v>4.710555555</v>
      </c>
      <c r="O1822">
        <v>0</v>
      </c>
      <c r="P1822">
        <v>4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4.5670127460501782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4.5670127460501782</v>
      </c>
    </row>
    <row r="1823" spans="1:31" x14ac:dyDescent="0.25">
      <c r="A1823">
        <v>1808784</v>
      </c>
      <c r="B1823">
        <v>1</v>
      </c>
      <c r="C1823" t="s">
        <v>80</v>
      </c>
      <c r="D1823" t="s">
        <v>103</v>
      </c>
      <c r="E1823" t="s">
        <v>140</v>
      </c>
      <c r="F1823" t="s">
        <v>5542</v>
      </c>
      <c r="G1823" t="s">
        <v>142</v>
      </c>
      <c r="H1823" t="s">
        <v>143</v>
      </c>
      <c r="I1823" t="s">
        <v>135</v>
      </c>
      <c r="J1823" t="s">
        <v>136</v>
      </c>
      <c r="K1823" t="s">
        <v>137</v>
      </c>
      <c r="L1823" t="s">
        <v>5543</v>
      </c>
      <c r="M1823" t="s">
        <v>5544</v>
      </c>
      <c r="N1823">
        <v>0.48222222199999998</v>
      </c>
      <c r="O1823">
        <v>0</v>
      </c>
      <c r="P1823">
        <v>0</v>
      </c>
      <c r="Q1823">
        <v>4</v>
      </c>
      <c r="R1823">
        <v>18</v>
      </c>
      <c r="S1823">
        <v>4</v>
      </c>
      <c r="T1823">
        <v>5</v>
      </c>
      <c r="U1823">
        <v>3</v>
      </c>
      <c r="V1823">
        <v>0</v>
      </c>
      <c r="W1823">
        <v>0</v>
      </c>
      <c r="X1823">
        <v>0</v>
      </c>
      <c r="Y1823">
        <v>5.2796252928830754</v>
      </c>
      <c r="Z1823">
        <v>32.884154309431722</v>
      </c>
      <c r="AA1823">
        <v>17.875369572921624</v>
      </c>
      <c r="AB1823">
        <v>8.1127501668930755</v>
      </c>
      <c r="AC1823">
        <v>42.693330799954985</v>
      </c>
      <c r="AD1823">
        <v>0</v>
      </c>
      <c r="AE1823">
        <v>106.84523014208449</v>
      </c>
    </row>
    <row r="1824" spans="1:31" x14ac:dyDescent="0.25">
      <c r="A1824">
        <v>1808684</v>
      </c>
      <c r="B1824">
        <v>1</v>
      </c>
      <c r="C1824" t="s">
        <v>80</v>
      </c>
      <c r="D1824" t="s">
        <v>85</v>
      </c>
      <c r="E1824" t="s">
        <v>291</v>
      </c>
      <c r="F1824" t="s">
        <v>5545</v>
      </c>
      <c r="G1824" t="s">
        <v>263</v>
      </c>
      <c r="H1824" t="s">
        <v>134</v>
      </c>
      <c r="I1824" t="s">
        <v>135</v>
      </c>
      <c r="J1824" t="s">
        <v>136</v>
      </c>
      <c r="K1824" t="s">
        <v>159</v>
      </c>
      <c r="L1824" t="s">
        <v>5546</v>
      </c>
      <c r="M1824" t="s">
        <v>5547</v>
      </c>
      <c r="N1824">
        <v>1.2820175</v>
      </c>
      <c r="O1824">
        <v>0</v>
      </c>
      <c r="P1824">
        <v>460</v>
      </c>
      <c r="Q1824">
        <v>0</v>
      </c>
      <c r="R1824">
        <v>0</v>
      </c>
      <c r="S1824">
        <v>0</v>
      </c>
      <c r="T1824">
        <v>22</v>
      </c>
      <c r="U1824">
        <v>0</v>
      </c>
      <c r="V1824">
        <v>0</v>
      </c>
      <c r="W1824">
        <v>0</v>
      </c>
      <c r="X1824">
        <v>138.28165561494407</v>
      </c>
      <c r="Y1824">
        <v>0</v>
      </c>
      <c r="Z1824">
        <v>0</v>
      </c>
      <c r="AA1824">
        <v>0</v>
      </c>
      <c r="AB1824">
        <v>28.829546947704991</v>
      </c>
      <c r="AC1824">
        <v>0</v>
      </c>
      <c r="AD1824">
        <v>0</v>
      </c>
      <c r="AE1824">
        <v>167.11120256264905</v>
      </c>
    </row>
    <row r="1825" spans="1:31" x14ac:dyDescent="0.25">
      <c r="A1825">
        <v>1808953</v>
      </c>
      <c r="B1825">
        <v>1</v>
      </c>
      <c r="C1825" t="s">
        <v>80</v>
      </c>
      <c r="D1825" t="s">
        <v>93</v>
      </c>
      <c r="E1825" t="s">
        <v>146</v>
      </c>
      <c r="F1825" t="s">
        <v>5548</v>
      </c>
      <c r="G1825" t="s">
        <v>170</v>
      </c>
      <c r="H1825" t="s">
        <v>143</v>
      </c>
      <c r="I1825" t="s">
        <v>135</v>
      </c>
      <c r="J1825" t="s">
        <v>136</v>
      </c>
      <c r="K1825" t="s">
        <v>137</v>
      </c>
      <c r="L1825" t="s">
        <v>5549</v>
      </c>
      <c r="M1825" t="s">
        <v>5550</v>
      </c>
      <c r="N1825">
        <v>3.5447222219999999</v>
      </c>
      <c r="O1825">
        <v>0</v>
      </c>
      <c r="P1825">
        <v>89</v>
      </c>
      <c r="Q1825">
        <v>0</v>
      </c>
      <c r="R1825">
        <v>0</v>
      </c>
      <c r="S1825">
        <v>0</v>
      </c>
      <c r="T1825">
        <v>21</v>
      </c>
      <c r="U1825">
        <v>0</v>
      </c>
      <c r="V1825">
        <v>0</v>
      </c>
      <c r="W1825">
        <v>0</v>
      </c>
      <c r="X1825">
        <v>38.590974298578338</v>
      </c>
      <c r="Y1825">
        <v>0</v>
      </c>
      <c r="Z1825">
        <v>0</v>
      </c>
      <c r="AA1825">
        <v>0</v>
      </c>
      <c r="AB1825">
        <v>13.049212891544199</v>
      </c>
      <c r="AC1825">
        <v>0</v>
      </c>
      <c r="AD1825">
        <v>0</v>
      </c>
      <c r="AE1825">
        <v>51.640187190122539</v>
      </c>
    </row>
    <row r="1826" spans="1:31" x14ac:dyDescent="0.25">
      <c r="A1826">
        <v>1808810</v>
      </c>
      <c r="B1826">
        <v>1</v>
      </c>
      <c r="C1826" t="s">
        <v>80</v>
      </c>
      <c r="D1826" t="s">
        <v>84</v>
      </c>
      <c r="E1826" t="s">
        <v>131</v>
      </c>
      <c r="F1826" t="s">
        <v>5551</v>
      </c>
      <c r="G1826" t="s">
        <v>148</v>
      </c>
      <c r="H1826" t="s">
        <v>134</v>
      </c>
      <c r="I1826" t="s">
        <v>135</v>
      </c>
      <c r="J1826" t="s">
        <v>136</v>
      </c>
      <c r="K1826" t="s">
        <v>137</v>
      </c>
      <c r="L1826" t="s">
        <v>5552</v>
      </c>
      <c r="M1826" t="s">
        <v>5553</v>
      </c>
      <c r="N1826">
        <v>4.5044444439999998</v>
      </c>
      <c r="O1826">
        <v>0</v>
      </c>
      <c r="P1826">
        <v>5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2.7151780116577404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2.7151780116577404</v>
      </c>
    </row>
    <row r="1827" spans="1:31" x14ac:dyDescent="0.25">
      <c r="A1827">
        <v>1808624</v>
      </c>
      <c r="B1827">
        <v>1</v>
      </c>
      <c r="C1827" t="s">
        <v>80</v>
      </c>
      <c r="D1827" t="s">
        <v>93</v>
      </c>
      <c r="E1827" t="s">
        <v>146</v>
      </c>
      <c r="F1827" t="s">
        <v>5554</v>
      </c>
      <c r="G1827" t="s">
        <v>142</v>
      </c>
      <c r="H1827" t="s">
        <v>143</v>
      </c>
      <c r="I1827" t="s">
        <v>199</v>
      </c>
      <c r="J1827" t="s">
        <v>136</v>
      </c>
      <c r="K1827" t="s">
        <v>137</v>
      </c>
      <c r="L1827" t="s">
        <v>5555</v>
      </c>
      <c r="M1827" t="s">
        <v>5556</v>
      </c>
      <c r="N1827">
        <v>3.6944444E-2</v>
      </c>
      <c r="O1827">
        <v>0</v>
      </c>
      <c r="P1827">
        <v>3859</v>
      </c>
      <c r="Q1827">
        <v>0</v>
      </c>
      <c r="R1827">
        <v>0</v>
      </c>
      <c r="S1827">
        <v>4</v>
      </c>
      <c r="T1827">
        <v>316</v>
      </c>
      <c r="U1827">
        <v>0</v>
      </c>
      <c r="V1827">
        <v>0</v>
      </c>
      <c r="W1827">
        <v>0</v>
      </c>
      <c r="X1827">
        <v>27.677743129542225</v>
      </c>
      <c r="Y1827">
        <v>0</v>
      </c>
      <c r="Z1827">
        <v>0</v>
      </c>
      <c r="AA1827">
        <v>1.4140416423136208</v>
      </c>
      <c r="AB1827">
        <v>8.0313332698880249</v>
      </c>
      <c r="AC1827">
        <v>0</v>
      </c>
      <c r="AD1827">
        <v>0</v>
      </c>
      <c r="AE1827">
        <v>37.123118041743872</v>
      </c>
    </row>
    <row r="1828" spans="1:31" x14ac:dyDescent="0.25">
      <c r="A1828">
        <v>1808790</v>
      </c>
      <c r="B1828">
        <v>1</v>
      </c>
      <c r="C1828" t="s">
        <v>81</v>
      </c>
      <c r="D1828" t="s">
        <v>113</v>
      </c>
      <c r="E1828" t="s">
        <v>193</v>
      </c>
      <c r="F1828" t="s">
        <v>5557</v>
      </c>
      <c r="G1828" t="s">
        <v>726</v>
      </c>
      <c r="H1828" t="s">
        <v>134</v>
      </c>
      <c r="I1828" t="s">
        <v>135</v>
      </c>
      <c r="J1828" t="s">
        <v>136</v>
      </c>
      <c r="K1828" t="s">
        <v>137</v>
      </c>
      <c r="L1828" t="s">
        <v>5558</v>
      </c>
      <c r="M1828" t="s">
        <v>5559</v>
      </c>
      <c r="N1828">
        <v>3.44</v>
      </c>
      <c r="O1828">
        <v>0</v>
      </c>
      <c r="P1828">
        <v>14</v>
      </c>
      <c r="Q1828">
        <v>0</v>
      </c>
      <c r="R1828">
        <v>2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5.6646931622583381</v>
      </c>
      <c r="Y1828">
        <v>0</v>
      </c>
      <c r="Z1828">
        <v>3.1977510831466674E-2</v>
      </c>
      <c r="AA1828">
        <v>0</v>
      </c>
      <c r="AB1828">
        <v>0</v>
      </c>
      <c r="AC1828">
        <v>0</v>
      </c>
      <c r="AD1828">
        <v>0</v>
      </c>
      <c r="AE1828">
        <v>5.6966706730898045</v>
      </c>
    </row>
    <row r="1829" spans="1:31" x14ac:dyDescent="0.25">
      <c r="A1829">
        <v>1808641</v>
      </c>
      <c r="B1829">
        <v>1</v>
      </c>
      <c r="C1829" t="s">
        <v>81</v>
      </c>
      <c r="D1829" t="s">
        <v>122</v>
      </c>
      <c r="E1829" t="s">
        <v>193</v>
      </c>
      <c r="F1829" t="s">
        <v>5560</v>
      </c>
      <c r="G1829" t="s">
        <v>373</v>
      </c>
      <c r="H1829" t="s">
        <v>134</v>
      </c>
      <c r="I1829" t="s">
        <v>135</v>
      </c>
      <c r="J1829" t="s">
        <v>136</v>
      </c>
      <c r="K1829" t="s">
        <v>137</v>
      </c>
      <c r="L1829" t="s">
        <v>5561</v>
      </c>
      <c r="M1829" t="s">
        <v>5562</v>
      </c>
      <c r="N1829">
        <v>3.9794444439999999</v>
      </c>
      <c r="O1829">
        <v>0</v>
      </c>
      <c r="P1829">
        <v>145</v>
      </c>
      <c r="Q1829">
        <v>0</v>
      </c>
      <c r="R1829">
        <v>0</v>
      </c>
      <c r="S1829">
        <v>0</v>
      </c>
      <c r="T1829">
        <v>5</v>
      </c>
      <c r="U1829">
        <v>0</v>
      </c>
      <c r="V1829">
        <v>0</v>
      </c>
      <c r="W1829">
        <v>0</v>
      </c>
      <c r="X1829">
        <v>130.14108283038388</v>
      </c>
      <c r="Y1829">
        <v>0</v>
      </c>
      <c r="Z1829">
        <v>0</v>
      </c>
      <c r="AA1829">
        <v>0</v>
      </c>
      <c r="AB1829">
        <v>21.945685799137458</v>
      </c>
      <c r="AC1829">
        <v>0</v>
      </c>
      <c r="AD1829">
        <v>0</v>
      </c>
      <c r="AE1829">
        <v>152.08676862952134</v>
      </c>
    </row>
    <row r="1830" spans="1:31" x14ac:dyDescent="0.25">
      <c r="A1830">
        <v>1808661</v>
      </c>
      <c r="B1830">
        <v>1</v>
      </c>
      <c r="C1830" t="s">
        <v>80</v>
      </c>
      <c r="D1830" t="s">
        <v>83</v>
      </c>
      <c r="E1830" t="s">
        <v>193</v>
      </c>
      <c r="F1830" t="s">
        <v>5563</v>
      </c>
      <c r="G1830" t="s">
        <v>256</v>
      </c>
      <c r="H1830" t="s">
        <v>134</v>
      </c>
      <c r="I1830" t="s">
        <v>135</v>
      </c>
      <c r="J1830" t="s">
        <v>5</v>
      </c>
      <c r="K1830" t="s">
        <v>159</v>
      </c>
      <c r="L1830" t="s">
        <v>5564</v>
      </c>
      <c r="M1830" t="s">
        <v>5565</v>
      </c>
      <c r="N1830">
        <v>6.7833333329999999</v>
      </c>
      <c r="O1830">
        <v>0</v>
      </c>
      <c r="P1830">
        <v>294</v>
      </c>
      <c r="Q1830">
        <v>0</v>
      </c>
      <c r="R1830">
        <v>0</v>
      </c>
      <c r="S1830">
        <v>0</v>
      </c>
      <c r="T1830">
        <v>11</v>
      </c>
      <c r="U1830">
        <v>0</v>
      </c>
      <c r="V1830">
        <v>0</v>
      </c>
      <c r="W1830">
        <v>0</v>
      </c>
      <c r="X1830">
        <v>470.18024343934121</v>
      </c>
      <c r="Y1830">
        <v>0</v>
      </c>
      <c r="Z1830">
        <v>0</v>
      </c>
      <c r="AA1830">
        <v>0</v>
      </c>
      <c r="AB1830">
        <v>61.738488800124799</v>
      </c>
      <c r="AC1830">
        <v>0</v>
      </c>
      <c r="AD1830">
        <v>0</v>
      </c>
      <c r="AE1830">
        <v>531.91873223946595</v>
      </c>
    </row>
    <row r="1831" spans="1:31" x14ac:dyDescent="0.25">
      <c r="A1831">
        <v>1808910</v>
      </c>
      <c r="B1831">
        <v>1</v>
      </c>
      <c r="C1831" t="s">
        <v>80</v>
      </c>
      <c r="D1831" t="s">
        <v>105</v>
      </c>
      <c r="E1831" t="s">
        <v>176</v>
      </c>
      <c r="F1831" t="s">
        <v>5566</v>
      </c>
      <c r="G1831" t="s">
        <v>142</v>
      </c>
      <c r="H1831" t="s">
        <v>143</v>
      </c>
      <c r="I1831" t="s">
        <v>135</v>
      </c>
      <c r="J1831" t="s">
        <v>136</v>
      </c>
      <c r="K1831" t="s">
        <v>137</v>
      </c>
      <c r="L1831" t="s">
        <v>5567</v>
      </c>
      <c r="M1831" t="s">
        <v>5568</v>
      </c>
      <c r="N1831">
        <v>0.41722222199999998</v>
      </c>
      <c r="O1831">
        <v>0</v>
      </c>
      <c r="P1831">
        <v>1444</v>
      </c>
      <c r="Q1831">
        <v>0</v>
      </c>
      <c r="R1831">
        <v>0</v>
      </c>
      <c r="S1831">
        <v>0</v>
      </c>
      <c r="T1831">
        <v>57</v>
      </c>
      <c r="U1831">
        <v>0</v>
      </c>
      <c r="V1831">
        <v>0</v>
      </c>
      <c r="W1831">
        <v>0</v>
      </c>
      <c r="X1831">
        <v>183.977120038518</v>
      </c>
      <c r="Y1831">
        <v>0</v>
      </c>
      <c r="Z1831">
        <v>0</v>
      </c>
      <c r="AA1831">
        <v>0</v>
      </c>
      <c r="AB1831">
        <v>19.199080607125644</v>
      </c>
      <c r="AC1831">
        <v>0</v>
      </c>
      <c r="AD1831">
        <v>0</v>
      </c>
      <c r="AE1831">
        <v>203.17620064564363</v>
      </c>
    </row>
    <row r="1832" spans="1:31" x14ac:dyDescent="0.25">
      <c r="A1832">
        <v>1808942</v>
      </c>
      <c r="B1832">
        <v>1</v>
      </c>
      <c r="C1832" t="s">
        <v>81</v>
      </c>
      <c r="D1832" t="s">
        <v>118</v>
      </c>
      <c r="E1832" t="s">
        <v>193</v>
      </c>
      <c r="F1832" t="s">
        <v>5569</v>
      </c>
      <c r="G1832" t="s">
        <v>235</v>
      </c>
      <c r="H1832" t="s">
        <v>134</v>
      </c>
      <c r="I1832" t="s">
        <v>135</v>
      </c>
      <c r="J1832" t="s">
        <v>136</v>
      </c>
      <c r="K1832" t="s">
        <v>137</v>
      </c>
      <c r="L1832" t="s">
        <v>5570</v>
      </c>
      <c r="M1832" t="s">
        <v>5571</v>
      </c>
      <c r="N1832">
        <v>1.372777777</v>
      </c>
      <c r="O1832">
        <v>0</v>
      </c>
      <c r="P1832">
        <v>73</v>
      </c>
      <c r="Q1832">
        <v>0</v>
      </c>
      <c r="R1832">
        <v>0</v>
      </c>
      <c r="S1832">
        <v>0</v>
      </c>
      <c r="T1832">
        <v>1</v>
      </c>
      <c r="U1832">
        <v>0</v>
      </c>
      <c r="V1832">
        <v>0</v>
      </c>
      <c r="W1832">
        <v>0</v>
      </c>
      <c r="X1832">
        <v>24.061529077042046</v>
      </c>
      <c r="Y1832">
        <v>0</v>
      </c>
      <c r="Z1832">
        <v>0</v>
      </c>
      <c r="AA1832">
        <v>0</v>
      </c>
      <c r="AB1832">
        <v>1.2843836308359333</v>
      </c>
      <c r="AC1832">
        <v>0</v>
      </c>
      <c r="AD1832">
        <v>0</v>
      </c>
      <c r="AE1832">
        <v>25.345912707877979</v>
      </c>
    </row>
    <row r="1833" spans="1:31" x14ac:dyDescent="0.25">
      <c r="A1833">
        <v>1808610</v>
      </c>
      <c r="B1833">
        <v>1</v>
      </c>
      <c r="C1833" t="s">
        <v>81</v>
      </c>
      <c r="D1833" t="s">
        <v>112</v>
      </c>
      <c r="E1833" t="s">
        <v>193</v>
      </c>
      <c r="F1833" t="s">
        <v>5572</v>
      </c>
      <c r="G1833" t="s">
        <v>256</v>
      </c>
      <c r="H1833" t="s">
        <v>134</v>
      </c>
      <c r="I1833" t="s">
        <v>135</v>
      </c>
      <c r="J1833" t="s">
        <v>136</v>
      </c>
      <c r="K1833" t="s">
        <v>159</v>
      </c>
      <c r="L1833" t="s">
        <v>5573</v>
      </c>
      <c r="M1833" t="s">
        <v>5574</v>
      </c>
      <c r="N1833">
        <v>8.5729127770000009</v>
      </c>
      <c r="O1833">
        <v>0</v>
      </c>
      <c r="P1833">
        <v>493</v>
      </c>
      <c r="Q1833">
        <v>0</v>
      </c>
      <c r="R1833">
        <v>2</v>
      </c>
      <c r="S1833">
        <v>0</v>
      </c>
      <c r="T1833">
        <v>70</v>
      </c>
      <c r="U1833">
        <v>0</v>
      </c>
      <c r="V1833">
        <v>0</v>
      </c>
      <c r="W1833">
        <v>0</v>
      </c>
      <c r="X1833">
        <v>724.23184880422764</v>
      </c>
      <c r="Y1833">
        <v>0</v>
      </c>
      <c r="Z1833">
        <v>0.74764031557621669</v>
      </c>
      <c r="AA1833">
        <v>0</v>
      </c>
      <c r="AB1833">
        <v>197.55279795977631</v>
      </c>
      <c r="AC1833">
        <v>0</v>
      </c>
      <c r="AD1833">
        <v>0</v>
      </c>
      <c r="AE1833">
        <v>922.5322870795801</v>
      </c>
    </row>
    <row r="1834" spans="1:31" x14ac:dyDescent="0.25">
      <c r="A1834">
        <v>1808773</v>
      </c>
      <c r="B1834">
        <v>1</v>
      </c>
      <c r="C1834" t="s">
        <v>80</v>
      </c>
      <c r="D1834" t="s">
        <v>100</v>
      </c>
      <c r="E1834" t="s">
        <v>131</v>
      </c>
      <c r="F1834" t="s">
        <v>5575</v>
      </c>
      <c r="G1834" t="s">
        <v>209</v>
      </c>
      <c r="H1834" t="s">
        <v>134</v>
      </c>
      <c r="I1834" t="s">
        <v>135</v>
      </c>
      <c r="J1834" t="s">
        <v>136</v>
      </c>
      <c r="K1834" t="s">
        <v>137</v>
      </c>
      <c r="L1834" t="s">
        <v>5576</v>
      </c>
      <c r="M1834" t="s">
        <v>5577</v>
      </c>
      <c r="N1834">
        <v>1.6541666660000001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1.2588245253452734</v>
      </c>
      <c r="AC1834">
        <v>0</v>
      </c>
      <c r="AD1834">
        <v>0</v>
      </c>
      <c r="AE1834">
        <v>1.2588245253452734</v>
      </c>
    </row>
    <row r="1835" spans="1:31" x14ac:dyDescent="0.25">
      <c r="A1835">
        <v>1808896</v>
      </c>
      <c r="B1835">
        <v>1</v>
      </c>
      <c r="C1835" t="s">
        <v>81</v>
      </c>
      <c r="D1835" t="s">
        <v>112</v>
      </c>
      <c r="E1835" t="s">
        <v>131</v>
      </c>
      <c r="F1835" t="s">
        <v>5578</v>
      </c>
      <c r="G1835" t="s">
        <v>231</v>
      </c>
      <c r="H1835" t="s">
        <v>134</v>
      </c>
      <c r="I1835" t="s">
        <v>135</v>
      </c>
      <c r="J1835" t="s">
        <v>136</v>
      </c>
      <c r="K1835" t="s">
        <v>137</v>
      </c>
      <c r="L1835" t="s">
        <v>5579</v>
      </c>
      <c r="M1835" t="s">
        <v>5580</v>
      </c>
      <c r="N1835">
        <v>1.366666666</v>
      </c>
      <c r="O1835">
        <v>0</v>
      </c>
      <c r="P1835">
        <v>1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0.35693658853410004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0.35693658853410004</v>
      </c>
    </row>
    <row r="1836" spans="1:31" x14ac:dyDescent="0.25">
      <c r="A1836">
        <v>1808796</v>
      </c>
      <c r="B1836">
        <v>1</v>
      </c>
      <c r="C1836" t="s">
        <v>80</v>
      </c>
      <c r="D1836" t="s">
        <v>94</v>
      </c>
      <c r="E1836" t="s">
        <v>131</v>
      </c>
      <c r="F1836" t="s">
        <v>5581</v>
      </c>
      <c r="G1836" t="s">
        <v>231</v>
      </c>
      <c r="H1836" t="s">
        <v>134</v>
      </c>
      <c r="I1836" t="s">
        <v>135</v>
      </c>
      <c r="J1836" t="s">
        <v>136</v>
      </c>
      <c r="K1836" t="s">
        <v>137</v>
      </c>
      <c r="L1836" t="s">
        <v>5582</v>
      </c>
      <c r="M1836" t="s">
        <v>5583</v>
      </c>
      <c r="N1836">
        <v>0.891666666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9.7860297698388887E-2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9.7860297698388887E-2</v>
      </c>
    </row>
    <row r="1837" spans="1:31" x14ac:dyDescent="0.25">
      <c r="A1837">
        <v>1808819</v>
      </c>
      <c r="B1837">
        <v>1</v>
      </c>
      <c r="C1837" t="s">
        <v>80</v>
      </c>
      <c r="D1837" t="s">
        <v>84</v>
      </c>
      <c r="E1837" t="s">
        <v>131</v>
      </c>
      <c r="F1837" t="s">
        <v>5584</v>
      </c>
      <c r="G1837" t="s">
        <v>231</v>
      </c>
      <c r="H1837" t="s">
        <v>134</v>
      </c>
      <c r="I1837" t="s">
        <v>135</v>
      </c>
      <c r="J1837" t="s">
        <v>136</v>
      </c>
      <c r="K1837" t="s">
        <v>137</v>
      </c>
      <c r="L1837" t="s">
        <v>5585</v>
      </c>
      <c r="M1837" t="s">
        <v>5586</v>
      </c>
      <c r="N1837">
        <v>1.090833333</v>
      </c>
      <c r="O1837">
        <v>0</v>
      </c>
      <c r="P1837">
        <v>3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0.63650245012836504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0.63650245012836504</v>
      </c>
    </row>
    <row r="1838" spans="1:31" x14ac:dyDescent="0.25">
      <c r="A1838">
        <v>1808733</v>
      </c>
      <c r="B1838">
        <v>1</v>
      </c>
      <c r="C1838" t="s">
        <v>80</v>
      </c>
      <c r="D1838" t="s">
        <v>90</v>
      </c>
      <c r="E1838" t="s">
        <v>131</v>
      </c>
      <c r="F1838" t="s">
        <v>5587</v>
      </c>
      <c r="G1838" t="s">
        <v>231</v>
      </c>
      <c r="H1838" t="s">
        <v>134</v>
      </c>
      <c r="I1838" t="s">
        <v>135</v>
      </c>
      <c r="J1838" t="s">
        <v>136</v>
      </c>
      <c r="K1838" t="s">
        <v>137</v>
      </c>
      <c r="L1838" t="s">
        <v>5588</v>
      </c>
      <c r="M1838" t="s">
        <v>5589</v>
      </c>
      <c r="N1838">
        <v>0.63138888800000004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0.40049495926402334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0.40049495926402334</v>
      </c>
    </row>
    <row r="1839" spans="1:31" x14ac:dyDescent="0.25">
      <c r="A1839">
        <v>1808687</v>
      </c>
      <c r="B1839">
        <v>1</v>
      </c>
      <c r="C1839" t="s">
        <v>80</v>
      </c>
      <c r="D1839" t="s">
        <v>94</v>
      </c>
      <c r="E1839" t="s">
        <v>176</v>
      </c>
      <c r="F1839" t="s">
        <v>5590</v>
      </c>
      <c r="G1839" t="s">
        <v>5591</v>
      </c>
      <c r="H1839" t="s">
        <v>143</v>
      </c>
      <c r="I1839" t="s">
        <v>135</v>
      </c>
      <c r="J1839" t="s">
        <v>136</v>
      </c>
      <c r="K1839" t="s">
        <v>137</v>
      </c>
      <c r="L1839" t="s">
        <v>5592</v>
      </c>
      <c r="M1839" t="s">
        <v>5593</v>
      </c>
      <c r="N1839">
        <v>1.800277777</v>
      </c>
      <c r="O1839">
        <v>0</v>
      </c>
      <c r="P1839">
        <v>1</v>
      </c>
      <c r="Q1839">
        <v>5</v>
      </c>
      <c r="R1839">
        <v>54</v>
      </c>
      <c r="S1839">
        <v>0</v>
      </c>
      <c r="T1839">
        <v>4</v>
      </c>
      <c r="U1839">
        <v>0</v>
      </c>
      <c r="V1839">
        <v>0</v>
      </c>
      <c r="W1839">
        <v>0</v>
      </c>
      <c r="X1839">
        <v>0.44014148674810005</v>
      </c>
      <c r="Y1839">
        <v>6.2084878539002251</v>
      </c>
      <c r="Z1839">
        <v>31.84849098217499</v>
      </c>
      <c r="AA1839">
        <v>0</v>
      </c>
      <c r="AB1839">
        <v>18.328983608799323</v>
      </c>
      <c r="AC1839">
        <v>0</v>
      </c>
      <c r="AD1839">
        <v>0</v>
      </c>
      <c r="AE1839">
        <v>56.82610393162264</v>
      </c>
    </row>
    <row r="1840" spans="1:31" x14ac:dyDescent="0.25">
      <c r="A1840">
        <v>1808713</v>
      </c>
      <c r="B1840">
        <v>1</v>
      </c>
      <c r="C1840" t="s">
        <v>80</v>
      </c>
      <c r="D1840" t="s">
        <v>101</v>
      </c>
      <c r="E1840" t="s">
        <v>193</v>
      </c>
      <c r="F1840" t="s">
        <v>5594</v>
      </c>
      <c r="G1840" t="s">
        <v>279</v>
      </c>
      <c r="H1840" t="s">
        <v>134</v>
      </c>
      <c r="I1840" t="s">
        <v>135</v>
      </c>
      <c r="J1840" t="s">
        <v>136</v>
      </c>
      <c r="K1840" t="s">
        <v>137</v>
      </c>
      <c r="L1840" t="s">
        <v>5595</v>
      </c>
      <c r="M1840" t="s">
        <v>5596</v>
      </c>
      <c r="N1840">
        <v>2.188055555</v>
      </c>
      <c r="O1840">
        <v>0</v>
      </c>
      <c r="P1840">
        <v>27</v>
      </c>
      <c r="Q1840">
        <v>0</v>
      </c>
      <c r="R1840">
        <v>9</v>
      </c>
      <c r="S1840">
        <v>0</v>
      </c>
      <c r="T1840">
        <v>3</v>
      </c>
      <c r="U1840">
        <v>0</v>
      </c>
      <c r="V1840">
        <v>0</v>
      </c>
      <c r="W1840">
        <v>0</v>
      </c>
      <c r="X1840">
        <v>21.956949674837791</v>
      </c>
      <c r="Y1840">
        <v>0</v>
      </c>
      <c r="Z1840">
        <v>4.470984826680632</v>
      </c>
      <c r="AA1840">
        <v>0</v>
      </c>
      <c r="AB1840">
        <v>4.0173489959117505</v>
      </c>
      <c r="AC1840">
        <v>0</v>
      </c>
      <c r="AD1840">
        <v>0</v>
      </c>
      <c r="AE1840">
        <v>30.445283497430172</v>
      </c>
    </row>
    <row r="1841" spans="1:31" x14ac:dyDescent="0.25">
      <c r="A1841">
        <v>1808670</v>
      </c>
      <c r="B1841">
        <v>1</v>
      </c>
      <c r="C1841" t="s">
        <v>81</v>
      </c>
      <c r="D1841" t="s">
        <v>118</v>
      </c>
      <c r="E1841" t="s">
        <v>193</v>
      </c>
      <c r="F1841" t="s">
        <v>5597</v>
      </c>
      <c r="G1841" t="s">
        <v>235</v>
      </c>
      <c r="H1841" t="s">
        <v>134</v>
      </c>
      <c r="I1841" t="s">
        <v>135</v>
      </c>
      <c r="J1841" t="s">
        <v>136</v>
      </c>
      <c r="K1841" t="s">
        <v>137</v>
      </c>
      <c r="L1841" t="s">
        <v>5598</v>
      </c>
      <c r="M1841" t="s">
        <v>5599</v>
      </c>
      <c r="N1841">
        <v>0.88694444400000005</v>
      </c>
      <c r="O1841">
        <v>0</v>
      </c>
      <c r="P1841">
        <v>4</v>
      </c>
      <c r="Q1841">
        <v>0</v>
      </c>
      <c r="R1841">
        <v>0</v>
      </c>
      <c r="S1841">
        <v>0</v>
      </c>
      <c r="T1841">
        <v>1</v>
      </c>
      <c r="U1841">
        <v>0</v>
      </c>
      <c r="V1841">
        <v>0</v>
      </c>
      <c r="W1841">
        <v>0</v>
      </c>
      <c r="X1841">
        <v>1.1595059589795138</v>
      </c>
      <c r="Y1841">
        <v>0</v>
      </c>
      <c r="Z1841">
        <v>0</v>
      </c>
      <c r="AA1841">
        <v>0</v>
      </c>
      <c r="AB1841">
        <v>0.59548366386603302</v>
      </c>
      <c r="AC1841">
        <v>0</v>
      </c>
      <c r="AD1841">
        <v>0</v>
      </c>
      <c r="AE1841">
        <v>1.7549896228455468</v>
      </c>
    </row>
    <row r="1842" spans="1:31" x14ac:dyDescent="0.25">
      <c r="A1842">
        <v>1808693</v>
      </c>
      <c r="B1842">
        <v>1</v>
      </c>
      <c r="C1842" t="s">
        <v>80</v>
      </c>
      <c r="D1842" t="s">
        <v>98</v>
      </c>
      <c r="E1842" t="s">
        <v>131</v>
      </c>
      <c r="F1842" t="s">
        <v>5600</v>
      </c>
      <c r="G1842" t="s">
        <v>231</v>
      </c>
      <c r="H1842" t="s">
        <v>134</v>
      </c>
      <c r="I1842" t="s">
        <v>135</v>
      </c>
      <c r="J1842" t="s">
        <v>136</v>
      </c>
      <c r="K1842" t="s">
        <v>137</v>
      </c>
      <c r="L1842" t="s">
        <v>5601</v>
      </c>
      <c r="M1842" t="s">
        <v>5602</v>
      </c>
      <c r="N1842">
        <v>4.6947222220000002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7.0257294352803049E-2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7.0257294352803049E-2</v>
      </c>
    </row>
    <row r="1843" spans="1:31" x14ac:dyDescent="0.25">
      <c r="A1843">
        <v>1808793</v>
      </c>
      <c r="B1843">
        <v>1</v>
      </c>
      <c r="C1843" t="s">
        <v>80</v>
      </c>
      <c r="D1843" t="s">
        <v>101</v>
      </c>
      <c r="E1843" t="s">
        <v>146</v>
      </c>
      <c r="F1843" t="s">
        <v>5603</v>
      </c>
      <c r="G1843" t="s">
        <v>170</v>
      </c>
      <c r="H1843" t="s">
        <v>143</v>
      </c>
      <c r="I1843" t="s">
        <v>135</v>
      </c>
      <c r="J1843" t="s">
        <v>136</v>
      </c>
      <c r="K1843" t="s">
        <v>137</v>
      </c>
      <c r="L1843" t="s">
        <v>5604</v>
      </c>
      <c r="M1843" t="s">
        <v>5605</v>
      </c>
      <c r="N1843">
        <v>0.67527777700000002</v>
      </c>
      <c r="O1843">
        <v>0</v>
      </c>
      <c r="P1843">
        <v>57</v>
      </c>
      <c r="Q1843">
        <v>0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0</v>
      </c>
      <c r="X1843">
        <v>11.569874079454014</v>
      </c>
      <c r="Y1843">
        <v>0</v>
      </c>
      <c r="Z1843">
        <v>0</v>
      </c>
      <c r="AA1843">
        <v>11.089285228331372</v>
      </c>
      <c r="AB1843">
        <v>0</v>
      </c>
      <c r="AC1843">
        <v>0</v>
      </c>
      <c r="AD1843">
        <v>0</v>
      </c>
      <c r="AE1843">
        <v>22.659159307785387</v>
      </c>
    </row>
    <row r="1844" spans="1:31" x14ac:dyDescent="0.25">
      <c r="A1844">
        <v>1808899</v>
      </c>
      <c r="B1844">
        <v>1</v>
      </c>
      <c r="C1844" t="s">
        <v>81</v>
      </c>
      <c r="D1844" t="s">
        <v>120</v>
      </c>
      <c r="E1844" t="s">
        <v>140</v>
      </c>
      <c r="F1844" t="s">
        <v>5606</v>
      </c>
      <c r="G1844" t="s">
        <v>142</v>
      </c>
      <c r="H1844" t="s">
        <v>143</v>
      </c>
      <c r="I1844" t="s">
        <v>135</v>
      </c>
      <c r="J1844" t="s">
        <v>136</v>
      </c>
      <c r="K1844" t="s">
        <v>137</v>
      </c>
      <c r="L1844" t="s">
        <v>5607</v>
      </c>
      <c r="M1844" t="s">
        <v>5608</v>
      </c>
      <c r="N1844">
        <v>0.40777777700000001</v>
      </c>
      <c r="O1844">
        <v>0</v>
      </c>
      <c r="P1844">
        <v>438</v>
      </c>
      <c r="Q1844">
        <v>13</v>
      </c>
      <c r="R1844">
        <v>29</v>
      </c>
      <c r="S1844">
        <v>1</v>
      </c>
      <c r="T1844">
        <v>33</v>
      </c>
      <c r="U1844">
        <v>1</v>
      </c>
      <c r="V1844">
        <v>0</v>
      </c>
      <c r="W1844">
        <v>0</v>
      </c>
      <c r="X1844">
        <v>27.334233430572731</v>
      </c>
      <c r="Y1844">
        <v>2.8143710254859471</v>
      </c>
      <c r="Z1844">
        <v>0.71923281559091568</v>
      </c>
      <c r="AA1844">
        <v>0.14880420264847224</v>
      </c>
      <c r="AB1844">
        <v>4.1267517079036562</v>
      </c>
      <c r="AC1844">
        <v>67.303906709175351</v>
      </c>
      <c r="AD1844">
        <v>0</v>
      </c>
      <c r="AE1844">
        <v>102.44729989137707</v>
      </c>
    </row>
    <row r="1845" spans="1:31" x14ac:dyDescent="0.25">
      <c r="A1845">
        <v>1808607</v>
      </c>
      <c r="B1845">
        <v>1</v>
      </c>
      <c r="C1845" t="s">
        <v>80</v>
      </c>
      <c r="D1845" t="s">
        <v>83</v>
      </c>
      <c r="E1845" t="s">
        <v>193</v>
      </c>
      <c r="F1845" t="s">
        <v>5609</v>
      </c>
      <c r="G1845" t="s">
        <v>256</v>
      </c>
      <c r="H1845" t="s">
        <v>134</v>
      </c>
      <c r="I1845" t="s">
        <v>135</v>
      </c>
      <c r="J1845" t="s">
        <v>5</v>
      </c>
      <c r="K1845" t="s">
        <v>159</v>
      </c>
      <c r="L1845" t="s">
        <v>5610</v>
      </c>
      <c r="M1845" t="s">
        <v>5611</v>
      </c>
      <c r="N1845">
        <v>8.0833877770000004</v>
      </c>
      <c r="O1845">
        <v>0</v>
      </c>
      <c r="P1845">
        <v>158</v>
      </c>
      <c r="Q1845">
        <v>0</v>
      </c>
      <c r="R1845">
        <v>0</v>
      </c>
      <c r="S1845">
        <v>0</v>
      </c>
      <c r="T1845">
        <v>12</v>
      </c>
      <c r="U1845">
        <v>0</v>
      </c>
      <c r="V1845">
        <v>0</v>
      </c>
      <c r="W1845">
        <v>0</v>
      </c>
      <c r="X1845">
        <v>277.66536967685244</v>
      </c>
      <c r="Y1845">
        <v>0</v>
      </c>
      <c r="Z1845">
        <v>0</v>
      </c>
      <c r="AA1845">
        <v>0</v>
      </c>
      <c r="AB1845">
        <v>60.392322122445961</v>
      </c>
      <c r="AC1845">
        <v>0</v>
      </c>
      <c r="AD1845">
        <v>0</v>
      </c>
      <c r="AE1845">
        <v>338.05769179929837</v>
      </c>
    </row>
    <row r="1846" spans="1:31" x14ac:dyDescent="0.25">
      <c r="A1846">
        <v>1808916</v>
      </c>
      <c r="B1846">
        <v>1</v>
      </c>
      <c r="C1846" t="s">
        <v>80</v>
      </c>
      <c r="D1846" t="s">
        <v>103</v>
      </c>
      <c r="E1846" t="s">
        <v>176</v>
      </c>
      <c r="F1846" t="s">
        <v>5612</v>
      </c>
      <c r="G1846" t="s">
        <v>142</v>
      </c>
      <c r="H1846" t="s">
        <v>143</v>
      </c>
      <c r="I1846" t="s">
        <v>135</v>
      </c>
      <c r="J1846" t="s">
        <v>136</v>
      </c>
      <c r="K1846" t="s">
        <v>137</v>
      </c>
      <c r="L1846" t="s">
        <v>5613</v>
      </c>
      <c r="M1846" t="s">
        <v>5614</v>
      </c>
      <c r="N1846">
        <v>0.26750000000000002</v>
      </c>
      <c r="O1846">
        <v>0</v>
      </c>
      <c r="P1846">
        <v>284</v>
      </c>
      <c r="Q1846">
        <v>1</v>
      </c>
      <c r="R1846">
        <v>10</v>
      </c>
      <c r="S1846">
        <v>1</v>
      </c>
      <c r="T1846">
        <v>14</v>
      </c>
      <c r="U1846">
        <v>0</v>
      </c>
      <c r="V1846">
        <v>0</v>
      </c>
      <c r="W1846">
        <v>0</v>
      </c>
      <c r="X1846">
        <v>21.854917149929616</v>
      </c>
      <c r="Y1846">
        <v>16.38377722522047</v>
      </c>
      <c r="Z1846">
        <v>1.6021609429080501</v>
      </c>
      <c r="AA1846">
        <v>17.419262347773508</v>
      </c>
      <c r="AB1846">
        <v>9.6067331115711294</v>
      </c>
      <c r="AC1846">
        <v>0</v>
      </c>
      <c r="AD1846">
        <v>0</v>
      </c>
      <c r="AE1846">
        <v>66.866850777402774</v>
      </c>
    </row>
    <row r="1847" spans="1:31" x14ac:dyDescent="0.25">
      <c r="A1847">
        <v>1808939</v>
      </c>
      <c r="B1847">
        <v>1</v>
      </c>
      <c r="C1847" t="s">
        <v>81</v>
      </c>
      <c r="D1847" t="s">
        <v>115</v>
      </c>
      <c r="E1847" t="s">
        <v>193</v>
      </c>
      <c r="F1847" t="s">
        <v>5615</v>
      </c>
      <c r="G1847" t="s">
        <v>235</v>
      </c>
      <c r="H1847" t="s">
        <v>134</v>
      </c>
      <c r="I1847" t="s">
        <v>135</v>
      </c>
      <c r="J1847" t="s">
        <v>136</v>
      </c>
      <c r="K1847" t="s">
        <v>137</v>
      </c>
      <c r="L1847" t="s">
        <v>5616</v>
      </c>
      <c r="M1847" t="s">
        <v>5617</v>
      </c>
      <c r="N1847">
        <v>2.1077777769999999</v>
      </c>
      <c r="O1847">
        <v>0</v>
      </c>
      <c r="P1847">
        <v>3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0.24222375584462508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0.24222375584462508</v>
      </c>
    </row>
    <row r="1848" spans="1:31" x14ac:dyDescent="0.25">
      <c r="A1848">
        <v>1808876</v>
      </c>
      <c r="B1848">
        <v>1</v>
      </c>
      <c r="C1848" t="s">
        <v>81</v>
      </c>
      <c r="D1848" t="s">
        <v>122</v>
      </c>
      <c r="E1848" t="s">
        <v>176</v>
      </c>
      <c r="F1848" t="s">
        <v>5618</v>
      </c>
      <c r="G1848" t="s">
        <v>142</v>
      </c>
      <c r="H1848" t="s">
        <v>143</v>
      </c>
      <c r="I1848" t="s">
        <v>135</v>
      </c>
      <c r="J1848" t="s">
        <v>136</v>
      </c>
      <c r="K1848" t="s">
        <v>137</v>
      </c>
      <c r="L1848" t="s">
        <v>5619</v>
      </c>
      <c r="M1848" t="s">
        <v>5620</v>
      </c>
      <c r="N1848">
        <v>0.23972222200000001</v>
      </c>
      <c r="O1848">
        <v>0</v>
      </c>
      <c r="P1848">
        <v>5237</v>
      </c>
      <c r="Q1848">
        <v>0</v>
      </c>
      <c r="R1848">
        <v>9</v>
      </c>
      <c r="S1848">
        <v>5</v>
      </c>
      <c r="T1848">
        <v>357</v>
      </c>
      <c r="U1848">
        <v>0</v>
      </c>
      <c r="V1848">
        <v>2</v>
      </c>
      <c r="W1848">
        <v>0</v>
      </c>
      <c r="X1848">
        <v>300.41852354407541</v>
      </c>
      <c r="Y1848">
        <v>0</v>
      </c>
      <c r="Z1848">
        <v>0.30085914277967918</v>
      </c>
      <c r="AA1848">
        <v>9.0026135687449234</v>
      </c>
      <c r="AB1848">
        <v>143.59433868565975</v>
      </c>
      <c r="AC1848">
        <v>0</v>
      </c>
      <c r="AD1848">
        <v>7.9783147977469069</v>
      </c>
      <c r="AE1848">
        <v>461.29464973900673</v>
      </c>
    </row>
    <row r="1849" spans="1:31" x14ac:dyDescent="0.25">
      <c r="A1849">
        <v>1808770</v>
      </c>
      <c r="B1849">
        <v>1</v>
      </c>
      <c r="C1849" t="s">
        <v>80</v>
      </c>
      <c r="D1849" t="s">
        <v>92</v>
      </c>
      <c r="E1849" t="s">
        <v>291</v>
      </c>
      <c r="F1849" t="s">
        <v>5621</v>
      </c>
      <c r="G1849" t="s">
        <v>424</v>
      </c>
      <c r="H1849" t="s">
        <v>134</v>
      </c>
      <c r="I1849" t="s">
        <v>135</v>
      </c>
      <c r="J1849" t="s">
        <v>136</v>
      </c>
      <c r="K1849" t="s">
        <v>137</v>
      </c>
      <c r="L1849" t="s">
        <v>5622</v>
      </c>
      <c r="M1849" t="s">
        <v>5623</v>
      </c>
      <c r="N1849">
        <v>0.648888888</v>
      </c>
      <c r="O1849">
        <v>0</v>
      </c>
      <c r="P1849">
        <v>95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12.612499414859755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12.612499414859755</v>
      </c>
    </row>
    <row r="1850" spans="1:31" x14ac:dyDescent="0.25">
      <c r="A1850">
        <v>1808922</v>
      </c>
      <c r="B1850">
        <v>1</v>
      </c>
      <c r="C1850" t="s">
        <v>80</v>
      </c>
      <c r="D1850" t="s">
        <v>102</v>
      </c>
      <c r="E1850" t="s">
        <v>193</v>
      </c>
      <c r="F1850" t="s">
        <v>5624</v>
      </c>
      <c r="G1850" t="s">
        <v>235</v>
      </c>
      <c r="H1850" t="s">
        <v>134</v>
      </c>
      <c r="I1850" t="s">
        <v>135</v>
      </c>
      <c r="J1850" t="s">
        <v>136</v>
      </c>
      <c r="K1850" t="s">
        <v>137</v>
      </c>
      <c r="L1850" t="s">
        <v>5625</v>
      </c>
      <c r="M1850" t="s">
        <v>5626</v>
      </c>
      <c r="N1850">
        <v>0.83194444400000001</v>
      </c>
      <c r="O1850">
        <v>0</v>
      </c>
      <c r="P1850">
        <v>29</v>
      </c>
      <c r="Q1850">
        <v>0</v>
      </c>
      <c r="R1850">
        <v>2</v>
      </c>
      <c r="S1850">
        <v>0</v>
      </c>
      <c r="T1850">
        <v>7</v>
      </c>
      <c r="U1850">
        <v>0</v>
      </c>
      <c r="V1850">
        <v>0</v>
      </c>
      <c r="W1850">
        <v>0</v>
      </c>
      <c r="X1850">
        <v>3.8278038647754635</v>
      </c>
      <c r="Y1850">
        <v>0</v>
      </c>
      <c r="Z1850">
        <v>2.5764948272254451E-2</v>
      </c>
      <c r="AA1850">
        <v>0</v>
      </c>
      <c r="AB1850">
        <v>6.1541315952901794</v>
      </c>
      <c r="AC1850">
        <v>0</v>
      </c>
      <c r="AD1850">
        <v>0</v>
      </c>
      <c r="AE1850">
        <v>10.007700408337897</v>
      </c>
    </row>
    <row r="1851" spans="1:31" x14ac:dyDescent="0.25">
      <c r="A1851">
        <v>1808590</v>
      </c>
      <c r="B1851">
        <v>1</v>
      </c>
      <c r="C1851" t="s">
        <v>81</v>
      </c>
      <c r="D1851" t="s">
        <v>120</v>
      </c>
      <c r="E1851" t="s">
        <v>131</v>
      </c>
      <c r="F1851" t="s">
        <v>5627</v>
      </c>
      <c r="G1851" t="s">
        <v>231</v>
      </c>
      <c r="H1851" t="s">
        <v>134</v>
      </c>
      <c r="I1851" t="s">
        <v>135</v>
      </c>
      <c r="J1851" t="s">
        <v>136</v>
      </c>
      <c r="K1851" t="s">
        <v>137</v>
      </c>
      <c r="L1851" t="s">
        <v>5628</v>
      </c>
      <c r="M1851" t="s">
        <v>5629</v>
      </c>
      <c r="N1851">
        <v>1.7441666659999999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0.40429438168670834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0.40429438168670834</v>
      </c>
    </row>
    <row r="1852" spans="1:31" x14ac:dyDescent="0.25">
      <c r="A1852">
        <v>1808584</v>
      </c>
      <c r="B1852">
        <v>1</v>
      </c>
      <c r="C1852" t="s">
        <v>80</v>
      </c>
      <c r="D1852" t="s">
        <v>106</v>
      </c>
      <c r="E1852" t="s">
        <v>140</v>
      </c>
      <c r="F1852" t="s">
        <v>2328</v>
      </c>
      <c r="G1852" t="s">
        <v>142</v>
      </c>
      <c r="H1852" t="s">
        <v>143</v>
      </c>
      <c r="I1852" t="s">
        <v>135</v>
      </c>
      <c r="J1852" t="s">
        <v>136</v>
      </c>
      <c r="K1852" t="s">
        <v>137</v>
      </c>
      <c r="L1852" t="s">
        <v>5630</v>
      </c>
      <c r="M1852" t="s">
        <v>5631</v>
      </c>
      <c r="N1852">
        <v>0.99638888800000003</v>
      </c>
      <c r="O1852">
        <v>0</v>
      </c>
      <c r="P1852">
        <v>75</v>
      </c>
      <c r="Q1852">
        <v>13</v>
      </c>
      <c r="R1852">
        <v>20</v>
      </c>
      <c r="S1852">
        <v>2</v>
      </c>
      <c r="T1852">
        <v>14</v>
      </c>
      <c r="U1852">
        <v>1</v>
      </c>
      <c r="V1852">
        <v>0</v>
      </c>
      <c r="W1852">
        <v>0</v>
      </c>
      <c r="X1852">
        <v>14.85836525772978</v>
      </c>
      <c r="Y1852">
        <v>4.2328799690434673</v>
      </c>
      <c r="Z1852">
        <v>7.1860806386873053</v>
      </c>
      <c r="AA1852">
        <v>2.6014206698875286</v>
      </c>
      <c r="AB1852">
        <v>17.84606763077441</v>
      </c>
      <c r="AC1852">
        <v>69.35497169691682</v>
      </c>
      <c r="AD1852">
        <v>0</v>
      </c>
      <c r="AE1852">
        <v>116.07978586303931</v>
      </c>
    </row>
    <row r="1853" spans="1:31" x14ac:dyDescent="0.25">
      <c r="A1853">
        <v>1808667</v>
      </c>
      <c r="B1853">
        <v>1</v>
      </c>
      <c r="C1853" t="s">
        <v>81</v>
      </c>
      <c r="D1853" t="s">
        <v>127</v>
      </c>
      <c r="E1853" t="s">
        <v>146</v>
      </c>
      <c r="F1853" t="s">
        <v>5632</v>
      </c>
      <c r="G1853" t="s">
        <v>142</v>
      </c>
      <c r="H1853" t="s">
        <v>143</v>
      </c>
      <c r="I1853" t="s">
        <v>199</v>
      </c>
      <c r="J1853" t="s">
        <v>136</v>
      </c>
      <c r="K1853" t="s">
        <v>137</v>
      </c>
      <c r="L1853" t="s">
        <v>5633</v>
      </c>
      <c r="M1853" t="s">
        <v>5634</v>
      </c>
      <c r="N1853">
        <v>8.3333330000000001E-3</v>
      </c>
      <c r="O1853">
        <v>0</v>
      </c>
      <c r="P1853">
        <v>260</v>
      </c>
      <c r="Q1853">
        <v>67</v>
      </c>
      <c r="R1853">
        <v>44</v>
      </c>
      <c r="S1853">
        <v>3</v>
      </c>
      <c r="T1853">
        <v>36</v>
      </c>
      <c r="U1853">
        <v>0</v>
      </c>
      <c r="V1853">
        <v>0</v>
      </c>
      <c r="W1853">
        <v>0</v>
      </c>
      <c r="X1853">
        <v>0.54011002763575833</v>
      </c>
      <c r="Y1853">
        <v>1.1874081011242918</v>
      </c>
      <c r="Z1853">
        <v>2.8361407811449999E-2</v>
      </c>
      <c r="AA1853">
        <v>0.10707208566320001</v>
      </c>
      <c r="AB1853">
        <v>5.691950083155E-2</v>
      </c>
      <c r="AC1853">
        <v>0</v>
      </c>
      <c r="AD1853">
        <v>0</v>
      </c>
      <c r="AE1853">
        <v>1.91987112306625</v>
      </c>
    </row>
    <row r="1854" spans="1:31" x14ac:dyDescent="0.25">
      <c r="A1854">
        <v>1808959</v>
      </c>
      <c r="B1854">
        <v>1</v>
      </c>
      <c r="C1854" t="s">
        <v>81</v>
      </c>
      <c r="D1854" t="s">
        <v>123</v>
      </c>
      <c r="E1854" t="s">
        <v>146</v>
      </c>
      <c r="F1854" t="s">
        <v>5635</v>
      </c>
      <c r="G1854" t="s">
        <v>593</v>
      </c>
      <c r="H1854" t="s">
        <v>143</v>
      </c>
      <c r="I1854" t="s">
        <v>135</v>
      </c>
      <c r="J1854" t="s">
        <v>136</v>
      </c>
      <c r="K1854" t="s">
        <v>137</v>
      </c>
      <c r="L1854" t="s">
        <v>5636</v>
      </c>
      <c r="M1854" t="s">
        <v>5637</v>
      </c>
      <c r="N1854">
        <v>1.663888888</v>
      </c>
      <c r="O1854">
        <v>0</v>
      </c>
      <c r="P1854">
        <v>548</v>
      </c>
      <c r="Q1854">
        <v>0</v>
      </c>
      <c r="R1854">
        <v>0</v>
      </c>
      <c r="S1854">
        <v>0</v>
      </c>
      <c r="T1854">
        <v>31</v>
      </c>
      <c r="U1854">
        <v>0</v>
      </c>
      <c r="V1854">
        <v>0</v>
      </c>
      <c r="W1854">
        <v>0</v>
      </c>
      <c r="X1854">
        <v>208.66974771454915</v>
      </c>
      <c r="Y1854">
        <v>0</v>
      </c>
      <c r="Z1854">
        <v>0</v>
      </c>
      <c r="AA1854">
        <v>0</v>
      </c>
      <c r="AB1854">
        <v>12.469048158279991</v>
      </c>
      <c r="AC1854">
        <v>0</v>
      </c>
      <c r="AD1854">
        <v>0</v>
      </c>
      <c r="AE1854">
        <v>221.13879587282915</v>
      </c>
    </row>
    <row r="1855" spans="1:31" x14ac:dyDescent="0.25">
      <c r="A1855">
        <v>1808567</v>
      </c>
      <c r="B1855">
        <v>1</v>
      </c>
      <c r="C1855" t="s">
        <v>80</v>
      </c>
      <c r="D1855" t="s">
        <v>105</v>
      </c>
      <c r="E1855" t="s">
        <v>146</v>
      </c>
      <c r="F1855" t="s">
        <v>5638</v>
      </c>
      <c r="G1855" t="s">
        <v>170</v>
      </c>
      <c r="H1855" t="s">
        <v>143</v>
      </c>
      <c r="I1855" t="s">
        <v>135</v>
      </c>
      <c r="J1855" t="s">
        <v>136</v>
      </c>
      <c r="K1855" t="s">
        <v>137</v>
      </c>
      <c r="L1855" t="s">
        <v>5639</v>
      </c>
      <c r="M1855" t="s">
        <v>5640</v>
      </c>
      <c r="N1855">
        <v>1.218611111</v>
      </c>
      <c r="O1855">
        <v>0</v>
      </c>
      <c r="P1855">
        <v>102</v>
      </c>
      <c r="Q1855">
        <v>0</v>
      </c>
      <c r="R1855">
        <v>1</v>
      </c>
      <c r="S1855">
        <v>0</v>
      </c>
      <c r="T1855">
        <v>34</v>
      </c>
      <c r="U1855">
        <v>0</v>
      </c>
      <c r="V1855">
        <v>0</v>
      </c>
      <c r="W1855">
        <v>0</v>
      </c>
      <c r="X1855">
        <v>29.640375559672623</v>
      </c>
      <c r="Y1855">
        <v>0</v>
      </c>
      <c r="Z1855">
        <v>8.3726868939999997E-3</v>
      </c>
      <c r="AA1855">
        <v>0</v>
      </c>
      <c r="AB1855">
        <v>32.606983258149988</v>
      </c>
      <c r="AC1855">
        <v>0</v>
      </c>
      <c r="AD1855">
        <v>0</v>
      </c>
      <c r="AE1855">
        <v>62.255731504716607</v>
      </c>
    </row>
    <row r="1856" spans="1:31" x14ac:dyDescent="0.25">
      <c r="A1856">
        <v>1808604</v>
      </c>
      <c r="B1856">
        <v>1</v>
      </c>
      <c r="C1856" t="s">
        <v>80</v>
      </c>
      <c r="D1856" t="s">
        <v>83</v>
      </c>
      <c r="E1856" t="s">
        <v>193</v>
      </c>
      <c r="F1856" t="s">
        <v>5641</v>
      </c>
      <c r="G1856" t="s">
        <v>256</v>
      </c>
      <c r="H1856" t="s">
        <v>134</v>
      </c>
      <c r="I1856" t="s">
        <v>135</v>
      </c>
      <c r="J1856" t="s">
        <v>5</v>
      </c>
      <c r="K1856" t="s">
        <v>159</v>
      </c>
      <c r="L1856" t="s">
        <v>5642</v>
      </c>
      <c r="M1856" t="s">
        <v>5643</v>
      </c>
      <c r="N1856">
        <v>7.5553888880000004</v>
      </c>
      <c r="O1856">
        <v>0</v>
      </c>
      <c r="P1856">
        <v>94</v>
      </c>
      <c r="Q1856">
        <v>0</v>
      </c>
      <c r="R1856">
        <v>0</v>
      </c>
      <c r="S1856">
        <v>0</v>
      </c>
      <c r="T1856">
        <v>5</v>
      </c>
      <c r="U1856">
        <v>0</v>
      </c>
      <c r="V1856">
        <v>0</v>
      </c>
      <c r="W1856">
        <v>0</v>
      </c>
      <c r="X1856">
        <v>168.33037032521727</v>
      </c>
      <c r="Y1856">
        <v>0</v>
      </c>
      <c r="Z1856">
        <v>0</v>
      </c>
      <c r="AA1856">
        <v>0</v>
      </c>
      <c r="AB1856">
        <v>10.70817455165</v>
      </c>
      <c r="AC1856">
        <v>0</v>
      </c>
      <c r="AD1856">
        <v>0</v>
      </c>
      <c r="AE1856">
        <v>179.03854487686726</v>
      </c>
    </row>
    <row r="1857" spans="1:31" x14ac:dyDescent="0.25">
      <c r="A1857">
        <v>1808633</v>
      </c>
      <c r="B1857">
        <v>1</v>
      </c>
      <c r="C1857" t="s">
        <v>80</v>
      </c>
      <c r="D1857" t="s">
        <v>95</v>
      </c>
      <c r="E1857" t="s">
        <v>146</v>
      </c>
      <c r="F1857" t="s">
        <v>5644</v>
      </c>
      <c r="G1857" t="s">
        <v>256</v>
      </c>
      <c r="H1857" t="s">
        <v>143</v>
      </c>
      <c r="I1857" t="s">
        <v>135</v>
      </c>
      <c r="J1857" t="s">
        <v>136</v>
      </c>
      <c r="K1857" t="s">
        <v>159</v>
      </c>
      <c r="L1857" t="s">
        <v>5645</v>
      </c>
      <c r="M1857" t="s">
        <v>5646</v>
      </c>
      <c r="N1857">
        <v>4.0333333329999999</v>
      </c>
      <c r="O1857">
        <v>0</v>
      </c>
      <c r="P1857">
        <v>1711</v>
      </c>
      <c r="Q1857">
        <v>0</v>
      </c>
      <c r="R1857">
        <v>0</v>
      </c>
      <c r="S1857">
        <v>0</v>
      </c>
      <c r="T1857">
        <v>340</v>
      </c>
      <c r="U1857">
        <v>0</v>
      </c>
      <c r="V1857">
        <v>0</v>
      </c>
      <c r="W1857">
        <v>0</v>
      </c>
      <c r="X1857">
        <v>1608.9971156235406</v>
      </c>
      <c r="Y1857">
        <v>0</v>
      </c>
      <c r="Z1857">
        <v>0</v>
      </c>
      <c r="AA1857">
        <v>0</v>
      </c>
      <c r="AB1857">
        <v>912.00868566387385</v>
      </c>
      <c r="AC1857">
        <v>0</v>
      </c>
      <c r="AD1857">
        <v>0</v>
      </c>
      <c r="AE1857">
        <v>2521.0058012874142</v>
      </c>
    </row>
    <row r="1858" spans="1:31" x14ac:dyDescent="0.25">
      <c r="A1858">
        <v>1808639</v>
      </c>
      <c r="B1858">
        <v>1</v>
      </c>
      <c r="C1858" t="s">
        <v>80</v>
      </c>
      <c r="D1858" t="s">
        <v>84</v>
      </c>
      <c r="E1858" t="s">
        <v>131</v>
      </c>
      <c r="F1858" t="s">
        <v>5357</v>
      </c>
      <c r="G1858" t="s">
        <v>133</v>
      </c>
      <c r="H1858" t="s">
        <v>134</v>
      </c>
      <c r="I1858" t="s">
        <v>135</v>
      </c>
      <c r="J1858" t="s">
        <v>136</v>
      </c>
      <c r="K1858" t="s">
        <v>137</v>
      </c>
      <c r="L1858" t="s">
        <v>5647</v>
      </c>
      <c r="M1858" t="s">
        <v>5648</v>
      </c>
      <c r="N1858">
        <v>3.3747222219999999</v>
      </c>
      <c r="O1858">
        <v>0</v>
      </c>
      <c r="P1858">
        <v>21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16.674530032236962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16.674530032236962</v>
      </c>
    </row>
    <row r="1859" spans="1:31" x14ac:dyDescent="0.25">
      <c r="A1859">
        <v>1808762</v>
      </c>
      <c r="B1859">
        <v>1</v>
      </c>
      <c r="C1859" t="s">
        <v>80</v>
      </c>
      <c r="D1859" t="s">
        <v>94</v>
      </c>
      <c r="E1859" t="s">
        <v>146</v>
      </c>
      <c r="F1859" t="s">
        <v>5649</v>
      </c>
      <c r="G1859" t="s">
        <v>475</v>
      </c>
      <c r="H1859" t="s">
        <v>143</v>
      </c>
      <c r="I1859" t="s">
        <v>135</v>
      </c>
      <c r="J1859" t="s">
        <v>136</v>
      </c>
      <c r="K1859" t="s">
        <v>137</v>
      </c>
      <c r="L1859" t="s">
        <v>5650</v>
      </c>
      <c r="M1859" t="s">
        <v>5651</v>
      </c>
      <c r="N1859">
        <v>0.65361111100000002</v>
      </c>
      <c r="O1859">
        <v>0</v>
      </c>
      <c r="P1859">
        <v>132</v>
      </c>
      <c r="Q1859">
        <v>0</v>
      </c>
      <c r="R1859">
        <v>140</v>
      </c>
      <c r="S1859">
        <v>4</v>
      </c>
      <c r="T1859">
        <v>23</v>
      </c>
      <c r="U1859">
        <v>0</v>
      </c>
      <c r="V1859">
        <v>0</v>
      </c>
      <c r="W1859">
        <v>0</v>
      </c>
      <c r="X1859">
        <v>20.069059935956492</v>
      </c>
      <c r="Y1859">
        <v>0</v>
      </c>
      <c r="Z1859">
        <v>31.737478908395438</v>
      </c>
      <c r="AA1859">
        <v>131.84418054115287</v>
      </c>
      <c r="AB1859">
        <v>93.785173392721063</v>
      </c>
      <c r="AC1859">
        <v>0</v>
      </c>
      <c r="AD1859">
        <v>0</v>
      </c>
      <c r="AE1859">
        <v>277.43589277822588</v>
      </c>
    </row>
    <row r="1860" spans="1:31" x14ac:dyDescent="0.25">
      <c r="A1860">
        <v>1808576</v>
      </c>
      <c r="B1860">
        <v>1</v>
      </c>
      <c r="C1860" t="s">
        <v>80</v>
      </c>
      <c r="D1860" t="s">
        <v>82</v>
      </c>
      <c r="E1860" t="s">
        <v>176</v>
      </c>
      <c r="F1860" t="s">
        <v>5652</v>
      </c>
      <c r="G1860" t="s">
        <v>263</v>
      </c>
      <c r="H1860" t="s">
        <v>143</v>
      </c>
      <c r="I1860" t="s">
        <v>135</v>
      </c>
      <c r="J1860" t="s">
        <v>136</v>
      </c>
      <c r="K1860" t="s">
        <v>159</v>
      </c>
      <c r="L1860" t="s">
        <v>5653</v>
      </c>
      <c r="M1860" t="s">
        <v>5654</v>
      </c>
      <c r="N1860">
        <v>0.43694444399999999</v>
      </c>
      <c r="O1860">
        <v>0</v>
      </c>
      <c r="P1860">
        <v>966</v>
      </c>
      <c r="Q1860">
        <v>0</v>
      </c>
      <c r="R1860">
        <v>0</v>
      </c>
      <c r="S1860">
        <v>4</v>
      </c>
      <c r="T1860">
        <v>1419</v>
      </c>
      <c r="U1860">
        <v>1</v>
      </c>
      <c r="V1860">
        <v>22</v>
      </c>
      <c r="W1860">
        <v>0</v>
      </c>
      <c r="X1860">
        <v>87.364056876334118</v>
      </c>
      <c r="Y1860">
        <v>0</v>
      </c>
      <c r="Z1860">
        <v>0</v>
      </c>
      <c r="AA1860">
        <v>59.07443747753068</v>
      </c>
      <c r="AB1860">
        <v>407.34462697192055</v>
      </c>
      <c r="AC1860">
        <v>23.035299595923615</v>
      </c>
      <c r="AD1860">
        <v>36.401858997975431</v>
      </c>
      <c r="AE1860">
        <v>613.22027991968434</v>
      </c>
    </row>
    <row r="1861" spans="1:31" x14ac:dyDescent="0.25">
      <c r="A1861">
        <v>1808719</v>
      </c>
      <c r="B1861">
        <v>1</v>
      </c>
      <c r="C1861" t="s">
        <v>80</v>
      </c>
      <c r="D1861" t="s">
        <v>97</v>
      </c>
      <c r="E1861" t="s">
        <v>131</v>
      </c>
      <c r="F1861" t="s">
        <v>5655</v>
      </c>
      <c r="G1861" t="s">
        <v>133</v>
      </c>
      <c r="H1861" t="s">
        <v>134</v>
      </c>
      <c r="I1861" t="s">
        <v>135</v>
      </c>
      <c r="J1861" t="s">
        <v>136</v>
      </c>
      <c r="K1861" t="s">
        <v>137</v>
      </c>
      <c r="L1861" t="s">
        <v>5656</v>
      </c>
      <c r="M1861" t="s">
        <v>5657</v>
      </c>
      <c r="N1861">
        <v>2.139444444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1.3753528617425335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1.3753528617425335</v>
      </c>
    </row>
    <row r="1862" spans="1:31" x14ac:dyDescent="0.25">
      <c r="A1862">
        <v>1808593</v>
      </c>
      <c r="B1862">
        <v>1</v>
      </c>
      <c r="C1862" t="s">
        <v>80</v>
      </c>
      <c r="D1862" t="s">
        <v>108</v>
      </c>
      <c r="E1862" t="s">
        <v>193</v>
      </c>
      <c r="F1862" t="s">
        <v>5401</v>
      </c>
      <c r="G1862" t="s">
        <v>726</v>
      </c>
      <c r="H1862" t="s">
        <v>134</v>
      </c>
      <c r="I1862" t="s">
        <v>135</v>
      </c>
      <c r="J1862" t="s">
        <v>136</v>
      </c>
      <c r="K1862" t="s">
        <v>137</v>
      </c>
      <c r="L1862" t="s">
        <v>5658</v>
      </c>
      <c r="M1862" t="s">
        <v>5659</v>
      </c>
      <c r="N1862">
        <v>4.0747222220000001</v>
      </c>
      <c r="O1862">
        <v>0</v>
      </c>
      <c r="P1862">
        <v>4</v>
      </c>
      <c r="Q1862">
        <v>0</v>
      </c>
      <c r="R1862">
        <v>0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2.139147228932317</v>
      </c>
      <c r="Y1862">
        <v>0</v>
      </c>
      <c r="Z1862">
        <v>0</v>
      </c>
      <c r="AA1862">
        <v>0</v>
      </c>
      <c r="AB1862">
        <v>2.7584837998575001E-3</v>
      </c>
      <c r="AC1862">
        <v>0</v>
      </c>
      <c r="AD1862">
        <v>0</v>
      </c>
      <c r="AE1862">
        <v>2.1419057127321746</v>
      </c>
    </row>
    <row r="1863" spans="1:31" x14ac:dyDescent="0.25">
      <c r="A1863">
        <v>1808570</v>
      </c>
      <c r="B1863">
        <v>1</v>
      </c>
      <c r="C1863" t="s">
        <v>80</v>
      </c>
      <c r="D1863" t="s">
        <v>82</v>
      </c>
      <c r="E1863" t="s">
        <v>339</v>
      </c>
      <c r="F1863" t="s">
        <v>4845</v>
      </c>
      <c r="G1863" t="s">
        <v>158</v>
      </c>
      <c r="H1863" t="s">
        <v>143</v>
      </c>
      <c r="I1863" t="s">
        <v>135</v>
      </c>
      <c r="J1863" t="s">
        <v>136</v>
      </c>
      <c r="K1863" t="s">
        <v>159</v>
      </c>
      <c r="L1863" t="s">
        <v>5660</v>
      </c>
      <c r="M1863" t="s">
        <v>5661</v>
      </c>
      <c r="N1863">
        <v>0.163611111</v>
      </c>
      <c r="O1863">
        <v>0</v>
      </c>
      <c r="P1863">
        <v>0</v>
      </c>
      <c r="Q1863">
        <v>0</v>
      </c>
      <c r="R1863">
        <v>0</v>
      </c>
      <c r="S1863">
        <v>3</v>
      </c>
      <c r="T1863">
        <v>1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51.14022999404645</v>
      </c>
      <c r="AB1863">
        <v>0</v>
      </c>
      <c r="AC1863">
        <v>0</v>
      </c>
      <c r="AD1863">
        <v>0</v>
      </c>
      <c r="AE1863">
        <v>51.14022999404645</v>
      </c>
    </row>
    <row r="1864" spans="1:31" x14ac:dyDescent="0.25">
      <c r="A1864">
        <v>1808742</v>
      </c>
      <c r="B1864">
        <v>1</v>
      </c>
      <c r="C1864" t="s">
        <v>80</v>
      </c>
      <c r="D1864" t="s">
        <v>100</v>
      </c>
      <c r="E1864" t="s">
        <v>193</v>
      </c>
      <c r="F1864" t="s">
        <v>5662</v>
      </c>
      <c r="G1864" t="s">
        <v>235</v>
      </c>
      <c r="H1864" t="s">
        <v>134</v>
      </c>
      <c r="I1864" t="s">
        <v>135</v>
      </c>
      <c r="J1864" t="s">
        <v>136</v>
      </c>
      <c r="K1864" t="s">
        <v>137</v>
      </c>
      <c r="L1864" t="s">
        <v>5663</v>
      </c>
      <c r="M1864" t="s">
        <v>5664</v>
      </c>
      <c r="N1864">
        <v>2.395277777</v>
      </c>
      <c r="O1864">
        <v>0</v>
      </c>
      <c r="P1864">
        <v>85</v>
      </c>
      <c r="Q1864">
        <v>0</v>
      </c>
      <c r="R1864">
        <v>1</v>
      </c>
      <c r="S1864">
        <v>0</v>
      </c>
      <c r="T1864">
        <v>9</v>
      </c>
      <c r="U1864">
        <v>0</v>
      </c>
      <c r="V1864">
        <v>0</v>
      </c>
      <c r="W1864">
        <v>0</v>
      </c>
      <c r="X1864">
        <v>58.974251329674892</v>
      </c>
      <c r="Y1864">
        <v>0</v>
      </c>
      <c r="Z1864">
        <v>4.0793568217517118</v>
      </c>
      <c r="AA1864">
        <v>0</v>
      </c>
      <c r="AB1864">
        <v>8.3146710571145164</v>
      </c>
      <c r="AC1864">
        <v>0</v>
      </c>
      <c r="AD1864">
        <v>0</v>
      </c>
      <c r="AE1864">
        <v>71.368279208541111</v>
      </c>
    </row>
    <row r="1865" spans="1:31" x14ac:dyDescent="0.25">
      <c r="A1865">
        <v>1808805</v>
      </c>
      <c r="B1865">
        <v>1</v>
      </c>
      <c r="C1865" t="s">
        <v>80</v>
      </c>
      <c r="D1865" t="s">
        <v>91</v>
      </c>
      <c r="E1865" t="s">
        <v>193</v>
      </c>
      <c r="F1865" t="s">
        <v>5665</v>
      </c>
      <c r="G1865" t="s">
        <v>235</v>
      </c>
      <c r="H1865" t="s">
        <v>134</v>
      </c>
      <c r="I1865" t="s">
        <v>135</v>
      </c>
      <c r="J1865" t="s">
        <v>136</v>
      </c>
      <c r="K1865" t="s">
        <v>137</v>
      </c>
      <c r="L1865" t="s">
        <v>5666</v>
      </c>
      <c r="M1865" t="s">
        <v>5667</v>
      </c>
      <c r="N1865">
        <v>2.6719444440000002</v>
      </c>
      <c r="O1865">
        <v>0</v>
      </c>
      <c r="P1865">
        <v>0</v>
      </c>
      <c r="Q1865">
        <v>0</v>
      </c>
      <c r="R1865">
        <v>4</v>
      </c>
      <c r="S1865">
        <v>0</v>
      </c>
      <c r="T1865">
        <v>1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3.2125085035546461</v>
      </c>
      <c r="AA1865">
        <v>0</v>
      </c>
      <c r="AB1865">
        <v>0</v>
      </c>
      <c r="AC1865">
        <v>0</v>
      </c>
      <c r="AD1865">
        <v>0</v>
      </c>
      <c r="AE1865">
        <v>3.2125085035546461</v>
      </c>
    </row>
    <row r="1866" spans="1:31" x14ac:dyDescent="0.25">
      <c r="A1866">
        <v>1808948</v>
      </c>
      <c r="B1866">
        <v>1</v>
      </c>
      <c r="C1866" t="s">
        <v>81</v>
      </c>
      <c r="D1866" t="s">
        <v>116</v>
      </c>
      <c r="E1866" t="s">
        <v>291</v>
      </c>
      <c r="F1866" t="s">
        <v>3498</v>
      </c>
      <c r="G1866" t="s">
        <v>424</v>
      </c>
      <c r="H1866" t="s">
        <v>134</v>
      </c>
      <c r="I1866" t="s">
        <v>135</v>
      </c>
      <c r="J1866" t="s">
        <v>136</v>
      </c>
      <c r="K1866" t="s">
        <v>137</v>
      </c>
      <c r="L1866" t="s">
        <v>5668</v>
      </c>
      <c r="M1866" t="s">
        <v>5669</v>
      </c>
      <c r="N1866">
        <v>2.1702777769999999</v>
      </c>
      <c r="O1866">
        <v>0</v>
      </c>
      <c r="P1866">
        <v>115</v>
      </c>
      <c r="Q1866">
        <v>0</v>
      </c>
      <c r="R1866">
        <v>0</v>
      </c>
      <c r="S1866">
        <v>0</v>
      </c>
      <c r="T1866">
        <v>5</v>
      </c>
      <c r="U1866">
        <v>0</v>
      </c>
      <c r="V1866">
        <v>0</v>
      </c>
      <c r="W1866">
        <v>0</v>
      </c>
      <c r="X1866">
        <v>30.371396363600738</v>
      </c>
      <c r="Y1866">
        <v>0</v>
      </c>
      <c r="Z1866">
        <v>0</v>
      </c>
      <c r="AA1866">
        <v>0</v>
      </c>
      <c r="AB1866">
        <v>0.61991255789841215</v>
      </c>
      <c r="AC1866">
        <v>0</v>
      </c>
      <c r="AD1866">
        <v>0</v>
      </c>
      <c r="AE1866">
        <v>30.991308921499151</v>
      </c>
    </row>
    <row r="1867" spans="1:31" x14ac:dyDescent="0.25">
      <c r="A1867">
        <v>1808613</v>
      </c>
      <c r="B1867">
        <v>1</v>
      </c>
      <c r="C1867" t="s">
        <v>80</v>
      </c>
      <c r="D1867" t="s">
        <v>83</v>
      </c>
      <c r="E1867" t="s">
        <v>193</v>
      </c>
      <c r="F1867" t="s">
        <v>5670</v>
      </c>
      <c r="G1867" t="s">
        <v>256</v>
      </c>
      <c r="H1867" t="s">
        <v>134</v>
      </c>
      <c r="I1867" t="s">
        <v>135</v>
      </c>
      <c r="J1867" t="s">
        <v>5</v>
      </c>
      <c r="K1867" t="s">
        <v>159</v>
      </c>
      <c r="L1867" t="s">
        <v>5671</v>
      </c>
      <c r="M1867" t="s">
        <v>5672</v>
      </c>
      <c r="N1867">
        <v>7.752927777</v>
      </c>
      <c r="O1867">
        <v>0</v>
      </c>
      <c r="P1867">
        <v>99</v>
      </c>
      <c r="Q1867">
        <v>0</v>
      </c>
      <c r="R1867">
        <v>0</v>
      </c>
      <c r="S1867">
        <v>0</v>
      </c>
      <c r="T1867">
        <v>9</v>
      </c>
      <c r="U1867">
        <v>0</v>
      </c>
      <c r="V1867">
        <v>0</v>
      </c>
      <c r="W1867">
        <v>0</v>
      </c>
      <c r="X1867">
        <v>235.93160531533948</v>
      </c>
      <c r="Y1867">
        <v>0</v>
      </c>
      <c r="Z1867">
        <v>0</v>
      </c>
      <c r="AA1867">
        <v>0</v>
      </c>
      <c r="AB1867">
        <v>50.169442987857579</v>
      </c>
      <c r="AC1867">
        <v>0</v>
      </c>
      <c r="AD1867">
        <v>0</v>
      </c>
      <c r="AE1867">
        <v>286.10104830319705</v>
      </c>
    </row>
    <row r="1868" spans="1:31" x14ac:dyDescent="0.25">
      <c r="A1868">
        <v>1808845</v>
      </c>
      <c r="B1868">
        <v>1</v>
      </c>
      <c r="C1868" t="s">
        <v>80</v>
      </c>
      <c r="D1868" t="s">
        <v>93</v>
      </c>
      <c r="E1868" t="s">
        <v>193</v>
      </c>
      <c r="F1868" t="s">
        <v>5673</v>
      </c>
      <c r="G1868" t="s">
        <v>235</v>
      </c>
      <c r="H1868" t="s">
        <v>134</v>
      </c>
      <c r="I1868" t="s">
        <v>135</v>
      </c>
      <c r="J1868" t="s">
        <v>136</v>
      </c>
      <c r="K1868" t="s">
        <v>137</v>
      </c>
      <c r="L1868" t="s">
        <v>5674</v>
      </c>
      <c r="M1868" t="s">
        <v>5675</v>
      </c>
      <c r="N1868">
        <v>5.5327777769999997</v>
      </c>
      <c r="O1868">
        <v>0</v>
      </c>
      <c r="P1868">
        <v>0</v>
      </c>
      <c r="Q1868">
        <v>0</v>
      </c>
      <c r="R1868">
        <v>3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58.397247969465027</v>
      </c>
      <c r="AA1868">
        <v>0</v>
      </c>
      <c r="AB1868">
        <v>0</v>
      </c>
      <c r="AC1868">
        <v>0</v>
      </c>
      <c r="AD1868">
        <v>0</v>
      </c>
      <c r="AE1868">
        <v>58.397247969465027</v>
      </c>
    </row>
    <row r="1869" spans="1:31" x14ac:dyDescent="0.25">
      <c r="A1869">
        <v>1808722</v>
      </c>
      <c r="B1869">
        <v>1</v>
      </c>
      <c r="C1869" t="s">
        <v>80</v>
      </c>
      <c r="D1869" t="s">
        <v>101</v>
      </c>
      <c r="E1869" t="s">
        <v>193</v>
      </c>
      <c r="F1869" t="s">
        <v>5676</v>
      </c>
      <c r="G1869" t="s">
        <v>256</v>
      </c>
      <c r="H1869" t="s">
        <v>134</v>
      </c>
      <c r="I1869" t="s">
        <v>135</v>
      </c>
      <c r="J1869" t="s">
        <v>136</v>
      </c>
      <c r="K1869" t="s">
        <v>159</v>
      </c>
      <c r="L1869" t="s">
        <v>5677</v>
      </c>
      <c r="M1869" t="s">
        <v>5678</v>
      </c>
      <c r="N1869">
        <v>6.5166666659999999</v>
      </c>
      <c r="O1869">
        <v>0</v>
      </c>
      <c r="P1869">
        <v>74</v>
      </c>
      <c r="Q1869">
        <v>0</v>
      </c>
      <c r="R1869">
        <v>0</v>
      </c>
      <c r="S1869">
        <v>0</v>
      </c>
      <c r="T1869">
        <v>15</v>
      </c>
      <c r="U1869">
        <v>0</v>
      </c>
      <c r="V1869">
        <v>0</v>
      </c>
      <c r="W1869">
        <v>0</v>
      </c>
      <c r="X1869">
        <v>141.03749673967104</v>
      </c>
      <c r="Y1869">
        <v>0</v>
      </c>
      <c r="Z1869">
        <v>0</v>
      </c>
      <c r="AA1869">
        <v>0</v>
      </c>
      <c r="AB1869">
        <v>36.526604666964808</v>
      </c>
      <c r="AC1869">
        <v>0</v>
      </c>
      <c r="AD1869">
        <v>0</v>
      </c>
      <c r="AE1869">
        <v>177.56410140663584</v>
      </c>
    </row>
    <row r="1870" spans="1:31" x14ac:dyDescent="0.25">
      <c r="A1870">
        <v>1808882</v>
      </c>
      <c r="B1870">
        <v>1</v>
      </c>
      <c r="C1870" t="s">
        <v>80</v>
      </c>
      <c r="D1870" t="s">
        <v>102</v>
      </c>
      <c r="E1870" t="s">
        <v>131</v>
      </c>
      <c r="F1870" t="s">
        <v>5679</v>
      </c>
      <c r="G1870" t="s">
        <v>209</v>
      </c>
      <c r="H1870" t="s">
        <v>134</v>
      </c>
      <c r="I1870" t="s">
        <v>135</v>
      </c>
      <c r="J1870" t="s">
        <v>136</v>
      </c>
      <c r="K1870" t="s">
        <v>137</v>
      </c>
      <c r="L1870" t="s">
        <v>5680</v>
      </c>
      <c r="M1870" t="s">
        <v>5681</v>
      </c>
      <c r="N1870">
        <v>3.6155555549999998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1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2.107486891554236</v>
      </c>
      <c r="AC1870">
        <v>0</v>
      </c>
      <c r="AD1870">
        <v>0</v>
      </c>
      <c r="AE1870">
        <v>2.107486891554236</v>
      </c>
    </row>
    <row r="1871" spans="1:31" x14ac:dyDescent="0.25">
      <c r="A1871">
        <v>1808739</v>
      </c>
      <c r="B1871">
        <v>1</v>
      </c>
      <c r="C1871" t="s">
        <v>80</v>
      </c>
      <c r="D1871" t="s">
        <v>96</v>
      </c>
      <c r="E1871" t="s">
        <v>193</v>
      </c>
      <c r="F1871" t="s">
        <v>5682</v>
      </c>
      <c r="G1871" t="s">
        <v>235</v>
      </c>
      <c r="H1871" t="s">
        <v>134</v>
      </c>
      <c r="I1871" t="s">
        <v>135</v>
      </c>
      <c r="J1871" t="s">
        <v>136</v>
      </c>
      <c r="K1871" t="s">
        <v>137</v>
      </c>
      <c r="L1871" t="s">
        <v>5683</v>
      </c>
      <c r="M1871" t="s">
        <v>5684</v>
      </c>
      <c r="N1871">
        <v>4.2141666659999997</v>
      </c>
      <c r="O1871">
        <v>0</v>
      </c>
      <c r="P1871">
        <v>31</v>
      </c>
      <c r="Q1871">
        <v>0</v>
      </c>
      <c r="R1871">
        <v>0</v>
      </c>
      <c r="S1871">
        <v>0</v>
      </c>
      <c r="T1871">
        <v>1</v>
      </c>
      <c r="U1871">
        <v>0</v>
      </c>
      <c r="V1871">
        <v>0</v>
      </c>
      <c r="W1871">
        <v>0</v>
      </c>
      <c r="X1871">
        <v>54.539331732619949</v>
      </c>
      <c r="Y1871">
        <v>0</v>
      </c>
      <c r="Z1871">
        <v>0</v>
      </c>
      <c r="AA1871">
        <v>0</v>
      </c>
      <c r="AB1871">
        <v>16.095846102347277</v>
      </c>
      <c r="AC1871">
        <v>0</v>
      </c>
      <c r="AD1871">
        <v>0</v>
      </c>
      <c r="AE1871">
        <v>70.635177834967223</v>
      </c>
    </row>
    <row r="1872" spans="1:31" x14ac:dyDescent="0.25">
      <c r="A1872">
        <v>1808573</v>
      </c>
      <c r="B1872">
        <v>1</v>
      </c>
      <c r="C1872" t="s">
        <v>81</v>
      </c>
      <c r="D1872" t="s">
        <v>128</v>
      </c>
      <c r="E1872" t="s">
        <v>193</v>
      </c>
      <c r="F1872" t="s">
        <v>5685</v>
      </c>
      <c r="G1872" t="s">
        <v>235</v>
      </c>
      <c r="H1872" t="s">
        <v>134</v>
      </c>
      <c r="I1872" t="s">
        <v>135</v>
      </c>
      <c r="J1872" t="s">
        <v>136</v>
      </c>
      <c r="K1872" t="s">
        <v>137</v>
      </c>
      <c r="L1872" t="s">
        <v>5686</v>
      </c>
      <c r="M1872" t="s">
        <v>5687</v>
      </c>
      <c r="N1872">
        <v>1.422222222</v>
      </c>
      <c r="O1872">
        <v>0</v>
      </c>
      <c r="P1872">
        <v>103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33.12833507151219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33.12833507151219</v>
      </c>
    </row>
    <row r="1873" spans="1:31" x14ac:dyDescent="0.25">
      <c r="A1873">
        <v>1808931</v>
      </c>
      <c r="B1873">
        <v>1</v>
      </c>
      <c r="C1873" t="s">
        <v>80</v>
      </c>
      <c r="D1873" t="s">
        <v>82</v>
      </c>
      <c r="E1873" t="s">
        <v>326</v>
      </c>
      <c r="F1873" t="s">
        <v>5688</v>
      </c>
      <c r="G1873" t="s">
        <v>1749</v>
      </c>
      <c r="H1873" t="s">
        <v>134</v>
      </c>
      <c r="I1873" t="s">
        <v>135</v>
      </c>
      <c r="J1873" t="s">
        <v>136</v>
      </c>
      <c r="K1873" t="s">
        <v>137</v>
      </c>
      <c r="L1873" t="s">
        <v>5689</v>
      </c>
      <c r="M1873" t="s">
        <v>5690</v>
      </c>
      <c r="N1873">
        <v>0.61611111100000004</v>
      </c>
      <c r="O1873">
        <v>0</v>
      </c>
      <c r="P1873">
        <v>25</v>
      </c>
      <c r="Q1873">
        <v>0</v>
      </c>
      <c r="R1873">
        <v>0</v>
      </c>
      <c r="S1873">
        <v>0</v>
      </c>
      <c r="T1873">
        <v>26</v>
      </c>
      <c r="U1873">
        <v>0</v>
      </c>
      <c r="V1873">
        <v>0</v>
      </c>
      <c r="W1873">
        <v>0</v>
      </c>
      <c r="X1873">
        <v>4.3081528572018382</v>
      </c>
      <c r="Y1873">
        <v>0</v>
      </c>
      <c r="Z1873">
        <v>0</v>
      </c>
      <c r="AA1873">
        <v>0</v>
      </c>
      <c r="AB1873">
        <v>8.3949038699895784</v>
      </c>
      <c r="AC1873">
        <v>0</v>
      </c>
      <c r="AD1873">
        <v>0</v>
      </c>
      <c r="AE1873">
        <v>12.703056727191417</v>
      </c>
    </row>
    <row r="1874" spans="1:31" x14ac:dyDescent="0.25">
      <c r="A1874">
        <v>1808908</v>
      </c>
      <c r="B1874">
        <v>1</v>
      </c>
      <c r="C1874" t="s">
        <v>80</v>
      </c>
      <c r="D1874" t="s">
        <v>82</v>
      </c>
      <c r="E1874" t="s">
        <v>193</v>
      </c>
      <c r="F1874" t="s">
        <v>5691</v>
      </c>
      <c r="G1874" t="s">
        <v>826</v>
      </c>
      <c r="H1874" t="s">
        <v>134</v>
      </c>
      <c r="I1874" t="s">
        <v>135</v>
      </c>
      <c r="J1874" t="s">
        <v>136</v>
      </c>
      <c r="K1874" t="s">
        <v>137</v>
      </c>
      <c r="L1874" t="s">
        <v>5692</v>
      </c>
      <c r="M1874" t="s">
        <v>5693</v>
      </c>
      <c r="N1874">
        <v>3.5436111110000001</v>
      </c>
      <c r="O1874">
        <v>0</v>
      </c>
      <c r="P1874">
        <v>120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137.30250455090683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137.30250455090683</v>
      </c>
    </row>
    <row r="1875" spans="1:31" x14ac:dyDescent="0.25">
      <c r="A1875">
        <v>1808696</v>
      </c>
      <c r="B1875">
        <v>1</v>
      </c>
      <c r="C1875" t="s">
        <v>81</v>
      </c>
      <c r="D1875" t="s">
        <v>128</v>
      </c>
      <c r="E1875" t="s">
        <v>131</v>
      </c>
      <c r="F1875" t="s">
        <v>5694</v>
      </c>
      <c r="G1875" t="s">
        <v>148</v>
      </c>
      <c r="H1875" t="s">
        <v>134</v>
      </c>
      <c r="I1875" t="s">
        <v>135</v>
      </c>
      <c r="J1875" t="s">
        <v>3</v>
      </c>
      <c r="K1875" t="s">
        <v>137</v>
      </c>
      <c r="L1875" t="s">
        <v>5695</v>
      </c>
      <c r="M1875" t="s">
        <v>5696</v>
      </c>
      <c r="N1875">
        <v>4.9277777770000002</v>
      </c>
      <c r="O1875">
        <v>0</v>
      </c>
      <c r="P1875">
        <v>4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4.2096205402792508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4.2096205402792508</v>
      </c>
    </row>
    <row r="1876" spans="1:31" x14ac:dyDescent="0.25">
      <c r="A1876">
        <v>1808616</v>
      </c>
      <c r="B1876">
        <v>1</v>
      </c>
      <c r="C1876" t="s">
        <v>80</v>
      </c>
      <c r="D1876" t="s">
        <v>83</v>
      </c>
      <c r="E1876" t="s">
        <v>193</v>
      </c>
      <c r="F1876" t="s">
        <v>5697</v>
      </c>
      <c r="G1876" t="s">
        <v>256</v>
      </c>
      <c r="H1876" t="s">
        <v>134</v>
      </c>
      <c r="I1876" t="s">
        <v>135</v>
      </c>
      <c r="J1876" t="s">
        <v>5</v>
      </c>
      <c r="K1876" t="s">
        <v>159</v>
      </c>
      <c r="L1876" t="s">
        <v>5698</v>
      </c>
      <c r="M1876" t="s">
        <v>5699</v>
      </c>
      <c r="N1876">
        <v>7.4473333329999996</v>
      </c>
      <c r="O1876">
        <v>0</v>
      </c>
      <c r="P1876">
        <v>3</v>
      </c>
      <c r="Q1876">
        <v>0</v>
      </c>
      <c r="R1876">
        <v>0</v>
      </c>
      <c r="S1876">
        <v>0</v>
      </c>
      <c r="T1876">
        <v>97</v>
      </c>
      <c r="U1876">
        <v>0</v>
      </c>
      <c r="V1876">
        <v>2</v>
      </c>
      <c r="W1876">
        <v>0</v>
      </c>
      <c r="X1876">
        <v>1.8516431488356899</v>
      </c>
      <c r="Y1876">
        <v>0</v>
      </c>
      <c r="Z1876">
        <v>0</v>
      </c>
      <c r="AA1876">
        <v>0</v>
      </c>
      <c r="AB1876">
        <v>9878.4384258879945</v>
      </c>
      <c r="AC1876">
        <v>0</v>
      </c>
      <c r="AD1876">
        <v>89.107702196315117</v>
      </c>
      <c r="AE1876">
        <v>9969.3977712331452</v>
      </c>
    </row>
    <row r="1877" spans="1:31" x14ac:dyDescent="0.25">
      <c r="A1877">
        <v>1808702</v>
      </c>
      <c r="B1877">
        <v>1</v>
      </c>
      <c r="C1877" t="s">
        <v>80</v>
      </c>
      <c r="D1877" t="s">
        <v>107</v>
      </c>
      <c r="E1877" t="s">
        <v>176</v>
      </c>
      <c r="F1877" t="s">
        <v>5700</v>
      </c>
      <c r="G1877" t="s">
        <v>263</v>
      </c>
      <c r="H1877" t="s">
        <v>143</v>
      </c>
      <c r="I1877" t="s">
        <v>135</v>
      </c>
      <c r="J1877" t="s">
        <v>136</v>
      </c>
      <c r="K1877" t="s">
        <v>159</v>
      </c>
      <c r="L1877" t="s">
        <v>5701</v>
      </c>
      <c r="M1877" t="s">
        <v>5702</v>
      </c>
      <c r="N1877">
        <v>3.9308333329999998</v>
      </c>
      <c r="O1877">
        <v>17</v>
      </c>
      <c r="P1877">
        <v>11371</v>
      </c>
      <c r="Q1877">
        <v>98</v>
      </c>
      <c r="R1877">
        <v>289</v>
      </c>
      <c r="S1877">
        <v>50</v>
      </c>
      <c r="T1877">
        <v>585</v>
      </c>
      <c r="U1877">
        <v>6</v>
      </c>
      <c r="V1877">
        <v>6</v>
      </c>
      <c r="W1877">
        <v>57.93055243306916</v>
      </c>
      <c r="X1877">
        <v>9205.5186815320922</v>
      </c>
      <c r="Y1877">
        <v>625.79881145241529</v>
      </c>
      <c r="Z1877">
        <v>246.80992740785149</v>
      </c>
      <c r="AA1877">
        <v>1059.3463776685048</v>
      </c>
      <c r="AB1877">
        <v>2112.4838125148149</v>
      </c>
      <c r="AC1877">
        <v>3014.3872465529003</v>
      </c>
      <c r="AD1877">
        <v>758.09694489059746</v>
      </c>
      <c r="AE1877">
        <v>17080.372354452244</v>
      </c>
    </row>
    <row r="1878" spans="1:31" x14ac:dyDescent="0.25">
      <c r="A1878">
        <v>1808562</v>
      </c>
      <c r="B1878">
        <v>1</v>
      </c>
      <c r="C1878" t="s">
        <v>80</v>
      </c>
      <c r="D1878" t="s">
        <v>93</v>
      </c>
      <c r="E1878" t="s">
        <v>176</v>
      </c>
      <c r="F1878" t="s">
        <v>5703</v>
      </c>
      <c r="G1878" t="s">
        <v>142</v>
      </c>
      <c r="H1878" t="s">
        <v>143</v>
      </c>
      <c r="I1878" t="s">
        <v>135</v>
      </c>
      <c r="J1878" t="s">
        <v>136</v>
      </c>
      <c r="K1878" t="s">
        <v>137</v>
      </c>
      <c r="L1878" t="s">
        <v>5704</v>
      </c>
      <c r="M1878" t="s">
        <v>5705</v>
      </c>
      <c r="N1878">
        <v>0.170555555</v>
      </c>
      <c r="O1878">
        <v>4</v>
      </c>
      <c r="P1878">
        <v>10724</v>
      </c>
      <c r="Q1878">
        <v>53</v>
      </c>
      <c r="R1878">
        <v>935</v>
      </c>
      <c r="S1878">
        <v>26</v>
      </c>
      <c r="T1878">
        <v>2015</v>
      </c>
      <c r="U1878">
        <v>3</v>
      </c>
      <c r="V1878">
        <v>0</v>
      </c>
      <c r="W1878">
        <v>1.2490510194228799</v>
      </c>
      <c r="X1878">
        <v>291.86570985256867</v>
      </c>
      <c r="Y1878">
        <v>31.438826226106936</v>
      </c>
      <c r="Z1878">
        <v>37.956909157914282</v>
      </c>
      <c r="AA1878">
        <v>10.665678970765066</v>
      </c>
      <c r="AB1878">
        <v>140.44029252086432</v>
      </c>
      <c r="AC1878">
        <v>19.504979101015369</v>
      </c>
      <c r="AD1878">
        <v>0</v>
      </c>
      <c r="AE1878">
        <v>533.12144684865746</v>
      </c>
    </row>
    <row r="1879" spans="1:31" x14ac:dyDescent="0.25">
      <c r="A1879">
        <v>1808917</v>
      </c>
      <c r="B1879">
        <v>1</v>
      </c>
      <c r="C1879" t="s">
        <v>80</v>
      </c>
      <c r="D1879" t="s">
        <v>93</v>
      </c>
      <c r="E1879" t="s">
        <v>193</v>
      </c>
      <c r="F1879" t="s">
        <v>5301</v>
      </c>
      <c r="G1879" t="s">
        <v>235</v>
      </c>
      <c r="H1879" t="s">
        <v>134</v>
      </c>
      <c r="I1879" t="s">
        <v>135</v>
      </c>
      <c r="J1879" t="s">
        <v>136</v>
      </c>
      <c r="K1879" t="s">
        <v>137</v>
      </c>
      <c r="L1879" t="s">
        <v>5706</v>
      </c>
      <c r="M1879" t="s">
        <v>5707</v>
      </c>
      <c r="N1879">
        <v>3.009166666</v>
      </c>
      <c r="O1879">
        <v>0</v>
      </c>
      <c r="P1879">
        <v>48</v>
      </c>
      <c r="Q1879">
        <v>0</v>
      </c>
      <c r="R1879">
        <v>1</v>
      </c>
      <c r="S1879">
        <v>0</v>
      </c>
      <c r="T1879">
        <v>5</v>
      </c>
      <c r="U1879">
        <v>0</v>
      </c>
      <c r="V1879">
        <v>0</v>
      </c>
      <c r="W1879">
        <v>0</v>
      </c>
      <c r="X1879">
        <v>36.8169030342182</v>
      </c>
      <c r="Y1879">
        <v>0</v>
      </c>
      <c r="Z1879">
        <v>3.4546891048693258</v>
      </c>
      <c r="AA1879">
        <v>0</v>
      </c>
      <c r="AB1879">
        <v>9.1451220220046601</v>
      </c>
      <c r="AC1879">
        <v>0</v>
      </c>
      <c r="AD1879">
        <v>0</v>
      </c>
      <c r="AE1879">
        <v>49.416714161092187</v>
      </c>
    </row>
    <row r="1880" spans="1:31" x14ac:dyDescent="0.25">
      <c r="A1880">
        <v>1808848</v>
      </c>
      <c r="B1880">
        <v>1</v>
      </c>
      <c r="C1880" t="s">
        <v>80</v>
      </c>
      <c r="D1880" t="s">
        <v>96</v>
      </c>
      <c r="E1880" t="s">
        <v>193</v>
      </c>
      <c r="F1880" t="s">
        <v>5708</v>
      </c>
      <c r="G1880" t="s">
        <v>148</v>
      </c>
      <c r="H1880" t="s">
        <v>134</v>
      </c>
      <c r="I1880" t="s">
        <v>135</v>
      </c>
      <c r="J1880" t="s">
        <v>136</v>
      </c>
      <c r="K1880" t="s">
        <v>137</v>
      </c>
      <c r="L1880" t="s">
        <v>5709</v>
      </c>
      <c r="M1880" t="s">
        <v>5710</v>
      </c>
      <c r="N1880">
        <v>2.7241666659999999</v>
      </c>
      <c r="O1880">
        <v>0</v>
      </c>
      <c r="P1880">
        <v>144</v>
      </c>
      <c r="Q1880">
        <v>0</v>
      </c>
      <c r="R1880">
        <v>0</v>
      </c>
      <c r="S1880">
        <v>0</v>
      </c>
      <c r="T1880">
        <v>9</v>
      </c>
      <c r="U1880">
        <v>0</v>
      </c>
      <c r="V1880">
        <v>0</v>
      </c>
      <c r="W1880">
        <v>0</v>
      </c>
      <c r="X1880">
        <v>122.33272053473823</v>
      </c>
      <c r="Y1880">
        <v>0</v>
      </c>
      <c r="Z1880">
        <v>0</v>
      </c>
      <c r="AA1880">
        <v>0</v>
      </c>
      <c r="AB1880">
        <v>4.1194532428997626</v>
      </c>
      <c r="AC1880">
        <v>0</v>
      </c>
      <c r="AD1880">
        <v>0</v>
      </c>
      <c r="AE1880">
        <v>126.452173777638</v>
      </c>
    </row>
    <row r="1881" spans="1:31" x14ac:dyDescent="0.25">
      <c r="A1881">
        <v>1808579</v>
      </c>
      <c r="B1881">
        <v>1</v>
      </c>
      <c r="C1881" t="s">
        <v>81</v>
      </c>
      <c r="D1881" t="s">
        <v>127</v>
      </c>
      <c r="E1881" t="s">
        <v>339</v>
      </c>
      <c r="F1881" t="s">
        <v>5711</v>
      </c>
      <c r="G1881" t="s">
        <v>142</v>
      </c>
      <c r="H1881" t="s">
        <v>143</v>
      </c>
      <c r="I1881" t="s">
        <v>135</v>
      </c>
      <c r="J1881" t="s">
        <v>136</v>
      </c>
      <c r="K1881" t="s">
        <v>137</v>
      </c>
      <c r="L1881" t="s">
        <v>5712</v>
      </c>
      <c r="M1881" t="s">
        <v>5713</v>
      </c>
      <c r="N1881">
        <v>0.27368222199999998</v>
      </c>
      <c r="O1881">
        <v>0</v>
      </c>
      <c r="P1881">
        <v>12250</v>
      </c>
      <c r="Q1881">
        <v>0</v>
      </c>
      <c r="R1881">
        <v>0</v>
      </c>
      <c r="S1881">
        <v>1</v>
      </c>
      <c r="T1881">
        <v>2281</v>
      </c>
      <c r="U1881">
        <v>0</v>
      </c>
      <c r="V1881">
        <v>4</v>
      </c>
      <c r="W1881">
        <v>0</v>
      </c>
      <c r="X1881">
        <v>441.37668480974656</v>
      </c>
      <c r="Y1881">
        <v>0</v>
      </c>
      <c r="Z1881">
        <v>0</v>
      </c>
      <c r="AA1881">
        <v>1.6121604052821401</v>
      </c>
      <c r="AB1881">
        <v>198.39899885823237</v>
      </c>
      <c r="AC1881">
        <v>0</v>
      </c>
      <c r="AD1881">
        <v>2.6218314802299254</v>
      </c>
      <c r="AE1881">
        <v>644.00967555349109</v>
      </c>
    </row>
    <row r="1882" spans="1:31" x14ac:dyDescent="0.25">
      <c r="A1882">
        <v>1808625</v>
      </c>
      <c r="B1882">
        <v>1</v>
      </c>
      <c r="C1882" t="s">
        <v>80</v>
      </c>
      <c r="D1882" t="s">
        <v>93</v>
      </c>
      <c r="E1882" t="s">
        <v>176</v>
      </c>
      <c r="F1882" t="s">
        <v>5714</v>
      </c>
      <c r="G1882" t="s">
        <v>142</v>
      </c>
      <c r="H1882" t="s">
        <v>143</v>
      </c>
      <c r="I1882" t="s">
        <v>135</v>
      </c>
      <c r="J1882" t="s">
        <v>136</v>
      </c>
      <c r="K1882" t="s">
        <v>137</v>
      </c>
      <c r="L1882" t="s">
        <v>5715</v>
      </c>
      <c r="M1882" t="s">
        <v>5716</v>
      </c>
      <c r="N1882">
        <v>5.6666665999999997E-2</v>
      </c>
      <c r="O1882">
        <v>0</v>
      </c>
      <c r="P1882">
        <v>8138</v>
      </c>
      <c r="Q1882">
        <v>0</v>
      </c>
      <c r="R1882">
        <v>3</v>
      </c>
      <c r="S1882">
        <v>4</v>
      </c>
      <c r="T1882">
        <v>516</v>
      </c>
      <c r="U1882">
        <v>0</v>
      </c>
      <c r="V1882">
        <v>1</v>
      </c>
      <c r="W1882">
        <v>0</v>
      </c>
      <c r="X1882">
        <v>90.375420938170862</v>
      </c>
      <c r="Y1882">
        <v>0</v>
      </c>
      <c r="Z1882">
        <v>1.3689982612732199</v>
      </c>
      <c r="AA1882">
        <v>2.1689059776840498</v>
      </c>
      <c r="AB1882">
        <v>21.534252026455427</v>
      </c>
      <c r="AC1882">
        <v>0</v>
      </c>
      <c r="AD1882">
        <v>2.2335469032860003E-2</v>
      </c>
      <c r="AE1882">
        <v>115.46991267261642</v>
      </c>
    </row>
    <row r="1883" spans="1:31" x14ac:dyDescent="0.25">
      <c r="A1883">
        <v>1808725</v>
      </c>
      <c r="B1883">
        <v>1</v>
      </c>
      <c r="C1883" t="s">
        <v>80</v>
      </c>
      <c r="D1883" t="s">
        <v>96</v>
      </c>
      <c r="E1883" t="s">
        <v>131</v>
      </c>
      <c r="F1883" t="s">
        <v>5717</v>
      </c>
      <c r="G1883" t="s">
        <v>148</v>
      </c>
      <c r="H1883" t="s">
        <v>134</v>
      </c>
      <c r="I1883" t="s">
        <v>135</v>
      </c>
      <c r="J1883" t="s">
        <v>3</v>
      </c>
      <c r="K1883" t="s">
        <v>137</v>
      </c>
      <c r="L1883" t="s">
        <v>5718</v>
      </c>
      <c r="M1883" t="s">
        <v>5719</v>
      </c>
      <c r="N1883">
        <v>8.2624999999999993</v>
      </c>
      <c r="O1883">
        <v>0</v>
      </c>
      <c r="P1883">
        <v>7</v>
      </c>
      <c r="Q1883">
        <v>0</v>
      </c>
      <c r="R1883">
        <v>1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74.083438518610293</v>
      </c>
      <c r="Y1883">
        <v>0</v>
      </c>
      <c r="Z1883">
        <v>0.25806788765388</v>
      </c>
      <c r="AA1883">
        <v>0</v>
      </c>
      <c r="AB1883">
        <v>11.484254783398455</v>
      </c>
      <c r="AC1883">
        <v>0</v>
      </c>
      <c r="AD1883">
        <v>0</v>
      </c>
      <c r="AE1883">
        <v>85.825761189662629</v>
      </c>
    </row>
    <row r="1884" spans="1:31" x14ac:dyDescent="0.25">
      <c r="A1884">
        <v>1808954</v>
      </c>
      <c r="B1884">
        <v>1</v>
      </c>
      <c r="C1884" t="s">
        <v>80</v>
      </c>
      <c r="D1884" t="s">
        <v>107</v>
      </c>
      <c r="E1884" t="s">
        <v>176</v>
      </c>
      <c r="F1884" t="s">
        <v>5720</v>
      </c>
      <c r="G1884" t="s">
        <v>142</v>
      </c>
      <c r="H1884" t="s">
        <v>143</v>
      </c>
      <c r="I1884" t="s">
        <v>135</v>
      </c>
      <c r="J1884" t="s">
        <v>136</v>
      </c>
      <c r="K1884" t="s">
        <v>137</v>
      </c>
      <c r="L1884" t="s">
        <v>5721</v>
      </c>
      <c r="M1884" t="s">
        <v>5722</v>
      </c>
      <c r="N1884">
        <v>0.48972222199999998</v>
      </c>
      <c r="O1884">
        <v>0</v>
      </c>
      <c r="P1884">
        <v>2976</v>
      </c>
      <c r="Q1884">
        <v>0</v>
      </c>
      <c r="R1884">
        <v>6</v>
      </c>
      <c r="S1884">
        <v>2</v>
      </c>
      <c r="T1884">
        <v>158</v>
      </c>
      <c r="U1884">
        <v>0</v>
      </c>
      <c r="V1884">
        <v>1</v>
      </c>
      <c r="W1884">
        <v>0</v>
      </c>
      <c r="X1884">
        <v>214.58341584689126</v>
      </c>
      <c r="Y1884">
        <v>0</v>
      </c>
      <c r="Z1884">
        <v>0.38121230577980664</v>
      </c>
      <c r="AA1884">
        <v>15.715619771194994</v>
      </c>
      <c r="AB1884">
        <v>48.309254614416318</v>
      </c>
      <c r="AC1884">
        <v>0</v>
      </c>
      <c r="AD1884">
        <v>0.17248494480408444</v>
      </c>
      <c r="AE1884">
        <v>279.16198748308642</v>
      </c>
    </row>
    <row r="1885" spans="1:31" x14ac:dyDescent="0.25">
      <c r="A1885">
        <v>1808599</v>
      </c>
      <c r="B1885">
        <v>1</v>
      </c>
      <c r="C1885" t="s">
        <v>81</v>
      </c>
      <c r="D1885" t="s">
        <v>113</v>
      </c>
      <c r="E1885" t="s">
        <v>193</v>
      </c>
      <c r="F1885" t="s">
        <v>5723</v>
      </c>
      <c r="G1885" t="s">
        <v>235</v>
      </c>
      <c r="H1885" t="s">
        <v>134</v>
      </c>
      <c r="I1885" t="s">
        <v>135</v>
      </c>
      <c r="J1885" t="s">
        <v>136</v>
      </c>
      <c r="K1885" t="s">
        <v>137</v>
      </c>
      <c r="L1885" t="s">
        <v>5724</v>
      </c>
      <c r="M1885" t="s">
        <v>5725</v>
      </c>
      <c r="N1885">
        <v>1.72</v>
      </c>
      <c r="O1885">
        <v>0</v>
      </c>
      <c r="P1885">
        <v>34</v>
      </c>
      <c r="Q1885">
        <v>0</v>
      </c>
      <c r="R1885">
        <v>0</v>
      </c>
      <c r="S1885">
        <v>0</v>
      </c>
      <c r="T1885">
        <v>1</v>
      </c>
      <c r="U1885">
        <v>0</v>
      </c>
      <c r="V1885">
        <v>0</v>
      </c>
      <c r="W1885">
        <v>0</v>
      </c>
      <c r="X1885">
        <v>11.598237816147519</v>
      </c>
      <c r="Y1885">
        <v>0</v>
      </c>
      <c r="Z1885">
        <v>0</v>
      </c>
      <c r="AA1885">
        <v>0</v>
      </c>
      <c r="AB1885">
        <v>0.20464639695217671</v>
      </c>
      <c r="AC1885">
        <v>0</v>
      </c>
      <c r="AD1885">
        <v>0</v>
      </c>
      <c r="AE1885">
        <v>11.802884213099695</v>
      </c>
    </row>
    <row r="1886" spans="1:31" x14ac:dyDescent="0.25">
      <c r="A1886">
        <v>1808834</v>
      </c>
      <c r="B1886">
        <v>1</v>
      </c>
      <c r="C1886" t="s">
        <v>80</v>
      </c>
      <c r="D1886" t="s">
        <v>107</v>
      </c>
      <c r="E1886" t="s">
        <v>131</v>
      </c>
      <c r="F1886" t="s">
        <v>5726</v>
      </c>
      <c r="G1886" t="s">
        <v>231</v>
      </c>
      <c r="H1886" t="s">
        <v>134</v>
      </c>
      <c r="I1886" t="s">
        <v>135</v>
      </c>
      <c r="J1886" t="s">
        <v>136</v>
      </c>
      <c r="K1886" t="s">
        <v>137</v>
      </c>
      <c r="L1886" t="s">
        <v>5727</v>
      </c>
      <c r="M1886" t="s">
        <v>5728</v>
      </c>
      <c r="N1886">
        <v>1.5438888879999999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1.7301535190486113E-2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1.7301535190486113E-2</v>
      </c>
    </row>
    <row r="1887" spans="1:31" x14ac:dyDescent="0.25">
      <c r="A1887">
        <v>1808668</v>
      </c>
      <c r="B1887">
        <v>1</v>
      </c>
      <c r="C1887" t="s">
        <v>80</v>
      </c>
      <c r="D1887" t="s">
        <v>83</v>
      </c>
      <c r="E1887" t="s">
        <v>131</v>
      </c>
      <c r="F1887" t="s">
        <v>5428</v>
      </c>
      <c r="G1887" t="s">
        <v>231</v>
      </c>
      <c r="H1887" t="s">
        <v>134</v>
      </c>
      <c r="I1887" t="s">
        <v>135</v>
      </c>
      <c r="J1887" t="s">
        <v>136</v>
      </c>
      <c r="K1887" t="s">
        <v>137</v>
      </c>
      <c r="L1887" t="s">
        <v>5729</v>
      </c>
      <c r="M1887" t="s">
        <v>5730</v>
      </c>
      <c r="N1887">
        <v>1.642222222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2.210787825678433</v>
      </c>
      <c r="AC1887">
        <v>0</v>
      </c>
      <c r="AD1887">
        <v>0</v>
      </c>
      <c r="AE1887">
        <v>2.210787825678433</v>
      </c>
    </row>
    <row r="1888" spans="1:31" x14ac:dyDescent="0.25">
      <c r="A1888">
        <v>1808791</v>
      </c>
      <c r="B1888">
        <v>1</v>
      </c>
      <c r="C1888" t="s">
        <v>80</v>
      </c>
      <c r="D1888" t="s">
        <v>92</v>
      </c>
      <c r="E1888" t="s">
        <v>131</v>
      </c>
      <c r="F1888" t="s">
        <v>5731</v>
      </c>
      <c r="G1888" t="s">
        <v>133</v>
      </c>
      <c r="H1888" t="s">
        <v>134</v>
      </c>
      <c r="I1888" t="s">
        <v>135</v>
      </c>
      <c r="J1888" t="s">
        <v>136</v>
      </c>
      <c r="K1888" t="s">
        <v>137</v>
      </c>
      <c r="L1888" t="s">
        <v>5732</v>
      </c>
      <c r="M1888" t="s">
        <v>5733</v>
      </c>
      <c r="N1888">
        <v>1.400833333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0.27094623129653217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0.27094623129653217</v>
      </c>
    </row>
    <row r="1889" spans="1:31" x14ac:dyDescent="0.25">
      <c r="A1889">
        <v>1808748</v>
      </c>
      <c r="B1889">
        <v>1</v>
      </c>
      <c r="C1889" t="s">
        <v>80</v>
      </c>
      <c r="D1889" t="s">
        <v>90</v>
      </c>
      <c r="E1889" t="s">
        <v>131</v>
      </c>
      <c r="F1889" t="s">
        <v>5734</v>
      </c>
      <c r="G1889" t="s">
        <v>231</v>
      </c>
      <c r="H1889" t="s">
        <v>134</v>
      </c>
      <c r="I1889" t="s">
        <v>135</v>
      </c>
      <c r="J1889" t="s">
        <v>136</v>
      </c>
      <c r="K1889" t="s">
        <v>137</v>
      </c>
      <c r="L1889" t="s">
        <v>5735</v>
      </c>
      <c r="M1889" t="s">
        <v>5736</v>
      </c>
      <c r="N1889">
        <v>5.7811111110000004</v>
      </c>
      <c r="O1889">
        <v>0</v>
      </c>
      <c r="P1889">
        <v>3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2.7834368425374088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2.7834368425374088</v>
      </c>
    </row>
    <row r="1890" spans="1:31" x14ac:dyDescent="0.25">
      <c r="A1890">
        <v>1808605</v>
      </c>
      <c r="B1890">
        <v>1</v>
      </c>
      <c r="C1890" t="s">
        <v>80</v>
      </c>
      <c r="D1890" t="s">
        <v>93</v>
      </c>
      <c r="E1890" t="s">
        <v>146</v>
      </c>
      <c r="F1890" t="s">
        <v>5138</v>
      </c>
      <c r="G1890" t="s">
        <v>593</v>
      </c>
      <c r="H1890" t="s">
        <v>143</v>
      </c>
      <c r="I1890" t="s">
        <v>135</v>
      </c>
      <c r="J1890" t="s">
        <v>136</v>
      </c>
      <c r="K1890" t="s">
        <v>137</v>
      </c>
      <c r="L1890" t="s">
        <v>5737</v>
      </c>
      <c r="M1890" t="s">
        <v>5738</v>
      </c>
      <c r="N1890">
        <v>3.0069444440000002</v>
      </c>
      <c r="O1890">
        <v>0</v>
      </c>
      <c r="P1890">
        <v>39</v>
      </c>
      <c r="Q1890">
        <v>0</v>
      </c>
      <c r="R1890">
        <v>8</v>
      </c>
      <c r="S1890">
        <v>0</v>
      </c>
      <c r="T1890">
        <v>12</v>
      </c>
      <c r="U1890">
        <v>0</v>
      </c>
      <c r="V1890">
        <v>0</v>
      </c>
      <c r="W1890">
        <v>0</v>
      </c>
      <c r="X1890">
        <v>21.2286217639607</v>
      </c>
      <c r="Y1890">
        <v>0</v>
      </c>
      <c r="Z1890">
        <v>17.302763970211917</v>
      </c>
      <c r="AA1890">
        <v>0</v>
      </c>
      <c r="AB1890">
        <v>30.488565914074027</v>
      </c>
      <c r="AC1890">
        <v>0</v>
      </c>
      <c r="AD1890">
        <v>0</v>
      </c>
      <c r="AE1890">
        <v>69.019951648246646</v>
      </c>
    </row>
    <row r="1891" spans="1:31" x14ac:dyDescent="0.25">
      <c r="A1891">
        <v>1808705</v>
      </c>
      <c r="B1891">
        <v>1</v>
      </c>
      <c r="C1891" t="s">
        <v>80</v>
      </c>
      <c r="D1891" t="s">
        <v>93</v>
      </c>
      <c r="E1891" t="s">
        <v>131</v>
      </c>
      <c r="F1891" t="s">
        <v>5739</v>
      </c>
      <c r="G1891" t="s">
        <v>231</v>
      </c>
      <c r="H1891" t="s">
        <v>134</v>
      </c>
      <c r="I1891" t="s">
        <v>135</v>
      </c>
      <c r="J1891" t="s">
        <v>136</v>
      </c>
      <c r="K1891" t="s">
        <v>137</v>
      </c>
      <c r="L1891" t="s">
        <v>5740</v>
      </c>
      <c r="M1891" t="s">
        <v>5741</v>
      </c>
      <c r="N1891">
        <v>11.968333333</v>
      </c>
      <c r="O1891">
        <v>0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3.4595317194000006E-3</v>
      </c>
      <c r="AA1891">
        <v>0</v>
      </c>
      <c r="AB1891">
        <v>0</v>
      </c>
      <c r="AC1891">
        <v>0</v>
      </c>
      <c r="AD1891">
        <v>0</v>
      </c>
      <c r="AE1891">
        <v>3.4595317194000006E-3</v>
      </c>
    </row>
    <row r="1892" spans="1:31" x14ac:dyDescent="0.25">
      <c r="A1892">
        <v>1808891</v>
      </c>
      <c r="B1892">
        <v>1</v>
      </c>
      <c r="C1892" t="s">
        <v>80</v>
      </c>
      <c r="D1892" t="s">
        <v>93</v>
      </c>
      <c r="E1892" t="s">
        <v>193</v>
      </c>
      <c r="F1892" t="s">
        <v>5742</v>
      </c>
      <c r="G1892" t="s">
        <v>447</v>
      </c>
      <c r="H1892" t="s">
        <v>134</v>
      </c>
      <c r="I1892" t="s">
        <v>135</v>
      </c>
      <c r="J1892" t="s">
        <v>136</v>
      </c>
      <c r="K1892" t="s">
        <v>137</v>
      </c>
      <c r="L1892" t="s">
        <v>5743</v>
      </c>
      <c r="M1892" t="s">
        <v>5744</v>
      </c>
      <c r="N1892">
        <v>1.413888888</v>
      </c>
      <c r="O1892">
        <v>0</v>
      </c>
      <c r="P1892">
        <v>2</v>
      </c>
      <c r="Q1892">
        <v>0</v>
      </c>
      <c r="R1892">
        <v>3</v>
      </c>
      <c r="S1892">
        <v>0</v>
      </c>
      <c r="T1892">
        <v>3</v>
      </c>
      <c r="U1892">
        <v>0</v>
      </c>
      <c r="V1892">
        <v>0</v>
      </c>
      <c r="W1892">
        <v>0</v>
      </c>
      <c r="X1892">
        <v>4.88212627048632</v>
      </c>
      <c r="Y1892">
        <v>0</v>
      </c>
      <c r="Z1892">
        <v>3.9037829168379208</v>
      </c>
      <c r="AA1892">
        <v>0</v>
      </c>
      <c r="AB1892">
        <v>4.0761980777106972</v>
      </c>
      <c r="AC1892">
        <v>0</v>
      </c>
      <c r="AD1892">
        <v>0</v>
      </c>
      <c r="AE1892">
        <v>12.862107265034936</v>
      </c>
    </row>
    <row r="1893" spans="1:31" x14ac:dyDescent="0.25">
      <c r="A1893">
        <v>1808937</v>
      </c>
      <c r="B1893">
        <v>1</v>
      </c>
      <c r="C1893" t="s">
        <v>80</v>
      </c>
      <c r="D1893" t="s">
        <v>93</v>
      </c>
      <c r="E1893" t="s">
        <v>326</v>
      </c>
      <c r="F1893" t="s">
        <v>5745</v>
      </c>
      <c r="G1893" t="s">
        <v>5746</v>
      </c>
      <c r="H1893" t="s">
        <v>134</v>
      </c>
      <c r="I1893" t="s">
        <v>135</v>
      </c>
      <c r="J1893" t="s">
        <v>136</v>
      </c>
      <c r="K1893" t="s">
        <v>137</v>
      </c>
      <c r="L1893" t="s">
        <v>5747</v>
      </c>
      <c r="M1893" t="s">
        <v>5748</v>
      </c>
      <c r="N1893">
        <v>1.2794444439999999</v>
      </c>
      <c r="O1893">
        <v>0</v>
      </c>
      <c r="P1893">
        <v>4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1.3384039892765867</v>
      </c>
      <c r="Y1893">
        <v>0</v>
      </c>
      <c r="Z1893">
        <v>0</v>
      </c>
      <c r="AA1893">
        <v>0</v>
      </c>
      <c r="AB1893">
        <v>2.6253684253123334E-2</v>
      </c>
      <c r="AC1893">
        <v>0</v>
      </c>
      <c r="AD1893">
        <v>0</v>
      </c>
      <c r="AE1893">
        <v>1.36465767352971</v>
      </c>
    </row>
    <row r="1894" spans="1:31" x14ac:dyDescent="0.25">
      <c r="A1894">
        <v>1808688</v>
      </c>
      <c r="B1894">
        <v>1</v>
      </c>
      <c r="C1894" t="s">
        <v>80</v>
      </c>
      <c r="D1894" t="s">
        <v>86</v>
      </c>
      <c r="E1894" t="s">
        <v>291</v>
      </c>
      <c r="F1894" t="s">
        <v>5749</v>
      </c>
      <c r="G1894" t="s">
        <v>263</v>
      </c>
      <c r="H1894" t="s">
        <v>134</v>
      </c>
      <c r="I1894" t="s">
        <v>135</v>
      </c>
      <c r="J1894" t="s">
        <v>136</v>
      </c>
      <c r="K1894" t="s">
        <v>159</v>
      </c>
      <c r="L1894" t="s">
        <v>5750</v>
      </c>
      <c r="M1894" t="s">
        <v>5751</v>
      </c>
      <c r="N1894">
        <v>2.5965425</v>
      </c>
      <c r="O1894">
        <v>0</v>
      </c>
      <c r="P1894">
        <v>276</v>
      </c>
      <c r="Q1894">
        <v>0</v>
      </c>
      <c r="R1894">
        <v>2</v>
      </c>
      <c r="S1894">
        <v>0</v>
      </c>
      <c r="T1894">
        <v>9</v>
      </c>
      <c r="U1894">
        <v>0</v>
      </c>
      <c r="V1894">
        <v>0</v>
      </c>
      <c r="W1894">
        <v>0</v>
      </c>
      <c r="X1894">
        <v>267.31097720894979</v>
      </c>
      <c r="Y1894">
        <v>0</v>
      </c>
      <c r="Z1894">
        <v>0.8770187606889599</v>
      </c>
      <c r="AA1894">
        <v>0</v>
      </c>
      <c r="AB1894">
        <v>49.661132490910418</v>
      </c>
      <c r="AC1894">
        <v>0</v>
      </c>
      <c r="AD1894">
        <v>0</v>
      </c>
      <c r="AE1894">
        <v>317.84912846054914</v>
      </c>
    </row>
    <row r="1895" spans="1:31" x14ac:dyDescent="0.25">
      <c r="A1895">
        <v>1808874</v>
      </c>
      <c r="B1895">
        <v>1</v>
      </c>
      <c r="C1895" t="s">
        <v>81</v>
      </c>
      <c r="D1895" t="s">
        <v>127</v>
      </c>
      <c r="E1895" t="s">
        <v>140</v>
      </c>
      <c r="F1895" t="s">
        <v>5752</v>
      </c>
      <c r="G1895" t="s">
        <v>170</v>
      </c>
      <c r="H1895" t="s">
        <v>143</v>
      </c>
      <c r="I1895" t="s">
        <v>135</v>
      </c>
      <c r="J1895" t="s">
        <v>136</v>
      </c>
      <c r="K1895" t="s">
        <v>137</v>
      </c>
      <c r="L1895" t="s">
        <v>5753</v>
      </c>
      <c r="M1895" t="s">
        <v>5754</v>
      </c>
      <c r="N1895">
        <v>3.1152777770000002</v>
      </c>
      <c r="O1895">
        <v>2</v>
      </c>
      <c r="P1895">
        <v>3</v>
      </c>
      <c r="Q1895">
        <v>48</v>
      </c>
      <c r="R1895">
        <v>29</v>
      </c>
      <c r="S1895">
        <v>1</v>
      </c>
      <c r="T1895">
        <v>0</v>
      </c>
      <c r="U1895">
        <v>0</v>
      </c>
      <c r="V1895">
        <v>0</v>
      </c>
      <c r="W1895">
        <v>4.2726547719611698</v>
      </c>
      <c r="X1895">
        <v>5.950993415984434</v>
      </c>
      <c r="Y1895">
        <v>199.11341235306719</v>
      </c>
      <c r="Z1895">
        <v>45.08992618807968</v>
      </c>
      <c r="AA1895">
        <v>3.2848868828149165</v>
      </c>
      <c r="AB1895">
        <v>0</v>
      </c>
      <c r="AC1895">
        <v>0</v>
      </c>
      <c r="AD1895">
        <v>0</v>
      </c>
      <c r="AE1895">
        <v>257.71187361190738</v>
      </c>
    </row>
    <row r="1896" spans="1:31" x14ac:dyDescent="0.25">
      <c r="A1896">
        <v>1808682</v>
      </c>
      <c r="B1896">
        <v>1</v>
      </c>
      <c r="C1896" t="s">
        <v>80</v>
      </c>
      <c r="D1896" t="s">
        <v>98</v>
      </c>
      <c r="E1896" t="s">
        <v>131</v>
      </c>
      <c r="F1896" t="s">
        <v>5755</v>
      </c>
      <c r="G1896" t="s">
        <v>231</v>
      </c>
      <c r="H1896" t="s">
        <v>134</v>
      </c>
      <c r="I1896" t="s">
        <v>135</v>
      </c>
      <c r="J1896" t="s">
        <v>136</v>
      </c>
      <c r="K1896" t="s">
        <v>137</v>
      </c>
      <c r="L1896" t="s">
        <v>5756</v>
      </c>
      <c r="M1896" t="s">
        <v>5757</v>
      </c>
      <c r="N1896">
        <v>1.351388888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0.36425728649586198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0.36425728649586198</v>
      </c>
    </row>
    <row r="1897" spans="1:31" x14ac:dyDescent="0.25">
      <c r="A1897">
        <v>1808582</v>
      </c>
      <c r="B1897">
        <v>1</v>
      </c>
      <c r="C1897" t="s">
        <v>81</v>
      </c>
      <c r="D1897" t="s">
        <v>113</v>
      </c>
      <c r="E1897" t="s">
        <v>193</v>
      </c>
      <c r="F1897" t="s">
        <v>5723</v>
      </c>
      <c r="G1897" t="s">
        <v>235</v>
      </c>
      <c r="H1897" t="s">
        <v>134</v>
      </c>
      <c r="I1897" t="s">
        <v>135</v>
      </c>
      <c r="J1897" t="s">
        <v>136</v>
      </c>
      <c r="K1897" t="s">
        <v>137</v>
      </c>
      <c r="L1897" t="s">
        <v>5758</v>
      </c>
      <c r="M1897" t="s">
        <v>5759</v>
      </c>
      <c r="N1897">
        <v>1.488888888</v>
      </c>
      <c r="O1897">
        <v>0</v>
      </c>
      <c r="P1897">
        <v>34</v>
      </c>
      <c r="Q1897">
        <v>0</v>
      </c>
      <c r="R1897">
        <v>0</v>
      </c>
      <c r="S1897">
        <v>0</v>
      </c>
      <c r="T1897">
        <v>1</v>
      </c>
      <c r="U1897">
        <v>0</v>
      </c>
      <c r="V1897">
        <v>0</v>
      </c>
      <c r="W1897">
        <v>0</v>
      </c>
      <c r="X1897">
        <v>7.1393810458552274</v>
      </c>
      <c r="Y1897">
        <v>0</v>
      </c>
      <c r="Z1897">
        <v>0</v>
      </c>
      <c r="AA1897">
        <v>0</v>
      </c>
      <c r="AB1897">
        <v>0.11209302605013334</v>
      </c>
      <c r="AC1897">
        <v>0</v>
      </c>
      <c r="AD1897">
        <v>0</v>
      </c>
      <c r="AE1897">
        <v>7.2514740719053608</v>
      </c>
    </row>
    <row r="1898" spans="1:31" x14ac:dyDescent="0.25">
      <c r="A1898">
        <v>1808622</v>
      </c>
      <c r="B1898">
        <v>1</v>
      </c>
      <c r="C1898" t="s">
        <v>80</v>
      </c>
      <c r="D1898" t="s">
        <v>97</v>
      </c>
      <c r="E1898" t="s">
        <v>131</v>
      </c>
      <c r="F1898" t="s">
        <v>5760</v>
      </c>
      <c r="G1898" t="s">
        <v>209</v>
      </c>
      <c r="H1898" t="s">
        <v>134</v>
      </c>
      <c r="I1898" t="s">
        <v>135</v>
      </c>
      <c r="J1898" t="s">
        <v>136</v>
      </c>
      <c r="K1898" t="s">
        <v>137</v>
      </c>
      <c r="L1898" t="s">
        <v>5761</v>
      </c>
      <c r="M1898" t="s">
        <v>5762</v>
      </c>
      <c r="N1898">
        <v>1.553055555</v>
      </c>
      <c r="O1898">
        <v>0</v>
      </c>
      <c r="P1898">
        <v>2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0.59904667522095001</v>
      </c>
      <c r="Y1898">
        <v>0</v>
      </c>
      <c r="Z1898">
        <v>0</v>
      </c>
      <c r="AA1898">
        <v>0</v>
      </c>
      <c r="AB1898">
        <v>9.4728045165956889</v>
      </c>
      <c r="AC1898">
        <v>0</v>
      </c>
      <c r="AD1898">
        <v>0</v>
      </c>
      <c r="AE1898">
        <v>10.07185119181664</v>
      </c>
    </row>
    <row r="1899" spans="1:31" x14ac:dyDescent="0.25">
      <c r="A1899">
        <v>1808665</v>
      </c>
      <c r="B1899">
        <v>1</v>
      </c>
      <c r="C1899" t="s">
        <v>80</v>
      </c>
      <c r="D1899" t="s">
        <v>96</v>
      </c>
      <c r="E1899" t="s">
        <v>131</v>
      </c>
      <c r="F1899" t="s">
        <v>5763</v>
      </c>
      <c r="G1899" t="s">
        <v>231</v>
      </c>
      <c r="H1899" t="s">
        <v>134</v>
      </c>
      <c r="I1899" t="s">
        <v>135</v>
      </c>
      <c r="J1899" t="s">
        <v>136</v>
      </c>
      <c r="K1899" t="s">
        <v>137</v>
      </c>
      <c r="L1899" t="s">
        <v>5764</v>
      </c>
      <c r="M1899" t="s">
        <v>5765</v>
      </c>
      <c r="N1899">
        <v>5.4294444439999996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0.55647496690055565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0.55647496690055565</v>
      </c>
    </row>
    <row r="1900" spans="1:31" x14ac:dyDescent="0.25">
      <c r="A1900">
        <v>1808765</v>
      </c>
      <c r="B1900">
        <v>1</v>
      </c>
      <c r="C1900" t="s">
        <v>81</v>
      </c>
      <c r="D1900" t="s">
        <v>122</v>
      </c>
      <c r="E1900" t="s">
        <v>140</v>
      </c>
      <c r="F1900" t="s">
        <v>5766</v>
      </c>
      <c r="G1900" t="s">
        <v>263</v>
      </c>
      <c r="H1900" t="s">
        <v>143</v>
      </c>
      <c r="I1900" t="s">
        <v>135</v>
      </c>
      <c r="J1900" t="s">
        <v>136</v>
      </c>
      <c r="K1900" t="s">
        <v>159</v>
      </c>
      <c r="L1900" t="s">
        <v>5767</v>
      </c>
      <c r="M1900" t="s">
        <v>5768</v>
      </c>
      <c r="N1900">
        <v>0.70925722199999996</v>
      </c>
      <c r="O1900">
        <v>1</v>
      </c>
      <c r="P1900">
        <v>96</v>
      </c>
      <c r="Q1900">
        <v>12</v>
      </c>
      <c r="R1900">
        <v>5</v>
      </c>
      <c r="S1900">
        <v>8</v>
      </c>
      <c r="T1900">
        <v>4</v>
      </c>
      <c r="U1900">
        <v>0</v>
      </c>
      <c r="V1900">
        <v>0</v>
      </c>
      <c r="W1900">
        <v>0.1714212554473</v>
      </c>
      <c r="X1900">
        <v>9.1801460268345672</v>
      </c>
      <c r="Y1900">
        <v>8.4735813456307181</v>
      </c>
      <c r="Z1900">
        <v>1.1163112714266292</v>
      </c>
      <c r="AA1900">
        <v>19.4525502643796</v>
      </c>
      <c r="AB1900">
        <v>0.11791161173914891</v>
      </c>
      <c r="AC1900">
        <v>0</v>
      </c>
      <c r="AD1900">
        <v>0</v>
      </c>
      <c r="AE1900">
        <v>38.511921775457957</v>
      </c>
    </row>
    <row r="1901" spans="1:31" x14ac:dyDescent="0.25">
      <c r="A1901">
        <v>1808602</v>
      </c>
      <c r="B1901">
        <v>1</v>
      </c>
      <c r="C1901" t="s">
        <v>80</v>
      </c>
      <c r="D1901" t="s">
        <v>83</v>
      </c>
      <c r="E1901" t="s">
        <v>193</v>
      </c>
      <c r="F1901" t="s">
        <v>5769</v>
      </c>
      <c r="G1901" t="s">
        <v>256</v>
      </c>
      <c r="H1901" t="s">
        <v>134</v>
      </c>
      <c r="I1901" t="s">
        <v>135</v>
      </c>
      <c r="J1901" t="s">
        <v>5</v>
      </c>
      <c r="K1901" t="s">
        <v>159</v>
      </c>
      <c r="L1901" t="s">
        <v>5770</v>
      </c>
      <c r="M1901" t="s">
        <v>5771</v>
      </c>
      <c r="N1901">
        <v>7.5643036109999997</v>
      </c>
      <c r="O1901">
        <v>0</v>
      </c>
      <c r="P1901">
        <v>99</v>
      </c>
      <c r="Q1901">
        <v>0</v>
      </c>
      <c r="R1901">
        <v>0</v>
      </c>
      <c r="S1901">
        <v>0</v>
      </c>
      <c r="T1901">
        <v>6</v>
      </c>
      <c r="U1901">
        <v>0</v>
      </c>
      <c r="V1901">
        <v>0</v>
      </c>
      <c r="W1901">
        <v>0</v>
      </c>
      <c r="X1901">
        <v>188.54518654912056</v>
      </c>
      <c r="Y1901">
        <v>0</v>
      </c>
      <c r="Z1901">
        <v>0</v>
      </c>
      <c r="AA1901">
        <v>0</v>
      </c>
      <c r="AB1901">
        <v>16.285939205985432</v>
      </c>
      <c r="AC1901">
        <v>0</v>
      </c>
      <c r="AD1901">
        <v>0</v>
      </c>
      <c r="AE1901">
        <v>204.831125755106</v>
      </c>
    </row>
    <row r="1902" spans="1:31" x14ac:dyDescent="0.25">
      <c r="A1902">
        <v>1808957</v>
      </c>
      <c r="B1902">
        <v>1</v>
      </c>
      <c r="C1902" t="s">
        <v>80</v>
      </c>
      <c r="D1902" t="s">
        <v>107</v>
      </c>
      <c r="E1902" t="s">
        <v>146</v>
      </c>
      <c r="F1902" t="s">
        <v>5772</v>
      </c>
      <c r="G1902" t="s">
        <v>142</v>
      </c>
      <c r="H1902" t="s">
        <v>143</v>
      </c>
      <c r="I1902" t="s">
        <v>199</v>
      </c>
      <c r="J1902" t="s">
        <v>136</v>
      </c>
      <c r="K1902" t="s">
        <v>137</v>
      </c>
      <c r="L1902" t="s">
        <v>5773</v>
      </c>
      <c r="M1902" t="s">
        <v>5774</v>
      </c>
      <c r="N1902">
        <v>1.1111111E-2</v>
      </c>
      <c r="O1902">
        <v>0</v>
      </c>
      <c r="P1902">
        <v>2098</v>
      </c>
      <c r="Q1902">
        <v>0</v>
      </c>
      <c r="R1902">
        <v>0</v>
      </c>
      <c r="S1902">
        <v>2</v>
      </c>
      <c r="T1902">
        <v>78</v>
      </c>
      <c r="U1902">
        <v>0</v>
      </c>
      <c r="V1902">
        <v>1</v>
      </c>
      <c r="W1902">
        <v>0</v>
      </c>
      <c r="X1902">
        <v>2.8852122552368336</v>
      </c>
      <c r="Y1902">
        <v>0</v>
      </c>
      <c r="Z1902">
        <v>0</v>
      </c>
      <c r="AA1902">
        <v>0.35146694061049999</v>
      </c>
      <c r="AB1902">
        <v>0.35161727136055565</v>
      </c>
      <c r="AC1902">
        <v>0</v>
      </c>
      <c r="AD1902">
        <v>3.8858764567777774E-3</v>
      </c>
      <c r="AE1902">
        <v>3.5921823436646667</v>
      </c>
    </row>
    <row r="1903" spans="1:31" x14ac:dyDescent="0.25">
      <c r="A1903">
        <v>1808808</v>
      </c>
      <c r="B1903">
        <v>1</v>
      </c>
      <c r="C1903" t="s">
        <v>81</v>
      </c>
      <c r="D1903" t="s">
        <v>112</v>
      </c>
      <c r="E1903" t="s">
        <v>146</v>
      </c>
      <c r="F1903" t="s">
        <v>5775</v>
      </c>
      <c r="G1903" t="s">
        <v>142</v>
      </c>
      <c r="H1903" t="s">
        <v>143</v>
      </c>
      <c r="I1903" t="s">
        <v>135</v>
      </c>
      <c r="J1903" t="s">
        <v>136</v>
      </c>
      <c r="K1903" t="s">
        <v>137</v>
      </c>
      <c r="L1903" t="s">
        <v>5776</v>
      </c>
      <c r="M1903" t="s">
        <v>5777</v>
      </c>
      <c r="N1903">
        <v>0.83138888799999999</v>
      </c>
      <c r="O1903">
        <v>0</v>
      </c>
      <c r="P1903">
        <v>914</v>
      </c>
      <c r="Q1903">
        <v>0</v>
      </c>
      <c r="R1903">
        <v>8</v>
      </c>
      <c r="S1903">
        <v>0</v>
      </c>
      <c r="T1903">
        <v>15</v>
      </c>
      <c r="U1903">
        <v>0</v>
      </c>
      <c r="V1903">
        <v>0</v>
      </c>
      <c r="W1903">
        <v>0</v>
      </c>
      <c r="X1903">
        <v>148.51974542986036</v>
      </c>
      <c r="Y1903">
        <v>0</v>
      </c>
      <c r="Z1903">
        <v>0.38165339095283091</v>
      </c>
      <c r="AA1903">
        <v>0</v>
      </c>
      <c r="AB1903">
        <v>6.0452176156163251</v>
      </c>
      <c r="AC1903">
        <v>0</v>
      </c>
      <c r="AD1903">
        <v>0</v>
      </c>
      <c r="AE1903">
        <v>154.94661643642954</v>
      </c>
    </row>
    <row r="1904" spans="1:31" x14ac:dyDescent="0.25">
      <c r="A1904">
        <v>1808800</v>
      </c>
      <c r="B1904">
        <v>1</v>
      </c>
      <c r="C1904" t="s">
        <v>80</v>
      </c>
      <c r="D1904" t="s">
        <v>102</v>
      </c>
      <c r="E1904" t="s">
        <v>131</v>
      </c>
      <c r="F1904" t="s">
        <v>5679</v>
      </c>
      <c r="G1904" t="s">
        <v>209</v>
      </c>
      <c r="H1904" t="s">
        <v>134</v>
      </c>
      <c r="I1904" t="s">
        <v>135</v>
      </c>
      <c r="J1904" t="s">
        <v>136</v>
      </c>
      <c r="K1904" t="s">
        <v>137</v>
      </c>
      <c r="L1904" t="s">
        <v>5778</v>
      </c>
      <c r="M1904" t="s">
        <v>5779</v>
      </c>
      <c r="N1904">
        <v>2.6636111109999998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1.9487142610157642</v>
      </c>
      <c r="AC1904">
        <v>0</v>
      </c>
      <c r="AD1904">
        <v>0</v>
      </c>
      <c r="AE1904">
        <v>1.9487142610157642</v>
      </c>
    </row>
    <row r="1905" spans="1:31" x14ac:dyDescent="0.25">
      <c r="A1905">
        <v>1808940</v>
      </c>
      <c r="B1905">
        <v>1</v>
      </c>
      <c r="C1905" t="s">
        <v>80</v>
      </c>
      <c r="D1905" t="s">
        <v>100</v>
      </c>
      <c r="E1905" t="s">
        <v>176</v>
      </c>
      <c r="F1905" t="s">
        <v>3154</v>
      </c>
      <c r="G1905" t="s">
        <v>142</v>
      </c>
      <c r="H1905" t="s">
        <v>143</v>
      </c>
      <c r="I1905" t="s">
        <v>135</v>
      </c>
      <c r="J1905" t="s">
        <v>136</v>
      </c>
      <c r="K1905" t="s">
        <v>137</v>
      </c>
      <c r="L1905" t="s">
        <v>5780</v>
      </c>
      <c r="M1905" t="s">
        <v>5781</v>
      </c>
      <c r="N1905">
        <v>1.929444444</v>
      </c>
      <c r="O1905">
        <v>1</v>
      </c>
      <c r="P1905">
        <v>337</v>
      </c>
      <c r="Q1905">
        <v>144</v>
      </c>
      <c r="R1905">
        <v>188</v>
      </c>
      <c r="S1905">
        <v>5</v>
      </c>
      <c r="T1905">
        <v>35</v>
      </c>
      <c r="U1905">
        <v>1</v>
      </c>
      <c r="V1905">
        <v>0</v>
      </c>
      <c r="W1905">
        <v>1.1553396992285083</v>
      </c>
      <c r="X1905">
        <v>189.61304320254177</v>
      </c>
      <c r="Y1905">
        <v>1595.4695839179908</v>
      </c>
      <c r="Z1905">
        <v>328.2214375625768</v>
      </c>
      <c r="AA1905">
        <v>55.924943732888579</v>
      </c>
      <c r="AB1905">
        <v>34.423898938034512</v>
      </c>
      <c r="AC1905">
        <v>37.710508124802899</v>
      </c>
      <c r="AD1905">
        <v>0</v>
      </c>
      <c r="AE1905">
        <v>2242.5187551780641</v>
      </c>
    </row>
    <row r="1906" spans="1:31" x14ac:dyDescent="0.25">
      <c r="A1906">
        <v>1808817</v>
      </c>
      <c r="B1906">
        <v>1</v>
      </c>
      <c r="C1906" t="s">
        <v>80</v>
      </c>
      <c r="D1906" t="s">
        <v>84</v>
      </c>
      <c r="E1906" t="s">
        <v>131</v>
      </c>
      <c r="F1906" t="s">
        <v>5782</v>
      </c>
      <c r="G1906" t="s">
        <v>231</v>
      </c>
      <c r="H1906" t="s">
        <v>134</v>
      </c>
      <c r="I1906" t="s">
        <v>135</v>
      </c>
      <c r="J1906" t="s">
        <v>136</v>
      </c>
      <c r="K1906" t="s">
        <v>137</v>
      </c>
      <c r="L1906" t="s">
        <v>5783</v>
      </c>
      <c r="M1906" t="s">
        <v>5784</v>
      </c>
      <c r="N1906">
        <v>4.9530555549999997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</row>
    <row r="1907" spans="1:31" x14ac:dyDescent="0.25">
      <c r="A1907">
        <v>1808777</v>
      </c>
      <c r="B1907">
        <v>1</v>
      </c>
      <c r="C1907" t="s">
        <v>81</v>
      </c>
      <c r="D1907" t="s">
        <v>122</v>
      </c>
      <c r="E1907" t="s">
        <v>176</v>
      </c>
      <c r="F1907" t="s">
        <v>5785</v>
      </c>
      <c r="G1907" t="s">
        <v>142</v>
      </c>
      <c r="H1907" t="s">
        <v>143</v>
      </c>
      <c r="I1907" t="s">
        <v>135</v>
      </c>
      <c r="J1907" t="s">
        <v>136</v>
      </c>
      <c r="K1907" t="s">
        <v>137</v>
      </c>
      <c r="L1907" t="s">
        <v>5786</v>
      </c>
      <c r="M1907" t="s">
        <v>5787</v>
      </c>
      <c r="N1907">
        <v>0.99583333299999999</v>
      </c>
      <c r="O1907">
        <v>0</v>
      </c>
      <c r="P1907">
        <v>4421</v>
      </c>
      <c r="Q1907">
        <v>0</v>
      </c>
      <c r="R1907">
        <v>37</v>
      </c>
      <c r="S1907">
        <v>1</v>
      </c>
      <c r="T1907">
        <v>175</v>
      </c>
      <c r="U1907">
        <v>0</v>
      </c>
      <c r="V1907">
        <v>0</v>
      </c>
      <c r="W1907">
        <v>0</v>
      </c>
      <c r="X1907">
        <v>881.3090283984576</v>
      </c>
      <c r="Y1907">
        <v>0</v>
      </c>
      <c r="Z1907">
        <v>6.7117535661927041</v>
      </c>
      <c r="AA1907">
        <v>6.5066336089214358</v>
      </c>
      <c r="AB1907">
        <v>95.922847458858726</v>
      </c>
      <c r="AC1907">
        <v>0</v>
      </c>
      <c r="AD1907">
        <v>0</v>
      </c>
      <c r="AE1907">
        <v>990.45026303243048</v>
      </c>
    </row>
    <row r="1908" spans="1:31" x14ac:dyDescent="0.25">
      <c r="A1908">
        <v>1808631</v>
      </c>
      <c r="B1908">
        <v>1</v>
      </c>
      <c r="C1908" t="s">
        <v>80</v>
      </c>
      <c r="D1908" t="s">
        <v>96</v>
      </c>
      <c r="E1908" t="s">
        <v>291</v>
      </c>
      <c r="F1908" t="s">
        <v>5788</v>
      </c>
      <c r="G1908" t="s">
        <v>424</v>
      </c>
      <c r="H1908" t="s">
        <v>134</v>
      </c>
      <c r="I1908" t="s">
        <v>135</v>
      </c>
      <c r="J1908" t="s">
        <v>136</v>
      </c>
      <c r="K1908" t="s">
        <v>137</v>
      </c>
      <c r="L1908" t="s">
        <v>5789</v>
      </c>
      <c r="M1908" t="s">
        <v>5790</v>
      </c>
      <c r="N1908">
        <v>3.8447222220000001</v>
      </c>
      <c r="O1908">
        <v>0</v>
      </c>
      <c r="P1908">
        <v>67</v>
      </c>
      <c r="Q1908">
        <v>0</v>
      </c>
      <c r="R1908">
        <v>1</v>
      </c>
      <c r="S1908">
        <v>0</v>
      </c>
      <c r="T1908">
        <v>4</v>
      </c>
      <c r="U1908">
        <v>0</v>
      </c>
      <c r="V1908">
        <v>0</v>
      </c>
      <c r="W1908">
        <v>0</v>
      </c>
      <c r="X1908">
        <v>67.708964371596934</v>
      </c>
      <c r="Y1908">
        <v>0</v>
      </c>
      <c r="Z1908">
        <v>0.12203323563461334</v>
      </c>
      <c r="AA1908">
        <v>0</v>
      </c>
      <c r="AB1908">
        <v>10.594702397494851</v>
      </c>
      <c r="AC1908">
        <v>0</v>
      </c>
      <c r="AD1908">
        <v>0</v>
      </c>
      <c r="AE1908">
        <v>78.425700004726409</v>
      </c>
    </row>
    <row r="1909" spans="1:31" x14ac:dyDescent="0.25">
      <c r="A1909">
        <v>1808860</v>
      </c>
      <c r="B1909">
        <v>1</v>
      </c>
      <c r="C1909" t="s">
        <v>80</v>
      </c>
      <c r="D1909" t="s">
        <v>83</v>
      </c>
      <c r="E1909" t="s">
        <v>131</v>
      </c>
      <c r="F1909" t="s">
        <v>5791</v>
      </c>
      <c r="G1909" t="s">
        <v>209</v>
      </c>
      <c r="H1909" t="s">
        <v>134</v>
      </c>
      <c r="I1909" t="s">
        <v>135</v>
      </c>
      <c r="J1909" t="s">
        <v>136</v>
      </c>
      <c r="K1909" t="s">
        <v>137</v>
      </c>
      <c r="L1909" t="s">
        <v>5792</v>
      </c>
      <c r="M1909" t="s">
        <v>5793</v>
      </c>
      <c r="N1909">
        <v>1.4855555549999999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1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0.50027219160603609</v>
      </c>
      <c r="AC1909">
        <v>0</v>
      </c>
      <c r="AD1909">
        <v>0</v>
      </c>
      <c r="AE1909">
        <v>0.50027219160603609</v>
      </c>
    </row>
    <row r="1910" spans="1:31" x14ac:dyDescent="0.25">
      <c r="A1910">
        <v>1808648</v>
      </c>
      <c r="B1910">
        <v>1</v>
      </c>
      <c r="C1910" t="s">
        <v>81</v>
      </c>
      <c r="D1910" t="s">
        <v>115</v>
      </c>
      <c r="E1910" t="s">
        <v>146</v>
      </c>
      <c r="F1910" t="s">
        <v>5794</v>
      </c>
      <c r="G1910" t="s">
        <v>256</v>
      </c>
      <c r="H1910" t="s">
        <v>143</v>
      </c>
      <c r="I1910" t="s">
        <v>135</v>
      </c>
      <c r="J1910" t="s">
        <v>136</v>
      </c>
      <c r="K1910" t="s">
        <v>159</v>
      </c>
      <c r="L1910" t="s">
        <v>5795</v>
      </c>
      <c r="M1910" t="s">
        <v>5796</v>
      </c>
      <c r="N1910">
        <v>1.2238888880000001</v>
      </c>
      <c r="O1910">
        <v>0</v>
      </c>
      <c r="P1910">
        <v>165</v>
      </c>
      <c r="Q1910">
        <v>5</v>
      </c>
      <c r="R1910">
        <v>45</v>
      </c>
      <c r="S1910">
        <v>0</v>
      </c>
      <c r="T1910">
        <v>5</v>
      </c>
      <c r="U1910">
        <v>0</v>
      </c>
      <c r="V1910">
        <v>0</v>
      </c>
      <c r="W1910">
        <v>0</v>
      </c>
      <c r="X1910">
        <v>63.66637097195639</v>
      </c>
      <c r="Y1910">
        <v>19.436389932736347</v>
      </c>
      <c r="Z1910">
        <v>27.007740126909919</v>
      </c>
      <c r="AA1910">
        <v>0</v>
      </c>
      <c r="AB1910">
        <v>1.5189624129943466</v>
      </c>
      <c r="AC1910">
        <v>0</v>
      </c>
      <c r="AD1910">
        <v>0</v>
      </c>
      <c r="AE1910">
        <v>111.62946344459699</v>
      </c>
    </row>
    <row r="1911" spans="1:31" x14ac:dyDescent="0.25">
      <c r="A1911">
        <v>1808691</v>
      </c>
      <c r="B1911">
        <v>1</v>
      </c>
      <c r="C1911" t="s">
        <v>80</v>
      </c>
      <c r="D1911" t="s">
        <v>92</v>
      </c>
      <c r="E1911" t="s">
        <v>131</v>
      </c>
      <c r="F1911" t="s">
        <v>5797</v>
      </c>
      <c r="G1911" t="s">
        <v>133</v>
      </c>
      <c r="H1911" t="s">
        <v>134</v>
      </c>
      <c r="I1911" t="s">
        <v>135</v>
      </c>
      <c r="J1911" t="s">
        <v>136</v>
      </c>
      <c r="K1911" t="s">
        <v>137</v>
      </c>
      <c r="L1911" t="s">
        <v>5798</v>
      </c>
      <c r="M1911" t="s">
        <v>5799</v>
      </c>
      <c r="N1911">
        <v>1.4966666660000001</v>
      </c>
      <c r="O1911">
        <v>0</v>
      </c>
      <c r="P1911">
        <v>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0.49757373262840843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0.49757373262840843</v>
      </c>
    </row>
    <row r="1912" spans="1:31" x14ac:dyDescent="0.25">
      <c r="A1912">
        <v>1808568</v>
      </c>
      <c r="B1912">
        <v>1</v>
      </c>
      <c r="C1912" t="s">
        <v>80</v>
      </c>
      <c r="D1912" t="s">
        <v>91</v>
      </c>
      <c r="E1912" t="s">
        <v>176</v>
      </c>
      <c r="F1912" t="s">
        <v>5800</v>
      </c>
      <c r="G1912" t="s">
        <v>142</v>
      </c>
      <c r="H1912" t="s">
        <v>143</v>
      </c>
      <c r="I1912" t="s">
        <v>135</v>
      </c>
      <c r="J1912" t="s">
        <v>136</v>
      </c>
      <c r="K1912" t="s">
        <v>137</v>
      </c>
      <c r="L1912" t="s">
        <v>5801</v>
      </c>
      <c r="M1912" t="s">
        <v>5802</v>
      </c>
      <c r="N1912">
        <v>0.325555555</v>
      </c>
      <c r="O1912">
        <v>5</v>
      </c>
      <c r="P1912">
        <v>1458</v>
      </c>
      <c r="Q1912">
        <v>148</v>
      </c>
      <c r="R1912">
        <v>216</v>
      </c>
      <c r="S1912">
        <v>43</v>
      </c>
      <c r="T1912">
        <v>213</v>
      </c>
      <c r="U1912">
        <v>2</v>
      </c>
      <c r="V1912">
        <v>0</v>
      </c>
      <c r="W1912">
        <v>0.47862858904258765</v>
      </c>
      <c r="X1912">
        <v>72.019944901334611</v>
      </c>
      <c r="Y1912">
        <v>133.13990945185103</v>
      </c>
      <c r="Z1912">
        <v>24.943338819548892</v>
      </c>
      <c r="AA1912">
        <v>39.700434117924246</v>
      </c>
      <c r="AB1912">
        <v>26.410586090486959</v>
      </c>
      <c r="AC1912">
        <v>0.69744134199960561</v>
      </c>
      <c r="AD1912">
        <v>0</v>
      </c>
      <c r="AE1912">
        <v>297.39028331218793</v>
      </c>
    </row>
    <row r="1913" spans="1:31" x14ac:dyDescent="0.25">
      <c r="A1913">
        <v>1808697</v>
      </c>
      <c r="B1913">
        <v>1</v>
      </c>
      <c r="C1913" t="s">
        <v>80</v>
      </c>
      <c r="D1913" t="s">
        <v>103</v>
      </c>
      <c r="E1913" t="s">
        <v>131</v>
      </c>
      <c r="F1913" t="s">
        <v>5803</v>
      </c>
      <c r="G1913" t="s">
        <v>133</v>
      </c>
      <c r="H1913" t="s">
        <v>134</v>
      </c>
      <c r="I1913" t="s">
        <v>135</v>
      </c>
      <c r="J1913" t="s">
        <v>136</v>
      </c>
      <c r="K1913" t="s">
        <v>137</v>
      </c>
      <c r="L1913" t="s">
        <v>5804</v>
      </c>
      <c r="M1913" t="s">
        <v>5805</v>
      </c>
      <c r="N1913">
        <v>1.489166666</v>
      </c>
      <c r="O1913">
        <v>0</v>
      </c>
      <c r="P1913">
        <v>10</v>
      </c>
      <c r="Q1913">
        <v>0</v>
      </c>
      <c r="R1913">
        <v>0</v>
      </c>
      <c r="S1913">
        <v>0</v>
      </c>
      <c r="T1913">
        <v>1</v>
      </c>
      <c r="U1913">
        <v>0</v>
      </c>
      <c r="V1913">
        <v>0</v>
      </c>
      <c r="W1913">
        <v>0</v>
      </c>
      <c r="X1913">
        <v>3.6019697600866882</v>
      </c>
      <c r="Y1913">
        <v>0</v>
      </c>
      <c r="Z1913">
        <v>0</v>
      </c>
      <c r="AA1913">
        <v>0</v>
      </c>
      <c r="AB1913">
        <v>6.2747574890549995E-2</v>
      </c>
      <c r="AC1913">
        <v>0</v>
      </c>
      <c r="AD1913">
        <v>0</v>
      </c>
      <c r="AE1913">
        <v>3.6647173349772384</v>
      </c>
    </row>
    <row r="1914" spans="1:31" x14ac:dyDescent="0.25">
      <c r="A1914">
        <v>1808711</v>
      </c>
      <c r="B1914">
        <v>1</v>
      </c>
      <c r="C1914" t="s">
        <v>81</v>
      </c>
      <c r="D1914" t="s">
        <v>118</v>
      </c>
      <c r="E1914" t="s">
        <v>291</v>
      </c>
      <c r="F1914" t="s">
        <v>5806</v>
      </c>
      <c r="G1914" t="s">
        <v>424</v>
      </c>
      <c r="H1914" t="s">
        <v>134</v>
      </c>
      <c r="I1914" t="s">
        <v>135</v>
      </c>
      <c r="J1914" t="s">
        <v>136</v>
      </c>
      <c r="K1914" t="s">
        <v>137</v>
      </c>
      <c r="L1914" t="s">
        <v>5807</v>
      </c>
      <c r="M1914" t="s">
        <v>5808</v>
      </c>
      <c r="N1914">
        <v>1.9450000000000001</v>
      </c>
      <c r="O1914">
        <v>0</v>
      </c>
      <c r="P1914">
        <v>0</v>
      </c>
      <c r="Q1914">
        <v>0</v>
      </c>
      <c r="R1914">
        <v>10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0.99954005611460006</v>
      </c>
      <c r="AA1914">
        <v>0</v>
      </c>
      <c r="AB1914">
        <v>0.24717514541050228</v>
      </c>
      <c r="AC1914">
        <v>0</v>
      </c>
      <c r="AD1914">
        <v>0</v>
      </c>
      <c r="AE1914">
        <v>1.2467152015251024</v>
      </c>
    </row>
    <row r="1915" spans="1:31" x14ac:dyDescent="0.25">
      <c r="A1915">
        <v>1808903</v>
      </c>
      <c r="B1915">
        <v>1</v>
      </c>
      <c r="C1915" t="s">
        <v>81</v>
      </c>
      <c r="D1915" t="s">
        <v>127</v>
      </c>
      <c r="E1915" t="s">
        <v>146</v>
      </c>
      <c r="F1915" t="s">
        <v>5809</v>
      </c>
      <c r="G1915" t="s">
        <v>443</v>
      </c>
      <c r="H1915" t="s">
        <v>143</v>
      </c>
      <c r="I1915" t="s">
        <v>135</v>
      </c>
      <c r="J1915" t="s">
        <v>136</v>
      </c>
      <c r="K1915" t="s">
        <v>137</v>
      </c>
      <c r="L1915" t="s">
        <v>5810</v>
      </c>
      <c r="M1915" t="s">
        <v>5811</v>
      </c>
      <c r="N1915">
        <v>1.2238888880000001</v>
      </c>
      <c r="O1915">
        <v>0</v>
      </c>
      <c r="P1915">
        <v>788</v>
      </c>
      <c r="Q1915">
        <v>0</v>
      </c>
      <c r="R1915">
        <v>0</v>
      </c>
      <c r="S1915">
        <v>0</v>
      </c>
      <c r="T1915">
        <v>73</v>
      </c>
      <c r="U1915">
        <v>0</v>
      </c>
      <c r="V1915">
        <v>0</v>
      </c>
      <c r="W1915">
        <v>0</v>
      </c>
      <c r="X1915">
        <v>245.8519880033495</v>
      </c>
      <c r="Y1915">
        <v>0</v>
      </c>
      <c r="Z1915">
        <v>0</v>
      </c>
      <c r="AA1915">
        <v>0</v>
      </c>
      <c r="AB1915">
        <v>45.415766403447314</v>
      </c>
      <c r="AC1915">
        <v>0</v>
      </c>
      <c r="AD1915">
        <v>0</v>
      </c>
      <c r="AE1915">
        <v>291.26775440679683</v>
      </c>
    </row>
    <row r="1916" spans="1:31" x14ac:dyDescent="0.25">
      <c r="A1916">
        <v>1808654</v>
      </c>
      <c r="B1916">
        <v>1</v>
      </c>
      <c r="C1916" t="s">
        <v>80</v>
      </c>
      <c r="D1916" t="s">
        <v>84</v>
      </c>
      <c r="E1916" t="s">
        <v>146</v>
      </c>
      <c r="F1916" t="s">
        <v>5812</v>
      </c>
      <c r="G1916" t="s">
        <v>256</v>
      </c>
      <c r="H1916" t="s">
        <v>143</v>
      </c>
      <c r="I1916" t="s">
        <v>135</v>
      </c>
      <c r="J1916" t="s">
        <v>136</v>
      </c>
      <c r="K1916" t="s">
        <v>159</v>
      </c>
      <c r="L1916" t="s">
        <v>5813</v>
      </c>
      <c r="M1916" t="s">
        <v>5814</v>
      </c>
      <c r="N1916">
        <v>2.0962416660000001</v>
      </c>
      <c r="O1916">
        <v>0</v>
      </c>
      <c r="P1916">
        <v>0</v>
      </c>
      <c r="Q1916">
        <v>0</v>
      </c>
      <c r="R1916">
        <v>0</v>
      </c>
      <c r="S1916">
        <v>1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7.4908650522154838</v>
      </c>
      <c r="AB1916">
        <v>0</v>
      </c>
      <c r="AC1916">
        <v>0</v>
      </c>
      <c r="AD1916">
        <v>0</v>
      </c>
      <c r="AE1916">
        <v>7.4908650522154838</v>
      </c>
    </row>
    <row r="1917" spans="1:31" x14ac:dyDescent="0.25">
      <c r="A1917">
        <v>1808754</v>
      </c>
      <c r="B1917">
        <v>1</v>
      </c>
      <c r="C1917" t="s">
        <v>80</v>
      </c>
      <c r="D1917" t="s">
        <v>104</v>
      </c>
      <c r="E1917" t="s">
        <v>131</v>
      </c>
      <c r="F1917" t="s">
        <v>5815</v>
      </c>
      <c r="G1917" t="s">
        <v>231</v>
      </c>
      <c r="H1917" t="s">
        <v>134</v>
      </c>
      <c r="I1917" t="s">
        <v>135</v>
      </c>
      <c r="J1917" t="s">
        <v>136</v>
      </c>
      <c r="K1917" t="s">
        <v>137</v>
      </c>
      <c r="L1917" t="s">
        <v>5816</v>
      </c>
      <c r="M1917" t="s">
        <v>5817</v>
      </c>
      <c r="N1917">
        <v>2.9086111109999999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0.79483959134146676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0.79483959134146676</v>
      </c>
    </row>
    <row r="1918" spans="1:31" x14ac:dyDescent="0.25">
      <c r="A1918">
        <v>1808611</v>
      </c>
      <c r="B1918">
        <v>1</v>
      </c>
      <c r="C1918" t="s">
        <v>80</v>
      </c>
      <c r="D1918" t="s">
        <v>83</v>
      </c>
      <c r="E1918" t="s">
        <v>193</v>
      </c>
      <c r="F1918" t="s">
        <v>5818</v>
      </c>
      <c r="G1918" t="s">
        <v>256</v>
      </c>
      <c r="H1918" t="s">
        <v>134</v>
      </c>
      <c r="I1918" t="s">
        <v>135</v>
      </c>
      <c r="J1918" t="s">
        <v>5</v>
      </c>
      <c r="K1918" t="s">
        <v>159</v>
      </c>
      <c r="L1918" t="s">
        <v>5819</v>
      </c>
      <c r="M1918" t="s">
        <v>5820</v>
      </c>
      <c r="N1918">
        <v>8.0543361109999996</v>
      </c>
      <c r="O1918">
        <v>0</v>
      </c>
      <c r="P1918">
        <v>245</v>
      </c>
      <c r="Q1918">
        <v>0</v>
      </c>
      <c r="R1918">
        <v>0</v>
      </c>
      <c r="S1918">
        <v>0</v>
      </c>
      <c r="T1918">
        <v>9</v>
      </c>
      <c r="U1918">
        <v>0</v>
      </c>
      <c r="V1918">
        <v>0</v>
      </c>
      <c r="W1918">
        <v>0</v>
      </c>
      <c r="X1918">
        <v>444.83811807469328</v>
      </c>
      <c r="Y1918">
        <v>0</v>
      </c>
      <c r="Z1918">
        <v>0</v>
      </c>
      <c r="AA1918">
        <v>0</v>
      </c>
      <c r="AB1918">
        <v>22.752122961981929</v>
      </c>
      <c r="AC1918">
        <v>0</v>
      </c>
      <c r="AD1918">
        <v>0</v>
      </c>
      <c r="AE1918">
        <v>467.5902410366752</v>
      </c>
    </row>
    <row r="1919" spans="1:31" x14ac:dyDescent="0.25">
      <c r="A1919">
        <v>1808797</v>
      </c>
      <c r="B1919">
        <v>1</v>
      </c>
      <c r="C1919" t="s">
        <v>80</v>
      </c>
      <c r="D1919" t="s">
        <v>96</v>
      </c>
      <c r="E1919" t="s">
        <v>131</v>
      </c>
      <c r="F1919" t="s">
        <v>5821</v>
      </c>
      <c r="G1919" t="s">
        <v>209</v>
      </c>
      <c r="H1919" t="s">
        <v>134</v>
      </c>
      <c r="I1919" t="s">
        <v>135</v>
      </c>
      <c r="J1919" t="s">
        <v>136</v>
      </c>
      <c r="K1919" t="s">
        <v>137</v>
      </c>
      <c r="L1919" t="s">
        <v>5822</v>
      </c>
      <c r="M1919" t="s">
        <v>5462</v>
      </c>
      <c r="N1919">
        <v>3.0563888879999999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3.1922072683825919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3.1922072683825919</v>
      </c>
    </row>
    <row r="1920" spans="1:31" x14ac:dyDescent="0.25">
      <c r="A1920">
        <v>1808588</v>
      </c>
      <c r="B1920">
        <v>1</v>
      </c>
      <c r="C1920" t="s">
        <v>81</v>
      </c>
      <c r="D1920" t="s">
        <v>112</v>
      </c>
      <c r="E1920" t="s">
        <v>140</v>
      </c>
      <c r="F1920" t="s">
        <v>5823</v>
      </c>
      <c r="G1920" t="s">
        <v>142</v>
      </c>
      <c r="H1920" t="s">
        <v>143</v>
      </c>
      <c r="I1920" t="s">
        <v>199</v>
      </c>
      <c r="J1920" t="s">
        <v>136</v>
      </c>
      <c r="K1920" t="s">
        <v>137</v>
      </c>
      <c r="L1920" t="s">
        <v>5824</v>
      </c>
      <c r="M1920" t="s">
        <v>5825</v>
      </c>
      <c r="N1920">
        <v>7.4999999999999997E-3</v>
      </c>
      <c r="O1920">
        <v>0</v>
      </c>
      <c r="P1920">
        <v>214</v>
      </c>
      <c r="Q1920">
        <v>44</v>
      </c>
      <c r="R1920">
        <v>14</v>
      </c>
      <c r="S1920">
        <v>2</v>
      </c>
      <c r="T1920">
        <v>13</v>
      </c>
      <c r="U1920">
        <v>1</v>
      </c>
      <c r="V1920">
        <v>0</v>
      </c>
      <c r="W1920">
        <v>0</v>
      </c>
      <c r="X1920">
        <v>0.147439264684395</v>
      </c>
      <c r="Y1920">
        <v>0.33911804960186998</v>
      </c>
      <c r="Z1920">
        <v>8.0475432994499996E-2</v>
      </c>
      <c r="AA1920">
        <v>4.4323822012634996E-2</v>
      </c>
      <c r="AB1920">
        <v>2.659704538662E-2</v>
      </c>
      <c r="AC1920">
        <v>0.15112165426547999</v>
      </c>
      <c r="AD1920">
        <v>0</v>
      </c>
      <c r="AE1920">
        <v>0.78907526894549995</v>
      </c>
    </row>
    <row r="1921" spans="1:31" x14ac:dyDescent="0.25">
      <c r="A1921">
        <v>1808920</v>
      </c>
      <c r="B1921">
        <v>1</v>
      </c>
      <c r="C1921" t="s">
        <v>80</v>
      </c>
      <c r="D1921" t="s">
        <v>90</v>
      </c>
      <c r="E1921" t="s">
        <v>193</v>
      </c>
      <c r="F1921" t="s">
        <v>5826</v>
      </c>
      <c r="G1921" t="s">
        <v>235</v>
      </c>
      <c r="H1921" t="s">
        <v>134</v>
      </c>
      <c r="I1921" t="s">
        <v>135</v>
      </c>
      <c r="J1921" t="s">
        <v>136</v>
      </c>
      <c r="K1921" t="s">
        <v>137</v>
      </c>
      <c r="L1921" t="s">
        <v>5827</v>
      </c>
      <c r="M1921" t="s">
        <v>5828</v>
      </c>
      <c r="N1921">
        <v>1.6305555549999999</v>
      </c>
      <c r="O1921">
        <v>0</v>
      </c>
      <c r="P1921">
        <v>78</v>
      </c>
      <c r="Q1921">
        <v>0</v>
      </c>
      <c r="R1921">
        <v>0</v>
      </c>
      <c r="S1921">
        <v>0</v>
      </c>
      <c r="T1921">
        <v>3</v>
      </c>
      <c r="U1921">
        <v>0</v>
      </c>
      <c r="V1921">
        <v>0</v>
      </c>
      <c r="W1921">
        <v>0</v>
      </c>
      <c r="X1921">
        <v>49.258089485527236</v>
      </c>
      <c r="Y1921">
        <v>0</v>
      </c>
      <c r="Z1921">
        <v>0</v>
      </c>
      <c r="AA1921">
        <v>0</v>
      </c>
      <c r="AB1921">
        <v>0.57239828639038615</v>
      </c>
      <c r="AC1921">
        <v>0</v>
      </c>
      <c r="AD1921">
        <v>0</v>
      </c>
      <c r="AE1921">
        <v>49.830487771917625</v>
      </c>
    </row>
    <row r="1922" spans="1:31" x14ac:dyDescent="0.25">
      <c r="A1922">
        <v>1808565</v>
      </c>
      <c r="B1922">
        <v>1</v>
      </c>
      <c r="C1922" t="s">
        <v>80</v>
      </c>
      <c r="D1922" t="s">
        <v>84</v>
      </c>
      <c r="E1922" t="s">
        <v>326</v>
      </c>
      <c r="F1922" t="s">
        <v>5829</v>
      </c>
      <c r="G1922" t="s">
        <v>148</v>
      </c>
      <c r="H1922" t="s">
        <v>134</v>
      </c>
      <c r="I1922" t="s">
        <v>135</v>
      </c>
      <c r="J1922" t="s">
        <v>3</v>
      </c>
      <c r="K1922" t="s">
        <v>137</v>
      </c>
      <c r="L1922" t="s">
        <v>5830</v>
      </c>
      <c r="M1922" t="s">
        <v>5831</v>
      </c>
      <c r="N1922">
        <v>1.0136111109999999</v>
      </c>
      <c r="O1922">
        <v>0</v>
      </c>
      <c r="P1922">
        <v>37</v>
      </c>
      <c r="Q1922">
        <v>0</v>
      </c>
      <c r="R1922">
        <v>0</v>
      </c>
      <c r="S1922">
        <v>0</v>
      </c>
      <c r="T1922">
        <v>3</v>
      </c>
      <c r="U1922">
        <v>0</v>
      </c>
      <c r="V1922">
        <v>0</v>
      </c>
      <c r="W1922">
        <v>0</v>
      </c>
      <c r="X1922">
        <v>7.4567278409476687</v>
      </c>
      <c r="Y1922">
        <v>0</v>
      </c>
      <c r="Z1922">
        <v>0</v>
      </c>
      <c r="AA1922">
        <v>0</v>
      </c>
      <c r="AB1922">
        <v>0.25163014523357247</v>
      </c>
      <c r="AC1922">
        <v>0</v>
      </c>
      <c r="AD1922">
        <v>0</v>
      </c>
      <c r="AE1922">
        <v>7.708357986181241</v>
      </c>
    </row>
    <row r="1923" spans="1:31" x14ac:dyDescent="0.25">
      <c r="A1923">
        <v>1808820</v>
      </c>
      <c r="B1923">
        <v>1</v>
      </c>
      <c r="C1923" t="s">
        <v>80</v>
      </c>
      <c r="D1923" t="s">
        <v>108</v>
      </c>
      <c r="E1923" t="s">
        <v>131</v>
      </c>
      <c r="F1923" t="s">
        <v>5832</v>
      </c>
      <c r="G1923" t="s">
        <v>231</v>
      </c>
      <c r="H1923" t="s">
        <v>134</v>
      </c>
      <c r="I1923" t="s">
        <v>135</v>
      </c>
      <c r="J1923" t="s">
        <v>136</v>
      </c>
      <c r="K1923" t="s">
        <v>137</v>
      </c>
      <c r="L1923" t="s">
        <v>5833</v>
      </c>
      <c r="M1923" t="s">
        <v>5834</v>
      </c>
      <c r="N1923">
        <v>4.8972222219999999</v>
      </c>
      <c r="O1923">
        <v>0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4.143236833088717</v>
      </c>
      <c r="AA1923">
        <v>0</v>
      </c>
      <c r="AB1923">
        <v>0</v>
      </c>
      <c r="AC1923">
        <v>0</v>
      </c>
      <c r="AD1923">
        <v>0</v>
      </c>
      <c r="AE1923">
        <v>4.143236833088717</v>
      </c>
    </row>
    <row r="1924" spans="1:31" x14ac:dyDescent="0.25">
      <c r="A1924">
        <v>1808734</v>
      </c>
      <c r="B1924">
        <v>1</v>
      </c>
      <c r="C1924" t="s">
        <v>80</v>
      </c>
      <c r="D1924" t="s">
        <v>93</v>
      </c>
      <c r="E1924" t="s">
        <v>131</v>
      </c>
      <c r="F1924" t="s">
        <v>5835</v>
      </c>
      <c r="G1924" t="s">
        <v>231</v>
      </c>
      <c r="H1924" t="s">
        <v>134</v>
      </c>
      <c r="I1924" t="s">
        <v>135</v>
      </c>
      <c r="J1924" t="s">
        <v>136</v>
      </c>
      <c r="K1924" t="s">
        <v>137</v>
      </c>
      <c r="L1924" t="s">
        <v>5836</v>
      </c>
      <c r="M1924" t="s">
        <v>5837</v>
      </c>
      <c r="N1924">
        <v>4.750277777</v>
      </c>
      <c r="O1924">
        <v>0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0.22559434671876116</v>
      </c>
      <c r="AA1924">
        <v>0</v>
      </c>
      <c r="AB1924">
        <v>0</v>
      </c>
      <c r="AC1924">
        <v>0</v>
      </c>
      <c r="AD1924">
        <v>0</v>
      </c>
      <c r="AE1924">
        <v>0.22559434671876116</v>
      </c>
    </row>
    <row r="1925" spans="1:31" x14ac:dyDescent="0.25">
      <c r="A1925">
        <v>1808628</v>
      </c>
      <c r="B1925">
        <v>1</v>
      </c>
      <c r="C1925" t="s">
        <v>80</v>
      </c>
      <c r="D1925" t="s">
        <v>83</v>
      </c>
      <c r="E1925" t="s">
        <v>193</v>
      </c>
      <c r="F1925" t="s">
        <v>5838</v>
      </c>
      <c r="G1925" t="s">
        <v>256</v>
      </c>
      <c r="H1925" t="s">
        <v>134</v>
      </c>
      <c r="I1925" t="s">
        <v>135</v>
      </c>
      <c r="J1925" t="s">
        <v>5</v>
      </c>
      <c r="K1925" t="s">
        <v>159</v>
      </c>
      <c r="L1925" t="s">
        <v>5839</v>
      </c>
      <c r="M1925" t="s">
        <v>5840</v>
      </c>
      <c r="N1925">
        <v>7.3525333330000002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32</v>
      </c>
      <c r="U1925">
        <v>0</v>
      </c>
      <c r="V1925">
        <v>1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89.729453120710801</v>
      </c>
      <c r="AC1925">
        <v>0</v>
      </c>
      <c r="AD1925">
        <v>42.212242523273233</v>
      </c>
      <c r="AE1925">
        <v>131.94169564398402</v>
      </c>
    </row>
    <row r="1926" spans="1:31" x14ac:dyDescent="0.25">
      <c r="A1926">
        <v>1808737</v>
      </c>
      <c r="B1926">
        <v>1</v>
      </c>
      <c r="C1926" t="s">
        <v>80</v>
      </c>
      <c r="D1926" t="s">
        <v>107</v>
      </c>
      <c r="E1926" t="s">
        <v>131</v>
      </c>
      <c r="F1926" t="s">
        <v>5841</v>
      </c>
      <c r="G1926" t="s">
        <v>133</v>
      </c>
      <c r="H1926" t="s">
        <v>134</v>
      </c>
      <c r="I1926" t="s">
        <v>135</v>
      </c>
      <c r="J1926" t="s">
        <v>136</v>
      </c>
      <c r="K1926" t="s">
        <v>137</v>
      </c>
      <c r="L1926" t="s">
        <v>5842</v>
      </c>
      <c r="M1926" t="s">
        <v>5843</v>
      </c>
      <c r="N1926">
        <v>0.77194444399999995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1.6150018142011668E-2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1.6150018142011668E-2</v>
      </c>
    </row>
    <row r="1927" spans="1:31" x14ac:dyDescent="0.25">
      <c r="A1927">
        <v>1808571</v>
      </c>
      <c r="B1927">
        <v>1</v>
      </c>
      <c r="C1927" t="s">
        <v>80</v>
      </c>
      <c r="D1927" t="s">
        <v>92</v>
      </c>
      <c r="E1927" t="s">
        <v>146</v>
      </c>
      <c r="F1927" t="s">
        <v>5844</v>
      </c>
      <c r="G1927" t="s">
        <v>142</v>
      </c>
      <c r="H1927" t="s">
        <v>143</v>
      </c>
      <c r="I1927" t="s">
        <v>135</v>
      </c>
      <c r="J1927" t="s">
        <v>136</v>
      </c>
      <c r="K1927" t="s">
        <v>137</v>
      </c>
      <c r="L1927" t="s">
        <v>5845</v>
      </c>
      <c r="M1927" t="s">
        <v>5846</v>
      </c>
      <c r="N1927">
        <v>0.52972222199999996</v>
      </c>
      <c r="O1927">
        <v>1</v>
      </c>
      <c r="P1927">
        <v>2099</v>
      </c>
      <c r="Q1927">
        <v>0</v>
      </c>
      <c r="R1927">
        <v>3</v>
      </c>
      <c r="S1927">
        <v>3</v>
      </c>
      <c r="T1927">
        <v>70</v>
      </c>
      <c r="U1927">
        <v>0</v>
      </c>
      <c r="V1927">
        <v>0</v>
      </c>
      <c r="W1927">
        <v>5.1999758035719337</v>
      </c>
      <c r="X1927">
        <v>115.12288134823336</v>
      </c>
      <c r="Y1927">
        <v>0</v>
      </c>
      <c r="Z1927">
        <v>6.228105100939333E-2</v>
      </c>
      <c r="AA1927">
        <v>23.215665351569232</v>
      </c>
      <c r="AB1927">
        <v>25.337226282828428</v>
      </c>
      <c r="AC1927">
        <v>0</v>
      </c>
      <c r="AD1927">
        <v>0</v>
      </c>
      <c r="AE1927">
        <v>168.93802983721235</v>
      </c>
    </row>
    <row r="1928" spans="1:31" x14ac:dyDescent="0.25">
      <c r="A1928">
        <v>1808671</v>
      </c>
      <c r="B1928">
        <v>1</v>
      </c>
      <c r="C1928" t="s">
        <v>80</v>
      </c>
      <c r="D1928" t="s">
        <v>103</v>
      </c>
      <c r="E1928" t="s">
        <v>131</v>
      </c>
      <c r="F1928" t="s">
        <v>5847</v>
      </c>
      <c r="G1928" t="s">
        <v>148</v>
      </c>
      <c r="H1928" t="s">
        <v>134</v>
      </c>
      <c r="I1928" t="s">
        <v>135</v>
      </c>
      <c r="J1928" t="s">
        <v>136</v>
      </c>
      <c r="K1928" t="s">
        <v>137</v>
      </c>
      <c r="L1928" t="s">
        <v>5848</v>
      </c>
      <c r="M1928" t="s">
        <v>5849</v>
      </c>
      <c r="N1928">
        <v>1.2494444440000001</v>
      </c>
      <c r="O1928">
        <v>0</v>
      </c>
      <c r="P1928">
        <v>8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2.7620636474420066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2.7620636474420066</v>
      </c>
    </row>
    <row r="1929" spans="1:31" x14ac:dyDescent="0.25">
      <c r="A1929">
        <v>1808900</v>
      </c>
      <c r="B1929">
        <v>1</v>
      </c>
      <c r="C1929" t="s">
        <v>80</v>
      </c>
      <c r="D1929" t="s">
        <v>103</v>
      </c>
      <c r="E1929" t="s">
        <v>131</v>
      </c>
      <c r="F1929" t="s">
        <v>5850</v>
      </c>
      <c r="G1929" t="s">
        <v>231</v>
      </c>
      <c r="H1929" t="s">
        <v>134</v>
      </c>
      <c r="I1929" t="s">
        <v>135</v>
      </c>
      <c r="J1929" t="s">
        <v>136</v>
      </c>
      <c r="K1929" t="s">
        <v>137</v>
      </c>
      <c r="L1929" t="s">
        <v>5851</v>
      </c>
      <c r="M1929" t="s">
        <v>5852</v>
      </c>
      <c r="N1929">
        <v>1.369722222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0.22710754013579998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0.22710754013579998</v>
      </c>
    </row>
    <row r="1930" spans="1:31" x14ac:dyDescent="0.25">
      <c r="A1930">
        <v>1808757</v>
      </c>
      <c r="B1930">
        <v>1</v>
      </c>
      <c r="C1930" t="s">
        <v>80</v>
      </c>
      <c r="D1930" t="s">
        <v>94</v>
      </c>
      <c r="E1930" t="s">
        <v>176</v>
      </c>
      <c r="F1930" t="s">
        <v>5853</v>
      </c>
      <c r="G1930" t="s">
        <v>142</v>
      </c>
      <c r="H1930" t="s">
        <v>143</v>
      </c>
      <c r="I1930" t="s">
        <v>199</v>
      </c>
      <c r="J1930" t="s">
        <v>136</v>
      </c>
      <c r="K1930" t="s">
        <v>137</v>
      </c>
      <c r="L1930" t="s">
        <v>5854</v>
      </c>
      <c r="M1930" t="s">
        <v>5855</v>
      </c>
      <c r="N1930">
        <v>1.1111111E-2</v>
      </c>
      <c r="O1930">
        <v>0</v>
      </c>
      <c r="P1930">
        <v>1797</v>
      </c>
      <c r="Q1930">
        <v>6</v>
      </c>
      <c r="R1930">
        <v>12</v>
      </c>
      <c r="S1930">
        <v>12</v>
      </c>
      <c r="T1930">
        <v>152</v>
      </c>
      <c r="U1930">
        <v>0</v>
      </c>
      <c r="V1930">
        <v>0</v>
      </c>
      <c r="W1930">
        <v>0</v>
      </c>
      <c r="X1930">
        <v>1.7009762410771563</v>
      </c>
      <c r="Y1930">
        <v>3.7098913749888898E-2</v>
      </c>
      <c r="Z1930">
        <v>6.4658651437599995E-2</v>
      </c>
      <c r="AA1930">
        <v>0.2453520012798667</v>
      </c>
      <c r="AB1930">
        <v>0.5662477622310006</v>
      </c>
      <c r="AC1930">
        <v>0</v>
      </c>
      <c r="AD1930">
        <v>0</v>
      </c>
      <c r="AE1930">
        <v>2.6143335697755128</v>
      </c>
    </row>
    <row r="1931" spans="1:31" x14ac:dyDescent="0.25">
      <c r="A1931">
        <v>1808608</v>
      </c>
      <c r="B1931">
        <v>1</v>
      </c>
      <c r="C1931" t="s">
        <v>81</v>
      </c>
      <c r="D1931" t="s">
        <v>112</v>
      </c>
      <c r="E1931" t="s">
        <v>146</v>
      </c>
      <c r="F1931" t="s">
        <v>5856</v>
      </c>
      <c r="G1931" t="s">
        <v>142</v>
      </c>
      <c r="H1931" t="s">
        <v>143</v>
      </c>
      <c r="I1931" t="s">
        <v>135</v>
      </c>
      <c r="J1931" t="s">
        <v>136</v>
      </c>
      <c r="K1931" t="s">
        <v>137</v>
      </c>
      <c r="L1931" t="s">
        <v>5487</v>
      </c>
      <c r="M1931" t="s">
        <v>5857</v>
      </c>
      <c r="N1931">
        <v>0.70250000000000001</v>
      </c>
      <c r="O1931">
        <v>1</v>
      </c>
      <c r="P1931">
        <v>501</v>
      </c>
      <c r="Q1931">
        <v>17</v>
      </c>
      <c r="R1931">
        <v>58</v>
      </c>
      <c r="S1931">
        <v>1</v>
      </c>
      <c r="T1931">
        <v>62</v>
      </c>
      <c r="U1931">
        <v>0</v>
      </c>
      <c r="V1931">
        <v>0</v>
      </c>
      <c r="W1931">
        <v>0.17949630696953001</v>
      </c>
      <c r="X1931">
        <v>55.522010814748768</v>
      </c>
      <c r="Y1931">
        <v>2.1487085745044321</v>
      </c>
      <c r="Z1931">
        <v>9.558446686648244</v>
      </c>
      <c r="AA1931">
        <v>0</v>
      </c>
      <c r="AB1931">
        <v>22.575577501178859</v>
      </c>
      <c r="AC1931">
        <v>0</v>
      </c>
      <c r="AD1931">
        <v>0</v>
      </c>
      <c r="AE1931">
        <v>89.984239884049828</v>
      </c>
    </row>
    <row r="1932" spans="1:31" x14ac:dyDescent="0.25">
      <c r="A1932">
        <v>1808869</v>
      </c>
      <c r="B1932">
        <v>1</v>
      </c>
      <c r="C1932" t="s">
        <v>81</v>
      </c>
      <c r="D1932" t="s">
        <v>128</v>
      </c>
      <c r="E1932" t="s">
        <v>146</v>
      </c>
      <c r="F1932" t="s">
        <v>5858</v>
      </c>
      <c r="G1932" t="s">
        <v>148</v>
      </c>
      <c r="H1932" t="s">
        <v>143</v>
      </c>
      <c r="I1932" t="s">
        <v>135</v>
      </c>
      <c r="J1932" t="s">
        <v>3</v>
      </c>
      <c r="K1932" t="s">
        <v>137</v>
      </c>
      <c r="L1932" t="s">
        <v>5859</v>
      </c>
      <c r="M1932" t="s">
        <v>5860</v>
      </c>
      <c r="N1932">
        <v>1.105</v>
      </c>
      <c r="O1932">
        <v>0</v>
      </c>
      <c r="P1932">
        <v>27</v>
      </c>
      <c r="Q1932">
        <v>0</v>
      </c>
      <c r="R1932">
        <v>13</v>
      </c>
      <c r="S1932">
        <v>0</v>
      </c>
      <c r="T1932">
        <v>4</v>
      </c>
      <c r="U1932">
        <v>0</v>
      </c>
      <c r="V1932">
        <v>0</v>
      </c>
      <c r="W1932">
        <v>0</v>
      </c>
      <c r="X1932">
        <v>9.6200878353957879</v>
      </c>
      <c r="Y1932">
        <v>0</v>
      </c>
      <c r="Z1932">
        <v>5.8805422504041953</v>
      </c>
      <c r="AA1932">
        <v>0</v>
      </c>
      <c r="AB1932">
        <v>3.6695585366494496</v>
      </c>
      <c r="AC1932">
        <v>0</v>
      </c>
      <c r="AD1932">
        <v>0</v>
      </c>
      <c r="AE1932">
        <v>19.170188622449434</v>
      </c>
    </row>
    <row r="1933" spans="1:31" x14ac:dyDescent="0.25">
      <c r="A1933">
        <v>1808892</v>
      </c>
      <c r="B1933">
        <v>1</v>
      </c>
      <c r="C1933" t="s">
        <v>80</v>
      </c>
      <c r="D1933" t="s">
        <v>92</v>
      </c>
      <c r="E1933" t="s">
        <v>131</v>
      </c>
      <c r="F1933" t="s">
        <v>5861</v>
      </c>
      <c r="G1933" t="s">
        <v>231</v>
      </c>
      <c r="H1933" t="s">
        <v>134</v>
      </c>
      <c r="I1933" t="s">
        <v>135</v>
      </c>
      <c r="J1933" t="s">
        <v>136</v>
      </c>
      <c r="K1933" t="s">
        <v>137</v>
      </c>
      <c r="L1933" t="s">
        <v>5607</v>
      </c>
      <c r="M1933" t="s">
        <v>5862</v>
      </c>
      <c r="N1933">
        <v>0.89416666600000005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9.9018129250375009E-2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9.9018129250375009E-2</v>
      </c>
    </row>
    <row r="1934" spans="1:31" x14ac:dyDescent="0.25">
      <c r="A1934">
        <v>1808637</v>
      </c>
      <c r="B1934">
        <v>1</v>
      </c>
      <c r="C1934" t="s">
        <v>80</v>
      </c>
      <c r="D1934" t="s">
        <v>97</v>
      </c>
      <c r="E1934" t="s">
        <v>131</v>
      </c>
      <c r="F1934" t="s">
        <v>5863</v>
      </c>
      <c r="G1934" t="s">
        <v>231</v>
      </c>
      <c r="H1934" t="s">
        <v>134</v>
      </c>
      <c r="I1934" t="s">
        <v>135</v>
      </c>
      <c r="J1934" t="s">
        <v>136</v>
      </c>
      <c r="K1934" t="s">
        <v>137</v>
      </c>
      <c r="L1934" t="s">
        <v>5864</v>
      </c>
      <c r="M1934" t="s">
        <v>5865</v>
      </c>
      <c r="N1934">
        <v>2.119722222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0.19498874553484891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0.19498874553484891</v>
      </c>
    </row>
    <row r="1935" spans="1:31" x14ac:dyDescent="0.25">
      <c r="A1935">
        <v>1808723</v>
      </c>
      <c r="B1935">
        <v>1</v>
      </c>
      <c r="C1935" t="s">
        <v>80</v>
      </c>
      <c r="D1935" t="s">
        <v>103</v>
      </c>
      <c r="E1935" t="s">
        <v>131</v>
      </c>
      <c r="F1935" t="s">
        <v>5866</v>
      </c>
      <c r="G1935" t="s">
        <v>231</v>
      </c>
      <c r="H1935" t="s">
        <v>134</v>
      </c>
      <c r="I1935" t="s">
        <v>135</v>
      </c>
      <c r="J1935" t="s">
        <v>136</v>
      </c>
      <c r="K1935" t="s">
        <v>137</v>
      </c>
      <c r="L1935" t="s">
        <v>5867</v>
      </c>
      <c r="M1935" t="s">
        <v>5868</v>
      </c>
      <c r="N1935">
        <v>0.85583333299999997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0.14247907070345003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0.14247907070345003</v>
      </c>
    </row>
    <row r="1936" spans="1:31" x14ac:dyDescent="0.25">
      <c r="A1936">
        <v>1808577</v>
      </c>
      <c r="B1936">
        <v>1</v>
      </c>
      <c r="C1936" t="s">
        <v>80</v>
      </c>
      <c r="D1936" t="s">
        <v>104</v>
      </c>
      <c r="E1936" t="s">
        <v>140</v>
      </c>
      <c r="F1936" t="s">
        <v>5869</v>
      </c>
      <c r="G1936" t="s">
        <v>142</v>
      </c>
      <c r="H1936" t="s">
        <v>143</v>
      </c>
      <c r="I1936" t="s">
        <v>135</v>
      </c>
      <c r="J1936" t="s">
        <v>136</v>
      </c>
      <c r="K1936" t="s">
        <v>137</v>
      </c>
      <c r="L1936" t="s">
        <v>5870</v>
      </c>
      <c r="M1936" t="s">
        <v>5871</v>
      </c>
      <c r="N1936">
        <v>0.53138888799999995</v>
      </c>
      <c r="O1936">
        <v>7</v>
      </c>
      <c r="P1936">
        <v>339</v>
      </c>
      <c r="Q1936">
        <v>13</v>
      </c>
      <c r="R1936">
        <v>13</v>
      </c>
      <c r="S1936">
        <v>17</v>
      </c>
      <c r="T1936">
        <v>44</v>
      </c>
      <c r="U1936">
        <v>0</v>
      </c>
      <c r="V1936">
        <v>0</v>
      </c>
      <c r="W1936">
        <v>1.233943682684945</v>
      </c>
      <c r="X1936">
        <v>24.42093966276682</v>
      </c>
      <c r="Y1936">
        <v>3.8601826492340168</v>
      </c>
      <c r="Z1936">
        <v>0.96574868231965061</v>
      </c>
      <c r="AA1936">
        <v>17.692369203459286</v>
      </c>
      <c r="AB1936">
        <v>8.1996738339689887</v>
      </c>
      <c r="AC1936">
        <v>0</v>
      </c>
      <c r="AD1936">
        <v>0</v>
      </c>
      <c r="AE1936">
        <v>56.372857714433707</v>
      </c>
    </row>
    <row r="1937" spans="1:31" x14ac:dyDescent="0.25">
      <c r="A1937">
        <v>1808683</v>
      </c>
      <c r="B1937">
        <v>1</v>
      </c>
      <c r="C1937" t="s">
        <v>81</v>
      </c>
      <c r="D1937" t="s">
        <v>119</v>
      </c>
      <c r="E1937" t="s">
        <v>140</v>
      </c>
      <c r="F1937" t="s">
        <v>198</v>
      </c>
      <c r="G1937" t="s">
        <v>142</v>
      </c>
      <c r="H1937" t="s">
        <v>143</v>
      </c>
      <c r="I1937" t="s">
        <v>199</v>
      </c>
      <c r="J1937" t="s">
        <v>136</v>
      </c>
      <c r="K1937" t="s">
        <v>137</v>
      </c>
      <c r="L1937" t="s">
        <v>5872</v>
      </c>
      <c r="M1937" t="s">
        <v>5873</v>
      </c>
      <c r="N1937">
        <v>5.5555550000000002E-3</v>
      </c>
      <c r="O1937">
        <v>0</v>
      </c>
      <c r="P1937">
        <v>920</v>
      </c>
      <c r="Q1937">
        <v>44</v>
      </c>
      <c r="R1937">
        <v>111</v>
      </c>
      <c r="S1937">
        <v>1</v>
      </c>
      <c r="T1937">
        <v>64</v>
      </c>
      <c r="U1937">
        <v>0</v>
      </c>
      <c r="V1937">
        <v>0</v>
      </c>
      <c r="W1937">
        <v>0</v>
      </c>
      <c r="X1937">
        <v>0.98942498233127207</v>
      </c>
      <c r="Y1937">
        <v>2.2251764831835339</v>
      </c>
      <c r="Z1937">
        <v>1.686571015400834</v>
      </c>
      <c r="AA1937">
        <v>4.1509969146800003E-2</v>
      </c>
      <c r="AB1937">
        <v>0.10740218729667228</v>
      </c>
      <c r="AC1937">
        <v>0</v>
      </c>
      <c r="AD1937">
        <v>0</v>
      </c>
      <c r="AE1937">
        <v>5.0500846373591113</v>
      </c>
    </row>
    <row r="1938" spans="1:31" x14ac:dyDescent="0.25">
      <c r="A1938">
        <v>1808574</v>
      </c>
      <c r="B1938">
        <v>1</v>
      </c>
      <c r="C1938" t="s">
        <v>80</v>
      </c>
      <c r="D1938" t="s">
        <v>83</v>
      </c>
      <c r="E1938" t="s">
        <v>146</v>
      </c>
      <c r="F1938" t="s">
        <v>5874</v>
      </c>
      <c r="G1938" t="s">
        <v>158</v>
      </c>
      <c r="H1938" t="s">
        <v>143</v>
      </c>
      <c r="I1938" t="s">
        <v>135</v>
      </c>
      <c r="J1938" t="s">
        <v>136</v>
      </c>
      <c r="K1938" t="s">
        <v>159</v>
      </c>
      <c r="L1938" t="s">
        <v>5875</v>
      </c>
      <c r="M1938" t="s">
        <v>5876</v>
      </c>
      <c r="N1938">
        <v>0.133333333</v>
      </c>
      <c r="O1938">
        <v>0</v>
      </c>
      <c r="P1938">
        <v>2858</v>
      </c>
      <c r="Q1938">
        <v>0</v>
      </c>
      <c r="R1938">
        <v>0</v>
      </c>
      <c r="S1938">
        <v>2</v>
      </c>
      <c r="T1938">
        <v>344</v>
      </c>
      <c r="U1938">
        <v>1</v>
      </c>
      <c r="V1938">
        <v>3</v>
      </c>
      <c r="W1938">
        <v>0</v>
      </c>
      <c r="X1938">
        <v>78.174156753576767</v>
      </c>
      <c r="Y1938">
        <v>0</v>
      </c>
      <c r="Z1938">
        <v>0</v>
      </c>
      <c r="AA1938">
        <v>1.2694407189306667</v>
      </c>
      <c r="AB1938">
        <v>12.754450011460262</v>
      </c>
      <c r="AC1938">
        <v>1.8391985043347998</v>
      </c>
      <c r="AD1938">
        <v>10.298913354076801</v>
      </c>
      <c r="AE1938">
        <v>104.3361593423793</v>
      </c>
    </row>
    <row r="1939" spans="1:31" x14ac:dyDescent="0.25">
      <c r="A1939">
        <v>1808740</v>
      </c>
      <c r="B1939">
        <v>1</v>
      </c>
      <c r="C1939" t="s">
        <v>80</v>
      </c>
      <c r="D1939" t="s">
        <v>110</v>
      </c>
      <c r="E1939" t="s">
        <v>193</v>
      </c>
      <c r="F1939" t="s">
        <v>5877</v>
      </c>
      <c r="G1939" t="s">
        <v>1987</v>
      </c>
      <c r="H1939" t="s">
        <v>134</v>
      </c>
      <c r="I1939" t="s">
        <v>135</v>
      </c>
      <c r="J1939" t="s">
        <v>136</v>
      </c>
      <c r="K1939" t="s">
        <v>137</v>
      </c>
      <c r="L1939" t="s">
        <v>5878</v>
      </c>
      <c r="M1939" t="s">
        <v>5879</v>
      </c>
      <c r="N1939">
        <v>2.1575000000000002</v>
      </c>
      <c r="O1939">
        <v>0</v>
      </c>
      <c r="P1939">
        <v>55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31.34017928038077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31.34017928038077</v>
      </c>
    </row>
    <row r="1940" spans="1:31" x14ac:dyDescent="0.25">
      <c r="A1940">
        <v>1808597</v>
      </c>
      <c r="B1940">
        <v>1</v>
      </c>
      <c r="C1940" t="s">
        <v>80</v>
      </c>
      <c r="D1940" t="s">
        <v>104</v>
      </c>
      <c r="E1940" t="s">
        <v>131</v>
      </c>
      <c r="F1940" t="s">
        <v>5880</v>
      </c>
      <c r="G1940" t="s">
        <v>148</v>
      </c>
      <c r="H1940" t="s">
        <v>134</v>
      </c>
      <c r="I1940" t="s">
        <v>135</v>
      </c>
      <c r="J1940" t="s">
        <v>136</v>
      </c>
      <c r="K1940" t="s">
        <v>137</v>
      </c>
      <c r="L1940" t="s">
        <v>5881</v>
      </c>
      <c r="M1940" t="s">
        <v>5882</v>
      </c>
      <c r="N1940">
        <v>1.2022222220000001</v>
      </c>
      <c r="O1940">
        <v>0</v>
      </c>
      <c r="P1940">
        <v>8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2.8533970093661125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2.8533970093661125</v>
      </c>
    </row>
    <row r="1941" spans="1:31" x14ac:dyDescent="0.25">
      <c r="A1941">
        <v>1808617</v>
      </c>
      <c r="B1941">
        <v>1</v>
      </c>
      <c r="C1941" t="s">
        <v>81</v>
      </c>
      <c r="D1941" t="s">
        <v>112</v>
      </c>
      <c r="E1941" t="s">
        <v>193</v>
      </c>
      <c r="F1941" t="s">
        <v>5883</v>
      </c>
      <c r="G1941" t="s">
        <v>1987</v>
      </c>
      <c r="H1941" t="s">
        <v>134</v>
      </c>
      <c r="I1941" t="s">
        <v>135</v>
      </c>
      <c r="J1941" t="s">
        <v>136</v>
      </c>
      <c r="K1941" t="s">
        <v>137</v>
      </c>
      <c r="L1941" t="s">
        <v>5884</v>
      </c>
      <c r="M1941" t="s">
        <v>5885</v>
      </c>
      <c r="N1941">
        <v>2.301666666</v>
      </c>
      <c r="O1941">
        <v>0</v>
      </c>
      <c r="P1941">
        <v>11</v>
      </c>
      <c r="Q1941">
        <v>0</v>
      </c>
      <c r="R1941">
        <v>9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4.9251673285470012</v>
      </c>
      <c r="Y1941">
        <v>0</v>
      </c>
      <c r="Z1941">
        <v>1.1855800503643903</v>
      </c>
      <c r="AA1941">
        <v>0</v>
      </c>
      <c r="AB1941">
        <v>2.9754041381083001</v>
      </c>
      <c r="AC1941">
        <v>0</v>
      </c>
      <c r="AD1941">
        <v>0</v>
      </c>
      <c r="AE1941">
        <v>9.0861515170196903</v>
      </c>
    </row>
    <row r="1942" spans="1:31" x14ac:dyDescent="0.25">
      <c r="A1942">
        <v>1808746</v>
      </c>
      <c r="B1942">
        <v>1</v>
      </c>
      <c r="C1942" t="s">
        <v>80</v>
      </c>
      <c r="D1942" t="s">
        <v>106</v>
      </c>
      <c r="E1942" t="s">
        <v>131</v>
      </c>
      <c r="F1942" t="s">
        <v>5886</v>
      </c>
      <c r="G1942" t="s">
        <v>231</v>
      </c>
      <c r="H1942" t="s">
        <v>134</v>
      </c>
      <c r="I1942" t="s">
        <v>135</v>
      </c>
      <c r="J1942" t="s">
        <v>136</v>
      </c>
      <c r="K1942" t="s">
        <v>137</v>
      </c>
      <c r="L1942" t="s">
        <v>5887</v>
      </c>
      <c r="M1942" t="s">
        <v>5888</v>
      </c>
      <c r="N1942">
        <v>2.1130555549999999</v>
      </c>
      <c r="O1942">
        <v>0</v>
      </c>
      <c r="P1942">
        <v>0</v>
      </c>
      <c r="Q1942">
        <v>0</v>
      </c>
      <c r="R1942">
        <v>5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0.13195880734989776</v>
      </c>
      <c r="AA1942">
        <v>0</v>
      </c>
      <c r="AB1942">
        <v>0</v>
      </c>
      <c r="AC1942">
        <v>0</v>
      </c>
      <c r="AD1942">
        <v>0</v>
      </c>
      <c r="AE1942">
        <v>0.13195880734989776</v>
      </c>
    </row>
    <row r="1943" spans="1:31" x14ac:dyDescent="0.25">
      <c r="A1943">
        <v>1808760</v>
      </c>
      <c r="B1943">
        <v>1</v>
      </c>
      <c r="C1943" t="s">
        <v>81</v>
      </c>
      <c r="D1943" t="s">
        <v>117</v>
      </c>
      <c r="E1943" t="s">
        <v>146</v>
      </c>
      <c r="F1943" t="s">
        <v>5889</v>
      </c>
      <c r="G1943" t="s">
        <v>612</v>
      </c>
      <c r="H1943" t="s">
        <v>143</v>
      </c>
      <c r="I1943" t="s">
        <v>135</v>
      </c>
      <c r="J1943" t="s">
        <v>3</v>
      </c>
      <c r="K1943" t="s">
        <v>137</v>
      </c>
      <c r="L1943" t="s">
        <v>5890</v>
      </c>
      <c r="M1943" t="s">
        <v>5891</v>
      </c>
      <c r="N1943">
        <v>0.495</v>
      </c>
      <c r="O1943">
        <v>0</v>
      </c>
      <c r="P1943">
        <v>3612</v>
      </c>
      <c r="Q1943">
        <v>0</v>
      </c>
      <c r="R1943">
        <v>2</v>
      </c>
      <c r="S1943">
        <v>0</v>
      </c>
      <c r="T1943">
        <v>289</v>
      </c>
      <c r="U1943">
        <v>0</v>
      </c>
      <c r="V1943">
        <v>2</v>
      </c>
      <c r="W1943">
        <v>0</v>
      </c>
      <c r="X1943">
        <v>306.63436632867547</v>
      </c>
      <c r="Y1943">
        <v>0</v>
      </c>
      <c r="Z1943">
        <v>0.17726226183776253</v>
      </c>
      <c r="AA1943">
        <v>0</v>
      </c>
      <c r="AB1943">
        <v>49.017721202190828</v>
      </c>
      <c r="AC1943">
        <v>0</v>
      </c>
      <c r="AD1943">
        <v>0.78400027194300004</v>
      </c>
      <c r="AE1943">
        <v>356.61335006464708</v>
      </c>
    </row>
    <row r="1944" spans="1:31" x14ac:dyDescent="0.25">
      <c r="A1944">
        <v>1808952</v>
      </c>
      <c r="B1944">
        <v>1</v>
      </c>
      <c r="C1944" t="s">
        <v>80</v>
      </c>
      <c r="D1944" t="s">
        <v>105</v>
      </c>
      <c r="E1944" t="s">
        <v>131</v>
      </c>
      <c r="F1944" t="s">
        <v>5892</v>
      </c>
      <c r="G1944" t="s">
        <v>231</v>
      </c>
      <c r="H1944" t="s">
        <v>134</v>
      </c>
      <c r="I1944" t="s">
        <v>135</v>
      </c>
      <c r="J1944" t="s">
        <v>136</v>
      </c>
      <c r="K1944" t="s">
        <v>137</v>
      </c>
      <c r="L1944" t="s">
        <v>5893</v>
      </c>
      <c r="M1944" t="s">
        <v>5894</v>
      </c>
      <c r="N1944">
        <v>1.611111111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0.36737440592698395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0.36737440592698395</v>
      </c>
    </row>
    <row r="1945" spans="1:31" x14ac:dyDescent="0.25">
      <c r="A1945">
        <v>1808703</v>
      </c>
      <c r="B1945">
        <v>1</v>
      </c>
      <c r="C1945" t="s">
        <v>81</v>
      </c>
      <c r="D1945" t="s">
        <v>121</v>
      </c>
      <c r="E1945" t="s">
        <v>146</v>
      </c>
      <c r="F1945" t="s">
        <v>5147</v>
      </c>
      <c r="G1945" t="s">
        <v>170</v>
      </c>
      <c r="H1945" t="s">
        <v>143</v>
      </c>
      <c r="I1945" t="s">
        <v>135</v>
      </c>
      <c r="J1945" t="s">
        <v>136</v>
      </c>
      <c r="K1945" t="s">
        <v>137</v>
      </c>
      <c r="L1945" t="s">
        <v>5895</v>
      </c>
      <c r="M1945" t="s">
        <v>5896</v>
      </c>
      <c r="N1945">
        <v>0.54055555499999997</v>
      </c>
      <c r="O1945">
        <v>0</v>
      </c>
      <c r="P1945">
        <v>23</v>
      </c>
      <c r="Q1945">
        <v>0</v>
      </c>
      <c r="R1945">
        <v>46</v>
      </c>
      <c r="S1945">
        <v>0</v>
      </c>
      <c r="T1945">
        <v>7</v>
      </c>
      <c r="U1945">
        <v>0</v>
      </c>
      <c r="V1945">
        <v>0</v>
      </c>
      <c r="W1945">
        <v>0</v>
      </c>
      <c r="X1945">
        <v>1.2646952696305007</v>
      </c>
      <c r="Y1945">
        <v>0</v>
      </c>
      <c r="Z1945">
        <v>7.0637914583650403</v>
      </c>
      <c r="AA1945">
        <v>0</v>
      </c>
      <c r="AB1945">
        <v>1.2938571068584932</v>
      </c>
      <c r="AC1945">
        <v>0</v>
      </c>
      <c r="AD1945">
        <v>0</v>
      </c>
      <c r="AE1945">
        <v>9.6223438348540338</v>
      </c>
    </row>
    <row r="1946" spans="1:31" x14ac:dyDescent="0.25">
      <c r="A1946">
        <v>1808889</v>
      </c>
      <c r="B1946">
        <v>1</v>
      </c>
      <c r="C1946" t="s">
        <v>81</v>
      </c>
      <c r="D1946" t="s">
        <v>123</v>
      </c>
      <c r="E1946" t="s">
        <v>131</v>
      </c>
      <c r="F1946" t="s">
        <v>5897</v>
      </c>
      <c r="G1946" t="s">
        <v>231</v>
      </c>
      <c r="H1946" t="s">
        <v>134</v>
      </c>
      <c r="I1946" t="s">
        <v>135</v>
      </c>
      <c r="J1946" t="s">
        <v>136</v>
      </c>
      <c r="K1946" t="s">
        <v>137</v>
      </c>
      <c r="L1946" t="s">
        <v>5898</v>
      </c>
      <c r="M1946" t="s">
        <v>5899</v>
      </c>
      <c r="N1946">
        <v>0.70722222199999996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0.1225217816266778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0.1225217816266778</v>
      </c>
    </row>
    <row r="1947" spans="1:31" x14ac:dyDescent="0.25">
      <c r="A1947">
        <v>1808826</v>
      </c>
      <c r="B1947">
        <v>1</v>
      </c>
      <c r="C1947" t="s">
        <v>80</v>
      </c>
      <c r="D1947" t="s">
        <v>103</v>
      </c>
      <c r="E1947" t="s">
        <v>193</v>
      </c>
      <c r="F1947" t="s">
        <v>5900</v>
      </c>
      <c r="G1947" t="s">
        <v>148</v>
      </c>
      <c r="H1947" t="s">
        <v>134</v>
      </c>
      <c r="I1947" t="s">
        <v>135</v>
      </c>
      <c r="J1947" t="s">
        <v>136</v>
      </c>
      <c r="K1947" t="s">
        <v>137</v>
      </c>
      <c r="L1947" t="s">
        <v>5901</v>
      </c>
      <c r="M1947" t="s">
        <v>5902</v>
      </c>
      <c r="N1947">
        <v>1.581388888</v>
      </c>
      <c r="O1947">
        <v>0</v>
      </c>
      <c r="P1947">
        <v>124</v>
      </c>
      <c r="Q1947">
        <v>0</v>
      </c>
      <c r="R1947">
        <v>0</v>
      </c>
      <c r="S1947">
        <v>0</v>
      </c>
      <c r="T1947">
        <v>10</v>
      </c>
      <c r="U1947">
        <v>0</v>
      </c>
      <c r="V1947">
        <v>0</v>
      </c>
      <c r="W1947">
        <v>0</v>
      </c>
      <c r="X1947">
        <v>52.903963226768091</v>
      </c>
      <c r="Y1947">
        <v>0</v>
      </c>
      <c r="Z1947">
        <v>0</v>
      </c>
      <c r="AA1947">
        <v>0</v>
      </c>
      <c r="AB1947">
        <v>2.4224254490390305</v>
      </c>
      <c r="AC1947">
        <v>0</v>
      </c>
      <c r="AD1947">
        <v>0</v>
      </c>
      <c r="AE1947">
        <v>55.326388675807124</v>
      </c>
    </row>
    <row r="1948" spans="1:31" x14ac:dyDescent="0.25">
      <c r="A1948">
        <v>1808763</v>
      </c>
      <c r="B1948">
        <v>1</v>
      </c>
      <c r="C1948" t="s">
        <v>80</v>
      </c>
      <c r="D1948" t="s">
        <v>93</v>
      </c>
      <c r="E1948" t="s">
        <v>176</v>
      </c>
      <c r="F1948" t="s">
        <v>5903</v>
      </c>
      <c r="G1948" t="s">
        <v>612</v>
      </c>
      <c r="H1948" t="s">
        <v>143</v>
      </c>
      <c r="I1948" t="s">
        <v>135</v>
      </c>
      <c r="J1948" t="s">
        <v>5</v>
      </c>
      <c r="K1948" t="s">
        <v>137</v>
      </c>
      <c r="L1948" t="s">
        <v>5904</v>
      </c>
      <c r="M1948" t="s">
        <v>5905</v>
      </c>
      <c r="N1948">
        <v>0.78749999999999998</v>
      </c>
      <c r="O1948">
        <v>0</v>
      </c>
      <c r="P1948">
        <v>1598</v>
      </c>
      <c r="Q1948">
        <v>35</v>
      </c>
      <c r="R1948">
        <v>151</v>
      </c>
      <c r="S1948">
        <v>11</v>
      </c>
      <c r="T1948">
        <v>215</v>
      </c>
      <c r="U1948">
        <v>1</v>
      </c>
      <c r="V1948">
        <v>1</v>
      </c>
      <c r="W1948">
        <v>0</v>
      </c>
      <c r="X1948">
        <v>255.04316378811095</v>
      </c>
      <c r="Y1948">
        <v>146.9802480234772</v>
      </c>
      <c r="Z1948">
        <v>119.72999476303117</v>
      </c>
      <c r="AA1948">
        <v>42.541240870034784</v>
      </c>
      <c r="AB1948">
        <v>183.46073203936547</v>
      </c>
      <c r="AC1948">
        <v>467.0935594952133</v>
      </c>
      <c r="AD1948">
        <v>28.520125792502206</v>
      </c>
      <c r="AE1948">
        <v>1243.3690647717353</v>
      </c>
    </row>
    <row r="1949" spans="1:31" x14ac:dyDescent="0.25">
      <c r="A1949">
        <v>1808786</v>
      </c>
      <c r="B1949">
        <v>1</v>
      </c>
      <c r="C1949" t="s">
        <v>80</v>
      </c>
      <c r="D1949" t="s">
        <v>85</v>
      </c>
      <c r="E1949" t="s">
        <v>131</v>
      </c>
      <c r="F1949" t="s">
        <v>5906</v>
      </c>
      <c r="G1949" t="s">
        <v>148</v>
      </c>
      <c r="H1949" t="s">
        <v>134</v>
      </c>
      <c r="I1949" t="s">
        <v>135</v>
      </c>
      <c r="J1949" t="s">
        <v>136</v>
      </c>
      <c r="K1949" t="s">
        <v>137</v>
      </c>
      <c r="L1949" t="s">
        <v>5907</v>
      </c>
      <c r="M1949" t="s">
        <v>5908</v>
      </c>
      <c r="N1949">
        <v>3.227777777</v>
      </c>
      <c r="O1949">
        <v>0</v>
      </c>
      <c r="P1949">
        <v>11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9.6453683275038848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9.6453683275038848</v>
      </c>
    </row>
    <row r="1950" spans="1:31" x14ac:dyDescent="0.25">
      <c r="A1950">
        <v>1808600</v>
      </c>
      <c r="B1950">
        <v>1</v>
      </c>
      <c r="C1950" t="s">
        <v>80</v>
      </c>
      <c r="D1950" t="s">
        <v>95</v>
      </c>
      <c r="E1950" t="s">
        <v>146</v>
      </c>
      <c r="F1950" t="s">
        <v>5644</v>
      </c>
      <c r="G1950" t="s">
        <v>256</v>
      </c>
      <c r="H1950" t="s">
        <v>143</v>
      </c>
      <c r="I1950" t="s">
        <v>135</v>
      </c>
      <c r="J1950" t="s">
        <v>136</v>
      </c>
      <c r="K1950" t="s">
        <v>159</v>
      </c>
      <c r="L1950" t="s">
        <v>5909</v>
      </c>
      <c r="M1950" t="s">
        <v>5645</v>
      </c>
      <c r="N1950">
        <v>0.41561111099999998</v>
      </c>
      <c r="O1950">
        <v>0</v>
      </c>
      <c r="P1950">
        <v>1711</v>
      </c>
      <c r="Q1950">
        <v>0</v>
      </c>
      <c r="R1950">
        <v>0</v>
      </c>
      <c r="S1950">
        <v>0</v>
      </c>
      <c r="T1950">
        <v>340</v>
      </c>
      <c r="U1950">
        <v>0</v>
      </c>
      <c r="V1950">
        <v>0</v>
      </c>
      <c r="W1950">
        <v>0</v>
      </c>
      <c r="X1950">
        <v>149.15346301286249</v>
      </c>
      <c r="Y1950">
        <v>0</v>
      </c>
      <c r="Z1950">
        <v>0</v>
      </c>
      <c r="AA1950">
        <v>0</v>
      </c>
      <c r="AB1950">
        <v>82.109989570044533</v>
      </c>
      <c r="AC1950">
        <v>0</v>
      </c>
      <c r="AD1950">
        <v>0</v>
      </c>
      <c r="AE1950">
        <v>231.26345258290701</v>
      </c>
    </row>
    <row r="1951" spans="1:31" x14ac:dyDescent="0.25">
      <c r="A1951">
        <v>1808620</v>
      </c>
      <c r="B1951">
        <v>1</v>
      </c>
      <c r="C1951" t="s">
        <v>80</v>
      </c>
      <c r="D1951" t="s">
        <v>83</v>
      </c>
      <c r="E1951" t="s">
        <v>339</v>
      </c>
      <c r="F1951" t="s">
        <v>5910</v>
      </c>
      <c r="G1951" t="s">
        <v>5911</v>
      </c>
      <c r="H1951" t="s">
        <v>5442</v>
      </c>
      <c r="I1951" t="s">
        <v>135</v>
      </c>
      <c r="J1951" t="s">
        <v>136</v>
      </c>
      <c r="K1951" t="s">
        <v>159</v>
      </c>
      <c r="L1951" t="s">
        <v>5912</v>
      </c>
      <c r="M1951" t="s">
        <v>5913</v>
      </c>
      <c r="N1951">
        <v>7.1793738879999998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206964.69989049161</v>
      </c>
      <c r="AD1951">
        <v>0</v>
      </c>
      <c r="AE1951">
        <v>206964.69989049161</v>
      </c>
    </row>
    <row r="1952" spans="1:31" x14ac:dyDescent="0.25">
      <c r="A1952">
        <v>1808912</v>
      </c>
      <c r="B1952">
        <v>1</v>
      </c>
      <c r="C1952" t="s">
        <v>81</v>
      </c>
      <c r="D1952" t="s">
        <v>114</v>
      </c>
      <c r="E1952" t="s">
        <v>193</v>
      </c>
      <c r="F1952" t="s">
        <v>5914</v>
      </c>
      <c r="G1952" t="s">
        <v>235</v>
      </c>
      <c r="H1952" t="s">
        <v>134</v>
      </c>
      <c r="I1952" t="s">
        <v>135</v>
      </c>
      <c r="J1952" t="s">
        <v>136</v>
      </c>
      <c r="K1952" t="s">
        <v>137</v>
      </c>
      <c r="L1952" t="s">
        <v>5915</v>
      </c>
      <c r="M1952" t="s">
        <v>5916</v>
      </c>
      <c r="N1952">
        <v>3.7733333330000001</v>
      </c>
      <c r="O1952">
        <v>0</v>
      </c>
      <c r="P1952">
        <v>60</v>
      </c>
      <c r="Q1952">
        <v>0</v>
      </c>
      <c r="R1952">
        <v>3</v>
      </c>
      <c r="S1952">
        <v>0</v>
      </c>
      <c r="T1952">
        <v>12</v>
      </c>
      <c r="U1952">
        <v>0</v>
      </c>
      <c r="V1952">
        <v>0</v>
      </c>
      <c r="W1952">
        <v>0</v>
      </c>
      <c r="X1952">
        <v>36.021653470613678</v>
      </c>
      <c r="Y1952">
        <v>0</v>
      </c>
      <c r="Z1952">
        <v>0.22234815018125559</v>
      </c>
      <c r="AA1952">
        <v>0</v>
      </c>
      <c r="AB1952">
        <v>17.468239705214316</v>
      </c>
      <c r="AC1952">
        <v>0</v>
      </c>
      <c r="AD1952">
        <v>0</v>
      </c>
      <c r="AE1952">
        <v>53.712241326009249</v>
      </c>
    </row>
    <row r="1953" spans="1:31" x14ac:dyDescent="0.25">
      <c r="A1953">
        <v>1808806</v>
      </c>
      <c r="B1953">
        <v>1</v>
      </c>
      <c r="C1953" t="s">
        <v>80</v>
      </c>
      <c r="D1953" t="s">
        <v>90</v>
      </c>
      <c r="E1953" t="s">
        <v>326</v>
      </c>
      <c r="F1953" t="s">
        <v>5917</v>
      </c>
      <c r="G1953" t="s">
        <v>148</v>
      </c>
      <c r="H1953" t="s">
        <v>134</v>
      </c>
      <c r="I1953" t="s">
        <v>135</v>
      </c>
      <c r="J1953" t="s">
        <v>136</v>
      </c>
      <c r="K1953" t="s">
        <v>137</v>
      </c>
      <c r="L1953" t="s">
        <v>5918</v>
      </c>
      <c r="M1953" t="s">
        <v>5919</v>
      </c>
      <c r="N1953">
        <v>5.261111111</v>
      </c>
      <c r="O1953">
        <v>0</v>
      </c>
      <c r="P1953">
        <v>30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44.552524636086375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44.552524636086375</v>
      </c>
    </row>
    <row r="1954" spans="1:31" x14ac:dyDescent="0.25">
      <c r="A1954">
        <v>1808614</v>
      </c>
      <c r="B1954">
        <v>1</v>
      </c>
      <c r="C1954" t="s">
        <v>80</v>
      </c>
      <c r="D1954" t="s">
        <v>83</v>
      </c>
      <c r="E1954" t="s">
        <v>193</v>
      </c>
      <c r="F1954" t="s">
        <v>5920</v>
      </c>
      <c r="G1954" t="s">
        <v>256</v>
      </c>
      <c r="H1954" t="s">
        <v>134</v>
      </c>
      <c r="I1954" t="s">
        <v>135</v>
      </c>
      <c r="J1954" t="s">
        <v>5</v>
      </c>
      <c r="K1954" t="s">
        <v>159</v>
      </c>
      <c r="L1954" t="s">
        <v>5921</v>
      </c>
      <c r="M1954" t="s">
        <v>5922</v>
      </c>
      <c r="N1954">
        <v>7.4264583330000002</v>
      </c>
      <c r="O1954">
        <v>0</v>
      </c>
      <c r="P1954">
        <v>66</v>
      </c>
      <c r="Q1954">
        <v>0</v>
      </c>
      <c r="R1954">
        <v>0</v>
      </c>
      <c r="S1954">
        <v>0</v>
      </c>
      <c r="T1954">
        <v>5</v>
      </c>
      <c r="U1954">
        <v>0</v>
      </c>
      <c r="V1954">
        <v>0</v>
      </c>
      <c r="W1954">
        <v>0</v>
      </c>
      <c r="X1954">
        <v>119.70418485334919</v>
      </c>
      <c r="Y1954">
        <v>0</v>
      </c>
      <c r="Z1954">
        <v>0</v>
      </c>
      <c r="AA1954">
        <v>0</v>
      </c>
      <c r="AB1954">
        <v>26.275658786995084</v>
      </c>
      <c r="AC1954">
        <v>0</v>
      </c>
      <c r="AD1954">
        <v>0</v>
      </c>
      <c r="AE1954">
        <v>145.97984364034428</v>
      </c>
    </row>
    <row r="1955" spans="1:31" x14ac:dyDescent="0.25">
      <c r="A1955">
        <v>1808949</v>
      </c>
      <c r="B1955">
        <v>1</v>
      </c>
      <c r="C1955" t="s">
        <v>80</v>
      </c>
      <c r="D1955" t="s">
        <v>88</v>
      </c>
      <c r="E1955" t="s">
        <v>193</v>
      </c>
      <c r="F1955" t="s">
        <v>5923</v>
      </c>
      <c r="G1955" t="s">
        <v>235</v>
      </c>
      <c r="H1955" t="s">
        <v>134</v>
      </c>
      <c r="I1955" t="s">
        <v>135</v>
      </c>
      <c r="J1955" t="s">
        <v>136</v>
      </c>
      <c r="K1955" t="s">
        <v>137</v>
      </c>
      <c r="L1955" t="s">
        <v>5924</v>
      </c>
      <c r="M1955" t="s">
        <v>5925</v>
      </c>
      <c r="N1955">
        <v>2.6611111109999999</v>
      </c>
      <c r="O1955">
        <v>0</v>
      </c>
      <c r="P1955">
        <v>139</v>
      </c>
      <c r="Q1955">
        <v>0</v>
      </c>
      <c r="R1955">
        <v>0</v>
      </c>
      <c r="S1955">
        <v>0</v>
      </c>
      <c r="T1955">
        <v>36</v>
      </c>
      <c r="U1955">
        <v>0</v>
      </c>
      <c r="V1955">
        <v>0</v>
      </c>
      <c r="W1955">
        <v>0</v>
      </c>
      <c r="X1955">
        <v>119.90269732357547</v>
      </c>
      <c r="Y1955">
        <v>0</v>
      </c>
      <c r="Z1955">
        <v>0</v>
      </c>
      <c r="AA1955">
        <v>0</v>
      </c>
      <c r="AB1955">
        <v>30.836996308487464</v>
      </c>
      <c r="AC1955">
        <v>0</v>
      </c>
      <c r="AD1955">
        <v>0</v>
      </c>
      <c r="AE1955">
        <v>150.73969363206294</v>
      </c>
    </row>
    <row r="1956" spans="1:31" x14ac:dyDescent="0.25">
      <c r="A1956">
        <v>1808915</v>
      </c>
      <c r="B1956">
        <v>1</v>
      </c>
      <c r="C1956" t="s">
        <v>80</v>
      </c>
      <c r="D1956" t="s">
        <v>87</v>
      </c>
      <c r="E1956" t="s">
        <v>291</v>
      </c>
      <c r="F1956" t="s">
        <v>5926</v>
      </c>
      <c r="G1956" t="s">
        <v>195</v>
      </c>
      <c r="H1956" t="s">
        <v>134</v>
      </c>
      <c r="I1956" t="s">
        <v>135</v>
      </c>
      <c r="J1956" t="s">
        <v>136</v>
      </c>
      <c r="K1956" t="s">
        <v>137</v>
      </c>
      <c r="L1956" t="s">
        <v>5927</v>
      </c>
      <c r="M1956" t="s">
        <v>5928</v>
      </c>
      <c r="N1956">
        <v>6.8119444439999999</v>
      </c>
      <c r="O1956">
        <v>0</v>
      </c>
      <c r="P1956">
        <v>207</v>
      </c>
      <c r="Q1956">
        <v>0</v>
      </c>
      <c r="R1956">
        <v>0</v>
      </c>
      <c r="S1956">
        <v>0</v>
      </c>
      <c r="T1956">
        <v>31</v>
      </c>
      <c r="U1956">
        <v>0</v>
      </c>
      <c r="V1956">
        <v>0</v>
      </c>
      <c r="W1956">
        <v>0</v>
      </c>
      <c r="X1956">
        <v>470.58642183552035</v>
      </c>
      <c r="Y1956">
        <v>0</v>
      </c>
      <c r="Z1956">
        <v>0</v>
      </c>
      <c r="AA1956">
        <v>0</v>
      </c>
      <c r="AB1956">
        <v>110.29009747944851</v>
      </c>
      <c r="AC1956">
        <v>0</v>
      </c>
      <c r="AD1956">
        <v>0</v>
      </c>
      <c r="AE1956">
        <v>580.87651931496885</v>
      </c>
    </row>
    <row r="1957" spans="1:31" x14ac:dyDescent="0.25">
      <c r="A1957">
        <v>1808566</v>
      </c>
      <c r="B1957">
        <v>1</v>
      </c>
      <c r="C1957" t="s">
        <v>80</v>
      </c>
      <c r="D1957" t="s">
        <v>93</v>
      </c>
      <c r="E1957" t="s">
        <v>146</v>
      </c>
      <c r="F1957" t="s">
        <v>5929</v>
      </c>
      <c r="G1957" t="s">
        <v>142</v>
      </c>
      <c r="H1957" t="s">
        <v>143</v>
      </c>
      <c r="I1957" t="s">
        <v>135</v>
      </c>
      <c r="J1957" t="s">
        <v>136</v>
      </c>
      <c r="K1957" t="s">
        <v>137</v>
      </c>
      <c r="L1957" t="s">
        <v>5930</v>
      </c>
      <c r="M1957" t="s">
        <v>5931</v>
      </c>
      <c r="N1957">
        <v>0.28722222200000003</v>
      </c>
      <c r="O1957">
        <v>0</v>
      </c>
      <c r="P1957">
        <v>3668</v>
      </c>
      <c r="Q1957">
        <v>0</v>
      </c>
      <c r="R1957">
        <v>0</v>
      </c>
      <c r="S1957">
        <v>0</v>
      </c>
      <c r="T1957">
        <v>1120</v>
      </c>
      <c r="U1957">
        <v>0</v>
      </c>
      <c r="V1957">
        <v>0</v>
      </c>
      <c r="W1957">
        <v>0</v>
      </c>
      <c r="X1957">
        <v>169.96504544685084</v>
      </c>
      <c r="Y1957">
        <v>0</v>
      </c>
      <c r="Z1957">
        <v>0</v>
      </c>
      <c r="AA1957">
        <v>0</v>
      </c>
      <c r="AB1957">
        <v>108.18619913776355</v>
      </c>
      <c r="AC1957">
        <v>0</v>
      </c>
      <c r="AD1957">
        <v>0</v>
      </c>
      <c r="AE1957">
        <v>278.1512445846144</v>
      </c>
    </row>
    <row r="1958" spans="1:31" x14ac:dyDescent="0.25">
      <c r="A1958">
        <v>1808769</v>
      </c>
      <c r="B1958">
        <v>1</v>
      </c>
      <c r="C1958" t="s">
        <v>81</v>
      </c>
      <c r="D1958" t="s">
        <v>123</v>
      </c>
      <c r="E1958" t="s">
        <v>131</v>
      </c>
      <c r="F1958" t="s">
        <v>5932</v>
      </c>
      <c r="G1958" t="s">
        <v>279</v>
      </c>
      <c r="H1958" t="s">
        <v>134</v>
      </c>
      <c r="I1958" t="s">
        <v>135</v>
      </c>
      <c r="J1958" t="s">
        <v>136</v>
      </c>
      <c r="K1958" t="s">
        <v>137</v>
      </c>
      <c r="L1958" t="s">
        <v>5933</v>
      </c>
      <c r="M1958" t="s">
        <v>5934</v>
      </c>
      <c r="N1958">
        <v>1.485833333</v>
      </c>
      <c r="O1958">
        <v>0</v>
      </c>
      <c r="P1958">
        <v>2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0.87279789216669634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0.87279789216669634</v>
      </c>
    </row>
    <row r="1959" spans="1:31" x14ac:dyDescent="0.25">
      <c r="A1959">
        <v>1808583</v>
      </c>
      <c r="B1959">
        <v>1</v>
      </c>
      <c r="C1959" t="s">
        <v>81</v>
      </c>
      <c r="D1959" t="s">
        <v>122</v>
      </c>
      <c r="E1959" t="s">
        <v>176</v>
      </c>
      <c r="F1959" t="s">
        <v>5935</v>
      </c>
      <c r="G1959" t="s">
        <v>142</v>
      </c>
      <c r="H1959" t="s">
        <v>143</v>
      </c>
      <c r="I1959" t="s">
        <v>135</v>
      </c>
      <c r="J1959" t="s">
        <v>136</v>
      </c>
      <c r="K1959" t="s">
        <v>137</v>
      </c>
      <c r="L1959" t="s">
        <v>5936</v>
      </c>
      <c r="M1959" t="s">
        <v>5937</v>
      </c>
      <c r="N1959">
        <v>0.38166666599999999</v>
      </c>
      <c r="O1959">
        <v>0</v>
      </c>
      <c r="P1959">
        <v>660</v>
      </c>
      <c r="Q1959">
        <v>174</v>
      </c>
      <c r="R1959">
        <v>12</v>
      </c>
      <c r="S1959">
        <v>16</v>
      </c>
      <c r="T1959">
        <v>78</v>
      </c>
      <c r="U1959">
        <v>0</v>
      </c>
      <c r="V1959">
        <v>1</v>
      </c>
      <c r="W1959">
        <v>0</v>
      </c>
      <c r="X1959">
        <v>36.3119023072326</v>
      </c>
      <c r="Y1959">
        <v>13.27142135434511</v>
      </c>
      <c r="Z1959">
        <v>1.5435552134768749</v>
      </c>
      <c r="AA1959">
        <v>63.857478880724294</v>
      </c>
      <c r="AB1959">
        <v>4.0731954430697375</v>
      </c>
      <c r="AC1959">
        <v>0</v>
      </c>
      <c r="AD1959">
        <v>0.13523745860849001</v>
      </c>
      <c r="AE1959">
        <v>119.19279065745711</v>
      </c>
    </row>
    <row r="1960" spans="1:31" x14ac:dyDescent="0.25">
      <c r="A1960">
        <v>1808629</v>
      </c>
      <c r="B1960">
        <v>1</v>
      </c>
      <c r="C1960" t="s">
        <v>80</v>
      </c>
      <c r="D1960" t="s">
        <v>98</v>
      </c>
      <c r="E1960" t="s">
        <v>193</v>
      </c>
      <c r="F1960" t="s">
        <v>5938</v>
      </c>
      <c r="G1960" t="s">
        <v>235</v>
      </c>
      <c r="H1960" t="s">
        <v>134</v>
      </c>
      <c r="I1960" t="s">
        <v>135</v>
      </c>
      <c r="J1960" t="s">
        <v>136</v>
      </c>
      <c r="K1960" t="s">
        <v>137</v>
      </c>
      <c r="L1960" t="s">
        <v>5939</v>
      </c>
      <c r="M1960" t="s">
        <v>5940</v>
      </c>
      <c r="N1960">
        <v>0.94916666599999999</v>
      </c>
      <c r="O1960">
        <v>0</v>
      </c>
      <c r="P1960">
        <v>28</v>
      </c>
      <c r="Q1960">
        <v>0</v>
      </c>
      <c r="R1960">
        <v>21</v>
      </c>
      <c r="S1960">
        <v>0</v>
      </c>
      <c r="T1960">
        <v>16</v>
      </c>
      <c r="U1960">
        <v>0</v>
      </c>
      <c r="V1960">
        <v>0</v>
      </c>
      <c r="W1960">
        <v>0</v>
      </c>
      <c r="X1960">
        <v>5.877112919867284</v>
      </c>
      <c r="Y1960">
        <v>0</v>
      </c>
      <c r="Z1960">
        <v>5.4791643975157118</v>
      </c>
      <c r="AA1960">
        <v>0</v>
      </c>
      <c r="AB1960">
        <v>25.796117633084535</v>
      </c>
      <c r="AC1960">
        <v>0</v>
      </c>
      <c r="AD1960">
        <v>0</v>
      </c>
      <c r="AE1960">
        <v>37.152394950467531</v>
      </c>
    </row>
    <row r="1961" spans="1:31" x14ac:dyDescent="0.25">
      <c r="A1961">
        <v>1808646</v>
      </c>
      <c r="B1961">
        <v>1</v>
      </c>
      <c r="C1961" t="s">
        <v>81</v>
      </c>
      <c r="D1961" t="s">
        <v>113</v>
      </c>
      <c r="E1961" t="s">
        <v>146</v>
      </c>
      <c r="F1961" t="s">
        <v>5941</v>
      </c>
      <c r="G1961" t="s">
        <v>263</v>
      </c>
      <c r="H1961" t="s">
        <v>143</v>
      </c>
      <c r="I1961" t="s">
        <v>135</v>
      </c>
      <c r="J1961" t="s">
        <v>136</v>
      </c>
      <c r="K1961" t="s">
        <v>159</v>
      </c>
      <c r="L1961" t="s">
        <v>5942</v>
      </c>
      <c r="M1961" t="s">
        <v>5943</v>
      </c>
      <c r="N1961">
        <v>1.5833722219999999</v>
      </c>
      <c r="O1961">
        <v>0</v>
      </c>
      <c r="P1961">
        <v>0</v>
      </c>
      <c r="Q1961">
        <v>0</v>
      </c>
      <c r="R1961">
        <v>0</v>
      </c>
      <c r="S1961">
        <v>1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5.3781772280599345</v>
      </c>
      <c r="AB1961">
        <v>0</v>
      </c>
      <c r="AC1961">
        <v>0</v>
      </c>
      <c r="AD1961">
        <v>0</v>
      </c>
      <c r="AE1961">
        <v>5.3781772280599345</v>
      </c>
    </row>
    <row r="1962" spans="1:31" x14ac:dyDescent="0.25">
      <c r="A1962">
        <v>1808623</v>
      </c>
      <c r="B1962">
        <v>1</v>
      </c>
      <c r="C1962" t="s">
        <v>81</v>
      </c>
      <c r="D1962" t="s">
        <v>115</v>
      </c>
      <c r="E1962" t="s">
        <v>193</v>
      </c>
      <c r="F1962" t="s">
        <v>5944</v>
      </c>
      <c r="G1962" t="s">
        <v>235</v>
      </c>
      <c r="H1962" t="s">
        <v>134</v>
      </c>
      <c r="I1962" t="s">
        <v>135</v>
      </c>
      <c r="J1962" t="s">
        <v>136</v>
      </c>
      <c r="K1962" t="s">
        <v>137</v>
      </c>
      <c r="L1962" t="s">
        <v>5945</v>
      </c>
      <c r="M1962" t="s">
        <v>5946</v>
      </c>
      <c r="N1962">
        <v>3.9674999999999998</v>
      </c>
      <c r="O1962">
        <v>0</v>
      </c>
      <c r="P1962">
        <v>6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0.79004971920455003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0.79004971920455003</v>
      </c>
    </row>
    <row r="1963" spans="1:31" x14ac:dyDescent="0.25">
      <c r="A1963">
        <v>1808666</v>
      </c>
      <c r="B1963">
        <v>1</v>
      </c>
      <c r="C1963" t="s">
        <v>81</v>
      </c>
      <c r="D1963" t="s">
        <v>121</v>
      </c>
      <c r="E1963" t="s">
        <v>176</v>
      </c>
      <c r="F1963" t="s">
        <v>769</v>
      </c>
      <c r="G1963" t="s">
        <v>142</v>
      </c>
      <c r="H1963" t="s">
        <v>143</v>
      </c>
      <c r="I1963" t="s">
        <v>199</v>
      </c>
      <c r="J1963" t="s">
        <v>136</v>
      </c>
      <c r="K1963" t="s">
        <v>137</v>
      </c>
      <c r="L1963" t="s">
        <v>5947</v>
      </c>
      <c r="M1963" t="s">
        <v>5948</v>
      </c>
      <c r="N1963">
        <v>8.3333330000000001E-3</v>
      </c>
      <c r="O1963">
        <v>0</v>
      </c>
      <c r="P1963">
        <v>281</v>
      </c>
      <c r="Q1963">
        <v>0</v>
      </c>
      <c r="R1963">
        <v>121</v>
      </c>
      <c r="S1963">
        <v>3</v>
      </c>
      <c r="T1963">
        <v>17</v>
      </c>
      <c r="U1963">
        <v>0</v>
      </c>
      <c r="V1963">
        <v>0</v>
      </c>
      <c r="W1963">
        <v>0</v>
      </c>
      <c r="X1963">
        <v>0.31660659158138327</v>
      </c>
      <c r="Y1963">
        <v>0</v>
      </c>
      <c r="Z1963">
        <v>0.17832051387299164</v>
      </c>
      <c r="AA1963">
        <v>3.0830524966950001E-2</v>
      </c>
      <c r="AB1963">
        <v>0.15830843838113334</v>
      </c>
      <c r="AC1963">
        <v>0</v>
      </c>
      <c r="AD1963">
        <v>0</v>
      </c>
      <c r="AE1963">
        <v>0.68406606880245824</v>
      </c>
    </row>
    <row r="1964" spans="1:31" x14ac:dyDescent="0.25">
      <c r="A1964">
        <v>1808603</v>
      </c>
      <c r="B1964">
        <v>1</v>
      </c>
      <c r="C1964" t="s">
        <v>80</v>
      </c>
      <c r="D1964" t="s">
        <v>83</v>
      </c>
      <c r="E1964" t="s">
        <v>193</v>
      </c>
      <c r="F1964" t="s">
        <v>5949</v>
      </c>
      <c r="G1964" t="s">
        <v>256</v>
      </c>
      <c r="H1964" t="s">
        <v>134</v>
      </c>
      <c r="I1964" t="s">
        <v>135</v>
      </c>
      <c r="J1964" t="s">
        <v>5</v>
      </c>
      <c r="K1964" t="s">
        <v>159</v>
      </c>
      <c r="L1964" t="s">
        <v>5950</v>
      </c>
      <c r="M1964" t="s">
        <v>5951</v>
      </c>
      <c r="N1964">
        <v>8.1109869440000004</v>
      </c>
      <c r="O1964">
        <v>0</v>
      </c>
      <c r="P1964">
        <v>27</v>
      </c>
      <c r="Q1964">
        <v>0</v>
      </c>
      <c r="R1964">
        <v>0</v>
      </c>
      <c r="S1964">
        <v>0</v>
      </c>
      <c r="T1964">
        <v>29</v>
      </c>
      <c r="U1964">
        <v>0</v>
      </c>
      <c r="V1964">
        <v>0</v>
      </c>
      <c r="W1964">
        <v>0</v>
      </c>
      <c r="X1964">
        <v>49.906688962723024</v>
      </c>
      <c r="Y1964">
        <v>0</v>
      </c>
      <c r="Z1964">
        <v>0</v>
      </c>
      <c r="AA1964">
        <v>0</v>
      </c>
      <c r="AB1964">
        <v>106.69615820323691</v>
      </c>
      <c r="AC1964">
        <v>0</v>
      </c>
      <c r="AD1964">
        <v>0</v>
      </c>
      <c r="AE1964">
        <v>156.60284716595993</v>
      </c>
    </row>
    <row r="1965" spans="1:31" x14ac:dyDescent="0.25">
      <c r="A1965">
        <v>1808795</v>
      </c>
      <c r="B1965">
        <v>1</v>
      </c>
      <c r="C1965" t="s">
        <v>80</v>
      </c>
      <c r="D1965" t="s">
        <v>104</v>
      </c>
      <c r="E1965" t="s">
        <v>131</v>
      </c>
      <c r="F1965" t="s">
        <v>5952</v>
      </c>
      <c r="G1965" t="s">
        <v>231</v>
      </c>
      <c r="H1965" t="s">
        <v>134</v>
      </c>
      <c r="I1965" t="s">
        <v>135</v>
      </c>
      <c r="J1965" t="s">
        <v>136</v>
      </c>
      <c r="K1965" t="s">
        <v>137</v>
      </c>
      <c r="L1965" t="s">
        <v>5953</v>
      </c>
      <c r="M1965" t="s">
        <v>5954</v>
      </c>
      <c r="N1965">
        <v>3.3869444440000001</v>
      </c>
      <c r="O1965">
        <v>0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9.79939526849E-3</v>
      </c>
      <c r="AA1965">
        <v>0</v>
      </c>
      <c r="AB1965">
        <v>0</v>
      </c>
      <c r="AC1965">
        <v>0</v>
      </c>
      <c r="AD1965">
        <v>0</v>
      </c>
      <c r="AE1965">
        <v>9.79939526849E-3</v>
      </c>
    </row>
    <row r="1966" spans="1:31" x14ac:dyDescent="0.25">
      <c r="A1966">
        <v>1808958</v>
      </c>
      <c r="B1966">
        <v>1</v>
      </c>
      <c r="C1966" t="s">
        <v>80</v>
      </c>
      <c r="D1966" t="s">
        <v>107</v>
      </c>
      <c r="E1966" t="s">
        <v>146</v>
      </c>
      <c r="F1966" t="s">
        <v>5955</v>
      </c>
      <c r="G1966" t="s">
        <v>593</v>
      </c>
      <c r="H1966" t="s">
        <v>143</v>
      </c>
      <c r="I1966" t="s">
        <v>135</v>
      </c>
      <c r="J1966" t="s">
        <v>136</v>
      </c>
      <c r="K1966" t="s">
        <v>137</v>
      </c>
      <c r="L1966" t="s">
        <v>5956</v>
      </c>
      <c r="M1966" t="s">
        <v>5957</v>
      </c>
      <c r="N1966">
        <v>1.3561111109999999</v>
      </c>
      <c r="O1966">
        <v>0</v>
      </c>
      <c r="P1966">
        <v>281</v>
      </c>
      <c r="Q1966">
        <v>0</v>
      </c>
      <c r="R1966">
        <v>0</v>
      </c>
      <c r="S1966">
        <v>0</v>
      </c>
      <c r="T1966">
        <v>5</v>
      </c>
      <c r="U1966">
        <v>0</v>
      </c>
      <c r="V1966">
        <v>0</v>
      </c>
      <c r="W1966">
        <v>0</v>
      </c>
      <c r="X1966">
        <v>82.991068668794711</v>
      </c>
      <c r="Y1966">
        <v>0</v>
      </c>
      <c r="Z1966">
        <v>0</v>
      </c>
      <c r="AA1966">
        <v>0</v>
      </c>
      <c r="AB1966">
        <v>6.3547060254107333</v>
      </c>
      <c r="AC1966">
        <v>0</v>
      </c>
      <c r="AD1966">
        <v>0</v>
      </c>
      <c r="AE1966">
        <v>89.345774694205446</v>
      </c>
    </row>
    <row r="1967" spans="1:31" x14ac:dyDescent="0.25">
      <c r="A1967">
        <v>1808852</v>
      </c>
      <c r="B1967">
        <v>1</v>
      </c>
      <c r="C1967" t="s">
        <v>80</v>
      </c>
      <c r="D1967" t="s">
        <v>88</v>
      </c>
      <c r="E1967" t="s">
        <v>131</v>
      </c>
      <c r="F1967" t="s">
        <v>5958</v>
      </c>
      <c r="G1967" t="s">
        <v>231</v>
      </c>
      <c r="H1967" t="s">
        <v>134</v>
      </c>
      <c r="I1967" t="s">
        <v>135</v>
      </c>
      <c r="J1967" t="s">
        <v>136</v>
      </c>
      <c r="K1967" t="s">
        <v>137</v>
      </c>
      <c r="L1967" t="s">
        <v>5959</v>
      </c>
      <c r="M1967" t="s">
        <v>5960</v>
      </c>
      <c r="N1967">
        <v>2.835555555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0.94671920164126022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0.94671920164126022</v>
      </c>
    </row>
    <row r="1968" spans="1:31" x14ac:dyDescent="0.25">
      <c r="A1968">
        <v>1808586</v>
      </c>
      <c r="B1968">
        <v>1</v>
      </c>
      <c r="C1968" t="s">
        <v>81</v>
      </c>
      <c r="D1968" t="s">
        <v>123</v>
      </c>
      <c r="E1968" t="s">
        <v>176</v>
      </c>
      <c r="F1968" t="s">
        <v>1753</v>
      </c>
      <c r="G1968" t="s">
        <v>142</v>
      </c>
      <c r="H1968" t="s">
        <v>143</v>
      </c>
      <c r="I1968" t="s">
        <v>135</v>
      </c>
      <c r="J1968" t="s">
        <v>136</v>
      </c>
      <c r="K1968" t="s">
        <v>137</v>
      </c>
      <c r="L1968" t="s">
        <v>5961</v>
      </c>
      <c r="M1968" t="s">
        <v>5962</v>
      </c>
      <c r="N1968">
        <v>0.65361111100000002</v>
      </c>
      <c r="O1968">
        <v>0</v>
      </c>
      <c r="P1968">
        <v>10</v>
      </c>
      <c r="Q1968">
        <v>0</v>
      </c>
      <c r="R1968">
        <v>38</v>
      </c>
      <c r="S1968">
        <v>12</v>
      </c>
      <c r="T1968">
        <v>336</v>
      </c>
      <c r="U1968">
        <v>11</v>
      </c>
      <c r="V1968">
        <v>14</v>
      </c>
      <c r="W1968">
        <v>0</v>
      </c>
      <c r="X1968">
        <v>0.69246487609761931</v>
      </c>
      <c r="Y1968">
        <v>0</v>
      </c>
      <c r="Z1968">
        <v>6.223466383333415</v>
      </c>
      <c r="AA1968">
        <v>98.952837197076803</v>
      </c>
      <c r="AB1968">
        <v>147.89138034049836</v>
      </c>
      <c r="AC1968">
        <v>705.06785682043096</v>
      </c>
      <c r="AD1968">
        <v>134.6313597730832</v>
      </c>
      <c r="AE1968">
        <v>1093.4593653905204</v>
      </c>
    </row>
    <row r="1969" spans="1:31" x14ac:dyDescent="0.25">
      <c r="A1969">
        <v>1808872</v>
      </c>
      <c r="B1969">
        <v>1</v>
      </c>
      <c r="C1969" t="s">
        <v>80</v>
      </c>
      <c r="D1969" t="s">
        <v>96</v>
      </c>
      <c r="E1969" t="s">
        <v>131</v>
      </c>
      <c r="F1969" t="s">
        <v>5963</v>
      </c>
      <c r="G1969" t="s">
        <v>133</v>
      </c>
      <c r="H1969" t="s">
        <v>134</v>
      </c>
      <c r="I1969" t="s">
        <v>135</v>
      </c>
      <c r="J1969" t="s">
        <v>136</v>
      </c>
      <c r="K1969" t="s">
        <v>137</v>
      </c>
      <c r="L1969" t="s">
        <v>5964</v>
      </c>
      <c r="M1969" t="s">
        <v>5965</v>
      </c>
      <c r="N1969">
        <v>1.855277777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0.49244937212012829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0.49244937212012829</v>
      </c>
    </row>
    <row r="1970" spans="1:31" x14ac:dyDescent="0.25">
      <c r="A1970">
        <v>1808563</v>
      </c>
      <c r="B1970">
        <v>1</v>
      </c>
      <c r="C1970" t="s">
        <v>80</v>
      </c>
      <c r="D1970" t="s">
        <v>92</v>
      </c>
      <c r="E1970" t="s">
        <v>146</v>
      </c>
      <c r="F1970" t="s">
        <v>5966</v>
      </c>
      <c r="G1970" t="s">
        <v>2631</v>
      </c>
      <c r="H1970" t="s">
        <v>143</v>
      </c>
      <c r="I1970" t="s">
        <v>135</v>
      </c>
      <c r="J1970" t="s">
        <v>136</v>
      </c>
      <c r="K1970" t="s">
        <v>137</v>
      </c>
      <c r="L1970" t="s">
        <v>5967</v>
      </c>
      <c r="M1970" t="s">
        <v>5968</v>
      </c>
      <c r="N1970">
        <v>0.55333333299999998</v>
      </c>
      <c r="O1970">
        <v>0</v>
      </c>
      <c r="P1970">
        <v>22</v>
      </c>
      <c r="Q1970">
        <v>0</v>
      </c>
      <c r="R1970">
        <v>33</v>
      </c>
      <c r="S1970">
        <v>0</v>
      </c>
      <c r="T1970">
        <v>7</v>
      </c>
      <c r="U1970">
        <v>0</v>
      </c>
      <c r="V1970">
        <v>0</v>
      </c>
      <c r="W1970">
        <v>0</v>
      </c>
      <c r="X1970">
        <v>4.0390704669108857</v>
      </c>
      <c r="Y1970">
        <v>0</v>
      </c>
      <c r="Z1970">
        <v>9.4041575394002539</v>
      </c>
      <c r="AA1970">
        <v>0</v>
      </c>
      <c r="AB1970">
        <v>7.8392901523654519</v>
      </c>
      <c r="AC1970">
        <v>0</v>
      </c>
      <c r="AD1970">
        <v>0</v>
      </c>
      <c r="AE1970">
        <v>21.282518158676591</v>
      </c>
    </row>
    <row r="1971" spans="1:31" x14ac:dyDescent="0.25">
      <c r="A1971">
        <v>1808626</v>
      </c>
      <c r="B1971">
        <v>1</v>
      </c>
      <c r="C1971" t="s">
        <v>81</v>
      </c>
      <c r="D1971" t="s">
        <v>118</v>
      </c>
      <c r="E1971" t="s">
        <v>193</v>
      </c>
      <c r="F1971" t="s">
        <v>5969</v>
      </c>
      <c r="G1971" t="s">
        <v>256</v>
      </c>
      <c r="H1971" t="s">
        <v>134</v>
      </c>
      <c r="I1971" t="s">
        <v>135</v>
      </c>
      <c r="J1971" t="s">
        <v>136</v>
      </c>
      <c r="K1971" t="s">
        <v>159</v>
      </c>
      <c r="L1971" t="s">
        <v>5970</v>
      </c>
      <c r="M1971" t="s">
        <v>5971</v>
      </c>
      <c r="N1971">
        <v>8.0225055550000004</v>
      </c>
      <c r="O1971">
        <v>0</v>
      </c>
      <c r="P1971">
        <v>32</v>
      </c>
      <c r="Q1971">
        <v>0</v>
      </c>
      <c r="R1971">
        <v>5</v>
      </c>
      <c r="S1971">
        <v>0</v>
      </c>
      <c r="T1971">
        <v>3</v>
      </c>
      <c r="U1971">
        <v>0</v>
      </c>
      <c r="V1971">
        <v>0</v>
      </c>
      <c r="W1971">
        <v>0</v>
      </c>
      <c r="X1971">
        <v>42.154671798786069</v>
      </c>
      <c r="Y1971">
        <v>0</v>
      </c>
      <c r="Z1971">
        <v>3.3139957662039019</v>
      </c>
      <c r="AA1971">
        <v>0</v>
      </c>
      <c r="AB1971">
        <v>1.2233089902523029</v>
      </c>
      <c r="AC1971">
        <v>0</v>
      </c>
      <c r="AD1971">
        <v>0</v>
      </c>
      <c r="AE1971">
        <v>46.691976555242277</v>
      </c>
    </row>
    <row r="1972" spans="1:31" x14ac:dyDescent="0.25">
      <c r="A1972">
        <v>1808686</v>
      </c>
      <c r="B1972">
        <v>1</v>
      </c>
      <c r="C1972" t="s">
        <v>81</v>
      </c>
      <c r="D1972" t="s">
        <v>112</v>
      </c>
      <c r="E1972" t="s">
        <v>146</v>
      </c>
      <c r="F1972" t="s">
        <v>5972</v>
      </c>
      <c r="G1972" t="s">
        <v>170</v>
      </c>
      <c r="H1972" t="s">
        <v>143</v>
      </c>
      <c r="I1972" t="s">
        <v>135</v>
      </c>
      <c r="J1972" t="s">
        <v>136</v>
      </c>
      <c r="K1972" t="s">
        <v>137</v>
      </c>
      <c r="L1972" t="s">
        <v>5973</v>
      </c>
      <c r="M1972" t="s">
        <v>5974</v>
      </c>
      <c r="N1972">
        <v>1.220277777</v>
      </c>
      <c r="O1972">
        <v>0</v>
      </c>
      <c r="P1972">
        <v>0</v>
      </c>
      <c r="Q1972">
        <v>0</v>
      </c>
      <c r="R1972">
        <v>0</v>
      </c>
      <c r="S1972">
        <v>2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87.727521980316169</v>
      </c>
      <c r="AB1972">
        <v>0</v>
      </c>
      <c r="AC1972">
        <v>0</v>
      </c>
      <c r="AD1972">
        <v>0</v>
      </c>
      <c r="AE1972">
        <v>87.727521980316169</v>
      </c>
    </row>
    <row r="1973" spans="1:31" x14ac:dyDescent="0.25">
      <c r="A1973">
        <v>1808726</v>
      </c>
      <c r="B1973">
        <v>1</v>
      </c>
      <c r="C1973" t="s">
        <v>81</v>
      </c>
      <c r="D1973" t="s">
        <v>122</v>
      </c>
      <c r="E1973" t="s">
        <v>176</v>
      </c>
      <c r="F1973" t="s">
        <v>5524</v>
      </c>
      <c r="G1973" t="s">
        <v>142</v>
      </c>
      <c r="H1973" t="s">
        <v>143</v>
      </c>
      <c r="I1973" t="s">
        <v>135</v>
      </c>
      <c r="J1973" t="s">
        <v>136</v>
      </c>
      <c r="K1973" t="s">
        <v>137</v>
      </c>
      <c r="L1973" t="s">
        <v>5975</v>
      </c>
      <c r="M1973" t="s">
        <v>5976</v>
      </c>
      <c r="N1973">
        <v>0.60444444399999997</v>
      </c>
      <c r="O1973">
        <v>2</v>
      </c>
      <c r="P1973">
        <v>102</v>
      </c>
      <c r="Q1973">
        <v>11</v>
      </c>
      <c r="R1973">
        <v>0</v>
      </c>
      <c r="S1973">
        <v>7</v>
      </c>
      <c r="T1973">
        <v>3</v>
      </c>
      <c r="U1973">
        <v>2</v>
      </c>
      <c r="V1973">
        <v>0</v>
      </c>
      <c r="W1973">
        <v>0.27433167277173337</v>
      </c>
      <c r="X1973">
        <v>6.6767594996822064</v>
      </c>
      <c r="Y1973">
        <v>4.7003133899760714</v>
      </c>
      <c r="Z1973">
        <v>0</v>
      </c>
      <c r="AA1973">
        <v>29.706524631848968</v>
      </c>
      <c r="AB1973">
        <v>0.14230744164821335</v>
      </c>
      <c r="AC1973">
        <v>75.721726556430809</v>
      </c>
      <c r="AD1973">
        <v>0</v>
      </c>
      <c r="AE1973">
        <v>117.221963192358</v>
      </c>
    </row>
    <row r="1974" spans="1:31" x14ac:dyDescent="0.25">
      <c r="A1974">
        <v>1808732</v>
      </c>
      <c r="B1974">
        <v>1</v>
      </c>
      <c r="C1974" t="s">
        <v>80</v>
      </c>
      <c r="D1974" t="s">
        <v>85</v>
      </c>
      <c r="E1974" t="s">
        <v>131</v>
      </c>
      <c r="F1974" t="s">
        <v>5977</v>
      </c>
      <c r="G1974" t="s">
        <v>209</v>
      </c>
      <c r="H1974" t="s">
        <v>134</v>
      </c>
      <c r="I1974" t="s">
        <v>135</v>
      </c>
      <c r="J1974" t="s">
        <v>136</v>
      </c>
      <c r="K1974" t="s">
        <v>137</v>
      </c>
      <c r="L1974" t="s">
        <v>5978</v>
      </c>
      <c r="M1974" t="s">
        <v>5979</v>
      </c>
      <c r="N1974">
        <v>1.0905555549999999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1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1.9510781950842744</v>
      </c>
      <c r="AC1974">
        <v>0</v>
      </c>
      <c r="AD1974">
        <v>0</v>
      </c>
      <c r="AE1974">
        <v>1.9510781950842744</v>
      </c>
    </row>
    <row r="1975" spans="1:31" x14ac:dyDescent="0.25">
      <c r="A1975">
        <v>1808878</v>
      </c>
      <c r="B1975">
        <v>1</v>
      </c>
      <c r="C1975" t="s">
        <v>80</v>
      </c>
      <c r="D1975" t="s">
        <v>96</v>
      </c>
      <c r="E1975" t="s">
        <v>131</v>
      </c>
      <c r="F1975" t="s">
        <v>5980</v>
      </c>
      <c r="G1975" t="s">
        <v>231</v>
      </c>
      <c r="H1975" t="s">
        <v>134</v>
      </c>
      <c r="I1975" t="s">
        <v>135</v>
      </c>
      <c r="J1975" t="s">
        <v>136</v>
      </c>
      <c r="K1975" t="s">
        <v>137</v>
      </c>
      <c r="L1975" t="s">
        <v>5981</v>
      </c>
      <c r="M1975" t="s">
        <v>5982</v>
      </c>
      <c r="N1975">
        <v>6.3452777769999997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4.3953696966483886E-2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4.3953696966483886E-2</v>
      </c>
    </row>
    <row r="1976" spans="1:31" x14ac:dyDescent="0.25">
      <c r="A1976">
        <v>1808669</v>
      </c>
      <c r="B1976">
        <v>1</v>
      </c>
      <c r="C1976" t="s">
        <v>80</v>
      </c>
      <c r="D1976" t="s">
        <v>82</v>
      </c>
      <c r="E1976" t="s">
        <v>131</v>
      </c>
      <c r="F1976" t="s">
        <v>5983</v>
      </c>
      <c r="G1976" t="s">
        <v>133</v>
      </c>
      <c r="H1976" t="s">
        <v>134</v>
      </c>
      <c r="I1976" t="s">
        <v>135</v>
      </c>
      <c r="J1976" t="s">
        <v>136</v>
      </c>
      <c r="K1976" t="s">
        <v>137</v>
      </c>
      <c r="L1976" t="s">
        <v>5984</v>
      </c>
      <c r="M1976" t="s">
        <v>5985</v>
      </c>
      <c r="N1976">
        <v>2.949166666</v>
      </c>
      <c r="O1976">
        <v>0</v>
      </c>
      <c r="P1976">
        <v>11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8.3045807415870403</v>
      </c>
      <c r="Y1976">
        <v>0</v>
      </c>
      <c r="Z1976">
        <v>0</v>
      </c>
      <c r="AA1976">
        <v>0</v>
      </c>
      <c r="AB1976">
        <v>6.1269824041833339E-3</v>
      </c>
      <c r="AC1976">
        <v>0</v>
      </c>
      <c r="AD1976">
        <v>0</v>
      </c>
      <c r="AE1976">
        <v>8.3107077239912233</v>
      </c>
    </row>
    <row r="1977" spans="1:31" x14ac:dyDescent="0.25">
      <c r="A1977">
        <v>1808955</v>
      </c>
      <c r="B1977">
        <v>1</v>
      </c>
      <c r="C1977" t="s">
        <v>80</v>
      </c>
      <c r="D1977" t="s">
        <v>94</v>
      </c>
      <c r="E1977" t="s">
        <v>176</v>
      </c>
      <c r="F1977" t="s">
        <v>5986</v>
      </c>
      <c r="G1977" t="s">
        <v>142</v>
      </c>
      <c r="H1977" t="s">
        <v>143</v>
      </c>
      <c r="I1977" t="s">
        <v>135</v>
      </c>
      <c r="J1977" t="s">
        <v>136</v>
      </c>
      <c r="K1977" t="s">
        <v>137</v>
      </c>
      <c r="L1977" t="s">
        <v>5987</v>
      </c>
      <c r="M1977" t="s">
        <v>5988</v>
      </c>
      <c r="N1977">
        <v>0.64194444399999995</v>
      </c>
      <c r="O1977">
        <v>0</v>
      </c>
      <c r="P1977">
        <v>0</v>
      </c>
      <c r="Q1977">
        <v>13</v>
      </c>
      <c r="R1977">
        <v>44</v>
      </c>
      <c r="S1977">
        <v>1</v>
      </c>
      <c r="T1977">
        <v>2</v>
      </c>
      <c r="U1977">
        <v>1</v>
      </c>
      <c r="V1977">
        <v>0</v>
      </c>
      <c r="W1977">
        <v>0</v>
      </c>
      <c r="X1977">
        <v>0</v>
      </c>
      <c r="Y1977">
        <v>13.009845189173182</v>
      </c>
      <c r="Z1977">
        <v>17.805602143097822</v>
      </c>
      <c r="AA1977">
        <v>0</v>
      </c>
      <c r="AB1977">
        <v>1.0592126630675334</v>
      </c>
      <c r="AC1977">
        <v>4.5965544281946009</v>
      </c>
      <c r="AD1977">
        <v>0</v>
      </c>
      <c r="AE1977">
        <v>36.471214423533141</v>
      </c>
    </row>
    <row r="1978" spans="1:31" x14ac:dyDescent="0.25">
      <c r="A1978">
        <v>1808643</v>
      </c>
      <c r="B1978">
        <v>1</v>
      </c>
      <c r="C1978" t="s">
        <v>80</v>
      </c>
      <c r="D1978" t="s">
        <v>94</v>
      </c>
      <c r="E1978" t="s">
        <v>146</v>
      </c>
      <c r="F1978" t="s">
        <v>5989</v>
      </c>
      <c r="G1978" t="s">
        <v>170</v>
      </c>
      <c r="H1978" t="s">
        <v>143</v>
      </c>
      <c r="I1978" t="s">
        <v>135</v>
      </c>
      <c r="J1978" t="s">
        <v>136</v>
      </c>
      <c r="K1978" t="s">
        <v>137</v>
      </c>
      <c r="L1978" t="s">
        <v>5990</v>
      </c>
      <c r="M1978" t="s">
        <v>5991</v>
      </c>
      <c r="N1978">
        <v>2.2583333329999999</v>
      </c>
      <c r="O1978">
        <v>0</v>
      </c>
      <c r="P1978">
        <v>74</v>
      </c>
      <c r="Q1978">
        <v>0</v>
      </c>
      <c r="R1978">
        <v>1</v>
      </c>
      <c r="S1978">
        <v>0</v>
      </c>
      <c r="T1978">
        <v>5</v>
      </c>
      <c r="U1978">
        <v>0</v>
      </c>
      <c r="V1978">
        <v>0</v>
      </c>
      <c r="W1978">
        <v>0</v>
      </c>
      <c r="X1978">
        <v>20.237562206653696</v>
      </c>
      <c r="Y1978">
        <v>0</v>
      </c>
      <c r="Z1978">
        <v>0.54728417662187501</v>
      </c>
      <c r="AA1978">
        <v>0</v>
      </c>
      <c r="AB1978">
        <v>0.79876912828869551</v>
      </c>
      <c r="AC1978">
        <v>0</v>
      </c>
      <c r="AD1978">
        <v>0</v>
      </c>
      <c r="AE1978">
        <v>21.583615511564268</v>
      </c>
    </row>
    <row r="1979" spans="1:31" x14ac:dyDescent="0.25">
      <c r="A1979">
        <v>1808712</v>
      </c>
      <c r="B1979">
        <v>1</v>
      </c>
      <c r="C1979" t="s">
        <v>80</v>
      </c>
      <c r="D1979" t="s">
        <v>110</v>
      </c>
      <c r="E1979" t="s">
        <v>326</v>
      </c>
      <c r="F1979" t="s">
        <v>5475</v>
      </c>
      <c r="G1979" t="s">
        <v>279</v>
      </c>
      <c r="H1979" t="s">
        <v>134</v>
      </c>
      <c r="I1979" t="s">
        <v>135</v>
      </c>
      <c r="J1979" t="s">
        <v>136</v>
      </c>
      <c r="K1979" t="s">
        <v>137</v>
      </c>
      <c r="L1979" t="s">
        <v>5992</v>
      </c>
      <c r="M1979" t="s">
        <v>5993</v>
      </c>
      <c r="N1979">
        <v>0.54583333300000003</v>
      </c>
      <c r="O1979">
        <v>0</v>
      </c>
      <c r="P1979">
        <v>2</v>
      </c>
      <c r="Q1979">
        <v>0</v>
      </c>
      <c r="R1979">
        <v>0</v>
      </c>
      <c r="S1979">
        <v>0</v>
      </c>
      <c r="T1979">
        <v>31</v>
      </c>
      <c r="U1979">
        <v>0</v>
      </c>
      <c r="V1979">
        <v>0</v>
      </c>
      <c r="W1979">
        <v>0</v>
      </c>
      <c r="X1979">
        <v>5.2081111799500007E-2</v>
      </c>
      <c r="Y1979">
        <v>0</v>
      </c>
      <c r="Z1979">
        <v>0</v>
      </c>
      <c r="AA1979">
        <v>0</v>
      </c>
      <c r="AB1979">
        <v>3.2151060460902392</v>
      </c>
      <c r="AC1979">
        <v>0</v>
      </c>
      <c r="AD1979">
        <v>0</v>
      </c>
      <c r="AE1979">
        <v>3.2671871578897393</v>
      </c>
    </row>
    <row r="1980" spans="1:31" x14ac:dyDescent="0.25">
      <c r="A1980">
        <v>1808649</v>
      </c>
      <c r="B1980">
        <v>1</v>
      </c>
      <c r="C1980" t="s">
        <v>81</v>
      </c>
      <c r="D1980" t="s">
        <v>112</v>
      </c>
      <c r="E1980" t="s">
        <v>193</v>
      </c>
      <c r="F1980" t="s">
        <v>5994</v>
      </c>
      <c r="G1980" t="s">
        <v>235</v>
      </c>
      <c r="H1980" t="s">
        <v>134</v>
      </c>
      <c r="I1980" t="s">
        <v>135</v>
      </c>
      <c r="J1980" t="s">
        <v>136</v>
      </c>
      <c r="K1980" t="s">
        <v>137</v>
      </c>
      <c r="L1980" t="s">
        <v>5995</v>
      </c>
      <c r="M1980" t="s">
        <v>5996</v>
      </c>
      <c r="N1980">
        <v>4.3341666659999998</v>
      </c>
      <c r="O1980">
        <v>0</v>
      </c>
      <c r="P1980">
        <v>54</v>
      </c>
      <c r="Q1980">
        <v>0</v>
      </c>
      <c r="R1980">
        <v>0</v>
      </c>
      <c r="S1980">
        <v>0</v>
      </c>
      <c r="T1980">
        <v>21</v>
      </c>
      <c r="U1980">
        <v>0</v>
      </c>
      <c r="V1980">
        <v>1</v>
      </c>
      <c r="W1980">
        <v>0</v>
      </c>
      <c r="X1980">
        <v>42.697334254382639</v>
      </c>
      <c r="Y1980">
        <v>0</v>
      </c>
      <c r="Z1980">
        <v>0</v>
      </c>
      <c r="AA1980">
        <v>0</v>
      </c>
      <c r="AB1980">
        <v>6.0528750173140944</v>
      </c>
      <c r="AC1980">
        <v>0</v>
      </c>
      <c r="AD1980">
        <v>50.494634630172079</v>
      </c>
      <c r="AE1980">
        <v>99.244843901868819</v>
      </c>
    </row>
    <row r="1981" spans="1:31" x14ac:dyDescent="0.25">
      <c r="A1981">
        <v>1808749</v>
      </c>
      <c r="B1981">
        <v>1</v>
      </c>
      <c r="C1981" t="s">
        <v>81</v>
      </c>
      <c r="D1981" t="s">
        <v>119</v>
      </c>
      <c r="E1981" t="s">
        <v>193</v>
      </c>
      <c r="F1981" t="s">
        <v>5997</v>
      </c>
      <c r="G1981" t="s">
        <v>279</v>
      </c>
      <c r="H1981" t="s">
        <v>134</v>
      </c>
      <c r="I1981" t="s">
        <v>135</v>
      </c>
      <c r="J1981" t="s">
        <v>136</v>
      </c>
      <c r="K1981" t="s">
        <v>137</v>
      </c>
      <c r="L1981" t="s">
        <v>5646</v>
      </c>
      <c r="M1981" t="s">
        <v>5998</v>
      </c>
      <c r="N1981">
        <v>0.88249999999999995</v>
      </c>
      <c r="O1981">
        <v>0</v>
      </c>
      <c r="P1981">
        <v>40</v>
      </c>
      <c r="Q1981">
        <v>0</v>
      </c>
      <c r="R1981">
        <v>0</v>
      </c>
      <c r="S1981">
        <v>0</v>
      </c>
      <c r="T1981">
        <v>4</v>
      </c>
      <c r="U1981">
        <v>0</v>
      </c>
      <c r="V1981">
        <v>0</v>
      </c>
      <c r="W1981">
        <v>0</v>
      </c>
      <c r="X1981">
        <v>5.8217791770708178</v>
      </c>
      <c r="Y1981">
        <v>0</v>
      </c>
      <c r="Z1981">
        <v>0</v>
      </c>
      <c r="AA1981">
        <v>0</v>
      </c>
      <c r="AB1981">
        <v>3.093516871409848</v>
      </c>
      <c r="AC1981">
        <v>0</v>
      </c>
      <c r="AD1981">
        <v>0</v>
      </c>
      <c r="AE1981">
        <v>8.9152960484806663</v>
      </c>
    </row>
    <row r="1982" spans="1:31" x14ac:dyDescent="0.25">
      <c r="A1982">
        <v>1808898</v>
      </c>
      <c r="B1982">
        <v>1</v>
      </c>
      <c r="C1982" t="s">
        <v>80</v>
      </c>
      <c r="D1982" t="s">
        <v>100</v>
      </c>
      <c r="E1982" t="s">
        <v>131</v>
      </c>
      <c r="F1982" t="s">
        <v>5999</v>
      </c>
      <c r="G1982" t="s">
        <v>231</v>
      </c>
      <c r="H1982" t="s">
        <v>134</v>
      </c>
      <c r="I1982" t="s">
        <v>135</v>
      </c>
      <c r="J1982" t="s">
        <v>136</v>
      </c>
      <c r="K1982" t="s">
        <v>137</v>
      </c>
      <c r="L1982" t="s">
        <v>6000</v>
      </c>
      <c r="M1982" t="s">
        <v>6001</v>
      </c>
      <c r="N1982">
        <v>1.4483333329999999</v>
      </c>
      <c r="O1982">
        <v>0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6.5899300493228341E-2</v>
      </c>
      <c r="AA1982">
        <v>0</v>
      </c>
      <c r="AB1982">
        <v>0</v>
      </c>
      <c r="AC1982">
        <v>0</v>
      </c>
      <c r="AD1982">
        <v>0</v>
      </c>
      <c r="AE1982">
        <v>6.5899300493228341E-2</v>
      </c>
    </row>
    <row r="1983" spans="1:31" x14ac:dyDescent="0.25">
      <c r="A1983">
        <v>1808855</v>
      </c>
      <c r="B1983">
        <v>1</v>
      </c>
      <c r="C1983" t="s">
        <v>80</v>
      </c>
      <c r="D1983" t="s">
        <v>96</v>
      </c>
      <c r="E1983" t="s">
        <v>131</v>
      </c>
      <c r="F1983" t="s">
        <v>6002</v>
      </c>
      <c r="G1983" t="s">
        <v>209</v>
      </c>
      <c r="H1983" t="s">
        <v>134</v>
      </c>
      <c r="I1983" t="s">
        <v>135</v>
      </c>
      <c r="J1983" t="s">
        <v>136</v>
      </c>
      <c r="K1983" t="s">
        <v>137</v>
      </c>
      <c r="L1983" t="s">
        <v>6003</v>
      </c>
      <c r="M1983" t="s">
        <v>6004</v>
      </c>
      <c r="N1983">
        <v>5.1908333329999996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0.14336738111127087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0.14336738111127087</v>
      </c>
    </row>
    <row r="1984" spans="1:31" x14ac:dyDescent="0.25">
      <c r="A1984">
        <v>1808706</v>
      </c>
      <c r="B1984">
        <v>1</v>
      </c>
      <c r="C1984" t="s">
        <v>81</v>
      </c>
      <c r="D1984" t="s">
        <v>128</v>
      </c>
      <c r="E1984" t="s">
        <v>176</v>
      </c>
      <c r="F1984" t="s">
        <v>6005</v>
      </c>
      <c r="G1984" t="s">
        <v>148</v>
      </c>
      <c r="H1984" t="s">
        <v>143</v>
      </c>
      <c r="I1984" t="s">
        <v>135</v>
      </c>
      <c r="J1984" t="s">
        <v>3</v>
      </c>
      <c r="K1984" t="s">
        <v>137</v>
      </c>
      <c r="L1984" t="s">
        <v>6006</v>
      </c>
      <c r="M1984" t="s">
        <v>6007</v>
      </c>
      <c r="N1984">
        <v>1.9894444440000001</v>
      </c>
      <c r="O1984">
        <v>0</v>
      </c>
      <c r="P1984">
        <v>1156</v>
      </c>
      <c r="Q1984">
        <v>0</v>
      </c>
      <c r="R1984">
        <v>3</v>
      </c>
      <c r="S1984">
        <v>0</v>
      </c>
      <c r="T1984">
        <v>50</v>
      </c>
      <c r="U1984">
        <v>0</v>
      </c>
      <c r="V1984">
        <v>0</v>
      </c>
      <c r="W1984">
        <v>0</v>
      </c>
      <c r="X1984">
        <v>501.4162764154637</v>
      </c>
      <c r="Y1984">
        <v>0</v>
      </c>
      <c r="Z1984">
        <v>2.2831576851725934</v>
      </c>
      <c r="AA1984">
        <v>0</v>
      </c>
      <c r="AB1984">
        <v>123.0303674070325</v>
      </c>
      <c r="AC1984">
        <v>0</v>
      </c>
      <c r="AD1984">
        <v>0</v>
      </c>
      <c r="AE1984">
        <v>626.72980150766875</v>
      </c>
    </row>
    <row r="1985" spans="1:31" x14ac:dyDescent="0.25">
      <c r="A1985">
        <v>1808606</v>
      </c>
      <c r="B1985">
        <v>1</v>
      </c>
      <c r="C1985" t="s">
        <v>80</v>
      </c>
      <c r="D1985" t="s">
        <v>83</v>
      </c>
      <c r="E1985" t="s">
        <v>193</v>
      </c>
      <c r="F1985" t="s">
        <v>6008</v>
      </c>
      <c r="G1985" t="s">
        <v>256</v>
      </c>
      <c r="H1985" t="s">
        <v>134</v>
      </c>
      <c r="I1985" t="s">
        <v>135</v>
      </c>
      <c r="J1985" t="s">
        <v>5</v>
      </c>
      <c r="K1985" t="s">
        <v>159</v>
      </c>
      <c r="L1985" t="s">
        <v>6009</v>
      </c>
      <c r="M1985" t="s">
        <v>6010</v>
      </c>
      <c r="N1985">
        <v>8.1125841659999995</v>
      </c>
      <c r="O1985">
        <v>0</v>
      </c>
      <c r="P1985">
        <v>87</v>
      </c>
      <c r="Q1985">
        <v>0</v>
      </c>
      <c r="R1985">
        <v>0</v>
      </c>
      <c r="S1985">
        <v>0</v>
      </c>
      <c r="T1985">
        <v>4</v>
      </c>
      <c r="U1985">
        <v>0</v>
      </c>
      <c r="V1985">
        <v>0</v>
      </c>
      <c r="W1985">
        <v>0</v>
      </c>
      <c r="X1985">
        <v>172.99645601468956</v>
      </c>
      <c r="Y1985">
        <v>0</v>
      </c>
      <c r="Z1985">
        <v>0</v>
      </c>
      <c r="AA1985">
        <v>0</v>
      </c>
      <c r="AB1985">
        <v>14.472245384343465</v>
      </c>
      <c r="AC1985">
        <v>0</v>
      </c>
      <c r="AD1985">
        <v>0</v>
      </c>
      <c r="AE1985">
        <v>187.46870139903302</v>
      </c>
    </row>
    <row r="1986" spans="1:31" x14ac:dyDescent="0.25">
      <c r="A1986">
        <v>1808965</v>
      </c>
      <c r="B1986">
        <v>1</v>
      </c>
      <c r="C1986" t="s">
        <v>80</v>
      </c>
      <c r="D1986" t="s">
        <v>107</v>
      </c>
      <c r="E1986" t="s">
        <v>176</v>
      </c>
      <c r="F1986" t="s">
        <v>2475</v>
      </c>
      <c r="G1986" t="s">
        <v>142</v>
      </c>
      <c r="H1986" t="s">
        <v>143</v>
      </c>
      <c r="I1986" t="s">
        <v>135</v>
      </c>
      <c r="J1986" t="s">
        <v>136</v>
      </c>
      <c r="K1986" t="s">
        <v>137</v>
      </c>
      <c r="L1986" t="s">
        <v>6011</v>
      </c>
      <c r="M1986" t="s">
        <v>6012</v>
      </c>
      <c r="N1986">
        <v>0.47833333300000003</v>
      </c>
      <c r="O1986">
        <v>0</v>
      </c>
      <c r="P1986">
        <v>1</v>
      </c>
      <c r="Q1986">
        <v>6</v>
      </c>
      <c r="R1986">
        <v>44</v>
      </c>
      <c r="S1986">
        <v>1</v>
      </c>
      <c r="T1986">
        <v>7</v>
      </c>
      <c r="U1986">
        <v>0</v>
      </c>
      <c r="V1986">
        <v>0</v>
      </c>
      <c r="W1986">
        <v>0</v>
      </c>
      <c r="X1986">
        <v>0.21640519489324173</v>
      </c>
      <c r="Y1986">
        <v>14.248639871170688</v>
      </c>
      <c r="Z1986">
        <v>10.274487703759309</v>
      </c>
      <c r="AA1986">
        <v>0.3851015870657083</v>
      </c>
      <c r="AB1986">
        <v>0.19054905428687335</v>
      </c>
      <c r="AC1986">
        <v>0</v>
      </c>
      <c r="AD1986">
        <v>0</v>
      </c>
      <c r="AE1986">
        <v>25.31518341117582</v>
      </c>
    </row>
    <row r="1987" spans="1:31" x14ac:dyDescent="0.25">
      <c r="A1987">
        <v>1808966</v>
      </c>
      <c r="B1987">
        <v>1</v>
      </c>
      <c r="C1987" t="s">
        <v>81</v>
      </c>
      <c r="D1987" t="s">
        <v>128</v>
      </c>
      <c r="E1987" t="s">
        <v>131</v>
      </c>
      <c r="F1987" t="s">
        <v>6013</v>
      </c>
      <c r="G1987" t="s">
        <v>133</v>
      </c>
      <c r="H1987" t="s">
        <v>134</v>
      </c>
      <c r="I1987" t="s">
        <v>135</v>
      </c>
      <c r="J1987" t="s">
        <v>136</v>
      </c>
      <c r="K1987" t="s">
        <v>137</v>
      </c>
      <c r="L1987" t="s">
        <v>6014</v>
      </c>
      <c r="M1987" t="s">
        <v>6015</v>
      </c>
      <c r="N1987">
        <v>1.0136111109999999</v>
      </c>
      <c r="O1987">
        <v>0</v>
      </c>
      <c r="P1987">
        <v>5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0.6539577832201402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0.6539577832201402</v>
      </c>
    </row>
    <row r="1988" spans="1:31" x14ac:dyDescent="0.25">
      <c r="A1988">
        <v>1808967</v>
      </c>
      <c r="B1988">
        <v>1</v>
      </c>
      <c r="C1988" t="s">
        <v>80</v>
      </c>
      <c r="D1988" t="s">
        <v>97</v>
      </c>
      <c r="E1988" t="s">
        <v>146</v>
      </c>
      <c r="F1988" t="s">
        <v>6016</v>
      </c>
      <c r="G1988" t="s">
        <v>170</v>
      </c>
      <c r="H1988" t="s">
        <v>143</v>
      </c>
      <c r="I1988" t="s">
        <v>135</v>
      </c>
      <c r="J1988" t="s">
        <v>136</v>
      </c>
      <c r="K1988" t="s">
        <v>137</v>
      </c>
      <c r="L1988" t="s">
        <v>6017</v>
      </c>
      <c r="M1988" t="s">
        <v>6018</v>
      </c>
      <c r="N1988">
        <v>1.3052777769999999</v>
      </c>
      <c r="O1988">
        <v>0</v>
      </c>
      <c r="P1988">
        <v>18</v>
      </c>
      <c r="Q1988">
        <v>0</v>
      </c>
      <c r="R1988">
        <v>25</v>
      </c>
      <c r="S1988">
        <v>0</v>
      </c>
      <c r="T1988">
        <v>5</v>
      </c>
      <c r="U1988">
        <v>0</v>
      </c>
      <c r="V1988">
        <v>0</v>
      </c>
      <c r="W1988">
        <v>0</v>
      </c>
      <c r="X1988">
        <v>25.627430451414341</v>
      </c>
      <c r="Y1988">
        <v>0</v>
      </c>
      <c r="Z1988">
        <v>12.406170876715331</v>
      </c>
      <c r="AA1988">
        <v>0</v>
      </c>
      <c r="AB1988">
        <v>15.103897343394976</v>
      </c>
      <c r="AC1988">
        <v>0</v>
      </c>
      <c r="AD1988">
        <v>0</v>
      </c>
      <c r="AE1988">
        <v>53.137498671524646</v>
      </c>
    </row>
    <row r="1989" spans="1:31" x14ac:dyDescent="0.25">
      <c r="A1989">
        <v>1808968</v>
      </c>
      <c r="B1989">
        <v>1</v>
      </c>
      <c r="C1989" t="s">
        <v>81</v>
      </c>
      <c r="D1989" t="s">
        <v>122</v>
      </c>
      <c r="E1989" t="s">
        <v>176</v>
      </c>
      <c r="F1989" t="s">
        <v>6019</v>
      </c>
      <c r="G1989" t="s">
        <v>142</v>
      </c>
      <c r="H1989" t="s">
        <v>143</v>
      </c>
      <c r="I1989" t="s">
        <v>135</v>
      </c>
      <c r="J1989" t="s">
        <v>136</v>
      </c>
      <c r="K1989" t="s">
        <v>137</v>
      </c>
      <c r="L1989" t="s">
        <v>6020</v>
      </c>
      <c r="M1989" t="s">
        <v>6021</v>
      </c>
      <c r="N1989">
        <v>1.4822222220000001</v>
      </c>
      <c r="O1989">
        <v>2</v>
      </c>
      <c r="P1989">
        <v>102</v>
      </c>
      <c r="Q1989">
        <v>11</v>
      </c>
      <c r="R1989">
        <v>0</v>
      </c>
      <c r="S1989">
        <v>7</v>
      </c>
      <c r="T1989">
        <v>3</v>
      </c>
      <c r="U1989">
        <v>2</v>
      </c>
      <c r="V1989">
        <v>0</v>
      </c>
      <c r="W1989">
        <v>0.54429870198362229</v>
      </c>
      <c r="X1989">
        <v>13.242652777455506</v>
      </c>
      <c r="Y1989">
        <v>7.7648035826906856</v>
      </c>
      <c r="Z1989">
        <v>0</v>
      </c>
      <c r="AA1989">
        <v>50.59197515324071</v>
      </c>
      <c r="AB1989">
        <v>0.19176310635060442</v>
      </c>
      <c r="AC1989">
        <v>110.22497682253614</v>
      </c>
      <c r="AD1989">
        <v>0</v>
      </c>
      <c r="AE1989">
        <v>182.56047014425727</v>
      </c>
    </row>
    <row r="1990" spans="1:31" x14ac:dyDescent="0.25">
      <c r="A1990">
        <v>1808970</v>
      </c>
      <c r="B1990">
        <v>1</v>
      </c>
      <c r="C1990" t="s">
        <v>80</v>
      </c>
      <c r="D1990" t="s">
        <v>108</v>
      </c>
      <c r="E1990" t="s">
        <v>176</v>
      </c>
      <c r="F1990" t="s">
        <v>6022</v>
      </c>
      <c r="G1990" t="s">
        <v>263</v>
      </c>
      <c r="H1990" t="s">
        <v>143</v>
      </c>
      <c r="I1990" t="s">
        <v>135</v>
      </c>
      <c r="J1990" t="s">
        <v>136</v>
      </c>
      <c r="K1990" t="s">
        <v>159</v>
      </c>
      <c r="L1990" t="s">
        <v>6023</v>
      </c>
      <c r="M1990" t="s">
        <v>6024</v>
      </c>
      <c r="N1990">
        <v>0.21779805499999999</v>
      </c>
      <c r="O1990">
        <v>0</v>
      </c>
      <c r="P1990">
        <v>1773</v>
      </c>
      <c r="Q1990">
        <v>3</v>
      </c>
      <c r="R1990">
        <v>803</v>
      </c>
      <c r="S1990">
        <v>12</v>
      </c>
      <c r="T1990">
        <v>407</v>
      </c>
      <c r="U1990">
        <v>2</v>
      </c>
      <c r="V1990">
        <v>0</v>
      </c>
      <c r="W1990">
        <v>0</v>
      </c>
      <c r="X1990">
        <v>64.201640387279724</v>
      </c>
      <c r="Y1990">
        <v>0.89484751439236676</v>
      </c>
      <c r="Z1990">
        <v>42.421547362364635</v>
      </c>
      <c r="AA1990">
        <v>24.362161657449711</v>
      </c>
      <c r="AB1990">
        <v>57.885970480809647</v>
      </c>
      <c r="AC1990">
        <v>19.889966744243466</v>
      </c>
      <c r="AD1990">
        <v>0</v>
      </c>
      <c r="AE1990">
        <v>209.65613414653956</v>
      </c>
    </row>
    <row r="1991" spans="1:31" x14ac:dyDescent="0.25">
      <c r="A1991">
        <v>1808971</v>
      </c>
      <c r="B1991">
        <v>1</v>
      </c>
      <c r="C1991" t="s">
        <v>80</v>
      </c>
      <c r="D1991" t="s">
        <v>94</v>
      </c>
      <c r="E1991" t="s">
        <v>176</v>
      </c>
      <c r="F1991" t="s">
        <v>6025</v>
      </c>
      <c r="G1991" t="s">
        <v>142</v>
      </c>
      <c r="H1991" t="s">
        <v>143</v>
      </c>
      <c r="I1991" t="s">
        <v>135</v>
      </c>
      <c r="J1991" t="s">
        <v>136</v>
      </c>
      <c r="K1991" t="s">
        <v>137</v>
      </c>
      <c r="L1991" t="s">
        <v>6026</v>
      </c>
      <c r="M1991" t="s">
        <v>6027</v>
      </c>
      <c r="N1991">
        <v>0.99388888799999997</v>
      </c>
      <c r="O1991">
        <v>0</v>
      </c>
      <c r="P1991">
        <v>0</v>
      </c>
      <c r="Q1991">
        <v>13</v>
      </c>
      <c r="R1991">
        <v>44</v>
      </c>
      <c r="S1991">
        <v>1</v>
      </c>
      <c r="T1991">
        <v>2</v>
      </c>
      <c r="U1991">
        <v>1</v>
      </c>
      <c r="V1991">
        <v>0</v>
      </c>
      <c r="W1991">
        <v>0</v>
      </c>
      <c r="X1991">
        <v>0</v>
      </c>
      <c r="Y1991">
        <v>18.751990036256434</v>
      </c>
      <c r="Z1991">
        <v>24.857986455633778</v>
      </c>
      <c r="AA1991">
        <v>0</v>
      </c>
      <c r="AB1991">
        <v>1.4901384065682333</v>
      </c>
      <c r="AC1991">
        <v>6.6404357182557003</v>
      </c>
      <c r="AD1991">
        <v>0</v>
      </c>
      <c r="AE1991">
        <v>51.740550616714145</v>
      </c>
    </row>
    <row r="1992" spans="1:31" x14ac:dyDescent="0.25">
      <c r="A1992">
        <v>1808974</v>
      </c>
      <c r="B1992">
        <v>1</v>
      </c>
      <c r="C1992" t="s">
        <v>81</v>
      </c>
      <c r="D1992" t="s">
        <v>118</v>
      </c>
      <c r="E1992" t="s">
        <v>291</v>
      </c>
      <c r="F1992" t="s">
        <v>6028</v>
      </c>
      <c r="G1992" t="s">
        <v>854</v>
      </c>
      <c r="H1992" t="s">
        <v>134</v>
      </c>
      <c r="I1992" t="s">
        <v>135</v>
      </c>
      <c r="J1992" t="s">
        <v>136</v>
      </c>
      <c r="K1992" t="s">
        <v>137</v>
      </c>
      <c r="L1992" t="s">
        <v>6029</v>
      </c>
      <c r="M1992" t="s">
        <v>6030</v>
      </c>
      <c r="N1992">
        <v>0.78472222199999997</v>
      </c>
      <c r="O1992">
        <v>0</v>
      </c>
      <c r="P1992">
        <v>188</v>
      </c>
      <c r="Q1992">
        <v>0</v>
      </c>
      <c r="R1992">
        <v>2</v>
      </c>
      <c r="S1992">
        <v>0</v>
      </c>
      <c r="T1992">
        <v>13</v>
      </c>
      <c r="U1992">
        <v>0</v>
      </c>
      <c r="V1992">
        <v>0</v>
      </c>
      <c r="W1992">
        <v>0</v>
      </c>
      <c r="X1992">
        <v>30.02930572913851</v>
      </c>
      <c r="Y1992">
        <v>0</v>
      </c>
      <c r="Z1992">
        <v>9.5054445130825005E-2</v>
      </c>
      <c r="AA1992">
        <v>0</v>
      </c>
      <c r="AB1992">
        <v>2.7205497098172002</v>
      </c>
      <c r="AC1992">
        <v>0</v>
      </c>
      <c r="AD1992">
        <v>0</v>
      </c>
      <c r="AE1992">
        <v>32.844909884086533</v>
      </c>
    </row>
    <row r="1993" spans="1:31" x14ac:dyDescent="0.25">
      <c r="A1993">
        <v>1808976</v>
      </c>
      <c r="B1993">
        <v>1</v>
      </c>
      <c r="C1993" t="s">
        <v>80</v>
      </c>
      <c r="D1993" t="s">
        <v>87</v>
      </c>
      <c r="E1993" t="s">
        <v>326</v>
      </c>
      <c r="F1993" t="s">
        <v>6031</v>
      </c>
      <c r="G1993" t="s">
        <v>373</v>
      </c>
      <c r="H1993" t="s">
        <v>134</v>
      </c>
      <c r="I1993" t="s">
        <v>135</v>
      </c>
      <c r="J1993" t="s">
        <v>136</v>
      </c>
      <c r="K1993" t="s">
        <v>137</v>
      </c>
      <c r="L1993" t="s">
        <v>6032</v>
      </c>
      <c r="M1993" t="s">
        <v>6033</v>
      </c>
      <c r="N1993">
        <v>12.444166665999999</v>
      </c>
      <c r="O1993">
        <v>0</v>
      </c>
      <c r="P1993">
        <v>34</v>
      </c>
      <c r="Q1993">
        <v>0</v>
      </c>
      <c r="R1993">
        <v>0</v>
      </c>
      <c r="S1993">
        <v>0</v>
      </c>
      <c r="T1993">
        <v>13</v>
      </c>
      <c r="U1993">
        <v>0</v>
      </c>
      <c r="V1993">
        <v>0</v>
      </c>
      <c r="W1993">
        <v>0</v>
      </c>
      <c r="X1993">
        <v>104.85661081353155</v>
      </c>
      <c r="Y1993">
        <v>0</v>
      </c>
      <c r="Z1993">
        <v>0</v>
      </c>
      <c r="AA1993">
        <v>0</v>
      </c>
      <c r="AB1993">
        <v>105.01347902483681</v>
      </c>
      <c r="AC1993">
        <v>0</v>
      </c>
      <c r="AD1993">
        <v>0</v>
      </c>
      <c r="AE1993">
        <v>209.87008983836836</v>
      </c>
    </row>
    <row r="1994" spans="1:31" x14ac:dyDescent="0.25">
      <c r="A1994">
        <v>1808977</v>
      </c>
      <c r="B1994">
        <v>1</v>
      </c>
      <c r="C1994" t="s">
        <v>81</v>
      </c>
      <c r="D1994" t="s">
        <v>113</v>
      </c>
      <c r="E1994" t="s">
        <v>176</v>
      </c>
      <c r="F1994" t="s">
        <v>215</v>
      </c>
      <c r="G1994" t="s">
        <v>142</v>
      </c>
      <c r="H1994" t="s">
        <v>143</v>
      </c>
      <c r="I1994" t="s">
        <v>199</v>
      </c>
      <c r="J1994" t="s">
        <v>136</v>
      </c>
      <c r="K1994" t="s">
        <v>137</v>
      </c>
      <c r="L1994" t="s">
        <v>6034</v>
      </c>
      <c r="M1994" t="s">
        <v>6035</v>
      </c>
      <c r="N1994">
        <v>5.5555550000000002E-3</v>
      </c>
      <c r="O1994">
        <v>0</v>
      </c>
      <c r="P1994">
        <v>1221</v>
      </c>
      <c r="Q1994">
        <v>2</v>
      </c>
      <c r="R1994">
        <v>387</v>
      </c>
      <c r="S1994">
        <v>2</v>
      </c>
      <c r="T1994">
        <v>54</v>
      </c>
      <c r="U1994">
        <v>0</v>
      </c>
      <c r="V1994">
        <v>1</v>
      </c>
      <c r="W1994">
        <v>0</v>
      </c>
      <c r="X1994">
        <v>0.56026242642429958</v>
      </c>
      <c r="Y1994">
        <v>9.8424164040222223E-2</v>
      </c>
      <c r="Z1994">
        <v>0.19798419346281659</v>
      </c>
      <c r="AA1994">
        <v>1.6170849462577779E-2</v>
      </c>
      <c r="AB1994">
        <v>6.0953794919166665E-2</v>
      </c>
      <c r="AC1994">
        <v>0</v>
      </c>
      <c r="AD1994">
        <v>0</v>
      </c>
      <c r="AE1994">
        <v>0.9337954283090828</v>
      </c>
    </row>
    <row r="1995" spans="1:31" x14ac:dyDescent="0.25">
      <c r="A1995">
        <v>1808980</v>
      </c>
      <c r="B1995">
        <v>1</v>
      </c>
      <c r="C1995" t="s">
        <v>80</v>
      </c>
      <c r="D1995" t="s">
        <v>106</v>
      </c>
      <c r="E1995" t="s">
        <v>140</v>
      </c>
      <c r="F1995" t="s">
        <v>6036</v>
      </c>
      <c r="G1995" t="s">
        <v>142</v>
      </c>
      <c r="H1995" t="s">
        <v>143</v>
      </c>
      <c r="I1995" t="s">
        <v>135</v>
      </c>
      <c r="J1995" t="s">
        <v>136</v>
      </c>
      <c r="K1995" t="s">
        <v>137</v>
      </c>
      <c r="L1995" t="s">
        <v>6037</v>
      </c>
      <c r="M1995" t="s">
        <v>6038</v>
      </c>
      <c r="N1995">
        <v>1.196388888</v>
      </c>
      <c r="O1995">
        <v>0</v>
      </c>
      <c r="P1995">
        <v>1160</v>
      </c>
      <c r="Q1995">
        <v>19</v>
      </c>
      <c r="R1995">
        <v>140</v>
      </c>
      <c r="S1995">
        <v>11</v>
      </c>
      <c r="T1995">
        <v>233</v>
      </c>
      <c r="U1995">
        <v>0</v>
      </c>
      <c r="V1995">
        <v>0</v>
      </c>
      <c r="W1995">
        <v>0</v>
      </c>
      <c r="X1995">
        <v>139.39067556018014</v>
      </c>
      <c r="Y1995">
        <v>13.644990463804069</v>
      </c>
      <c r="Z1995">
        <v>13.919236894219779</v>
      </c>
      <c r="AA1995">
        <v>55.936904147399737</v>
      </c>
      <c r="AB1995">
        <v>56.907911123481682</v>
      </c>
      <c r="AC1995">
        <v>0</v>
      </c>
      <c r="AD1995">
        <v>0</v>
      </c>
      <c r="AE1995">
        <v>279.79971818908541</v>
      </c>
    </row>
    <row r="1996" spans="1:31" x14ac:dyDescent="0.25">
      <c r="A1996">
        <v>1808981</v>
      </c>
      <c r="B1996">
        <v>1</v>
      </c>
      <c r="C1996" t="s">
        <v>80</v>
      </c>
      <c r="D1996" t="s">
        <v>83</v>
      </c>
      <c r="E1996" t="s">
        <v>140</v>
      </c>
      <c r="F1996" t="s">
        <v>6039</v>
      </c>
      <c r="G1996" t="s">
        <v>142</v>
      </c>
      <c r="H1996" t="s">
        <v>143</v>
      </c>
      <c r="I1996" t="s">
        <v>135</v>
      </c>
      <c r="J1996" t="s">
        <v>136</v>
      </c>
      <c r="K1996" t="s">
        <v>137</v>
      </c>
      <c r="L1996" t="s">
        <v>6040</v>
      </c>
      <c r="M1996" t="s">
        <v>6041</v>
      </c>
      <c r="N1996">
        <v>0.712777777</v>
      </c>
      <c r="O1996">
        <v>0</v>
      </c>
      <c r="P1996">
        <v>0</v>
      </c>
      <c r="Q1996">
        <v>1</v>
      </c>
      <c r="R1996">
        <v>0</v>
      </c>
      <c r="S1996">
        <v>3</v>
      </c>
      <c r="T1996">
        <v>11</v>
      </c>
      <c r="U1996">
        <v>6</v>
      </c>
      <c r="V1996">
        <v>5</v>
      </c>
      <c r="W1996">
        <v>0</v>
      </c>
      <c r="X1996">
        <v>0</v>
      </c>
      <c r="Y1996">
        <v>6.2270376632177778E-2</v>
      </c>
      <c r="Z1996">
        <v>0</v>
      </c>
      <c r="AA1996">
        <v>13.222030529767656</v>
      </c>
      <c r="AB1996">
        <v>11.142874029180488</v>
      </c>
      <c r="AC1996">
        <v>487.45308621147819</v>
      </c>
      <c r="AD1996">
        <v>35.39936513654407</v>
      </c>
      <c r="AE1996">
        <v>547.27962628360251</v>
      </c>
    </row>
    <row r="1997" spans="1:31" x14ac:dyDescent="0.25">
      <c r="A1997">
        <v>1808984</v>
      </c>
      <c r="B1997">
        <v>1</v>
      </c>
      <c r="C1997" t="s">
        <v>81</v>
      </c>
      <c r="D1997" t="s">
        <v>113</v>
      </c>
      <c r="E1997" t="s">
        <v>176</v>
      </c>
      <c r="F1997" t="s">
        <v>6042</v>
      </c>
      <c r="G1997" t="s">
        <v>142</v>
      </c>
      <c r="H1997" t="s">
        <v>143</v>
      </c>
      <c r="I1997" t="s">
        <v>135</v>
      </c>
      <c r="J1997" t="s">
        <v>136</v>
      </c>
      <c r="K1997" t="s">
        <v>137</v>
      </c>
      <c r="L1997" t="s">
        <v>6043</v>
      </c>
      <c r="M1997" t="s">
        <v>6044</v>
      </c>
      <c r="N1997">
        <v>0.512222222</v>
      </c>
      <c r="O1997">
        <v>0</v>
      </c>
      <c r="P1997">
        <v>1274</v>
      </c>
      <c r="Q1997">
        <v>22</v>
      </c>
      <c r="R1997">
        <v>193</v>
      </c>
      <c r="S1997">
        <v>4</v>
      </c>
      <c r="T1997">
        <v>41</v>
      </c>
      <c r="U1997">
        <v>1</v>
      </c>
      <c r="V1997">
        <v>1</v>
      </c>
      <c r="W1997">
        <v>0</v>
      </c>
      <c r="X1997">
        <v>50.945106667096368</v>
      </c>
      <c r="Y1997">
        <v>5.8860335827746724</v>
      </c>
      <c r="Z1997">
        <v>21.249590630295224</v>
      </c>
      <c r="AA1997">
        <v>38.491969956272897</v>
      </c>
      <c r="AB1997">
        <v>11.392269788802324</v>
      </c>
      <c r="AC1997">
        <v>0</v>
      </c>
      <c r="AD1997">
        <v>1.5057296072534267</v>
      </c>
      <c r="AE1997">
        <v>129.47070023249492</v>
      </c>
    </row>
    <row r="1998" spans="1:31" x14ac:dyDescent="0.25">
      <c r="A1998">
        <v>1808986</v>
      </c>
      <c r="B1998">
        <v>1</v>
      </c>
      <c r="C1998" t="s">
        <v>80</v>
      </c>
      <c r="D1998" t="s">
        <v>106</v>
      </c>
      <c r="E1998" t="s">
        <v>131</v>
      </c>
      <c r="F1998" t="s">
        <v>6045</v>
      </c>
      <c r="G1998" t="s">
        <v>231</v>
      </c>
      <c r="H1998" t="s">
        <v>134</v>
      </c>
      <c r="I1998" t="s">
        <v>135</v>
      </c>
      <c r="J1998" t="s">
        <v>136</v>
      </c>
      <c r="K1998" t="s">
        <v>137</v>
      </c>
      <c r="L1998" t="s">
        <v>6046</v>
      </c>
      <c r="M1998" t="s">
        <v>6047</v>
      </c>
      <c r="N1998">
        <v>3.2552777769999999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3.3612630073518339</v>
      </c>
      <c r="AC1998">
        <v>0</v>
      </c>
      <c r="AD1998">
        <v>0</v>
      </c>
      <c r="AE1998">
        <v>3.3612630073518339</v>
      </c>
    </row>
    <row r="1999" spans="1:31" x14ac:dyDescent="0.25">
      <c r="A1999">
        <v>1808987</v>
      </c>
      <c r="B1999">
        <v>1</v>
      </c>
      <c r="C1999" t="s">
        <v>80</v>
      </c>
      <c r="D1999" t="s">
        <v>98</v>
      </c>
      <c r="E1999" t="s">
        <v>193</v>
      </c>
      <c r="F1999" t="s">
        <v>414</v>
      </c>
      <c r="G1999" t="s">
        <v>235</v>
      </c>
      <c r="H1999" t="s">
        <v>134</v>
      </c>
      <c r="I1999" t="s">
        <v>135</v>
      </c>
      <c r="J1999" t="s">
        <v>136</v>
      </c>
      <c r="K1999" t="s">
        <v>137</v>
      </c>
      <c r="L1999" t="s">
        <v>6048</v>
      </c>
      <c r="M1999" t="s">
        <v>6049</v>
      </c>
      <c r="N1999">
        <v>1.39</v>
      </c>
      <c r="O1999">
        <v>0</v>
      </c>
      <c r="P1999">
        <v>1</v>
      </c>
      <c r="Q1999">
        <v>0</v>
      </c>
      <c r="R1999">
        <v>3</v>
      </c>
      <c r="S1999">
        <v>0</v>
      </c>
      <c r="T1999">
        <v>24</v>
      </c>
      <c r="U1999">
        <v>0</v>
      </c>
      <c r="V1999">
        <v>0</v>
      </c>
      <c r="W1999">
        <v>0</v>
      </c>
      <c r="X1999">
        <v>4.5027899280000001E-4</v>
      </c>
      <c r="Y1999">
        <v>0</v>
      </c>
      <c r="Z1999">
        <v>1.7204833965850697</v>
      </c>
      <c r="AA1999">
        <v>0</v>
      </c>
      <c r="AB1999">
        <v>22.634036737545998</v>
      </c>
      <c r="AC1999">
        <v>0</v>
      </c>
      <c r="AD1999">
        <v>0</v>
      </c>
      <c r="AE1999">
        <v>24.354970413123866</v>
      </c>
    </row>
    <row r="2000" spans="1:31" x14ac:dyDescent="0.25">
      <c r="A2000">
        <v>1808988</v>
      </c>
      <c r="B2000">
        <v>1</v>
      </c>
      <c r="C2000" t="s">
        <v>80</v>
      </c>
      <c r="D2000" t="s">
        <v>106</v>
      </c>
      <c r="E2000" t="s">
        <v>146</v>
      </c>
      <c r="F2000" t="s">
        <v>4333</v>
      </c>
      <c r="G2000" t="s">
        <v>170</v>
      </c>
      <c r="H2000" t="s">
        <v>143</v>
      </c>
      <c r="I2000" t="s">
        <v>135</v>
      </c>
      <c r="J2000" t="s">
        <v>136</v>
      </c>
      <c r="K2000" t="s">
        <v>137</v>
      </c>
      <c r="L2000" t="s">
        <v>6050</v>
      </c>
      <c r="M2000" t="s">
        <v>6051</v>
      </c>
      <c r="N2000">
        <v>2.3202777769999998</v>
      </c>
      <c r="O2000">
        <v>0</v>
      </c>
      <c r="P2000">
        <v>226</v>
      </c>
      <c r="Q2000">
        <v>0</v>
      </c>
      <c r="R2000">
        <v>0</v>
      </c>
      <c r="S2000">
        <v>0</v>
      </c>
      <c r="T2000">
        <v>26</v>
      </c>
      <c r="U2000">
        <v>0</v>
      </c>
      <c r="V2000">
        <v>0</v>
      </c>
      <c r="W2000">
        <v>0</v>
      </c>
      <c r="X2000">
        <v>70.381152027478208</v>
      </c>
      <c r="Y2000">
        <v>0</v>
      </c>
      <c r="Z2000">
        <v>0</v>
      </c>
      <c r="AA2000">
        <v>0</v>
      </c>
      <c r="AB2000">
        <v>9.1452248486444532</v>
      </c>
      <c r="AC2000">
        <v>0</v>
      </c>
      <c r="AD2000">
        <v>0</v>
      </c>
      <c r="AE2000">
        <v>79.526376876122669</v>
      </c>
    </row>
    <row r="2001" spans="1:31" x14ac:dyDescent="0.25">
      <c r="A2001">
        <v>1808989</v>
      </c>
      <c r="B2001">
        <v>1</v>
      </c>
      <c r="C2001" t="s">
        <v>80</v>
      </c>
      <c r="D2001" t="s">
        <v>101</v>
      </c>
      <c r="E2001" t="s">
        <v>176</v>
      </c>
      <c r="F2001" t="s">
        <v>5188</v>
      </c>
      <c r="G2001" t="s">
        <v>142</v>
      </c>
      <c r="H2001" t="s">
        <v>143</v>
      </c>
      <c r="I2001" t="s">
        <v>135</v>
      </c>
      <c r="J2001" t="s">
        <v>136</v>
      </c>
      <c r="K2001" t="s">
        <v>137</v>
      </c>
      <c r="L2001" t="s">
        <v>6052</v>
      </c>
      <c r="M2001" t="s">
        <v>6053</v>
      </c>
      <c r="N2001">
        <v>1.2408333330000001</v>
      </c>
      <c r="O2001">
        <v>3</v>
      </c>
      <c r="P2001">
        <v>391</v>
      </c>
      <c r="Q2001">
        <v>2</v>
      </c>
      <c r="R2001">
        <v>0</v>
      </c>
      <c r="S2001">
        <v>14</v>
      </c>
      <c r="T2001">
        <v>106</v>
      </c>
      <c r="U2001">
        <v>0</v>
      </c>
      <c r="V2001">
        <v>0</v>
      </c>
      <c r="W2001">
        <v>11.678795892566876</v>
      </c>
      <c r="X2001">
        <v>48.935353586423673</v>
      </c>
      <c r="Y2001">
        <v>10.610710784797776</v>
      </c>
      <c r="Z2001">
        <v>0</v>
      </c>
      <c r="AA2001">
        <v>54.170162159567454</v>
      </c>
      <c r="AB2001">
        <v>29.235201266491181</v>
      </c>
      <c r="AC2001">
        <v>0</v>
      </c>
      <c r="AD2001">
        <v>0</v>
      </c>
      <c r="AE2001">
        <v>154.63022368984696</v>
      </c>
    </row>
    <row r="2002" spans="1:31" x14ac:dyDescent="0.25">
      <c r="A2002">
        <v>1808991</v>
      </c>
      <c r="B2002">
        <v>1</v>
      </c>
      <c r="C2002" t="s">
        <v>80</v>
      </c>
      <c r="D2002" t="s">
        <v>93</v>
      </c>
      <c r="E2002" t="s">
        <v>146</v>
      </c>
      <c r="F2002" t="s">
        <v>6054</v>
      </c>
      <c r="G2002" t="s">
        <v>170</v>
      </c>
      <c r="H2002" t="s">
        <v>143</v>
      </c>
      <c r="I2002" t="s">
        <v>135</v>
      </c>
      <c r="J2002" t="s">
        <v>136</v>
      </c>
      <c r="K2002" t="s">
        <v>137</v>
      </c>
      <c r="L2002" t="s">
        <v>6055</v>
      </c>
      <c r="M2002" t="s">
        <v>6056</v>
      </c>
      <c r="N2002">
        <v>3.1425000000000001</v>
      </c>
      <c r="O2002">
        <v>0</v>
      </c>
      <c r="P2002">
        <v>27</v>
      </c>
      <c r="Q2002">
        <v>0</v>
      </c>
      <c r="R2002">
        <v>20</v>
      </c>
      <c r="S2002">
        <v>0</v>
      </c>
      <c r="T2002">
        <v>15</v>
      </c>
      <c r="U2002">
        <v>0</v>
      </c>
      <c r="V2002">
        <v>0</v>
      </c>
      <c r="W2002">
        <v>0</v>
      </c>
      <c r="X2002">
        <v>20.910444862568681</v>
      </c>
      <c r="Y2002">
        <v>0</v>
      </c>
      <c r="Z2002">
        <v>31.13626417585407</v>
      </c>
      <c r="AA2002">
        <v>0</v>
      </c>
      <c r="AB2002">
        <v>31.58614297597483</v>
      </c>
      <c r="AC2002">
        <v>0</v>
      </c>
      <c r="AD2002">
        <v>0</v>
      </c>
      <c r="AE2002">
        <v>83.632852014397571</v>
      </c>
    </row>
    <row r="2003" spans="1:31" x14ac:dyDescent="0.25">
      <c r="A2003">
        <v>1808992</v>
      </c>
      <c r="B2003">
        <v>1</v>
      </c>
      <c r="C2003" t="s">
        <v>80</v>
      </c>
      <c r="D2003" t="s">
        <v>97</v>
      </c>
      <c r="E2003" t="s">
        <v>146</v>
      </c>
      <c r="F2003" t="s">
        <v>6057</v>
      </c>
      <c r="G2003" t="s">
        <v>170</v>
      </c>
      <c r="H2003" t="s">
        <v>143</v>
      </c>
      <c r="I2003" t="s">
        <v>135</v>
      </c>
      <c r="J2003" t="s">
        <v>136</v>
      </c>
      <c r="K2003" t="s">
        <v>137</v>
      </c>
      <c r="L2003" t="s">
        <v>6058</v>
      </c>
      <c r="M2003" t="s">
        <v>6059</v>
      </c>
      <c r="N2003">
        <v>0.98277777700000002</v>
      </c>
      <c r="O2003">
        <v>0</v>
      </c>
      <c r="P2003">
        <v>8</v>
      </c>
      <c r="Q2003">
        <v>0</v>
      </c>
      <c r="R2003">
        <v>9</v>
      </c>
      <c r="S2003">
        <v>0</v>
      </c>
      <c r="T2003">
        <v>1</v>
      </c>
      <c r="U2003">
        <v>0</v>
      </c>
      <c r="V2003">
        <v>0</v>
      </c>
      <c r="W2003">
        <v>0</v>
      </c>
      <c r="X2003">
        <v>3.1853264389040961</v>
      </c>
      <c r="Y2003">
        <v>0</v>
      </c>
      <c r="Z2003">
        <v>1.8758878569899553</v>
      </c>
      <c r="AA2003">
        <v>0</v>
      </c>
      <c r="AB2003">
        <v>5.5412497491238895E-3</v>
      </c>
      <c r="AC2003">
        <v>0</v>
      </c>
      <c r="AD2003">
        <v>0</v>
      </c>
      <c r="AE2003">
        <v>5.0667555456431748</v>
      </c>
    </row>
    <row r="2004" spans="1:31" x14ac:dyDescent="0.25">
      <c r="A2004">
        <v>1808993</v>
      </c>
      <c r="B2004">
        <v>1</v>
      </c>
      <c r="C2004" t="s">
        <v>80</v>
      </c>
      <c r="D2004" t="s">
        <v>106</v>
      </c>
      <c r="E2004" t="s">
        <v>140</v>
      </c>
      <c r="F2004" t="s">
        <v>6060</v>
      </c>
      <c r="G2004" t="s">
        <v>142</v>
      </c>
      <c r="H2004" t="s">
        <v>143</v>
      </c>
      <c r="I2004" t="s">
        <v>135</v>
      </c>
      <c r="J2004" t="s">
        <v>136</v>
      </c>
      <c r="K2004" t="s">
        <v>137</v>
      </c>
      <c r="L2004" t="s">
        <v>6061</v>
      </c>
      <c r="M2004" t="s">
        <v>6062</v>
      </c>
      <c r="N2004">
        <v>1.0830555550000001</v>
      </c>
      <c r="O2004">
        <v>0</v>
      </c>
      <c r="P2004">
        <v>1160</v>
      </c>
      <c r="Q2004">
        <v>19</v>
      </c>
      <c r="R2004">
        <v>140</v>
      </c>
      <c r="S2004">
        <v>11</v>
      </c>
      <c r="T2004">
        <v>233</v>
      </c>
      <c r="U2004">
        <v>0</v>
      </c>
      <c r="V2004">
        <v>0</v>
      </c>
      <c r="W2004">
        <v>0</v>
      </c>
      <c r="X2004">
        <v>129.12251060107843</v>
      </c>
      <c r="Y2004">
        <v>14.107009204601036</v>
      </c>
      <c r="Z2004">
        <v>15.078985701088</v>
      </c>
      <c r="AA2004">
        <v>53.573451780783223</v>
      </c>
      <c r="AB2004">
        <v>57.613981106404552</v>
      </c>
      <c r="AC2004">
        <v>0</v>
      </c>
      <c r="AD2004">
        <v>0</v>
      </c>
      <c r="AE2004">
        <v>269.49593839395521</v>
      </c>
    </row>
    <row r="2005" spans="1:31" x14ac:dyDescent="0.25">
      <c r="A2005">
        <v>1808994</v>
      </c>
      <c r="B2005">
        <v>1</v>
      </c>
      <c r="C2005" t="s">
        <v>80</v>
      </c>
      <c r="D2005" t="s">
        <v>104</v>
      </c>
      <c r="E2005" t="s">
        <v>140</v>
      </c>
      <c r="F2005" t="s">
        <v>5012</v>
      </c>
      <c r="G2005" t="s">
        <v>142</v>
      </c>
      <c r="H2005" t="s">
        <v>143</v>
      </c>
      <c r="I2005" t="s">
        <v>135</v>
      </c>
      <c r="J2005" t="s">
        <v>136</v>
      </c>
      <c r="K2005" t="s">
        <v>137</v>
      </c>
      <c r="L2005" t="s">
        <v>6063</v>
      </c>
      <c r="M2005" t="s">
        <v>6064</v>
      </c>
      <c r="N2005">
        <v>1.1344444440000001</v>
      </c>
      <c r="O2005">
        <v>0</v>
      </c>
      <c r="P2005">
        <v>435</v>
      </c>
      <c r="Q2005">
        <v>4</v>
      </c>
      <c r="R2005">
        <v>10</v>
      </c>
      <c r="S2005">
        <v>2</v>
      </c>
      <c r="T2005">
        <v>99</v>
      </c>
      <c r="U2005">
        <v>1</v>
      </c>
      <c r="V2005">
        <v>0</v>
      </c>
      <c r="W2005">
        <v>0</v>
      </c>
      <c r="X2005">
        <v>109.40403265247352</v>
      </c>
      <c r="Y2005">
        <v>8.3648946180773596</v>
      </c>
      <c r="Z2005">
        <v>27.479110049966888</v>
      </c>
      <c r="AA2005">
        <v>80.570294321639508</v>
      </c>
      <c r="AB2005">
        <v>66.447853972757272</v>
      </c>
      <c r="AC2005">
        <v>44.211624730086413</v>
      </c>
      <c r="AD2005">
        <v>0</v>
      </c>
      <c r="AE2005">
        <v>336.47781034500099</v>
      </c>
    </row>
    <row r="2006" spans="1:31" x14ac:dyDescent="0.25">
      <c r="A2006">
        <v>1808995</v>
      </c>
      <c r="B2006">
        <v>1</v>
      </c>
      <c r="C2006" t="s">
        <v>81</v>
      </c>
      <c r="D2006" t="s">
        <v>126</v>
      </c>
      <c r="E2006" t="s">
        <v>140</v>
      </c>
      <c r="F2006" t="s">
        <v>6065</v>
      </c>
      <c r="G2006" t="s">
        <v>142</v>
      </c>
      <c r="H2006" t="s">
        <v>143</v>
      </c>
      <c r="I2006" t="s">
        <v>199</v>
      </c>
      <c r="J2006" t="s">
        <v>136</v>
      </c>
      <c r="K2006" t="s">
        <v>137</v>
      </c>
      <c r="L2006" t="s">
        <v>6066</v>
      </c>
      <c r="M2006" t="s">
        <v>6067</v>
      </c>
      <c r="N2006">
        <v>5.5555550000000002E-3</v>
      </c>
      <c r="O2006">
        <v>3</v>
      </c>
      <c r="P2006">
        <v>1349</v>
      </c>
      <c r="Q2006">
        <v>62</v>
      </c>
      <c r="R2006">
        <v>391</v>
      </c>
      <c r="S2006">
        <v>14</v>
      </c>
      <c r="T2006">
        <v>65</v>
      </c>
      <c r="U2006">
        <v>0</v>
      </c>
      <c r="V2006">
        <v>0</v>
      </c>
      <c r="W2006">
        <v>4.1406523933777781E-3</v>
      </c>
      <c r="X2006">
        <v>0.54805493410435568</v>
      </c>
      <c r="Y2006">
        <v>1.6247510591618837</v>
      </c>
      <c r="Z2006">
        <v>0.48552897115985016</v>
      </c>
      <c r="AA2006">
        <v>0.50192582009027775</v>
      </c>
      <c r="AB2006">
        <v>0.40950468590203892</v>
      </c>
      <c r="AC2006">
        <v>0</v>
      </c>
      <c r="AD2006">
        <v>0</v>
      </c>
      <c r="AE2006">
        <v>3.5739061228117843</v>
      </c>
    </row>
    <row r="2007" spans="1:31" x14ac:dyDescent="0.25">
      <c r="A2007">
        <v>1808996</v>
      </c>
      <c r="B2007">
        <v>1</v>
      </c>
      <c r="C2007" t="s">
        <v>81</v>
      </c>
      <c r="D2007" t="s">
        <v>126</v>
      </c>
      <c r="E2007" t="s">
        <v>140</v>
      </c>
      <c r="F2007" t="s">
        <v>6065</v>
      </c>
      <c r="G2007" t="s">
        <v>142</v>
      </c>
      <c r="H2007" t="s">
        <v>143</v>
      </c>
      <c r="I2007" t="s">
        <v>199</v>
      </c>
      <c r="J2007" t="s">
        <v>136</v>
      </c>
      <c r="K2007" t="s">
        <v>137</v>
      </c>
      <c r="L2007" t="s">
        <v>6068</v>
      </c>
      <c r="M2007" t="s">
        <v>6069</v>
      </c>
      <c r="N2007">
        <v>8.3333330000000001E-3</v>
      </c>
      <c r="O2007">
        <v>3</v>
      </c>
      <c r="P2007">
        <v>1349</v>
      </c>
      <c r="Q2007">
        <v>62</v>
      </c>
      <c r="R2007">
        <v>391</v>
      </c>
      <c r="S2007">
        <v>14</v>
      </c>
      <c r="T2007">
        <v>65</v>
      </c>
      <c r="U2007">
        <v>0</v>
      </c>
      <c r="V2007">
        <v>0</v>
      </c>
      <c r="W2007">
        <v>6.2109785900666663E-3</v>
      </c>
      <c r="X2007">
        <v>0.82208240115653453</v>
      </c>
      <c r="Y2007">
        <v>2.4371265887428248</v>
      </c>
      <c r="Z2007">
        <v>0.72829345673977575</v>
      </c>
      <c r="AA2007">
        <v>0.75288873013541668</v>
      </c>
      <c r="AB2007">
        <v>0.61425702885305833</v>
      </c>
      <c r="AC2007">
        <v>0</v>
      </c>
      <c r="AD2007">
        <v>0</v>
      </c>
      <c r="AE2007">
        <v>5.3608591842176763</v>
      </c>
    </row>
    <row r="2008" spans="1:31" x14ac:dyDescent="0.25">
      <c r="A2008">
        <v>1808997</v>
      </c>
      <c r="B2008">
        <v>1</v>
      </c>
      <c r="C2008" t="s">
        <v>80</v>
      </c>
      <c r="D2008" t="s">
        <v>97</v>
      </c>
      <c r="E2008" t="s">
        <v>131</v>
      </c>
      <c r="F2008" t="s">
        <v>6070</v>
      </c>
      <c r="G2008" t="s">
        <v>231</v>
      </c>
      <c r="H2008" t="s">
        <v>134</v>
      </c>
      <c r="I2008" t="s">
        <v>135</v>
      </c>
      <c r="J2008" t="s">
        <v>136</v>
      </c>
      <c r="K2008" t="s">
        <v>137</v>
      </c>
      <c r="L2008" t="s">
        <v>6071</v>
      </c>
      <c r="M2008" t="s">
        <v>6072</v>
      </c>
      <c r="N2008">
        <v>2.414722222</v>
      </c>
      <c r="O2008">
        <v>0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3.3768251987973281</v>
      </c>
      <c r="AA2008">
        <v>0</v>
      </c>
      <c r="AB2008">
        <v>0</v>
      </c>
      <c r="AC2008">
        <v>0</v>
      </c>
      <c r="AD2008">
        <v>0</v>
      </c>
      <c r="AE2008">
        <v>3.3768251987973281</v>
      </c>
    </row>
    <row r="2009" spans="1:31" x14ac:dyDescent="0.25">
      <c r="A2009">
        <v>1808998</v>
      </c>
      <c r="B2009">
        <v>1</v>
      </c>
      <c r="C2009" t="s">
        <v>80</v>
      </c>
      <c r="D2009" t="s">
        <v>88</v>
      </c>
      <c r="E2009" t="s">
        <v>131</v>
      </c>
      <c r="F2009" t="s">
        <v>6073</v>
      </c>
      <c r="G2009" t="s">
        <v>133</v>
      </c>
      <c r="H2009" t="s">
        <v>134</v>
      </c>
      <c r="I2009" t="s">
        <v>135</v>
      </c>
      <c r="J2009" t="s">
        <v>136</v>
      </c>
      <c r="K2009" t="s">
        <v>137</v>
      </c>
      <c r="L2009" t="s">
        <v>6074</v>
      </c>
      <c r="M2009" t="s">
        <v>6075</v>
      </c>
      <c r="N2009">
        <v>7.1272222220000003</v>
      </c>
      <c r="O2009">
        <v>0</v>
      </c>
      <c r="P2009">
        <v>3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0.24255466569363332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0.24255466569363332</v>
      </c>
    </row>
    <row r="2010" spans="1:31" x14ac:dyDescent="0.25">
      <c r="A2010">
        <v>1808999</v>
      </c>
      <c r="B2010">
        <v>1</v>
      </c>
      <c r="C2010" t="s">
        <v>80</v>
      </c>
      <c r="D2010" t="s">
        <v>97</v>
      </c>
      <c r="E2010" t="s">
        <v>140</v>
      </c>
      <c r="F2010" t="s">
        <v>6076</v>
      </c>
      <c r="G2010" t="s">
        <v>142</v>
      </c>
      <c r="H2010" t="s">
        <v>143</v>
      </c>
      <c r="I2010" t="s">
        <v>135</v>
      </c>
      <c r="J2010" t="s">
        <v>136</v>
      </c>
      <c r="K2010" t="s">
        <v>137</v>
      </c>
      <c r="L2010" t="s">
        <v>6077</v>
      </c>
      <c r="M2010" t="s">
        <v>6078</v>
      </c>
      <c r="N2010">
        <v>0.50138888800000003</v>
      </c>
      <c r="O2010">
        <v>2</v>
      </c>
      <c r="P2010">
        <v>624</v>
      </c>
      <c r="Q2010">
        <v>2</v>
      </c>
      <c r="R2010">
        <v>197</v>
      </c>
      <c r="S2010">
        <v>1</v>
      </c>
      <c r="T2010">
        <v>103</v>
      </c>
      <c r="U2010">
        <v>0</v>
      </c>
      <c r="V2010">
        <v>0</v>
      </c>
      <c r="W2010">
        <v>0.69607901375399994</v>
      </c>
      <c r="X2010">
        <v>102.83661987440155</v>
      </c>
      <c r="Y2010">
        <v>0.5956648788135499</v>
      </c>
      <c r="Z2010">
        <v>32.784447870423932</v>
      </c>
      <c r="AA2010">
        <v>3.9992712357765106</v>
      </c>
      <c r="AB2010">
        <v>38.787626089258694</v>
      </c>
      <c r="AC2010">
        <v>0</v>
      </c>
      <c r="AD2010">
        <v>0</v>
      </c>
      <c r="AE2010">
        <v>179.69970896242825</v>
      </c>
    </row>
    <row r="2011" spans="1:31" x14ac:dyDescent="0.25">
      <c r="A2011">
        <v>1809000</v>
      </c>
      <c r="B2011">
        <v>1</v>
      </c>
      <c r="C2011" t="s">
        <v>81</v>
      </c>
      <c r="D2011" t="s">
        <v>122</v>
      </c>
      <c r="E2011" t="s">
        <v>146</v>
      </c>
      <c r="F2011" t="s">
        <v>6079</v>
      </c>
      <c r="G2011" t="s">
        <v>170</v>
      </c>
      <c r="H2011" t="s">
        <v>143</v>
      </c>
      <c r="I2011" t="s">
        <v>135</v>
      </c>
      <c r="J2011" t="s">
        <v>136</v>
      </c>
      <c r="K2011" t="s">
        <v>137</v>
      </c>
      <c r="L2011" t="s">
        <v>6080</v>
      </c>
      <c r="M2011" t="s">
        <v>6081</v>
      </c>
      <c r="N2011">
        <v>5.0997222219999996</v>
      </c>
      <c r="O2011">
        <v>0</v>
      </c>
      <c r="P2011">
        <v>102</v>
      </c>
      <c r="Q2011">
        <v>0</v>
      </c>
      <c r="R2011">
        <v>0</v>
      </c>
      <c r="S2011">
        <v>0</v>
      </c>
      <c r="T2011">
        <v>3</v>
      </c>
      <c r="U2011">
        <v>0</v>
      </c>
      <c r="V2011">
        <v>0</v>
      </c>
      <c r="W2011">
        <v>0</v>
      </c>
      <c r="X2011">
        <v>45.842508681238577</v>
      </c>
      <c r="Y2011">
        <v>0</v>
      </c>
      <c r="Z2011">
        <v>0</v>
      </c>
      <c r="AA2011">
        <v>0</v>
      </c>
      <c r="AB2011">
        <v>0.86109893918193436</v>
      </c>
      <c r="AC2011">
        <v>0</v>
      </c>
      <c r="AD2011">
        <v>0</v>
      </c>
      <c r="AE2011">
        <v>46.703607620420513</v>
      </c>
    </row>
    <row r="2012" spans="1:31" x14ac:dyDescent="0.25">
      <c r="A2012">
        <v>1809001</v>
      </c>
      <c r="B2012">
        <v>1</v>
      </c>
      <c r="C2012" t="s">
        <v>80</v>
      </c>
      <c r="D2012" t="s">
        <v>102</v>
      </c>
      <c r="E2012" t="s">
        <v>146</v>
      </c>
      <c r="F2012" t="s">
        <v>6082</v>
      </c>
      <c r="G2012" t="s">
        <v>593</v>
      </c>
      <c r="H2012" t="s">
        <v>143</v>
      </c>
      <c r="I2012" t="s">
        <v>135</v>
      </c>
      <c r="J2012" t="s">
        <v>136</v>
      </c>
      <c r="K2012" t="s">
        <v>137</v>
      </c>
      <c r="L2012" t="s">
        <v>6083</v>
      </c>
      <c r="M2012" t="s">
        <v>6084</v>
      </c>
      <c r="N2012">
        <v>2.2508333330000001</v>
      </c>
      <c r="O2012">
        <v>0</v>
      </c>
      <c r="P2012">
        <v>169</v>
      </c>
      <c r="Q2012">
        <v>0</v>
      </c>
      <c r="R2012">
        <v>104</v>
      </c>
      <c r="S2012">
        <v>0</v>
      </c>
      <c r="T2012">
        <v>8</v>
      </c>
      <c r="U2012">
        <v>0</v>
      </c>
      <c r="V2012">
        <v>0</v>
      </c>
      <c r="W2012">
        <v>0</v>
      </c>
      <c r="X2012">
        <v>70.986827187725339</v>
      </c>
      <c r="Y2012">
        <v>0</v>
      </c>
      <c r="Z2012">
        <v>37.868274922354203</v>
      </c>
      <c r="AA2012">
        <v>0</v>
      </c>
      <c r="AB2012">
        <v>21.72055223167045</v>
      </c>
      <c r="AC2012">
        <v>0</v>
      </c>
      <c r="AD2012">
        <v>0</v>
      </c>
      <c r="AE2012">
        <v>130.57565434174998</v>
      </c>
    </row>
    <row r="2013" spans="1:31" x14ac:dyDescent="0.25">
      <c r="A2013">
        <v>1809002</v>
      </c>
      <c r="B2013">
        <v>1</v>
      </c>
      <c r="C2013" t="s">
        <v>81</v>
      </c>
      <c r="D2013" t="s">
        <v>112</v>
      </c>
      <c r="E2013" t="s">
        <v>146</v>
      </c>
      <c r="F2013" t="s">
        <v>6085</v>
      </c>
      <c r="G2013" t="s">
        <v>170</v>
      </c>
      <c r="H2013" t="s">
        <v>143</v>
      </c>
      <c r="I2013" t="s">
        <v>135</v>
      </c>
      <c r="J2013" t="s">
        <v>136</v>
      </c>
      <c r="K2013" t="s">
        <v>137</v>
      </c>
      <c r="L2013" t="s">
        <v>6086</v>
      </c>
      <c r="M2013" t="s">
        <v>6087</v>
      </c>
      <c r="N2013">
        <v>2.9980555550000001</v>
      </c>
      <c r="O2013">
        <v>0</v>
      </c>
      <c r="P2013">
        <v>0</v>
      </c>
      <c r="Q2013">
        <v>4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2.1695046492505665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2.1695046492505665</v>
      </c>
    </row>
    <row r="2014" spans="1:31" x14ac:dyDescent="0.25">
      <c r="A2014">
        <v>1809003</v>
      </c>
      <c r="B2014">
        <v>1</v>
      </c>
      <c r="C2014" t="s">
        <v>81</v>
      </c>
      <c r="D2014" t="s">
        <v>112</v>
      </c>
      <c r="E2014" t="s">
        <v>193</v>
      </c>
      <c r="F2014" t="s">
        <v>6088</v>
      </c>
      <c r="G2014" t="s">
        <v>726</v>
      </c>
      <c r="H2014" t="s">
        <v>134</v>
      </c>
      <c r="I2014" t="s">
        <v>135</v>
      </c>
      <c r="J2014" t="s">
        <v>136</v>
      </c>
      <c r="K2014" t="s">
        <v>137</v>
      </c>
      <c r="L2014" t="s">
        <v>6089</v>
      </c>
      <c r="M2014" t="s">
        <v>6090</v>
      </c>
      <c r="N2014">
        <v>5.0016666660000002</v>
      </c>
      <c r="O2014">
        <v>0</v>
      </c>
      <c r="P2014">
        <v>14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5.417904023924069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5.417904023924069</v>
      </c>
    </row>
    <row r="2015" spans="1:31" x14ac:dyDescent="0.25">
      <c r="A2015">
        <v>1809004</v>
      </c>
      <c r="B2015">
        <v>1</v>
      </c>
      <c r="C2015" t="s">
        <v>81</v>
      </c>
      <c r="D2015" t="s">
        <v>118</v>
      </c>
      <c r="E2015" t="s">
        <v>193</v>
      </c>
      <c r="F2015" t="s">
        <v>6091</v>
      </c>
      <c r="G2015" t="s">
        <v>1943</v>
      </c>
      <c r="H2015" t="s">
        <v>134</v>
      </c>
      <c r="I2015" t="s">
        <v>135</v>
      </c>
      <c r="J2015" t="s">
        <v>136</v>
      </c>
      <c r="K2015" t="s">
        <v>137</v>
      </c>
      <c r="L2015" t="s">
        <v>6092</v>
      </c>
      <c r="M2015" t="s">
        <v>6093</v>
      </c>
      <c r="N2015">
        <v>2.4883333329999999</v>
      </c>
      <c r="O2015">
        <v>0</v>
      </c>
      <c r="P2015">
        <v>69</v>
      </c>
      <c r="Q2015">
        <v>0</v>
      </c>
      <c r="R2015">
        <v>0</v>
      </c>
      <c r="S2015">
        <v>0</v>
      </c>
      <c r="T2015">
        <v>5</v>
      </c>
      <c r="U2015">
        <v>0</v>
      </c>
      <c r="V2015">
        <v>0</v>
      </c>
      <c r="W2015">
        <v>0</v>
      </c>
      <c r="X2015">
        <v>22.251372622482211</v>
      </c>
      <c r="Y2015">
        <v>0</v>
      </c>
      <c r="Z2015">
        <v>0</v>
      </c>
      <c r="AA2015">
        <v>0</v>
      </c>
      <c r="AB2015">
        <v>3.6754082372234342</v>
      </c>
      <c r="AC2015">
        <v>0</v>
      </c>
      <c r="AD2015">
        <v>0</v>
      </c>
      <c r="AE2015">
        <v>25.926780859705644</v>
      </c>
    </row>
    <row r="2016" spans="1:31" x14ac:dyDescent="0.25">
      <c r="A2016">
        <v>1809006</v>
      </c>
      <c r="B2016">
        <v>1</v>
      </c>
      <c r="C2016" t="s">
        <v>80</v>
      </c>
      <c r="D2016" t="s">
        <v>110</v>
      </c>
      <c r="E2016" t="s">
        <v>131</v>
      </c>
      <c r="F2016" t="s">
        <v>6094</v>
      </c>
      <c r="G2016" t="s">
        <v>235</v>
      </c>
      <c r="H2016" t="s">
        <v>134</v>
      </c>
      <c r="I2016" t="s">
        <v>135</v>
      </c>
      <c r="J2016" t="s">
        <v>136</v>
      </c>
      <c r="K2016" t="s">
        <v>137</v>
      </c>
      <c r="L2016" t="s">
        <v>6095</v>
      </c>
      <c r="M2016" t="s">
        <v>6096</v>
      </c>
      <c r="N2016">
        <v>2.2669444439999999</v>
      </c>
      <c r="O2016">
        <v>0</v>
      </c>
      <c r="P2016">
        <v>32</v>
      </c>
      <c r="Q2016">
        <v>0</v>
      </c>
      <c r="R2016">
        <v>0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27.305560576397422</v>
      </c>
      <c r="Y2016">
        <v>0</v>
      </c>
      <c r="Z2016">
        <v>0</v>
      </c>
      <c r="AA2016">
        <v>0</v>
      </c>
      <c r="AB2016">
        <v>6.4081201989907886</v>
      </c>
      <c r="AC2016">
        <v>0</v>
      </c>
      <c r="AD2016">
        <v>0</v>
      </c>
      <c r="AE2016">
        <v>33.713680775388212</v>
      </c>
    </row>
    <row r="2017" spans="1:31" x14ac:dyDescent="0.25">
      <c r="A2017">
        <v>1809008</v>
      </c>
      <c r="B2017">
        <v>1</v>
      </c>
      <c r="C2017" t="s">
        <v>80</v>
      </c>
      <c r="D2017" t="s">
        <v>104</v>
      </c>
      <c r="E2017" t="s">
        <v>140</v>
      </c>
      <c r="F2017" t="s">
        <v>6097</v>
      </c>
      <c r="G2017" t="s">
        <v>142</v>
      </c>
      <c r="H2017" t="s">
        <v>143</v>
      </c>
      <c r="I2017" t="s">
        <v>135</v>
      </c>
      <c r="J2017" t="s">
        <v>136</v>
      </c>
      <c r="K2017" t="s">
        <v>137</v>
      </c>
      <c r="L2017" t="s">
        <v>6098</v>
      </c>
      <c r="M2017" t="s">
        <v>6099</v>
      </c>
      <c r="N2017">
        <v>0.64388888799999999</v>
      </c>
      <c r="O2017">
        <v>15</v>
      </c>
      <c r="P2017">
        <v>298</v>
      </c>
      <c r="Q2017">
        <v>24</v>
      </c>
      <c r="R2017">
        <v>19</v>
      </c>
      <c r="S2017">
        <v>35</v>
      </c>
      <c r="T2017">
        <v>32</v>
      </c>
      <c r="U2017">
        <v>14</v>
      </c>
      <c r="V2017">
        <v>1</v>
      </c>
      <c r="W2017">
        <v>7.6215764368064196</v>
      </c>
      <c r="X2017">
        <v>52.918280995203453</v>
      </c>
      <c r="Y2017">
        <v>31.347083128928631</v>
      </c>
      <c r="Z2017">
        <v>5.4063903720608533</v>
      </c>
      <c r="AA2017">
        <v>407.29824582552419</v>
      </c>
      <c r="AB2017">
        <v>18.898915425966511</v>
      </c>
      <c r="AC2017">
        <v>2290.3906022155279</v>
      </c>
      <c r="AD2017">
        <v>10.819074187438114</v>
      </c>
      <c r="AE2017">
        <v>2824.7001685874561</v>
      </c>
    </row>
    <row r="2018" spans="1:31" x14ac:dyDescent="0.25">
      <c r="A2018">
        <v>1809009</v>
      </c>
      <c r="B2018">
        <v>1</v>
      </c>
      <c r="C2018" t="s">
        <v>81</v>
      </c>
      <c r="D2018" t="s">
        <v>120</v>
      </c>
      <c r="E2018" t="s">
        <v>176</v>
      </c>
      <c r="F2018" t="s">
        <v>6100</v>
      </c>
      <c r="G2018" t="s">
        <v>142</v>
      </c>
      <c r="H2018" t="s">
        <v>143</v>
      </c>
      <c r="I2018" t="s">
        <v>135</v>
      </c>
      <c r="J2018" t="s">
        <v>136</v>
      </c>
      <c r="K2018" t="s">
        <v>137</v>
      </c>
      <c r="L2018" t="s">
        <v>6101</v>
      </c>
      <c r="M2018" t="s">
        <v>6102</v>
      </c>
      <c r="N2018">
        <v>0.52638888800000005</v>
      </c>
      <c r="O2018">
        <v>1</v>
      </c>
      <c r="P2018">
        <v>294</v>
      </c>
      <c r="Q2018">
        <v>71</v>
      </c>
      <c r="R2018">
        <v>4</v>
      </c>
      <c r="S2018">
        <v>15</v>
      </c>
      <c r="T2018">
        <v>34</v>
      </c>
      <c r="U2018">
        <v>2</v>
      </c>
      <c r="V2018">
        <v>0</v>
      </c>
      <c r="W2018">
        <v>0.11196296414941558</v>
      </c>
      <c r="X2018">
        <v>28.401462189265715</v>
      </c>
      <c r="Y2018">
        <v>105.51319297176973</v>
      </c>
      <c r="Z2018">
        <v>0.70781428548018277</v>
      </c>
      <c r="AA2018">
        <v>19.279838625892282</v>
      </c>
      <c r="AB2018">
        <v>3.0047316548183614</v>
      </c>
      <c r="AC2018">
        <v>4.4501041334898934</v>
      </c>
      <c r="AD2018">
        <v>0</v>
      </c>
      <c r="AE2018">
        <v>161.46910682486558</v>
      </c>
    </row>
    <row r="2019" spans="1:31" x14ac:dyDescent="0.25">
      <c r="A2019">
        <v>1809010</v>
      </c>
      <c r="B2019">
        <v>1</v>
      </c>
      <c r="C2019" t="s">
        <v>80</v>
      </c>
      <c r="D2019" t="s">
        <v>99</v>
      </c>
      <c r="E2019" t="s">
        <v>146</v>
      </c>
      <c r="F2019" t="s">
        <v>6103</v>
      </c>
      <c r="G2019" t="s">
        <v>142</v>
      </c>
      <c r="H2019" t="s">
        <v>143</v>
      </c>
      <c r="I2019" t="s">
        <v>135</v>
      </c>
      <c r="J2019" t="s">
        <v>136</v>
      </c>
      <c r="K2019" t="s">
        <v>137</v>
      </c>
      <c r="L2019" t="s">
        <v>6104</v>
      </c>
      <c r="M2019" t="s">
        <v>6105</v>
      </c>
      <c r="N2019">
        <v>1.007222222</v>
      </c>
      <c r="O2019">
        <v>0</v>
      </c>
      <c r="P2019">
        <v>328</v>
      </c>
      <c r="Q2019">
        <v>0</v>
      </c>
      <c r="R2019">
        <v>8</v>
      </c>
      <c r="S2019">
        <v>0</v>
      </c>
      <c r="T2019">
        <v>24</v>
      </c>
      <c r="U2019">
        <v>0</v>
      </c>
      <c r="V2019">
        <v>1</v>
      </c>
      <c r="W2019">
        <v>0</v>
      </c>
      <c r="X2019">
        <v>74.908280594803159</v>
      </c>
      <c r="Y2019">
        <v>0</v>
      </c>
      <c r="Z2019">
        <v>1.3880290815562424</v>
      </c>
      <c r="AA2019">
        <v>0</v>
      </c>
      <c r="AB2019">
        <v>17.794437517029337</v>
      </c>
      <c r="AC2019">
        <v>0</v>
      </c>
      <c r="AD2019">
        <v>1.72146461088E-2</v>
      </c>
      <c r="AE2019">
        <v>94.107961839497534</v>
      </c>
    </row>
    <row r="2020" spans="1:31" x14ac:dyDescent="0.25">
      <c r="A2020">
        <v>1809013</v>
      </c>
      <c r="B2020">
        <v>1</v>
      </c>
      <c r="C2020" t="s">
        <v>80</v>
      </c>
      <c r="D2020" t="s">
        <v>93</v>
      </c>
      <c r="E2020" t="s">
        <v>176</v>
      </c>
      <c r="F2020" t="s">
        <v>5454</v>
      </c>
      <c r="G2020" t="s">
        <v>142</v>
      </c>
      <c r="H2020" t="s">
        <v>143</v>
      </c>
      <c r="I2020" t="s">
        <v>135</v>
      </c>
      <c r="J2020" t="s">
        <v>136</v>
      </c>
      <c r="K2020" t="s">
        <v>137</v>
      </c>
      <c r="L2020" t="s">
        <v>6106</v>
      </c>
      <c r="M2020" t="s">
        <v>6107</v>
      </c>
      <c r="N2020">
        <v>0.6875</v>
      </c>
      <c r="O2020">
        <v>0</v>
      </c>
      <c r="P2020">
        <v>181</v>
      </c>
      <c r="Q2020">
        <v>0</v>
      </c>
      <c r="R2020">
        <v>83</v>
      </c>
      <c r="S2020">
        <v>1</v>
      </c>
      <c r="T2020">
        <v>51</v>
      </c>
      <c r="U2020">
        <v>0</v>
      </c>
      <c r="V2020">
        <v>0</v>
      </c>
      <c r="W2020">
        <v>0</v>
      </c>
      <c r="X2020">
        <v>37.100694581886863</v>
      </c>
      <c r="Y2020">
        <v>0</v>
      </c>
      <c r="Z2020">
        <v>46.47761630471679</v>
      </c>
      <c r="AA2020">
        <v>8.8945926024966191</v>
      </c>
      <c r="AB2020">
        <v>27.703430904192587</v>
      </c>
      <c r="AC2020">
        <v>0</v>
      </c>
      <c r="AD2020">
        <v>0</v>
      </c>
      <c r="AE2020">
        <v>120.17633439329285</v>
      </c>
    </row>
    <row r="2021" spans="1:31" x14ac:dyDescent="0.25">
      <c r="A2021">
        <v>1809014</v>
      </c>
      <c r="B2021">
        <v>1</v>
      </c>
      <c r="C2021" t="s">
        <v>80</v>
      </c>
      <c r="D2021" t="s">
        <v>97</v>
      </c>
      <c r="E2021" t="s">
        <v>176</v>
      </c>
      <c r="F2021" t="s">
        <v>6108</v>
      </c>
      <c r="G2021" t="s">
        <v>142</v>
      </c>
      <c r="H2021" t="s">
        <v>143</v>
      </c>
      <c r="I2021" t="s">
        <v>135</v>
      </c>
      <c r="J2021" t="s">
        <v>136</v>
      </c>
      <c r="K2021" t="s">
        <v>137</v>
      </c>
      <c r="L2021" t="s">
        <v>6109</v>
      </c>
      <c r="M2021" t="s">
        <v>6110</v>
      </c>
      <c r="N2021">
        <v>8.2777776999999997E-2</v>
      </c>
      <c r="O2021">
        <v>0</v>
      </c>
      <c r="P2021">
        <v>29</v>
      </c>
      <c r="Q2021">
        <v>0</v>
      </c>
      <c r="R2021">
        <v>20</v>
      </c>
      <c r="S2021">
        <v>3</v>
      </c>
      <c r="T2021">
        <v>6</v>
      </c>
      <c r="U2021">
        <v>0</v>
      </c>
      <c r="V2021">
        <v>0</v>
      </c>
      <c r="W2021">
        <v>0</v>
      </c>
      <c r="X2021">
        <v>1.2513771111561147</v>
      </c>
      <c r="Y2021">
        <v>0</v>
      </c>
      <c r="Z2021">
        <v>0.53027155744031118</v>
      </c>
      <c r="AA2021">
        <v>6.5693123030356588</v>
      </c>
      <c r="AB2021">
        <v>0.41123205633584892</v>
      </c>
      <c r="AC2021">
        <v>0</v>
      </c>
      <c r="AD2021">
        <v>0</v>
      </c>
      <c r="AE2021">
        <v>8.7621930279679319</v>
      </c>
    </row>
    <row r="2022" spans="1:31" x14ac:dyDescent="0.25">
      <c r="A2022">
        <v>1809015</v>
      </c>
      <c r="B2022">
        <v>1</v>
      </c>
      <c r="C2022" t="s">
        <v>80</v>
      </c>
      <c r="D2022" t="s">
        <v>100</v>
      </c>
      <c r="E2022" t="s">
        <v>146</v>
      </c>
      <c r="F2022" t="s">
        <v>6111</v>
      </c>
      <c r="G2022" t="s">
        <v>170</v>
      </c>
      <c r="H2022" t="s">
        <v>143</v>
      </c>
      <c r="I2022" t="s">
        <v>135</v>
      </c>
      <c r="J2022" t="s">
        <v>136</v>
      </c>
      <c r="K2022" t="s">
        <v>137</v>
      </c>
      <c r="L2022" t="s">
        <v>6112</v>
      </c>
      <c r="M2022" t="s">
        <v>6113</v>
      </c>
      <c r="N2022">
        <v>1.112777777</v>
      </c>
      <c r="O2022">
        <v>0</v>
      </c>
      <c r="P2022">
        <v>2</v>
      </c>
      <c r="Q2022">
        <v>0</v>
      </c>
      <c r="R2022">
        <v>16</v>
      </c>
      <c r="S2022">
        <v>0</v>
      </c>
      <c r="T2022">
        <v>2</v>
      </c>
      <c r="U2022">
        <v>0</v>
      </c>
      <c r="V2022">
        <v>0</v>
      </c>
      <c r="W2022">
        <v>0</v>
      </c>
      <c r="X2022">
        <v>0.70521946035232497</v>
      </c>
      <c r="Y2022">
        <v>0</v>
      </c>
      <c r="Z2022">
        <v>33.969620209563011</v>
      </c>
      <c r="AA2022">
        <v>0</v>
      </c>
      <c r="AB2022">
        <v>1.3224603784208666</v>
      </c>
      <c r="AC2022">
        <v>0</v>
      </c>
      <c r="AD2022">
        <v>0</v>
      </c>
      <c r="AE2022">
        <v>35.9973000483362</v>
      </c>
    </row>
    <row r="2023" spans="1:31" x14ac:dyDescent="0.25">
      <c r="A2023">
        <v>1809016</v>
      </c>
      <c r="B2023">
        <v>1</v>
      </c>
      <c r="C2023" t="s">
        <v>80</v>
      </c>
      <c r="D2023" t="s">
        <v>103</v>
      </c>
      <c r="E2023" t="s">
        <v>140</v>
      </c>
      <c r="F2023" t="s">
        <v>6114</v>
      </c>
      <c r="G2023" t="s">
        <v>263</v>
      </c>
      <c r="H2023" t="s">
        <v>143</v>
      </c>
      <c r="I2023" t="s">
        <v>135</v>
      </c>
      <c r="J2023" t="s">
        <v>136</v>
      </c>
      <c r="K2023" t="s">
        <v>159</v>
      </c>
      <c r="L2023" t="s">
        <v>6115</v>
      </c>
      <c r="M2023" t="s">
        <v>6116</v>
      </c>
      <c r="N2023">
        <v>0.36472222199999998</v>
      </c>
      <c r="O2023">
        <v>0</v>
      </c>
      <c r="P2023">
        <v>55</v>
      </c>
      <c r="Q2023">
        <v>1</v>
      </c>
      <c r="R2023">
        <v>52</v>
      </c>
      <c r="S2023">
        <v>13</v>
      </c>
      <c r="T2023">
        <v>30</v>
      </c>
      <c r="U2023">
        <v>18</v>
      </c>
      <c r="V2023">
        <v>0</v>
      </c>
      <c r="W2023">
        <v>0</v>
      </c>
      <c r="X2023">
        <v>4.1253941326664183</v>
      </c>
      <c r="Y2023">
        <v>0.29769536873624669</v>
      </c>
      <c r="Z2023">
        <v>2.750504242010702</v>
      </c>
      <c r="AA2023">
        <v>30.365645741903855</v>
      </c>
      <c r="AB2023">
        <v>8.2852514043335699</v>
      </c>
      <c r="AC2023">
        <v>686.99984145640417</v>
      </c>
      <c r="AD2023">
        <v>0</v>
      </c>
      <c r="AE2023">
        <v>732.82433234605492</v>
      </c>
    </row>
    <row r="2024" spans="1:31" x14ac:dyDescent="0.25">
      <c r="A2024">
        <v>1809017</v>
      </c>
      <c r="B2024">
        <v>1</v>
      </c>
      <c r="C2024" t="s">
        <v>80</v>
      </c>
      <c r="D2024" t="s">
        <v>92</v>
      </c>
      <c r="E2024" t="s">
        <v>131</v>
      </c>
      <c r="F2024" t="s">
        <v>6117</v>
      </c>
      <c r="G2024" t="s">
        <v>148</v>
      </c>
      <c r="H2024" t="s">
        <v>134</v>
      </c>
      <c r="I2024" t="s">
        <v>135</v>
      </c>
      <c r="J2024" t="s">
        <v>136</v>
      </c>
      <c r="K2024" t="s">
        <v>137</v>
      </c>
      <c r="L2024" t="s">
        <v>6118</v>
      </c>
      <c r="M2024" t="s">
        <v>6119</v>
      </c>
      <c r="N2024">
        <v>5.9563888880000002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3.5721915402970477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3.5721915402970477</v>
      </c>
    </row>
    <row r="2025" spans="1:31" x14ac:dyDescent="0.25">
      <c r="A2025">
        <v>1809018</v>
      </c>
      <c r="B2025">
        <v>1</v>
      </c>
      <c r="C2025" t="s">
        <v>81</v>
      </c>
      <c r="D2025" t="s">
        <v>118</v>
      </c>
      <c r="E2025" t="s">
        <v>291</v>
      </c>
      <c r="F2025" t="s">
        <v>3630</v>
      </c>
      <c r="G2025" t="s">
        <v>256</v>
      </c>
      <c r="H2025" t="s">
        <v>134</v>
      </c>
      <c r="I2025" t="s">
        <v>135</v>
      </c>
      <c r="J2025" t="s">
        <v>136</v>
      </c>
      <c r="K2025" t="s">
        <v>159</v>
      </c>
      <c r="L2025" t="s">
        <v>6120</v>
      </c>
      <c r="M2025" t="s">
        <v>6121</v>
      </c>
      <c r="N2025">
        <v>8.4366666660000007</v>
      </c>
      <c r="O2025">
        <v>0</v>
      </c>
      <c r="P2025">
        <v>61</v>
      </c>
      <c r="Q2025">
        <v>0</v>
      </c>
      <c r="R2025">
        <v>7</v>
      </c>
      <c r="S2025">
        <v>0</v>
      </c>
      <c r="T2025">
        <v>5</v>
      </c>
      <c r="U2025">
        <v>0</v>
      </c>
      <c r="V2025">
        <v>0</v>
      </c>
      <c r="W2025">
        <v>0</v>
      </c>
      <c r="X2025">
        <v>80.889764509600511</v>
      </c>
      <c r="Y2025">
        <v>0</v>
      </c>
      <c r="Z2025">
        <v>7.9764978001982243</v>
      </c>
      <c r="AA2025">
        <v>0</v>
      </c>
      <c r="AB2025">
        <v>2.5363475642156619</v>
      </c>
      <c r="AC2025">
        <v>0</v>
      </c>
      <c r="AD2025">
        <v>0</v>
      </c>
      <c r="AE2025">
        <v>91.402609874014402</v>
      </c>
    </row>
    <row r="2026" spans="1:31" x14ac:dyDescent="0.25">
      <c r="A2026">
        <v>1809019</v>
      </c>
      <c r="B2026">
        <v>1</v>
      </c>
      <c r="C2026" t="s">
        <v>81</v>
      </c>
      <c r="D2026" t="s">
        <v>118</v>
      </c>
      <c r="E2026" t="s">
        <v>291</v>
      </c>
      <c r="F2026" t="s">
        <v>6122</v>
      </c>
      <c r="G2026" t="s">
        <v>256</v>
      </c>
      <c r="H2026" t="s">
        <v>134</v>
      </c>
      <c r="I2026" t="s">
        <v>135</v>
      </c>
      <c r="J2026" t="s">
        <v>136</v>
      </c>
      <c r="K2026" t="s">
        <v>159</v>
      </c>
      <c r="L2026" t="s">
        <v>6123</v>
      </c>
      <c r="M2026" t="s">
        <v>6124</v>
      </c>
      <c r="N2026">
        <v>8.1787572219999998</v>
      </c>
      <c r="O2026">
        <v>0</v>
      </c>
      <c r="P2026">
        <v>6</v>
      </c>
      <c r="Q2026">
        <v>0</v>
      </c>
      <c r="R2026">
        <v>4</v>
      </c>
      <c r="S2026">
        <v>0</v>
      </c>
      <c r="T2026">
        <v>2</v>
      </c>
      <c r="U2026">
        <v>0</v>
      </c>
      <c r="V2026">
        <v>0</v>
      </c>
      <c r="W2026">
        <v>0</v>
      </c>
      <c r="X2026">
        <v>9.0391524228393578</v>
      </c>
      <c r="Y2026">
        <v>0</v>
      </c>
      <c r="Z2026">
        <v>41.159538427174638</v>
      </c>
      <c r="AA2026">
        <v>0</v>
      </c>
      <c r="AB2026">
        <v>32.87286613432947</v>
      </c>
      <c r="AC2026">
        <v>0</v>
      </c>
      <c r="AD2026">
        <v>0</v>
      </c>
      <c r="AE2026">
        <v>83.071556984343459</v>
      </c>
    </row>
    <row r="2027" spans="1:31" x14ac:dyDescent="0.25">
      <c r="A2027">
        <v>1809020</v>
      </c>
      <c r="B2027">
        <v>1</v>
      </c>
      <c r="C2027" t="s">
        <v>80</v>
      </c>
      <c r="D2027" t="s">
        <v>87</v>
      </c>
      <c r="E2027" t="s">
        <v>193</v>
      </c>
      <c r="F2027" t="s">
        <v>6125</v>
      </c>
      <c r="G2027" t="s">
        <v>373</v>
      </c>
      <c r="H2027" t="s">
        <v>134</v>
      </c>
      <c r="I2027" t="s">
        <v>135</v>
      </c>
      <c r="J2027" t="s">
        <v>136</v>
      </c>
      <c r="K2027" t="s">
        <v>137</v>
      </c>
      <c r="L2027" t="s">
        <v>6126</v>
      </c>
      <c r="M2027" t="s">
        <v>6127</v>
      </c>
      <c r="N2027">
        <v>2.4644444440000002</v>
      </c>
      <c r="O2027">
        <v>0</v>
      </c>
      <c r="P2027">
        <v>76</v>
      </c>
      <c r="Q2027">
        <v>0</v>
      </c>
      <c r="R2027">
        <v>0</v>
      </c>
      <c r="S2027">
        <v>0</v>
      </c>
      <c r="T2027">
        <v>4</v>
      </c>
      <c r="U2027">
        <v>0</v>
      </c>
      <c r="V2027">
        <v>0</v>
      </c>
      <c r="W2027">
        <v>0</v>
      </c>
      <c r="X2027">
        <v>50.015722658181353</v>
      </c>
      <c r="Y2027">
        <v>0</v>
      </c>
      <c r="Z2027">
        <v>0</v>
      </c>
      <c r="AA2027">
        <v>0</v>
      </c>
      <c r="AB2027">
        <v>6.7224013114207484</v>
      </c>
      <c r="AC2027">
        <v>0</v>
      </c>
      <c r="AD2027">
        <v>0</v>
      </c>
      <c r="AE2027">
        <v>56.7381239696021</v>
      </c>
    </row>
    <row r="2028" spans="1:31" x14ac:dyDescent="0.25">
      <c r="A2028">
        <v>1809021</v>
      </c>
      <c r="B2028">
        <v>1</v>
      </c>
      <c r="C2028" t="s">
        <v>80</v>
      </c>
      <c r="D2028" t="s">
        <v>95</v>
      </c>
      <c r="E2028" t="s">
        <v>140</v>
      </c>
      <c r="F2028" t="s">
        <v>6128</v>
      </c>
      <c r="G2028" t="s">
        <v>256</v>
      </c>
      <c r="H2028" t="s">
        <v>143</v>
      </c>
      <c r="I2028" t="s">
        <v>135</v>
      </c>
      <c r="J2028" t="s">
        <v>5</v>
      </c>
      <c r="K2028" t="s">
        <v>159</v>
      </c>
      <c r="L2028" t="s">
        <v>6129</v>
      </c>
      <c r="M2028" t="s">
        <v>6130</v>
      </c>
      <c r="N2028">
        <v>2.7693813880000002</v>
      </c>
      <c r="O2028">
        <v>0</v>
      </c>
      <c r="P2028">
        <v>0</v>
      </c>
      <c r="Q2028">
        <v>0</v>
      </c>
      <c r="R2028">
        <v>0</v>
      </c>
      <c r="S2028">
        <v>5</v>
      </c>
      <c r="T2028">
        <v>0</v>
      </c>
      <c r="U2028">
        <v>1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143.73655811341473</v>
      </c>
      <c r="AB2028">
        <v>0</v>
      </c>
      <c r="AC2028">
        <v>159.70569841807401</v>
      </c>
      <c r="AD2028">
        <v>0</v>
      </c>
      <c r="AE2028">
        <v>303.44225653148874</v>
      </c>
    </row>
    <row r="2029" spans="1:31" x14ac:dyDescent="0.25">
      <c r="A2029">
        <v>1809022</v>
      </c>
      <c r="B2029">
        <v>1</v>
      </c>
      <c r="C2029" t="s">
        <v>80</v>
      </c>
      <c r="D2029" t="s">
        <v>102</v>
      </c>
      <c r="E2029" t="s">
        <v>176</v>
      </c>
      <c r="F2029" t="s">
        <v>6131</v>
      </c>
      <c r="G2029" t="s">
        <v>142</v>
      </c>
      <c r="H2029" t="s">
        <v>143</v>
      </c>
      <c r="I2029" t="s">
        <v>135</v>
      </c>
      <c r="J2029" t="s">
        <v>136</v>
      </c>
      <c r="K2029" t="s">
        <v>137</v>
      </c>
      <c r="L2029" t="s">
        <v>6132</v>
      </c>
      <c r="M2029" t="s">
        <v>6133</v>
      </c>
      <c r="N2029">
        <v>0.95388888800000005</v>
      </c>
      <c r="O2029">
        <v>1</v>
      </c>
      <c r="P2029">
        <v>955</v>
      </c>
      <c r="Q2029">
        <v>2</v>
      </c>
      <c r="R2029">
        <v>11</v>
      </c>
      <c r="S2029">
        <v>4</v>
      </c>
      <c r="T2029">
        <v>59</v>
      </c>
      <c r="U2029">
        <v>0</v>
      </c>
      <c r="V2029">
        <v>0</v>
      </c>
      <c r="W2029">
        <v>0.81192309145219999</v>
      </c>
      <c r="X2029">
        <v>101.19697435079971</v>
      </c>
      <c r="Y2029">
        <v>1.3468113462978888</v>
      </c>
      <c r="Z2029">
        <v>5.1333427175224964</v>
      </c>
      <c r="AA2029">
        <v>23.932062737797519</v>
      </c>
      <c r="AB2029">
        <v>17.472641126602475</v>
      </c>
      <c r="AC2029">
        <v>0</v>
      </c>
      <c r="AD2029">
        <v>0</v>
      </c>
      <c r="AE2029">
        <v>149.89375537047226</v>
      </c>
    </row>
    <row r="2030" spans="1:31" x14ac:dyDescent="0.25">
      <c r="A2030">
        <v>1809027</v>
      </c>
      <c r="B2030">
        <v>1</v>
      </c>
      <c r="C2030" t="s">
        <v>80</v>
      </c>
      <c r="D2030" t="s">
        <v>102</v>
      </c>
      <c r="E2030" t="s">
        <v>140</v>
      </c>
      <c r="F2030" t="s">
        <v>6134</v>
      </c>
      <c r="G2030" t="s">
        <v>158</v>
      </c>
      <c r="H2030" t="s">
        <v>143</v>
      </c>
      <c r="I2030" t="s">
        <v>135</v>
      </c>
      <c r="J2030" t="s">
        <v>136</v>
      </c>
      <c r="K2030" t="s">
        <v>137</v>
      </c>
      <c r="L2030" t="s">
        <v>6135</v>
      </c>
      <c r="M2030" t="s">
        <v>6136</v>
      </c>
      <c r="N2030">
        <v>0.50416666600000004</v>
      </c>
      <c r="O2030">
        <v>0</v>
      </c>
      <c r="P2030">
        <v>484</v>
      </c>
      <c r="Q2030">
        <v>9</v>
      </c>
      <c r="R2030">
        <v>267</v>
      </c>
      <c r="S2030">
        <v>4</v>
      </c>
      <c r="T2030">
        <v>40</v>
      </c>
      <c r="U2030">
        <v>0</v>
      </c>
      <c r="V2030">
        <v>0</v>
      </c>
      <c r="W2030">
        <v>0</v>
      </c>
      <c r="X2030">
        <v>48.025306240668847</v>
      </c>
      <c r="Y2030">
        <v>4.3515641866449961</v>
      </c>
      <c r="Z2030">
        <v>29.461492846390637</v>
      </c>
      <c r="AA2030">
        <v>8.7034315970525</v>
      </c>
      <c r="AB2030">
        <v>14.023346643262819</v>
      </c>
      <c r="AC2030">
        <v>0</v>
      </c>
      <c r="AD2030">
        <v>0</v>
      </c>
      <c r="AE2030">
        <v>104.56514151401981</v>
      </c>
    </row>
    <row r="2031" spans="1:31" x14ac:dyDescent="0.25">
      <c r="A2031">
        <v>1809028</v>
      </c>
      <c r="B2031">
        <v>1</v>
      </c>
      <c r="C2031" t="s">
        <v>80</v>
      </c>
      <c r="D2031" t="s">
        <v>82</v>
      </c>
      <c r="E2031" t="s">
        <v>291</v>
      </c>
      <c r="F2031" t="s">
        <v>6137</v>
      </c>
      <c r="G2031" t="s">
        <v>475</v>
      </c>
      <c r="H2031" t="s">
        <v>134</v>
      </c>
      <c r="I2031" t="s">
        <v>135</v>
      </c>
      <c r="J2031" t="s">
        <v>136</v>
      </c>
      <c r="K2031" t="s">
        <v>137</v>
      </c>
      <c r="L2031" t="s">
        <v>6138</v>
      </c>
      <c r="M2031" t="s">
        <v>6139</v>
      </c>
      <c r="N2031">
        <v>0.30055555499999997</v>
      </c>
      <c r="O2031">
        <v>0</v>
      </c>
      <c r="P2031">
        <v>794</v>
      </c>
      <c r="Q2031">
        <v>0</v>
      </c>
      <c r="R2031">
        <v>0</v>
      </c>
      <c r="S2031">
        <v>0</v>
      </c>
      <c r="T2031">
        <v>16</v>
      </c>
      <c r="U2031">
        <v>0</v>
      </c>
      <c r="V2031">
        <v>0</v>
      </c>
      <c r="W2031">
        <v>0</v>
      </c>
      <c r="X2031">
        <v>63.104383486865139</v>
      </c>
      <c r="Y2031">
        <v>0</v>
      </c>
      <c r="Z2031">
        <v>0</v>
      </c>
      <c r="AA2031">
        <v>0</v>
      </c>
      <c r="AB2031">
        <v>2.8483342095272031</v>
      </c>
      <c r="AC2031">
        <v>0</v>
      </c>
      <c r="AD2031">
        <v>0</v>
      </c>
      <c r="AE2031">
        <v>65.952717696392341</v>
      </c>
    </row>
    <row r="2032" spans="1:31" x14ac:dyDescent="0.25">
      <c r="A2032">
        <v>1809029</v>
      </c>
      <c r="B2032">
        <v>1</v>
      </c>
      <c r="C2032" t="s">
        <v>80</v>
      </c>
      <c r="D2032" t="s">
        <v>107</v>
      </c>
      <c r="E2032" t="s">
        <v>146</v>
      </c>
      <c r="F2032" t="s">
        <v>6140</v>
      </c>
      <c r="G2032" t="s">
        <v>142</v>
      </c>
      <c r="H2032" t="s">
        <v>143</v>
      </c>
      <c r="I2032" t="s">
        <v>135</v>
      </c>
      <c r="J2032" t="s">
        <v>136</v>
      </c>
      <c r="K2032" t="s">
        <v>137</v>
      </c>
      <c r="L2032" t="s">
        <v>6141</v>
      </c>
      <c r="M2032" t="s">
        <v>6142</v>
      </c>
      <c r="N2032">
        <v>0.44138888799999998</v>
      </c>
      <c r="O2032">
        <v>0</v>
      </c>
      <c r="P2032">
        <v>4298</v>
      </c>
      <c r="Q2032">
        <v>0</v>
      </c>
      <c r="R2032">
        <v>4</v>
      </c>
      <c r="S2032">
        <v>2</v>
      </c>
      <c r="T2032">
        <v>130</v>
      </c>
      <c r="U2032">
        <v>1</v>
      </c>
      <c r="V2032">
        <v>1</v>
      </c>
      <c r="W2032">
        <v>0</v>
      </c>
      <c r="X2032">
        <v>391.42023884200165</v>
      </c>
      <c r="Y2032">
        <v>0</v>
      </c>
      <c r="Z2032">
        <v>2.1675790614679951</v>
      </c>
      <c r="AA2032">
        <v>1.0275415929538667</v>
      </c>
      <c r="AB2032">
        <v>41.616029946654557</v>
      </c>
      <c r="AC2032">
        <v>30.572817125406058</v>
      </c>
      <c r="AD2032">
        <v>2.3278415281379999E-2</v>
      </c>
      <c r="AE2032">
        <v>466.82748498376554</v>
      </c>
    </row>
    <row r="2033" spans="1:31" x14ac:dyDescent="0.25">
      <c r="A2033">
        <v>1809030</v>
      </c>
      <c r="B2033">
        <v>1</v>
      </c>
      <c r="C2033" t="s">
        <v>80</v>
      </c>
      <c r="D2033" t="s">
        <v>106</v>
      </c>
      <c r="E2033" t="s">
        <v>146</v>
      </c>
      <c r="F2033" t="s">
        <v>4333</v>
      </c>
      <c r="G2033" t="s">
        <v>170</v>
      </c>
      <c r="H2033" t="s">
        <v>143</v>
      </c>
      <c r="I2033" t="s">
        <v>135</v>
      </c>
      <c r="J2033" t="s">
        <v>136</v>
      </c>
      <c r="K2033" t="s">
        <v>137</v>
      </c>
      <c r="L2033" t="s">
        <v>6143</v>
      </c>
      <c r="M2033" t="s">
        <v>6144</v>
      </c>
      <c r="N2033">
        <v>1.2833333330000001</v>
      </c>
      <c r="O2033">
        <v>0</v>
      </c>
      <c r="P2033">
        <v>252</v>
      </c>
      <c r="Q2033">
        <v>0</v>
      </c>
      <c r="R2033">
        <v>0</v>
      </c>
      <c r="S2033">
        <v>0</v>
      </c>
      <c r="T2033">
        <v>35</v>
      </c>
      <c r="U2033">
        <v>0</v>
      </c>
      <c r="V2033">
        <v>0</v>
      </c>
      <c r="W2033">
        <v>0</v>
      </c>
      <c r="X2033">
        <v>56.524003980609542</v>
      </c>
      <c r="Y2033">
        <v>0</v>
      </c>
      <c r="Z2033">
        <v>0</v>
      </c>
      <c r="AA2033">
        <v>0</v>
      </c>
      <c r="AB2033">
        <v>10.951958442136407</v>
      </c>
      <c r="AC2033">
        <v>0</v>
      </c>
      <c r="AD2033">
        <v>0</v>
      </c>
      <c r="AE2033">
        <v>67.475962422745951</v>
      </c>
    </row>
    <row r="2034" spans="1:31" x14ac:dyDescent="0.25">
      <c r="A2034">
        <v>1809031</v>
      </c>
      <c r="B2034">
        <v>1</v>
      </c>
      <c r="C2034" t="s">
        <v>80</v>
      </c>
      <c r="D2034" t="s">
        <v>92</v>
      </c>
      <c r="E2034" t="s">
        <v>146</v>
      </c>
      <c r="F2034" t="s">
        <v>6145</v>
      </c>
      <c r="G2034" t="s">
        <v>263</v>
      </c>
      <c r="H2034" t="s">
        <v>143</v>
      </c>
      <c r="I2034" t="s">
        <v>135</v>
      </c>
      <c r="J2034" t="s">
        <v>136</v>
      </c>
      <c r="K2034" t="s">
        <v>159</v>
      </c>
      <c r="L2034" t="s">
        <v>6146</v>
      </c>
      <c r="M2034" t="s">
        <v>6147</v>
      </c>
      <c r="N2034">
        <v>3.6270961110000002</v>
      </c>
      <c r="O2034">
        <v>1</v>
      </c>
      <c r="P2034">
        <v>2552</v>
      </c>
      <c r="Q2034">
        <v>0</v>
      </c>
      <c r="R2034">
        <v>37</v>
      </c>
      <c r="S2034">
        <v>8</v>
      </c>
      <c r="T2034">
        <v>250</v>
      </c>
      <c r="U2034">
        <v>1</v>
      </c>
      <c r="V2034">
        <v>0</v>
      </c>
      <c r="W2034">
        <v>0</v>
      </c>
      <c r="X2034">
        <v>2608.5112474134253</v>
      </c>
      <c r="Y2034">
        <v>0</v>
      </c>
      <c r="Z2034">
        <v>23.758631213365405</v>
      </c>
      <c r="AA2034">
        <v>415.34491572359514</v>
      </c>
      <c r="AB2034">
        <v>841.77821685890387</v>
      </c>
      <c r="AC2034">
        <v>2.0284826626190133</v>
      </c>
      <c r="AD2034">
        <v>0</v>
      </c>
      <c r="AE2034">
        <v>3891.4214938719083</v>
      </c>
    </row>
    <row r="2035" spans="1:31" x14ac:dyDescent="0.25">
      <c r="A2035">
        <v>1809033</v>
      </c>
      <c r="B2035">
        <v>1</v>
      </c>
      <c r="C2035" t="s">
        <v>80</v>
      </c>
      <c r="D2035" t="s">
        <v>82</v>
      </c>
      <c r="E2035" t="s">
        <v>326</v>
      </c>
      <c r="F2035" t="s">
        <v>5688</v>
      </c>
      <c r="G2035" t="s">
        <v>1749</v>
      </c>
      <c r="H2035" t="s">
        <v>134</v>
      </c>
      <c r="I2035" t="s">
        <v>135</v>
      </c>
      <c r="J2035" t="s">
        <v>136</v>
      </c>
      <c r="K2035" t="s">
        <v>137</v>
      </c>
      <c r="L2035" t="s">
        <v>6148</v>
      </c>
      <c r="M2035" t="s">
        <v>6149</v>
      </c>
      <c r="N2035">
        <v>2.8925000000000001</v>
      </c>
      <c r="O2035">
        <v>0</v>
      </c>
      <c r="P2035">
        <v>25</v>
      </c>
      <c r="Q2035">
        <v>0</v>
      </c>
      <c r="R2035">
        <v>0</v>
      </c>
      <c r="S2035">
        <v>0</v>
      </c>
      <c r="T2035">
        <v>26</v>
      </c>
      <c r="U2035">
        <v>0</v>
      </c>
      <c r="V2035">
        <v>0</v>
      </c>
      <c r="W2035">
        <v>0</v>
      </c>
      <c r="X2035">
        <v>16.276227714882904</v>
      </c>
      <c r="Y2035">
        <v>0</v>
      </c>
      <c r="Z2035">
        <v>0</v>
      </c>
      <c r="AA2035">
        <v>0</v>
      </c>
      <c r="AB2035">
        <v>51.074953303728975</v>
      </c>
      <c r="AC2035">
        <v>0</v>
      </c>
      <c r="AD2035">
        <v>0</v>
      </c>
      <c r="AE2035">
        <v>67.351181018611882</v>
      </c>
    </row>
    <row r="2036" spans="1:31" x14ac:dyDescent="0.25">
      <c r="A2036">
        <v>1809034</v>
      </c>
      <c r="B2036">
        <v>1</v>
      </c>
      <c r="C2036" t="s">
        <v>80</v>
      </c>
      <c r="D2036" t="s">
        <v>97</v>
      </c>
      <c r="E2036" t="s">
        <v>131</v>
      </c>
      <c r="F2036" t="s">
        <v>6150</v>
      </c>
      <c r="G2036" t="s">
        <v>231</v>
      </c>
      <c r="H2036" t="s">
        <v>134</v>
      </c>
      <c r="I2036" t="s">
        <v>135</v>
      </c>
      <c r="J2036" t="s">
        <v>136</v>
      </c>
      <c r="K2036" t="s">
        <v>137</v>
      </c>
      <c r="L2036" t="s">
        <v>6151</v>
      </c>
      <c r="M2036" t="s">
        <v>6152</v>
      </c>
      <c r="N2036">
        <v>1.0719444440000001</v>
      </c>
      <c r="O2036">
        <v>0</v>
      </c>
      <c r="P2036">
        <v>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0.44004980019422502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0.44004980019422502</v>
      </c>
    </row>
    <row r="2037" spans="1:31" x14ac:dyDescent="0.25">
      <c r="A2037">
        <v>1809035</v>
      </c>
      <c r="B2037">
        <v>1</v>
      </c>
      <c r="C2037" t="s">
        <v>80</v>
      </c>
      <c r="D2037" t="s">
        <v>83</v>
      </c>
      <c r="E2037" t="s">
        <v>193</v>
      </c>
      <c r="F2037" t="s">
        <v>6153</v>
      </c>
      <c r="G2037" t="s">
        <v>256</v>
      </c>
      <c r="H2037" t="s">
        <v>134</v>
      </c>
      <c r="I2037" t="s">
        <v>135</v>
      </c>
      <c r="J2037" t="s">
        <v>136</v>
      </c>
      <c r="K2037" t="s">
        <v>159</v>
      </c>
      <c r="L2037" t="s">
        <v>6154</v>
      </c>
      <c r="M2037" t="s">
        <v>6155</v>
      </c>
      <c r="N2037">
        <v>7.8520286109999997</v>
      </c>
      <c r="O2037">
        <v>0</v>
      </c>
      <c r="P2037">
        <v>38</v>
      </c>
      <c r="Q2037">
        <v>0</v>
      </c>
      <c r="R2037">
        <v>0</v>
      </c>
      <c r="S2037">
        <v>0</v>
      </c>
      <c r="T2037">
        <v>2</v>
      </c>
      <c r="U2037">
        <v>0</v>
      </c>
      <c r="V2037">
        <v>0</v>
      </c>
      <c r="W2037">
        <v>0</v>
      </c>
      <c r="X2037">
        <v>101.87206136462117</v>
      </c>
      <c r="Y2037">
        <v>0</v>
      </c>
      <c r="Z2037">
        <v>0</v>
      </c>
      <c r="AA2037">
        <v>0</v>
      </c>
      <c r="AB2037">
        <v>6.8472841778769578</v>
      </c>
      <c r="AC2037">
        <v>0</v>
      </c>
      <c r="AD2037">
        <v>0</v>
      </c>
      <c r="AE2037">
        <v>108.71934554249813</v>
      </c>
    </row>
    <row r="2038" spans="1:31" x14ac:dyDescent="0.25">
      <c r="A2038">
        <v>1809036</v>
      </c>
      <c r="B2038">
        <v>1</v>
      </c>
      <c r="C2038" t="s">
        <v>80</v>
      </c>
      <c r="D2038" t="s">
        <v>100</v>
      </c>
      <c r="E2038" t="s">
        <v>291</v>
      </c>
      <c r="F2038" t="s">
        <v>6156</v>
      </c>
      <c r="G2038" t="s">
        <v>148</v>
      </c>
      <c r="H2038" t="s">
        <v>134</v>
      </c>
      <c r="I2038" t="s">
        <v>135</v>
      </c>
      <c r="J2038" t="s">
        <v>136</v>
      </c>
      <c r="K2038" t="s">
        <v>137</v>
      </c>
      <c r="L2038" t="s">
        <v>6157</v>
      </c>
      <c r="M2038" t="s">
        <v>6158</v>
      </c>
      <c r="N2038">
        <v>1.8774999999999999</v>
      </c>
      <c r="O2038">
        <v>0</v>
      </c>
      <c r="P2038">
        <v>85</v>
      </c>
      <c r="Q2038">
        <v>0</v>
      </c>
      <c r="R2038">
        <v>18</v>
      </c>
      <c r="S2038">
        <v>0</v>
      </c>
      <c r="T2038">
        <v>2</v>
      </c>
      <c r="U2038">
        <v>0</v>
      </c>
      <c r="V2038">
        <v>0</v>
      </c>
      <c r="W2038">
        <v>0</v>
      </c>
      <c r="X2038">
        <v>31.14200587507602</v>
      </c>
      <c r="Y2038">
        <v>0</v>
      </c>
      <c r="Z2038">
        <v>3.7316850658479224</v>
      </c>
      <c r="AA2038">
        <v>0</v>
      </c>
      <c r="AB2038">
        <v>6.8068397996634999E-2</v>
      </c>
      <c r="AC2038">
        <v>0</v>
      </c>
      <c r="AD2038">
        <v>0</v>
      </c>
      <c r="AE2038">
        <v>34.941759338920576</v>
      </c>
    </row>
    <row r="2039" spans="1:31" x14ac:dyDescent="0.25">
      <c r="A2039">
        <v>1809039</v>
      </c>
      <c r="B2039">
        <v>1</v>
      </c>
      <c r="C2039" t="s">
        <v>80</v>
      </c>
      <c r="D2039" t="s">
        <v>106</v>
      </c>
      <c r="E2039" t="s">
        <v>131</v>
      </c>
      <c r="F2039" t="s">
        <v>6159</v>
      </c>
      <c r="G2039" t="s">
        <v>231</v>
      </c>
      <c r="H2039" t="s">
        <v>134</v>
      </c>
      <c r="I2039" t="s">
        <v>135</v>
      </c>
      <c r="J2039" t="s">
        <v>136</v>
      </c>
      <c r="K2039" t="s">
        <v>137</v>
      </c>
      <c r="L2039" t="s">
        <v>6160</v>
      </c>
      <c r="M2039" t="s">
        <v>6161</v>
      </c>
      <c r="N2039">
        <v>5.2455555550000001</v>
      </c>
      <c r="O2039">
        <v>0</v>
      </c>
      <c r="P2039">
        <v>0</v>
      </c>
      <c r="Q2039">
        <v>0</v>
      </c>
      <c r="R2039">
        <v>3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1.2359186432911733</v>
      </c>
      <c r="AA2039">
        <v>0</v>
      </c>
      <c r="AB2039">
        <v>0</v>
      </c>
      <c r="AC2039">
        <v>0</v>
      </c>
      <c r="AD2039">
        <v>0</v>
      </c>
      <c r="AE2039">
        <v>1.2359186432911733</v>
      </c>
    </row>
    <row r="2040" spans="1:31" x14ac:dyDescent="0.25">
      <c r="A2040">
        <v>1809041</v>
      </c>
      <c r="B2040">
        <v>1</v>
      </c>
      <c r="C2040" t="s">
        <v>81</v>
      </c>
      <c r="D2040" t="s">
        <v>120</v>
      </c>
      <c r="E2040" t="s">
        <v>131</v>
      </c>
      <c r="F2040" t="s">
        <v>6162</v>
      </c>
      <c r="G2040" t="s">
        <v>279</v>
      </c>
      <c r="H2040" t="s">
        <v>134</v>
      </c>
      <c r="I2040" t="s">
        <v>135</v>
      </c>
      <c r="J2040" t="s">
        <v>136</v>
      </c>
      <c r="K2040" t="s">
        <v>137</v>
      </c>
      <c r="L2040" t="s">
        <v>6163</v>
      </c>
      <c r="M2040" t="s">
        <v>6164</v>
      </c>
      <c r="N2040">
        <v>2.9794444439999999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1.3198796271319209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1.3198796271319209</v>
      </c>
    </row>
    <row r="2041" spans="1:31" x14ac:dyDescent="0.25">
      <c r="A2041">
        <v>1809043</v>
      </c>
      <c r="B2041">
        <v>1</v>
      </c>
      <c r="C2041" t="s">
        <v>81</v>
      </c>
      <c r="D2041" t="s">
        <v>120</v>
      </c>
      <c r="E2041" t="s">
        <v>140</v>
      </c>
      <c r="F2041" t="s">
        <v>908</v>
      </c>
      <c r="G2041" t="s">
        <v>142</v>
      </c>
      <c r="H2041" t="s">
        <v>143</v>
      </c>
      <c r="I2041" t="s">
        <v>135</v>
      </c>
      <c r="J2041" t="s">
        <v>136</v>
      </c>
      <c r="K2041" t="s">
        <v>137</v>
      </c>
      <c r="L2041" t="s">
        <v>6165</v>
      </c>
      <c r="M2041" t="s">
        <v>6166</v>
      </c>
      <c r="N2041">
        <v>1.601388888</v>
      </c>
      <c r="O2041">
        <v>0</v>
      </c>
      <c r="P2041">
        <v>0</v>
      </c>
      <c r="Q2041">
        <v>43</v>
      </c>
      <c r="R2041">
        <v>0</v>
      </c>
      <c r="S2041">
        <v>2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51.901648135124532</v>
      </c>
      <c r="Z2041">
        <v>0</v>
      </c>
      <c r="AA2041">
        <v>0.55132524853770004</v>
      </c>
      <c r="AB2041">
        <v>0</v>
      </c>
      <c r="AC2041">
        <v>0</v>
      </c>
      <c r="AD2041">
        <v>0</v>
      </c>
      <c r="AE2041">
        <v>52.452973383662233</v>
      </c>
    </row>
    <row r="2042" spans="1:31" x14ac:dyDescent="0.25">
      <c r="A2042">
        <v>1809044</v>
      </c>
      <c r="B2042">
        <v>1</v>
      </c>
      <c r="C2042" t="s">
        <v>80</v>
      </c>
      <c r="D2042" t="s">
        <v>93</v>
      </c>
      <c r="E2042" t="s">
        <v>131</v>
      </c>
      <c r="F2042" t="s">
        <v>6167</v>
      </c>
      <c r="G2042" t="s">
        <v>231</v>
      </c>
      <c r="H2042" t="s">
        <v>134</v>
      </c>
      <c r="I2042" t="s">
        <v>135</v>
      </c>
      <c r="J2042" t="s">
        <v>136</v>
      </c>
      <c r="K2042" t="s">
        <v>137</v>
      </c>
      <c r="L2042" t="s">
        <v>6168</v>
      </c>
      <c r="M2042" t="s">
        <v>6169</v>
      </c>
      <c r="N2042">
        <v>4.0788888879999998</v>
      </c>
      <c r="O2042">
        <v>0</v>
      </c>
      <c r="P2042">
        <v>2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0.42930212650470001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0.42930212650470001</v>
      </c>
    </row>
    <row r="2043" spans="1:31" x14ac:dyDescent="0.25">
      <c r="A2043">
        <v>1809045</v>
      </c>
      <c r="B2043">
        <v>1</v>
      </c>
      <c r="C2043" t="s">
        <v>80</v>
      </c>
      <c r="D2043" t="s">
        <v>83</v>
      </c>
      <c r="E2043" t="s">
        <v>193</v>
      </c>
      <c r="F2043" t="s">
        <v>6170</v>
      </c>
      <c r="G2043" t="s">
        <v>256</v>
      </c>
      <c r="H2043" t="s">
        <v>134</v>
      </c>
      <c r="I2043" t="s">
        <v>135</v>
      </c>
      <c r="J2043" t="s">
        <v>136</v>
      </c>
      <c r="K2043" t="s">
        <v>159</v>
      </c>
      <c r="L2043" t="s">
        <v>6171</v>
      </c>
      <c r="M2043" t="s">
        <v>6172</v>
      </c>
      <c r="N2043">
        <v>7.5691666660000001</v>
      </c>
      <c r="O2043">
        <v>0</v>
      </c>
      <c r="P2043">
        <v>23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64.00321667786281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64.00321667786281</v>
      </c>
    </row>
    <row r="2044" spans="1:31" x14ac:dyDescent="0.25">
      <c r="A2044">
        <v>1809046</v>
      </c>
      <c r="B2044">
        <v>1</v>
      </c>
      <c r="C2044" t="s">
        <v>81</v>
      </c>
      <c r="D2044" t="s">
        <v>113</v>
      </c>
      <c r="E2044" t="s">
        <v>193</v>
      </c>
      <c r="F2044" t="s">
        <v>5389</v>
      </c>
      <c r="G2044" t="s">
        <v>373</v>
      </c>
      <c r="H2044" t="s">
        <v>134</v>
      </c>
      <c r="I2044" t="s">
        <v>135</v>
      </c>
      <c r="J2044" t="s">
        <v>136</v>
      </c>
      <c r="K2044" t="s">
        <v>137</v>
      </c>
      <c r="L2044" t="s">
        <v>6173</v>
      </c>
      <c r="M2044" t="s">
        <v>6174</v>
      </c>
      <c r="N2044">
        <v>2.2202777770000002</v>
      </c>
      <c r="O2044">
        <v>0</v>
      </c>
      <c r="P2044">
        <v>217</v>
      </c>
      <c r="Q2044">
        <v>0</v>
      </c>
      <c r="R2044">
        <v>0</v>
      </c>
      <c r="S2044">
        <v>0</v>
      </c>
      <c r="T2044">
        <v>11</v>
      </c>
      <c r="U2044">
        <v>0</v>
      </c>
      <c r="V2044">
        <v>0</v>
      </c>
      <c r="W2044">
        <v>0</v>
      </c>
      <c r="X2044">
        <v>95.033771181238748</v>
      </c>
      <c r="Y2044">
        <v>0</v>
      </c>
      <c r="Z2044">
        <v>0</v>
      </c>
      <c r="AA2044">
        <v>0</v>
      </c>
      <c r="AB2044">
        <v>6.5188472659642152</v>
      </c>
      <c r="AC2044">
        <v>0</v>
      </c>
      <c r="AD2044">
        <v>0</v>
      </c>
      <c r="AE2044">
        <v>101.55261844720296</v>
      </c>
    </row>
    <row r="2045" spans="1:31" x14ac:dyDescent="0.25">
      <c r="A2045">
        <v>1809047</v>
      </c>
      <c r="B2045">
        <v>1</v>
      </c>
      <c r="C2045" t="s">
        <v>80</v>
      </c>
      <c r="D2045" t="s">
        <v>96</v>
      </c>
      <c r="E2045" t="s">
        <v>131</v>
      </c>
      <c r="F2045" t="s">
        <v>6175</v>
      </c>
      <c r="G2045" t="s">
        <v>133</v>
      </c>
      <c r="H2045" t="s">
        <v>134</v>
      </c>
      <c r="I2045" t="s">
        <v>135</v>
      </c>
      <c r="J2045" t="s">
        <v>136</v>
      </c>
      <c r="K2045" t="s">
        <v>137</v>
      </c>
      <c r="L2045" t="s">
        <v>6176</v>
      </c>
      <c r="M2045" t="s">
        <v>6177</v>
      </c>
      <c r="N2045">
        <v>1.7150000000000001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9.2796763420920012E-2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9.2796763420920012E-2</v>
      </c>
    </row>
    <row r="2046" spans="1:31" x14ac:dyDescent="0.25">
      <c r="A2046">
        <v>1809048</v>
      </c>
      <c r="B2046">
        <v>1</v>
      </c>
      <c r="C2046" t="s">
        <v>80</v>
      </c>
      <c r="D2046" t="s">
        <v>83</v>
      </c>
      <c r="E2046" t="s">
        <v>193</v>
      </c>
      <c r="F2046" t="s">
        <v>6178</v>
      </c>
      <c r="G2046" t="s">
        <v>256</v>
      </c>
      <c r="H2046" t="s">
        <v>134</v>
      </c>
      <c r="I2046" t="s">
        <v>135</v>
      </c>
      <c r="J2046" t="s">
        <v>136</v>
      </c>
      <c r="K2046" t="s">
        <v>159</v>
      </c>
      <c r="L2046" t="s">
        <v>6171</v>
      </c>
      <c r="M2046" t="s">
        <v>6179</v>
      </c>
      <c r="N2046">
        <v>7.52</v>
      </c>
      <c r="O2046">
        <v>0</v>
      </c>
      <c r="P2046">
        <v>112</v>
      </c>
      <c r="Q2046">
        <v>0</v>
      </c>
      <c r="R2046">
        <v>0</v>
      </c>
      <c r="S2046">
        <v>0</v>
      </c>
      <c r="T2046">
        <v>8</v>
      </c>
      <c r="U2046">
        <v>0</v>
      </c>
      <c r="V2046">
        <v>0</v>
      </c>
      <c r="W2046">
        <v>0</v>
      </c>
      <c r="X2046">
        <v>237.67488283614261</v>
      </c>
      <c r="Y2046">
        <v>0</v>
      </c>
      <c r="Z2046">
        <v>0</v>
      </c>
      <c r="AA2046">
        <v>0</v>
      </c>
      <c r="AB2046">
        <v>170.93991560538913</v>
      </c>
      <c r="AC2046">
        <v>0</v>
      </c>
      <c r="AD2046">
        <v>0</v>
      </c>
      <c r="AE2046">
        <v>408.61479844153178</v>
      </c>
    </row>
    <row r="2047" spans="1:31" x14ac:dyDescent="0.25">
      <c r="A2047">
        <v>1809053</v>
      </c>
      <c r="B2047">
        <v>1</v>
      </c>
      <c r="C2047" t="s">
        <v>80</v>
      </c>
      <c r="D2047" t="s">
        <v>83</v>
      </c>
      <c r="E2047" t="s">
        <v>193</v>
      </c>
      <c r="F2047" t="s">
        <v>6180</v>
      </c>
      <c r="G2047" t="s">
        <v>247</v>
      </c>
      <c r="H2047" t="s">
        <v>134</v>
      </c>
      <c r="I2047" t="s">
        <v>135</v>
      </c>
      <c r="J2047" t="s">
        <v>136</v>
      </c>
      <c r="K2047" t="s">
        <v>137</v>
      </c>
      <c r="L2047" t="s">
        <v>6181</v>
      </c>
      <c r="M2047" t="s">
        <v>6182</v>
      </c>
      <c r="N2047">
        <v>0.59916666600000001</v>
      </c>
      <c r="O2047">
        <v>0</v>
      </c>
      <c r="P2047">
        <v>227</v>
      </c>
      <c r="Q2047">
        <v>0</v>
      </c>
      <c r="R2047">
        <v>0</v>
      </c>
      <c r="S2047">
        <v>0</v>
      </c>
      <c r="T2047">
        <v>11</v>
      </c>
      <c r="U2047">
        <v>0</v>
      </c>
      <c r="V2047">
        <v>0</v>
      </c>
      <c r="W2047">
        <v>0</v>
      </c>
      <c r="X2047">
        <v>29.556633876344506</v>
      </c>
      <c r="Y2047">
        <v>0</v>
      </c>
      <c r="Z2047">
        <v>0</v>
      </c>
      <c r="AA2047">
        <v>0</v>
      </c>
      <c r="AB2047">
        <v>1.6687837055860018</v>
      </c>
      <c r="AC2047">
        <v>0</v>
      </c>
      <c r="AD2047">
        <v>0</v>
      </c>
      <c r="AE2047">
        <v>31.225417581930508</v>
      </c>
    </row>
    <row r="2048" spans="1:31" x14ac:dyDescent="0.25">
      <c r="A2048">
        <v>1809054</v>
      </c>
      <c r="B2048">
        <v>1</v>
      </c>
      <c r="C2048" t="s">
        <v>80</v>
      </c>
      <c r="D2048" t="s">
        <v>87</v>
      </c>
      <c r="E2048" t="s">
        <v>193</v>
      </c>
      <c r="F2048" t="s">
        <v>6183</v>
      </c>
      <c r="G2048" t="s">
        <v>722</v>
      </c>
      <c r="H2048" t="s">
        <v>134</v>
      </c>
      <c r="I2048" t="s">
        <v>135</v>
      </c>
      <c r="J2048" t="s">
        <v>136</v>
      </c>
      <c r="K2048" t="s">
        <v>137</v>
      </c>
      <c r="L2048" t="s">
        <v>6184</v>
      </c>
      <c r="M2048" t="s">
        <v>6185</v>
      </c>
      <c r="N2048">
        <v>8.0255555550000004</v>
      </c>
      <c r="O2048">
        <v>0</v>
      </c>
      <c r="P2048">
        <v>108</v>
      </c>
      <c r="Q2048">
        <v>0</v>
      </c>
      <c r="R2048">
        <v>0</v>
      </c>
      <c r="S2048">
        <v>0</v>
      </c>
      <c r="T2048">
        <v>2</v>
      </c>
      <c r="U2048">
        <v>0</v>
      </c>
      <c r="V2048">
        <v>0</v>
      </c>
      <c r="W2048">
        <v>0</v>
      </c>
      <c r="X2048">
        <v>275.43153472851748</v>
      </c>
      <c r="Y2048">
        <v>0</v>
      </c>
      <c r="Z2048">
        <v>0</v>
      </c>
      <c r="AA2048">
        <v>0</v>
      </c>
      <c r="AB2048">
        <v>10.671715104904592</v>
      </c>
      <c r="AC2048">
        <v>0</v>
      </c>
      <c r="AD2048">
        <v>0</v>
      </c>
      <c r="AE2048">
        <v>286.10324983342207</v>
      </c>
    </row>
    <row r="2049" spans="1:31" x14ac:dyDescent="0.25">
      <c r="A2049">
        <v>1809055</v>
      </c>
      <c r="B2049">
        <v>1</v>
      </c>
      <c r="C2049" t="s">
        <v>80</v>
      </c>
      <c r="D2049" t="s">
        <v>93</v>
      </c>
      <c r="E2049" t="s">
        <v>146</v>
      </c>
      <c r="F2049" t="s">
        <v>6186</v>
      </c>
      <c r="G2049" t="s">
        <v>593</v>
      </c>
      <c r="H2049" t="s">
        <v>143</v>
      </c>
      <c r="I2049" t="s">
        <v>135</v>
      </c>
      <c r="J2049" t="s">
        <v>136</v>
      </c>
      <c r="K2049" t="s">
        <v>137</v>
      </c>
      <c r="L2049" t="s">
        <v>6187</v>
      </c>
      <c r="M2049" t="s">
        <v>6188</v>
      </c>
      <c r="N2049">
        <v>5.6783333330000003</v>
      </c>
      <c r="O2049">
        <v>0</v>
      </c>
      <c r="P2049">
        <v>66</v>
      </c>
      <c r="Q2049">
        <v>0</v>
      </c>
      <c r="R2049">
        <v>2</v>
      </c>
      <c r="S2049">
        <v>0</v>
      </c>
      <c r="T2049">
        <v>10</v>
      </c>
      <c r="U2049">
        <v>0</v>
      </c>
      <c r="V2049">
        <v>0</v>
      </c>
      <c r="W2049">
        <v>0</v>
      </c>
      <c r="X2049">
        <v>79.659510411207691</v>
      </c>
      <c r="Y2049">
        <v>0</v>
      </c>
      <c r="Z2049">
        <v>50.805107176653962</v>
      </c>
      <c r="AA2049">
        <v>0</v>
      </c>
      <c r="AB2049">
        <v>57.219103496281157</v>
      </c>
      <c r="AC2049">
        <v>0</v>
      </c>
      <c r="AD2049">
        <v>0</v>
      </c>
      <c r="AE2049">
        <v>187.6837210841428</v>
      </c>
    </row>
    <row r="2050" spans="1:31" x14ac:dyDescent="0.25">
      <c r="A2050">
        <v>1809058</v>
      </c>
      <c r="B2050">
        <v>1</v>
      </c>
      <c r="C2050" t="s">
        <v>80</v>
      </c>
      <c r="D2050" t="s">
        <v>107</v>
      </c>
      <c r="E2050" t="s">
        <v>140</v>
      </c>
      <c r="F2050" t="s">
        <v>6189</v>
      </c>
      <c r="G2050" t="s">
        <v>256</v>
      </c>
      <c r="H2050" t="s">
        <v>143</v>
      </c>
      <c r="I2050" t="s">
        <v>135</v>
      </c>
      <c r="J2050" t="s">
        <v>136</v>
      </c>
      <c r="K2050" t="s">
        <v>159</v>
      </c>
      <c r="L2050" t="s">
        <v>6190</v>
      </c>
      <c r="M2050" t="s">
        <v>6191</v>
      </c>
      <c r="N2050">
        <v>6.8052777769999997</v>
      </c>
      <c r="O2050">
        <v>8</v>
      </c>
      <c r="P2050">
        <v>2990</v>
      </c>
      <c r="Q2050">
        <v>0</v>
      </c>
      <c r="R2050">
        <v>2</v>
      </c>
      <c r="S2050">
        <v>2</v>
      </c>
      <c r="T2050">
        <v>159</v>
      </c>
      <c r="U2050">
        <v>0</v>
      </c>
      <c r="V2050">
        <v>3</v>
      </c>
      <c r="W2050">
        <v>380.27364073131685</v>
      </c>
      <c r="X2050">
        <v>1802.0125066876594</v>
      </c>
      <c r="Y2050">
        <v>0</v>
      </c>
      <c r="Z2050">
        <v>0.50205875552311885</v>
      </c>
      <c r="AA2050">
        <v>262.56534720076394</v>
      </c>
      <c r="AB2050">
        <v>700.34850942984201</v>
      </c>
      <c r="AC2050">
        <v>0</v>
      </c>
      <c r="AD2050">
        <v>132.24746210569023</v>
      </c>
      <c r="AE2050">
        <v>3277.9495249107958</v>
      </c>
    </row>
    <row r="2051" spans="1:31" x14ac:dyDescent="0.25">
      <c r="A2051">
        <v>1809061</v>
      </c>
      <c r="B2051">
        <v>1</v>
      </c>
      <c r="C2051" t="s">
        <v>81</v>
      </c>
      <c r="D2051" t="s">
        <v>112</v>
      </c>
      <c r="E2051" t="s">
        <v>193</v>
      </c>
      <c r="F2051" t="s">
        <v>6192</v>
      </c>
      <c r="G2051" t="s">
        <v>235</v>
      </c>
      <c r="H2051" t="s">
        <v>134</v>
      </c>
      <c r="I2051" t="s">
        <v>135</v>
      </c>
      <c r="J2051" t="s">
        <v>136</v>
      </c>
      <c r="K2051" t="s">
        <v>137</v>
      </c>
      <c r="L2051" t="s">
        <v>6193</v>
      </c>
      <c r="M2051" t="s">
        <v>6194</v>
      </c>
      <c r="N2051">
        <v>0.52277777700000005</v>
      </c>
      <c r="O2051">
        <v>0</v>
      </c>
      <c r="P2051">
        <v>5</v>
      </c>
      <c r="Q2051">
        <v>0</v>
      </c>
      <c r="R2051">
        <v>5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0.40280174671039332</v>
      </c>
      <c r="Y2051">
        <v>0</v>
      </c>
      <c r="Z2051">
        <v>0.27769564261703833</v>
      </c>
      <c r="AA2051">
        <v>0</v>
      </c>
      <c r="AB2051">
        <v>3.0196727509511107E-2</v>
      </c>
      <c r="AC2051">
        <v>0</v>
      </c>
      <c r="AD2051">
        <v>0</v>
      </c>
      <c r="AE2051">
        <v>0.71069411683694272</v>
      </c>
    </row>
    <row r="2052" spans="1:31" x14ac:dyDescent="0.25">
      <c r="A2052">
        <v>1809067</v>
      </c>
      <c r="B2052">
        <v>1</v>
      </c>
      <c r="C2052" t="s">
        <v>80</v>
      </c>
      <c r="D2052" t="s">
        <v>94</v>
      </c>
      <c r="E2052" t="s">
        <v>146</v>
      </c>
      <c r="F2052" t="s">
        <v>6195</v>
      </c>
      <c r="G2052" t="s">
        <v>593</v>
      </c>
      <c r="H2052" t="s">
        <v>143</v>
      </c>
      <c r="I2052" t="s">
        <v>135</v>
      </c>
      <c r="J2052" t="s">
        <v>136</v>
      </c>
      <c r="K2052" t="s">
        <v>137</v>
      </c>
      <c r="L2052" t="s">
        <v>6196</v>
      </c>
      <c r="M2052" t="s">
        <v>6197</v>
      </c>
      <c r="N2052">
        <v>4.1677777770000004</v>
      </c>
      <c r="O2052">
        <v>0</v>
      </c>
      <c r="P2052">
        <v>42</v>
      </c>
      <c r="Q2052">
        <v>0</v>
      </c>
      <c r="R2052">
        <v>43</v>
      </c>
      <c r="S2052">
        <v>0</v>
      </c>
      <c r="T2052">
        <v>2</v>
      </c>
      <c r="U2052">
        <v>0</v>
      </c>
      <c r="V2052">
        <v>0</v>
      </c>
      <c r="W2052">
        <v>0</v>
      </c>
      <c r="X2052">
        <v>24.645039212429328</v>
      </c>
      <c r="Y2052">
        <v>0</v>
      </c>
      <c r="Z2052">
        <v>16.46478888896964</v>
      </c>
      <c r="AA2052">
        <v>0</v>
      </c>
      <c r="AB2052">
        <v>19.390720870844106</v>
      </c>
      <c r="AC2052">
        <v>0</v>
      </c>
      <c r="AD2052">
        <v>0</v>
      </c>
      <c r="AE2052">
        <v>60.500548972243074</v>
      </c>
    </row>
    <row r="2053" spans="1:31" x14ac:dyDescent="0.25">
      <c r="A2053">
        <v>1809068</v>
      </c>
      <c r="B2053">
        <v>1</v>
      </c>
      <c r="C2053" t="s">
        <v>80</v>
      </c>
      <c r="D2053" t="s">
        <v>91</v>
      </c>
      <c r="E2053" t="s">
        <v>291</v>
      </c>
      <c r="F2053" t="s">
        <v>6198</v>
      </c>
      <c r="G2053" t="s">
        <v>256</v>
      </c>
      <c r="H2053" t="s">
        <v>134</v>
      </c>
      <c r="I2053" t="s">
        <v>135</v>
      </c>
      <c r="J2053" t="s">
        <v>136</v>
      </c>
      <c r="K2053" t="s">
        <v>159</v>
      </c>
      <c r="L2053" t="s">
        <v>6199</v>
      </c>
      <c r="M2053" t="s">
        <v>6200</v>
      </c>
      <c r="N2053">
        <v>2.0818536110000001</v>
      </c>
      <c r="O2053">
        <v>0</v>
      </c>
      <c r="P2053">
        <v>177</v>
      </c>
      <c r="Q2053">
        <v>0</v>
      </c>
      <c r="R2053">
        <v>0</v>
      </c>
      <c r="S2053">
        <v>0</v>
      </c>
      <c r="T2053">
        <v>25</v>
      </c>
      <c r="U2053">
        <v>0</v>
      </c>
      <c r="V2053">
        <v>0</v>
      </c>
      <c r="W2053">
        <v>0</v>
      </c>
      <c r="X2053">
        <v>69.239026339540658</v>
      </c>
      <c r="Y2053">
        <v>0</v>
      </c>
      <c r="Z2053">
        <v>0</v>
      </c>
      <c r="AA2053">
        <v>0</v>
      </c>
      <c r="AB2053">
        <v>20.381322587803041</v>
      </c>
      <c r="AC2053">
        <v>0</v>
      </c>
      <c r="AD2053">
        <v>0</v>
      </c>
      <c r="AE2053">
        <v>89.620348927343699</v>
      </c>
    </row>
    <row r="2054" spans="1:31" x14ac:dyDescent="0.25">
      <c r="A2054">
        <v>1809071</v>
      </c>
      <c r="B2054">
        <v>1</v>
      </c>
      <c r="C2054" t="s">
        <v>80</v>
      </c>
      <c r="D2054" t="s">
        <v>100</v>
      </c>
      <c r="E2054" t="s">
        <v>176</v>
      </c>
      <c r="F2054" t="s">
        <v>3154</v>
      </c>
      <c r="G2054" t="s">
        <v>263</v>
      </c>
      <c r="H2054" t="s">
        <v>143</v>
      </c>
      <c r="I2054" t="s">
        <v>135</v>
      </c>
      <c r="J2054" t="s">
        <v>136</v>
      </c>
      <c r="K2054" t="s">
        <v>159</v>
      </c>
      <c r="L2054" t="s">
        <v>6201</v>
      </c>
      <c r="M2054" t="s">
        <v>6202</v>
      </c>
      <c r="N2054">
        <v>4</v>
      </c>
      <c r="O2054">
        <v>1</v>
      </c>
      <c r="P2054">
        <v>337</v>
      </c>
      <c r="Q2054">
        <v>144</v>
      </c>
      <c r="R2054">
        <v>188</v>
      </c>
      <c r="S2054">
        <v>5</v>
      </c>
      <c r="T2054">
        <v>35</v>
      </c>
      <c r="U2054">
        <v>1</v>
      </c>
      <c r="V2054">
        <v>0</v>
      </c>
      <c r="W2054">
        <v>1.9704664560305001</v>
      </c>
      <c r="X2054">
        <v>321.9451742053086</v>
      </c>
      <c r="Y2054">
        <v>3815.9533739097369</v>
      </c>
      <c r="Z2054">
        <v>701.94493741513793</v>
      </c>
      <c r="AA2054">
        <v>142.47389204541497</v>
      </c>
      <c r="AB2054">
        <v>91.964658146964609</v>
      </c>
      <c r="AC2054">
        <v>130.10410742449525</v>
      </c>
      <c r="AD2054">
        <v>0</v>
      </c>
      <c r="AE2054">
        <v>5206.3566096030881</v>
      </c>
    </row>
    <row r="2055" spans="1:31" x14ac:dyDescent="0.25">
      <c r="A2055">
        <v>1809073</v>
      </c>
      <c r="B2055">
        <v>1</v>
      </c>
      <c r="C2055" t="s">
        <v>81</v>
      </c>
      <c r="D2055" t="s">
        <v>112</v>
      </c>
      <c r="E2055" t="s">
        <v>131</v>
      </c>
      <c r="F2055" t="s">
        <v>6203</v>
      </c>
      <c r="G2055" t="s">
        <v>231</v>
      </c>
      <c r="H2055" t="s">
        <v>134</v>
      </c>
      <c r="I2055" t="s">
        <v>135</v>
      </c>
      <c r="J2055" t="s">
        <v>136</v>
      </c>
      <c r="K2055" t="s">
        <v>137</v>
      </c>
      <c r="L2055" t="s">
        <v>6204</v>
      </c>
      <c r="M2055" t="s">
        <v>6205</v>
      </c>
      <c r="N2055">
        <v>3.758611111</v>
      </c>
      <c r="O2055">
        <v>0</v>
      </c>
      <c r="P2055">
        <v>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0.62128330857363745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0.62128330857363745</v>
      </c>
    </row>
    <row r="2056" spans="1:31" x14ac:dyDescent="0.25">
      <c r="A2056">
        <v>1809076</v>
      </c>
      <c r="B2056">
        <v>1</v>
      </c>
      <c r="C2056" t="s">
        <v>80</v>
      </c>
      <c r="D2056" t="s">
        <v>96</v>
      </c>
      <c r="E2056" t="s">
        <v>131</v>
      </c>
      <c r="F2056" t="s">
        <v>6206</v>
      </c>
      <c r="G2056" t="s">
        <v>209</v>
      </c>
      <c r="H2056" t="s">
        <v>134</v>
      </c>
      <c r="I2056" t="s">
        <v>135</v>
      </c>
      <c r="J2056" t="s">
        <v>136</v>
      </c>
      <c r="K2056" t="s">
        <v>137</v>
      </c>
      <c r="L2056" t="s">
        <v>6207</v>
      </c>
      <c r="M2056" t="s">
        <v>6208</v>
      </c>
      <c r="N2056">
        <v>1.0863888880000001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1.4604439940320972</v>
      </c>
      <c r="AC2056">
        <v>0</v>
      </c>
      <c r="AD2056">
        <v>0</v>
      </c>
      <c r="AE2056">
        <v>1.4604439940320972</v>
      </c>
    </row>
    <row r="2057" spans="1:31" x14ac:dyDescent="0.25">
      <c r="A2057">
        <v>1809080</v>
      </c>
      <c r="B2057">
        <v>1</v>
      </c>
      <c r="C2057" t="s">
        <v>80</v>
      </c>
      <c r="D2057" t="s">
        <v>94</v>
      </c>
      <c r="E2057" t="s">
        <v>291</v>
      </c>
      <c r="F2057" t="s">
        <v>6209</v>
      </c>
      <c r="G2057" t="s">
        <v>256</v>
      </c>
      <c r="H2057" t="s">
        <v>134</v>
      </c>
      <c r="I2057" t="s">
        <v>135</v>
      </c>
      <c r="J2057" t="s">
        <v>136</v>
      </c>
      <c r="K2057" t="s">
        <v>159</v>
      </c>
      <c r="L2057" t="s">
        <v>6210</v>
      </c>
      <c r="M2057" t="s">
        <v>6211</v>
      </c>
      <c r="N2057">
        <v>6.7108333330000001</v>
      </c>
      <c r="O2057">
        <v>0</v>
      </c>
      <c r="P2057">
        <v>798</v>
      </c>
      <c r="Q2057">
        <v>0</v>
      </c>
      <c r="R2057">
        <v>0</v>
      </c>
      <c r="S2057">
        <v>0</v>
      </c>
      <c r="T2057">
        <v>61</v>
      </c>
      <c r="U2057">
        <v>0</v>
      </c>
      <c r="V2057">
        <v>0</v>
      </c>
      <c r="W2057">
        <v>0</v>
      </c>
      <c r="X2057">
        <v>1469.389510489179</v>
      </c>
      <c r="Y2057">
        <v>0</v>
      </c>
      <c r="Z2057">
        <v>0</v>
      </c>
      <c r="AA2057">
        <v>0</v>
      </c>
      <c r="AB2057">
        <v>580.61546890225145</v>
      </c>
      <c r="AC2057">
        <v>0</v>
      </c>
      <c r="AD2057">
        <v>0</v>
      </c>
      <c r="AE2057">
        <v>2050.0049793914304</v>
      </c>
    </row>
    <row r="2058" spans="1:31" x14ac:dyDescent="0.25">
      <c r="A2058">
        <v>1809081</v>
      </c>
      <c r="B2058">
        <v>1</v>
      </c>
      <c r="C2058" t="s">
        <v>80</v>
      </c>
      <c r="D2058" t="s">
        <v>103</v>
      </c>
      <c r="E2058" t="s">
        <v>131</v>
      </c>
      <c r="F2058" t="s">
        <v>6212</v>
      </c>
      <c r="G2058" t="s">
        <v>209</v>
      </c>
      <c r="H2058" t="s">
        <v>134</v>
      </c>
      <c r="I2058" t="s">
        <v>135</v>
      </c>
      <c r="J2058" t="s">
        <v>136</v>
      </c>
      <c r="K2058" t="s">
        <v>137</v>
      </c>
      <c r="L2058" t="s">
        <v>6213</v>
      </c>
      <c r="M2058" t="s">
        <v>6214</v>
      </c>
      <c r="N2058">
        <v>1.1499999999999999</v>
      </c>
      <c r="O2058">
        <v>0</v>
      </c>
      <c r="P2058">
        <v>6</v>
      </c>
      <c r="Q2058">
        <v>0</v>
      </c>
      <c r="R2058">
        <v>0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0.91132236440367509</v>
      </c>
      <c r="Y2058">
        <v>0</v>
      </c>
      <c r="Z2058">
        <v>0</v>
      </c>
      <c r="AA2058">
        <v>0</v>
      </c>
      <c r="AB2058">
        <v>3.1430726359389996E-2</v>
      </c>
      <c r="AC2058">
        <v>0</v>
      </c>
      <c r="AD2058">
        <v>0</v>
      </c>
      <c r="AE2058">
        <v>0.94275309076306513</v>
      </c>
    </row>
    <row r="2059" spans="1:31" x14ac:dyDescent="0.25">
      <c r="A2059">
        <v>1809084</v>
      </c>
      <c r="B2059">
        <v>1</v>
      </c>
      <c r="C2059" t="s">
        <v>80</v>
      </c>
      <c r="D2059" t="s">
        <v>106</v>
      </c>
      <c r="E2059" t="s">
        <v>291</v>
      </c>
      <c r="F2059" t="s">
        <v>6215</v>
      </c>
      <c r="G2059" t="s">
        <v>263</v>
      </c>
      <c r="H2059" t="s">
        <v>134</v>
      </c>
      <c r="I2059" t="s">
        <v>135</v>
      </c>
      <c r="J2059" t="s">
        <v>136</v>
      </c>
      <c r="K2059" t="s">
        <v>159</v>
      </c>
      <c r="L2059" t="s">
        <v>6216</v>
      </c>
      <c r="M2059" t="s">
        <v>6217</v>
      </c>
      <c r="N2059">
        <v>4.6912861110000001</v>
      </c>
      <c r="O2059">
        <v>0</v>
      </c>
      <c r="P2059">
        <v>1</v>
      </c>
      <c r="Q2059">
        <v>0</v>
      </c>
      <c r="R2059">
        <v>7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1.0255522674583334E-4</v>
      </c>
      <c r="Y2059">
        <v>0</v>
      </c>
      <c r="Z2059">
        <v>4.2595335255561562</v>
      </c>
      <c r="AA2059">
        <v>0</v>
      </c>
      <c r="AB2059">
        <v>0</v>
      </c>
      <c r="AC2059">
        <v>0</v>
      </c>
      <c r="AD2059">
        <v>0</v>
      </c>
      <c r="AE2059">
        <v>4.2596360807829017</v>
      </c>
    </row>
    <row r="2060" spans="1:31" x14ac:dyDescent="0.25">
      <c r="A2060">
        <v>1809088</v>
      </c>
      <c r="B2060">
        <v>1</v>
      </c>
      <c r="C2060" t="s">
        <v>81</v>
      </c>
      <c r="D2060" t="s">
        <v>121</v>
      </c>
      <c r="E2060" t="s">
        <v>140</v>
      </c>
      <c r="F2060" t="s">
        <v>2427</v>
      </c>
      <c r="G2060" t="s">
        <v>142</v>
      </c>
      <c r="H2060" t="s">
        <v>143</v>
      </c>
      <c r="I2060" t="s">
        <v>135</v>
      </c>
      <c r="J2060" t="s">
        <v>136</v>
      </c>
      <c r="K2060" t="s">
        <v>137</v>
      </c>
      <c r="L2060" t="s">
        <v>6218</v>
      </c>
      <c r="M2060" t="s">
        <v>6219</v>
      </c>
      <c r="N2060">
        <v>0.60750000000000004</v>
      </c>
      <c r="O2060">
        <v>0</v>
      </c>
      <c r="P2060">
        <v>896</v>
      </c>
      <c r="Q2060">
        <v>5</v>
      </c>
      <c r="R2060">
        <v>22</v>
      </c>
      <c r="S2060">
        <v>3</v>
      </c>
      <c r="T2060">
        <v>33</v>
      </c>
      <c r="U2060">
        <v>0</v>
      </c>
      <c r="V2060">
        <v>0</v>
      </c>
      <c r="W2060">
        <v>0</v>
      </c>
      <c r="X2060">
        <v>72.423611420713073</v>
      </c>
      <c r="Y2060">
        <v>1.1947697174089451</v>
      </c>
      <c r="Z2060">
        <v>2.8449809764346203</v>
      </c>
      <c r="AA2060">
        <v>6.3628721574362741</v>
      </c>
      <c r="AB2060">
        <v>7.7699743520390179</v>
      </c>
      <c r="AC2060">
        <v>0</v>
      </c>
      <c r="AD2060">
        <v>0</v>
      </c>
      <c r="AE2060">
        <v>90.596208624031931</v>
      </c>
    </row>
    <row r="2061" spans="1:31" x14ac:dyDescent="0.25">
      <c r="A2061">
        <v>1809089</v>
      </c>
      <c r="B2061">
        <v>1</v>
      </c>
      <c r="C2061" t="s">
        <v>80</v>
      </c>
      <c r="D2061" t="s">
        <v>88</v>
      </c>
      <c r="E2061" t="s">
        <v>131</v>
      </c>
      <c r="F2061" t="s">
        <v>6220</v>
      </c>
      <c r="G2061" t="s">
        <v>133</v>
      </c>
      <c r="H2061" t="s">
        <v>134</v>
      </c>
      <c r="I2061" t="s">
        <v>135</v>
      </c>
      <c r="J2061" t="s">
        <v>136</v>
      </c>
      <c r="K2061" t="s">
        <v>137</v>
      </c>
      <c r="L2061" t="s">
        <v>6221</v>
      </c>
      <c r="M2061" t="s">
        <v>6222</v>
      </c>
      <c r="N2061">
        <v>5.4819444439999998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2.1524803662750002E-4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2.1524803662750002E-4</v>
      </c>
    </row>
    <row r="2062" spans="1:31" x14ac:dyDescent="0.25">
      <c r="A2062">
        <v>1809090</v>
      </c>
      <c r="B2062">
        <v>1</v>
      </c>
      <c r="C2062" t="s">
        <v>80</v>
      </c>
      <c r="D2062" t="s">
        <v>100</v>
      </c>
      <c r="E2062" t="s">
        <v>193</v>
      </c>
      <c r="F2062" t="s">
        <v>6223</v>
      </c>
      <c r="G2062" t="s">
        <v>826</v>
      </c>
      <c r="H2062" t="s">
        <v>134</v>
      </c>
      <c r="I2062" t="s">
        <v>135</v>
      </c>
      <c r="J2062" t="s">
        <v>136</v>
      </c>
      <c r="K2062" t="s">
        <v>137</v>
      </c>
      <c r="L2062" t="s">
        <v>6224</v>
      </c>
      <c r="M2062" t="s">
        <v>6225</v>
      </c>
      <c r="N2062">
        <v>2.0355555550000002</v>
      </c>
      <c r="O2062">
        <v>0</v>
      </c>
      <c r="P2062">
        <v>5</v>
      </c>
      <c r="Q2062">
        <v>0</v>
      </c>
      <c r="R2062">
        <v>5</v>
      </c>
      <c r="S2062">
        <v>0</v>
      </c>
      <c r="T2062">
        <v>2</v>
      </c>
      <c r="U2062">
        <v>0</v>
      </c>
      <c r="V2062">
        <v>0</v>
      </c>
      <c r="W2062">
        <v>0</v>
      </c>
      <c r="X2062">
        <v>3.5796148465186941</v>
      </c>
      <c r="Y2062">
        <v>0</v>
      </c>
      <c r="Z2062">
        <v>3.2263511425438667</v>
      </c>
      <c r="AA2062">
        <v>0</v>
      </c>
      <c r="AB2062">
        <v>6.1352212403714272</v>
      </c>
      <c r="AC2062">
        <v>0</v>
      </c>
      <c r="AD2062">
        <v>0</v>
      </c>
      <c r="AE2062">
        <v>12.941187229433988</v>
      </c>
    </row>
    <row r="2063" spans="1:31" x14ac:dyDescent="0.25">
      <c r="A2063">
        <v>1809091</v>
      </c>
      <c r="B2063">
        <v>1</v>
      </c>
      <c r="C2063" t="s">
        <v>81</v>
      </c>
      <c r="D2063" t="s">
        <v>118</v>
      </c>
      <c r="E2063" t="s">
        <v>140</v>
      </c>
      <c r="F2063" t="s">
        <v>6226</v>
      </c>
      <c r="G2063" t="s">
        <v>142</v>
      </c>
      <c r="H2063" t="s">
        <v>143</v>
      </c>
      <c r="I2063" t="s">
        <v>199</v>
      </c>
      <c r="J2063" t="s">
        <v>136</v>
      </c>
      <c r="K2063" t="s">
        <v>137</v>
      </c>
      <c r="L2063" t="s">
        <v>6227</v>
      </c>
      <c r="M2063" t="s">
        <v>6228</v>
      </c>
      <c r="N2063">
        <v>8.3333330000000001E-3</v>
      </c>
      <c r="O2063">
        <v>0</v>
      </c>
      <c r="P2063">
        <v>723</v>
      </c>
      <c r="Q2063">
        <v>5</v>
      </c>
      <c r="R2063">
        <v>21</v>
      </c>
      <c r="S2063">
        <v>0</v>
      </c>
      <c r="T2063">
        <v>29</v>
      </c>
      <c r="U2063">
        <v>0</v>
      </c>
      <c r="V2063">
        <v>0</v>
      </c>
      <c r="W2063">
        <v>0</v>
      </c>
      <c r="X2063">
        <v>0.78171737038804945</v>
      </c>
      <c r="Y2063">
        <v>4.0362643361599997E-2</v>
      </c>
      <c r="Z2063">
        <v>0.10976564083274999</v>
      </c>
      <c r="AA2063">
        <v>0</v>
      </c>
      <c r="AB2063">
        <v>0.11445214488392499</v>
      </c>
      <c r="AC2063">
        <v>0</v>
      </c>
      <c r="AD2063">
        <v>0</v>
      </c>
      <c r="AE2063">
        <v>1.0462977994663245</v>
      </c>
    </row>
    <row r="2064" spans="1:31" x14ac:dyDescent="0.25">
      <c r="A2064">
        <v>1809092</v>
      </c>
      <c r="B2064">
        <v>1</v>
      </c>
      <c r="C2064" t="s">
        <v>80</v>
      </c>
      <c r="D2064" t="s">
        <v>85</v>
      </c>
      <c r="E2064" t="s">
        <v>131</v>
      </c>
      <c r="F2064" t="s">
        <v>6229</v>
      </c>
      <c r="G2064" t="s">
        <v>209</v>
      </c>
      <c r="H2064" t="s">
        <v>134</v>
      </c>
      <c r="I2064" t="s">
        <v>135</v>
      </c>
      <c r="J2064" t="s">
        <v>136</v>
      </c>
      <c r="K2064" t="s">
        <v>137</v>
      </c>
      <c r="L2064" t="s">
        <v>6230</v>
      </c>
      <c r="M2064" t="s">
        <v>6231</v>
      </c>
      <c r="N2064">
        <v>1.2136111110000001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</row>
    <row r="2065" spans="1:31" x14ac:dyDescent="0.25">
      <c r="A2065">
        <v>1809093</v>
      </c>
      <c r="B2065">
        <v>1</v>
      </c>
      <c r="C2065" t="s">
        <v>80</v>
      </c>
      <c r="D2065" t="s">
        <v>105</v>
      </c>
      <c r="E2065" t="s">
        <v>131</v>
      </c>
      <c r="F2065" t="s">
        <v>6232</v>
      </c>
      <c r="G2065" t="s">
        <v>209</v>
      </c>
      <c r="H2065" t="s">
        <v>134</v>
      </c>
      <c r="I2065" t="s">
        <v>135</v>
      </c>
      <c r="J2065" t="s">
        <v>136</v>
      </c>
      <c r="K2065" t="s">
        <v>137</v>
      </c>
      <c r="L2065" t="s">
        <v>6233</v>
      </c>
      <c r="M2065" t="s">
        <v>6234</v>
      </c>
      <c r="N2065">
        <v>1.1558333329999999</v>
      </c>
      <c r="O2065">
        <v>0</v>
      </c>
      <c r="P2065">
        <v>5</v>
      </c>
      <c r="Q2065">
        <v>0</v>
      </c>
      <c r="R2065">
        <v>0</v>
      </c>
      <c r="S2065">
        <v>0</v>
      </c>
      <c r="T2065">
        <v>2</v>
      </c>
      <c r="U2065">
        <v>0</v>
      </c>
      <c r="V2065">
        <v>0</v>
      </c>
      <c r="W2065">
        <v>0</v>
      </c>
      <c r="X2065">
        <v>1.6041260522859775</v>
      </c>
      <c r="Y2065">
        <v>0</v>
      </c>
      <c r="Z2065">
        <v>0</v>
      </c>
      <c r="AA2065">
        <v>0</v>
      </c>
      <c r="AB2065">
        <v>2.2416862591642053</v>
      </c>
      <c r="AC2065">
        <v>0</v>
      </c>
      <c r="AD2065">
        <v>0</v>
      </c>
      <c r="AE2065">
        <v>3.8458123114501825</v>
      </c>
    </row>
    <row r="2066" spans="1:31" x14ac:dyDescent="0.25">
      <c r="A2066">
        <v>1809094</v>
      </c>
      <c r="B2066">
        <v>1</v>
      </c>
      <c r="C2066" t="s">
        <v>80</v>
      </c>
      <c r="D2066" t="s">
        <v>104</v>
      </c>
      <c r="E2066" t="s">
        <v>131</v>
      </c>
      <c r="F2066" t="s">
        <v>6235</v>
      </c>
      <c r="G2066" t="s">
        <v>231</v>
      </c>
      <c r="H2066" t="s">
        <v>134</v>
      </c>
      <c r="I2066" t="s">
        <v>135</v>
      </c>
      <c r="J2066" t="s">
        <v>136</v>
      </c>
      <c r="K2066" t="s">
        <v>137</v>
      </c>
      <c r="L2066" t="s">
        <v>6236</v>
      </c>
      <c r="M2066" t="s">
        <v>6237</v>
      </c>
      <c r="N2066">
        <v>9.2511111110000002</v>
      </c>
      <c r="O2066">
        <v>0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0.60905122102301257</v>
      </c>
      <c r="AA2066">
        <v>0</v>
      </c>
      <c r="AB2066">
        <v>0</v>
      </c>
      <c r="AC2066">
        <v>0</v>
      </c>
      <c r="AD2066">
        <v>0</v>
      </c>
      <c r="AE2066">
        <v>0.60905122102301257</v>
      </c>
    </row>
    <row r="2067" spans="1:31" x14ac:dyDescent="0.25">
      <c r="A2067">
        <v>1809100</v>
      </c>
      <c r="B2067">
        <v>1</v>
      </c>
      <c r="C2067" t="s">
        <v>81</v>
      </c>
      <c r="D2067" t="s">
        <v>118</v>
      </c>
      <c r="E2067" t="s">
        <v>146</v>
      </c>
      <c r="F2067" t="s">
        <v>1673</v>
      </c>
      <c r="G2067" t="s">
        <v>170</v>
      </c>
      <c r="H2067" t="s">
        <v>143</v>
      </c>
      <c r="I2067" t="s">
        <v>135</v>
      </c>
      <c r="J2067" t="s">
        <v>136</v>
      </c>
      <c r="K2067" t="s">
        <v>137</v>
      </c>
      <c r="L2067" t="s">
        <v>6238</v>
      </c>
      <c r="M2067" t="s">
        <v>6239</v>
      </c>
      <c r="N2067">
        <v>2.3433333329999999</v>
      </c>
      <c r="O2067">
        <v>0</v>
      </c>
      <c r="P2067">
        <v>338</v>
      </c>
      <c r="Q2067">
        <v>0</v>
      </c>
      <c r="R2067">
        <v>17</v>
      </c>
      <c r="S2067">
        <v>0</v>
      </c>
      <c r="T2067">
        <v>34</v>
      </c>
      <c r="U2067">
        <v>0</v>
      </c>
      <c r="V2067">
        <v>0</v>
      </c>
      <c r="W2067">
        <v>0</v>
      </c>
      <c r="X2067">
        <v>151.68979413303549</v>
      </c>
      <c r="Y2067">
        <v>0</v>
      </c>
      <c r="Z2067">
        <v>3.7916908427145009</v>
      </c>
      <c r="AA2067">
        <v>0</v>
      </c>
      <c r="AB2067">
        <v>27.894959830946856</v>
      </c>
      <c r="AC2067">
        <v>0</v>
      </c>
      <c r="AD2067">
        <v>0</v>
      </c>
      <c r="AE2067">
        <v>183.37644480669684</v>
      </c>
    </row>
    <row r="2068" spans="1:31" x14ac:dyDescent="0.25">
      <c r="A2068">
        <v>1809102</v>
      </c>
      <c r="B2068">
        <v>1</v>
      </c>
      <c r="C2068" t="s">
        <v>80</v>
      </c>
      <c r="D2068" t="s">
        <v>93</v>
      </c>
      <c r="E2068" t="s">
        <v>339</v>
      </c>
      <c r="F2068" t="s">
        <v>6240</v>
      </c>
      <c r="G2068" t="s">
        <v>263</v>
      </c>
      <c r="H2068" t="s">
        <v>143</v>
      </c>
      <c r="I2068" t="s">
        <v>135</v>
      </c>
      <c r="J2068" t="s">
        <v>136</v>
      </c>
      <c r="K2068" t="s">
        <v>159</v>
      </c>
      <c r="L2068" t="s">
        <v>6241</v>
      </c>
      <c r="M2068" t="s">
        <v>6242</v>
      </c>
      <c r="N2068">
        <v>0.61888888799999997</v>
      </c>
      <c r="O2068">
        <v>4</v>
      </c>
      <c r="P2068">
        <v>3312</v>
      </c>
      <c r="Q2068">
        <v>100</v>
      </c>
      <c r="R2068">
        <v>838</v>
      </c>
      <c r="S2068">
        <v>43</v>
      </c>
      <c r="T2068">
        <v>695</v>
      </c>
      <c r="U2068">
        <v>2</v>
      </c>
      <c r="V2068">
        <v>1</v>
      </c>
      <c r="W2068">
        <v>1.7095438316928999</v>
      </c>
      <c r="X2068">
        <v>349.8935963345395</v>
      </c>
      <c r="Y2068">
        <v>478.60471600586794</v>
      </c>
      <c r="Z2068">
        <v>661.28222596963394</v>
      </c>
      <c r="AA2068">
        <v>163.14575019451232</v>
      </c>
      <c r="AB2068">
        <v>595.10703542451859</v>
      </c>
      <c r="AC2068">
        <v>111.97568838483421</v>
      </c>
      <c r="AD2068">
        <v>8.5700543269788145</v>
      </c>
      <c r="AE2068">
        <v>2370.2886104725776</v>
      </c>
    </row>
    <row r="2069" spans="1:31" x14ac:dyDescent="0.25">
      <c r="A2069">
        <v>1809104</v>
      </c>
      <c r="B2069">
        <v>1</v>
      </c>
      <c r="C2069" t="s">
        <v>81</v>
      </c>
      <c r="D2069" t="s">
        <v>112</v>
      </c>
      <c r="E2069" t="s">
        <v>140</v>
      </c>
      <c r="F2069" t="s">
        <v>6243</v>
      </c>
      <c r="G2069" t="s">
        <v>142</v>
      </c>
      <c r="H2069" t="s">
        <v>143</v>
      </c>
      <c r="I2069" t="s">
        <v>135</v>
      </c>
      <c r="J2069" t="s">
        <v>136</v>
      </c>
      <c r="K2069" t="s">
        <v>137</v>
      </c>
      <c r="L2069" t="s">
        <v>6244</v>
      </c>
      <c r="M2069" t="s">
        <v>6245</v>
      </c>
      <c r="N2069">
        <v>0.745</v>
      </c>
      <c r="O2069">
        <v>0</v>
      </c>
      <c r="P2069">
        <v>1828</v>
      </c>
      <c r="Q2069">
        <v>0</v>
      </c>
      <c r="R2069">
        <v>29</v>
      </c>
      <c r="S2069">
        <v>1</v>
      </c>
      <c r="T2069">
        <v>71</v>
      </c>
      <c r="U2069">
        <v>0</v>
      </c>
      <c r="V2069">
        <v>0</v>
      </c>
      <c r="W2069">
        <v>0</v>
      </c>
      <c r="X2069">
        <v>259.4101601601094</v>
      </c>
      <c r="Y2069">
        <v>0</v>
      </c>
      <c r="Z2069">
        <v>1.16690868727815</v>
      </c>
      <c r="AA2069">
        <v>14.016519786870107</v>
      </c>
      <c r="AB2069">
        <v>46.225985738432527</v>
      </c>
      <c r="AC2069">
        <v>0</v>
      </c>
      <c r="AD2069">
        <v>0</v>
      </c>
      <c r="AE2069">
        <v>320.81957437269017</v>
      </c>
    </row>
    <row r="2070" spans="1:31" x14ac:dyDescent="0.25">
      <c r="A2070">
        <v>1809105</v>
      </c>
      <c r="B2070">
        <v>1</v>
      </c>
      <c r="C2070" t="s">
        <v>81</v>
      </c>
      <c r="D2070" t="s">
        <v>113</v>
      </c>
      <c r="E2070" t="s">
        <v>193</v>
      </c>
      <c r="F2070" t="s">
        <v>6246</v>
      </c>
      <c r="G2070" t="s">
        <v>726</v>
      </c>
      <c r="H2070" t="s">
        <v>134</v>
      </c>
      <c r="I2070" t="s">
        <v>135</v>
      </c>
      <c r="J2070" t="s">
        <v>136</v>
      </c>
      <c r="K2070" t="s">
        <v>137</v>
      </c>
      <c r="L2070" t="s">
        <v>6247</v>
      </c>
      <c r="M2070" t="s">
        <v>6248</v>
      </c>
      <c r="N2070">
        <v>2.3688888879999999</v>
      </c>
      <c r="O2070">
        <v>0</v>
      </c>
      <c r="P2070">
        <v>20</v>
      </c>
      <c r="Q2070">
        <v>0</v>
      </c>
      <c r="R2070">
        <v>4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10.023449486850584</v>
      </c>
      <c r="Y2070">
        <v>0</v>
      </c>
      <c r="Z2070">
        <v>2.5329024649837066</v>
      </c>
      <c r="AA2070">
        <v>0</v>
      </c>
      <c r="AB2070">
        <v>37.490893743739285</v>
      </c>
      <c r="AC2070">
        <v>0</v>
      </c>
      <c r="AD2070">
        <v>0</v>
      </c>
      <c r="AE2070">
        <v>50.047245695573579</v>
      </c>
    </row>
    <row r="2071" spans="1:31" x14ac:dyDescent="0.25">
      <c r="A2071">
        <v>1809106</v>
      </c>
      <c r="B2071">
        <v>1</v>
      </c>
      <c r="C2071" t="s">
        <v>80</v>
      </c>
      <c r="D2071" t="s">
        <v>103</v>
      </c>
      <c r="E2071" t="s">
        <v>131</v>
      </c>
      <c r="F2071" t="s">
        <v>6249</v>
      </c>
      <c r="G2071" t="s">
        <v>231</v>
      </c>
      <c r="H2071" t="s">
        <v>134</v>
      </c>
      <c r="I2071" t="s">
        <v>135</v>
      </c>
      <c r="J2071" t="s">
        <v>136</v>
      </c>
      <c r="K2071" t="s">
        <v>137</v>
      </c>
      <c r="L2071" t="s">
        <v>6250</v>
      </c>
      <c r="M2071" t="s">
        <v>6251</v>
      </c>
      <c r="N2071">
        <v>1.358333333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1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</row>
    <row r="2072" spans="1:31" x14ac:dyDescent="0.25">
      <c r="A2072">
        <v>1809107</v>
      </c>
      <c r="B2072">
        <v>1</v>
      </c>
      <c r="C2072" t="s">
        <v>81</v>
      </c>
      <c r="D2072" t="s">
        <v>115</v>
      </c>
      <c r="E2072" t="s">
        <v>131</v>
      </c>
      <c r="F2072" t="s">
        <v>6252</v>
      </c>
      <c r="G2072" t="s">
        <v>231</v>
      </c>
      <c r="H2072" t="s">
        <v>134</v>
      </c>
      <c r="I2072" t="s">
        <v>135</v>
      </c>
      <c r="J2072" t="s">
        <v>136</v>
      </c>
      <c r="K2072" t="s">
        <v>137</v>
      </c>
      <c r="L2072" t="s">
        <v>6253</v>
      </c>
      <c r="M2072" t="s">
        <v>6254</v>
      </c>
      <c r="N2072">
        <v>3.446388888</v>
      </c>
      <c r="O2072">
        <v>0</v>
      </c>
      <c r="P2072">
        <v>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0.13435174081896753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0.13435174081896753</v>
      </c>
    </row>
    <row r="2073" spans="1:31" x14ac:dyDescent="0.25">
      <c r="A2073">
        <v>1809111</v>
      </c>
      <c r="B2073">
        <v>1</v>
      </c>
      <c r="C2073" t="s">
        <v>80</v>
      </c>
      <c r="D2073" t="s">
        <v>95</v>
      </c>
      <c r="E2073" t="s">
        <v>291</v>
      </c>
      <c r="F2073" t="s">
        <v>1483</v>
      </c>
      <c r="G2073" t="s">
        <v>424</v>
      </c>
      <c r="H2073" t="s">
        <v>134</v>
      </c>
      <c r="I2073" t="s">
        <v>135</v>
      </c>
      <c r="J2073" t="s">
        <v>136</v>
      </c>
      <c r="K2073" t="s">
        <v>137</v>
      </c>
      <c r="L2073" t="s">
        <v>6255</v>
      </c>
      <c r="M2073" t="s">
        <v>6256</v>
      </c>
      <c r="N2073">
        <v>1.186111111</v>
      </c>
      <c r="O2073">
        <v>0</v>
      </c>
      <c r="P2073">
        <v>15</v>
      </c>
      <c r="Q2073">
        <v>0</v>
      </c>
      <c r="R2073">
        <v>1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1.2487894097010632</v>
      </c>
      <c r="Y2073">
        <v>0</v>
      </c>
      <c r="Z2073">
        <v>3.4024158959265E-2</v>
      </c>
      <c r="AA2073">
        <v>0</v>
      </c>
      <c r="AB2073">
        <v>0</v>
      </c>
      <c r="AC2073">
        <v>0</v>
      </c>
      <c r="AD2073">
        <v>0</v>
      </c>
      <c r="AE2073">
        <v>1.2828135686603281</v>
      </c>
    </row>
    <row r="2074" spans="1:31" x14ac:dyDescent="0.25">
      <c r="A2074">
        <v>1809112</v>
      </c>
      <c r="B2074">
        <v>1</v>
      </c>
      <c r="C2074" t="s">
        <v>81</v>
      </c>
      <c r="D2074" t="s">
        <v>117</v>
      </c>
      <c r="E2074" t="s">
        <v>131</v>
      </c>
      <c r="F2074" t="s">
        <v>6257</v>
      </c>
      <c r="G2074" t="s">
        <v>231</v>
      </c>
      <c r="H2074" t="s">
        <v>134</v>
      </c>
      <c r="I2074" t="s">
        <v>135</v>
      </c>
      <c r="J2074" t="s">
        <v>136</v>
      </c>
      <c r="K2074" t="s">
        <v>137</v>
      </c>
      <c r="L2074" t="s">
        <v>6258</v>
      </c>
      <c r="M2074" t="s">
        <v>6259</v>
      </c>
      <c r="N2074">
        <v>1.068888888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0.27800826830717007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0.27800826830717007</v>
      </c>
    </row>
    <row r="2075" spans="1:31" x14ac:dyDescent="0.25">
      <c r="A2075">
        <v>1809113</v>
      </c>
      <c r="B2075">
        <v>1</v>
      </c>
      <c r="C2075" t="s">
        <v>80</v>
      </c>
      <c r="D2075" t="s">
        <v>96</v>
      </c>
      <c r="E2075" t="s">
        <v>193</v>
      </c>
      <c r="F2075" t="s">
        <v>6260</v>
      </c>
      <c r="G2075" t="s">
        <v>235</v>
      </c>
      <c r="H2075" t="s">
        <v>134</v>
      </c>
      <c r="I2075" t="s">
        <v>135</v>
      </c>
      <c r="J2075" t="s">
        <v>136</v>
      </c>
      <c r="K2075" t="s">
        <v>137</v>
      </c>
      <c r="L2075" t="s">
        <v>6261</v>
      </c>
      <c r="M2075" t="s">
        <v>6262</v>
      </c>
      <c r="N2075">
        <v>3.6411111109999998</v>
      </c>
      <c r="O2075">
        <v>0</v>
      </c>
      <c r="P2075">
        <v>143</v>
      </c>
      <c r="Q2075">
        <v>0</v>
      </c>
      <c r="R2075">
        <v>0</v>
      </c>
      <c r="S2075">
        <v>0</v>
      </c>
      <c r="T2075">
        <v>9</v>
      </c>
      <c r="U2075">
        <v>0</v>
      </c>
      <c r="V2075">
        <v>0</v>
      </c>
      <c r="W2075">
        <v>0</v>
      </c>
      <c r="X2075">
        <v>127.50623278836652</v>
      </c>
      <c r="Y2075">
        <v>0</v>
      </c>
      <c r="Z2075">
        <v>0</v>
      </c>
      <c r="AA2075">
        <v>0</v>
      </c>
      <c r="AB2075">
        <v>38.439934976808395</v>
      </c>
      <c r="AC2075">
        <v>0</v>
      </c>
      <c r="AD2075">
        <v>0</v>
      </c>
      <c r="AE2075">
        <v>165.94616776517492</v>
      </c>
    </row>
    <row r="2076" spans="1:31" x14ac:dyDescent="0.25">
      <c r="A2076">
        <v>1809114</v>
      </c>
      <c r="B2076">
        <v>1</v>
      </c>
      <c r="C2076" t="s">
        <v>80</v>
      </c>
      <c r="D2076" t="s">
        <v>106</v>
      </c>
      <c r="E2076" t="s">
        <v>131</v>
      </c>
      <c r="F2076" t="s">
        <v>6263</v>
      </c>
      <c r="G2076" t="s">
        <v>231</v>
      </c>
      <c r="H2076" t="s">
        <v>134</v>
      </c>
      <c r="I2076" t="s">
        <v>135</v>
      </c>
      <c r="J2076" t="s">
        <v>136</v>
      </c>
      <c r="K2076" t="s">
        <v>137</v>
      </c>
      <c r="L2076" t="s">
        <v>6264</v>
      </c>
      <c r="M2076" t="s">
        <v>6265</v>
      </c>
      <c r="N2076">
        <v>1.2669444439999999</v>
      </c>
      <c r="O2076">
        <v>0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0.16829225578746526</v>
      </c>
      <c r="AA2076">
        <v>0</v>
      </c>
      <c r="AB2076">
        <v>0</v>
      </c>
      <c r="AC2076">
        <v>0</v>
      </c>
      <c r="AD2076">
        <v>0</v>
      </c>
      <c r="AE2076">
        <v>0.16829225578746526</v>
      </c>
    </row>
    <row r="2077" spans="1:31" x14ac:dyDescent="0.25">
      <c r="A2077">
        <v>1809117</v>
      </c>
      <c r="B2077">
        <v>1</v>
      </c>
      <c r="C2077" t="s">
        <v>80</v>
      </c>
      <c r="D2077" t="s">
        <v>108</v>
      </c>
      <c r="E2077" t="s">
        <v>131</v>
      </c>
      <c r="F2077" t="s">
        <v>6266</v>
      </c>
      <c r="G2077" t="s">
        <v>231</v>
      </c>
      <c r="H2077" t="s">
        <v>134</v>
      </c>
      <c r="I2077" t="s">
        <v>135</v>
      </c>
      <c r="J2077" t="s">
        <v>136</v>
      </c>
      <c r="K2077" t="s">
        <v>137</v>
      </c>
      <c r="L2077" t="s">
        <v>6267</v>
      </c>
      <c r="M2077" t="s">
        <v>6268</v>
      </c>
      <c r="N2077">
        <v>2.9994444439999999</v>
      </c>
      <c r="O2077">
        <v>0</v>
      </c>
      <c r="P2077">
        <v>1</v>
      </c>
      <c r="Q2077">
        <v>0</v>
      </c>
      <c r="R2077">
        <v>1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1.0753290142680751</v>
      </c>
      <c r="Y2077">
        <v>0</v>
      </c>
      <c r="Z2077">
        <v>3.7757845224880202</v>
      </c>
      <c r="AA2077">
        <v>0</v>
      </c>
      <c r="AB2077">
        <v>0</v>
      </c>
      <c r="AC2077">
        <v>0</v>
      </c>
      <c r="AD2077">
        <v>0</v>
      </c>
      <c r="AE2077">
        <v>4.8511135367560954</v>
      </c>
    </row>
    <row r="2078" spans="1:31" x14ac:dyDescent="0.25">
      <c r="A2078">
        <v>1809119</v>
      </c>
      <c r="B2078">
        <v>1</v>
      </c>
      <c r="C2078" t="s">
        <v>80</v>
      </c>
      <c r="D2078" t="s">
        <v>97</v>
      </c>
      <c r="E2078" t="s">
        <v>131</v>
      </c>
      <c r="F2078" t="s">
        <v>6269</v>
      </c>
      <c r="G2078" t="s">
        <v>231</v>
      </c>
      <c r="H2078" t="s">
        <v>134</v>
      </c>
      <c r="I2078" t="s">
        <v>135</v>
      </c>
      <c r="J2078" t="s">
        <v>136</v>
      </c>
      <c r="K2078" t="s">
        <v>137</v>
      </c>
      <c r="L2078" t="s">
        <v>6270</v>
      </c>
      <c r="M2078" t="s">
        <v>6271</v>
      </c>
      <c r="N2078">
        <v>1.333611111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1</v>
      </c>
      <c r="U2078">
        <v>0</v>
      </c>
      <c r="V2078">
        <v>0</v>
      </c>
      <c r="W2078">
        <v>0</v>
      </c>
      <c r="X2078">
        <v>6.0219895917666666E-4</v>
      </c>
      <c r="Y2078">
        <v>0</v>
      </c>
      <c r="Z2078">
        <v>0</v>
      </c>
      <c r="AA2078">
        <v>0</v>
      </c>
      <c r="AB2078">
        <v>0.51101353338543754</v>
      </c>
      <c r="AC2078">
        <v>0</v>
      </c>
      <c r="AD2078">
        <v>0</v>
      </c>
      <c r="AE2078">
        <v>0.51161573234461422</v>
      </c>
    </row>
    <row r="2079" spans="1:31" x14ac:dyDescent="0.25">
      <c r="A2079">
        <v>1809120</v>
      </c>
      <c r="B2079">
        <v>1</v>
      </c>
      <c r="C2079" t="s">
        <v>80</v>
      </c>
      <c r="D2079" t="s">
        <v>104</v>
      </c>
      <c r="E2079" t="s">
        <v>131</v>
      </c>
      <c r="F2079" t="s">
        <v>6272</v>
      </c>
      <c r="G2079" t="s">
        <v>231</v>
      </c>
      <c r="H2079" t="s">
        <v>134</v>
      </c>
      <c r="I2079" t="s">
        <v>135</v>
      </c>
      <c r="J2079" t="s">
        <v>136</v>
      </c>
      <c r="K2079" t="s">
        <v>137</v>
      </c>
      <c r="L2079" t="s">
        <v>6273</v>
      </c>
      <c r="M2079" t="s">
        <v>6274</v>
      </c>
      <c r="N2079">
        <v>3.3105555550000001</v>
      </c>
      <c r="O2079">
        <v>0</v>
      </c>
      <c r="P2079">
        <v>4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3.4250441133888345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3.4250441133888345</v>
      </c>
    </row>
    <row r="2080" spans="1:31" x14ac:dyDescent="0.25">
      <c r="A2080">
        <v>1809121</v>
      </c>
      <c r="B2080">
        <v>1</v>
      </c>
      <c r="C2080" t="s">
        <v>80</v>
      </c>
      <c r="D2080" t="s">
        <v>95</v>
      </c>
      <c r="E2080" t="s">
        <v>131</v>
      </c>
      <c r="F2080" t="s">
        <v>5120</v>
      </c>
      <c r="G2080" t="s">
        <v>133</v>
      </c>
      <c r="H2080" t="s">
        <v>134</v>
      </c>
      <c r="I2080" t="s">
        <v>135</v>
      </c>
      <c r="J2080" t="s">
        <v>136</v>
      </c>
      <c r="K2080" t="s">
        <v>137</v>
      </c>
      <c r="L2080" t="s">
        <v>6275</v>
      </c>
      <c r="M2080" t="s">
        <v>6276</v>
      </c>
      <c r="N2080">
        <v>2.5944444440000001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0.98758235128090999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0.98758235128090999</v>
      </c>
    </row>
    <row r="2081" spans="1:31" x14ac:dyDescent="0.25">
      <c r="A2081">
        <v>1809123</v>
      </c>
      <c r="B2081">
        <v>1</v>
      </c>
      <c r="C2081" t="s">
        <v>80</v>
      </c>
      <c r="D2081" t="s">
        <v>103</v>
      </c>
      <c r="E2081" t="s">
        <v>140</v>
      </c>
      <c r="F2081" t="s">
        <v>6277</v>
      </c>
      <c r="G2081" t="s">
        <v>256</v>
      </c>
      <c r="H2081" t="s">
        <v>143</v>
      </c>
      <c r="I2081" t="s">
        <v>135</v>
      </c>
      <c r="J2081" t="s">
        <v>136</v>
      </c>
      <c r="K2081" t="s">
        <v>159</v>
      </c>
      <c r="L2081" t="s">
        <v>6278</v>
      </c>
      <c r="M2081" t="s">
        <v>6279</v>
      </c>
      <c r="N2081">
        <v>0.86592027699999996</v>
      </c>
      <c r="O2081">
        <v>0</v>
      </c>
      <c r="P2081">
        <v>0</v>
      </c>
      <c r="Q2081">
        <v>3</v>
      </c>
      <c r="R2081">
        <v>1</v>
      </c>
      <c r="S2081">
        <v>1</v>
      </c>
      <c r="T2081">
        <v>0</v>
      </c>
      <c r="U2081">
        <v>6</v>
      </c>
      <c r="V2081">
        <v>1</v>
      </c>
      <c r="W2081">
        <v>0</v>
      </c>
      <c r="X2081">
        <v>0</v>
      </c>
      <c r="Y2081">
        <v>12.852459894757377</v>
      </c>
      <c r="Z2081">
        <v>0</v>
      </c>
      <c r="AA2081">
        <v>17.244992004536741</v>
      </c>
      <c r="AB2081">
        <v>0</v>
      </c>
      <c r="AC2081">
        <v>363.4400097462418</v>
      </c>
      <c r="AD2081">
        <v>31.90395185133395</v>
      </c>
      <c r="AE2081">
        <v>425.44141349686987</v>
      </c>
    </row>
    <row r="2082" spans="1:31" x14ac:dyDescent="0.25">
      <c r="A2082">
        <v>1809129</v>
      </c>
      <c r="B2082">
        <v>1</v>
      </c>
      <c r="C2082" t="s">
        <v>80</v>
      </c>
      <c r="D2082" t="s">
        <v>82</v>
      </c>
      <c r="E2082" t="s">
        <v>131</v>
      </c>
      <c r="F2082" t="s">
        <v>6280</v>
      </c>
      <c r="G2082" t="s">
        <v>209</v>
      </c>
      <c r="H2082" t="s">
        <v>134</v>
      </c>
      <c r="I2082" t="s">
        <v>135</v>
      </c>
      <c r="J2082" t="s">
        <v>136</v>
      </c>
      <c r="K2082" t="s">
        <v>137</v>
      </c>
      <c r="L2082" t="s">
        <v>6281</v>
      </c>
      <c r="M2082" t="s">
        <v>6282</v>
      </c>
      <c r="N2082">
        <v>0.67500000000000004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2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5.2829433590472012</v>
      </c>
      <c r="AC2082">
        <v>0</v>
      </c>
      <c r="AD2082">
        <v>0</v>
      </c>
      <c r="AE2082">
        <v>5.2829433590472012</v>
      </c>
    </row>
    <row r="2083" spans="1:31" x14ac:dyDescent="0.25">
      <c r="A2083">
        <v>1809131</v>
      </c>
      <c r="B2083">
        <v>1</v>
      </c>
      <c r="C2083" t="s">
        <v>81</v>
      </c>
      <c r="D2083" t="s">
        <v>122</v>
      </c>
      <c r="E2083" t="s">
        <v>176</v>
      </c>
      <c r="F2083" t="s">
        <v>615</v>
      </c>
      <c r="G2083" t="s">
        <v>148</v>
      </c>
      <c r="H2083" t="s">
        <v>143</v>
      </c>
      <c r="I2083" t="s">
        <v>135</v>
      </c>
      <c r="J2083" t="s">
        <v>3</v>
      </c>
      <c r="K2083" t="s">
        <v>137</v>
      </c>
      <c r="L2083" t="s">
        <v>6283</v>
      </c>
      <c r="M2083" t="s">
        <v>6284</v>
      </c>
      <c r="N2083">
        <v>0.248611111</v>
      </c>
      <c r="O2083">
        <v>23</v>
      </c>
      <c r="P2083">
        <v>1591</v>
      </c>
      <c r="Q2083">
        <v>240</v>
      </c>
      <c r="R2083">
        <v>38</v>
      </c>
      <c r="S2083">
        <v>38</v>
      </c>
      <c r="T2083">
        <v>151</v>
      </c>
      <c r="U2083">
        <v>3</v>
      </c>
      <c r="V2083">
        <v>2</v>
      </c>
      <c r="W2083">
        <v>1.5843710857083113</v>
      </c>
      <c r="X2083">
        <v>67.336420175602441</v>
      </c>
      <c r="Y2083">
        <v>33.081747282373456</v>
      </c>
      <c r="Z2083">
        <v>2.8062737438635419</v>
      </c>
      <c r="AA2083">
        <v>83.099491512275165</v>
      </c>
      <c r="AB2083">
        <v>11.191624869197003</v>
      </c>
      <c r="AC2083">
        <v>37.691718041646602</v>
      </c>
      <c r="AD2083">
        <v>0.75231869787873751</v>
      </c>
      <c r="AE2083">
        <v>237.54396540854526</v>
      </c>
    </row>
    <row r="2084" spans="1:31" x14ac:dyDescent="0.25">
      <c r="A2084">
        <v>1809132</v>
      </c>
      <c r="B2084">
        <v>1</v>
      </c>
      <c r="C2084" t="s">
        <v>81</v>
      </c>
      <c r="D2084" t="s">
        <v>122</v>
      </c>
      <c r="E2084" t="s">
        <v>176</v>
      </c>
      <c r="F2084" t="s">
        <v>6285</v>
      </c>
      <c r="G2084" t="s">
        <v>148</v>
      </c>
      <c r="H2084" t="s">
        <v>143</v>
      </c>
      <c r="I2084" t="s">
        <v>135</v>
      </c>
      <c r="J2084" t="s">
        <v>3</v>
      </c>
      <c r="K2084" t="s">
        <v>137</v>
      </c>
      <c r="L2084" t="s">
        <v>6286</v>
      </c>
      <c r="M2084" t="s">
        <v>6287</v>
      </c>
      <c r="N2084">
        <v>0.238597222</v>
      </c>
      <c r="O2084">
        <v>0</v>
      </c>
      <c r="P2084">
        <v>123</v>
      </c>
      <c r="Q2084">
        <v>0</v>
      </c>
      <c r="R2084">
        <v>0</v>
      </c>
      <c r="S2084">
        <v>5</v>
      </c>
      <c r="T2084">
        <v>12</v>
      </c>
      <c r="U2084">
        <v>3</v>
      </c>
      <c r="V2084">
        <v>0</v>
      </c>
      <c r="W2084">
        <v>0</v>
      </c>
      <c r="X2084">
        <v>3.9405935687813947</v>
      </c>
      <c r="Y2084">
        <v>0</v>
      </c>
      <c r="Z2084">
        <v>0</v>
      </c>
      <c r="AA2084">
        <v>2.6125264229941072</v>
      </c>
      <c r="AB2084">
        <v>1.3531074508036804</v>
      </c>
      <c r="AC2084">
        <v>67.997057749076419</v>
      </c>
      <c r="AD2084">
        <v>0</v>
      </c>
      <c r="AE2084">
        <v>75.903285191655598</v>
      </c>
    </row>
    <row r="2085" spans="1:31" x14ac:dyDescent="0.25">
      <c r="A2085">
        <v>1809133</v>
      </c>
      <c r="B2085">
        <v>1</v>
      </c>
      <c r="C2085" t="s">
        <v>80</v>
      </c>
      <c r="D2085" t="s">
        <v>95</v>
      </c>
      <c r="E2085" t="s">
        <v>140</v>
      </c>
      <c r="F2085" t="s">
        <v>6288</v>
      </c>
      <c r="G2085" t="s">
        <v>256</v>
      </c>
      <c r="H2085" t="s">
        <v>143</v>
      </c>
      <c r="I2085" t="s">
        <v>135</v>
      </c>
      <c r="J2085" t="s">
        <v>5</v>
      </c>
      <c r="K2085" t="s">
        <v>159</v>
      </c>
      <c r="L2085" t="s">
        <v>6289</v>
      </c>
      <c r="M2085" t="s">
        <v>6290</v>
      </c>
      <c r="N2085">
        <v>4.9720238879999998</v>
      </c>
      <c r="O2085">
        <v>0</v>
      </c>
      <c r="P2085">
        <v>0</v>
      </c>
      <c r="Q2085">
        <v>0</v>
      </c>
      <c r="R2085">
        <v>0</v>
      </c>
      <c r="S2085">
        <v>4</v>
      </c>
      <c r="T2085">
        <v>0</v>
      </c>
      <c r="U2085">
        <v>1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201.74693084116367</v>
      </c>
      <c r="AB2085">
        <v>0</v>
      </c>
      <c r="AC2085">
        <v>265.56967406285423</v>
      </c>
      <c r="AD2085">
        <v>0</v>
      </c>
      <c r="AE2085">
        <v>467.31660490401794</v>
      </c>
    </row>
    <row r="2086" spans="1:31" x14ac:dyDescent="0.25">
      <c r="A2086">
        <v>1809136</v>
      </c>
      <c r="B2086">
        <v>1</v>
      </c>
      <c r="C2086" t="s">
        <v>81</v>
      </c>
      <c r="D2086" t="s">
        <v>125</v>
      </c>
      <c r="E2086" t="s">
        <v>146</v>
      </c>
      <c r="F2086" t="s">
        <v>6291</v>
      </c>
      <c r="G2086" t="s">
        <v>142</v>
      </c>
      <c r="H2086" t="s">
        <v>143</v>
      </c>
      <c r="I2086" t="s">
        <v>135</v>
      </c>
      <c r="J2086" t="s">
        <v>136</v>
      </c>
      <c r="K2086" t="s">
        <v>137</v>
      </c>
      <c r="L2086" t="s">
        <v>6292</v>
      </c>
      <c r="M2086" t="s">
        <v>6293</v>
      </c>
      <c r="N2086">
        <v>0.11388888799999999</v>
      </c>
      <c r="O2086">
        <v>0</v>
      </c>
      <c r="P2086">
        <v>2287</v>
      </c>
      <c r="Q2086">
        <v>0</v>
      </c>
      <c r="R2086">
        <v>6</v>
      </c>
      <c r="S2086">
        <v>0</v>
      </c>
      <c r="T2086">
        <v>392</v>
      </c>
      <c r="U2086">
        <v>0</v>
      </c>
      <c r="V2086">
        <v>0</v>
      </c>
      <c r="W2086">
        <v>0</v>
      </c>
      <c r="X2086">
        <v>45.567835224340968</v>
      </c>
      <c r="Y2086">
        <v>0</v>
      </c>
      <c r="Z2086">
        <v>2.3237779946991673E-2</v>
      </c>
      <c r="AA2086">
        <v>0</v>
      </c>
      <c r="AB2086">
        <v>21.667167429512332</v>
      </c>
      <c r="AC2086">
        <v>0</v>
      </c>
      <c r="AD2086">
        <v>0</v>
      </c>
      <c r="AE2086">
        <v>67.258240433800296</v>
      </c>
    </row>
    <row r="2087" spans="1:31" x14ac:dyDescent="0.25">
      <c r="A2087">
        <v>1809137</v>
      </c>
      <c r="B2087">
        <v>1</v>
      </c>
      <c r="C2087" t="s">
        <v>80</v>
      </c>
      <c r="D2087" t="s">
        <v>101</v>
      </c>
      <c r="E2087" t="s">
        <v>291</v>
      </c>
      <c r="F2087" t="s">
        <v>6294</v>
      </c>
      <c r="G2087" t="s">
        <v>256</v>
      </c>
      <c r="H2087" t="s">
        <v>134</v>
      </c>
      <c r="I2087" t="s">
        <v>135</v>
      </c>
      <c r="J2087" t="s">
        <v>136</v>
      </c>
      <c r="K2087" t="s">
        <v>159</v>
      </c>
      <c r="L2087" t="s">
        <v>6295</v>
      </c>
      <c r="M2087" t="s">
        <v>6296</v>
      </c>
      <c r="N2087">
        <v>3.033837777</v>
      </c>
      <c r="O2087">
        <v>0</v>
      </c>
      <c r="P2087">
        <v>15</v>
      </c>
      <c r="Q2087">
        <v>0</v>
      </c>
      <c r="R2087">
        <v>0</v>
      </c>
      <c r="S2087">
        <v>0</v>
      </c>
      <c r="T2087">
        <v>2</v>
      </c>
      <c r="U2087">
        <v>0</v>
      </c>
      <c r="V2087">
        <v>0</v>
      </c>
      <c r="W2087">
        <v>0</v>
      </c>
      <c r="X2087">
        <v>17.467642493417337</v>
      </c>
      <c r="Y2087">
        <v>0</v>
      </c>
      <c r="Z2087">
        <v>0</v>
      </c>
      <c r="AA2087">
        <v>0</v>
      </c>
      <c r="AB2087">
        <v>6.7575165648037503</v>
      </c>
      <c r="AC2087">
        <v>0</v>
      </c>
      <c r="AD2087">
        <v>0</v>
      </c>
      <c r="AE2087">
        <v>24.225159058221088</v>
      </c>
    </row>
    <row r="2088" spans="1:31" x14ac:dyDescent="0.25">
      <c r="A2088">
        <v>1809139</v>
      </c>
      <c r="B2088">
        <v>1</v>
      </c>
      <c r="C2088" t="s">
        <v>80</v>
      </c>
      <c r="D2088" t="s">
        <v>85</v>
      </c>
      <c r="E2088" t="s">
        <v>131</v>
      </c>
      <c r="F2088" t="s">
        <v>6297</v>
      </c>
      <c r="G2088" t="s">
        <v>231</v>
      </c>
      <c r="H2088" t="s">
        <v>134</v>
      </c>
      <c r="I2088" t="s">
        <v>135</v>
      </c>
      <c r="J2088" t="s">
        <v>136</v>
      </c>
      <c r="K2088" t="s">
        <v>137</v>
      </c>
      <c r="L2088" t="s">
        <v>6298</v>
      </c>
      <c r="M2088" t="s">
        <v>6299</v>
      </c>
      <c r="N2088">
        <v>1.273055555</v>
      </c>
      <c r="O2088">
        <v>0</v>
      </c>
      <c r="P2088">
        <v>6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1.7109742838898225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1.7109742838898225</v>
      </c>
    </row>
    <row r="2089" spans="1:31" x14ac:dyDescent="0.25">
      <c r="A2089">
        <v>1809140</v>
      </c>
      <c r="B2089">
        <v>1</v>
      </c>
      <c r="C2089" t="s">
        <v>80</v>
      </c>
      <c r="D2089" t="s">
        <v>101</v>
      </c>
      <c r="E2089" t="s">
        <v>131</v>
      </c>
      <c r="F2089" t="s">
        <v>6300</v>
      </c>
      <c r="G2089" t="s">
        <v>209</v>
      </c>
      <c r="H2089" t="s">
        <v>134</v>
      </c>
      <c r="I2089" t="s">
        <v>135</v>
      </c>
      <c r="J2089" t="s">
        <v>136</v>
      </c>
      <c r="K2089" t="s">
        <v>137</v>
      </c>
      <c r="L2089" t="s">
        <v>6301</v>
      </c>
      <c r="M2089" t="s">
        <v>6302</v>
      </c>
      <c r="N2089">
        <v>3.653611111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3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3.2899788770779579</v>
      </c>
      <c r="AC2089">
        <v>0</v>
      </c>
      <c r="AD2089">
        <v>0</v>
      </c>
      <c r="AE2089">
        <v>3.2899788770779579</v>
      </c>
    </row>
    <row r="2090" spans="1:31" x14ac:dyDescent="0.25">
      <c r="A2090">
        <v>1809142</v>
      </c>
      <c r="B2090">
        <v>1</v>
      </c>
      <c r="C2090" t="s">
        <v>80</v>
      </c>
      <c r="D2090" t="s">
        <v>83</v>
      </c>
      <c r="E2090" t="s">
        <v>131</v>
      </c>
      <c r="F2090" t="s">
        <v>6303</v>
      </c>
      <c r="G2090" t="s">
        <v>231</v>
      </c>
      <c r="H2090" t="s">
        <v>134</v>
      </c>
      <c r="I2090" t="s">
        <v>135</v>
      </c>
      <c r="J2090" t="s">
        <v>136</v>
      </c>
      <c r="K2090" t="s">
        <v>137</v>
      </c>
      <c r="L2090" t="s">
        <v>6304</v>
      </c>
      <c r="M2090" t="s">
        <v>6305</v>
      </c>
      <c r="N2090">
        <v>0.67944444400000004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0.28095994345660447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0.28095994345660447</v>
      </c>
    </row>
    <row r="2091" spans="1:31" x14ac:dyDescent="0.25">
      <c r="A2091">
        <v>1809143</v>
      </c>
      <c r="B2091">
        <v>1</v>
      </c>
      <c r="C2091" t="s">
        <v>80</v>
      </c>
      <c r="D2091" t="s">
        <v>96</v>
      </c>
      <c r="E2091" t="s">
        <v>131</v>
      </c>
      <c r="F2091" t="s">
        <v>6306</v>
      </c>
      <c r="G2091" t="s">
        <v>209</v>
      </c>
      <c r="H2091" t="s">
        <v>134</v>
      </c>
      <c r="I2091" t="s">
        <v>135</v>
      </c>
      <c r="J2091" t="s">
        <v>136</v>
      </c>
      <c r="K2091" t="s">
        <v>137</v>
      </c>
      <c r="L2091" t="s">
        <v>6307</v>
      </c>
      <c r="M2091" t="s">
        <v>6308</v>
      </c>
      <c r="N2091">
        <v>3.2836111109999999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1.0940251391912656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1.0940251391912656</v>
      </c>
    </row>
    <row r="2092" spans="1:31" x14ac:dyDescent="0.25">
      <c r="A2092">
        <v>1809144</v>
      </c>
      <c r="B2092">
        <v>1</v>
      </c>
      <c r="C2092" t="s">
        <v>81</v>
      </c>
      <c r="D2092" t="s">
        <v>125</v>
      </c>
      <c r="E2092" t="s">
        <v>146</v>
      </c>
      <c r="F2092" t="s">
        <v>6309</v>
      </c>
      <c r="G2092" t="s">
        <v>142</v>
      </c>
      <c r="H2092" t="s">
        <v>143</v>
      </c>
      <c r="I2092" t="s">
        <v>135</v>
      </c>
      <c r="J2092" t="s">
        <v>136</v>
      </c>
      <c r="K2092" t="s">
        <v>137</v>
      </c>
      <c r="L2092" t="s">
        <v>6310</v>
      </c>
      <c r="M2092" t="s">
        <v>6311</v>
      </c>
      <c r="N2092">
        <v>0.61444444399999998</v>
      </c>
      <c r="O2092">
        <v>0</v>
      </c>
      <c r="P2092">
        <v>2287</v>
      </c>
      <c r="Q2092">
        <v>0</v>
      </c>
      <c r="R2092">
        <v>6</v>
      </c>
      <c r="S2092">
        <v>1</v>
      </c>
      <c r="T2092">
        <v>392</v>
      </c>
      <c r="U2092">
        <v>0</v>
      </c>
      <c r="V2092">
        <v>0</v>
      </c>
      <c r="W2092">
        <v>0</v>
      </c>
      <c r="X2092">
        <v>245.54753522090158</v>
      </c>
      <c r="Y2092">
        <v>0</v>
      </c>
      <c r="Z2092">
        <v>0.12580204176948584</v>
      </c>
      <c r="AA2092">
        <v>0.22529223725149169</v>
      </c>
      <c r="AB2092">
        <v>117.29064600416578</v>
      </c>
      <c r="AC2092">
        <v>0</v>
      </c>
      <c r="AD2092">
        <v>0</v>
      </c>
      <c r="AE2092">
        <v>363.1892755040883</v>
      </c>
    </row>
    <row r="2093" spans="1:31" x14ac:dyDescent="0.25">
      <c r="A2093">
        <v>1809145</v>
      </c>
      <c r="B2093">
        <v>1</v>
      </c>
      <c r="C2093" t="s">
        <v>80</v>
      </c>
      <c r="D2093" t="s">
        <v>84</v>
      </c>
      <c r="E2093" t="s">
        <v>131</v>
      </c>
      <c r="F2093" t="s">
        <v>6312</v>
      </c>
      <c r="G2093" t="s">
        <v>148</v>
      </c>
      <c r="H2093" t="s">
        <v>134</v>
      </c>
      <c r="I2093" t="s">
        <v>135</v>
      </c>
      <c r="J2093" t="s">
        <v>136</v>
      </c>
      <c r="K2093" t="s">
        <v>137</v>
      </c>
      <c r="L2093" t="s">
        <v>6313</v>
      </c>
      <c r="M2093" t="s">
        <v>6314</v>
      </c>
      <c r="N2093">
        <v>2.758888888</v>
      </c>
      <c r="O2093">
        <v>0</v>
      </c>
      <c r="P2093">
        <v>5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1.5331281165707646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1.5331281165707646</v>
      </c>
    </row>
    <row r="2094" spans="1:31" x14ac:dyDescent="0.25">
      <c r="A2094">
        <v>1809149</v>
      </c>
      <c r="B2094">
        <v>1</v>
      </c>
      <c r="C2094" t="s">
        <v>81</v>
      </c>
      <c r="D2094" t="s">
        <v>128</v>
      </c>
      <c r="E2094" t="s">
        <v>326</v>
      </c>
      <c r="F2094" t="s">
        <v>6315</v>
      </c>
      <c r="G2094" t="s">
        <v>148</v>
      </c>
      <c r="H2094" t="s">
        <v>134</v>
      </c>
      <c r="I2094" t="s">
        <v>135</v>
      </c>
      <c r="J2094" t="s">
        <v>3</v>
      </c>
      <c r="K2094" t="s">
        <v>137</v>
      </c>
      <c r="L2094" t="s">
        <v>6316</v>
      </c>
      <c r="M2094" t="s">
        <v>6317</v>
      </c>
      <c r="N2094">
        <v>6.2552777769999999</v>
      </c>
      <c r="O2094">
        <v>0</v>
      </c>
      <c r="P2094">
        <v>138</v>
      </c>
      <c r="Q2094">
        <v>0</v>
      </c>
      <c r="R2094">
        <v>0</v>
      </c>
      <c r="S2094">
        <v>0</v>
      </c>
      <c r="T2094">
        <v>2</v>
      </c>
      <c r="U2094">
        <v>0</v>
      </c>
      <c r="V2094">
        <v>0</v>
      </c>
      <c r="W2094">
        <v>0</v>
      </c>
      <c r="X2094">
        <v>197.08989278670288</v>
      </c>
      <c r="Y2094">
        <v>0</v>
      </c>
      <c r="Z2094">
        <v>0</v>
      </c>
      <c r="AA2094">
        <v>0</v>
      </c>
      <c r="AB2094">
        <v>8.314690019991227</v>
      </c>
      <c r="AC2094">
        <v>0</v>
      </c>
      <c r="AD2094">
        <v>0</v>
      </c>
      <c r="AE2094">
        <v>205.40458280669409</v>
      </c>
    </row>
    <row r="2095" spans="1:31" x14ac:dyDescent="0.25">
      <c r="A2095">
        <v>1809150</v>
      </c>
      <c r="B2095">
        <v>1</v>
      </c>
      <c r="C2095" t="s">
        <v>80</v>
      </c>
      <c r="D2095" t="s">
        <v>96</v>
      </c>
      <c r="E2095" t="s">
        <v>131</v>
      </c>
      <c r="F2095" t="s">
        <v>6318</v>
      </c>
      <c r="G2095" t="s">
        <v>209</v>
      </c>
      <c r="H2095" t="s">
        <v>134</v>
      </c>
      <c r="I2095" t="s">
        <v>135</v>
      </c>
      <c r="J2095" t="s">
        <v>136</v>
      </c>
      <c r="K2095" t="s">
        <v>137</v>
      </c>
      <c r="L2095" t="s">
        <v>6319</v>
      </c>
      <c r="M2095" t="s">
        <v>6320</v>
      </c>
      <c r="N2095">
        <v>2.7241666659999999</v>
      </c>
      <c r="O2095">
        <v>0</v>
      </c>
      <c r="P2095">
        <v>2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1.3105385127080669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1.3105385127080669</v>
      </c>
    </row>
    <row r="2096" spans="1:31" x14ac:dyDescent="0.25">
      <c r="A2096">
        <v>1809152</v>
      </c>
      <c r="B2096">
        <v>1</v>
      </c>
      <c r="C2096" t="s">
        <v>80</v>
      </c>
      <c r="D2096" t="s">
        <v>83</v>
      </c>
      <c r="E2096" t="s">
        <v>131</v>
      </c>
      <c r="F2096" t="s">
        <v>6321</v>
      </c>
      <c r="G2096" t="s">
        <v>231</v>
      </c>
      <c r="H2096" t="s">
        <v>134</v>
      </c>
      <c r="I2096" t="s">
        <v>135</v>
      </c>
      <c r="J2096" t="s">
        <v>136</v>
      </c>
      <c r="K2096" t="s">
        <v>137</v>
      </c>
      <c r="L2096" t="s">
        <v>6322</v>
      </c>
      <c r="M2096" t="s">
        <v>6323</v>
      </c>
      <c r="N2096">
        <v>0.75249999999999995</v>
      </c>
      <c r="O2096">
        <v>0</v>
      </c>
      <c r="P2096">
        <v>5</v>
      </c>
      <c r="Q2096">
        <v>0</v>
      </c>
      <c r="R2096">
        <v>0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0.53737767592875829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0.53737767592875829</v>
      </c>
    </row>
    <row r="2097" spans="1:31" x14ac:dyDescent="0.25">
      <c r="A2097">
        <v>1809153</v>
      </c>
      <c r="B2097">
        <v>1</v>
      </c>
      <c r="C2097" t="s">
        <v>80</v>
      </c>
      <c r="D2097" t="s">
        <v>94</v>
      </c>
      <c r="E2097" t="s">
        <v>131</v>
      </c>
      <c r="F2097" t="s">
        <v>6324</v>
      </c>
      <c r="G2097" t="s">
        <v>231</v>
      </c>
      <c r="H2097" t="s">
        <v>134</v>
      </c>
      <c r="I2097" t="s">
        <v>135</v>
      </c>
      <c r="J2097" t="s">
        <v>136</v>
      </c>
      <c r="K2097" t="s">
        <v>137</v>
      </c>
      <c r="L2097" t="s">
        <v>6325</v>
      </c>
      <c r="M2097" t="s">
        <v>6326</v>
      </c>
      <c r="N2097">
        <v>1.794444444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1.2482089077140555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1.2482089077140555</v>
      </c>
    </row>
    <row r="2098" spans="1:31" x14ac:dyDescent="0.25">
      <c r="A2098">
        <v>1809155</v>
      </c>
      <c r="B2098">
        <v>1</v>
      </c>
      <c r="C2098" t="s">
        <v>81</v>
      </c>
      <c r="D2098" t="s">
        <v>128</v>
      </c>
      <c r="E2098" t="s">
        <v>131</v>
      </c>
      <c r="F2098" t="s">
        <v>6327</v>
      </c>
      <c r="G2098" t="s">
        <v>231</v>
      </c>
      <c r="H2098" t="s">
        <v>134</v>
      </c>
      <c r="I2098" t="s">
        <v>135</v>
      </c>
      <c r="J2098" t="s">
        <v>136</v>
      </c>
      <c r="K2098" t="s">
        <v>137</v>
      </c>
      <c r="L2098" t="s">
        <v>6328</v>
      </c>
      <c r="M2098" t="s">
        <v>6329</v>
      </c>
      <c r="N2098">
        <v>2.1747222220000002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4</v>
      </c>
      <c r="U2098">
        <v>0</v>
      </c>
      <c r="V2098">
        <v>2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23.404025361240933</v>
      </c>
      <c r="AC2098">
        <v>0</v>
      </c>
      <c r="AD2098">
        <v>19.020599119134683</v>
      </c>
      <c r="AE2098">
        <v>42.424624480375613</v>
      </c>
    </row>
    <row r="2099" spans="1:31" x14ac:dyDescent="0.25">
      <c r="A2099">
        <v>1809157</v>
      </c>
      <c r="B2099">
        <v>1</v>
      </c>
      <c r="C2099" t="s">
        <v>81</v>
      </c>
      <c r="D2099" t="s">
        <v>113</v>
      </c>
      <c r="E2099" t="s">
        <v>131</v>
      </c>
      <c r="F2099" t="s">
        <v>6330</v>
      </c>
      <c r="G2099" t="s">
        <v>231</v>
      </c>
      <c r="H2099" t="s">
        <v>134</v>
      </c>
      <c r="I2099" t="s">
        <v>135</v>
      </c>
      <c r="J2099" t="s">
        <v>136</v>
      </c>
      <c r="K2099" t="s">
        <v>137</v>
      </c>
      <c r="L2099" t="s">
        <v>6331</v>
      </c>
      <c r="M2099" t="s">
        <v>6332</v>
      </c>
      <c r="N2099">
        <v>2.2513888880000001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1.2558858078133334E-2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1.2558858078133334E-2</v>
      </c>
    </row>
    <row r="2100" spans="1:31" x14ac:dyDescent="0.25">
      <c r="A2100">
        <v>1809164</v>
      </c>
      <c r="B2100">
        <v>1</v>
      </c>
      <c r="C2100" t="s">
        <v>81</v>
      </c>
      <c r="D2100" t="s">
        <v>128</v>
      </c>
      <c r="E2100" t="s">
        <v>176</v>
      </c>
      <c r="F2100" t="s">
        <v>6005</v>
      </c>
      <c r="G2100" t="s">
        <v>148</v>
      </c>
      <c r="H2100" t="s">
        <v>143</v>
      </c>
      <c r="I2100" t="s">
        <v>135</v>
      </c>
      <c r="J2100" t="s">
        <v>3</v>
      </c>
      <c r="K2100" t="s">
        <v>137</v>
      </c>
      <c r="L2100" t="s">
        <v>6333</v>
      </c>
      <c r="M2100" t="s">
        <v>6334</v>
      </c>
      <c r="N2100">
        <v>1.6741666660000001</v>
      </c>
      <c r="O2100">
        <v>0</v>
      </c>
      <c r="P2100">
        <v>1156</v>
      </c>
      <c r="Q2100">
        <v>0</v>
      </c>
      <c r="R2100">
        <v>3</v>
      </c>
      <c r="S2100">
        <v>0</v>
      </c>
      <c r="T2100">
        <v>50</v>
      </c>
      <c r="U2100">
        <v>0</v>
      </c>
      <c r="V2100">
        <v>0</v>
      </c>
      <c r="W2100">
        <v>0</v>
      </c>
      <c r="X2100">
        <v>416.51625763006984</v>
      </c>
      <c r="Y2100">
        <v>0</v>
      </c>
      <c r="Z2100">
        <v>1.8837191678029568</v>
      </c>
      <c r="AA2100">
        <v>0</v>
      </c>
      <c r="AB2100">
        <v>103.48987931765762</v>
      </c>
      <c r="AC2100">
        <v>0</v>
      </c>
      <c r="AD2100">
        <v>0</v>
      </c>
      <c r="AE2100">
        <v>521.88985611553039</v>
      </c>
    </row>
    <row r="2101" spans="1:31" x14ac:dyDescent="0.25">
      <c r="A2101">
        <v>1809167</v>
      </c>
      <c r="B2101">
        <v>1</v>
      </c>
      <c r="C2101" t="s">
        <v>80</v>
      </c>
      <c r="D2101" t="s">
        <v>104</v>
      </c>
      <c r="E2101" t="s">
        <v>339</v>
      </c>
      <c r="F2101" t="s">
        <v>6335</v>
      </c>
      <c r="G2101" t="s">
        <v>142</v>
      </c>
      <c r="H2101" t="s">
        <v>143</v>
      </c>
      <c r="I2101" t="s">
        <v>135</v>
      </c>
      <c r="J2101" t="s">
        <v>136</v>
      </c>
      <c r="K2101" t="s">
        <v>137</v>
      </c>
      <c r="L2101" t="s">
        <v>6336</v>
      </c>
      <c r="M2101" t="s">
        <v>6337</v>
      </c>
      <c r="N2101">
        <v>0.31166666599999998</v>
      </c>
      <c r="O2101">
        <v>28</v>
      </c>
      <c r="P2101">
        <v>5635</v>
      </c>
      <c r="Q2101">
        <v>36</v>
      </c>
      <c r="R2101">
        <v>113</v>
      </c>
      <c r="S2101">
        <v>51</v>
      </c>
      <c r="T2101">
        <v>487</v>
      </c>
      <c r="U2101">
        <v>2</v>
      </c>
      <c r="V2101">
        <v>3</v>
      </c>
      <c r="W2101">
        <v>24.536885673423239</v>
      </c>
      <c r="X2101">
        <v>519.47149370755187</v>
      </c>
      <c r="Y2101">
        <v>12.025855771000446</v>
      </c>
      <c r="Z2101">
        <v>28.142152294767051</v>
      </c>
      <c r="AA2101">
        <v>264.11337742462092</v>
      </c>
      <c r="AB2101">
        <v>137.65095111082613</v>
      </c>
      <c r="AC2101">
        <v>10.207794541760499</v>
      </c>
      <c r="AD2101">
        <v>12.255472245200455</v>
      </c>
      <c r="AE2101">
        <v>1008.4039827691506</v>
      </c>
    </row>
    <row r="2102" spans="1:31" x14ac:dyDescent="0.25">
      <c r="A2102">
        <v>1809169</v>
      </c>
      <c r="B2102">
        <v>1</v>
      </c>
      <c r="C2102" t="s">
        <v>81</v>
      </c>
      <c r="D2102" t="s">
        <v>118</v>
      </c>
      <c r="E2102" t="s">
        <v>131</v>
      </c>
      <c r="F2102" t="s">
        <v>6338</v>
      </c>
      <c r="G2102" t="s">
        <v>231</v>
      </c>
      <c r="H2102" t="s">
        <v>134</v>
      </c>
      <c r="I2102" t="s">
        <v>135</v>
      </c>
      <c r="J2102" t="s">
        <v>136</v>
      </c>
      <c r="K2102" t="s">
        <v>137</v>
      </c>
      <c r="L2102" t="s">
        <v>6339</v>
      </c>
      <c r="M2102" t="s">
        <v>6340</v>
      </c>
      <c r="N2102">
        <v>1.5294444439999999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8.2022803448226683E-2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8.2022803448226683E-2</v>
      </c>
    </row>
    <row r="2103" spans="1:31" x14ac:dyDescent="0.25">
      <c r="A2103">
        <v>1809171</v>
      </c>
      <c r="B2103">
        <v>1</v>
      </c>
      <c r="C2103" t="s">
        <v>81</v>
      </c>
      <c r="D2103" t="s">
        <v>123</v>
      </c>
      <c r="E2103" t="s">
        <v>176</v>
      </c>
      <c r="F2103" t="s">
        <v>6341</v>
      </c>
      <c r="G2103" t="s">
        <v>142</v>
      </c>
      <c r="H2103" t="s">
        <v>143</v>
      </c>
      <c r="I2103" t="s">
        <v>135</v>
      </c>
      <c r="J2103" t="s">
        <v>136</v>
      </c>
      <c r="K2103" t="s">
        <v>137</v>
      </c>
      <c r="L2103" t="s">
        <v>6342</v>
      </c>
      <c r="M2103" t="s">
        <v>6343</v>
      </c>
      <c r="N2103">
        <v>0.84916666600000001</v>
      </c>
      <c r="O2103">
        <v>0</v>
      </c>
      <c r="P2103">
        <v>106</v>
      </c>
      <c r="Q2103">
        <v>0</v>
      </c>
      <c r="R2103">
        <v>31</v>
      </c>
      <c r="S2103">
        <v>0</v>
      </c>
      <c r="T2103">
        <v>13</v>
      </c>
      <c r="U2103">
        <v>0</v>
      </c>
      <c r="V2103">
        <v>0</v>
      </c>
      <c r="W2103">
        <v>0</v>
      </c>
      <c r="X2103">
        <v>11.402803939596396</v>
      </c>
      <c r="Y2103">
        <v>0</v>
      </c>
      <c r="Z2103">
        <v>10.608298286345525</v>
      </c>
      <c r="AA2103">
        <v>0</v>
      </c>
      <c r="AB2103">
        <v>5.9267443600794119</v>
      </c>
      <c r="AC2103">
        <v>0</v>
      </c>
      <c r="AD2103">
        <v>0</v>
      </c>
      <c r="AE2103">
        <v>27.93784658602133</v>
      </c>
    </row>
    <row r="2104" spans="1:31" x14ac:dyDescent="0.25">
      <c r="A2104">
        <v>1809172</v>
      </c>
      <c r="B2104">
        <v>1</v>
      </c>
      <c r="C2104" t="s">
        <v>80</v>
      </c>
      <c r="D2104" t="s">
        <v>93</v>
      </c>
      <c r="E2104" t="s">
        <v>291</v>
      </c>
      <c r="F2104" t="s">
        <v>6344</v>
      </c>
      <c r="G2104" t="s">
        <v>235</v>
      </c>
      <c r="H2104" t="s">
        <v>134</v>
      </c>
      <c r="I2104" t="s">
        <v>135</v>
      </c>
      <c r="J2104" t="s">
        <v>136</v>
      </c>
      <c r="K2104" t="s">
        <v>137</v>
      </c>
      <c r="L2104" t="s">
        <v>6345</v>
      </c>
      <c r="M2104" t="s">
        <v>6346</v>
      </c>
      <c r="N2104">
        <v>7.2188888880000004</v>
      </c>
      <c r="O2104">
        <v>0</v>
      </c>
      <c r="P2104">
        <v>0</v>
      </c>
      <c r="Q2104">
        <v>1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41.838592385795074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41.838592385795074</v>
      </c>
    </row>
    <row r="2105" spans="1:31" x14ac:dyDescent="0.25">
      <c r="A2105">
        <v>1809173</v>
      </c>
      <c r="B2105">
        <v>1</v>
      </c>
      <c r="C2105" t="s">
        <v>80</v>
      </c>
      <c r="D2105" t="s">
        <v>93</v>
      </c>
      <c r="E2105" t="s">
        <v>131</v>
      </c>
      <c r="F2105" t="s">
        <v>6347</v>
      </c>
      <c r="G2105" t="s">
        <v>231</v>
      </c>
      <c r="H2105" t="s">
        <v>134</v>
      </c>
      <c r="I2105" t="s">
        <v>135</v>
      </c>
      <c r="J2105" t="s">
        <v>136</v>
      </c>
      <c r="K2105" t="s">
        <v>137</v>
      </c>
      <c r="L2105" t="s">
        <v>6348</v>
      </c>
      <c r="M2105" t="s">
        <v>6349</v>
      </c>
      <c r="N2105">
        <v>4.4980555549999997</v>
      </c>
      <c r="O2105">
        <v>0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2.5478822027250004E-3</v>
      </c>
      <c r="AA2105">
        <v>0</v>
      </c>
      <c r="AB2105">
        <v>0</v>
      </c>
      <c r="AC2105">
        <v>0</v>
      </c>
      <c r="AD2105">
        <v>0</v>
      </c>
      <c r="AE2105">
        <v>2.5478822027250004E-3</v>
      </c>
    </row>
    <row r="2106" spans="1:31" x14ac:dyDescent="0.25">
      <c r="A2106">
        <v>1809174</v>
      </c>
      <c r="B2106">
        <v>1</v>
      </c>
      <c r="C2106" t="s">
        <v>81</v>
      </c>
      <c r="D2106" t="s">
        <v>117</v>
      </c>
      <c r="E2106" t="s">
        <v>131</v>
      </c>
      <c r="F2106" t="s">
        <v>6350</v>
      </c>
      <c r="G2106" t="s">
        <v>209</v>
      </c>
      <c r="H2106" t="s">
        <v>134</v>
      </c>
      <c r="I2106" t="s">
        <v>135</v>
      </c>
      <c r="J2106" t="s">
        <v>136</v>
      </c>
      <c r="K2106" t="s">
        <v>137</v>
      </c>
      <c r="L2106" t="s">
        <v>6351</v>
      </c>
      <c r="M2106" t="s">
        <v>6352</v>
      </c>
      <c r="N2106">
        <v>0.99722222199999999</v>
      </c>
      <c r="O2106">
        <v>0</v>
      </c>
      <c r="P2106">
        <v>4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0.53873495180750008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0.53873495180750008</v>
      </c>
    </row>
    <row r="2107" spans="1:31" x14ac:dyDescent="0.25">
      <c r="A2107">
        <v>1809175</v>
      </c>
      <c r="B2107">
        <v>1</v>
      </c>
      <c r="C2107" t="s">
        <v>80</v>
      </c>
      <c r="D2107" t="s">
        <v>82</v>
      </c>
      <c r="E2107" t="s">
        <v>291</v>
      </c>
      <c r="F2107" t="s">
        <v>6353</v>
      </c>
      <c r="G2107" t="s">
        <v>279</v>
      </c>
      <c r="H2107" t="s">
        <v>134</v>
      </c>
      <c r="I2107" t="s">
        <v>135</v>
      </c>
      <c r="J2107" t="s">
        <v>136</v>
      </c>
      <c r="K2107" t="s">
        <v>137</v>
      </c>
      <c r="L2107" t="s">
        <v>6354</v>
      </c>
      <c r="M2107" t="s">
        <v>6355</v>
      </c>
      <c r="N2107">
        <v>0.41055555500000002</v>
      </c>
      <c r="O2107">
        <v>0</v>
      </c>
      <c r="P2107">
        <v>1061</v>
      </c>
      <c r="Q2107">
        <v>0</v>
      </c>
      <c r="R2107">
        <v>0</v>
      </c>
      <c r="S2107">
        <v>0</v>
      </c>
      <c r="T2107">
        <v>28</v>
      </c>
      <c r="U2107">
        <v>0</v>
      </c>
      <c r="V2107">
        <v>0</v>
      </c>
      <c r="W2107">
        <v>0</v>
      </c>
      <c r="X2107">
        <v>100.97625925107938</v>
      </c>
      <c r="Y2107">
        <v>0</v>
      </c>
      <c r="Z2107">
        <v>0</v>
      </c>
      <c r="AA2107">
        <v>0</v>
      </c>
      <c r="AB2107">
        <v>7.5571767293753025</v>
      </c>
      <c r="AC2107">
        <v>0</v>
      </c>
      <c r="AD2107">
        <v>0</v>
      </c>
      <c r="AE2107">
        <v>108.53343598045468</v>
      </c>
    </row>
    <row r="2108" spans="1:31" x14ac:dyDescent="0.25">
      <c r="A2108">
        <v>1809177</v>
      </c>
      <c r="B2108">
        <v>1</v>
      </c>
      <c r="C2108" t="s">
        <v>80</v>
      </c>
      <c r="D2108" t="s">
        <v>82</v>
      </c>
      <c r="E2108" t="s">
        <v>131</v>
      </c>
      <c r="F2108" t="s">
        <v>6356</v>
      </c>
      <c r="G2108" t="s">
        <v>209</v>
      </c>
      <c r="H2108" t="s">
        <v>134</v>
      </c>
      <c r="I2108" t="s">
        <v>135</v>
      </c>
      <c r="J2108" t="s">
        <v>136</v>
      </c>
      <c r="K2108" t="s">
        <v>137</v>
      </c>
      <c r="L2108" t="s">
        <v>6357</v>
      </c>
      <c r="M2108" t="s">
        <v>6358</v>
      </c>
      <c r="N2108">
        <v>1.4588888879999999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1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7.2522321871111112E-5</v>
      </c>
      <c r="AC2108">
        <v>0</v>
      </c>
      <c r="AD2108">
        <v>0</v>
      </c>
      <c r="AE2108">
        <v>7.2522321871111112E-5</v>
      </c>
    </row>
    <row r="2109" spans="1:31" x14ac:dyDescent="0.25">
      <c r="A2109">
        <v>1809178</v>
      </c>
      <c r="B2109">
        <v>1</v>
      </c>
      <c r="C2109" t="s">
        <v>80</v>
      </c>
      <c r="D2109" t="s">
        <v>107</v>
      </c>
      <c r="E2109" t="s">
        <v>131</v>
      </c>
      <c r="F2109" t="s">
        <v>6359</v>
      </c>
      <c r="G2109" t="s">
        <v>279</v>
      </c>
      <c r="H2109" t="s">
        <v>134</v>
      </c>
      <c r="I2109" t="s">
        <v>135</v>
      </c>
      <c r="J2109" t="s">
        <v>136</v>
      </c>
      <c r="K2109" t="s">
        <v>137</v>
      </c>
      <c r="L2109" t="s">
        <v>6360</v>
      </c>
      <c r="M2109" t="s">
        <v>6361</v>
      </c>
      <c r="N2109">
        <v>5.3002777769999998</v>
      </c>
      <c r="O2109">
        <v>0</v>
      </c>
      <c r="P2109">
        <v>0</v>
      </c>
      <c r="Q2109">
        <v>0</v>
      </c>
      <c r="R2109">
        <v>2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53.547287055857943</v>
      </c>
      <c r="AA2109">
        <v>0</v>
      </c>
      <c r="AB2109">
        <v>0</v>
      </c>
      <c r="AC2109">
        <v>0</v>
      </c>
      <c r="AD2109">
        <v>0</v>
      </c>
      <c r="AE2109">
        <v>53.547287055857943</v>
      </c>
    </row>
    <row r="2110" spans="1:31" x14ac:dyDescent="0.25">
      <c r="A2110">
        <v>1809179</v>
      </c>
      <c r="B2110">
        <v>1</v>
      </c>
      <c r="C2110" t="s">
        <v>80</v>
      </c>
      <c r="D2110" t="s">
        <v>93</v>
      </c>
      <c r="E2110" t="s">
        <v>131</v>
      </c>
      <c r="F2110" t="s">
        <v>6362</v>
      </c>
      <c r="G2110" t="s">
        <v>231</v>
      </c>
      <c r="H2110" t="s">
        <v>134</v>
      </c>
      <c r="I2110" t="s">
        <v>135</v>
      </c>
      <c r="J2110" t="s">
        <v>136</v>
      </c>
      <c r="K2110" t="s">
        <v>137</v>
      </c>
      <c r="L2110" t="s">
        <v>6363</v>
      </c>
      <c r="M2110" t="s">
        <v>6364</v>
      </c>
      <c r="N2110">
        <v>1.9283333330000001</v>
      </c>
      <c r="O2110">
        <v>0</v>
      </c>
      <c r="P2110">
        <v>3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0.63351063701401888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0.63351063701401888</v>
      </c>
    </row>
    <row r="2111" spans="1:31" x14ac:dyDescent="0.25">
      <c r="A2111">
        <v>1809181</v>
      </c>
      <c r="B2111">
        <v>1</v>
      </c>
      <c r="C2111" t="s">
        <v>81</v>
      </c>
      <c r="D2111" t="s">
        <v>113</v>
      </c>
      <c r="E2111" t="s">
        <v>131</v>
      </c>
      <c r="F2111" t="s">
        <v>6365</v>
      </c>
      <c r="G2111" t="s">
        <v>231</v>
      </c>
      <c r="H2111" t="s">
        <v>134</v>
      </c>
      <c r="I2111" t="s">
        <v>135</v>
      </c>
      <c r="J2111" t="s">
        <v>136</v>
      </c>
      <c r="K2111" t="s">
        <v>137</v>
      </c>
      <c r="L2111" t="s">
        <v>6366</v>
      </c>
      <c r="M2111" t="s">
        <v>6367</v>
      </c>
      <c r="N2111">
        <v>1.975833333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0.29766526487108891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0.29766526487108891</v>
      </c>
    </row>
    <row r="2112" spans="1:31" x14ac:dyDescent="0.25">
      <c r="A2112">
        <v>1809184</v>
      </c>
      <c r="B2112">
        <v>1</v>
      </c>
      <c r="C2112" t="s">
        <v>80</v>
      </c>
      <c r="D2112" t="s">
        <v>97</v>
      </c>
      <c r="E2112" t="s">
        <v>291</v>
      </c>
      <c r="F2112" t="s">
        <v>6368</v>
      </c>
      <c r="G2112" t="s">
        <v>373</v>
      </c>
      <c r="H2112" t="s">
        <v>134</v>
      </c>
      <c r="I2112" t="s">
        <v>135</v>
      </c>
      <c r="J2112" t="s">
        <v>136</v>
      </c>
      <c r="K2112" t="s">
        <v>137</v>
      </c>
      <c r="L2112" t="s">
        <v>6369</v>
      </c>
      <c r="M2112" t="s">
        <v>6370</v>
      </c>
      <c r="N2112">
        <v>1.9430555549999999</v>
      </c>
      <c r="O2112">
        <v>0</v>
      </c>
      <c r="P2112">
        <v>177</v>
      </c>
      <c r="Q2112">
        <v>0</v>
      </c>
      <c r="R2112">
        <v>6</v>
      </c>
      <c r="S2112">
        <v>0</v>
      </c>
      <c r="T2112">
        <v>3</v>
      </c>
      <c r="U2112">
        <v>0</v>
      </c>
      <c r="V2112">
        <v>0</v>
      </c>
      <c r="W2112">
        <v>0</v>
      </c>
      <c r="X2112">
        <v>111.46844081718767</v>
      </c>
      <c r="Y2112">
        <v>0</v>
      </c>
      <c r="Z2112">
        <v>6.7673954335637223</v>
      </c>
      <c r="AA2112">
        <v>0</v>
      </c>
      <c r="AB2112">
        <v>1.47719936679847</v>
      </c>
      <c r="AC2112">
        <v>0</v>
      </c>
      <c r="AD2112">
        <v>0</v>
      </c>
      <c r="AE2112">
        <v>119.71303561754986</v>
      </c>
    </row>
    <row r="2113" spans="1:31" x14ac:dyDescent="0.25">
      <c r="A2113">
        <v>1809188</v>
      </c>
      <c r="B2113">
        <v>1</v>
      </c>
      <c r="C2113" t="s">
        <v>80</v>
      </c>
      <c r="D2113" t="s">
        <v>96</v>
      </c>
      <c r="E2113" t="s">
        <v>131</v>
      </c>
      <c r="F2113" t="s">
        <v>6371</v>
      </c>
      <c r="G2113" t="s">
        <v>231</v>
      </c>
      <c r="H2113" t="s">
        <v>134</v>
      </c>
      <c r="I2113" t="s">
        <v>135</v>
      </c>
      <c r="J2113" t="s">
        <v>136</v>
      </c>
      <c r="K2113" t="s">
        <v>137</v>
      </c>
      <c r="L2113" t="s">
        <v>6372</v>
      </c>
      <c r="M2113" t="s">
        <v>6373</v>
      </c>
      <c r="N2113">
        <v>12.243055555</v>
      </c>
      <c r="O2113">
        <v>0</v>
      </c>
      <c r="P2113">
        <v>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1.7646855611320542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1.7646855611320542</v>
      </c>
    </row>
    <row r="2114" spans="1:31" x14ac:dyDescent="0.25">
      <c r="A2114">
        <v>1809189</v>
      </c>
      <c r="B2114">
        <v>1</v>
      </c>
      <c r="C2114" t="s">
        <v>80</v>
      </c>
      <c r="D2114" t="s">
        <v>98</v>
      </c>
      <c r="E2114" t="s">
        <v>176</v>
      </c>
      <c r="F2114" t="s">
        <v>6374</v>
      </c>
      <c r="G2114" t="s">
        <v>158</v>
      </c>
      <c r="H2114" t="s">
        <v>143</v>
      </c>
      <c r="I2114" t="s">
        <v>135</v>
      </c>
      <c r="J2114" t="s">
        <v>136</v>
      </c>
      <c r="K2114" t="s">
        <v>137</v>
      </c>
      <c r="L2114" t="s">
        <v>6375</v>
      </c>
      <c r="M2114" t="s">
        <v>6376</v>
      </c>
      <c r="N2114">
        <v>1.0052777770000001</v>
      </c>
      <c r="O2114">
        <v>0</v>
      </c>
      <c r="P2114">
        <v>0</v>
      </c>
      <c r="Q2114">
        <v>15</v>
      </c>
      <c r="R2114">
        <v>36</v>
      </c>
      <c r="S2114">
        <v>5</v>
      </c>
      <c r="T2114">
        <v>24</v>
      </c>
      <c r="U2114">
        <v>0</v>
      </c>
      <c r="V2114">
        <v>0</v>
      </c>
      <c r="W2114">
        <v>0</v>
      </c>
      <c r="X2114">
        <v>0</v>
      </c>
      <c r="Y2114">
        <v>35.935394149485127</v>
      </c>
      <c r="Z2114">
        <v>17.347040026072378</v>
      </c>
      <c r="AA2114">
        <v>5.0641172302033262</v>
      </c>
      <c r="AB2114">
        <v>28.871000772900217</v>
      </c>
      <c r="AC2114">
        <v>0</v>
      </c>
      <c r="AD2114">
        <v>0</v>
      </c>
      <c r="AE2114">
        <v>87.217552178661052</v>
      </c>
    </row>
    <row r="2115" spans="1:31" x14ac:dyDescent="0.25">
      <c r="A2115">
        <v>1809192</v>
      </c>
      <c r="B2115">
        <v>1</v>
      </c>
      <c r="C2115" t="s">
        <v>80</v>
      </c>
      <c r="D2115" t="s">
        <v>93</v>
      </c>
      <c r="E2115" t="s">
        <v>176</v>
      </c>
      <c r="F2115" t="s">
        <v>6377</v>
      </c>
      <c r="G2115" t="s">
        <v>263</v>
      </c>
      <c r="H2115" t="s">
        <v>143</v>
      </c>
      <c r="I2115" t="s">
        <v>135</v>
      </c>
      <c r="J2115" t="s">
        <v>136</v>
      </c>
      <c r="K2115" t="s">
        <v>159</v>
      </c>
      <c r="L2115" t="s">
        <v>6378</v>
      </c>
      <c r="M2115" t="s">
        <v>6379</v>
      </c>
      <c r="N2115">
        <v>0.73361111099999998</v>
      </c>
      <c r="O2115">
        <v>5</v>
      </c>
      <c r="P2115">
        <v>4338</v>
      </c>
      <c r="Q2115">
        <v>154</v>
      </c>
      <c r="R2115">
        <v>920</v>
      </c>
      <c r="S2115">
        <v>32</v>
      </c>
      <c r="T2115">
        <v>1013</v>
      </c>
      <c r="U2115">
        <v>7</v>
      </c>
      <c r="V2115">
        <v>0</v>
      </c>
      <c r="W2115">
        <v>1.8719717278046417</v>
      </c>
      <c r="X2115">
        <v>501.31369850378854</v>
      </c>
      <c r="Y2115">
        <v>697.41323691937851</v>
      </c>
      <c r="Z2115">
        <v>397.43950304709051</v>
      </c>
      <c r="AA2115">
        <v>208.95762599213819</v>
      </c>
      <c r="AB2115">
        <v>1715.2353887811576</v>
      </c>
      <c r="AC2115">
        <v>500.19299333567096</v>
      </c>
      <c r="AD2115">
        <v>0</v>
      </c>
      <c r="AE2115">
        <v>4022.4244183070291</v>
      </c>
    </row>
    <row r="2116" spans="1:31" x14ac:dyDescent="0.25">
      <c r="A2116">
        <v>1809193</v>
      </c>
      <c r="B2116">
        <v>1</v>
      </c>
      <c r="C2116" t="s">
        <v>81</v>
      </c>
      <c r="D2116" t="s">
        <v>121</v>
      </c>
      <c r="E2116" t="s">
        <v>193</v>
      </c>
      <c r="F2116" t="s">
        <v>6380</v>
      </c>
      <c r="G2116" t="s">
        <v>235</v>
      </c>
      <c r="H2116" t="s">
        <v>134</v>
      </c>
      <c r="I2116" t="s">
        <v>135</v>
      </c>
      <c r="J2116" t="s">
        <v>136</v>
      </c>
      <c r="K2116" t="s">
        <v>137</v>
      </c>
      <c r="L2116" t="s">
        <v>6381</v>
      </c>
      <c r="M2116" t="s">
        <v>6382</v>
      </c>
      <c r="N2116">
        <v>1.229166666</v>
      </c>
      <c r="O2116">
        <v>0</v>
      </c>
      <c r="P2116">
        <v>13</v>
      </c>
      <c r="Q2116">
        <v>0</v>
      </c>
      <c r="R2116">
        <v>1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3.1189632422106661</v>
      </c>
      <c r="Y2116">
        <v>0</v>
      </c>
      <c r="Z2116">
        <v>5.6109112624999999E-2</v>
      </c>
      <c r="AA2116">
        <v>0</v>
      </c>
      <c r="AB2116">
        <v>0</v>
      </c>
      <c r="AC2116">
        <v>0</v>
      </c>
      <c r="AD2116">
        <v>0</v>
      </c>
      <c r="AE2116">
        <v>3.1750723548356663</v>
      </c>
    </row>
    <row r="2117" spans="1:31" x14ac:dyDescent="0.25">
      <c r="A2117">
        <v>1809196</v>
      </c>
      <c r="B2117">
        <v>1</v>
      </c>
      <c r="C2117" t="s">
        <v>80</v>
      </c>
      <c r="D2117" t="s">
        <v>94</v>
      </c>
      <c r="E2117" t="s">
        <v>131</v>
      </c>
      <c r="F2117" t="s">
        <v>6383</v>
      </c>
      <c r="G2117" t="s">
        <v>231</v>
      </c>
      <c r="H2117" t="s">
        <v>134</v>
      </c>
      <c r="I2117" t="s">
        <v>135</v>
      </c>
      <c r="J2117" t="s">
        <v>136</v>
      </c>
      <c r="K2117" t="s">
        <v>137</v>
      </c>
      <c r="L2117" t="s">
        <v>6384</v>
      </c>
      <c r="M2117" t="s">
        <v>6385</v>
      </c>
      <c r="N2117">
        <v>6.1472222219999999</v>
      </c>
      <c r="O2117">
        <v>0</v>
      </c>
      <c r="P2117">
        <v>1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0.76081898529680003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0.76081898529680003</v>
      </c>
    </row>
    <row r="2118" spans="1:31" x14ac:dyDescent="0.25">
      <c r="A2118">
        <v>1809198</v>
      </c>
      <c r="B2118">
        <v>1</v>
      </c>
      <c r="C2118" t="s">
        <v>81</v>
      </c>
      <c r="D2118" t="s">
        <v>127</v>
      </c>
      <c r="E2118" t="s">
        <v>131</v>
      </c>
      <c r="F2118" t="s">
        <v>6386</v>
      </c>
      <c r="G2118" t="s">
        <v>209</v>
      </c>
      <c r="H2118" t="s">
        <v>134</v>
      </c>
      <c r="I2118" t="s">
        <v>135</v>
      </c>
      <c r="J2118" t="s">
        <v>136</v>
      </c>
      <c r="K2118" t="s">
        <v>137</v>
      </c>
      <c r="L2118" t="s">
        <v>6387</v>
      </c>
      <c r="M2118" t="s">
        <v>6388</v>
      </c>
      <c r="N2118">
        <v>1.2569444439999999</v>
      </c>
      <c r="O2118">
        <v>0</v>
      </c>
      <c r="P2118">
        <v>0</v>
      </c>
      <c r="Q2118">
        <v>0</v>
      </c>
      <c r="R2118">
        <v>2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1.3885520239101334</v>
      </c>
      <c r="AA2118">
        <v>0</v>
      </c>
      <c r="AB2118">
        <v>0</v>
      </c>
      <c r="AC2118">
        <v>0</v>
      </c>
      <c r="AD2118">
        <v>0</v>
      </c>
      <c r="AE2118">
        <v>1.3885520239101334</v>
      </c>
    </row>
    <row r="2119" spans="1:31" x14ac:dyDescent="0.25">
      <c r="A2119">
        <v>1809199</v>
      </c>
      <c r="B2119">
        <v>1</v>
      </c>
      <c r="C2119" t="s">
        <v>80</v>
      </c>
      <c r="D2119" t="s">
        <v>100</v>
      </c>
      <c r="E2119" t="s">
        <v>131</v>
      </c>
      <c r="F2119" t="s">
        <v>6389</v>
      </c>
      <c r="G2119" t="s">
        <v>231</v>
      </c>
      <c r="H2119" t="s">
        <v>134</v>
      </c>
      <c r="I2119" t="s">
        <v>135</v>
      </c>
      <c r="J2119" t="s">
        <v>136</v>
      </c>
      <c r="K2119" t="s">
        <v>137</v>
      </c>
      <c r="L2119" t="s">
        <v>6390</v>
      </c>
      <c r="M2119" t="s">
        <v>6391</v>
      </c>
      <c r="N2119">
        <v>1.2561111110000001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1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0.26379467515657889</v>
      </c>
      <c r="AC2119">
        <v>0</v>
      </c>
      <c r="AD2119">
        <v>0</v>
      </c>
      <c r="AE2119">
        <v>0.26379467515657889</v>
      </c>
    </row>
    <row r="2120" spans="1:31" x14ac:dyDescent="0.25">
      <c r="A2120">
        <v>1809200</v>
      </c>
      <c r="B2120">
        <v>1</v>
      </c>
      <c r="C2120" t="s">
        <v>80</v>
      </c>
      <c r="D2120" t="s">
        <v>105</v>
      </c>
      <c r="E2120" t="s">
        <v>131</v>
      </c>
      <c r="F2120" t="s">
        <v>6392</v>
      </c>
      <c r="G2120" t="s">
        <v>231</v>
      </c>
      <c r="H2120" t="s">
        <v>134</v>
      </c>
      <c r="I2120" t="s">
        <v>135</v>
      </c>
      <c r="J2120" t="s">
        <v>136</v>
      </c>
      <c r="K2120" t="s">
        <v>137</v>
      </c>
      <c r="L2120" t="s">
        <v>6393</v>
      </c>
      <c r="M2120" t="s">
        <v>6394</v>
      </c>
      <c r="N2120">
        <v>5.1202777770000001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1.8331628976347765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1.8331628976347765</v>
      </c>
    </row>
    <row r="2121" spans="1:31" x14ac:dyDescent="0.25">
      <c r="A2121">
        <v>1809201</v>
      </c>
      <c r="B2121">
        <v>1</v>
      </c>
      <c r="C2121" t="s">
        <v>80</v>
      </c>
      <c r="D2121" t="s">
        <v>83</v>
      </c>
      <c r="E2121" t="s">
        <v>131</v>
      </c>
      <c r="F2121" t="s">
        <v>6395</v>
      </c>
      <c r="G2121" t="s">
        <v>231</v>
      </c>
      <c r="H2121" t="s">
        <v>134</v>
      </c>
      <c r="I2121" t="s">
        <v>135</v>
      </c>
      <c r="J2121" t="s">
        <v>136</v>
      </c>
      <c r="K2121" t="s">
        <v>137</v>
      </c>
      <c r="L2121" t="s">
        <v>6396</v>
      </c>
      <c r="M2121" t="s">
        <v>6397</v>
      </c>
      <c r="N2121">
        <v>0.92083333300000003</v>
      </c>
      <c r="O2121">
        <v>0</v>
      </c>
      <c r="P2121">
        <v>3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0.23048225579561113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0.23048225579561113</v>
      </c>
    </row>
    <row r="2122" spans="1:31" x14ac:dyDescent="0.25">
      <c r="A2122">
        <v>1809204</v>
      </c>
      <c r="B2122">
        <v>1</v>
      </c>
      <c r="C2122" t="s">
        <v>80</v>
      </c>
      <c r="D2122" t="s">
        <v>108</v>
      </c>
      <c r="E2122" t="s">
        <v>131</v>
      </c>
      <c r="F2122" t="s">
        <v>6398</v>
      </c>
      <c r="G2122" t="s">
        <v>231</v>
      </c>
      <c r="H2122" t="s">
        <v>134</v>
      </c>
      <c r="I2122" t="s">
        <v>135</v>
      </c>
      <c r="J2122" t="s">
        <v>136</v>
      </c>
      <c r="K2122" t="s">
        <v>137</v>
      </c>
      <c r="L2122" t="s">
        <v>6399</v>
      </c>
      <c r="M2122" t="s">
        <v>6400</v>
      </c>
      <c r="N2122">
        <v>4.5952777769999997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0.17547653554942</v>
      </c>
      <c r="AC2122">
        <v>0</v>
      </c>
      <c r="AD2122">
        <v>0</v>
      </c>
      <c r="AE2122">
        <v>0.17547653554942</v>
      </c>
    </row>
    <row r="2123" spans="1:31" x14ac:dyDescent="0.25">
      <c r="A2123">
        <v>1809205</v>
      </c>
      <c r="B2123">
        <v>1</v>
      </c>
      <c r="C2123" t="s">
        <v>80</v>
      </c>
      <c r="D2123" t="s">
        <v>84</v>
      </c>
      <c r="E2123" t="s">
        <v>326</v>
      </c>
      <c r="F2123" t="s">
        <v>6401</v>
      </c>
      <c r="G2123" t="s">
        <v>424</v>
      </c>
      <c r="H2123" t="s">
        <v>134</v>
      </c>
      <c r="I2123" t="s">
        <v>135</v>
      </c>
      <c r="J2123" t="s">
        <v>136</v>
      </c>
      <c r="K2123" t="s">
        <v>137</v>
      </c>
      <c r="L2123" t="s">
        <v>6402</v>
      </c>
      <c r="M2123" t="s">
        <v>6403</v>
      </c>
      <c r="N2123">
        <v>0.72222222199999997</v>
      </c>
      <c r="O2123">
        <v>0</v>
      </c>
      <c r="P2123">
        <v>23</v>
      </c>
      <c r="Q2123">
        <v>0</v>
      </c>
      <c r="R2123">
        <v>0</v>
      </c>
      <c r="S2123">
        <v>0</v>
      </c>
      <c r="T2123">
        <v>26</v>
      </c>
      <c r="U2123">
        <v>0</v>
      </c>
      <c r="V2123">
        <v>0</v>
      </c>
      <c r="W2123">
        <v>0</v>
      </c>
      <c r="X2123">
        <v>3.2640278907588778</v>
      </c>
      <c r="Y2123">
        <v>0</v>
      </c>
      <c r="Z2123">
        <v>0</v>
      </c>
      <c r="AA2123">
        <v>0</v>
      </c>
      <c r="AB2123">
        <v>35.943266251491828</v>
      </c>
      <c r="AC2123">
        <v>0</v>
      </c>
      <c r="AD2123">
        <v>0</v>
      </c>
      <c r="AE2123">
        <v>39.207294142250703</v>
      </c>
    </row>
    <row r="2124" spans="1:31" x14ac:dyDescent="0.25">
      <c r="A2124">
        <v>1809206</v>
      </c>
      <c r="B2124">
        <v>1</v>
      </c>
      <c r="C2124" t="s">
        <v>80</v>
      </c>
      <c r="D2124" t="s">
        <v>85</v>
      </c>
      <c r="E2124" t="s">
        <v>193</v>
      </c>
      <c r="F2124" t="s">
        <v>6404</v>
      </c>
      <c r="G2124" t="s">
        <v>235</v>
      </c>
      <c r="H2124" t="s">
        <v>134</v>
      </c>
      <c r="I2124" t="s">
        <v>135</v>
      </c>
      <c r="J2124" t="s">
        <v>136</v>
      </c>
      <c r="K2124" t="s">
        <v>137</v>
      </c>
      <c r="L2124" t="s">
        <v>6405</v>
      </c>
      <c r="M2124" t="s">
        <v>6406</v>
      </c>
      <c r="N2124">
        <v>2.5594444439999999</v>
      </c>
      <c r="O2124">
        <v>0</v>
      </c>
      <c r="P2124">
        <v>87</v>
      </c>
      <c r="Q2124">
        <v>0</v>
      </c>
      <c r="R2124">
        <v>0</v>
      </c>
      <c r="S2124">
        <v>0</v>
      </c>
      <c r="T2124">
        <v>4</v>
      </c>
      <c r="U2124">
        <v>0</v>
      </c>
      <c r="V2124">
        <v>0</v>
      </c>
      <c r="W2124">
        <v>0</v>
      </c>
      <c r="X2124">
        <v>48.432191157292877</v>
      </c>
      <c r="Y2124">
        <v>0</v>
      </c>
      <c r="Z2124">
        <v>0</v>
      </c>
      <c r="AA2124">
        <v>0</v>
      </c>
      <c r="AB2124">
        <v>37.848431415391445</v>
      </c>
      <c r="AC2124">
        <v>0</v>
      </c>
      <c r="AD2124">
        <v>0</v>
      </c>
      <c r="AE2124">
        <v>86.280622572684322</v>
      </c>
    </row>
    <row r="2125" spans="1:31" x14ac:dyDescent="0.25">
      <c r="A2125">
        <v>1809207</v>
      </c>
      <c r="B2125">
        <v>1</v>
      </c>
      <c r="C2125" t="s">
        <v>80</v>
      </c>
      <c r="D2125" t="s">
        <v>100</v>
      </c>
      <c r="E2125" t="s">
        <v>193</v>
      </c>
      <c r="F2125" t="s">
        <v>6407</v>
      </c>
      <c r="G2125" t="s">
        <v>235</v>
      </c>
      <c r="H2125" t="s">
        <v>134</v>
      </c>
      <c r="I2125" t="s">
        <v>135</v>
      </c>
      <c r="J2125" t="s">
        <v>136</v>
      </c>
      <c r="K2125" t="s">
        <v>137</v>
      </c>
      <c r="L2125" t="s">
        <v>6408</v>
      </c>
      <c r="M2125" t="s">
        <v>6409</v>
      </c>
      <c r="N2125">
        <v>0.438611111</v>
      </c>
      <c r="O2125">
        <v>0</v>
      </c>
      <c r="P2125">
        <v>3</v>
      </c>
      <c r="Q2125">
        <v>0</v>
      </c>
      <c r="R2125">
        <v>3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0.12978428993800001</v>
      </c>
      <c r="Y2125">
        <v>0</v>
      </c>
      <c r="Z2125">
        <v>2.8830240882174047</v>
      </c>
      <c r="AA2125">
        <v>0</v>
      </c>
      <c r="AB2125">
        <v>0</v>
      </c>
      <c r="AC2125">
        <v>0</v>
      </c>
      <c r="AD2125">
        <v>0</v>
      </c>
      <c r="AE2125">
        <v>3.0128083781554049</v>
      </c>
    </row>
    <row r="2126" spans="1:31" x14ac:dyDescent="0.25">
      <c r="A2126">
        <v>1809208</v>
      </c>
      <c r="B2126">
        <v>1</v>
      </c>
      <c r="C2126" t="s">
        <v>80</v>
      </c>
      <c r="D2126" t="s">
        <v>96</v>
      </c>
      <c r="E2126" t="s">
        <v>131</v>
      </c>
      <c r="F2126" t="s">
        <v>6410</v>
      </c>
      <c r="G2126" t="s">
        <v>133</v>
      </c>
      <c r="H2126" t="s">
        <v>134</v>
      </c>
      <c r="I2126" t="s">
        <v>135</v>
      </c>
      <c r="J2126" t="s">
        <v>136</v>
      </c>
      <c r="K2126" t="s">
        <v>137</v>
      </c>
      <c r="L2126" t="s">
        <v>6411</v>
      </c>
      <c r="M2126" t="s">
        <v>6412</v>
      </c>
      <c r="N2126">
        <v>5.8252777770000002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1.0586538352007533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1.0586538352007533</v>
      </c>
    </row>
    <row r="2127" spans="1:31" x14ac:dyDescent="0.25">
      <c r="A2127">
        <v>1809209</v>
      </c>
      <c r="B2127">
        <v>1</v>
      </c>
      <c r="C2127" t="s">
        <v>80</v>
      </c>
      <c r="D2127" t="s">
        <v>103</v>
      </c>
      <c r="E2127" t="s">
        <v>131</v>
      </c>
      <c r="F2127" t="s">
        <v>6413</v>
      </c>
      <c r="G2127" t="s">
        <v>231</v>
      </c>
      <c r="H2127" t="s">
        <v>134</v>
      </c>
      <c r="I2127" t="s">
        <v>135</v>
      </c>
      <c r="J2127" t="s">
        <v>136</v>
      </c>
      <c r="K2127" t="s">
        <v>137</v>
      </c>
      <c r="L2127" t="s">
        <v>6414</v>
      </c>
      <c r="M2127" t="s">
        <v>6415</v>
      </c>
      <c r="N2127">
        <v>2.9080555549999998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1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3.551137192887456</v>
      </c>
      <c r="AC2127">
        <v>0</v>
      </c>
      <c r="AD2127">
        <v>0</v>
      </c>
      <c r="AE2127">
        <v>3.551137192887456</v>
      </c>
    </row>
    <row r="2128" spans="1:31" x14ac:dyDescent="0.25">
      <c r="A2128">
        <v>1809210</v>
      </c>
      <c r="B2128">
        <v>1</v>
      </c>
      <c r="C2128" t="s">
        <v>80</v>
      </c>
      <c r="D2128" t="s">
        <v>104</v>
      </c>
      <c r="E2128" t="s">
        <v>176</v>
      </c>
      <c r="F2128" t="s">
        <v>6416</v>
      </c>
      <c r="G2128" t="s">
        <v>142</v>
      </c>
      <c r="H2128" t="s">
        <v>143</v>
      </c>
      <c r="I2128" t="s">
        <v>135</v>
      </c>
      <c r="J2128" t="s">
        <v>136</v>
      </c>
      <c r="K2128" t="s">
        <v>137</v>
      </c>
      <c r="L2128" t="s">
        <v>6417</v>
      </c>
      <c r="M2128" t="s">
        <v>6418</v>
      </c>
      <c r="N2128">
        <v>0.74611111100000005</v>
      </c>
      <c r="O2128">
        <v>1</v>
      </c>
      <c r="P2128">
        <v>435</v>
      </c>
      <c r="Q2128">
        <v>22</v>
      </c>
      <c r="R2128">
        <v>22</v>
      </c>
      <c r="S2128">
        <v>20</v>
      </c>
      <c r="T2128">
        <v>57</v>
      </c>
      <c r="U2128">
        <v>4</v>
      </c>
      <c r="V2128">
        <v>0</v>
      </c>
      <c r="W2128">
        <v>1.7290436724447611</v>
      </c>
      <c r="X2128">
        <v>76.856328366780843</v>
      </c>
      <c r="Y2128">
        <v>29.402600078386765</v>
      </c>
      <c r="Z2128">
        <v>4.8286221632043898</v>
      </c>
      <c r="AA2128">
        <v>195.43479399361183</v>
      </c>
      <c r="AB2128">
        <v>34.155733902547915</v>
      </c>
      <c r="AC2128">
        <v>58.903184878530723</v>
      </c>
      <c r="AD2128">
        <v>0</v>
      </c>
      <c r="AE2128">
        <v>401.31030705550722</v>
      </c>
    </row>
    <row r="2129" spans="1:31" x14ac:dyDescent="0.25">
      <c r="A2129">
        <v>1809211</v>
      </c>
      <c r="B2129">
        <v>1</v>
      </c>
      <c r="C2129" t="s">
        <v>80</v>
      </c>
      <c r="D2129" t="s">
        <v>98</v>
      </c>
      <c r="E2129" t="s">
        <v>131</v>
      </c>
      <c r="F2129" t="s">
        <v>6419</v>
      </c>
      <c r="G2129" t="s">
        <v>148</v>
      </c>
      <c r="H2129" t="s">
        <v>134</v>
      </c>
      <c r="I2129" t="s">
        <v>135</v>
      </c>
      <c r="J2129" t="s">
        <v>136</v>
      </c>
      <c r="K2129" t="s">
        <v>137</v>
      </c>
      <c r="L2129" t="s">
        <v>6420</v>
      </c>
      <c r="M2129" t="s">
        <v>6421</v>
      </c>
      <c r="N2129">
        <v>3.9216666660000001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2.2198615155022954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2.2198615155022954</v>
      </c>
    </row>
    <row r="2130" spans="1:31" x14ac:dyDescent="0.25">
      <c r="A2130">
        <v>1809215</v>
      </c>
      <c r="B2130">
        <v>1</v>
      </c>
      <c r="C2130" t="s">
        <v>80</v>
      </c>
      <c r="D2130" t="s">
        <v>104</v>
      </c>
      <c r="E2130" t="s">
        <v>339</v>
      </c>
      <c r="F2130" t="s">
        <v>6422</v>
      </c>
      <c r="G2130" t="s">
        <v>142</v>
      </c>
      <c r="H2130" t="s">
        <v>143</v>
      </c>
      <c r="I2130" t="s">
        <v>135</v>
      </c>
      <c r="J2130" t="s">
        <v>136</v>
      </c>
      <c r="K2130" t="s">
        <v>137</v>
      </c>
      <c r="L2130" t="s">
        <v>6423</v>
      </c>
      <c r="M2130" t="s">
        <v>6424</v>
      </c>
      <c r="N2130">
        <v>0.51654250000000002</v>
      </c>
      <c r="O2130">
        <v>0</v>
      </c>
      <c r="P2130">
        <v>0</v>
      </c>
      <c r="Q2130">
        <v>12</v>
      </c>
      <c r="R2130">
        <v>0</v>
      </c>
      <c r="S2130">
        <v>28</v>
      </c>
      <c r="T2130">
        <v>14</v>
      </c>
      <c r="U2130">
        <v>17</v>
      </c>
      <c r="V2130">
        <v>0</v>
      </c>
      <c r="W2130">
        <v>0</v>
      </c>
      <c r="X2130">
        <v>0</v>
      </c>
      <c r="Y2130">
        <v>7.1449418848990431</v>
      </c>
      <c r="Z2130">
        <v>0</v>
      </c>
      <c r="AA2130">
        <v>220.26504238443457</v>
      </c>
      <c r="AB2130">
        <v>5.1256600780695383</v>
      </c>
      <c r="AC2130">
        <v>405.19036382102115</v>
      </c>
      <c r="AD2130">
        <v>0</v>
      </c>
      <c r="AE2130">
        <v>637.7260081684243</v>
      </c>
    </row>
    <row r="2131" spans="1:31" x14ac:dyDescent="0.25">
      <c r="A2131">
        <v>1809217</v>
      </c>
      <c r="B2131">
        <v>1</v>
      </c>
      <c r="C2131" t="s">
        <v>81</v>
      </c>
      <c r="D2131" t="s">
        <v>128</v>
      </c>
      <c r="E2131" t="s">
        <v>326</v>
      </c>
      <c r="F2131" t="s">
        <v>6425</v>
      </c>
      <c r="G2131" t="s">
        <v>195</v>
      </c>
      <c r="H2131" t="s">
        <v>134</v>
      </c>
      <c r="I2131" t="s">
        <v>135</v>
      </c>
      <c r="J2131" t="s">
        <v>136</v>
      </c>
      <c r="K2131" t="s">
        <v>137</v>
      </c>
      <c r="L2131" t="s">
        <v>6426</v>
      </c>
      <c r="M2131" t="s">
        <v>6427</v>
      </c>
      <c r="N2131">
        <v>4.0486111109999996</v>
      </c>
      <c r="O2131">
        <v>0</v>
      </c>
      <c r="P2131">
        <v>179</v>
      </c>
      <c r="Q2131">
        <v>0</v>
      </c>
      <c r="R2131">
        <v>0</v>
      </c>
      <c r="S2131">
        <v>0</v>
      </c>
      <c r="T2131">
        <v>20</v>
      </c>
      <c r="U2131">
        <v>0</v>
      </c>
      <c r="V2131">
        <v>0</v>
      </c>
      <c r="W2131">
        <v>0</v>
      </c>
      <c r="X2131">
        <v>152.01995972476141</v>
      </c>
      <c r="Y2131">
        <v>0</v>
      </c>
      <c r="Z2131">
        <v>0</v>
      </c>
      <c r="AA2131">
        <v>0</v>
      </c>
      <c r="AB2131">
        <v>76.439292990246457</v>
      </c>
      <c r="AC2131">
        <v>0</v>
      </c>
      <c r="AD2131">
        <v>0</v>
      </c>
      <c r="AE2131">
        <v>228.45925271500786</v>
      </c>
    </row>
    <row r="2132" spans="1:31" x14ac:dyDescent="0.25">
      <c r="A2132">
        <v>1809218</v>
      </c>
      <c r="B2132">
        <v>1</v>
      </c>
      <c r="C2132" t="s">
        <v>80</v>
      </c>
      <c r="D2132" t="s">
        <v>108</v>
      </c>
      <c r="E2132" t="s">
        <v>193</v>
      </c>
      <c r="F2132" t="s">
        <v>6428</v>
      </c>
      <c r="G2132" t="s">
        <v>235</v>
      </c>
      <c r="H2132" t="s">
        <v>134</v>
      </c>
      <c r="I2132" t="s">
        <v>135</v>
      </c>
      <c r="J2132" t="s">
        <v>136</v>
      </c>
      <c r="K2132" t="s">
        <v>137</v>
      </c>
      <c r="L2132" t="s">
        <v>6429</v>
      </c>
      <c r="M2132" t="s">
        <v>6430</v>
      </c>
      <c r="N2132">
        <v>2.531111111</v>
      </c>
      <c r="O2132">
        <v>0</v>
      </c>
      <c r="P2132">
        <v>38</v>
      </c>
      <c r="Q2132">
        <v>0</v>
      </c>
      <c r="R2132">
        <v>3</v>
      </c>
      <c r="S2132">
        <v>0</v>
      </c>
      <c r="T2132">
        <v>5</v>
      </c>
      <c r="U2132">
        <v>0</v>
      </c>
      <c r="V2132">
        <v>0</v>
      </c>
      <c r="W2132">
        <v>0</v>
      </c>
      <c r="X2132">
        <v>19.830546706265149</v>
      </c>
      <c r="Y2132">
        <v>0</v>
      </c>
      <c r="Z2132">
        <v>3.5040023581531736</v>
      </c>
      <c r="AA2132">
        <v>0</v>
      </c>
      <c r="AB2132">
        <v>20.592617907360452</v>
      </c>
      <c r="AC2132">
        <v>0</v>
      </c>
      <c r="AD2132">
        <v>0</v>
      </c>
      <c r="AE2132">
        <v>43.927166971778774</v>
      </c>
    </row>
    <row r="2133" spans="1:31" x14ac:dyDescent="0.25">
      <c r="A2133">
        <v>1809220</v>
      </c>
      <c r="B2133">
        <v>1</v>
      </c>
      <c r="C2133" t="s">
        <v>80</v>
      </c>
      <c r="D2133" t="s">
        <v>87</v>
      </c>
      <c r="E2133" t="s">
        <v>291</v>
      </c>
      <c r="F2133" t="s">
        <v>6431</v>
      </c>
      <c r="G2133" t="s">
        <v>195</v>
      </c>
      <c r="H2133" t="s">
        <v>134</v>
      </c>
      <c r="I2133" t="s">
        <v>135</v>
      </c>
      <c r="J2133" t="s">
        <v>136</v>
      </c>
      <c r="K2133" t="s">
        <v>137</v>
      </c>
      <c r="L2133" t="s">
        <v>6432</v>
      </c>
      <c r="M2133" t="s">
        <v>6433</v>
      </c>
      <c r="N2133">
        <v>5.3058333329999998</v>
      </c>
      <c r="O2133">
        <v>0</v>
      </c>
      <c r="P2133">
        <v>518</v>
      </c>
      <c r="Q2133">
        <v>0</v>
      </c>
      <c r="R2133">
        <v>0</v>
      </c>
      <c r="S2133">
        <v>0</v>
      </c>
      <c r="T2133">
        <v>36</v>
      </c>
      <c r="U2133">
        <v>0</v>
      </c>
      <c r="V2133">
        <v>1</v>
      </c>
      <c r="W2133">
        <v>0</v>
      </c>
      <c r="X2133">
        <v>903.13513651434801</v>
      </c>
      <c r="Y2133">
        <v>0</v>
      </c>
      <c r="Z2133">
        <v>0</v>
      </c>
      <c r="AA2133">
        <v>0</v>
      </c>
      <c r="AB2133">
        <v>692.31087642955617</v>
      </c>
      <c r="AC2133">
        <v>0</v>
      </c>
      <c r="AD2133">
        <v>15.132171033426694</v>
      </c>
      <c r="AE2133">
        <v>1610.5781839773308</v>
      </c>
    </row>
    <row r="2134" spans="1:31" x14ac:dyDescent="0.25">
      <c r="A2134">
        <v>1809222</v>
      </c>
      <c r="B2134">
        <v>1</v>
      </c>
      <c r="C2134" t="s">
        <v>80</v>
      </c>
      <c r="D2134" t="s">
        <v>96</v>
      </c>
      <c r="E2134" t="s">
        <v>131</v>
      </c>
      <c r="F2134" t="s">
        <v>6434</v>
      </c>
      <c r="G2134" t="s">
        <v>209</v>
      </c>
      <c r="H2134" t="s">
        <v>134</v>
      </c>
      <c r="I2134" t="s">
        <v>135</v>
      </c>
      <c r="J2134" t="s">
        <v>136</v>
      </c>
      <c r="K2134" t="s">
        <v>137</v>
      </c>
      <c r="L2134" t="s">
        <v>6435</v>
      </c>
      <c r="M2134" t="s">
        <v>6436</v>
      </c>
      <c r="N2134">
        <v>7.880833333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1.2219456750678948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1.2219456750678948</v>
      </c>
    </row>
    <row r="2135" spans="1:31" x14ac:dyDescent="0.25">
      <c r="A2135">
        <v>1809225</v>
      </c>
      <c r="B2135">
        <v>1</v>
      </c>
      <c r="C2135" t="s">
        <v>81</v>
      </c>
      <c r="D2135" t="s">
        <v>128</v>
      </c>
      <c r="E2135" t="s">
        <v>131</v>
      </c>
      <c r="F2135" t="s">
        <v>6437</v>
      </c>
      <c r="G2135" t="s">
        <v>231</v>
      </c>
      <c r="H2135" t="s">
        <v>134</v>
      </c>
      <c r="I2135" t="s">
        <v>135</v>
      </c>
      <c r="J2135" t="s">
        <v>136</v>
      </c>
      <c r="K2135" t="s">
        <v>137</v>
      </c>
      <c r="L2135" t="s">
        <v>6438</v>
      </c>
      <c r="M2135" t="s">
        <v>6439</v>
      </c>
      <c r="N2135">
        <v>4.9311111109999999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1.9568437645377779E-3</v>
      </c>
      <c r="AC2135">
        <v>0</v>
      </c>
      <c r="AD2135">
        <v>0</v>
      </c>
      <c r="AE2135">
        <v>1.9568437645377779E-3</v>
      </c>
    </row>
    <row r="2136" spans="1:31" x14ac:dyDescent="0.25">
      <c r="A2136">
        <v>1809227</v>
      </c>
      <c r="B2136">
        <v>1</v>
      </c>
      <c r="C2136" t="s">
        <v>80</v>
      </c>
      <c r="D2136" t="s">
        <v>85</v>
      </c>
      <c r="E2136" t="s">
        <v>131</v>
      </c>
      <c r="F2136" t="s">
        <v>6440</v>
      </c>
      <c r="G2136" t="s">
        <v>231</v>
      </c>
      <c r="H2136" t="s">
        <v>134</v>
      </c>
      <c r="I2136" t="s">
        <v>135</v>
      </c>
      <c r="J2136" t="s">
        <v>136</v>
      </c>
      <c r="K2136" t="s">
        <v>137</v>
      </c>
      <c r="L2136" t="s">
        <v>6441</v>
      </c>
      <c r="M2136" t="s">
        <v>6442</v>
      </c>
      <c r="N2136">
        <v>2.4188888880000001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0.77859820030823501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0.77859820030823501</v>
      </c>
    </row>
    <row r="2137" spans="1:31" x14ac:dyDescent="0.25">
      <c r="A2137">
        <v>1809228</v>
      </c>
      <c r="B2137">
        <v>1</v>
      </c>
      <c r="C2137" t="s">
        <v>80</v>
      </c>
      <c r="D2137" t="s">
        <v>104</v>
      </c>
      <c r="E2137" t="s">
        <v>146</v>
      </c>
      <c r="F2137" t="s">
        <v>6443</v>
      </c>
      <c r="G2137" t="s">
        <v>170</v>
      </c>
      <c r="H2137" t="s">
        <v>143</v>
      </c>
      <c r="I2137" t="s">
        <v>135</v>
      </c>
      <c r="J2137" t="s">
        <v>136</v>
      </c>
      <c r="K2137" t="s">
        <v>137</v>
      </c>
      <c r="L2137" t="s">
        <v>6444</v>
      </c>
      <c r="M2137" t="s">
        <v>6445</v>
      </c>
      <c r="N2137">
        <v>3.5722222220000002</v>
      </c>
      <c r="O2137">
        <v>0</v>
      </c>
      <c r="P2137">
        <v>6</v>
      </c>
      <c r="Q2137">
        <v>0</v>
      </c>
      <c r="R2137">
        <v>3</v>
      </c>
      <c r="S2137">
        <v>0</v>
      </c>
      <c r="T2137">
        <v>5</v>
      </c>
      <c r="U2137">
        <v>0</v>
      </c>
      <c r="V2137">
        <v>0</v>
      </c>
      <c r="W2137">
        <v>0</v>
      </c>
      <c r="X2137">
        <v>8.146703227489704</v>
      </c>
      <c r="Y2137">
        <v>0</v>
      </c>
      <c r="Z2137">
        <v>5.2822352146368745</v>
      </c>
      <c r="AA2137">
        <v>0</v>
      </c>
      <c r="AB2137">
        <v>3.540098376885001</v>
      </c>
      <c r="AC2137">
        <v>0</v>
      </c>
      <c r="AD2137">
        <v>0</v>
      </c>
      <c r="AE2137">
        <v>16.969036819011581</v>
      </c>
    </row>
    <row r="2138" spans="1:31" x14ac:dyDescent="0.25">
      <c r="A2138">
        <v>1809230</v>
      </c>
      <c r="B2138">
        <v>1</v>
      </c>
      <c r="C2138" t="s">
        <v>80</v>
      </c>
      <c r="D2138" t="s">
        <v>98</v>
      </c>
      <c r="E2138" t="s">
        <v>131</v>
      </c>
      <c r="F2138" t="s">
        <v>2739</v>
      </c>
      <c r="G2138" t="s">
        <v>231</v>
      </c>
      <c r="H2138" t="s">
        <v>134</v>
      </c>
      <c r="I2138" t="s">
        <v>135</v>
      </c>
      <c r="J2138" t="s">
        <v>136</v>
      </c>
      <c r="K2138" t="s">
        <v>137</v>
      </c>
      <c r="L2138" t="s">
        <v>6446</v>
      </c>
      <c r="M2138" t="s">
        <v>6447</v>
      </c>
      <c r="N2138">
        <v>3.1241666659999998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0.15768712875571503</v>
      </c>
      <c r="AC2138">
        <v>0</v>
      </c>
      <c r="AD2138">
        <v>0</v>
      </c>
      <c r="AE2138">
        <v>0.15768712875571503</v>
      </c>
    </row>
    <row r="2139" spans="1:31" x14ac:dyDescent="0.25">
      <c r="A2139">
        <v>1809232</v>
      </c>
      <c r="B2139">
        <v>1</v>
      </c>
      <c r="C2139" t="s">
        <v>80</v>
      </c>
      <c r="D2139" t="s">
        <v>94</v>
      </c>
      <c r="E2139" t="s">
        <v>193</v>
      </c>
      <c r="F2139" t="s">
        <v>6448</v>
      </c>
      <c r="G2139" t="s">
        <v>373</v>
      </c>
      <c r="H2139" t="s">
        <v>134</v>
      </c>
      <c r="I2139" t="s">
        <v>135</v>
      </c>
      <c r="J2139" t="s">
        <v>136</v>
      </c>
      <c r="K2139" t="s">
        <v>137</v>
      </c>
      <c r="L2139" t="s">
        <v>6449</v>
      </c>
      <c r="M2139" t="s">
        <v>6450</v>
      </c>
      <c r="N2139">
        <v>2.028611111</v>
      </c>
      <c r="O2139">
        <v>0</v>
      </c>
      <c r="P2139">
        <v>5</v>
      </c>
      <c r="Q2139">
        <v>0</v>
      </c>
      <c r="R2139">
        <v>6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2.1098071945184871</v>
      </c>
      <c r="Y2139">
        <v>0</v>
      </c>
      <c r="Z2139">
        <v>1.2010645225520167</v>
      </c>
      <c r="AA2139">
        <v>0</v>
      </c>
      <c r="AB2139">
        <v>0</v>
      </c>
      <c r="AC2139">
        <v>0</v>
      </c>
      <c r="AD2139">
        <v>0</v>
      </c>
      <c r="AE2139">
        <v>3.310871717070504</v>
      </c>
    </row>
    <row r="2140" spans="1:31" x14ac:dyDescent="0.25">
      <c r="A2140">
        <v>1809233</v>
      </c>
      <c r="B2140">
        <v>1</v>
      </c>
      <c r="C2140" t="s">
        <v>80</v>
      </c>
      <c r="D2140" t="s">
        <v>96</v>
      </c>
      <c r="E2140" t="s">
        <v>131</v>
      </c>
      <c r="F2140" t="s">
        <v>6451</v>
      </c>
      <c r="G2140" t="s">
        <v>133</v>
      </c>
      <c r="H2140" t="s">
        <v>134</v>
      </c>
      <c r="I2140" t="s">
        <v>135</v>
      </c>
      <c r="J2140" t="s">
        <v>136</v>
      </c>
      <c r="K2140" t="s">
        <v>137</v>
      </c>
      <c r="L2140" t="s">
        <v>6452</v>
      </c>
      <c r="M2140" t="s">
        <v>6453</v>
      </c>
      <c r="N2140">
        <v>1.9225000000000001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1.1673864135706133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1.1673864135706133</v>
      </c>
    </row>
    <row r="2141" spans="1:31" x14ac:dyDescent="0.25">
      <c r="A2141">
        <v>1809236</v>
      </c>
      <c r="B2141">
        <v>1</v>
      </c>
      <c r="C2141" t="s">
        <v>80</v>
      </c>
      <c r="D2141" t="s">
        <v>104</v>
      </c>
      <c r="E2141" t="s">
        <v>131</v>
      </c>
      <c r="F2141" t="s">
        <v>6454</v>
      </c>
      <c r="G2141" t="s">
        <v>231</v>
      </c>
      <c r="H2141" t="s">
        <v>134</v>
      </c>
      <c r="I2141" t="s">
        <v>135</v>
      </c>
      <c r="J2141" t="s">
        <v>136</v>
      </c>
      <c r="K2141" t="s">
        <v>137</v>
      </c>
      <c r="L2141" t="s">
        <v>6455</v>
      </c>
      <c r="M2141" t="s">
        <v>6456</v>
      </c>
      <c r="N2141">
        <v>2.548333333</v>
      </c>
      <c r="O2141">
        <v>0</v>
      </c>
      <c r="P2141">
        <v>1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0.33814704860504002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0.33814704860504002</v>
      </c>
    </row>
    <row r="2142" spans="1:31" x14ac:dyDescent="0.25">
      <c r="A2142">
        <v>1809239</v>
      </c>
      <c r="B2142">
        <v>1</v>
      </c>
      <c r="C2142" t="s">
        <v>80</v>
      </c>
      <c r="D2142" t="s">
        <v>92</v>
      </c>
      <c r="E2142" t="s">
        <v>176</v>
      </c>
      <c r="F2142" t="s">
        <v>6457</v>
      </c>
      <c r="G2142" t="s">
        <v>142</v>
      </c>
      <c r="H2142" t="s">
        <v>143</v>
      </c>
      <c r="I2142" t="s">
        <v>135</v>
      </c>
      <c r="J2142" t="s">
        <v>136</v>
      </c>
      <c r="K2142" t="s">
        <v>137</v>
      </c>
      <c r="L2142" t="s">
        <v>6458</v>
      </c>
      <c r="M2142" t="s">
        <v>6459</v>
      </c>
      <c r="N2142">
        <v>0.33500000000000002</v>
      </c>
      <c r="O2142">
        <v>0</v>
      </c>
      <c r="P2142">
        <v>31</v>
      </c>
      <c r="Q2142">
        <v>0</v>
      </c>
      <c r="R2142">
        <v>11</v>
      </c>
      <c r="S2142">
        <v>1</v>
      </c>
      <c r="T2142">
        <v>5</v>
      </c>
      <c r="U2142">
        <v>0</v>
      </c>
      <c r="V2142">
        <v>0</v>
      </c>
      <c r="W2142">
        <v>0</v>
      </c>
      <c r="X2142">
        <v>2.8955062198614012</v>
      </c>
      <c r="Y2142">
        <v>0</v>
      </c>
      <c r="Z2142">
        <v>4.1151527338571903</v>
      </c>
      <c r="AA2142">
        <v>0.41596295125919996</v>
      </c>
      <c r="AB2142">
        <v>1.8055880414699401</v>
      </c>
      <c r="AC2142">
        <v>0</v>
      </c>
      <c r="AD2142">
        <v>0</v>
      </c>
      <c r="AE2142">
        <v>9.2322099464477319</v>
      </c>
    </row>
    <row r="2143" spans="1:31" x14ac:dyDescent="0.25">
      <c r="A2143">
        <v>1809240</v>
      </c>
      <c r="B2143">
        <v>1</v>
      </c>
      <c r="C2143" t="s">
        <v>80</v>
      </c>
      <c r="D2143" t="s">
        <v>97</v>
      </c>
      <c r="E2143" t="s">
        <v>326</v>
      </c>
      <c r="F2143" t="s">
        <v>6460</v>
      </c>
      <c r="G2143" t="s">
        <v>299</v>
      </c>
      <c r="H2143" t="s">
        <v>134</v>
      </c>
      <c r="I2143" t="s">
        <v>135</v>
      </c>
      <c r="J2143" t="s">
        <v>136</v>
      </c>
      <c r="K2143" t="s">
        <v>137</v>
      </c>
      <c r="L2143" t="s">
        <v>6461</v>
      </c>
      <c r="M2143" t="s">
        <v>6462</v>
      </c>
      <c r="N2143">
        <v>2.3777777769999999</v>
      </c>
      <c r="O2143">
        <v>0</v>
      </c>
      <c r="P2143">
        <v>41</v>
      </c>
      <c r="Q2143">
        <v>0</v>
      </c>
      <c r="R2143">
        <v>0</v>
      </c>
      <c r="S2143">
        <v>0</v>
      </c>
      <c r="T2143">
        <v>24</v>
      </c>
      <c r="U2143">
        <v>0</v>
      </c>
      <c r="V2143">
        <v>0</v>
      </c>
      <c r="W2143">
        <v>0</v>
      </c>
      <c r="X2143">
        <v>26.244860373296476</v>
      </c>
      <c r="Y2143">
        <v>0</v>
      </c>
      <c r="Z2143">
        <v>0</v>
      </c>
      <c r="AA2143">
        <v>0</v>
      </c>
      <c r="AB2143">
        <v>32.022832946271279</v>
      </c>
      <c r="AC2143">
        <v>0</v>
      </c>
      <c r="AD2143">
        <v>0</v>
      </c>
      <c r="AE2143">
        <v>58.267693319567755</v>
      </c>
    </row>
    <row r="2144" spans="1:31" x14ac:dyDescent="0.25">
      <c r="A2144">
        <v>1809243</v>
      </c>
      <c r="B2144">
        <v>1</v>
      </c>
      <c r="C2144" t="s">
        <v>80</v>
      </c>
      <c r="D2144" t="s">
        <v>103</v>
      </c>
      <c r="E2144" t="s">
        <v>291</v>
      </c>
      <c r="F2144" t="s">
        <v>6463</v>
      </c>
      <c r="G2144" t="s">
        <v>424</v>
      </c>
      <c r="H2144" t="s">
        <v>134</v>
      </c>
      <c r="I2144" t="s">
        <v>135</v>
      </c>
      <c r="J2144" t="s">
        <v>136</v>
      </c>
      <c r="K2144" t="s">
        <v>137</v>
      </c>
      <c r="L2144" t="s">
        <v>6464</v>
      </c>
      <c r="M2144" t="s">
        <v>6465</v>
      </c>
      <c r="N2144">
        <v>0.53527777700000001</v>
      </c>
      <c r="O2144">
        <v>0</v>
      </c>
      <c r="P2144">
        <v>27</v>
      </c>
      <c r="Q2144">
        <v>0</v>
      </c>
      <c r="R2144">
        <v>1</v>
      </c>
      <c r="S2144">
        <v>0</v>
      </c>
      <c r="T2144">
        <v>24</v>
      </c>
      <c r="U2144">
        <v>0</v>
      </c>
      <c r="V2144">
        <v>1</v>
      </c>
      <c r="W2144">
        <v>0</v>
      </c>
      <c r="X2144">
        <v>6.1833713566935025</v>
      </c>
      <c r="Y2144">
        <v>0</v>
      </c>
      <c r="Z2144">
        <v>0</v>
      </c>
      <c r="AA2144">
        <v>0</v>
      </c>
      <c r="AB2144">
        <v>19.37505690787809</v>
      </c>
      <c r="AC2144">
        <v>0</v>
      </c>
      <c r="AD2144">
        <v>19.955883561819938</v>
      </c>
      <c r="AE2144">
        <v>45.514311826391534</v>
      </c>
    </row>
    <row r="2145" spans="1:31" x14ac:dyDescent="0.25">
      <c r="A2145">
        <v>1809245</v>
      </c>
      <c r="B2145">
        <v>1</v>
      </c>
      <c r="C2145" t="s">
        <v>81</v>
      </c>
      <c r="D2145" t="s">
        <v>120</v>
      </c>
      <c r="E2145" t="s">
        <v>131</v>
      </c>
      <c r="F2145" t="s">
        <v>6466</v>
      </c>
      <c r="G2145" t="s">
        <v>231</v>
      </c>
      <c r="H2145" t="s">
        <v>134</v>
      </c>
      <c r="I2145" t="s">
        <v>135</v>
      </c>
      <c r="J2145" t="s">
        <v>136</v>
      </c>
      <c r="K2145" t="s">
        <v>137</v>
      </c>
      <c r="L2145" t="s">
        <v>6467</v>
      </c>
      <c r="M2145" t="s">
        <v>6468</v>
      </c>
      <c r="N2145">
        <v>1.8869444440000001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0.50532794168414996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0.50532794168414996</v>
      </c>
    </row>
    <row r="2146" spans="1:31" x14ac:dyDescent="0.25">
      <c r="A2146">
        <v>1809246</v>
      </c>
      <c r="B2146">
        <v>1</v>
      </c>
      <c r="C2146" t="s">
        <v>80</v>
      </c>
      <c r="D2146" t="s">
        <v>83</v>
      </c>
      <c r="E2146" t="s">
        <v>131</v>
      </c>
      <c r="F2146" t="s">
        <v>6469</v>
      </c>
      <c r="G2146" t="s">
        <v>209</v>
      </c>
      <c r="H2146" t="s">
        <v>134</v>
      </c>
      <c r="I2146" t="s">
        <v>135</v>
      </c>
      <c r="J2146" t="s">
        <v>136</v>
      </c>
      <c r="K2146" t="s">
        <v>137</v>
      </c>
      <c r="L2146" t="s">
        <v>6470</v>
      </c>
      <c r="M2146" t="s">
        <v>6471</v>
      </c>
      <c r="N2146">
        <v>1.144722222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1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0.40336035005171667</v>
      </c>
      <c r="AC2146">
        <v>0</v>
      </c>
      <c r="AD2146">
        <v>0</v>
      </c>
      <c r="AE2146">
        <v>0.40336035005171667</v>
      </c>
    </row>
    <row r="2147" spans="1:31" x14ac:dyDescent="0.25">
      <c r="A2147">
        <v>1809247</v>
      </c>
      <c r="B2147">
        <v>1</v>
      </c>
      <c r="C2147" t="s">
        <v>81</v>
      </c>
      <c r="D2147" t="s">
        <v>118</v>
      </c>
      <c r="E2147" t="s">
        <v>193</v>
      </c>
      <c r="F2147" t="s">
        <v>6472</v>
      </c>
      <c r="G2147" t="s">
        <v>235</v>
      </c>
      <c r="H2147" t="s">
        <v>134</v>
      </c>
      <c r="I2147" t="s">
        <v>135</v>
      </c>
      <c r="J2147" t="s">
        <v>136</v>
      </c>
      <c r="K2147" t="s">
        <v>137</v>
      </c>
      <c r="L2147" t="s">
        <v>6473</v>
      </c>
      <c r="M2147" t="s">
        <v>6474</v>
      </c>
      <c r="N2147">
        <v>1.4316666659999999</v>
      </c>
      <c r="O2147">
        <v>0</v>
      </c>
      <c r="P2147">
        <v>12</v>
      </c>
      <c r="Q2147">
        <v>0</v>
      </c>
      <c r="R2147">
        <v>0</v>
      </c>
      <c r="S2147">
        <v>0</v>
      </c>
      <c r="T2147">
        <v>2</v>
      </c>
      <c r="U2147">
        <v>0</v>
      </c>
      <c r="V2147">
        <v>0</v>
      </c>
      <c r="W2147">
        <v>0</v>
      </c>
      <c r="X2147">
        <v>3.1039581082573608</v>
      </c>
      <c r="Y2147">
        <v>0</v>
      </c>
      <c r="Z2147">
        <v>0</v>
      </c>
      <c r="AA2147">
        <v>0</v>
      </c>
      <c r="AB2147">
        <v>6.1802087188842361</v>
      </c>
      <c r="AC2147">
        <v>0</v>
      </c>
      <c r="AD2147">
        <v>0</v>
      </c>
      <c r="AE2147">
        <v>9.2841668271415969</v>
      </c>
    </row>
    <row r="2148" spans="1:31" x14ac:dyDescent="0.25">
      <c r="A2148">
        <v>1809249</v>
      </c>
      <c r="B2148">
        <v>1</v>
      </c>
      <c r="C2148" t="s">
        <v>80</v>
      </c>
      <c r="D2148" t="s">
        <v>96</v>
      </c>
      <c r="E2148" t="s">
        <v>131</v>
      </c>
      <c r="F2148" t="s">
        <v>6475</v>
      </c>
      <c r="G2148" t="s">
        <v>148</v>
      </c>
      <c r="H2148" t="s">
        <v>134</v>
      </c>
      <c r="I2148" t="s">
        <v>135</v>
      </c>
      <c r="J2148" t="s">
        <v>136</v>
      </c>
      <c r="K2148" t="s">
        <v>137</v>
      </c>
      <c r="L2148" t="s">
        <v>6476</v>
      </c>
      <c r="M2148" t="s">
        <v>6477</v>
      </c>
      <c r="N2148">
        <v>6.1036111110000002</v>
      </c>
      <c r="O2148">
        <v>0</v>
      </c>
      <c r="P2148">
        <v>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4.4051569006153981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4.4051569006153981</v>
      </c>
    </row>
    <row r="2149" spans="1:31" x14ac:dyDescent="0.25">
      <c r="A2149">
        <v>1809251</v>
      </c>
      <c r="B2149">
        <v>1</v>
      </c>
      <c r="C2149" t="s">
        <v>80</v>
      </c>
      <c r="D2149" t="s">
        <v>84</v>
      </c>
      <c r="E2149" t="s">
        <v>291</v>
      </c>
      <c r="F2149" t="s">
        <v>6478</v>
      </c>
      <c r="G2149" t="s">
        <v>195</v>
      </c>
      <c r="H2149" t="s">
        <v>134</v>
      </c>
      <c r="I2149" t="s">
        <v>135</v>
      </c>
      <c r="J2149" t="s">
        <v>136</v>
      </c>
      <c r="K2149" t="s">
        <v>137</v>
      </c>
      <c r="L2149" t="s">
        <v>6479</v>
      </c>
      <c r="M2149" t="s">
        <v>6480</v>
      </c>
      <c r="N2149">
        <v>3.2891666659999999</v>
      </c>
      <c r="O2149">
        <v>0</v>
      </c>
      <c r="P2149">
        <v>813</v>
      </c>
      <c r="Q2149">
        <v>0</v>
      </c>
      <c r="R2149">
        <v>0</v>
      </c>
      <c r="S2149">
        <v>0</v>
      </c>
      <c r="T2149">
        <v>75</v>
      </c>
      <c r="U2149">
        <v>0</v>
      </c>
      <c r="V2149">
        <v>0</v>
      </c>
      <c r="W2149">
        <v>0</v>
      </c>
      <c r="X2149">
        <v>609.38206318051755</v>
      </c>
      <c r="Y2149">
        <v>0</v>
      </c>
      <c r="Z2149">
        <v>0</v>
      </c>
      <c r="AA2149">
        <v>0</v>
      </c>
      <c r="AB2149">
        <v>115.92308236967884</v>
      </c>
      <c r="AC2149">
        <v>0</v>
      </c>
      <c r="AD2149">
        <v>0</v>
      </c>
      <c r="AE2149">
        <v>725.30514555019636</v>
      </c>
    </row>
    <row r="2150" spans="1:31" x14ac:dyDescent="0.25">
      <c r="A2150">
        <v>1809257</v>
      </c>
      <c r="B2150">
        <v>1</v>
      </c>
      <c r="C2150" t="s">
        <v>80</v>
      </c>
      <c r="D2150" t="s">
        <v>83</v>
      </c>
      <c r="E2150" t="s">
        <v>131</v>
      </c>
      <c r="F2150" t="s">
        <v>6481</v>
      </c>
      <c r="G2150" t="s">
        <v>231</v>
      </c>
      <c r="H2150" t="s">
        <v>134</v>
      </c>
      <c r="I2150" t="s">
        <v>135</v>
      </c>
      <c r="J2150" t="s">
        <v>136</v>
      </c>
      <c r="K2150" t="s">
        <v>137</v>
      </c>
      <c r="L2150" t="s">
        <v>6482</v>
      </c>
      <c r="M2150" t="s">
        <v>6412</v>
      </c>
      <c r="N2150">
        <v>1.108333333</v>
      </c>
      <c r="O2150">
        <v>0</v>
      </c>
      <c r="P2150">
        <v>2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0.27202879909417504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0.27202879909417504</v>
      </c>
    </row>
    <row r="2151" spans="1:31" x14ac:dyDescent="0.25">
      <c r="A2151">
        <v>1809258</v>
      </c>
      <c r="B2151">
        <v>1</v>
      </c>
      <c r="C2151" t="s">
        <v>80</v>
      </c>
      <c r="D2151" t="s">
        <v>90</v>
      </c>
      <c r="E2151" t="s">
        <v>131</v>
      </c>
      <c r="F2151" t="s">
        <v>6483</v>
      </c>
      <c r="G2151" t="s">
        <v>231</v>
      </c>
      <c r="H2151" t="s">
        <v>134</v>
      </c>
      <c r="I2151" t="s">
        <v>135</v>
      </c>
      <c r="J2151" t="s">
        <v>136</v>
      </c>
      <c r="K2151" t="s">
        <v>137</v>
      </c>
      <c r="L2151" t="s">
        <v>6484</v>
      </c>
      <c r="M2151" t="s">
        <v>6485</v>
      </c>
      <c r="N2151">
        <v>2.840833333</v>
      </c>
      <c r="O2151">
        <v>0</v>
      </c>
      <c r="P2151">
        <v>4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1.4768147210500773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1.4768147210500773</v>
      </c>
    </row>
    <row r="2152" spans="1:31" x14ac:dyDescent="0.25">
      <c r="A2152">
        <v>1809260</v>
      </c>
      <c r="B2152">
        <v>1</v>
      </c>
      <c r="C2152" t="s">
        <v>80</v>
      </c>
      <c r="D2152" t="s">
        <v>84</v>
      </c>
      <c r="E2152" t="s">
        <v>146</v>
      </c>
      <c r="F2152" t="s">
        <v>4319</v>
      </c>
      <c r="G2152" t="s">
        <v>593</v>
      </c>
      <c r="H2152" t="s">
        <v>143</v>
      </c>
      <c r="I2152" t="s">
        <v>135</v>
      </c>
      <c r="J2152" t="s">
        <v>136</v>
      </c>
      <c r="K2152" t="s">
        <v>137</v>
      </c>
      <c r="L2152" t="s">
        <v>6486</v>
      </c>
      <c r="M2152" t="s">
        <v>6487</v>
      </c>
      <c r="N2152">
        <v>1.8458333330000001</v>
      </c>
      <c r="O2152">
        <v>0</v>
      </c>
      <c r="P2152">
        <v>24</v>
      </c>
      <c r="Q2152">
        <v>0</v>
      </c>
      <c r="R2152">
        <v>23</v>
      </c>
      <c r="S2152">
        <v>0</v>
      </c>
      <c r="T2152">
        <v>6</v>
      </c>
      <c r="U2152">
        <v>0</v>
      </c>
      <c r="V2152">
        <v>0</v>
      </c>
      <c r="W2152">
        <v>0</v>
      </c>
      <c r="X2152">
        <v>19.842858363156296</v>
      </c>
      <c r="Y2152">
        <v>0</v>
      </c>
      <c r="Z2152">
        <v>14.169032664367588</v>
      </c>
      <c r="AA2152">
        <v>0</v>
      </c>
      <c r="AB2152">
        <v>10.468126654851439</v>
      </c>
      <c r="AC2152">
        <v>0</v>
      </c>
      <c r="AD2152">
        <v>0</v>
      </c>
      <c r="AE2152">
        <v>44.480017682375326</v>
      </c>
    </row>
    <row r="2153" spans="1:31" x14ac:dyDescent="0.25">
      <c r="A2153">
        <v>1809261</v>
      </c>
      <c r="B2153">
        <v>1</v>
      </c>
      <c r="C2153" t="s">
        <v>81</v>
      </c>
      <c r="D2153" t="s">
        <v>113</v>
      </c>
      <c r="E2153" t="s">
        <v>131</v>
      </c>
      <c r="F2153" t="s">
        <v>6488</v>
      </c>
      <c r="G2153" t="s">
        <v>231</v>
      </c>
      <c r="H2153" t="s">
        <v>134</v>
      </c>
      <c r="I2153" t="s">
        <v>135</v>
      </c>
      <c r="J2153" t="s">
        <v>136</v>
      </c>
      <c r="K2153" t="s">
        <v>137</v>
      </c>
      <c r="L2153" t="s">
        <v>6489</v>
      </c>
      <c r="M2153" t="s">
        <v>6490</v>
      </c>
      <c r="N2153">
        <v>1.7849999999999999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0.46068322445174609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0.46068322445174609</v>
      </c>
    </row>
    <row r="2154" spans="1:31" x14ac:dyDescent="0.25">
      <c r="A2154">
        <v>1809263</v>
      </c>
      <c r="B2154">
        <v>1</v>
      </c>
      <c r="C2154" t="s">
        <v>80</v>
      </c>
      <c r="D2154" t="s">
        <v>94</v>
      </c>
      <c r="E2154" t="s">
        <v>291</v>
      </c>
      <c r="F2154" t="s">
        <v>6491</v>
      </c>
      <c r="G2154" t="s">
        <v>235</v>
      </c>
      <c r="H2154" t="s">
        <v>134</v>
      </c>
      <c r="I2154" t="s">
        <v>135</v>
      </c>
      <c r="J2154" t="s">
        <v>136</v>
      </c>
      <c r="K2154" t="s">
        <v>137</v>
      </c>
      <c r="L2154" t="s">
        <v>6492</v>
      </c>
      <c r="M2154" t="s">
        <v>6493</v>
      </c>
      <c r="N2154">
        <v>3.8352777769999999</v>
      </c>
      <c r="O2154">
        <v>0</v>
      </c>
      <c r="P2154">
        <v>0</v>
      </c>
      <c r="Q2154">
        <v>0</v>
      </c>
      <c r="R2154">
        <v>9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4.7447757762234319</v>
      </c>
      <c r="AA2154">
        <v>0</v>
      </c>
      <c r="AB2154">
        <v>0</v>
      </c>
      <c r="AC2154">
        <v>0</v>
      </c>
      <c r="AD2154">
        <v>0</v>
      </c>
      <c r="AE2154">
        <v>4.7447757762234319</v>
      </c>
    </row>
    <row r="2155" spans="1:31" x14ac:dyDescent="0.25">
      <c r="A2155">
        <v>1809264</v>
      </c>
      <c r="B2155">
        <v>1</v>
      </c>
      <c r="C2155" t="s">
        <v>81</v>
      </c>
      <c r="D2155" t="s">
        <v>112</v>
      </c>
      <c r="E2155" t="s">
        <v>291</v>
      </c>
      <c r="F2155" t="s">
        <v>6494</v>
      </c>
      <c r="G2155" t="s">
        <v>593</v>
      </c>
      <c r="H2155" t="s">
        <v>143</v>
      </c>
      <c r="I2155" t="s">
        <v>135</v>
      </c>
      <c r="J2155" t="s">
        <v>136</v>
      </c>
      <c r="K2155" t="s">
        <v>137</v>
      </c>
      <c r="L2155" t="s">
        <v>6495</v>
      </c>
      <c r="M2155" t="s">
        <v>6496</v>
      </c>
      <c r="N2155">
        <v>2.4019444440000002</v>
      </c>
      <c r="O2155">
        <v>0</v>
      </c>
      <c r="P2155">
        <v>133</v>
      </c>
      <c r="Q2155">
        <v>0</v>
      </c>
      <c r="R2155">
        <v>0</v>
      </c>
      <c r="S2155">
        <v>0</v>
      </c>
      <c r="T2155">
        <v>1</v>
      </c>
      <c r="U2155">
        <v>0</v>
      </c>
      <c r="V2155">
        <v>0</v>
      </c>
      <c r="W2155">
        <v>0</v>
      </c>
      <c r="X2155">
        <v>34.583732933440125</v>
      </c>
      <c r="Y2155">
        <v>0</v>
      </c>
      <c r="Z2155">
        <v>0</v>
      </c>
      <c r="AA2155">
        <v>0</v>
      </c>
      <c r="AB2155">
        <v>0.26592901345277858</v>
      </c>
      <c r="AC2155">
        <v>0</v>
      </c>
      <c r="AD2155">
        <v>0</v>
      </c>
      <c r="AE2155">
        <v>34.849661946892901</v>
      </c>
    </row>
    <row r="2156" spans="1:31" x14ac:dyDescent="0.25">
      <c r="A2156">
        <v>1809266</v>
      </c>
      <c r="B2156">
        <v>1</v>
      </c>
      <c r="C2156" t="s">
        <v>81</v>
      </c>
      <c r="D2156" t="s">
        <v>119</v>
      </c>
      <c r="E2156" t="s">
        <v>131</v>
      </c>
      <c r="F2156" t="s">
        <v>6497</v>
      </c>
      <c r="G2156" t="s">
        <v>231</v>
      </c>
      <c r="H2156" t="s">
        <v>134</v>
      </c>
      <c r="I2156" t="s">
        <v>135</v>
      </c>
      <c r="J2156" t="s">
        <v>136</v>
      </c>
      <c r="K2156" t="s">
        <v>137</v>
      </c>
      <c r="L2156" t="s">
        <v>6498</v>
      </c>
      <c r="M2156" t="s">
        <v>6124</v>
      </c>
      <c r="N2156">
        <v>1.236388888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0.44885100161633557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0.44885100161633557</v>
      </c>
    </row>
    <row r="2157" spans="1:31" x14ac:dyDescent="0.25">
      <c r="A2157">
        <v>1809267</v>
      </c>
      <c r="B2157">
        <v>1</v>
      </c>
      <c r="C2157" t="s">
        <v>81</v>
      </c>
      <c r="D2157" t="s">
        <v>112</v>
      </c>
      <c r="E2157" t="s">
        <v>131</v>
      </c>
      <c r="F2157" t="s">
        <v>6499</v>
      </c>
      <c r="G2157" t="s">
        <v>231</v>
      </c>
      <c r="H2157" t="s">
        <v>134</v>
      </c>
      <c r="I2157" t="s">
        <v>135</v>
      </c>
      <c r="J2157" t="s">
        <v>136</v>
      </c>
      <c r="K2157" t="s">
        <v>137</v>
      </c>
      <c r="L2157" t="s">
        <v>6500</v>
      </c>
      <c r="M2157" t="s">
        <v>6501</v>
      </c>
      <c r="N2157">
        <v>0.79361111100000004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8.2010533444143344E-2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8.2010533444143344E-2</v>
      </c>
    </row>
    <row r="2158" spans="1:31" x14ac:dyDescent="0.25">
      <c r="A2158">
        <v>1809269</v>
      </c>
      <c r="B2158">
        <v>1</v>
      </c>
      <c r="C2158" t="s">
        <v>80</v>
      </c>
      <c r="D2158" t="s">
        <v>109</v>
      </c>
      <c r="E2158" t="s">
        <v>131</v>
      </c>
      <c r="F2158" t="s">
        <v>6502</v>
      </c>
      <c r="G2158" t="s">
        <v>209</v>
      </c>
      <c r="H2158" t="s">
        <v>134</v>
      </c>
      <c r="I2158" t="s">
        <v>135</v>
      </c>
      <c r="J2158" t="s">
        <v>136</v>
      </c>
      <c r="K2158" t="s">
        <v>137</v>
      </c>
      <c r="L2158" t="s">
        <v>6503</v>
      </c>
      <c r="M2158" t="s">
        <v>6504</v>
      </c>
      <c r="N2158">
        <v>2.2341666660000001</v>
      </c>
      <c r="O2158">
        <v>0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1.8195026847455307</v>
      </c>
      <c r="AA2158">
        <v>0</v>
      </c>
      <c r="AB2158">
        <v>0</v>
      </c>
      <c r="AC2158">
        <v>0</v>
      </c>
      <c r="AD2158">
        <v>0</v>
      </c>
      <c r="AE2158">
        <v>1.8195026847455307</v>
      </c>
    </row>
    <row r="2159" spans="1:31" x14ac:dyDescent="0.25">
      <c r="A2159">
        <v>1809270</v>
      </c>
      <c r="B2159">
        <v>1</v>
      </c>
      <c r="C2159" t="s">
        <v>80</v>
      </c>
      <c r="D2159" t="s">
        <v>83</v>
      </c>
      <c r="E2159" t="s">
        <v>131</v>
      </c>
      <c r="F2159" t="s">
        <v>6505</v>
      </c>
      <c r="G2159" t="s">
        <v>231</v>
      </c>
      <c r="H2159" t="s">
        <v>134</v>
      </c>
      <c r="I2159" t="s">
        <v>135</v>
      </c>
      <c r="J2159" t="s">
        <v>136</v>
      </c>
      <c r="K2159" t="s">
        <v>137</v>
      </c>
      <c r="L2159" t="s">
        <v>6506</v>
      </c>
      <c r="M2159" t="s">
        <v>6507</v>
      </c>
      <c r="N2159">
        <v>1.845555555</v>
      </c>
      <c r="O2159">
        <v>0</v>
      </c>
      <c r="P2159">
        <v>29</v>
      </c>
      <c r="Q2159">
        <v>0</v>
      </c>
      <c r="R2159">
        <v>0</v>
      </c>
      <c r="S2159">
        <v>0</v>
      </c>
      <c r="T2159">
        <v>6</v>
      </c>
      <c r="U2159">
        <v>0</v>
      </c>
      <c r="V2159">
        <v>0</v>
      </c>
      <c r="W2159">
        <v>0</v>
      </c>
      <c r="X2159">
        <v>13.908637302747227</v>
      </c>
      <c r="Y2159">
        <v>0</v>
      </c>
      <c r="Z2159">
        <v>0</v>
      </c>
      <c r="AA2159">
        <v>0</v>
      </c>
      <c r="AB2159">
        <v>0.30594860330253615</v>
      </c>
      <c r="AC2159">
        <v>0</v>
      </c>
      <c r="AD2159">
        <v>0</v>
      </c>
      <c r="AE2159">
        <v>14.214585906049763</v>
      </c>
    </row>
    <row r="2160" spans="1:31" x14ac:dyDescent="0.25">
      <c r="A2160">
        <v>1809271</v>
      </c>
      <c r="B2160">
        <v>1</v>
      </c>
      <c r="C2160" t="s">
        <v>80</v>
      </c>
      <c r="D2160" t="s">
        <v>89</v>
      </c>
      <c r="E2160" t="s">
        <v>326</v>
      </c>
      <c r="F2160" t="s">
        <v>6508</v>
      </c>
      <c r="G2160" t="s">
        <v>195</v>
      </c>
      <c r="H2160" t="s">
        <v>134</v>
      </c>
      <c r="I2160" t="s">
        <v>135</v>
      </c>
      <c r="J2160" t="s">
        <v>136</v>
      </c>
      <c r="K2160" t="s">
        <v>137</v>
      </c>
      <c r="L2160" t="s">
        <v>6509</v>
      </c>
      <c r="M2160" t="s">
        <v>6510</v>
      </c>
      <c r="N2160">
        <v>5.6319444440000002</v>
      </c>
      <c r="O2160">
        <v>0</v>
      </c>
      <c r="P2160">
        <v>48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82.819775553588045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82.819775553588045</v>
      </c>
    </row>
    <row r="2161" spans="1:31" x14ac:dyDescent="0.25">
      <c r="A2161">
        <v>1809275</v>
      </c>
      <c r="B2161">
        <v>1</v>
      </c>
      <c r="C2161" t="s">
        <v>81</v>
      </c>
      <c r="D2161" t="s">
        <v>123</v>
      </c>
      <c r="E2161" t="s">
        <v>131</v>
      </c>
      <c r="F2161" t="s">
        <v>6511</v>
      </c>
      <c r="G2161" t="s">
        <v>231</v>
      </c>
      <c r="H2161" t="s">
        <v>134</v>
      </c>
      <c r="I2161" t="s">
        <v>135</v>
      </c>
      <c r="J2161" t="s">
        <v>136</v>
      </c>
      <c r="K2161" t="s">
        <v>137</v>
      </c>
      <c r="L2161" t="s">
        <v>6512</v>
      </c>
      <c r="M2161" t="s">
        <v>6513</v>
      </c>
      <c r="N2161">
        <v>1.510555555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0.18253224915088334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0.18253224915088334</v>
      </c>
    </row>
    <row r="2162" spans="1:31" x14ac:dyDescent="0.25">
      <c r="A2162">
        <v>1809276</v>
      </c>
      <c r="B2162">
        <v>1</v>
      </c>
      <c r="C2162" t="s">
        <v>80</v>
      </c>
      <c r="D2162" t="s">
        <v>95</v>
      </c>
      <c r="E2162" t="s">
        <v>140</v>
      </c>
      <c r="F2162" t="s">
        <v>6514</v>
      </c>
      <c r="G2162" t="s">
        <v>142</v>
      </c>
      <c r="H2162" t="s">
        <v>143</v>
      </c>
      <c r="I2162" t="s">
        <v>135</v>
      </c>
      <c r="J2162" t="s">
        <v>136</v>
      </c>
      <c r="K2162" t="s">
        <v>137</v>
      </c>
      <c r="L2162" t="s">
        <v>6515</v>
      </c>
      <c r="M2162" t="s">
        <v>6516</v>
      </c>
      <c r="N2162">
        <v>1.528611111</v>
      </c>
      <c r="O2162">
        <v>0</v>
      </c>
      <c r="P2162">
        <v>0</v>
      </c>
      <c r="Q2162">
        <v>0</v>
      </c>
      <c r="R2162">
        <v>0</v>
      </c>
      <c r="S2162">
        <v>43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246.19262048915101</v>
      </c>
      <c r="AB2162">
        <v>0</v>
      </c>
      <c r="AC2162">
        <v>0</v>
      </c>
      <c r="AD2162">
        <v>0</v>
      </c>
      <c r="AE2162">
        <v>246.19262048915101</v>
      </c>
    </row>
    <row r="2163" spans="1:31" x14ac:dyDescent="0.25">
      <c r="A2163">
        <v>1809279</v>
      </c>
      <c r="B2163">
        <v>1</v>
      </c>
      <c r="C2163" t="s">
        <v>81</v>
      </c>
      <c r="D2163" t="s">
        <v>124</v>
      </c>
      <c r="E2163" t="s">
        <v>193</v>
      </c>
      <c r="F2163" t="s">
        <v>6517</v>
      </c>
      <c r="G2163" t="s">
        <v>235</v>
      </c>
      <c r="H2163" t="s">
        <v>134</v>
      </c>
      <c r="I2163" t="s">
        <v>135</v>
      </c>
      <c r="J2163" t="s">
        <v>136</v>
      </c>
      <c r="K2163" t="s">
        <v>137</v>
      </c>
      <c r="L2163" t="s">
        <v>6518</v>
      </c>
      <c r="M2163" t="s">
        <v>6519</v>
      </c>
      <c r="N2163">
        <v>1.8774999999999999</v>
      </c>
      <c r="O2163">
        <v>0</v>
      </c>
      <c r="P2163">
        <v>23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7.4096773613456115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7.4096773613456115</v>
      </c>
    </row>
    <row r="2164" spans="1:31" x14ac:dyDescent="0.25">
      <c r="A2164">
        <v>1809280</v>
      </c>
      <c r="B2164">
        <v>1</v>
      </c>
      <c r="C2164" t="s">
        <v>80</v>
      </c>
      <c r="D2164" t="s">
        <v>96</v>
      </c>
      <c r="E2164" t="s">
        <v>131</v>
      </c>
      <c r="F2164" t="s">
        <v>6520</v>
      </c>
      <c r="G2164" t="s">
        <v>231</v>
      </c>
      <c r="H2164" t="s">
        <v>134</v>
      </c>
      <c r="I2164" t="s">
        <v>135</v>
      </c>
      <c r="J2164" t="s">
        <v>136</v>
      </c>
      <c r="K2164" t="s">
        <v>137</v>
      </c>
      <c r="L2164" t="s">
        <v>6521</v>
      </c>
      <c r="M2164" t="s">
        <v>6522</v>
      </c>
      <c r="N2164">
        <v>4.1277777770000004</v>
      </c>
      <c r="O2164">
        <v>0</v>
      </c>
      <c r="P2164">
        <v>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6.3823065855173333E-2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6.3823065855173333E-2</v>
      </c>
    </row>
    <row r="2165" spans="1:31" x14ac:dyDescent="0.25">
      <c r="A2165">
        <v>1809281</v>
      </c>
      <c r="B2165">
        <v>1</v>
      </c>
      <c r="C2165" t="s">
        <v>81</v>
      </c>
      <c r="D2165" t="s">
        <v>118</v>
      </c>
      <c r="E2165" t="s">
        <v>146</v>
      </c>
      <c r="F2165" t="s">
        <v>6523</v>
      </c>
      <c r="G2165" t="s">
        <v>142</v>
      </c>
      <c r="H2165" t="s">
        <v>143</v>
      </c>
      <c r="I2165" t="s">
        <v>135</v>
      </c>
      <c r="J2165" t="s">
        <v>136</v>
      </c>
      <c r="K2165" t="s">
        <v>137</v>
      </c>
      <c r="L2165" t="s">
        <v>6524</v>
      </c>
      <c r="M2165" t="s">
        <v>6525</v>
      </c>
      <c r="N2165">
        <v>2.8705555550000001</v>
      </c>
      <c r="O2165">
        <v>2</v>
      </c>
      <c r="P2165">
        <v>27</v>
      </c>
      <c r="Q2165">
        <v>12</v>
      </c>
      <c r="R2165">
        <v>5</v>
      </c>
      <c r="S2165">
        <v>7</v>
      </c>
      <c r="T2165">
        <v>23</v>
      </c>
      <c r="U2165">
        <v>4</v>
      </c>
      <c r="V2165">
        <v>0</v>
      </c>
      <c r="W2165">
        <v>12.356452206661469</v>
      </c>
      <c r="X2165">
        <v>19.262790222765435</v>
      </c>
      <c r="Y2165">
        <v>20.465205988564765</v>
      </c>
      <c r="Z2165">
        <v>14.93045596086351</v>
      </c>
      <c r="AA2165">
        <v>551.88921629342997</v>
      </c>
      <c r="AB2165">
        <v>40.122564442856529</v>
      </c>
      <c r="AC2165">
        <v>1886.749782627893</v>
      </c>
      <c r="AD2165">
        <v>0</v>
      </c>
      <c r="AE2165">
        <v>2545.7764677430346</v>
      </c>
    </row>
    <row r="2166" spans="1:31" x14ac:dyDescent="0.25">
      <c r="A2166">
        <v>1809291</v>
      </c>
      <c r="B2166">
        <v>1</v>
      </c>
      <c r="C2166" t="s">
        <v>81</v>
      </c>
      <c r="D2166" t="s">
        <v>118</v>
      </c>
      <c r="E2166" t="s">
        <v>131</v>
      </c>
      <c r="F2166" t="s">
        <v>6526</v>
      </c>
      <c r="G2166" t="s">
        <v>231</v>
      </c>
      <c r="H2166" t="s">
        <v>134</v>
      </c>
      <c r="I2166" t="s">
        <v>135</v>
      </c>
      <c r="J2166" t="s">
        <v>136</v>
      </c>
      <c r="K2166" t="s">
        <v>137</v>
      </c>
      <c r="L2166" t="s">
        <v>6527</v>
      </c>
      <c r="M2166" t="s">
        <v>6528</v>
      </c>
      <c r="N2166">
        <v>1.628333333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0.11071875100837333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0.11071875100837333</v>
      </c>
    </row>
    <row r="2167" spans="1:31" x14ac:dyDescent="0.25">
      <c r="A2167">
        <v>1809293</v>
      </c>
      <c r="B2167">
        <v>1</v>
      </c>
      <c r="C2167" t="s">
        <v>80</v>
      </c>
      <c r="D2167" t="s">
        <v>101</v>
      </c>
      <c r="E2167" t="s">
        <v>193</v>
      </c>
      <c r="F2167" t="s">
        <v>6529</v>
      </c>
      <c r="G2167" t="s">
        <v>279</v>
      </c>
      <c r="H2167" t="s">
        <v>134</v>
      </c>
      <c r="I2167" t="s">
        <v>135</v>
      </c>
      <c r="J2167" t="s">
        <v>136</v>
      </c>
      <c r="K2167" t="s">
        <v>137</v>
      </c>
      <c r="L2167" t="s">
        <v>6530</v>
      </c>
      <c r="M2167" t="s">
        <v>6531</v>
      </c>
      <c r="N2167">
        <v>2.5169444439999999</v>
      </c>
      <c r="O2167">
        <v>0</v>
      </c>
      <c r="P2167">
        <v>17</v>
      </c>
      <c r="Q2167">
        <v>0</v>
      </c>
      <c r="R2167">
        <v>0</v>
      </c>
      <c r="S2167">
        <v>0</v>
      </c>
      <c r="T2167">
        <v>1</v>
      </c>
      <c r="U2167">
        <v>0</v>
      </c>
      <c r="V2167">
        <v>0</v>
      </c>
      <c r="W2167">
        <v>0</v>
      </c>
      <c r="X2167">
        <v>10.226143388681882</v>
      </c>
      <c r="Y2167">
        <v>0</v>
      </c>
      <c r="Z2167">
        <v>0</v>
      </c>
      <c r="AA2167">
        <v>0</v>
      </c>
      <c r="AB2167">
        <v>2.9537280813412665</v>
      </c>
      <c r="AC2167">
        <v>0</v>
      </c>
      <c r="AD2167">
        <v>0</v>
      </c>
      <c r="AE2167">
        <v>13.179871470023148</v>
      </c>
    </row>
    <row r="2168" spans="1:31" x14ac:dyDescent="0.25">
      <c r="A2168">
        <v>1809297</v>
      </c>
      <c r="B2168">
        <v>1</v>
      </c>
      <c r="C2168" t="s">
        <v>80</v>
      </c>
      <c r="D2168" t="s">
        <v>83</v>
      </c>
      <c r="E2168" t="s">
        <v>146</v>
      </c>
      <c r="F2168" t="s">
        <v>6532</v>
      </c>
      <c r="G2168" t="s">
        <v>142</v>
      </c>
      <c r="H2168" t="s">
        <v>143</v>
      </c>
      <c r="I2168" t="s">
        <v>135</v>
      </c>
      <c r="J2168" t="s">
        <v>136</v>
      </c>
      <c r="K2168" t="s">
        <v>137</v>
      </c>
      <c r="L2168" t="s">
        <v>6533</v>
      </c>
      <c r="M2168" t="s">
        <v>6534</v>
      </c>
      <c r="N2168">
        <v>0.32277777699999999</v>
      </c>
      <c r="O2168">
        <v>0</v>
      </c>
      <c r="P2168">
        <v>0</v>
      </c>
      <c r="Q2168">
        <v>6</v>
      </c>
      <c r="R2168">
        <v>0</v>
      </c>
      <c r="S2168">
        <v>2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1.5505919281006426</v>
      </c>
      <c r="Z2168">
        <v>0</v>
      </c>
      <c r="AA2168">
        <v>0.72640635194166669</v>
      </c>
      <c r="AB2168">
        <v>0</v>
      </c>
      <c r="AC2168">
        <v>0</v>
      </c>
      <c r="AD2168">
        <v>0</v>
      </c>
      <c r="AE2168">
        <v>2.2769982800423092</v>
      </c>
    </row>
    <row r="2169" spans="1:31" x14ac:dyDescent="0.25">
      <c r="A2169">
        <v>1809298</v>
      </c>
      <c r="B2169">
        <v>1</v>
      </c>
      <c r="C2169" t="s">
        <v>80</v>
      </c>
      <c r="D2169" t="s">
        <v>96</v>
      </c>
      <c r="E2169" t="s">
        <v>131</v>
      </c>
      <c r="F2169" t="s">
        <v>6535</v>
      </c>
      <c r="G2169" t="s">
        <v>231</v>
      </c>
      <c r="H2169" t="s">
        <v>134</v>
      </c>
      <c r="I2169" t="s">
        <v>135</v>
      </c>
      <c r="J2169" t="s">
        <v>136</v>
      </c>
      <c r="K2169" t="s">
        <v>137</v>
      </c>
      <c r="L2169" t="s">
        <v>6533</v>
      </c>
      <c r="M2169" t="s">
        <v>6536</v>
      </c>
      <c r="N2169">
        <v>6.4874999999999998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12.931190636000725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12.931190636000725</v>
      </c>
    </row>
    <row r="2170" spans="1:31" x14ac:dyDescent="0.25">
      <c r="A2170">
        <v>1809303</v>
      </c>
      <c r="B2170">
        <v>1</v>
      </c>
      <c r="C2170" t="s">
        <v>80</v>
      </c>
      <c r="D2170" t="s">
        <v>108</v>
      </c>
      <c r="E2170" t="s">
        <v>131</v>
      </c>
      <c r="F2170" t="s">
        <v>6537</v>
      </c>
      <c r="G2170" t="s">
        <v>231</v>
      </c>
      <c r="H2170" t="s">
        <v>134</v>
      </c>
      <c r="I2170" t="s">
        <v>135</v>
      </c>
      <c r="J2170" t="s">
        <v>136</v>
      </c>
      <c r="K2170" t="s">
        <v>137</v>
      </c>
      <c r="L2170" t="s">
        <v>6538</v>
      </c>
      <c r="M2170" t="s">
        <v>6539</v>
      </c>
      <c r="N2170">
        <v>3.028888888</v>
      </c>
      <c r="O2170">
        <v>0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</row>
    <row r="2171" spans="1:31" x14ac:dyDescent="0.25">
      <c r="A2171">
        <v>1809305</v>
      </c>
      <c r="B2171">
        <v>1</v>
      </c>
      <c r="C2171" t="s">
        <v>80</v>
      </c>
      <c r="D2171" t="s">
        <v>108</v>
      </c>
      <c r="E2171" t="s">
        <v>131</v>
      </c>
      <c r="F2171" t="s">
        <v>6540</v>
      </c>
      <c r="G2171" t="s">
        <v>231</v>
      </c>
      <c r="H2171" t="s">
        <v>134</v>
      </c>
      <c r="I2171" t="s">
        <v>135</v>
      </c>
      <c r="J2171" t="s">
        <v>136</v>
      </c>
      <c r="K2171" t="s">
        <v>137</v>
      </c>
      <c r="L2171" t="s">
        <v>6541</v>
      </c>
      <c r="M2171" t="s">
        <v>6542</v>
      </c>
      <c r="N2171">
        <v>3.858055555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8.259878209896028E-2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8.259878209896028E-2</v>
      </c>
    </row>
    <row r="2172" spans="1:31" x14ac:dyDescent="0.25">
      <c r="A2172">
        <v>1809306</v>
      </c>
      <c r="B2172">
        <v>1</v>
      </c>
      <c r="C2172" t="s">
        <v>80</v>
      </c>
      <c r="D2172" t="s">
        <v>94</v>
      </c>
      <c r="E2172" t="s">
        <v>131</v>
      </c>
      <c r="F2172" t="s">
        <v>6543</v>
      </c>
      <c r="G2172" t="s">
        <v>231</v>
      </c>
      <c r="H2172" t="s">
        <v>134</v>
      </c>
      <c r="I2172" t="s">
        <v>135</v>
      </c>
      <c r="J2172" t="s">
        <v>136</v>
      </c>
      <c r="K2172" t="s">
        <v>137</v>
      </c>
      <c r="L2172" t="s">
        <v>6544</v>
      </c>
      <c r="M2172" t="s">
        <v>6545</v>
      </c>
      <c r="N2172">
        <v>1.4597222219999999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0.24935890856627752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0.24935890856627752</v>
      </c>
    </row>
    <row r="2173" spans="1:31" x14ac:dyDescent="0.25">
      <c r="A2173">
        <v>1809308</v>
      </c>
      <c r="B2173">
        <v>1</v>
      </c>
      <c r="C2173" t="s">
        <v>81</v>
      </c>
      <c r="D2173" t="s">
        <v>114</v>
      </c>
      <c r="E2173" t="s">
        <v>131</v>
      </c>
      <c r="F2173" t="s">
        <v>6546</v>
      </c>
      <c r="G2173" t="s">
        <v>231</v>
      </c>
      <c r="H2173" t="s">
        <v>134</v>
      </c>
      <c r="I2173" t="s">
        <v>135</v>
      </c>
      <c r="J2173" t="s">
        <v>136</v>
      </c>
      <c r="K2173" t="s">
        <v>137</v>
      </c>
      <c r="L2173" t="s">
        <v>6547</v>
      </c>
      <c r="M2173" t="s">
        <v>6548</v>
      </c>
      <c r="N2173">
        <v>1.8</v>
      </c>
      <c r="O2173">
        <v>0</v>
      </c>
      <c r="P2173">
        <v>1</v>
      </c>
      <c r="Q2173">
        <v>0</v>
      </c>
      <c r="R2173">
        <v>1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0.13757196602204999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0.13757196602204999</v>
      </c>
    </row>
    <row r="2174" spans="1:31" x14ac:dyDescent="0.25">
      <c r="A2174">
        <v>1809309</v>
      </c>
      <c r="B2174">
        <v>1</v>
      </c>
      <c r="C2174" t="s">
        <v>81</v>
      </c>
      <c r="D2174" t="s">
        <v>120</v>
      </c>
      <c r="E2174" t="s">
        <v>193</v>
      </c>
      <c r="F2174" t="s">
        <v>6549</v>
      </c>
      <c r="G2174" t="s">
        <v>726</v>
      </c>
      <c r="H2174" t="s">
        <v>134</v>
      </c>
      <c r="I2174" t="s">
        <v>135</v>
      </c>
      <c r="J2174" t="s">
        <v>136</v>
      </c>
      <c r="K2174" t="s">
        <v>137</v>
      </c>
      <c r="L2174" t="s">
        <v>6550</v>
      </c>
      <c r="M2174" t="s">
        <v>6551</v>
      </c>
      <c r="N2174">
        <v>1.994444444</v>
      </c>
      <c r="O2174">
        <v>0</v>
      </c>
      <c r="P2174">
        <v>98</v>
      </c>
      <c r="Q2174">
        <v>0</v>
      </c>
      <c r="R2174">
        <v>1</v>
      </c>
      <c r="S2174">
        <v>0</v>
      </c>
      <c r="T2174">
        <v>3</v>
      </c>
      <c r="U2174">
        <v>0</v>
      </c>
      <c r="V2174">
        <v>0</v>
      </c>
      <c r="W2174">
        <v>0</v>
      </c>
      <c r="X2174">
        <v>52.775375459546204</v>
      </c>
      <c r="Y2174">
        <v>0</v>
      </c>
      <c r="Z2174">
        <v>4.6747947333583336E-3</v>
      </c>
      <c r="AA2174">
        <v>0</v>
      </c>
      <c r="AB2174">
        <v>4.8219391491666666E-2</v>
      </c>
      <c r="AC2174">
        <v>0</v>
      </c>
      <c r="AD2174">
        <v>0</v>
      </c>
      <c r="AE2174">
        <v>52.828269645771229</v>
      </c>
    </row>
    <row r="2175" spans="1:31" x14ac:dyDescent="0.25">
      <c r="A2175">
        <v>1809310</v>
      </c>
      <c r="B2175">
        <v>1</v>
      </c>
      <c r="C2175" t="s">
        <v>81</v>
      </c>
      <c r="D2175" t="s">
        <v>118</v>
      </c>
      <c r="E2175" t="s">
        <v>193</v>
      </c>
      <c r="F2175" t="s">
        <v>6552</v>
      </c>
      <c r="G2175" t="s">
        <v>235</v>
      </c>
      <c r="H2175" t="s">
        <v>134</v>
      </c>
      <c r="I2175" t="s">
        <v>135</v>
      </c>
      <c r="J2175" t="s">
        <v>136</v>
      </c>
      <c r="K2175" t="s">
        <v>137</v>
      </c>
      <c r="L2175" t="s">
        <v>6553</v>
      </c>
      <c r="M2175" t="s">
        <v>6554</v>
      </c>
      <c r="N2175">
        <v>1.3925000000000001</v>
      </c>
      <c r="O2175">
        <v>0</v>
      </c>
      <c r="P2175">
        <v>16</v>
      </c>
      <c r="Q2175">
        <v>0</v>
      </c>
      <c r="R2175">
        <v>0</v>
      </c>
      <c r="S2175">
        <v>0</v>
      </c>
      <c r="T2175">
        <v>3</v>
      </c>
      <c r="U2175">
        <v>0</v>
      </c>
      <c r="V2175">
        <v>0</v>
      </c>
      <c r="W2175">
        <v>0</v>
      </c>
      <c r="X2175">
        <v>2.9054762993388219</v>
      </c>
      <c r="Y2175">
        <v>0</v>
      </c>
      <c r="Z2175">
        <v>0</v>
      </c>
      <c r="AA2175">
        <v>0</v>
      </c>
      <c r="AB2175">
        <v>0.53411863885075639</v>
      </c>
      <c r="AC2175">
        <v>0</v>
      </c>
      <c r="AD2175">
        <v>0</v>
      </c>
      <c r="AE2175">
        <v>3.4395949381895781</v>
      </c>
    </row>
    <row r="2176" spans="1:31" x14ac:dyDescent="0.25">
      <c r="A2176">
        <v>1809312</v>
      </c>
      <c r="B2176">
        <v>1</v>
      </c>
      <c r="C2176" t="s">
        <v>80</v>
      </c>
      <c r="D2176" t="s">
        <v>97</v>
      </c>
      <c r="E2176" t="s">
        <v>131</v>
      </c>
      <c r="F2176" t="s">
        <v>6555</v>
      </c>
      <c r="G2176" t="s">
        <v>231</v>
      </c>
      <c r="H2176" t="s">
        <v>134</v>
      </c>
      <c r="I2176" t="s">
        <v>135</v>
      </c>
      <c r="J2176" t="s">
        <v>136</v>
      </c>
      <c r="K2176" t="s">
        <v>137</v>
      </c>
      <c r="L2176" t="s">
        <v>6556</v>
      </c>
      <c r="M2176" t="s">
        <v>6557</v>
      </c>
      <c r="N2176">
        <v>1.3716666660000001</v>
      </c>
      <c r="O2176">
        <v>0</v>
      </c>
      <c r="P2176">
        <v>2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1.9559135128540133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1.9559135128540133</v>
      </c>
    </row>
    <row r="2177" spans="1:31" x14ac:dyDescent="0.25">
      <c r="A2177">
        <v>1809313</v>
      </c>
      <c r="B2177">
        <v>1</v>
      </c>
      <c r="C2177" t="s">
        <v>80</v>
      </c>
      <c r="D2177" t="s">
        <v>95</v>
      </c>
      <c r="E2177" t="s">
        <v>193</v>
      </c>
      <c r="F2177" t="s">
        <v>6558</v>
      </c>
      <c r="G2177" t="s">
        <v>279</v>
      </c>
      <c r="H2177" t="s">
        <v>134</v>
      </c>
      <c r="I2177" t="s">
        <v>135</v>
      </c>
      <c r="J2177" t="s">
        <v>136</v>
      </c>
      <c r="K2177" t="s">
        <v>137</v>
      </c>
      <c r="L2177" t="s">
        <v>6559</v>
      </c>
      <c r="M2177" t="s">
        <v>6560</v>
      </c>
      <c r="N2177">
        <v>0.53472222199999997</v>
      </c>
      <c r="O2177">
        <v>0</v>
      </c>
      <c r="P2177">
        <v>57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6.6167783504347844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6.6167783504347844</v>
      </c>
    </row>
    <row r="2178" spans="1:31" x14ac:dyDescent="0.25">
      <c r="A2178">
        <v>1809316</v>
      </c>
      <c r="B2178">
        <v>1</v>
      </c>
      <c r="C2178" t="s">
        <v>80</v>
      </c>
      <c r="D2178" t="s">
        <v>93</v>
      </c>
      <c r="E2178" t="s">
        <v>131</v>
      </c>
      <c r="F2178" t="s">
        <v>6561</v>
      </c>
      <c r="G2178" t="s">
        <v>231</v>
      </c>
      <c r="H2178" t="s">
        <v>134</v>
      </c>
      <c r="I2178" t="s">
        <v>135</v>
      </c>
      <c r="J2178" t="s">
        <v>136</v>
      </c>
      <c r="K2178" t="s">
        <v>137</v>
      </c>
      <c r="L2178" t="s">
        <v>6562</v>
      </c>
      <c r="M2178" t="s">
        <v>6563</v>
      </c>
      <c r="N2178">
        <v>1.0422222219999999</v>
      </c>
      <c r="O2178">
        <v>0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</row>
    <row r="2179" spans="1:31" x14ac:dyDescent="0.25">
      <c r="A2179">
        <v>1809317</v>
      </c>
      <c r="B2179">
        <v>1</v>
      </c>
      <c r="C2179" t="s">
        <v>80</v>
      </c>
      <c r="D2179" t="s">
        <v>92</v>
      </c>
      <c r="E2179" t="s">
        <v>131</v>
      </c>
      <c r="F2179" t="s">
        <v>6564</v>
      </c>
      <c r="G2179" t="s">
        <v>148</v>
      </c>
      <c r="H2179" t="s">
        <v>134</v>
      </c>
      <c r="I2179" t="s">
        <v>135</v>
      </c>
      <c r="J2179" t="s">
        <v>136</v>
      </c>
      <c r="K2179" t="s">
        <v>137</v>
      </c>
      <c r="L2179" t="s">
        <v>6565</v>
      </c>
      <c r="M2179" t="s">
        <v>6566</v>
      </c>
      <c r="N2179">
        <v>3.6305555549999999</v>
      </c>
      <c r="O2179">
        <v>0</v>
      </c>
      <c r="P2179">
        <v>9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14.255968756376445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14.255968756376445</v>
      </c>
    </row>
    <row r="2180" spans="1:31" x14ac:dyDescent="0.25">
      <c r="A2180">
        <v>1809321</v>
      </c>
      <c r="B2180">
        <v>1</v>
      </c>
      <c r="C2180" t="s">
        <v>81</v>
      </c>
      <c r="D2180" t="s">
        <v>112</v>
      </c>
      <c r="E2180" t="s">
        <v>131</v>
      </c>
      <c r="F2180" t="s">
        <v>6567</v>
      </c>
      <c r="G2180" t="s">
        <v>231</v>
      </c>
      <c r="H2180" t="s">
        <v>134</v>
      </c>
      <c r="I2180" t="s">
        <v>135</v>
      </c>
      <c r="J2180" t="s">
        <v>136</v>
      </c>
      <c r="K2180" t="s">
        <v>137</v>
      </c>
      <c r="L2180" t="s">
        <v>6568</v>
      </c>
      <c r="M2180" t="s">
        <v>6569</v>
      </c>
      <c r="N2180">
        <v>1.2255555549999999</v>
      </c>
      <c r="O2180">
        <v>0</v>
      </c>
      <c r="P2180">
        <v>1</v>
      </c>
      <c r="Q2180">
        <v>0</v>
      </c>
      <c r="R2180">
        <v>1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0.2576519756607733</v>
      </c>
      <c r="Y2180">
        <v>0</v>
      </c>
      <c r="Z2180">
        <v>0.1190453401995</v>
      </c>
      <c r="AA2180">
        <v>0</v>
      </c>
      <c r="AB2180">
        <v>0</v>
      </c>
      <c r="AC2180">
        <v>0</v>
      </c>
      <c r="AD2180">
        <v>0</v>
      </c>
      <c r="AE2180">
        <v>0.37669731586027333</v>
      </c>
    </row>
    <row r="2181" spans="1:31" x14ac:dyDescent="0.25">
      <c r="A2181">
        <v>1809322</v>
      </c>
      <c r="B2181">
        <v>1</v>
      </c>
      <c r="C2181" t="s">
        <v>81</v>
      </c>
      <c r="D2181" t="s">
        <v>122</v>
      </c>
      <c r="E2181" t="s">
        <v>176</v>
      </c>
      <c r="F2181" t="s">
        <v>6570</v>
      </c>
      <c r="G2181" t="s">
        <v>142</v>
      </c>
      <c r="H2181" t="s">
        <v>143</v>
      </c>
      <c r="I2181" t="s">
        <v>135</v>
      </c>
      <c r="J2181" t="s">
        <v>136</v>
      </c>
      <c r="K2181" t="s">
        <v>137</v>
      </c>
      <c r="L2181" t="s">
        <v>6571</v>
      </c>
      <c r="M2181" t="s">
        <v>6572</v>
      </c>
      <c r="N2181">
        <v>0.139444444</v>
      </c>
      <c r="O2181">
        <v>0</v>
      </c>
      <c r="P2181">
        <v>257</v>
      </c>
      <c r="Q2181">
        <v>1</v>
      </c>
      <c r="R2181">
        <v>11</v>
      </c>
      <c r="S2181">
        <v>12</v>
      </c>
      <c r="T2181">
        <v>50</v>
      </c>
      <c r="U2181">
        <v>5</v>
      </c>
      <c r="V2181">
        <v>0</v>
      </c>
      <c r="W2181">
        <v>0</v>
      </c>
      <c r="X2181">
        <v>7.3561708890920956</v>
      </c>
      <c r="Y2181">
        <v>3.1024877274716114E-2</v>
      </c>
      <c r="Z2181">
        <v>2.2911223551187661</v>
      </c>
      <c r="AA2181">
        <v>6.0339605975936692</v>
      </c>
      <c r="AB2181">
        <v>8.6201758150972925</v>
      </c>
      <c r="AC2181">
        <v>539.19180605541987</v>
      </c>
      <c r="AD2181">
        <v>0</v>
      </c>
      <c r="AE2181">
        <v>563.52426058959645</v>
      </c>
    </row>
    <row r="2182" spans="1:31" x14ac:dyDescent="0.25">
      <c r="A2182">
        <v>1809324</v>
      </c>
      <c r="B2182">
        <v>1</v>
      </c>
      <c r="C2182" t="s">
        <v>81</v>
      </c>
      <c r="D2182" t="s">
        <v>123</v>
      </c>
      <c r="E2182" t="s">
        <v>291</v>
      </c>
      <c r="F2182" t="s">
        <v>6573</v>
      </c>
      <c r="G2182" t="s">
        <v>424</v>
      </c>
      <c r="H2182" t="s">
        <v>134</v>
      </c>
      <c r="I2182" t="s">
        <v>135</v>
      </c>
      <c r="J2182" t="s">
        <v>136</v>
      </c>
      <c r="K2182" t="s">
        <v>137</v>
      </c>
      <c r="L2182" t="s">
        <v>6574</v>
      </c>
      <c r="M2182" t="s">
        <v>6575</v>
      </c>
      <c r="N2182">
        <v>1.224444444</v>
      </c>
      <c r="O2182">
        <v>0</v>
      </c>
      <c r="P2182">
        <v>148</v>
      </c>
      <c r="Q2182">
        <v>0</v>
      </c>
      <c r="R2182">
        <v>19</v>
      </c>
      <c r="S2182">
        <v>0</v>
      </c>
      <c r="T2182">
        <v>5</v>
      </c>
      <c r="U2182">
        <v>0</v>
      </c>
      <c r="V2182">
        <v>0</v>
      </c>
      <c r="W2182">
        <v>0</v>
      </c>
      <c r="X2182">
        <v>37.6434939476895</v>
      </c>
      <c r="Y2182">
        <v>0</v>
      </c>
      <c r="Z2182">
        <v>11.166322341153139</v>
      </c>
      <c r="AA2182">
        <v>0</v>
      </c>
      <c r="AB2182">
        <v>17.436397528870373</v>
      </c>
      <c r="AC2182">
        <v>0</v>
      </c>
      <c r="AD2182">
        <v>0</v>
      </c>
      <c r="AE2182">
        <v>66.246213817713013</v>
      </c>
    </row>
    <row r="2183" spans="1:31" x14ac:dyDescent="0.25">
      <c r="A2183">
        <v>1809325</v>
      </c>
      <c r="B2183">
        <v>1</v>
      </c>
      <c r="C2183" t="s">
        <v>80</v>
      </c>
      <c r="D2183" t="s">
        <v>96</v>
      </c>
      <c r="E2183" t="s">
        <v>193</v>
      </c>
      <c r="F2183" t="s">
        <v>6576</v>
      </c>
      <c r="G2183" t="s">
        <v>235</v>
      </c>
      <c r="H2183" t="s">
        <v>134</v>
      </c>
      <c r="I2183" t="s">
        <v>135</v>
      </c>
      <c r="J2183" t="s">
        <v>136</v>
      </c>
      <c r="K2183" t="s">
        <v>137</v>
      </c>
      <c r="L2183" t="s">
        <v>6577</v>
      </c>
      <c r="M2183" t="s">
        <v>6578</v>
      </c>
      <c r="N2183">
        <v>6.3708333330000002</v>
      </c>
      <c r="O2183">
        <v>0</v>
      </c>
      <c r="P2183">
        <v>38</v>
      </c>
      <c r="Q2183">
        <v>0</v>
      </c>
      <c r="R2183">
        <v>6</v>
      </c>
      <c r="S2183">
        <v>0</v>
      </c>
      <c r="T2183">
        <v>2</v>
      </c>
      <c r="U2183">
        <v>0</v>
      </c>
      <c r="V2183">
        <v>0</v>
      </c>
      <c r="W2183">
        <v>0</v>
      </c>
      <c r="X2183">
        <v>111.99739713868453</v>
      </c>
      <c r="Y2183">
        <v>0</v>
      </c>
      <c r="Z2183">
        <v>17.832140809515131</v>
      </c>
      <c r="AA2183">
        <v>0</v>
      </c>
      <c r="AB2183">
        <v>0.75247559746578951</v>
      </c>
      <c r="AC2183">
        <v>0</v>
      </c>
      <c r="AD2183">
        <v>0</v>
      </c>
      <c r="AE2183">
        <v>130.58201354566546</v>
      </c>
    </row>
    <row r="2184" spans="1:31" x14ac:dyDescent="0.25">
      <c r="A2184">
        <v>1809326</v>
      </c>
      <c r="B2184">
        <v>1</v>
      </c>
      <c r="C2184" t="s">
        <v>80</v>
      </c>
      <c r="D2184" t="s">
        <v>83</v>
      </c>
      <c r="E2184" t="s">
        <v>193</v>
      </c>
      <c r="F2184" t="s">
        <v>6579</v>
      </c>
      <c r="G2184" t="s">
        <v>235</v>
      </c>
      <c r="H2184" t="s">
        <v>134</v>
      </c>
      <c r="I2184" t="s">
        <v>135</v>
      </c>
      <c r="J2184" t="s">
        <v>136</v>
      </c>
      <c r="K2184" t="s">
        <v>137</v>
      </c>
      <c r="L2184" t="s">
        <v>6580</v>
      </c>
      <c r="M2184" t="s">
        <v>6581</v>
      </c>
      <c r="N2184">
        <v>0.95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8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3.5390486077332106</v>
      </c>
      <c r="AC2184">
        <v>0</v>
      </c>
      <c r="AD2184">
        <v>0</v>
      </c>
      <c r="AE2184">
        <v>3.5390486077332106</v>
      </c>
    </row>
    <row r="2185" spans="1:31" x14ac:dyDescent="0.25">
      <c r="A2185">
        <v>1809327</v>
      </c>
      <c r="B2185">
        <v>1</v>
      </c>
      <c r="C2185" t="s">
        <v>80</v>
      </c>
      <c r="D2185" t="s">
        <v>90</v>
      </c>
      <c r="E2185" t="s">
        <v>131</v>
      </c>
      <c r="F2185" t="s">
        <v>6582</v>
      </c>
      <c r="G2185" t="s">
        <v>231</v>
      </c>
      <c r="H2185" t="s">
        <v>134</v>
      </c>
      <c r="I2185" t="s">
        <v>135</v>
      </c>
      <c r="J2185" t="s">
        <v>136</v>
      </c>
      <c r="K2185" t="s">
        <v>137</v>
      </c>
      <c r="L2185" t="s">
        <v>6583</v>
      </c>
      <c r="M2185" t="s">
        <v>6584</v>
      </c>
      <c r="N2185">
        <v>4.6347222219999997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1.00082931297653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1.00082931297653</v>
      </c>
    </row>
    <row r="2186" spans="1:31" x14ac:dyDescent="0.25">
      <c r="A2186">
        <v>1809328</v>
      </c>
      <c r="B2186">
        <v>1</v>
      </c>
      <c r="C2186" t="s">
        <v>80</v>
      </c>
      <c r="D2186" t="s">
        <v>95</v>
      </c>
      <c r="E2186" t="s">
        <v>339</v>
      </c>
      <c r="F2186" t="s">
        <v>6585</v>
      </c>
      <c r="G2186" t="s">
        <v>142</v>
      </c>
      <c r="H2186" t="s">
        <v>143</v>
      </c>
      <c r="I2186" t="s">
        <v>135</v>
      </c>
      <c r="J2186" t="s">
        <v>136</v>
      </c>
      <c r="K2186" t="s">
        <v>137</v>
      </c>
      <c r="L2186" t="s">
        <v>6586</v>
      </c>
      <c r="M2186" t="s">
        <v>6587</v>
      </c>
      <c r="N2186">
        <v>9.7634165999999994E-2</v>
      </c>
      <c r="O2186">
        <v>0</v>
      </c>
      <c r="P2186">
        <v>0</v>
      </c>
      <c r="Q2186">
        <v>0</v>
      </c>
      <c r="R2186">
        <v>0</v>
      </c>
      <c r="S2186">
        <v>5</v>
      </c>
      <c r="T2186">
        <v>0</v>
      </c>
      <c r="U2186">
        <v>1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123.54912685418464</v>
      </c>
      <c r="AB2186">
        <v>0</v>
      </c>
      <c r="AC2186">
        <v>122.76287520657</v>
      </c>
      <c r="AD2186">
        <v>0</v>
      </c>
      <c r="AE2186">
        <v>246.31200206075465</v>
      </c>
    </row>
    <row r="2187" spans="1:31" x14ac:dyDescent="0.25">
      <c r="A2187">
        <v>1809330</v>
      </c>
      <c r="B2187">
        <v>1</v>
      </c>
      <c r="C2187" t="s">
        <v>80</v>
      </c>
      <c r="D2187" t="s">
        <v>82</v>
      </c>
      <c r="E2187" t="s">
        <v>131</v>
      </c>
      <c r="F2187" t="s">
        <v>6280</v>
      </c>
      <c r="G2187" t="s">
        <v>133</v>
      </c>
      <c r="H2187" t="s">
        <v>134</v>
      </c>
      <c r="I2187" t="s">
        <v>135</v>
      </c>
      <c r="J2187" t="s">
        <v>136</v>
      </c>
      <c r="K2187" t="s">
        <v>137</v>
      </c>
      <c r="L2187" t="s">
        <v>6588</v>
      </c>
      <c r="M2187" t="s">
        <v>6589</v>
      </c>
      <c r="N2187">
        <v>3.5733333329999999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2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22.295076710747541</v>
      </c>
      <c r="AC2187">
        <v>0</v>
      </c>
      <c r="AD2187">
        <v>0</v>
      </c>
      <c r="AE2187">
        <v>22.295076710747541</v>
      </c>
    </row>
    <row r="2188" spans="1:31" x14ac:dyDescent="0.25">
      <c r="A2188">
        <v>1809333</v>
      </c>
      <c r="B2188">
        <v>1</v>
      </c>
      <c r="C2188" t="s">
        <v>80</v>
      </c>
      <c r="D2188" t="s">
        <v>84</v>
      </c>
      <c r="E2188" t="s">
        <v>131</v>
      </c>
      <c r="F2188" t="s">
        <v>6590</v>
      </c>
      <c r="G2188" t="s">
        <v>133</v>
      </c>
      <c r="H2188" t="s">
        <v>134</v>
      </c>
      <c r="I2188" t="s">
        <v>135</v>
      </c>
      <c r="J2188" t="s">
        <v>136</v>
      </c>
      <c r="K2188" t="s">
        <v>137</v>
      </c>
      <c r="L2188" t="s">
        <v>6591</v>
      </c>
      <c r="M2188" t="s">
        <v>6592</v>
      </c>
      <c r="N2188">
        <v>2.9194444439999998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0.82634616428755558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0.82634616428755558</v>
      </c>
    </row>
    <row r="2189" spans="1:31" x14ac:dyDescent="0.25">
      <c r="A2189">
        <v>1809335</v>
      </c>
      <c r="B2189">
        <v>1</v>
      </c>
      <c r="C2189" t="s">
        <v>81</v>
      </c>
      <c r="D2189" t="s">
        <v>128</v>
      </c>
      <c r="E2189" t="s">
        <v>291</v>
      </c>
      <c r="F2189" t="s">
        <v>6593</v>
      </c>
      <c r="G2189" t="s">
        <v>424</v>
      </c>
      <c r="H2189" t="s">
        <v>134</v>
      </c>
      <c r="I2189" t="s">
        <v>135</v>
      </c>
      <c r="J2189" t="s">
        <v>136</v>
      </c>
      <c r="K2189" t="s">
        <v>137</v>
      </c>
      <c r="L2189" t="s">
        <v>6594</v>
      </c>
      <c r="M2189" t="s">
        <v>6595</v>
      </c>
      <c r="N2189">
        <v>1.5475000000000001</v>
      </c>
      <c r="O2189">
        <v>0</v>
      </c>
      <c r="P2189">
        <v>393</v>
      </c>
      <c r="Q2189">
        <v>0</v>
      </c>
      <c r="R2189">
        <v>1</v>
      </c>
      <c r="S2189">
        <v>0</v>
      </c>
      <c r="T2189">
        <v>8</v>
      </c>
      <c r="U2189">
        <v>0</v>
      </c>
      <c r="V2189">
        <v>0</v>
      </c>
      <c r="W2189">
        <v>0</v>
      </c>
      <c r="X2189">
        <v>118.78612225450377</v>
      </c>
      <c r="Y2189">
        <v>0</v>
      </c>
      <c r="Z2189">
        <v>0.59301727517812508</v>
      </c>
      <c r="AA2189">
        <v>0</v>
      </c>
      <c r="AB2189">
        <v>32.661337289991749</v>
      </c>
      <c r="AC2189">
        <v>0</v>
      </c>
      <c r="AD2189">
        <v>0</v>
      </c>
      <c r="AE2189">
        <v>152.04047681967364</v>
      </c>
    </row>
    <row r="2190" spans="1:31" x14ac:dyDescent="0.25">
      <c r="A2190">
        <v>1809337</v>
      </c>
      <c r="B2190">
        <v>1</v>
      </c>
      <c r="C2190" t="s">
        <v>80</v>
      </c>
      <c r="D2190" t="s">
        <v>95</v>
      </c>
      <c r="E2190" t="s">
        <v>291</v>
      </c>
      <c r="F2190" t="s">
        <v>6596</v>
      </c>
      <c r="G2190" t="s">
        <v>279</v>
      </c>
      <c r="H2190" t="s">
        <v>134</v>
      </c>
      <c r="I2190" t="s">
        <v>135</v>
      </c>
      <c r="J2190" t="s">
        <v>136</v>
      </c>
      <c r="K2190" t="s">
        <v>137</v>
      </c>
      <c r="L2190" t="s">
        <v>6597</v>
      </c>
      <c r="M2190" t="s">
        <v>6598</v>
      </c>
      <c r="N2190">
        <v>0.873611111</v>
      </c>
      <c r="O2190">
        <v>0</v>
      </c>
      <c r="P2190">
        <v>117</v>
      </c>
      <c r="Q2190">
        <v>0</v>
      </c>
      <c r="R2190">
        <v>0</v>
      </c>
      <c r="S2190">
        <v>0</v>
      </c>
      <c r="T2190">
        <v>3</v>
      </c>
      <c r="U2190">
        <v>0</v>
      </c>
      <c r="V2190">
        <v>0</v>
      </c>
      <c r="W2190">
        <v>0</v>
      </c>
      <c r="X2190">
        <v>24.962085884787793</v>
      </c>
      <c r="Y2190">
        <v>0</v>
      </c>
      <c r="Z2190">
        <v>0</v>
      </c>
      <c r="AA2190">
        <v>0</v>
      </c>
      <c r="AB2190">
        <v>0.73443285640225575</v>
      </c>
      <c r="AC2190">
        <v>0</v>
      </c>
      <c r="AD2190">
        <v>0</v>
      </c>
      <c r="AE2190">
        <v>25.696518741190047</v>
      </c>
    </row>
    <row r="2191" spans="1:31" x14ac:dyDescent="0.25">
      <c r="A2191">
        <v>1809341</v>
      </c>
      <c r="B2191">
        <v>1</v>
      </c>
      <c r="C2191" t="s">
        <v>80</v>
      </c>
      <c r="D2191" t="s">
        <v>84</v>
      </c>
      <c r="E2191" t="s">
        <v>131</v>
      </c>
      <c r="F2191" t="s">
        <v>6599</v>
      </c>
      <c r="G2191" t="s">
        <v>133</v>
      </c>
      <c r="H2191" t="s">
        <v>134</v>
      </c>
      <c r="I2191" t="s">
        <v>135</v>
      </c>
      <c r="J2191" t="s">
        <v>136</v>
      </c>
      <c r="K2191" t="s">
        <v>137</v>
      </c>
      <c r="L2191" t="s">
        <v>6600</v>
      </c>
      <c r="M2191" t="s">
        <v>6601</v>
      </c>
      <c r="N2191">
        <v>1.6541666660000001</v>
      </c>
      <c r="O2191">
        <v>0</v>
      </c>
      <c r="P2191">
        <v>2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0.14045487310141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0.14045487310141</v>
      </c>
    </row>
    <row r="2192" spans="1:31" x14ac:dyDescent="0.25">
      <c r="A2192">
        <v>1809342</v>
      </c>
      <c r="B2192">
        <v>1</v>
      </c>
      <c r="C2192" t="s">
        <v>81</v>
      </c>
      <c r="D2192" t="s">
        <v>116</v>
      </c>
      <c r="E2192" t="s">
        <v>193</v>
      </c>
      <c r="F2192" t="s">
        <v>6602</v>
      </c>
      <c r="G2192" t="s">
        <v>1943</v>
      </c>
      <c r="H2192" t="s">
        <v>134</v>
      </c>
      <c r="I2192" t="s">
        <v>135</v>
      </c>
      <c r="J2192" t="s">
        <v>3</v>
      </c>
      <c r="K2192" t="s">
        <v>137</v>
      </c>
      <c r="L2192" t="s">
        <v>6603</v>
      </c>
      <c r="M2192" t="s">
        <v>6604</v>
      </c>
      <c r="N2192">
        <v>2.8633333329999999</v>
      </c>
      <c r="O2192">
        <v>0</v>
      </c>
      <c r="P2192">
        <v>24</v>
      </c>
      <c r="Q2192">
        <v>0</v>
      </c>
      <c r="R2192">
        <v>0</v>
      </c>
      <c r="S2192">
        <v>0</v>
      </c>
      <c r="T2192">
        <v>1</v>
      </c>
      <c r="U2192">
        <v>0</v>
      </c>
      <c r="V2192">
        <v>0</v>
      </c>
      <c r="W2192">
        <v>0</v>
      </c>
      <c r="X2192">
        <v>14.557477146267367</v>
      </c>
      <c r="Y2192">
        <v>0</v>
      </c>
      <c r="Z2192">
        <v>0</v>
      </c>
      <c r="AA2192">
        <v>0</v>
      </c>
      <c r="AB2192">
        <v>0.12304320909898668</v>
      </c>
      <c r="AC2192">
        <v>0</v>
      </c>
      <c r="AD2192">
        <v>0</v>
      </c>
      <c r="AE2192">
        <v>14.680520355366353</v>
      </c>
    </row>
    <row r="2193" spans="1:31" x14ac:dyDescent="0.25">
      <c r="A2193">
        <v>1809343</v>
      </c>
      <c r="B2193">
        <v>1</v>
      </c>
      <c r="C2193" t="s">
        <v>81</v>
      </c>
      <c r="D2193" t="s">
        <v>119</v>
      </c>
      <c r="E2193" t="s">
        <v>291</v>
      </c>
      <c r="F2193" t="s">
        <v>6605</v>
      </c>
      <c r="G2193" t="s">
        <v>424</v>
      </c>
      <c r="H2193" t="s">
        <v>134</v>
      </c>
      <c r="I2193" t="s">
        <v>135</v>
      </c>
      <c r="J2193" t="s">
        <v>136</v>
      </c>
      <c r="K2193" t="s">
        <v>137</v>
      </c>
      <c r="L2193" t="s">
        <v>6606</v>
      </c>
      <c r="M2193" t="s">
        <v>6607</v>
      </c>
      <c r="N2193">
        <v>0.84750000000000003</v>
      </c>
      <c r="O2193">
        <v>0</v>
      </c>
      <c r="P2193">
        <v>4</v>
      </c>
      <c r="Q2193">
        <v>0</v>
      </c>
      <c r="R2193">
        <v>21</v>
      </c>
      <c r="S2193">
        <v>0</v>
      </c>
      <c r="T2193">
        <v>2</v>
      </c>
      <c r="U2193">
        <v>0</v>
      </c>
      <c r="V2193">
        <v>0</v>
      </c>
      <c r="W2193">
        <v>0</v>
      </c>
      <c r="X2193">
        <v>6.9273953384153333E-2</v>
      </c>
      <c r="Y2193">
        <v>0</v>
      </c>
      <c r="Z2193">
        <v>9.9380048216490255</v>
      </c>
      <c r="AA2193">
        <v>0</v>
      </c>
      <c r="AB2193">
        <v>3.8620759547060999</v>
      </c>
      <c r="AC2193">
        <v>0</v>
      </c>
      <c r="AD2193">
        <v>0</v>
      </c>
      <c r="AE2193">
        <v>13.869354729739278</v>
      </c>
    </row>
    <row r="2194" spans="1:31" x14ac:dyDescent="0.25">
      <c r="A2194">
        <v>1809349</v>
      </c>
      <c r="B2194">
        <v>1</v>
      </c>
      <c r="C2194" t="s">
        <v>80</v>
      </c>
      <c r="D2194" t="s">
        <v>100</v>
      </c>
      <c r="E2194" t="s">
        <v>140</v>
      </c>
      <c r="F2194" t="s">
        <v>6608</v>
      </c>
      <c r="G2194" t="s">
        <v>142</v>
      </c>
      <c r="H2194" t="s">
        <v>143</v>
      </c>
      <c r="I2194" t="s">
        <v>135</v>
      </c>
      <c r="J2194" t="s">
        <v>136</v>
      </c>
      <c r="K2194" t="s">
        <v>137</v>
      </c>
      <c r="L2194" t="s">
        <v>6609</v>
      </c>
      <c r="M2194" t="s">
        <v>6610</v>
      </c>
      <c r="N2194">
        <v>1.820277777</v>
      </c>
      <c r="O2194">
        <v>1</v>
      </c>
      <c r="P2194">
        <v>13</v>
      </c>
      <c r="Q2194">
        <v>3</v>
      </c>
      <c r="R2194">
        <v>29</v>
      </c>
      <c r="S2194">
        <v>11</v>
      </c>
      <c r="T2194">
        <v>6</v>
      </c>
      <c r="U2194">
        <v>1</v>
      </c>
      <c r="V2194">
        <v>0</v>
      </c>
      <c r="W2194">
        <v>0.51315641614773888</v>
      </c>
      <c r="X2194">
        <v>7.817371166513035</v>
      </c>
      <c r="Y2194">
        <v>5.1136919307836282</v>
      </c>
      <c r="Z2194">
        <v>31.62432900091526</v>
      </c>
      <c r="AA2194">
        <v>83.18893091742116</v>
      </c>
      <c r="AB2194">
        <v>9.5579954102940015</v>
      </c>
      <c r="AC2194">
        <v>23.2613866586514</v>
      </c>
      <c r="AD2194">
        <v>0</v>
      </c>
      <c r="AE2194">
        <v>161.07686150072624</v>
      </c>
    </row>
    <row r="2195" spans="1:31" x14ac:dyDescent="0.25">
      <c r="A2195">
        <v>1809350</v>
      </c>
      <c r="B2195">
        <v>1</v>
      </c>
      <c r="C2195" t="s">
        <v>81</v>
      </c>
      <c r="D2195" t="s">
        <v>128</v>
      </c>
      <c r="E2195" t="s">
        <v>131</v>
      </c>
      <c r="F2195" t="s">
        <v>6611</v>
      </c>
      <c r="G2195" t="s">
        <v>148</v>
      </c>
      <c r="H2195" t="s">
        <v>134</v>
      </c>
      <c r="I2195" t="s">
        <v>135</v>
      </c>
      <c r="J2195" t="s">
        <v>3</v>
      </c>
      <c r="K2195" t="s">
        <v>137</v>
      </c>
      <c r="L2195" t="s">
        <v>6612</v>
      </c>
      <c r="M2195" t="s">
        <v>6613</v>
      </c>
      <c r="N2195">
        <v>0.86499999999999999</v>
      </c>
      <c r="O2195">
        <v>0</v>
      </c>
      <c r="P2195">
        <v>5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0.85258617491476008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0.85258617491476008</v>
      </c>
    </row>
    <row r="2196" spans="1:31" x14ac:dyDescent="0.25">
      <c r="A2196">
        <v>1809351</v>
      </c>
      <c r="B2196">
        <v>1</v>
      </c>
      <c r="C2196" t="s">
        <v>81</v>
      </c>
      <c r="D2196" t="s">
        <v>121</v>
      </c>
      <c r="E2196" t="s">
        <v>140</v>
      </c>
      <c r="F2196" t="s">
        <v>2248</v>
      </c>
      <c r="G2196" t="s">
        <v>142</v>
      </c>
      <c r="H2196" t="s">
        <v>143</v>
      </c>
      <c r="I2196" t="s">
        <v>135</v>
      </c>
      <c r="J2196" t="s">
        <v>136</v>
      </c>
      <c r="K2196" t="s">
        <v>137</v>
      </c>
      <c r="L2196" t="s">
        <v>6614</v>
      </c>
      <c r="M2196" t="s">
        <v>6615</v>
      </c>
      <c r="N2196">
        <v>0.93833333299999999</v>
      </c>
      <c r="O2196">
        <v>0</v>
      </c>
      <c r="P2196">
        <v>633</v>
      </c>
      <c r="Q2196">
        <v>0</v>
      </c>
      <c r="R2196">
        <v>9</v>
      </c>
      <c r="S2196">
        <v>0</v>
      </c>
      <c r="T2196">
        <v>30</v>
      </c>
      <c r="U2196">
        <v>0</v>
      </c>
      <c r="V2196">
        <v>0</v>
      </c>
      <c r="W2196">
        <v>0</v>
      </c>
      <c r="X2196">
        <v>75.014488566591382</v>
      </c>
      <c r="Y2196">
        <v>0</v>
      </c>
      <c r="Z2196">
        <v>0.22663457760083336</v>
      </c>
      <c r="AA2196">
        <v>0</v>
      </c>
      <c r="AB2196">
        <v>9.706152808865081</v>
      </c>
      <c r="AC2196">
        <v>0</v>
      </c>
      <c r="AD2196">
        <v>0</v>
      </c>
      <c r="AE2196">
        <v>84.9472759530573</v>
      </c>
    </row>
    <row r="2197" spans="1:31" x14ac:dyDescent="0.25">
      <c r="A2197">
        <v>1809352</v>
      </c>
      <c r="B2197">
        <v>1</v>
      </c>
      <c r="C2197" t="s">
        <v>80</v>
      </c>
      <c r="D2197" t="s">
        <v>89</v>
      </c>
      <c r="E2197" t="s">
        <v>131</v>
      </c>
      <c r="F2197" t="s">
        <v>6616</v>
      </c>
      <c r="G2197" t="s">
        <v>231</v>
      </c>
      <c r="H2197" t="s">
        <v>134</v>
      </c>
      <c r="I2197" t="s">
        <v>135</v>
      </c>
      <c r="J2197" t="s">
        <v>136</v>
      </c>
      <c r="K2197" t="s">
        <v>137</v>
      </c>
      <c r="L2197" t="s">
        <v>6617</v>
      </c>
      <c r="M2197" t="s">
        <v>6618</v>
      </c>
      <c r="N2197">
        <v>3.2694444439999999</v>
      </c>
      <c r="O2197">
        <v>0</v>
      </c>
      <c r="P2197">
        <v>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1.0050345634579667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1.0050345634579667</v>
      </c>
    </row>
    <row r="2198" spans="1:31" x14ac:dyDescent="0.25">
      <c r="A2198">
        <v>1809356</v>
      </c>
      <c r="B2198">
        <v>1</v>
      </c>
      <c r="C2198" t="s">
        <v>80</v>
      </c>
      <c r="D2198" t="s">
        <v>99</v>
      </c>
      <c r="E2198" t="s">
        <v>146</v>
      </c>
      <c r="F2198" t="s">
        <v>6619</v>
      </c>
      <c r="G2198" t="s">
        <v>170</v>
      </c>
      <c r="H2198" t="s">
        <v>143</v>
      </c>
      <c r="I2198" t="s">
        <v>135</v>
      </c>
      <c r="J2198" t="s">
        <v>136</v>
      </c>
      <c r="K2198" t="s">
        <v>137</v>
      </c>
      <c r="L2198" t="s">
        <v>6620</v>
      </c>
      <c r="M2198" t="s">
        <v>6621</v>
      </c>
      <c r="N2198">
        <v>1.7638888880000001</v>
      </c>
      <c r="O2198">
        <v>0</v>
      </c>
      <c r="P2198">
        <v>52</v>
      </c>
      <c r="Q2198">
        <v>0</v>
      </c>
      <c r="R2198">
        <v>0</v>
      </c>
      <c r="S2198">
        <v>1</v>
      </c>
      <c r="T2198">
        <v>0</v>
      </c>
      <c r="U2198">
        <v>0</v>
      </c>
      <c r="V2198">
        <v>0</v>
      </c>
      <c r="W2198">
        <v>0</v>
      </c>
      <c r="X2198">
        <v>21.795837628774052</v>
      </c>
      <c r="Y2198">
        <v>0</v>
      </c>
      <c r="Z2198">
        <v>0</v>
      </c>
      <c r="AA2198">
        <v>0.84971247939804906</v>
      </c>
      <c r="AB2198">
        <v>0</v>
      </c>
      <c r="AC2198">
        <v>0</v>
      </c>
      <c r="AD2198">
        <v>0</v>
      </c>
      <c r="AE2198">
        <v>22.645550108172102</v>
      </c>
    </row>
    <row r="2199" spans="1:31" x14ac:dyDescent="0.25">
      <c r="A2199">
        <v>1809358</v>
      </c>
      <c r="B2199">
        <v>1</v>
      </c>
      <c r="C2199" t="s">
        <v>80</v>
      </c>
      <c r="D2199" t="s">
        <v>82</v>
      </c>
      <c r="E2199" t="s">
        <v>176</v>
      </c>
      <c r="F2199" t="s">
        <v>6622</v>
      </c>
      <c r="G2199" t="s">
        <v>142</v>
      </c>
      <c r="H2199" t="s">
        <v>143</v>
      </c>
      <c r="I2199" t="s">
        <v>135</v>
      </c>
      <c r="J2199" t="s">
        <v>136</v>
      </c>
      <c r="K2199" t="s">
        <v>137</v>
      </c>
      <c r="L2199" t="s">
        <v>6623</v>
      </c>
      <c r="M2199" t="s">
        <v>6624</v>
      </c>
      <c r="N2199">
        <v>7.2499999999999995E-2</v>
      </c>
      <c r="O2199">
        <v>15</v>
      </c>
      <c r="P2199">
        <v>11075</v>
      </c>
      <c r="Q2199">
        <v>0</v>
      </c>
      <c r="R2199">
        <v>0</v>
      </c>
      <c r="S2199">
        <v>5</v>
      </c>
      <c r="T2199">
        <v>818</v>
      </c>
      <c r="U2199">
        <v>0</v>
      </c>
      <c r="V2199">
        <v>1</v>
      </c>
      <c r="W2199">
        <v>0.4049441594299199</v>
      </c>
      <c r="X2199">
        <v>237.37549999731192</v>
      </c>
      <c r="Y2199">
        <v>0</v>
      </c>
      <c r="Z2199">
        <v>0</v>
      </c>
      <c r="AA2199">
        <v>7.4833822274986552</v>
      </c>
      <c r="AB2199">
        <v>52.732584570168022</v>
      </c>
      <c r="AC2199">
        <v>0</v>
      </c>
      <c r="AD2199">
        <v>5.8276333548160003E-2</v>
      </c>
      <c r="AE2199">
        <v>298.05468728795671</v>
      </c>
    </row>
    <row r="2200" spans="1:31" x14ac:dyDescent="0.25">
      <c r="A2200">
        <v>1809363</v>
      </c>
      <c r="B2200">
        <v>1</v>
      </c>
      <c r="C2200" t="s">
        <v>80</v>
      </c>
      <c r="D2200" t="s">
        <v>90</v>
      </c>
      <c r="E2200" t="s">
        <v>339</v>
      </c>
      <c r="F2200" t="s">
        <v>6625</v>
      </c>
      <c r="G2200" t="s">
        <v>142</v>
      </c>
      <c r="H2200" t="s">
        <v>143</v>
      </c>
      <c r="I2200" t="s">
        <v>135</v>
      </c>
      <c r="J2200" t="s">
        <v>136</v>
      </c>
      <c r="K2200" t="s">
        <v>137</v>
      </c>
      <c r="L2200" t="s">
        <v>6626</v>
      </c>
      <c r="M2200" t="s">
        <v>6627</v>
      </c>
      <c r="N2200">
        <v>1.169166666</v>
      </c>
      <c r="O2200">
        <v>1</v>
      </c>
      <c r="P2200">
        <v>18012</v>
      </c>
      <c r="Q2200">
        <v>0</v>
      </c>
      <c r="R2200">
        <v>100</v>
      </c>
      <c r="S2200">
        <v>7</v>
      </c>
      <c r="T2200">
        <v>1991</v>
      </c>
      <c r="U2200">
        <v>1</v>
      </c>
      <c r="V2200">
        <v>3</v>
      </c>
      <c r="W2200">
        <v>14.937877614649526</v>
      </c>
      <c r="X2200">
        <v>6216.3369666160388</v>
      </c>
      <c r="Y2200">
        <v>0</v>
      </c>
      <c r="Z2200">
        <v>65.641309168888327</v>
      </c>
      <c r="AA2200">
        <v>396.88046502701206</v>
      </c>
      <c r="AB2200">
        <v>1574.7255313312546</v>
      </c>
      <c r="AC2200">
        <v>220.88637066393122</v>
      </c>
      <c r="AD2200">
        <v>12.526074864157867</v>
      </c>
      <c r="AE2200">
        <v>8501.934595285933</v>
      </c>
    </row>
    <row r="2201" spans="1:31" x14ac:dyDescent="0.25">
      <c r="A2201">
        <v>1809367</v>
      </c>
      <c r="B2201">
        <v>1</v>
      </c>
      <c r="C2201" t="s">
        <v>81</v>
      </c>
      <c r="D2201" t="s">
        <v>123</v>
      </c>
      <c r="E2201" t="s">
        <v>131</v>
      </c>
      <c r="F2201" t="s">
        <v>6628</v>
      </c>
      <c r="G2201" t="s">
        <v>231</v>
      </c>
      <c r="H2201" t="s">
        <v>134</v>
      </c>
      <c r="I2201" t="s">
        <v>135</v>
      </c>
      <c r="J2201" t="s">
        <v>136</v>
      </c>
      <c r="K2201" t="s">
        <v>137</v>
      </c>
      <c r="L2201" t="s">
        <v>6629</v>
      </c>
      <c r="M2201" t="s">
        <v>6630</v>
      </c>
      <c r="N2201">
        <v>0.57499999999999996</v>
      </c>
      <c r="O2201">
        <v>0</v>
      </c>
      <c r="P2201">
        <v>0</v>
      </c>
      <c r="Q2201">
        <v>0</v>
      </c>
      <c r="R2201">
        <v>2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4.1945795187075001</v>
      </c>
      <c r="AA2201">
        <v>0</v>
      </c>
      <c r="AB2201">
        <v>0</v>
      </c>
      <c r="AC2201">
        <v>0</v>
      </c>
      <c r="AD2201">
        <v>0</v>
      </c>
      <c r="AE2201">
        <v>4.1945795187075001</v>
      </c>
    </row>
    <row r="2202" spans="1:31" x14ac:dyDescent="0.25">
      <c r="A2202">
        <v>1809368</v>
      </c>
      <c r="B2202">
        <v>1</v>
      </c>
      <c r="C2202" t="s">
        <v>80</v>
      </c>
      <c r="D2202" t="s">
        <v>103</v>
      </c>
      <c r="E2202" t="s">
        <v>131</v>
      </c>
      <c r="F2202" t="s">
        <v>6631</v>
      </c>
      <c r="G2202" t="s">
        <v>133</v>
      </c>
      <c r="H2202" t="s">
        <v>134</v>
      </c>
      <c r="I2202" t="s">
        <v>135</v>
      </c>
      <c r="J2202" t="s">
        <v>136</v>
      </c>
      <c r="K2202" t="s">
        <v>137</v>
      </c>
      <c r="L2202" t="s">
        <v>6632</v>
      </c>
      <c r="M2202" t="s">
        <v>6633</v>
      </c>
      <c r="N2202">
        <v>2.1041666659999998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0.91125867153605888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0.91125867153605888</v>
      </c>
    </row>
    <row r="2203" spans="1:31" x14ac:dyDescent="0.25">
      <c r="A2203">
        <v>1809372</v>
      </c>
      <c r="B2203">
        <v>1</v>
      </c>
      <c r="C2203" t="s">
        <v>80</v>
      </c>
      <c r="D2203" t="s">
        <v>103</v>
      </c>
      <c r="E2203" t="s">
        <v>326</v>
      </c>
      <c r="F2203" t="s">
        <v>6634</v>
      </c>
      <c r="G2203" t="s">
        <v>209</v>
      </c>
      <c r="H2203" t="s">
        <v>134</v>
      </c>
      <c r="I2203" t="s">
        <v>135</v>
      </c>
      <c r="J2203" t="s">
        <v>136</v>
      </c>
      <c r="K2203" t="s">
        <v>137</v>
      </c>
      <c r="L2203" t="s">
        <v>6635</v>
      </c>
      <c r="M2203" t="s">
        <v>6636</v>
      </c>
      <c r="N2203">
        <v>1.092222222</v>
      </c>
      <c r="O2203">
        <v>0</v>
      </c>
      <c r="P2203">
        <v>11</v>
      </c>
      <c r="Q2203">
        <v>0</v>
      </c>
      <c r="R2203">
        <v>0</v>
      </c>
      <c r="S2203">
        <v>0</v>
      </c>
      <c r="T2203">
        <v>1</v>
      </c>
      <c r="U2203">
        <v>0</v>
      </c>
      <c r="V2203">
        <v>0</v>
      </c>
      <c r="W2203">
        <v>0</v>
      </c>
      <c r="X2203">
        <v>2.1417596417115736</v>
      </c>
      <c r="Y2203">
        <v>0</v>
      </c>
      <c r="Z2203">
        <v>0</v>
      </c>
      <c r="AA2203">
        <v>0</v>
      </c>
      <c r="AB2203">
        <v>2.6462386590831111E-2</v>
      </c>
      <c r="AC2203">
        <v>0</v>
      </c>
      <c r="AD2203">
        <v>0</v>
      </c>
      <c r="AE2203">
        <v>2.168222028302405</v>
      </c>
    </row>
    <row r="2204" spans="1:31" x14ac:dyDescent="0.25">
      <c r="A2204">
        <v>1809373</v>
      </c>
      <c r="B2204">
        <v>1</v>
      </c>
      <c r="C2204" t="s">
        <v>80</v>
      </c>
      <c r="D2204" t="s">
        <v>96</v>
      </c>
      <c r="E2204" t="s">
        <v>193</v>
      </c>
      <c r="F2204" t="s">
        <v>6637</v>
      </c>
      <c r="G2204" t="s">
        <v>447</v>
      </c>
      <c r="H2204" t="s">
        <v>134</v>
      </c>
      <c r="I2204" t="s">
        <v>135</v>
      </c>
      <c r="J2204" t="s">
        <v>136</v>
      </c>
      <c r="K2204" t="s">
        <v>137</v>
      </c>
      <c r="L2204" t="s">
        <v>6638</v>
      </c>
      <c r="M2204" t="s">
        <v>6639</v>
      </c>
      <c r="N2204">
        <v>2.7372222220000002</v>
      </c>
      <c r="O2204">
        <v>0</v>
      </c>
      <c r="P2204">
        <v>10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3.8049184866212409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3.8049184866212409</v>
      </c>
    </row>
    <row r="2205" spans="1:31" x14ac:dyDescent="0.25">
      <c r="A2205">
        <v>1809374</v>
      </c>
      <c r="B2205">
        <v>1</v>
      </c>
      <c r="C2205" t="s">
        <v>81</v>
      </c>
      <c r="D2205" t="s">
        <v>128</v>
      </c>
      <c r="E2205" t="s">
        <v>193</v>
      </c>
      <c r="F2205" t="s">
        <v>6640</v>
      </c>
      <c r="G2205" t="s">
        <v>235</v>
      </c>
      <c r="H2205" t="s">
        <v>134</v>
      </c>
      <c r="I2205" t="s">
        <v>135</v>
      </c>
      <c r="J2205" t="s">
        <v>136</v>
      </c>
      <c r="K2205" t="s">
        <v>137</v>
      </c>
      <c r="L2205" t="s">
        <v>6641</v>
      </c>
      <c r="M2205" t="s">
        <v>6642</v>
      </c>
      <c r="N2205">
        <v>2.8977777769999999</v>
      </c>
      <c r="O2205">
        <v>0</v>
      </c>
      <c r="P2205">
        <v>162</v>
      </c>
      <c r="Q2205">
        <v>0</v>
      </c>
      <c r="R2205">
        <v>0</v>
      </c>
      <c r="S2205">
        <v>0</v>
      </c>
      <c r="T2205">
        <v>6</v>
      </c>
      <c r="U2205">
        <v>0</v>
      </c>
      <c r="V2205">
        <v>0</v>
      </c>
      <c r="W2205">
        <v>0</v>
      </c>
      <c r="X2205">
        <v>115.60611840840568</v>
      </c>
      <c r="Y2205">
        <v>0</v>
      </c>
      <c r="Z2205">
        <v>0</v>
      </c>
      <c r="AA2205">
        <v>0</v>
      </c>
      <c r="AB2205">
        <v>7.2526606249927017</v>
      </c>
      <c r="AC2205">
        <v>0</v>
      </c>
      <c r="AD2205">
        <v>0</v>
      </c>
      <c r="AE2205">
        <v>122.85877903339838</v>
      </c>
    </row>
    <row r="2206" spans="1:31" x14ac:dyDescent="0.25">
      <c r="A2206">
        <v>1809378</v>
      </c>
      <c r="B2206">
        <v>1</v>
      </c>
      <c r="C2206" t="s">
        <v>80</v>
      </c>
      <c r="D2206" t="s">
        <v>92</v>
      </c>
      <c r="E2206" t="s">
        <v>131</v>
      </c>
      <c r="F2206" t="s">
        <v>6643</v>
      </c>
      <c r="G2206" t="s">
        <v>231</v>
      </c>
      <c r="H2206" t="s">
        <v>134</v>
      </c>
      <c r="I2206" t="s">
        <v>135</v>
      </c>
      <c r="J2206" t="s">
        <v>136</v>
      </c>
      <c r="K2206" t="s">
        <v>137</v>
      </c>
      <c r="L2206" t="s">
        <v>6644</v>
      </c>
      <c r="M2206" t="s">
        <v>6645</v>
      </c>
      <c r="N2206">
        <v>1.4441666660000001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</row>
    <row r="2207" spans="1:31" x14ac:dyDescent="0.25">
      <c r="A2207">
        <v>1809380</v>
      </c>
      <c r="B2207">
        <v>1</v>
      </c>
      <c r="C2207" t="s">
        <v>80</v>
      </c>
      <c r="D2207" t="s">
        <v>94</v>
      </c>
      <c r="E2207" t="s">
        <v>131</v>
      </c>
      <c r="F2207" t="s">
        <v>6646</v>
      </c>
      <c r="G2207" t="s">
        <v>231</v>
      </c>
      <c r="H2207" t="s">
        <v>134</v>
      </c>
      <c r="I2207" t="s">
        <v>135</v>
      </c>
      <c r="J2207" t="s">
        <v>136</v>
      </c>
      <c r="K2207" t="s">
        <v>137</v>
      </c>
      <c r="L2207" t="s">
        <v>6647</v>
      </c>
      <c r="M2207" t="s">
        <v>6648</v>
      </c>
      <c r="N2207">
        <v>2.0049999999999999</v>
      </c>
      <c r="O2207">
        <v>0</v>
      </c>
      <c r="P2207">
        <v>0</v>
      </c>
      <c r="Q2207">
        <v>0</v>
      </c>
      <c r="R2207">
        <v>6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0.23181770659740006</v>
      </c>
      <c r="AA2207">
        <v>0</v>
      </c>
      <c r="AB2207">
        <v>0</v>
      </c>
      <c r="AC2207">
        <v>0</v>
      </c>
      <c r="AD2207">
        <v>0</v>
      </c>
      <c r="AE2207">
        <v>0.23181770659740006</v>
      </c>
    </row>
    <row r="2208" spans="1:31" x14ac:dyDescent="0.25">
      <c r="A2208">
        <v>1809384</v>
      </c>
      <c r="B2208">
        <v>1</v>
      </c>
      <c r="C2208" t="s">
        <v>81</v>
      </c>
      <c r="D2208" t="s">
        <v>113</v>
      </c>
      <c r="E2208" t="s">
        <v>193</v>
      </c>
      <c r="F2208" t="s">
        <v>6649</v>
      </c>
      <c r="G2208" t="s">
        <v>726</v>
      </c>
      <c r="H2208" t="s">
        <v>134</v>
      </c>
      <c r="I2208" t="s">
        <v>135</v>
      </c>
      <c r="J2208" t="s">
        <v>136</v>
      </c>
      <c r="K2208" t="s">
        <v>137</v>
      </c>
      <c r="L2208" t="s">
        <v>6650</v>
      </c>
      <c r="M2208" t="s">
        <v>6651</v>
      </c>
      <c r="N2208">
        <v>3.6730555549999999</v>
      </c>
      <c r="O2208">
        <v>0</v>
      </c>
      <c r="P2208">
        <v>20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14.323448460788267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14.323448460788267</v>
      </c>
    </row>
    <row r="2209" spans="1:31" x14ac:dyDescent="0.25">
      <c r="A2209">
        <v>1809385</v>
      </c>
      <c r="B2209">
        <v>1</v>
      </c>
      <c r="C2209" t="s">
        <v>81</v>
      </c>
      <c r="D2209" t="s">
        <v>116</v>
      </c>
      <c r="E2209" t="s">
        <v>193</v>
      </c>
      <c r="F2209" t="s">
        <v>6652</v>
      </c>
      <c r="G2209" t="s">
        <v>235</v>
      </c>
      <c r="H2209" t="s">
        <v>134</v>
      </c>
      <c r="I2209" t="s">
        <v>135</v>
      </c>
      <c r="J2209" t="s">
        <v>136</v>
      </c>
      <c r="K2209" t="s">
        <v>137</v>
      </c>
      <c r="L2209" t="s">
        <v>6653</v>
      </c>
      <c r="M2209" t="s">
        <v>6654</v>
      </c>
      <c r="N2209">
        <v>3.184722222</v>
      </c>
      <c r="O2209">
        <v>0</v>
      </c>
      <c r="P2209">
        <v>16</v>
      </c>
      <c r="Q2209">
        <v>0</v>
      </c>
      <c r="R2209">
        <v>4</v>
      </c>
      <c r="S2209">
        <v>0</v>
      </c>
      <c r="T2209">
        <v>4</v>
      </c>
      <c r="U2209">
        <v>0</v>
      </c>
      <c r="V2209">
        <v>0</v>
      </c>
      <c r="W2209">
        <v>0</v>
      </c>
      <c r="X2209">
        <v>7.4512237031423494</v>
      </c>
      <c r="Y2209">
        <v>0</v>
      </c>
      <c r="Z2209">
        <v>1.6751207786079434</v>
      </c>
      <c r="AA2209">
        <v>0</v>
      </c>
      <c r="AB2209">
        <v>1.3664814372565912</v>
      </c>
      <c r="AC2209">
        <v>0</v>
      </c>
      <c r="AD2209">
        <v>0</v>
      </c>
      <c r="AE2209">
        <v>10.492825919006883</v>
      </c>
    </row>
    <row r="2210" spans="1:31" x14ac:dyDescent="0.25">
      <c r="A2210">
        <v>1809386</v>
      </c>
      <c r="B2210">
        <v>1</v>
      </c>
      <c r="C2210" t="s">
        <v>80</v>
      </c>
      <c r="D2210" t="s">
        <v>90</v>
      </c>
      <c r="E2210" t="s">
        <v>146</v>
      </c>
      <c r="F2210" t="s">
        <v>6655</v>
      </c>
      <c r="G2210" t="s">
        <v>2366</v>
      </c>
      <c r="H2210" t="s">
        <v>143</v>
      </c>
      <c r="I2210" t="s">
        <v>135</v>
      </c>
      <c r="J2210" t="s">
        <v>136</v>
      </c>
      <c r="K2210" t="s">
        <v>137</v>
      </c>
      <c r="L2210" t="s">
        <v>6656</v>
      </c>
      <c r="M2210" t="s">
        <v>6657</v>
      </c>
      <c r="N2210">
        <v>0.34861111099999997</v>
      </c>
      <c r="O2210">
        <v>0</v>
      </c>
      <c r="P2210">
        <v>768</v>
      </c>
      <c r="Q2210">
        <v>0</v>
      </c>
      <c r="R2210">
        <v>0</v>
      </c>
      <c r="S2210">
        <v>0</v>
      </c>
      <c r="T2210">
        <v>24</v>
      </c>
      <c r="U2210">
        <v>0</v>
      </c>
      <c r="V2210">
        <v>0</v>
      </c>
      <c r="W2210">
        <v>0</v>
      </c>
      <c r="X2210">
        <v>80.691137964321939</v>
      </c>
      <c r="Y2210">
        <v>0</v>
      </c>
      <c r="Z2210">
        <v>0</v>
      </c>
      <c r="AA2210">
        <v>0</v>
      </c>
      <c r="AB2210">
        <v>1.9729588719172291</v>
      </c>
      <c r="AC2210">
        <v>0</v>
      </c>
      <c r="AD2210">
        <v>0</v>
      </c>
      <c r="AE2210">
        <v>82.664096836239167</v>
      </c>
    </row>
    <row r="2211" spans="1:31" x14ac:dyDescent="0.25">
      <c r="A2211">
        <v>1809388</v>
      </c>
      <c r="B2211">
        <v>1</v>
      </c>
      <c r="C2211" t="s">
        <v>80</v>
      </c>
      <c r="D2211" t="s">
        <v>90</v>
      </c>
      <c r="E2211" t="s">
        <v>146</v>
      </c>
      <c r="F2211" t="s">
        <v>6658</v>
      </c>
      <c r="G2211" t="s">
        <v>2366</v>
      </c>
      <c r="H2211" t="s">
        <v>143</v>
      </c>
      <c r="I2211" t="s">
        <v>135</v>
      </c>
      <c r="J2211" t="s">
        <v>136</v>
      </c>
      <c r="K2211" t="s">
        <v>137</v>
      </c>
      <c r="L2211" t="s">
        <v>6659</v>
      </c>
      <c r="M2211" t="s">
        <v>6660</v>
      </c>
      <c r="N2211">
        <v>0.32500000000000001</v>
      </c>
      <c r="O2211">
        <v>1</v>
      </c>
      <c r="P2211">
        <v>15578</v>
      </c>
      <c r="Q2211">
        <v>0</v>
      </c>
      <c r="R2211">
        <v>100</v>
      </c>
      <c r="S2211">
        <v>8</v>
      </c>
      <c r="T2211">
        <v>1792</v>
      </c>
      <c r="U2211">
        <v>1</v>
      </c>
      <c r="V2211">
        <v>3</v>
      </c>
      <c r="W2211">
        <v>4.4957948014476248</v>
      </c>
      <c r="X2211">
        <v>1602.4107043028509</v>
      </c>
      <c r="Y2211">
        <v>0</v>
      </c>
      <c r="Z2211">
        <v>17.290703180620671</v>
      </c>
      <c r="AA2211">
        <v>114.02299936262821</v>
      </c>
      <c r="AB2211">
        <v>386.0283406953443</v>
      </c>
      <c r="AC2211">
        <v>57.5186480681189</v>
      </c>
      <c r="AD2211">
        <v>3.1746057511168004</v>
      </c>
      <c r="AE2211">
        <v>2184.941796162128</v>
      </c>
    </row>
    <row r="2212" spans="1:31" x14ac:dyDescent="0.25">
      <c r="A2212">
        <v>1809391</v>
      </c>
      <c r="B2212">
        <v>1</v>
      </c>
      <c r="C2212" t="s">
        <v>80</v>
      </c>
      <c r="D2212" t="s">
        <v>97</v>
      </c>
      <c r="E2212" t="s">
        <v>131</v>
      </c>
      <c r="F2212" t="s">
        <v>6661</v>
      </c>
      <c r="G2212" t="s">
        <v>231</v>
      </c>
      <c r="H2212" t="s">
        <v>134</v>
      </c>
      <c r="I2212" t="s">
        <v>135</v>
      </c>
      <c r="J2212" t="s">
        <v>136</v>
      </c>
      <c r="K2212" t="s">
        <v>137</v>
      </c>
      <c r="L2212" t="s">
        <v>6662</v>
      </c>
      <c r="M2212" t="s">
        <v>6663</v>
      </c>
      <c r="N2212">
        <v>1.6102777770000001</v>
      </c>
      <c r="O2212">
        <v>0</v>
      </c>
      <c r="P2212">
        <v>4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0.51808025857717355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0.51808025857717355</v>
      </c>
    </row>
    <row r="2213" spans="1:31" x14ac:dyDescent="0.25">
      <c r="A2213">
        <v>1809396</v>
      </c>
      <c r="B2213">
        <v>1</v>
      </c>
      <c r="C2213" t="s">
        <v>80</v>
      </c>
      <c r="D2213" t="s">
        <v>93</v>
      </c>
      <c r="E2213" t="s">
        <v>193</v>
      </c>
      <c r="F2213" t="s">
        <v>6664</v>
      </c>
      <c r="G2213" t="s">
        <v>6665</v>
      </c>
      <c r="H2213" t="s">
        <v>134</v>
      </c>
      <c r="I2213" t="s">
        <v>135</v>
      </c>
      <c r="J2213" t="s">
        <v>136</v>
      </c>
      <c r="K2213" t="s">
        <v>137</v>
      </c>
      <c r="L2213" t="s">
        <v>6666</v>
      </c>
      <c r="M2213" t="s">
        <v>6667</v>
      </c>
      <c r="N2213">
        <v>2.795833333</v>
      </c>
      <c r="O2213">
        <v>0</v>
      </c>
      <c r="P2213">
        <v>1</v>
      </c>
      <c r="Q2213">
        <v>0</v>
      </c>
      <c r="R2213">
        <v>5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1.32704372435352</v>
      </c>
      <c r="Y2213">
        <v>0</v>
      </c>
      <c r="Z2213">
        <v>9.9717273993146183</v>
      </c>
      <c r="AA2213">
        <v>0</v>
      </c>
      <c r="AB2213">
        <v>0</v>
      </c>
      <c r="AC2213">
        <v>0</v>
      </c>
      <c r="AD2213">
        <v>0</v>
      </c>
      <c r="AE2213">
        <v>11.298771123668139</v>
      </c>
    </row>
    <row r="2214" spans="1:31" x14ac:dyDescent="0.25">
      <c r="A2214">
        <v>1809398</v>
      </c>
      <c r="B2214">
        <v>1</v>
      </c>
      <c r="C2214" t="s">
        <v>80</v>
      </c>
      <c r="D2214" t="s">
        <v>104</v>
      </c>
      <c r="E2214" t="s">
        <v>146</v>
      </c>
      <c r="F2214" t="s">
        <v>6668</v>
      </c>
      <c r="G2214" t="s">
        <v>2850</v>
      </c>
      <c r="H2214" t="s">
        <v>143</v>
      </c>
      <c r="I2214" t="s">
        <v>135</v>
      </c>
      <c r="J2214" t="s">
        <v>136</v>
      </c>
      <c r="K2214" t="s">
        <v>137</v>
      </c>
      <c r="L2214" t="s">
        <v>6669</v>
      </c>
      <c r="M2214" t="s">
        <v>6670</v>
      </c>
      <c r="N2214">
        <v>2.977777777</v>
      </c>
      <c r="O2214">
        <v>0</v>
      </c>
      <c r="P2214">
        <v>2</v>
      </c>
      <c r="Q2214">
        <v>0</v>
      </c>
      <c r="R2214">
        <v>14</v>
      </c>
      <c r="S2214">
        <v>0</v>
      </c>
      <c r="T2214">
        <v>4</v>
      </c>
      <c r="U2214">
        <v>0</v>
      </c>
      <c r="V2214">
        <v>0</v>
      </c>
      <c r="W2214">
        <v>0</v>
      </c>
      <c r="X2214">
        <v>0.40145638642594006</v>
      </c>
      <c r="Y2214">
        <v>0</v>
      </c>
      <c r="Z2214">
        <v>7.110280015585098</v>
      </c>
      <c r="AA2214">
        <v>0</v>
      </c>
      <c r="AB2214">
        <v>4.1810775247629399</v>
      </c>
      <c r="AC2214">
        <v>0</v>
      </c>
      <c r="AD2214">
        <v>0</v>
      </c>
      <c r="AE2214">
        <v>11.692813926773978</v>
      </c>
    </row>
    <row r="2215" spans="1:31" x14ac:dyDescent="0.25">
      <c r="A2215">
        <v>1809399</v>
      </c>
      <c r="B2215">
        <v>1</v>
      </c>
      <c r="C2215" t="s">
        <v>80</v>
      </c>
      <c r="D2215" t="s">
        <v>108</v>
      </c>
      <c r="E2215" t="s">
        <v>193</v>
      </c>
      <c r="F2215" t="s">
        <v>3768</v>
      </c>
      <c r="G2215" t="s">
        <v>235</v>
      </c>
      <c r="H2215" t="s">
        <v>134</v>
      </c>
      <c r="I2215" t="s">
        <v>135</v>
      </c>
      <c r="J2215" t="s">
        <v>136</v>
      </c>
      <c r="K2215" t="s">
        <v>137</v>
      </c>
      <c r="L2215" t="s">
        <v>6671</v>
      </c>
      <c r="M2215" t="s">
        <v>6672</v>
      </c>
      <c r="N2215">
        <v>2.8083333330000002</v>
      </c>
      <c r="O2215">
        <v>0</v>
      </c>
      <c r="P2215">
        <v>8</v>
      </c>
      <c r="Q2215">
        <v>0</v>
      </c>
      <c r="R2215">
        <v>9</v>
      </c>
      <c r="S2215">
        <v>0</v>
      </c>
      <c r="T2215">
        <v>1</v>
      </c>
      <c r="U2215">
        <v>0</v>
      </c>
      <c r="V2215">
        <v>0</v>
      </c>
      <c r="W2215">
        <v>0</v>
      </c>
      <c r="X2215">
        <v>3.0597425468186716</v>
      </c>
      <c r="Y2215">
        <v>0</v>
      </c>
      <c r="Z2215">
        <v>0.64275601481358657</v>
      </c>
      <c r="AA2215">
        <v>0</v>
      </c>
      <c r="AB2215">
        <v>0.54046059263211887</v>
      </c>
      <c r="AC2215">
        <v>0</v>
      </c>
      <c r="AD2215">
        <v>0</v>
      </c>
      <c r="AE2215">
        <v>4.2429591542643772</v>
      </c>
    </row>
    <row r="2216" spans="1:31" x14ac:dyDescent="0.25">
      <c r="A2216">
        <v>1809400</v>
      </c>
      <c r="B2216">
        <v>1</v>
      </c>
      <c r="C2216" t="s">
        <v>80</v>
      </c>
      <c r="D2216" t="s">
        <v>99</v>
      </c>
      <c r="E2216" t="s">
        <v>146</v>
      </c>
      <c r="F2216" t="s">
        <v>6673</v>
      </c>
      <c r="G2216" t="s">
        <v>158</v>
      </c>
      <c r="H2216" t="s">
        <v>143</v>
      </c>
      <c r="I2216" t="s">
        <v>199</v>
      </c>
      <c r="J2216" t="s">
        <v>136</v>
      </c>
      <c r="K2216" t="s">
        <v>137</v>
      </c>
      <c r="L2216" t="s">
        <v>6674</v>
      </c>
      <c r="M2216" t="s">
        <v>6675</v>
      </c>
      <c r="N2216">
        <v>3.9444444000000002E-2</v>
      </c>
      <c r="O2216">
        <v>0</v>
      </c>
      <c r="P2216">
        <v>1452</v>
      </c>
      <c r="Q2216">
        <v>0</v>
      </c>
      <c r="R2216">
        <v>0</v>
      </c>
      <c r="S2216">
        <v>2</v>
      </c>
      <c r="T2216">
        <v>142</v>
      </c>
      <c r="U2216">
        <v>0</v>
      </c>
      <c r="V2216">
        <v>0</v>
      </c>
      <c r="W2216">
        <v>0</v>
      </c>
      <c r="X2216">
        <v>14.605141048061981</v>
      </c>
      <c r="Y2216">
        <v>0</v>
      </c>
      <c r="Z2216">
        <v>0</v>
      </c>
      <c r="AA2216">
        <v>1.8969696003292225E-2</v>
      </c>
      <c r="AB2216">
        <v>4.6227557307574489</v>
      </c>
      <c r="AC2216">
        <v>0</v>
      </c>
      <c r="AD2216">
        <v>0</v>
      </c>
      <c r="AE2216">
        <v>19.246866474822724</v>
      </c>
    </row>
    <row r="2217" spans="1:31" x14ac:dyDescent="0.25">
      <c r="A2217">
        <v>1809402</v>
      </c>
      <c r="B2217">
        <v>1</v>
      </c>
      <c r="C2217" t="s">
        <v>80</v>
      </c>
      <c r="D2217" t="s">
        <v>106</v>
      </c>
      <c r="E2217" t="s">
        <v>131</v>
      </c>
      <c r="F2217" t="s">
        <v>6676</v>
      </c>
      <c r="G2217" t="s">
        <v>231</v>
      </c>
      <c r="H2217" t="s">
        <v>134</v>
      </c>
      <c r="I2217" t="s">
        <v>135</v>
      </c>
      <c r="J2217" t="s">
        <v>136</v>
      </c>
      <c r="K2217" t="s">
        <v>137</v>
      </c>
      <c r="L2217" t="s">
        <v>6677</v>
      </c>
      <c r="M2217" t="s">
        <v>6678</v>
      </c>
      <c r="N2217">
        <v>2.5244444439999998</v>
      </c>
      <c r="O2217">
        <v>0</v>
      </c>
      <c r="P2217">
        <v>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0.38492572899639194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0.38492572899639194</v>
      </c>
    </row>
    <row r="2218" spans="1:31" x14ac:dyDescent="0.25">
      <c r="A2218">
        <v>1809403</v>
      </c>
      <c r="B2218">
        <v>1</v>
      </c>
      <c r="C2218" t="s">
        <v>81</v>
      </c>
      <c r="D2218" t="s">
        <v>112</v>
      </c>
      <c r="E2218" t="s">
        <v>131</v>
      </c>
      <c r="F2218" t="s">
        <v>6679</v>
      </c>
      <c r="G2218" t="s">
        <v>1926</v>
      </c>
      <c r="H2218" t="s">
        <v>134</v>
      </c>
      <c r="I2218" t="s">
        <v>135</v>
      </c>
      <c r="J2218" t="s">
        <v>136</v>
      </c>
      <c r="K2218" t="s">
        <v>137</v>
      </c>
      <c r="L2218" t="s">
        <v>6680</v>
      </c>
      <c r="M2218" t="s">
        <v>6681</v>
      </c>
      <c r="N2218">
        <v>1.7138888880000001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1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0.48453550071130003</v>
      </c>
      <c r="AC2218">
        <v>0</v>
      </c>
      <c r="AD2218">
        <v>0</v>
      </c>
      <c r="AE2218">
        <v>0.48453550071130003</v>
      </c>
    </row>
    <row r="2219" spans="1:31" x14ac:dyDescent="0.25">
      <c r="A2219">
        <v>1809406</v>
      </c>
      <c r="B2219">
        <v>1</v>
      </c>
      <c r="C2219" t="s">
        <v>81</v>
      </c>
      <c r="D2219" t="s">
        <v>128</v>
      </c>
      <c r="E2219" t="s">
        <v>131</v>
      </c>
      <c r="F2219" t="s">
        <v>6682</v>
      </c>
      <c r="G2219" t="s">
        <v>231</v>
      </c>
      <c r="H2219" t="s">
        <v>134</v>
      </c>
      <c r="I2219" t="s">
        <v>135</v>
      </c>
      <c r="J2219" t="s">
        <v>136</v>
      </c>
      <c r="K2219" t="s">
        <v>137</v>
      </c>
      <c r="L2219" t="s">
        <v>6683</v>
      </c>
      <c r="M2219" t="s">
        <v>6684</v>
      </c>
      <c r="N2219">
        <v>0.99972222200000005</v>
      </c>
      <c r="O2219">
        <v>0</v>
      </c>
      <c r="P2219">
        <v>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8.238532408742779E-3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8.238532408742779E-3</v>
      </c>
    </row>
    <row r="2220" spans="1:31" x14ac:dyDescent="0.25">
      <c r="A2220">
        <v>1809418</v>
      </c>
      <c r="B2220">
        <v>1</v>
      </c>
      <c r="C2220" t="s">
        <v>80</v>
      </c>
      <c r="D2220" t="s">
        <v>104</v>
      </c>
      <c r="E2220" t="s">
        <v>131</v>
      </c>
      <c r="F2220" t="s">
        <v>6685</v>
      </c>
      <c r="G2220" t="s">
        <v>231</v>
      </c>
      <c r="H2220" t="s">
        <v>134</v>
      </c>
      <c r="I2220" t="s">
        <v>135</v>
      </c>
      <c r="J2220" t="s">
        <v>136</v>
      </c>
      <c r="K2220" t="s">
        <v>137</v>
      </c>
      <c r="L2220" t="s">
        <v>6686</v>
      </c>
      <c r="M2220" t="s">
        <v>6687</v>
      </c>
      <c r="N2220">
        <v>0.81638888799999998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2.0201313418816393E-2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2.0201313418816393E-2</v>
      </c>
    </row>
    <row r="2221" spans="1:31" x14ac:dyDescent="0.25">
      <c r="A2221">
        <v>1809424</v>
      </c>
      <c r="B2221">
        <v>1</v>
      </c>
      <c r="C2221" t="s">
        <v>81</v>
      </c>
      <c r="D2221" t="s">
        <v>128</v>
      </c>
      <c r="E2221" t="s">
        <v>131</v>
      </c>
      <c r="F2221" t="s">
        <v>6688</v>
      </c>
      <c r="G2221" t="s">
        <v>133</v>
      </c>
      <c r="H2221" t="s">
        <v>134</v>
      </c>
      <c r="I2221" t="s">
        <v>135</v>
      </c>
      <c r="J2221" t="s">
        <v>136</v>
      </c>
      <c r="K2221" t="s">
        <v>137</v>
      </c>
      <c r="L2221" t="s">
        <v>6689</v>
      </c>
      <c r="M2221" t="s">
        <v>6690</v>
      </c>
      <c r="N2221">
        <v>2.2283333330000001</v>
      </c>
      <c r="O2221">
        <v>0</v>
      </c>
      <c r="P2221">
        <v>7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4.0910093436999775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4.0910093436999775</v>
      </c>
    </row>
    <row r="2222" spans="1:31" x14ac:dyDescent="0.25">
      <c r="A2222">
        <v>1809427</v>
      </c>
      <c r="B2222">
        <v>1</v>
      </c>
      <c r="C2222" t="s">
        <v>80</v>
      </c>
      <c r="D2222" t="s">
        <v>98</v>
      </c>
      <c r="E2222" t="s">
        <v>146</v>
      </c>
      <c r="F2222" t="s">
        <v>6691</v>
      </c>
      <c r="G2222" t="s">
        <v>170</v>
      </c>
      <c r="H2222" t="s">
        <v>143</v>
      </c>
      <c r="I2222" t="s">
        <v>135</v>
      </c>
      <c r="J2222" t="s">
        <v>136</v>
      </c>
      <c r="K2222" t="s">
        <v>137</v>
      </c>
      <c r="L2222" t="s">
        <v>6692</v>
      </c>
      <c r="M2222" t="s">
        <v>6693</v>
      </c>
      <c r="N2222">
        <v>0.58833333300000001</v>
      </c>
      <c r="O2222">
        <v>0</v>
      </c>
      <c r="P2222">
        <v>183</v>
      </c>
      <c r="Q2222">
        <v>0</v>
      </c>
      <c r="R2222">
        <v>7</v>
      </c>
      <c r="S2222">
        <v>0</v>
      </c>
      <c r="T2222">
        <v>32</v>
      </c>
      <c r="U2222">
        <v>0</v>
      </c>
      <c r="V2222">
        <v>0</v>
      </c>
      <c r="W2222">
        <v>0</v>
      </c>
      <c r="X2222">
        <v>18.089269060417234</v>
      </c>
      <c r="Y2222">
        <v>0</v>
      </c>
      <c r="Z2222">
        <v>0.53736363316712998</v>
      </c>
      <c r="AA2222">
        <v>0</v>
      </c>
      <c r="AB2222">
        <v>3.5642246343669681</v>
      </c>
      <c r="AC2222">
        <v>0</v>
      </c>
      <c r="AD2222">
        <v>0</v>
      </c>
      <c r="AE2222">
        <v>22.190857327951331</v>
      </c>
    </row>
    <row r="2223" spans="1:31" x14ac:dyDescent="0.25">
      <c r="A2223">
        <v>1809428</v>
      </c>
      <c r="B2223">
        <v>1</v>
      </c>
      <c r="C2223" t="s">
        <v>80</v>
      </c>
      <c r="D2223" t="s">
        <v>105</v>
      </c>
      <c r="E2223" t="s">
        <v>131</v>
      </c>
      <c r="F2223" t="s">
        <v>6694</v>
      </c>
      <c r="G2223" t="s">
        <v>133</v>
      </c>
      <c r="H2223" t="s">
        <v>134</v>
      </c>
      <c r="I2223" t="s">
        <v>135</v>
      </c>
      <c r="J2223" t="s">
        <v>136</v>
      </c>
      <c r="K2223" t="s">
        <v>137</v>
      </c>
      <c r="L2223" t="s">
        <v>6695</v>
      </c>
      <c r="M2223" t="s">
        <v>6696</v>
      </c>
      <c r="N2223">
        <v>2.8038888879999999</v>
      </c>
      <c r="O2223">
        <v>0</v>
      </c>
      <c r="P2223">
        <v>6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2.7588346486341218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2.7588346486341218</v>
      </c>
    </row>
    <row r="2224" spans="1:31" x14ac:dyDescent="0.25">
      <c r="A2224">
        <v>1809430</v>
      </c>
      <c r="B2224">
        <v>1</v>
      </c>
      <c r="C2224" t="s">
        <v>80</v>
      </c>
      <c r="D2224" t="s">
        <v>90</v>
      </c>
      <c r="E2224" t="s">
        <v>193</v>
      </c>
      <c r="F2224" t="s">
        <v>6697</v>
      </c>
      <c r="G2224" t="s">
        <v>235</v>
      </c>
      <c r="H2224" t="s">
        <v>134</v>
      </c>
      <c r="I2224" t="s">
        <v>135</v>
      </c>
      <c r="J2224" t="s">
        <v>136</v>
      </c>
      <c r="K2224" t="s">
        <v>137</v>
      </c>
      <c r="L2224" t="s">
        <v>6698</v>
      </c>
      <c r="M2224" t="s">
        <v>6699</v>
      </c>
      <c r="N2224">
        <v>3.886111111</v>
      </c>
      <c r="O2224">
        <v>0</v>
      </c>
      <c r="P2224">
        <v>133</v>
      </c>
      <c r="Q2224">
        <v>0</v>
      </c>
      <c r="R2224">
        <v>0</v>
      </c>
      <c r="S2224">
        <v>0</v>
      </c>
      <c r="T2224">
        <v>15</v>
      </c>
      <c r="U2224">
        <v>0</v>
      </c>
      <c r="V2224">
        <v>1</v>
      </c>
      <c r="W2224">
        <v>0</v>
      </c>
      <c r="X2224">
        <v>151.07928705472176</v>
      </c>
      <c r="Y2224">
        <v>0</v>
      </c>
      <c r="Z2224">
        <v>0</v>
      </c>
      <c r="AA2224">
        <v>0</v>
      </c>
      <c r="AB2224">
        <v>13.430078033697098</v>
      </c>
      <c r="AC2224">
        <v>0</v>
      </c>
      <c r="AD2224">
        <v>14.822873513166684</v>
      </c>
      <c r="AE2224">
        <v>179.33223860158554</v>
      </c>
    </row>
    <row r="2225" spans="1:31" x14ac:dyDescent="0.25">
      <c r="A2225">
        <v>1809431</v>
      </c>
      <c r="B2225">
        <v>1</v>
      </c>
      <c r="C2225" t="s">
        <v>80</v>
      </c>
      <c r="D2225" t="s">
        <v>93</v>
      </c>
      <c r="E2225" t="s">
        <v>193</v>
      </c>
      <c r="F2225" t="s">
        <v>6700</v>
      </c>
      <c r="G2225" t="s">
        <v>373</v>
      </c>
      <c r="H2225" t="s">
        <v>134</v>
      </c>
      <c r="I2225" t="s">
        <v>135</v>
      </c>
      <c r="J2225" t="s">
        <v>136</v>
      </c>
      <c r="K2225" t="s">
        <v>137</v>
      </c>
      <c r="L2225" t="s">
        <v>6701</v>
      </c>
      <c r="M2225" t="s">
        <v>6702</v>
      </c>
      <c r="N2225">
        <v>1.1697222220000001</v>
      </c>
      <c r="O2225">
        <v>0</v>
      </c>
      <c r="P2225">
        <v>1</v>
      </c>
      <c r="Q2225">
        <v>0</v>
      </c>
      <c r="R2225">
        <v>12</v>
      </c>
      <c r="S2225">
        <v>0</v>
      </c>
      <c r="T2225">
        <v>1</v>
      </c>
      <c r="U2225">
        <v>0</v>
      </c>
      <c r="V2225">
        <v>0</v>
      </c>
      <c r="W2225">
        <v>0</v>
      </c>
      <c r="X2225">
        <v>0.13752756842293334</v>
      </c>
      <c r="Y2225">
        <v>0</v>
      </c>
      <c r="Z2225">
        <v>0.38645619808146142</v>
      </c>
      <c r="AA2225">
        <v>0</v>
      </c>
      <c r="AB2225">
        <v>0.31451900067848504</v>
      </c>
      <c r="AC2225">
        <v>0</v>
      </c>
      <c r="AD2225">
        <v>0</v>
      </c>
      <c r="AE2225">
        <v>0.83850276718287975</v>
      </c>
    </row>
    <row r="2226" spans="1:31" x14ac:dyDescent="0.25">
      <c r="A2226">
        <v>1809433</v>
      </c>
      <c r="B2226">
        <v>1</v>
      </c>
      <c r="C2226" t="s">
        <v>80</v>
      </c>
      <c r="D2226" t="s">
        <v>90</v>
      </c>
      <c r="E2226" t="s">
        <v>131</v>
      </c>
      <c r="F2226" t="s">
        <v>6703</v>
      </c>
      <c r="G2226" t="s">
        <v>133</v>
      </c>
      <c r="H2226" t="s">
        <v>134</v>
      </c>
      <c r="I2226" t="s">
        <v>135</v>
      </c>
      <c r="J2226" t="s">
        <v>136</v>
      </c>
      <c r="K2226" t="s">
        <v>137</v>
      </c>
      <c r="L2226" t="s">
        <v>6704</v>
      </c>
      <c r="M2226" t="s">
        <v>6705</v>
      </c>
      <c r="N2226">
        <v>5.1486111110000001</v>
      </c>
      <c r="O2226">
        <v>0</v>
      </c>
      <c r="P2226">
        <v>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7.0522069558808331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7.0522069558808331</v>
      </c>
    </row>
    <row r="2227" spans="1:31" x14ac:dyDescent="0.25">
      <c r="A2227">
        <v>1809434</v>
      </c>
      <c r="B2227">
        <v>1</v>
      </c>
      <c r="C2227" t="s">
        <v>81</v>
      </c>
      <c r="D2227" t="s">
        <v>116</v>
      </c>
      <c r="E2227" t="s">
        <v>146</v>
      </c>
      <c r="F2227" t="s">
        <v>6706</v>
      </c>
      <c r="G2227" t="s">
        <v>170</v>
      </c>
      <c r="H2227" t="s">
        <v>143</v>
      </c>
      <c r="I2227" t="s">
        <v>135</v>
      </c>
      <c r="J2227" t="s">
        <v>136</v>
      </c>
      <c r="K2227" t="s">
        <v>137</v>
      </c>
      <c r="L2227" t="s">
        <v>6707</v>
      </c>
      <c r="M2227" t="s">
        <v>6708</v>
      </c>
      <c r="N2227">
        <v>0.92555555499999997</v>
      </c>
      <c r="O2227">
        <v>0</v>
      </c>
      <c r="P2227">
        <v>144</v>
      </c>
      <c r="Q2227">
        <v>0</v>
      </c>
      <c r="R2227">
        <v>0</v>
      </c>
      <c r="S2227">
        <v>0</v>
      </c>
      <c r="T2227">
        <v>9</v>
      </c>
      <c r="U2227">
        <v>0</v>
      </c>
      <c r="V2227">
        <v>0</v>
      </c>
      <c r="W2227">
        <v>0</v>
      </c>
      <c r="X2227">
        <v>18.712418722250117</v>
      </c>
      <c r="Y2227">
        <v>0</v>
      </c>
      <c r="Z2227">
        <v>0</v>
      </c>
      <c r="AA2227">
        <v>0</v>
      </c>
      <c r="AB2227">
        <v>0.57127472816449776</v>
      </c>
      <c r="AC2227">
        <v>0</v>
      </c>
      <c r="AD2227">
        <v>0</v>
      </c>
      <c r="AE2227">
        <v>19.283693450414614</v>
      </c>
    </row>
    <row r="2228" spans="1:31" x14ac:dyDescent="0.25">
      <c r="A2228">
        <v>1809437</v>
      </c>
      <c r="B2228">
        <v>1</v>
      </c>
      <c r="C2228" t="s">
        <v>80</v>
      </c>
      <c r="D2228" t="s">
        <v>100</v>
      </c>
      <c r="E2228" t="s">
        <v>146</v>
      </c>
      <c r="F2228" t="s">
        <v>6709</v>
      </c>
      <c r="G2228" t="s">
        <v>170</v>
      </c>
      <c r="H2228" t="s">
        <v>143</v>
      </c>
      <c r="I2228" t="s">
        <v>135</v>
      </c>
      <c r="J2228" t="s">
        <v>136</v>
      </c>
      <c r="K2228" t="s">
        <v>137</v>
      </c>
      <c r="L2228" t="s">
        <v>6710</v>
      </c>
      <c r="M2228" t="s">
        <v>6711</v>
      </c>
      <c r="N2228">
        <v>1.1077777769999999</v>
      </c>
      <c r="O2228">
        <v>0</v>
      </c>
      <c r="P2228">
        <v>260</v>
      </c>
      <c r="Q2228">
        <v>0</v>
      </c>
      <c r="R2228">
        <v>17</v>
      </c>
      <c r="S2228">
        <v>0</v>
      </c>
      <c r="T2228">
        <v>25</v>
      </c>
      <c r="U2228">
        <v>0</v>
      </c>
      <c r="V2228">
        <v>0</v>
      </c>
      <c r="W2228">
        <v>0</v>
      </c>
      <c r="X2228">
        <v>75.365700130446001</v>
      </c>
      <c r="Y2228">
        <v>0</v>
      </c>
      <c r="Z2228">
        <v>4.3706882485479568</v>
      </c>
      <c r="AA2228">
        <v>0</v>
      </c>
      <c r="AB2228">
        <v>8.7907092387885992</v>
      </c>
      <c r="AC2228">
        <v>0</v>
      </c>
      <c r="AD2228">
        <v>0</v>
      </c>
      <c r="AE2228">
        <v>88.527097617782545</v>
      </c>
    </row>
    <row r="2229" spans="1:31" x14ac:dyDescent="0.25">
      <c r="A2229">
        <v>1809442</v>
      </c>
      <c r="B2229">
        <v>1</v>
      </c>
      <c r="C2229" t="s">
        <v>80</v>
      </c>
      <c r="D2229" t="s">
        <v>96</v>
      </c>
      <c r="E2229" t="s">
        <v>131</v>
      </c>
      <c r="F2229" t="s">
        <v>6712</v>
      </c>
      <c r="G2229" t="s">
        <v>231</v>
      </c>
      <c r="H2229" t="s">
        <v>134</v>
      </c>
      <c r="I2229" t="s">
        <v>135</v>
      </c>
      <c r="J2229" t="s">
        <v>136</v>
      </c>
      <c r="K2229" t="s">
        <v>137</v>
      </c>
      <c r="L2229" t="s">
        <v>6713</v>
      </c>
      <c r="M2229" t="s">
        <v>6714</v>
      </c>
      <c r="N2229">
        <v>2.5072222219999998</v>
      </c>
      <c r="O2229">
        <v>0</v>
      </c>
      <c r="P2229">
        <v>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3.5264720797219828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3.5264720797219828</v>
      </c>
    </row>
    <row r="2230" spans="1:31" x14ac:dyDescent="0.25">
      <c r="A2230">
        <v>1809443</v>
      </c>
      <c r="B2230">
        <v>1</v>
      </c>
      <c r="C2230" t="s">
        <v>80</v>
      </c>
      <c r="D2230" t="s">
        <v>105</v>
      </c>
      <c r="E2230" t="s">
        <v>193</v>
      </c>
      <c r="F2230" t="s">
        <v>6715</v>
      </c>
      <c r="G2230" t="s">
        <v>279</v>
      </c>
      <c r="H2230" t="s">
        <v>134</v>
      </c>
      <c r="I2230" t="s">
        <v>135</v>
      </c>
      <c r="J2230" t="s">
        <v>136</v>
      </c>
      <c r="K2230" t="s">
        <v>137</v>
      </c>
      <c r="L2230" t="s">
        <v>6716</v>
      </c>
      <c r="M2230" t="s">
        <v>6717</v>
      </c>
      <c r="N2230">
        <v>0.99694444400000004</v>
      </c>
      <c r="O2230">
        <v>0</v>
      </c>
      <c r="P2230">
        <v>84</v>
      </c>
      <c r="Q2230">
        <v>0</v>
      </c>
      <c r="R2230">
        <v>0</v>
      </c>
      <c r="S2230">
        <v>0</v>
      </c>
      <c r="T2230">
        <v>1</v>
      </c>
      <c r="U2230">
        <v>0</v>
      </c>
      <c r="V2230">
        <v>0</v>
      </c>
      <c r="W2230">
        <v>0</v>
      </c>
      <c r="X2230">
        <v>19.850684754128729</v>
      </c>
      <c r="Y2230">
        <v>0</v>
      </c>
      <c r="Z2230">
        <v>0</v>
      </c>
      <c r="AA2230">
        <v>0</v>
      </c>
      <c r="AB2230">
        <v>0.32897349805480697</v>
      </c>
      <c r="AC2230">
        <v>0</v>
      </c>
      <c r="AD2230">
        <v>0</v>
      </c>
      <c r="AE2230">
        <v>20.179658252183536</v>
      </c>
    </row>
    <row r="2231" spans="1:31" x14ac:dyDescent="0.25">
      <c r="A2231">
        <v>1809450</v>
      </c>
      <c r="B2231">
        <v>1</v>
      </c>
      <c r="C2231" t="s">
        <v>80</v>
      </c>
      <c r="D2231" t="s">
        <v>82</v>
      </c>
      <c r="E2231" t="s">
        <v>131</v>
      </c>
      <c r="F2231" t="s">
        <v>6718</v>
      </c>
      <c r="G2231" t="s">
        <v>133</v>
      </c>
      <c r="H2231" t="s">
        <v>134</v>
      </c>
      <c r="I2231" t="s">
        <v>135</v>
      </c>
      <c r="J2231" t="s">
        <v>136</v>
      </c>
      <c r="K2231" t="s">
        <v>137</v>
      </c>
      <c r="L2231" t="s">
        <v>6719</v>
      </c>
      <c r="M2231" t="s">
        <v>6720</v>
      </c>
      <c r="N2231">
        <v>10.667222221999999</v>
      </c>
      <c r="O2231">
        <v>0</v>
      </c>
      <c r="P2231">
        <v>10</v>
      </c>
      <c r="Q2231">
        <v>0</v>
      </c>
      <c r="R2231">
        <v>0</v>
      </c>
      <c r="S2231">
        <v>0</v>
      </c>
      <c r="T2231">
        <v>1</v>
      </c>
      <c r="U2231">
        <v>0</v>
      </c>
      <c r="V2231">
        <v>0</v>
      </c>
      <c r="W2231">
        <v>0</v>
      </c>
      <c r="X2231">
        <v>13.196384281902519</v>
      </c>
      <c r="Y2231">
        <v>0</v>
      </c>
      <c r="Z2231">
        <v>0</v>
      </c>
      <c r="AA2231">
        <v>0</v>
      </c>
      <c r="AB2231">
        <v>2.0836238661344451E-3</v>
      </c>
      <c r="AC2231">
        <v>0</v>
      </c>
      <c r="AD2231">
        <v>0</v>
      </c>
      <c r="AE2231">
        <v>13.198467905768654</v>
      </c>
    </row>
    <row r="2232" spans="1:31" x14ac:dyDescent="0.25">
      <c r="A2232">
        <v>1809460</v>
      </c>
      <c r="B2232">
        <v>1</v>
      </c>
      <c r="C2232" t="s">
        <v>81</v>
      </c>
      <c r="D2232" t="s">
        <v>113</v>
      </c>
      <c r="E2232" t="s">
        <v>291</v>
      </c>
      <c r="F2232" t="s">
        <v>6721</v>
      </c>
      <c r="G2232" t="s">
        <v>424</v>
      </c>
      <c r="H2232" t="s">
        <v>134</v>
      </c>
      <c r="I2232" t="s">
        <v>135</v>
      </c>
      <c r="J2232" t="s">
        <v>136</v>
      </c>
      <c r="K2232" t="s">
        <v>137</v>
      </c>
      <c r="L2232" t="s">
        <v>6722</v>
      </c>
      <c r="M2232" t="s">
        <v>6723</v>
      </c>
      <c r="N2232">
        <v>4.0538888880000004</v>
      </c>
      <c r="O2232">
        <v>0</v>
      </c>
      <c r="P2232">
        <v>203</v>
      </c>
      <c r="Q2232">
        <v>0</v>
      </c>
      <c r="R2232">
        <v>0</v>
      </c>
      <c r="S2232">
        <v>0</v>
      </c>
      <c r="T2232">
        <v>6</v>
      </c>
      <c r="U2232">
        <v>0</v>
      </c>
      <c r="V2232">
        <v>1</v>
      </c>
      <c r="W2232">
        <v>0</v>
      </c>
      <c r="X2232">
        <v>163.55016190270797</v>
      </c>
      <c r="Y2232">
        <v>0</v>
      </c>
      <c r="Z2232">
        <v>0</v>
      </c>
      <c r="AA2232">
        <v>0</v>
      </c>
      <c r="AB2232">
        <v>3.0645803175504067</v>
      </c>
      <c r="AC2232">
        <v>0</v>
      </c>
      <c r="AD2232">
        <v>5.0702869315327179</v>
      </c>
      <c r="AE2232">
        <v>171.68502915179107</v>
      </c>
    </row>
    <row r="2233" spans="1:31" x14ac:dyDescent="0.25">
      <c r="A2233">
        <v>1857874</v>
      </c>
      <c r="B2233">
        <v>1</v>
      </c>
      <c r="C2233" t="s">
        <v>80</v>
      </c>
      <c r="D2233" t="s">
        <v>87</v>
      </c>
      <c r="E2233" t="s">
        <v>291</v>
      </c>
      <c r="F2233" t="s">
        <v>5926</v>
      </c>
      <c r="G2233" t="s">
        <v>373</v>
      </c>
      <c r="H2233" t="s">
        <v>134</v>
      </c>
      <c r="I2233" t="s">
        <v>135</v>
      </c>
      <c r="J2233" t="s">
        <v>136</v>
      </c>
      <c r="K2233" t="s">
        <v>137</v>
      </c>
      <c r="L2233" t="s">
        <v>6724</v>
      </c>
      <c r="M2233" t="s">
        <v>6033</v>
      </c>
      <c r="N2233">
        <v>3.1386111109999999</v>
      </c>
      <c r="O2233">
        <v>0</v>
      </c>
      <c r="P2233">
        <v>207</v>
      </c>
      <c r="Q2233">
        <v>0</v>
      </c>
      <c r="R2233">
        <v>0</v>
      </c>
      <c r="S2233">
        <v>0</v>
      </c>
      <c r="T2233">
        <v>32</v>
      </c>
      <c r="U2233">
        <v>0</v>
      </c>
      <c r="V2233">
        <v>0</v>
      </c>
      <c r="W2233">
        <v>0</v>
      </c>
      <c r="X2233">
        <v>191.83703363777173</v>
      </c>
      <c r="Y2233">
        <v>0</v>
      </c>
      <c r="Z2233">
        <v>0</v>
      </c>
      <c r="AA2233">
        <v>0</v>
      </c>
      <c r="AB2233">
        <v>69.561004532147365</v>
      </c>
      <c r="AC2233">
        <v>0</v>
      </c>
      <c r="AD2233">
        <v>0</v>
      </c>
      <c r="AE2233">
        <v>261.39803816991912</v>
      </c>
    </row>
    <row r="2234" spans="1:31" x14ac:dyDescent="0.25">
      <c r="A2234">
        <v>1809485</v>
      </c>
      <c r="B2234">
        <v>1</v>
      </c>
      <c r="C2234" t="s">
        <v>81</v>
      </c>
      <c r="D2234" t="s">
        <v>112</v>
      </c>
      <c r="E2234" t="s">
        <v>140</v>
      </c>
      <c r="F2234" t="s">
        <v>6725</v>
      </c>
      <c r="G2234" t="s">
        <v>142</v>
      </c>
      <c r="H2234" t="s">
        <v>143</v>
      </c>
      <c r="I2234" t="s">
        <v>199</v>
      </c>
      <c r="J2234" t="s">
        <v>136</v>
      </c>
      <c r="K2234" t="s">
        <v>137</v>
      </c>
      <c r="L2234" t="s">
        <v>6726</v>
      </c>
      <c r="M2234" t="s">
        <v>6727</v>
      </c>
      <c r="N2234">
        <v>5.8333329999999996E-3</v>
      </c>
      <c r="O2234">
        <v>0</v>
      </c>
      <c r="P2234">
        <v>924</v>
      </c>
      <c r="Q2234">
        <v>1</v>
      </c>
      <c r="R2234">
        <v>7</v>
      </c>
      <c r="S2234">
        <v>4</v>
      </c>
      <c r="T2234">
        <v>42</v>
      </c>
      <c r="U2234">
        <v>0</v>
      </c>
      <c r="V2234">
        <v>1</v>
      </c>
      <c r="W2234">
        <v>0</v>
      </c>
      <c r="X2234">
        <v>0.27502522385000228</v>
      </c>
      <c r="Y2234">
        <v>1.1728342502100001E-3</v>
      </c>
      <c r="Z2234">
        <v>4.5455761084183333E-3</v>
      </c>
      <c r="AA2234">
        <v>0.33409428272873332</v>
      </c>
      <c r="AB2234">
        <v>1.7228745465172508E-2</v>
      </c>
      <c r="AC2234">
        <v>0</v>
      </c>
      <c r="AD2234">
        <v>2.4927752030620833E-2</v>
      </c>
      <c r="AE2234">
        <v>0.6569944144331572</v>
      </c>
    </row>
    <row r="2235" spans="1:31" x14ac:dyDescent="0.25">
      <c r="A2235">
        <v>1809817</v>
      </c>
      <c r="B2235">
        <v>1</v>
      </c>
      <c r="C2235" t="s">
        <v>80</v>
      </c>
      <c r="D2235" t="s">
        <v>93</v>
      </c>
      <c r="E2235" t="s">
        <v>131</v>
      </c>
      <c r="F2235" t="s">
        <v>6728</v>
      </c>
      <c r="G2235" t="s">
        <v>231</v>
      </c>
      <c r="H2235" t="s">
        <v>134</v>
      </c>
      <c r="I2235" t="s">
        <v>135</v>
      </c>
      <c r="J2235" t="s">
        <v>136</v>
      </c>
      <c r="K2235" t="s">
        <v>137</v>
      </c>
      <c r="L2235" t="s">
        <v>6729</v>
      </c>
      <c r="M2235" t="s">
        <v>6730</v>
      </c>
      <c r="N2235">
        <v>2.1091666660000001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1.1663437101863734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1.1663437101863734</v>
      </c>
    </row>
    <row r="2236" spans="1:31" x14ac:dyDescent="0.25">
      <c r="A2236">
        <v>1809462</v>
      </c>
      <c r="B2236">
        <v>1</v>
      </c>
      <c r="C2236" t="s">
        <v>81</v>
      </c>
      <c r="D2236" t="s">
        <v>118</v>
      </c>
      <c r="E2236" t="s">
        <v>131</v>
      </c>
      <c r="F2236" t="s">
        <v>6731</v>
      </c>
      <c r="G2236" t="s">
        <v>133</v>
      </c>
      <c r="H2236" t="s">
        <v>134</v>
      </c>
      <c r="I2236" t="s">
        <v>135</v>
      </c>
      <c r="J2236" t="s">
        <v>136</v>
      </c>
      <c r="K2236" t="s">
        <v>137</v>
      </c>
      <c r="L2236" t="s">
        <v>6732</v>
      </c>
      <c r="M2236" t="s">
        <v>6733</v>
      </c>
      <c r="N2236">
        <v>1.1102777770000001</v>
      </c>
      <c r="O2236">
        <v>0</v>
      </c>
      <c r="P2236">
        <v>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0.23727568734582721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0.23727568734582721</v>
      </c>
    </row>
    <row r="2237" spans="1:31" x14ac:dyDescent="0.25">
      <c r="A2237">
        <v>1809531</v>
      </c>
      <c r="B2237">
        <v>1</v>
      </c>
      <c r="C2237" t="s">
        <v>80</v>
      </c>
      <c r="D2237" t="s">
        <v>93</v>
      </c>
      <c r="E2237" t="s">
        <v>291</v>
      </c>
      <c r="F2237" t="s">
        <v>6734</v>
      </c>
      <c r="G2237" t="s">
        <v>256</v>
      </c>
      <c r="H2237" t="s">
        <v>134</v>
      </c>
      <c r="I2237" t="s">
        <v>135</v>
      </c>
      <c r="J2237" t="s">
        <v>136</v>
      </c>
      <c r="K2237" t="s">
        <v>159</v>
      </c>
      <c r="L2237" t="s">
        <v>6735</v>
      </c>
      <c r="M2237" t="s">
        <v>6736</v>
      </c>
      <c r="N2237">
        <v>4.5877702769999997</v>
      </c>
      <c r="O2237">
        <v>0</v>
      </c>
      <c r="P2237">
        <v>69</v>
      </c>
      <c r="Q2237">
        <v>0</v>
      </c>
      <c r="R2237">
        <v>9</v>
      </c>
      <c r="S2237">
        <v>0</v>
      </c>
      <c r="T2237">
        <v>17</v>
      </c>
      <c r="U2237">
        <v>0</v>
      </c>
      <c r="V2237">
        <v>0</v>
      </c>
      <c r="W2237">
        <v>0</v>
      </c>
      <c r="X2237">
        <v>64.142358592211394</v>
      </c>
      <c r="Y2237">
        <v>0</v>
      </c>
      <c r="Z2237">
        <v>15.881780681597956</v>
      </c>
      <c r="AA2237">
        <v>0</v>
      </c>
      <c r="AB2237">
        <v>32.331778332765587</v>
      </c>
      <c r="AC2237">
        <v>0</v>
      </c>
      <c r="AD2237">
        <v>0</v>
      </c>
      <c r="AE2237">
        <v>112.35591760657493</v>
      </c>
    </row>
    <row r="2238" spans="1:31" x14ac:dyDescent="0.25">
      <c r="A2238">
        <v>1809631</v>
      </c>
      <c r="B2238">
        <v>1</v>
      </c>
      <c r="C2238" t="s">
        <v>81</v>
      </c>
      <c r="D2238" t="s">
        <v>128</v>
      </c>
      <c r="E2238" t="s">
        <v>131</v>
      </c>
      <c r="F2238" t="s">
        <v>6737</v>
      </c>
      <c r="G2238" t="s">
        <v>133</v>
      </c>
      <c r="H2238" t="s">
        <v>134</v>
      </c>
      <c r="I2238" t="s">
        <v>135</v>
      </c>
      <c r="J2238" t="s">
        <v>136</v>
      </c>
      <c r="K2238" t="s">
        <v>137</v>
      </c>
      <c r="L2238" t="s">
        <v>6738</v>
      </c>
      <c r="M2238" t="s">
        <v>6739</v>
      </c>
      <c r="N2238">
        <v>1.281666666</v>
      </c>
      <c r="O2238">
        <v>0</v>
      </c>
      <c r="P2238">
        <v>5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1.3728864677234951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1.3728864677234951</v>
      </c>
    </row>
    <row r="2239" spans="1:31" x14ac:dyDescent="0.25">
      <c r="A2239">
        <v>1809654</v>
      </c>
      <c r="B2239">
        <v>1</v>
      </c>
      <c r="C2239" t="s">
        <v>80</v>
      </c>
      <c r="D2239" t="s">
        <v>85</v>
      </c>
      <c r="E2239" t="s">
        <v>326</v>
      </c>
      <c r="F2239" t="s">
        <v>6740</v>
      </c>
      <c r="G2239" t="s">
        <v>235</v>
      </c>
      <c r="H2239" t="s">
        <v>134</v>
      </c>
      <c r="I2239" t="s">
        <v>135</v>
      </c>
      <c r="J2239" t="s">
        <v>136</v>
      </c>
      <c r="K2239" t="s">
        <v>137</v>
      </c>
      <c r="L2239" t="s">
        <v>6741</v>
      </c>
      <c r="M2239" t="s">
        <v>6742</v>
      </c>
      <c r="N2239">
        <v>0.77305555500000001</v>
      </c>
      <c r="O2239">
        <v>0</v>
      </c>
      <c r="P2239">
        <v>159</v>
      </c>
      <c r="Q2239">
        <v>0</v>
      </c>
      <c r="R2239">
        <v>0</v>
      </c>
      <c r="S2239">
        <v>0</v>
      </c>
      <c r="T2239">
        <v>4</v>
      </c>
      <c r="U2239">
        <v>0</v>
      </c>
      <c r="V2239">
        <v>0</v>
      </c>
      <c r="W2239">
        <v>0</v>
      </c>
      <c r="X2239">
        <v>29.726182948396755</v>
      </c>
      <c r="Y2239">
        <v>0</v>
      </c>
      <c r="Z2239">
        <v>0</v>
      </c>
      <c r="AA2239">
        <v>0</v>
      </c>
      <c r="AB2239">
        <v>0.6705993353650801</v>
      </c>
      <c r="AC2239">
        <v>0</v>
      </c>
      <c r="AD2239">
        <v>0</v>
      </c>
      <c r="AE2239">
        <v>30.396782283761834</v>
      </c>
    </row>
    <row r="2240" spans="1:31" x14ac:dyDescent="0.25">
      <c r="A2240">
        <v>1809717</v>
      </c>
      <c r="B2240">
        <v>1</v>
      </c>
      <c r="C2240" t="s">
        <v>80</v>
      </c>
      <c r="D2240" t="s">
        <v>104</v>
      </c>
      <c r="E2240" t="s">
        <v>131</v>
      </c>
      <c r="F2240" t="s">
        <v>6743</v>
      </c>
      <c r="G2240" t="s">
        <v>231</v>
      </c>
      <c r="H2240" t="s">
        <v>134</v>
      </c>
      <c r="I2240" t="s">
        <v>135</v>
      </c>
      <c r="J2240" t="s">
        <v>136</v>
      </c>
      <c r="K2240" t="s">
        <v>137</v>
      </c>
      <c r="L2240" t="s">
        <v>6744</v>
      </c>
      <c r="M2240" t="s">
        <v>6745</v>
      </c>
      <c r="N2240">
        <v>3.0436111110000001</v>
      </c>
      <c r="O2240">
        <v>0</v>
      </c>
      <c r="P2240">
        <v>3</v>
      </c>
      <c r="Q2240">
        <v>0</v>
      </c>
      <c r="R2240">
        <v>0</v>
      </c>
      <c r="S2240">
        <v>0</v>
      </c>
      <c r="T2240">
        <v>2</v>
      </c>
      <c r="U2240">
        <v>0</v>
      </c>
      <c r="V2240">
        <v>0</v>
      </c>
      <c r="W2240">
        <v>0</v>
      </c>
      <c r="X2240">
        <v>0.78236482035485677</v>
      </c>
      <c r="Y2240">
        <v>0</v>
      </c>
      <c r="Z2240">
        <v>0</v>
      </c>
      <c r="AA2240">
        <v>0</v>
      </c>
      <c r="AB2240">
        <v>6.0380761770388884E-4</v>
      </c>
      <c r="AC2240">
        <v>0</v>
      </c>
      <c r="AD2240">
        <v>0</v>
      </c>
      <c r="AE2240">
        <v>0.78296862797256062</v>
      </c>
    </row>
    <row r="2241" spans="1:31" x14ac:dyDescent="0.25">
      <c r="A2241">
        <v>1809671</v>
      </c>
      <c r="B2241">
        <v>1</v>
      </c>
      <c r="C2241" t="s">
        <v>80</v>
      </c>
      <c r="D2241" t="s">
        <v>93</v>
      </c>
      <c r="E2241" t="s">
        <v>146</v>
      </c>
      <c r="F2241" t="s">
        <v>6746</v>
      </c>
      <c r="G2241" t="s">
        <v>170</v>
      </c>
      <c r="H2241" t="s">
        <v>143</v>
      </c>
      <c r="I2241" t="s">
        <v>135</v>
      </c>
      <c r="J2241" t="s">
        <v>136</v>
      </c>
      <c r="K2241" t="s">
        <v>137</v>
      </c>
      <c r="L2241" t="s">
        <v>6747</v>
      </c>
      <c r="M2241" t="s">
        <v>6748</v>
      </c>
      <c r="N2241">
        <v>2.6749999999999998</v>
      </c>
      <c r="O2241">
        <v>0</v>
      </c>
      <c r="P2241">
        <v>0</v>
      </c>
      <c r="Q2241">
        <v>1</v>
      </c>
      <c r="R2241">
        <v>0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0</v>
      </c>
      <c r="Y2241">
        <v>18.343534727578479</v>
      </c>
      <c r="Z2241">
        <v>0</v>
      </c>
      <c r="AA2241">
        <v>0</v>
      </c>
      <c r="AB2241">
        <v>0</v>
      </c>
      <c r="AC2241">
        <v>68.525163782651163</v>
      </c>
      <c r="AD2241">
        <v>0</v>
      </c>
      <c r="AE2241">
        <v>86.868698510229649</v>
      </c>
    </row>
    <row r="2242" spans="1:31" x14ac:dyDescent="0.25">
      <c r="A2242">
        <v>1809468</v>
      </c>
      <c r="B2242">
        <v>1</v>
      </c>
      <c r="C2242" t="s">
        <v>80</v>
      </c>
      <c r="D2242" t="s">
        <v>106</v>
      </c>
      <c r="E2242" t="s">
        <v>176</v>
      </c>
      <c r="F2242" t="s">
        <v>6749</v>
      </c>
      <c r="G2242" t="s">
        <v>142</v>
      </c>
      <c r="H2242" t="s">
        <v>143</v>
      </c>
      <c r="I2242" t="s">
        <v>135</v>
      </c>
      <c r="J2242" t="s">
        <v>136</v>
      </c>
      <c r="K2242" t="s">
        <v>137</v>
      </c>
      <c r="L2242" t="s">
        <v>6750</v>
      </c>
      <c r="M2242" t="s">
        <v>6751</v>
      </c>
      <c r="N2242">
        <v>1.3177777770000001</v>
      </c>
      <c r="O2242">
        <v>0</v>
      </c>
      <c r="P2242">
        <v>8</v>
      </c>
      <c r="Q2242">
        <v>28</v>
      </c>
      <c r="R2242">
        <v>93</v>
      </c>
      <c r="S2242">
        <v>6</v>
      </c>
      <c r="T2242">
        <v>15</v>
      </c>
      <c r="U2242">
        <v>0</v>
      </c>
      <c r="V2242">
        <v>0</v>
      </c>
      <c r="W2242">
        <v>0</v>
      </c>
      <c r="X2242">
        <v>1.9003713705529688</v>
      </c>
      <c r="Y2242">
        <v>22.190643851587492</v>
      </c>
      <c r="Z2242">
        <v>35.018599468854397</v>
      </c>
      <c r="AA2242">
        <v>57.22611085861449</v>
      </c>
      <c r="AB2242">
        <v>7.5631088409329594</v>
      </c>
      <c r="AC2242">
        <v>0</v>
      </c>
      <c r="AD2242">
        <v>0</v>
      </c>
      <c r="AE2242">
        <v>123.89883439054231</v>
      </c>
    </row>
    <row r="2243" spans="1:31" x14ac:dyDescent="0.25">
      <c r="A2243">
        <v>1809760</v>
      </c>
      <c r="B2243">
        <v>1</v>
      </c>
      <c r="C2243" t="s">
        <v>80</v>
      </c>
      <c r="D2243" t="s">
        <v>102</v>
      </c>
      <c r="E2243" t="s">
        <v>131</v>
      </c>
      <c r="F2243" t="s">
        <v>6752</v>
      </c>
      <c r="G2243" t="s">
        <v>231</v>
      </c>
      <c r="H2243" t="s">
        <v>134</v>
      </c>
      <c r="I2243" t="s">
        <v>135</v>
      </c>
      <c r="J2243" t="s">
        <v>136</v>
      </c>
      <c r="K2243" t="s">
        <v>137</v>
      </c>
      <c r="L2243" t="s">
        <v>6753</v>
      </c>
      <c r="M2243" t="s">
        <v>6754</v>
      </c>
      <c r="N2243">
        <v>3.5266666660000001</v>
      </c>
      <c r="O2243">
        <v>0</v>
      </c>
      <c r="P2243">
        <v>3</v>
      </c>
      <c r="Q2243">
        <v>0</v>
      </c>
      <c r="R2243">
        <v>0</v>
      </c>
      <c r="S2243">
        <v>0</v>
      </c>
      <c r="T2243">
        <v>1</v>
      </c>
      <c r="U2243">
        <v>0</v>
      </c>
      <c r="V2243">
        <v>0</v>
      </c>
      <c r="W2243">
        <v>0</v>
      </c>
      <c r="X2243">
        <v>0.37620649804076944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0.37620649804076944</v>
      </c>
    </row>
    <row r="2244" spans="1:31" x14ac:dyDescent="0.25">
      <c r="A2244">
        <v>1809734</v>
      </c>
      <c r="B2244">
        <v>1</v>
      </c>
      <c r="C2244" t="s">
        <v>81</v>
      </c>
      <c r="D2244" t="s">
        <v>113</v>
      </c>
      <c r="E2244" t="s">
        <v>140</v>
      </c>
      <c r="F2244" t="s">
        <v>6755</v>
      </c>
      <c r="G2244" t="s">
        <v>142</v>
      </c>
      <c r="H2244" t="s">
        <v>143</v>
      </c>
      <c r="I2244" t="s">
        <v>135</v>
      </c>
      <c r="J2244" t="s">
        <v>136</v>
      </c>
      <c r="K2244" t="s">
        <v>137</v>
      </c>
      <c r="L2244" t="s">
        <v>6756</v>
      </c>
      <c r="M2244" t="s">
        <v>6757</v>
      </c>
      <c r="N2244">
        <v>0.78555555499999996</v>
      </c>
      <c r="O2244">
        <v>0</v>
      </c>
      <c r="P2244">
        <v>991</v>
      </c>
      <c r="Q2244">
        <v>28</v>
      </c>
      <c r="R2244">
        <v>89</v>
      </c>
      <c r="S2244">
        <v>2</v>
      </c>
      <c r="T2244">
        <v>108</v>
      </c>
      <c r="U2244">
        <v>0</v>
      </c>
      <c r="V2244">
        <v>0</v>
      </c>
      <c r="W2244">
        <v>0</v>
      </c>
      <c r="X2244">
        <v>146.93565983846347</v>
      </c>
      <c r="Y2244">
        <v>33.840783109918377</v>
      </c>
      <c r="Z2244">
        <v>66.83450323867045</v>
      </c>
      <c r="AA2244">
        <v>14.14237486187098</v>
      </c>
      <c r="AB2244">
        <v>19.079168073272594</v>
      </c>
      <c r="AC2244">
        <v>0</v>
      </c>
      <c r="AD2244">
        <v>0</v>
      </c>
      <c r="AE2244">
        <v>280.8324891221958</v>
      </c>
    </row>
    <row r="2245" spans="1:31" x14ac:dyDescent="0.25">
      <c r="A2245">
        <v>1809777</v>
      </c>
      <c r="B2245">
        <v>1</v>
      </c>
      <c r="C2245" t="s">
        <v>80</v>
      </c>
      <c r="D2245" t="s">
        <v>109</v>
      </c>
      <c r="E2245" t="s">
        <v>131</v>
      </c>
      <c r="F2245" t="s">
        <v>6758</v>
      </c>
      <c r="G2245" t="s">
        <v>231</v>
      </c>
      <c r="H2245" t="s">
        <v>134</v>
      </c>
      <c r="I2245" t="s">
        <v>135</v>
      </c>
      <c r="J2245" t="s">
        <v>136</v>
      </c>
      <c r="K2245" t="s">
        <v>137</v>
      </c>
      <c r="L2245" t="s">
        <v>6759</v>
      </c>
      <c r="M2245" t="s">
        <v>6760</v>
      </c>
      <c r="N2245">
        <v>1.707777777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8.7492213189733353E-3</v>
      </c>
      <c r="AC2245">
        <v>0</v>
      </c>
      <c r="AD2245">
        <v>0</v>
      </c>
      <c r="AE2245">
        <v>8.7492213189733353E-3</v>
      </c>
    </row>
    <row r="2246" spans="1:31" x14ac:dyDescent="0.25">
      <c r="A2246">
        <v>1809448</v>
      </c>
      <c r="B2246">
        <v>1</v>
      </c>
      <c r="C2246" t="s">
        <v>81</v>
      </c>
      <c r="D2246" t="s">
        <v>112</v>
      </c>
      <c r="E2246" t="s">
        <v>140</v>
      </c>
      <c r="F2246" t="s">
        <v>6761</v>
      </c>
      <c r="G2246" t="s">
        <v>142</v>
      </c>
      <c r="H2246" t="s">
        <v>143</v>
      </c>
      <c r="I2246" t="s">
        <v>135</v>
      </c>
      <c r="J2246" t="s">
        <v>136</v>
      </c>
      <c r="K2246" t="s">
        <v>137</v>
      </c>
      <c r="L2246" t="s">
        <v>6762</v>
      </c>
      <c r="M2246" t="s">
        <v>6763</v>
      </c>
      <c r="N2246">
        <v>0.91222222200000003</v>
      </c>
      <c r="O2246">
        <v>0</v>
      </c>
      <c r="P2246">
        <v>949</v>
      </c>
      <c r="Q2246">
        <v>18</v>
      </c>
      <c r="R2246">
        <v>170</v>
      </c>
      <c r="S2246">
        <v>8</v>
      </c>
      <c r="T2246">
        <v>32</v>
      </c>
      <c r="U2246">
        <v>1</v>
      </c>
      <c r="V2246">
        <v>0</v>
      </c>
      <c r="W2246">
        <v>0</v>
      </c>
      <c r="X2246">
        <v>96.776841094095346</v>
      </c>
      <c r="Y2246">
        <v>53.123490301454048</v>
      </c>
      <c r="Z2246">
        <v>10.163130534481438</v>
      </c>
      <c r="AA2246">
        <v>53.397593762726331</v>
      </c>
      <c r="AB2246">
        <v>3.5592818854199835</v>
      </c>
      <c r="AC2246">
        <v>33.38788340091542</v>
      </c>
      <c r="AD2246">
        <v>0</v>
      </c>
      <c r="AE2246">
        <v>250.40822097909256</v>
      </c>
    </row>
    <row r="2247" spans="1:31" x14ac:dyDescent="0.25">
      <c r="A2247">
        <v>1809691</v>
      </c>
      <c r="B2247">
        <v>1</v>
      </c>
      <c r="C2247" t="s">
        <v>80</v>
      </c>
      <c r="D2247" t="s">
        <v>109</v>
      </c>
      <c r="E2247" t="s">
        <v>193</v>
      </c>
      <c r="F2247" t="s">
        <v>6764</v>
      </c>
      <c r="G2247" t="s">
        <v>235</v>
      </c>
      <c r="H2247" t="s">
        <v>134</v>
      </c>
      <c r="I2247" t="s">
        <v>135</v>
      </c>
      <c r="J2247" t="s">
        <v>136</v>
      </c>
      <c r="K2247" t="s">
        <v>137</v>
      </c>
      <c r="L2247" t="s">
        <v>6765</v>
      </c>
      <c r="M2247" t="s">
        <v>6766</v>
      </c>
      <c r="N2247">
        <v>2.4075000000000002</v>
      </c>
      <c r="O2247">
        <v>0</v>
      </c>
      <c r="P2247">
        <v>13</v>
      </c>
      <c r="Q2247">
        <v>0</v>
      </c>
      <c r="R2247">
        <v>0</v>
      </c>
      <c r="S2247">
        <v>0</v>
      </c>
      <c r="T2247">
        <v>2</v>
      </c>
      <c r="U2247">
        <v>0</v>
      </c>
      <c r="V2247">
        <v>0</v>
      </c>
      <c r="W2247">
        <v>0</v>
      </c>
      <c r="X2247">
        <v>3.7065009800750057</v>
      </c>
      <c r="Y2247">
        <v>0</v>
      </c>
      <c r="Z2247">
        <v>0</v>
      </c>
      <c r="AA2247">
        <v>0</v>
      </c>
      <c r="AB2247">
        <v>0.24487234993689724</v>
      </c>
      <c r="AC2247">
        <v>0</v>
      </c>
      <c r="AD2247">
        <v>0</v>
      </c>
      <c r="AE2247">
        <v>3.9513733300119029</v>
      </c>
    </row>
    <row r="2248" spans="1:31" x14ac:dyDescent="0.25">
      <c r="A2248">
        <v>1809840</v>
      </c>
      <c r="B2248">
        <v>1</v>
      </c>
      <c r="C2248" t="s">
        <v>80</v>
      </c>
      <c r="D2248" t="s">
        <v>97</v>
      </c>
      <c r="E2248" t="s">
        <v>131</v>
      </c>
      <c r="F2248" t="s">
        <v>6767</v>
      </c>
      <c r="G2248" t="s">
        <v>231</v>
      </c>
      <c r="H2248" t="s">
        <v>134</v>
      </c>
      <c r="I2248" t="s">
        <v>135</v>
      </c>
      <c r="J2248" t="s">
        <v>136</v>
      </c>
      <c r="K2248" t="s">
        <v>137</v>
      </c>
      <c r="L2248" t="s">
        <v>6768</v>
      </c>
      <c r="M2248" t="s">
        <v>6769</v>
      </c>
      <c r="N2248">
        <v>1.545833333</v>
      </c>
      <c r="O2248">
        <v>0</v>
      </c>
      <c r="P2248">
        <v>2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2.4386826848246916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2.4386826848246916</v>
      </c>
    </row>
    <row r="2249" spans="1:31" x14ac:dyDescent="0.25">
      <c r="A2249">
        <v>1809740</v>
      </c>
      <c r="B2249">
        <v>1</v>
      </c>
      <c r="C2249" t="s">
        <v>80</v>
      </c>
      <c r="D2249" t="s">
        <v>93</v>
      </c>
      <c r="E2249" t="s">
        <v>131</v>
      </c>
      <c r="F2249" t="s">
        <v>6770</v>
      </c>
      <c r="G2249" t="s">
        <v>231</v>
      </c>
      <c r="H2249" t="s">
        <v>134</v>
      </c>
      <c r="I2249" t="s">
        <v>135</v>
      </c>
      <c r="J2249" t="s">
        <v>136</v>
      </c>
      <c r="K2249" t="s">
        <v>137</v>
      </c>
      <c r="L2249" t="s">
        <v>6771</v>
      </c>
      <c r="M2249" t="s">
        <v>6772</v>
      </c>
      <c r="N2249">
        <v>1.551666666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0.36751416471765336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0.36751416471765336</v>
      </c>
    </row>
    <row r="2250" spans="1:31" x14ac:dyDescent="0.25">
      <c r="A2250">
        <v>1809488</v>
      </c>
      <c r="B2250">
        <v>1</v>
      </c>
      <c r="C2250" t="s">
        <v>81</v>
      </c>
      <c r="D2250" t="s">
        <v>118</v>
      </c>
      <c r="E2250" t="s">
        <v>339</v>
      </c>
      <c r="F2250" t="s">
        <v>6773</v>
      </c>
      <c r="G2250" t="s">
        <v>142</v>
      </c>
      <c r="H2250" t="s">
        <v>143</v>
      </c>
      <c r="I2250" t="s">
        <v>135</v>
      </c>
      <c r="J2250" t="s">
        <v>136</v>
      </c>
      <c r="K2250" t="s">
        <v>137</v>
      </c>
      <c r="L2250" t="s">
        <v>6774</v>
      </c>
      <c r="M2250" t="s">
        <v>6775</v>
      </c>
      <c r="N2250">
        <v>0.28583333300000002</v>
      </c>
      <c r="O2250">
        <v>7</v>
      </c>
      <c r="P2250">
        <v>1033</v>
      </c>
      <c r="Q2250">
        <v>156</v>
      </c>
      <c r="R2250">
        <v>64</v>
      </c>
      <c r="S2250">
        <v>31</v>
      </c>
      <c r="T2250">
        <v>87</v>
      </c>
      <c r="U2250">
        <v>0</v>
      </c>
      <c r="V2250">
        <v>0</v>
      </c>
      <c r="W2250">
        <v>0.53819468491435496</v>
      </c>
      <c r="X2250">
        <v>37.713089456072666</v>
      </c>
      <c r="Y2250">
        <v>138.22409750091137</v>
      </c>
      <c r="Z2250">
        <v>8.0211471078586971</v>
      </c>
      <c r="AA2250">
        <v>23.397475974236983</v>
      </c>
      <c r="AB2250">
        <v>13.261792111250973</v>
      </c>
      <c r="AC2250">
        <v>0</v>
      </c>
      <c r="AD2250">
        <v>0</v>
      </c>
      <c r="AE2250">
        <v>221.15579683524504</v>
      </c>
    </row>
    <row r="2251" spans="1:31" x14ac:dyDescent="0.25">
      <c r="A2251">
        <v>1809820</v>
      </c>
      <c r="B2251">
        <v>1</v>
      </c>
      <c r="C2251" t="s">
        <v>81</v>
      </c>
      <c r="D2251" t="s">
        <v>121</v>
      </c>
      <c r="E2251" t="s">
        <v>291</v>
      </c>
      <c r="F2251" t="s">
        <v>6776</v>
      </c>
      <c r="G2251" t="s">
        <v>424</v>
      </c>
      <c r="H2251" t="s">
        <v>134</v>
      </c>
      <c r="I2251" t="s">
        <v>135</v>
      </c>
      <c r="J2251" t="s">
        <v>136</v>
      </c>
      <c r="K2251" t="s">
        <v>137</v>
      </c>
      <c r="L2251" t="s">
        <v>6777</v>
      </c>
      <c r="M2251" t="s">
        <v>6778</v>
      </c>
      <c r="N2251">
        <v>1.458611111</v>
      </c>
      <c r="O2251">
        <v>0</v>
      </c>
      <c r="P2251">
        <v>36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8.7250969235035907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8.7250969235035907</v>
      </c>
    </row>
    <row r="2252" spans="1:31" x14ac:dyDescent="0.25">
      <c r="A2252">
        <v>1809511</v>
      </c>
      <c r="B2252">
        <v>1</v>
      </c>
      <c r="C2252" t="s">
        <v>80</v>
      </c>
      <c r="D2252" t="s">
        <v>104</v>
      </c>
      <c r="E2252" t="s">
        <v>140</v>
      </c>
      <c r="F2252" t="s">
        <v>3024</v>
      </c>
      <c r="G2252" t="s">
        <v>256</v>
      </c>
      <c r="H2252" t="s">
        <v>143</v>
      </c>
      <c r="I2252" t="s">
        <v>135</v>
      </c>
      <c r="J2252" t="s">
        <v>136</v>
      </c>
      <c r="K2252" t="s">
        <v>159</v>
      </c>
      <c r="L2252" t="s">
        <v>6779</v>
      </c>
      <c r="M2252" t="s">
        <v>6780</v>
      </c>
      <c r="N2252">
        <v>1.412725</v>
      </c>
      <c r="O2252">
        <v>1</v>
      </c>
      <c r="P2252">
        <v>0</v>
      </c>
      <c r="Q2252">
        <v>0</v>
      </c>
      <c r="R2252">
        <v>0</v>
      </c>
      <c r="S2252">
        <v>14</v>
      </c>
      <c r="T2252">
        <v>1</v>
      </c>
      <c r="U2252">
        <v>6</v>
      </c>
      <c r="V2252">
        <v>0</v>
      </c>
      <c r="W2252">
        <v>0.13415340367833056</v>
      </c>
      <c r="X2252">
        <v>0</v>
      </c>
      <c r="Y2252">
        <v>0</v>
      </c>
      <c r="Z2252">
        <v>0</v>
      </c>
      <c r="AA2252">
        <v>89.371551164011308</v>
      </c>
      <c r="AB2252">
        <v>0.38678803083493996</v>
      </c>
      <c r="AC2252">
        <v>446.06733343574666</v>
      </c>
      <c r="AD2252">
        <v>0</v>
      </c>
      <c r="AE2252">
        <v>535.95982603427126</v>
      </c>
    </row>
    <row r="2253" spans="1:31" x14ac:dyDescent="0.25">
      <c r="A2253">
        <v>1809697</v>
      </c>
      <c r="B2253">
        <v>1</v>
      </c>
      <c r="C2253" t="s">
        <v>80</v>
      </c>
      <c r="D2253" t="s">
        <v>107</v>
      </c>
      <c r="E2253" t="s">
        <v>131</v>
      </c>
      <c r="F2253" t="s">
        <v>6781</v>
      </c>
      <c r="G2253" t="s">
        <v>279</v>
      </c>
      <c r="H2253" t="s">
        <v>134</v>
      </c>
      <c r="I2253" t="s">
        <v>135</v>
      </c>
      <c r="J2253" t="s">
        <v>136</v>
      </c>
      <c r="K2253" t="s">
        <v>137</v>
      </c>
      <c r="L2253" t="s">
        <v>6782</v>
      </c>
      <c r="M2253" t="s">
        <v>6783</v>
      </c>
      <c r="N2253">
        <v>3.7002777770000002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0.20015562825387143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0.20015562825387143</v>
      </c>
    </row>
    <row r="2254" spans="1:31" x14ac:dyDescent="0.25">
      <c r="A2254">
        <v>1809674</v>
      </c>
      <c r="B2254">
        <v>1</v>
      </c>
      <c r="C2254" t="s">
        <v>80</v>
      </c>
      <c r="D2254" t="s">
        <v>110</v>
      </c>
      <c r="E2254" t="s">
        <v>193</v>
      </c>
      <c r="F2254" t="s">
        <v>5877</v>
      </c>
      <c r="G2254" t="s">
        <v>235</v>
      </c>
      <c r="H2254" t="s">
        <v>134</v>
      </c>
      <c r="I2254" t="s">
        <v>135</v>
      </c>
      <c r="J2254" t="s">
        <v>136</v>
      </c>
      <c r="K2254" t="s">
        <v>137</v>
      </c>
      <c r="L2254" t="s">
        <v>6784</v>
      </c>
      <c r="M2254" t="s">
        <v>6785</v>
      </c>
      <c r="N2254">
        <v>2.8588888880000001</v>
      </c>
      <c r="O2254">
        <v>0</v>
      </c>
      <c r="P2254">
        <v>55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44.271981414594137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44.271981414594137</v>
      </c>
    </row>
    <row r="2255" spans="1:31" x14ac:dyDescent="0.25">
      <c r="A2255">
        <v>1809505</v>
      </c>
      <c r="B2255">
        <v>1</v>
      </c>
      <c r="C2255" t="s">
        <v>81</v>
      </c>
      <c r="D2255" t="s">
        <v>122</v>
      </c>
      <c r="E2255" t="s">
        <v>131</v>
      </c>
      <c r="F2255" t="s">
        <v>6786</v>
      </c>
      <c r="G2255" t="s">
        <v>231</v>
      </c>
      <c r="H2255" t="s">
        <v>134</v>
      </c>
      <c r="I2255" t="s">
        <v>135</v>
      </c>
      <c r="J2255" t="s">
        <v>136</v>
      </c>
      <c r="K2255" t="s">
        <v>137</v>
      </c>
      <c r="L2255" t="s">
        <v>6787</v>
      </c>
      <c r="M2255" t="s">
        <v>6788</v>
      </c>
      <c r="N2255">
        <v>3.3038888879999999</v>
      </c>
      <c r="O2255">
        <v>0</v>
      </c>
      <c r="P2255">
        <v>2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1.0630822473030619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1.0630822473030619</v>
      </c>
    </row>
    <row r="2256" spans="1:31" x14ac:dyDescent="0.25">
      <c r="A2256">
        <v>1809528</v>
      </c>
      <c r="B2256">
        <v>1</v>
      </c>
      <c r="C2256" t="s">
        <v>80</v>
      </c>
      <c r="D2256" t="s">
        <v>95</v>
      </c>
      <c r="E2256" t="s">
        <v>339</v>
      </c>
      <c r="F2256" t="s">
        <v>6789</v>
      </c>
      <c r="G2256" t="s">
        <v>263</v>
      </c>
      <c r="H2256" t="s">
        <v>143</v>
      </c>
      <c r="I2256" t="s">
        <v>135</v>
      </c>
      <c r="J2256" t="s">
        <v>136</v>
      </c>
      <c r="K2256" t="s">
        <v>159</v>
      </c>
      <c r="L2256" t="s">
        <v>6790</v>
      </c>
      <c r="M2256" t="s">
        <v>6791</v>
      </c>
      <c r="N2256">
        <v>3.8805980550000001</v>
      </c>
      <c r="O2256">
        <v>0</v>
      </c>
      <c r="P2256">
        <v>137</v>
      </c>
      <c r="Q2256">
        <v>0</v>
      </c>
      <c r="R2256">
        <v>1</v>
      </c>
      <c r="S2256">
        <v>24</v>
      </c>
      <c r="T2256">
        <v>8</v>
      </c>
      <c r="U2256">
        <v>4</v>
      </c>
      <c r="V2256">
        <v>0</v>
      </c>
      <c r="W2256">
        <v>0</v>
      </c>
      <c r="X2256">
        <v>113.6392078577755</v>
      </c>
      <c r="Y2256">
        <v>0</v>
      </c>
      <c r="Z2256">
        <v>0.13936321720332001</v>
      </c>
      <c r="AA2256">
        <v>2513.7254668955065</v>
      </c>
      <c r="AB2256">
        <v>24.179085047341001</v>
      </c>
      <c r="AC2256">
        <v>1745.1793277539391</v>
      </c>
      <c r="AD2256">
        <v>0</v>
      </c>
      <c r="AE2256">
        <v>4396.862450771765</v>
      </c>
    </row>
    <row r="2257" spans="1:31" x14ac:dyDescent="0.25">
      <c r="A2257">
        <v>1809465</v>
      </c>
      <c r="B2257">
        <v>1</v>
      </c>
      <c r="C2257" t="s">
        <v>80</v>
      </c>
      <c r="D2257" t="s">
        <v>83</v>
      </c>
      <c r="E2257" t="s">
        <v>146</v>
      </c>
      <c r="F2257" t="s">
        <v>6792</v>
      </c>
      <c r="G2257" t="s">
        <v>187</v>
      </c>
      <c r="H2257" t="s">
        <v>143</v>
      </c>
      <c r="I2257" t="s">
        <v>135</v>
      </c>
      <c r="J2257" t="s">
        <v>136</v>
      </c>
      <c r="K2257" t="s">
        <v>137</v>
      </c>
      <c r="L2257" t="s">
        <v>6793</v>
      </c>
      <c r="M2257" t="s">
        <v>6794</v>
      </c>
      <c r="N2257">
        <v>1.7766666659999999</v>
      </c>
      <c r="O2257">
        <v>0</v>
      </c>
      <c r="P2257">
        <v>11912</v>
      </c>
      <c r="Q2257">
        <v>0</v>
      </c>
      <c r="R2257">
        <v>0</v>
      </c>
      <c r="S2257">
        <v>5</v>
      </c>
      <c r="T2257">
        <v>1411</v>
      </c>
      <c r="U2257">
        <v>2</v>
      </c>
      <c r="V2257">
        <v>26</v>
      </c>
      <c r="W2257">
        <v>0</v>
      </c>
      <c r="X2257">
        <v>4019.0044571428152</v>
      </c>
      <c r="Y2257">
        <v>0</v>
      </c>
      <c r="Z2257">
        <v>0</v>
      </c>
      <c r="AA2257">
        <v>1623.2658687872593</v>
      </c>
      <c r="AB2257">
        <v>810.11045806800837</v>
      </c>
      <c r="AC2257">
        <v>61.304087408886886</v>
      </c>
      <c r="AD2257">
        <v>656.58269510671778</v>
      </c>
      <c r="AE2257">
        <v>7170.2675665136867</v>
      </c>
    </row>
    <row r="2258" spans="1:31" x14ac:dyDescent="0.25">
      <c r="A2258">
        <v>1809694</v>
      </c>
      <c r="B2258">
        <v>1</v>
      </c>
      <c r="C2258" t="s">
        <v>80</v>
      </c>
      <c r="D2258" t="s">
        <v>99</v>
      </c>
      <c r="E2258" t="s">
        <v>131</v>
      </c>
      <c r="F2258" t="s">
        <v>6795</v>
      </c>
      <c r="G2258" t="s">
        <v>231</v>
      </c>
      <c r="H2258" t="s">
        <v>134</v>
      </c>
      <c r="I2258" t="s">
        <v>135</v>
      </c>
      <c r="J2258" t="s">
        <v>136</v>
      </c>
      <c r="K2258" t="s">
        <v>137</v>
      </c>
      <c r="L2258" t="s">
        <v>6796</v>
      </c>
      <c r="M2258" t="s">
        <v>6797</v>
      </c>
      <c r="N2258">
        <v>2.6074999999999999</v>
      </c>
      <c r="O2258">
        <v>0</v>
      </c>
      <c r="P2258">
        <v>2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0.64283557577472927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0.64283557577472927</v>
      </c>
    </row>
    <row r="2259" spans="1:31" x14ac:dyDescent="0.25">
      <c r="A2259">
        <v>1809445</v>
      </c>
      <c r="B2259">
        <v>1</v>
      </c>
      <c r="C2259" t="s">
        <v>80</v>
      </c>
      <c r="D2259" t="s">
        <v>85</v>
      </c>
      <c r="E2259" t="s">
        <v>326</v>
      </c>
      <c r="F2259" t="s">
        <v>6740</v>
      </c>
      <c r="G2259" t="s">
        <v>235</v>
      </c>
      <c r="H2259" t="s">
        <v>134</v>
      </c>
      <c r="I2259" t="s">
        <v>135</v>
      </c>
      <c r="J2259" t="s">
        <v>136</v>
      </c>
      <c r="K2259" t="s">
        <v>137</v>
      </c>
      <c r="L2259" t="s">
        <v>6798</v>
      </c>
      <c r="M2259" t="s">
        <v>6799</v>
      </c>
      <c r="N2259">
        <v>0.70583333299999995</v>
      </c>
      <c r="O2259">
        <v>0</v>
      </c>
      <c r="P2259">
        <v>159</v>
      </c>
      <c r="Q2259">
        <v>0</v>
      </c>
      <c r="R2259">
        <v>0</v>
      </c>
      <c r="S2259">
        <v>0</v>
      </c>
      <c r="T2259">
        <v>4</v>
      </c>
      <c r="U2259">
        <v>0</v>
      </c>
      <c r="V2259">
        <v>0</v>
      </c>
      <c r="W2259">
        <v>0</v>
      </c>
      <c r="X2259">
        <v>25.725812942042815</v>
      </c>
      <c r="Y2259">
        <v>0</v>
      </c>
      <c r="Z2259">
        <v>0</v>
      </c>
      <c r="AA2259">
        <v>0</v>
      </c>
      <c r="AB2259">
        <v>0.45418003800066337</v>
      </c>
      <c r="AC2259">
        <v>0</v>
      </c>
      <c r="AD2259">
        <v>0</v>
      </c>
      <c r="AE2259">
        <v>26.17999298004348</v>
      </c>
    </row>
    <row r="2260" spans="1:31" x14ac:dyDescent="0.25">
      <c r="A2260">
        <v>1809551</v>
      </c>
      <c r="B2260">
        <v>1</v>
      </c>
      <c r="C2260" t="s">
        <v>81</v>
      </c>
      <c r="D2260" t="s">
        <v>128</v>
      </c>
      <c r="E2260" t="s">
        <v>131</v>
      </c>
      <c r="F2260" t="s">
        <v>6800</v>
      </c>
      <c r="G2260" t="s">
        <v>133</v>
      </c>
      <c r="H2260" t="s">
        <v>134</v>
      </c>
      <c r="I2260" t="s">
        <v>135</v>
      </c>
      <c r="J2260" t="s">
        <v>136</v>
      </c>
      <c r="K2260" t="s">
        <v>137</v>
      </c>
      <c r="L2260" t="s">
        <v>6801</v>
      </c>
      <c r="M2260" t="s">
        <v>6802</v>
      </c>
      <c r="N2260">
        <v>3.8088888879999998</v>
      </c>
      <c r="O2260">
        <v>0</v>
      </c>
      <c r="P2260">
        <v>6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3.8422865830312798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3.8422865830312798</v>
      </c>
    </row>
    <row r="2261" spans="1:31" x14ac:dyDescent="0.25">
      <c r="A2261">
        <v>1809700</v>
      </c>
      <c r="B2261">
        <v>1</v>
      </c>
      <c r="C2261" t="s">
        <v>80</v>
      </c>
      <c r="D2261" t="s">
        <v>107</v>
      </c>
      <c r="E2261" t="s">
        <v>326</v>
      </c>
      <c r="F2261" t="s">
        <v>6803</v>
      </c>
      <c r="G2261" t="s">
        <v>195</v>
      </c>
      <c r="H2261" t="s">
        <v>134</v>
      </c>
      <c r="I2261" t="s">
        <v>135</v>
      </c>
      <c r="J2261" t="s">
        <v>136</v>
      </c>
      <c r="K2261" t="s">
        <v>137</v>
      </c>
      <c r="L2261" t="s">
        <v>6804</v>
      </c>
      <c r="M2261" t="s">
        <v>6805</v>
      </c>
      <c r="N2261">
        <v>1.6305555549999999</v>
      </c>
      <c r="O2261">
        <v>0</v>
      </c>
      <c r="P2261">
        <v>35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2.4481018756081192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2.4481018756081192</v>
      </c>
    </row>
    <row r="2262" spans="1:31" x14ac:dyDescent="0.25">
      <c r="A2262">
        <v>1809746</v>
      </c>
      <c r="B2262">
        <v>1</v>
      </c>
      <c r="C2262" t="s">
        <v>81</v>
      </c>
      <c r="D2262" t="s">
        <v>112</v>
      </c>
      <c r="E2262" t="s">
        <v>193</v>
      </c>
      <c r="F2262" t="s">
        <v>6806</v>
      </c>
      <c r="G2262" t="s">
        <v>235</v>
      </c>
      <c r="H2262" t="s">
        <v>134</v>
      </c>
      <c r="I2262" t="s">
        <v>135</v>
      </c>
      <c r="J2262" t="s">
        <v>136</v>
      </c>
      <c r="K2262" t="s">
        <v>137</v>
      </c>
      <c r="L2262" t="s">
        <v>6807</v>
      </c>
      <c r="M2262" t="s">
        <v>6808</v>
      </c>
      <c r="N2262">
        <v>4.8969444439999998</v>
      </c>
      <c r="O2262">
        <v>0</v>
      </c>
      <c r="P2262">
        <v>3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0.92761894196419792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0.92761894196419792</v>
      </c>
    </row>
    <row r="2263" spans="1:31" x14ac:dyDescent="0.25">
      <c r="A2263">
        <v>1809560</v>
      </c>
      <c r="B2263">
        <v>1</v>
      </c>
      <c r="C2263" t="s">
        <v>80</v>
      </c>
      <c r="D2263" t="s">
        <v>94</v>
      </c>
      <c r="E2263" t="s">
        <v>291</v>
      </c>
      <c r="F2263" t="s">
        <v>6809</v>
      </c>
      <c r="G2263" t="s">
        <v>3180</v>
      </c>
      <c r="H2263" t="s">
        <v>134</v>
      </c>
      <c r="I2263" t="s">
        <v>135</v>
      </c>
      <c r="J2263" t="s">
        <v>136</v>
      </c>
      <c r="K2263" t="s">
        <v>137</v>
      </c>
      <c r="L2263" t="s">
        <v>6810</v>
      </c>
      <c r="M2263" t="s">
        <v>6811</v>
      </c>
      <c r="N2263">
        <v>1.375555555</v>
      </c>
      <c r="O2263">
        <v>0</v>
      </c>
      <c r="P2263">
        <v>0</v>
      </c>
      <c r="Q2263">
        <v>0</v>
      </c>
      <c r="R2263">
        <v>9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2.0131244589202471</v>
      </c>
      <c r="AA2263">
        <v>0</v>
      </c>
      <c r="AB2263">
        <v>0</v>
      </c>
      <c r="AC2263">
        <v>0</v>
      </c>
      <c r="AD2263">
        <v>0</v>
      </c>
      <c r="AE2263">
        <v>2.0131244589202471</v>
      </c>
    </row>
    <row r="2264" spans="1:31" x14ac:dyDescent="0.25">
      <c r="A2264">
        <v>1809554</v>
      </c>
      <c r="B2264">
        <v>1</v>
      </c>
      <c r="C2264" t="s">
        <v>80</v>
      </c>
      <c r="D2264" t="s">
        <v>104</v>
      </c>
      <c r="E2264" t="s">
        <v>131</v>
      </c>
      <c r="F2264" t="s">
        <v>6812</v>
      </c>
      <c r="G2264" t="s">
        <v>231</v>
      </c>
      <c r="H2264" t="s">
        <v>134</v>
      </c>
      <c r="I2264" t="s">
        <v>135</v>
      </c>
      <c r="J2264" t="s">
        <v>136</v>
      </c>
      <c r="K2264" t="s">
        <v>137</v>
      </c>
      <c r="L2264" t="s">
        <v>6813</v>
      </c>
      <c r="M2264" t="s">
        <v>6814</v>
      </c>
      <c r="N2264">
        <v>4.8094444440000004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0.71855625491760011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0.71855625491760011</v>
      </c>
    </row>
    <row r="2265" spans="1:31" x14ac:dyDescent="0.25">
      <c r="A2265">
        <v>1809623</v>
      </c>
      <c r="B2265">
        <v>1</v>
      </c>
      <c r="C2265" t="s">
        <v>80</v>
      </c>
      <c r="D2265" t="s">
        <v>101</v>
      </c>
      <c r="E2265" t="s">
        <v>193</v>
      </c>
      <c r="F2265" t="s">
        <v>6815</v>
      </c>
      <c r="G2265" t="s">
        <v>279</v>
      </c>
      <c r="H2265" t="s">
        <v>134</v>
      </c>
      <c r="I2265" t="s">
        <v>135</v>
      </c>
      <c r="J2265" t="s">
        <v>136</v>
      </c>
      <c r="K2265" t="s">
        <v>137</v>
      </c>
      <c r="L2265" t="s">
        <v>6816</v>
      </c>
      <c r="M2265" t="s">
        <v>6817</v>
      </c>
      <c r="N2265">
        <v>0.60277777700000001</v>
      </c>
      <c r="O2265">
        <v>0</v>
      </c>
      <c r="P2265">
        <v>41</v>
      </c>
      <c r="Q2265">
        <v>0</v>
      </c>
      <c r="R2265">
        <v>0</v>
      </c>
      <c r="S2265">
        <v>0</v>
      </c>
      <c r="T2265">
        <v>4</v>
      </c>
      <c r="U2265">
        <v>0</v>
      </c>
      <c r="V2265">
        <v>0</v>
      </c>
      <c r="W2265">
        <v>0</v>
      </c>
      <c r="X2265">
        <v>4.9934152851121381</v>
      </c>
      <c r="Y2265">
        <v>0</v>
      </c>
      <c r="Z2265">
        <v>0</v>
      </c>
      <c r="AA2265">
        <v>0</v>
      </c>
      <c r="AB2265">
        <v>0.79228754817967229</v>
      </c>
      <c r="AC2265">
        <v>0</v>
      </c>
      <c r="AD2265">
        <v>0</v>
      </c>
      <c r="AE2265">
        <v>5.7857028332918103</v>
      </c>
    </row>
    <row r="2266" spans="1:31" x14ac:dyDescent="0.25">
      <c r="A2266">
        <v>1809706</v>
      </c>
      <c r="B2266">
        <v>1</v>
      </c>
      <c r="C2266" t="s">
        <v>80</v>
      </c>
      <c r="D2266" t="s">
        <v>94</v>
      </c>
      <c r="E2266" t="s">
        <v>193</v>
      </c>
      <c r="F2266" t="s">
        <v>6818</v>
      </c>
      <c r="G2266" t="s">
        <v>235</v>
      </c>
      <c r="H2266" t="s">
        <v>134</v>
      </c>
      <c r="I2266" t="s">
        <v>135</v>
      </c>
      <c r="J2266" t="s">
        <v>136</v>
      </c>
      <c r="K2266" t="s">
        <v>137</v>
      </c>
      <c r="L2266" t="s">
        <v>6819</v>
      </c>
      <c r="M2266" t="s">
        <v>6820</v>
      </c>
      <c r="N2266">
        <v>4.6211111110000003</v>
      </c>
      <c r="O2266">
        <v>0</v>
      </c>
      <c r="P2266">
        <v>11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9.7060985608823511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9.7060985608823511</v>
      </c>
    </row>
    <row r="2267" spans="1:31" x14ac:dyDescent="0.25">
      <c r="A2267">
        <v>1809514</v>
      </c>
      <c r="B2267">
        <v>1</v>
      </c>
      <c r="C2267" t="s">
        <v>81</v>
      </c>
      <c r="D2267" t="s">
        <v>113</v>
      </c>
      <c r="E2267" t="s">
        <v>131</v>
      </c>
      <c r="F2267" t="s">
        <v>6821</v>
      </c>
      <c r="G2267" t="s">
        <v>133</v>
      </c>
      <c r="H2267" t="s">
        <v>134</v>
      </c>
      <c r="I2267" t="s">
        <v>135</v>
      </c>
      <c r="J2267" t="s">
        <v>136</v>
      </c>
      <c r="K2267" t="s">
        <v>137</v>
      </c>
      <c r="L2267" t="s">
        <v>6822</v>
      </c>
      <c r="M2267" t="s">
        <v>6823</v>
      </c>
      <c r="N2267">
        <v>11.047777777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2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1.6938919743547558</v>
      </c>
      <c r="AC2267">
        <v>0</v>
      </c>
      <c r="AD2267">
        <v>0</v>
      </c>
      <c r="AE2267">
        <v>1.6938919743547558</v>
      </c>
    </row>
    <row r="2268" spans="1:31" x14ac:dyDescent="0.25">
      <c r="A2268">
        <v>1809763</v>
      </c>
      <c r="B2268">
        <v>1</v>
      </c>
      <c r="C2268" t="s">
        <v>80</v>
      </c>
      <c r="D2268" t="s">
        <v>104</v>
      </c>
      <c r="E2268" t="s">
        <v>176</v>
      </c>
      <c r="F2268" t="s">
        <v>6824</v>
      </c>
      <c r="G2268" t="s">
        <v>142</v>
      </c>
      <c r="H2268" t="s">
        <v>143</v>
      </c>
      <c r="I2268" t="s">
        <v>135</v>
      </c>
      <c r="J2268" t="s">
        <v>136</v>
      </c>
      <c r="K2268" t="s">
        <v>137</v>
      </c>
      <c r="L2268" t="s">
        <v>6825</v>
      </c>
      <c r="M2268" t="s">
        <v>6826</v>
      </c>
      <c r="N2268">
        <v>0.50805555499999999</v>
      </c>
      <c r="O2268">
        <v>4</v>
      </c>
      <c r="P2268">
        <v>1729</v>
      </c>
      <c r="Q2268">
        <v>0</v>
      </c>
      <c r="R2268">
        <v>8</v>
      </c>
      <c r="S2268">
        <v>1</v>
      </c>
      <c r="T2268">
        <v>140</v>
      </c>
      <c r="U2268">
        <v>0</v>
      </c>
      <c r="V2268">
        <v>2</v>
      </c>
      <c r="W2268">
        <v>0.5555672859023556</v>
      </c>
      <c r="X2268">
        <v>276.66154607520383</v>
      </c>
      <c r="Y2268">
        <v>0</v>
      </c>
      <c r="Z2268">
        <v>9.7862175463227814</v>
      </c>
      <c r="AA2268">
        <v>1.343424748862186</v>
      </c>
      <c r="AB2268">
        <v>38.796789033340652</v>
      </c>
      <c r="AC2268">
        <v>0</v>
      </c>
      <c r="AD2268">
        <v>6.1264826634086837</v>
      </c>
      <c r="AE2268">
        <v>333.27002735304046</v>
      </c>
    </row>
    <row r="2269" spans="1:31" x14ac:dyDescent="0.25">
      <c r="A2269">
        <v>1809783</v>
      </c>
      <c r="B2269">
        <v>1</v>
      </c>
      <c r="C2269" t="s">
        <v>80</v>
      </c>
      <c r="D2269" t="s">
        <v>100</v>
      </c>
      <c r="E2269" t="s">
        <v>131</v>
      </c>
      <c r="F2269" t="s">
        <v>6827</v>
      </c>
      <c r="G2269" t="s">
        <v>231</v>
      </c>
      <c r="H2269" t="s">
        <v>134</v>
      </c>
      <c r="I2269" t="s">
        <v>135</v>
      </c>
      <c r="J2269" t="s">
        <v>136</v>
      </c>
      <c r="K2269" t="s">
        <v>137</v>
      </c>
      <c r="L2269" t="s">
        <v>6828</v>
      </c>
      <c r="M2269" t="s">
        <v>6829</v>
      </c>
      <c r="N2269">
        <v>1.307222222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0.81304654324968073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0.81304654324968073</v>
      </c>
    </row>
    <row r="2270" spans="1:31" x14ac:dyDescent="0.25">
      <c r="A2270">
        <v>1809497</v>
      </c>
      <c r="B2270">
        <v>1</v>
      </c>
      <c r="C2270" t="s">
        <v>81</v>
      </c>
      <c r="D2270" t="s">
        <v>113</v>
      </c>
      <c r="E2270" t="s">
        <v>140</v>
      </c>
      <c r="F2270" t="s">
        <v>212</v>
      </c>
      <c r="G2270" t="s">
        <v>142</v>
      </c>
      <c r="H2270" t="s">
        <v>143</v>
      </c>
      <c r="I2270" t="s">
        <v>199</v>
      </c>
      <c r="J2270" t="s">
        <v>136</v>
      </c>
      <c r="K2270" t="s">
        <v>137</v>
      </c>
      <c r="L2270" t="s">
        <v>6830</v>
      </c>
      <c r="M2270" t="s">
        <v>6831</v>
      </c>
      <c r="N2270">
        <v>8.8888879999999993E-3</v>
      </c>
      <c r="O2270">
        <v>0</v>
      </c>
      <c r="P2270">
        <v>505</v>
      </c>
      <c r="Q2270">
        <v>2</v>
      </c>
      <c r="R2270">
        <v>28</v>
      </c>
      <c r="S2270">
        <v>0</v>
      </c>
      <c r="T2270">
        <v>12</v>
      </c>
      <c r="U2270">
        <v>0</v>
      </c>
      <c r="V2270">
        <v>0</v>
      </c>
      <c r="W2270">
        <v>0</v>
      </c>
      <c r="X2270">
        <v>0.38940685180952883</v>
      </c>
      <c r="Y2270">
        <v>1.5376152635733335E-3</v>
      </c>
      <c r="Z2270">
        <v>0.12769710764327999</v>
      </c>
      <c r="AA2270">
        <v>0</v>
      </c>
      <c r="AB2270">
        <v>2.3995596092728888E-2</v>
      </c>
      <c r="AC2270">
        <v>0</v>
      </c>
      <c r="AD2270">
        <v>0</v>
      </c>
      <c r="AE2270">
        <v>0.54263717080911111</v>
      </c>
    </row>
    <row r="2271" spans="1:31" x14ac:dyDescent="0.25">
      <c r="A2271">
        <v>1809454</v>
      </c>
      <c r="B2271">
        <v>1</v>
      </c>
      <c r="C2271" t="s">
        <v>80</v>
      </c>
      <c r="D2271" t="s">
        <v>106</v>
      </c>
      <c r="E2271" t="s">
        <v>146</v>
      </c>
      <c r="F2271" t="s">
        <v>6832</v>
      </c>
      <c r="G2271" t="s">
        <v>170</v>
      </c>
      <c r="H2271" t="s">
        <v>143</v>
      </c>
      <c r="I2271" t="s">
        <v>135</v>
      </c>
      <c r="J2271" t="s">
        <v>136</v>
      </c>
      <c r="K2271" t="s">
        <v>137</v>
      </c>
      <c r="L2271" t="s">
        <v>6833</v>
      </c>
      <c r="M2271" t="s">
        <v>6834</v>
      </c>
      <c r="N2271">
        <v>3.068888888</v>
      </c>
      <c r="O2271">
        <v>0</v>
      </c>
      <c r="P2271">
        <v>0</v>
      </c>
      <c r="Q2271">
        <v>0</v>
      </c>
      <c r="R2271">
        <v>12</v>
      </c>
      <c r="S2271">
        <v>0</v>
      </c>
      <c r="T2271">
        <v>5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12.266159392744957</v>
      </c>
      <c r="AA2271">
        <v>0</v>
      </c>
      <c r="AB2271">
        <v>6.5169224242101746</v>
      </c>
      <c r="AC2271">
        <v>0</v>
      </c>
      <c r="AD2271">
        <v>0</v>
      </c>
      <c r="AE2271">
        <v>18.783081816955132</v>
      </c>
    </row>
    <row r="2272" spans="1:31" x14ac:dyDescent="0.25">
      <c r="A2272">
        <v>1809477</v>
      </c>
      <c r="B2272">
        <v>1</v>
      </c>
      <c r="C2272" t="s">
        <v>81</v>
      </c>
      <c r="D2272" t="s">
        <v>120</v>
      </c>
      <c r="E2272" t="s">
        <v>140</v>
      </c>
      <c r="F2272" t="s">
        <v>6835</v>
      </c>
      <c r="G2272" t="s">
        <v>142</v>
      </c>
      <c r="H2272" t="s">
        <v>143</v>
      </c>
      <c r="I2272" t="s">
        <v>135</v>
      </c>
      <c r="J2272" t="s">
        <v>136</v>
      </c>
      <c r="K2272" t="s">
        <v>137</v>
      </c>
      <c r="L2272" t="s">
        <v>6836</v>
      </c>
      <c r="M2272" t="s">
        <v>6837</v>
      </c>
      <c r="N2272">
        <v>1.3077777770000001</v>
      </c>
      <c r="O2272">
        <v>0</v>
      </c>
      <c r="P2272">
        <v>279</v>
      </c>
      <c r="Q2272">
        <v>4</v>
      </c>
      <c r="R2272">
        <v>17</v>
      </c>
      <c r="S2272">
        <v>0</v>
      </c>
      <c r="T2272">
        <v>25</v>
      </c>
      <c r="U2272">
        <v>0</v>
      </c>
      <c r="V2272">
        <v>0</v>
      </c>
      <c r="W2272">
        <v>0</v>
      </c>
      <c r="X2272">
        <v>56.254247441954938</v>
      </c>
      <c r="Y2272">
        <v>7.5979210760962346</v>
      </c>
      <c r="Z2272">
        <v>18.618912209219896</v>
      </c>
      <c r="AA2272">
        <v>0</v>
      </c>
      <c r="AB2272">
        <v>7.0809039075711278</v>
      </c>
      <c r="AC2272">
        <v>0</v>
      </c>
      <c r="AD2272">
        <v>0</v>
      </c>
      <c r="AE2272">
        <v>89.551984634842199</v>
      </c>
    </row>
    <row r="2273" spans="1:31" x14ac:dyDescent="0.25">
      <c r="A2273">
        <v>1809491</v>
      </c>
      <c r="B2273">
        <v>1</v>
      </c>
      <c r="C2273" t="s">
        <v>80</v>
      </c>
      <c r="D2273" t="s">
        <v>94</v>
      </c>
      <c r="E2273" t="s">
        <v>131</v>
      </c>
      <c r="F2273" t="s">
        <v>6838</v>
      </c>
      <c r="G2273" t="s">
        <v>209</v>
      </c>
      <c r="H2273" t="s">
        <v>134</v>
      </c>
      <c r="I2273" t="s">
        <v>135</v>
      </c>
      <c r="J2273" t="s">
        <v>136</v>
      </c>
      <c r="K2273" t="s">
        <v>137</v>
      </c>
      <c r="L2273" t="s">
        <v>6839</v>
      </c>
      <c r="M2273" t="s">
        <v>6840</v>
      </c>
      <c r="N2273">
        <v>2.1669444439999999</v>
      </c>
      <c r="O2273">
        <v>0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</row>
    <row r="2274" spans="1:31" x14ac:dyDescent="0.25">
      <c r="A2274">
        <v>1809534</v>
      </c>
      <c r="B2274">
        <v>1</v>
      </c>
      <c r="C2274" t="s">
        <v>80</v>
      </c>
      <c r="D2274" t="s">
        <v>83</v>
      </c>
      <c r="E2274" t="s">
        <v>193</v>
      </c>
      <c r="F2274" t="s">
        <v>6841</v>
      </c>
      <c r="G2274" t="s">
        <v>256</v>
      </c>
      <c r="H2274" t="s">
        <v>134</v>
      </c>
      <c r="I2274" t="s">
        <v>135</v>
      </c>
      <c r="J2274" t="s">
        <v>136</v>
      </c>
      <c r="K2274" t="s">
        <v>159</v>
      </c>
      <c r="L2274" t="s">
        <v>6842</v>
      </c>
      <c r="M2274" t="s">
        <v>6843</v>
      </c>
      <c r="N2274">
        <v>2.7964702770000001</v>
      </c>
      <c r="O2274">
        <v>0</v>
      </c>
      <c r="P2274">
        <v>10</v>
      </c>
      <c r="Q2274">
        <v>0</v>
      </c>
      <c r="R2274">
        <v>0</v>
      </c>
      <c r="S2274">
        <v>0</v>
      </c>
      <c r="T2274">
        <v>80</v>
      </c>
      <c r="U2274">
        <v>0</v>
      </c>
      <c r="V2274">
        <v>1</v>
      </c>
      <c r="W2274">
        <v>0</v>
      </c>
      <c r="X2274">
        <v>8.0717575800939763</v>
      </c>
      <c r="Y2274">
        <v>0</v>
      </c>
      <c r="Z2274">
        <v>0</v>
      </c>
      <c r="AA2274">
        <v>0</v>
      </c>
      <c r="AB2274">
        <v>104.27049116207287</v>
      </c>
      <c r="AC2274">
        <v>0</v>
      </c>
      <c r="AD2274">
        <v>7.45814513256731</v>
      </c>
      <c r="AE2274">
        <v>119.80039387473416</v>
      </c>
    </row>
    <row r="2275" spans="1:31" x14ac:dyDescent="0.25">
      <c r="A2275">
        <v>1809866</v>
      </c>
      <c r="B2275">
        <v>1</v>
      </c>
      <c r="C2275" t="s">
        <v>80</v>
      </c>
      <c r="D2275" t="s">
        <v>95</v>
      </c>
      <c r="E2275" t="s">
        <v>146</v>
      </c>
      <c r="F2275" t="s">
        <v>6844</v>
      </c>
      <c r="G2275" t="s">
        <v>593</v>
      </c>
      <c r="H2275" t="s">
        <v>143</v>
      </c>
      <c r="I2275" t="s">
        <v>135</v>
      </c>
      <c r="J2275" t="s">
        <v>136</v>
      </c>
      <c r="K2275" t="s">
        <v>137</v>
      </c>
      <c r="L2275" t="s">
        <v>6845</v>
      </c>
      <c r="M2275" t="s">
        <v>6846</v>
      </c>
      <c r="N2275">
        <v>4.585555555</v>
      </c>
      <c r="O2275">
        <v>3</v>
      </c>
      <c r="P2275">
        <v>923</v>
      </c>
      <c r="Q2275">
        <v>14</v>
      </c>
      <c r="R2275">
        <v>13</v>
      </c>
      <c r="S2275">
        <v>9</v>
      </c>
      <c r="T2275">
        <v>40</v>
      </c>
      <c r="U2275">
        <v>0</v>
      </c>
      <c r="V2275">
        <v>0</v>
      </c>
      <c r="W2275">
        <v>29.742299175238518</v>
      </c>
      <c r="X2275">
        <v>643.24753782880816</v>
      </c>
      <c r="Y2275">
        <v>106.2940473788706</v>
      </c>
      <c r="Z2275">
        <v>9.2589306315774333</v>
      </c>
      <c r="AA2275">
        <v>128.56103949103263</v>
      </c>
      <c r="AB2275">
        <v>62.038739528661651</v>
      </c>
      <c r="AC2275">
        <v>0</v>
      </c>
      <c r="AD2275">
        <v>0</v>
      </c>
      <c r="AE2275">
        <v>979.14259403418885</v>
      </c>
    </row>
    <row r="2276" spans="1:31" x14ac:dyDescent="0.25">
      <c r="A2276">
        <v>1809703</v>
      </c>
      <c r="B2276">
        <v>1</v>
      </c>
      <c r="C2276" t="s">
        <v>80</v>
      </c>
      <c r="D2276" t="s">
        <v>99</v>
      </c>
      <c r="E2276" t="s">
        <v>146</v>
      </c>
      <c r="F2276" t="s">
        <v>6847</v>
      </c>
      <c r="G2276" t="s">
        <v>142</v>
      </c>
      <c r="H2276" t="s">
        <v>143</v>
      </c>
      <c r="I2276" t="s">
        <v>135</v>
      </c>
      <c r="J2276" t="s">
        <v>136</v>
      </c>
      <c r="K2276" t="s">
        <v>137</v>
      </c>
      <c r="L2276" t="s">
        <v>6848</v>
      </c>
      <c r="M2276" t="s">
        <v>6849</v>
      </c>
      <c r="N2276">
        <v>1.5577777770000001</v>
      </c>
      <c r="O2276">
        <v>0</v>
      </c>
      <c r="P2276">
        <v>328</v>
      </c>
      <c r="Q2276">
        <v>0</v>
      </c>
      <c r="R2276">
        <v>8</v>
      </c>
      <c r="S2276">
        <v>1</v>
      </c>
      <c r="T2276">
        <v>24</v>
      </c>
      <c r="U2276">
        <v>0</v>
      </c>
      <c r="V2276">
        <v>1</v>
      </c>
      <c r="W2276">
        <v>0</v>
      </c>
      <c r="X2276">
        <v>132.73751294734745</v>
      </c>
      <c r="Y2276">
        <v>0</v>
      </c>
      <c r="Z2276">
        <v>2.3196027369150447</v>
      </c>
      <c r="AA2276">
        <v>51.406825208764658</v>
      </c>
      <c r="AB2276">
        <v>22.787727553027239</v>
      </c>
      <c r="AC2276">
        <v>0</v>
      </c>
      <c r="AD2276">
        <v>1.0771444426922223E-2</v>
      </c>
      <c r="AE2276">
        <v>209.26243989048132</v>
      </c>
    </row>
    <row r="2277" spans="1:31" x14ac:dyDescent="0.25">
      <c r="A2277">
        <v>1809580</v>
      </c>
      <c r="B2277">
        <v>1</v>
      </c>
      <c r="C2277" t="s">
        <v>80</v>
      </c>
      <c r="D2277" t="s">
        <v>84</v>
      </c>
      <c r="E2277" t="s">
        <v>131</v>
      </c>
      <c r="F2277" t="s">
        <v>6850</v>
      </c>
      <c r="G2277" t="s">
        <v>231</v>
      </c>
      <c r="H2277" t="s">
        <v>134</v>
      </c>
      <c r="I2277" t="s">
        <v>135</v>
      </c>
      <c r="J2277" t="s">
        <v>136</v>
      </c>
      <c r="K2277" t="s">
        <v>137</v>
      </c>
      <c r="L2277" t="s">
        <v>6851</v>
      </c>
      <c r="M2277" t="s">
        <v>6852</v>
      </c>
      <c r="N2277">
        <v>1.738611111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0.44273096012507779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0.44273096012507779</v>
      </c>
    </row>
    <row r="2278" spans="1:31" x14ac:dyDescent="0.25">
      <c r="A2278">
        <v>1809726</v>
      </c>
      <c r="B2278">
        <v>1</v>
      </c>
      <c r="C2278" t="s">
        <v>81</v>
      </c>
      <c r="D2278" t="s">
        <v>114</v>
      </c>
      <c r="E2278" t="s">
        <v>193</v>
      </c>
      <c r="F2278" t="s">
        <v>6853</v>
      </c>
      <c r="G2278" t="s">
        <v>235</v>
      </c>
      <c r="H2278" t="s">
        <v>134</v>
      </c>
      <c r="I2278" t="s">
        <v>135</v>
      </c>
      <c r="J2278" t="s">
        <v>136</v>
      </c>
      <c r="K2278" t="s">
        <v>137</v>
      </c>
      <c r="L2278" t="s">
        <v>6854</v>
      </c>
      <c r="M2278" t="s">
        <v>6855</v>
      </c>
      <c r="N2278">
        <v>2.0463888880000001</v>
      </c>
      <c r="O2278">
        <v>0</v>
      </c>
      <c r="P2278">
        <v>59</v>
      </c>
      <c r="Q2278">
        <v>0</v>
      </c>
      <c r="R2278">
        <v>0</v>
      </c>
      <c r="S2278">
        <v>0</v>
      </c>
      <c r="T2278">
        <v>1</v>
      </c>
      <c r="U2278">
        <v>0</v>
      </c>
      <c r="V2278">
        <v>0</v>
      </c>
      <c r="W2278">
        <v>0</v>
      </c>
      <c r="X2278">
        <v>11.096935694173053</v>
      </c>
      <c r="Y2278">
        <v>0</v>
      </c>
      <c r="Z2278">
        <v>0</v>
      </c>
      <c r="AA2278">
        <v>0</v>
      </c>
      <c r="AB2278">
        <v>1.327099699506E-2</v>
      </c>
      <c r="AC2278">
        <v>0</v>
      </c>
      <c r="AD2278">
        <v>0</v>
      </c>
      <c r="AE2278">
        <v>11.110206691168113</v>
      </c>
    </row>
    <row r="2279" spans="1:31" x14ac:dyDescent="0.25">
      <c r="A2279">
        <v>1809574</v>
      </c>
      <c r="B2279">
        <v>1</v>
      </c>
      <c r="C2279" t="s">
        <v>80</v>
      </c>
      <c r="D2279" t="s">
        <v>96</v>
      </c>
      <c r="E2279" t="s">
        <v>131</v>
      </c>
      <c r="F2279" t="s">
        <v>6856</v>
      </c>
      <c r="G2279" t="s">
        <v>231</v>
      </c>
      <c r="H2279" t="s">
        <v>134</v>
      </c>
      <c r="I2279" t="s">
        <v>135</v>
      </c>
      <c r="J2279" t="s">
        <v>136</v>
      </c>
      <c r="K2279" t="s">
        <v>137</v>
      </c>
      <c r="L2279" t="s">
        <v>6857</v>
      </c>
      <c r="M2279" t="s">
        <v>6858</v>
      </c>
      <c r="N2279">
        <v>2.5633333330000001</v>
      </c>
      <c r="O2279">
        <v>0</v>
      </c>
      <c r="P2279">
        <v>1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1.3530632328856269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1.3530632328856269</v>
      </c>
    </row>
    <row r="2280" spans="1:31" x14ac:dyDescent="0.25">
      <c r="A2280">
        <v>1809517</v>
      </c>
      <c r="B2280">
        <v>1</v>
      </c>
      <c r="C2280" t="s">
        <v>80</v>
      </c>
      <c r="D2280" t="s">
        <v>93</v>
      </c>
      <c r="E2280" t="s">
        <v>146</v>
      </c>
      <c r="F2280" t="s">
        <v>6859</v>
      </c>
      <c r="G2280" t="s">
        <v>263</v>
      </c>
      <c r="H2280" t="s">
        <v>143</v>
      </c>
      <c r="I2280" t="s">
        <v>135</v>
      </c>
      <c r="J2280" t="s">
        <v>136</v>
      </c>
      <c r="K2280" t="s">
        <v>159</v>
      </c>
      <c r="L2280" t="s">
        <v>6860</v>
      </c>
      <c r="M2280" t="s">
        <v>6861</v>
      </c>
      <c r="N2280">
        <v>3.0633611109999999</v>
      </c>
      <c r="O2280">
        <v>0</v>
      </c>
      <c r="P2280">
        <v>1557</v>
      </c>
      <c r="Q2280">
        <v>0</v>
      </c>
      <c r="R2280">
        <v>0</v>
      </c>
      <c r="S2280">
        <v>0</v>
      </c>
      <c r="T2280">
        <v>109</v>
      </c>
      <c r="U2280">
        <v>0</v>
      </c>
      <c r="V2280">
        <v>0</v>
      </c>
      <c r="W2280">
        <v>0</v>
      </c>
      <c r="X2280">
        <v>919.64978106775152</v>
      </c>
      <c r="Y2280">
        <v>0</v>
      </c>
      <c r="Z2280">
        <v>0</v>
      </c>
      <c r="AA2280">
        <v>0</v>
      </c>
      <c r="AB2280">
        <v>169.48054070967035</v>
      </c>
      <c r="AC2280">
        <v>0</v>
      </c>
      <c r="AD2280">
        <v>0</v>
      </c>
      <c r="AE2280">
        <v>1089.1303217774218</v>
      </c>
    </row>
    <row r="2281" spans="1:31" x14ac:dyDescent="0.25">
      <c r="A2281">
        <v>1809617</v>
      </c>
      <c r="B2281">
        <v>1</v>
      </c>
      <c r="C2281" t="s">
        <v>80</v>
      </c>
      <c r="D2281" t="s">
        <v>97</v>
      </c>
      <c r="E2281" t="s">
        <v>176</v>
      </c>
      <c r="F2281" t="s">
        <v>6862</v>
      </c>
      <c r="G2281" t="s">
        <v>142</v>
      </c>
      <c r="H2281" t="s">
        <v>143</v>
      </c>
      <c r="I2281" t="s">
        <v>135</v>
      </c>
      <c r="J2281" t="s">
        <v>136</v>
      </c>
      <c r="K2281" t="s">
        <v>137</v>
      </c>
      <c r="L2281" t="s">
        <v>6863</v>
      </c>
      <c r="M2281" t="s">
        <v>6864</v>
      </c>
      <c r="N2281">
        <v>1.1827777770000001</v>
      </c>
      <c r="O2281">
        <v>0</v>
      </c>
      <c r="P2281">
        <v>524</v>
      </c>
      <c r="Q2281">
        <v>0</v>
      </c>
      <c r="R2281">
        <v>63</v>
      </c>
      <c r="S2281">
        <v>1</v>
      </c>
      <c r="T2281">
        <v>77</v>
      </c>
      <c r="U2281">
        <v>1</v>
      </c>
      <c r="V2281">
        <v>0</v>
      </c>
      <c r="W2281">
        <v>0</v>
      </c>
      <c r="X2281">
        <v>130.04227350855371</v>
      </c>
      <c r="Y2281">
        <v>0</v>
      </c>
      <c r="Z2281">
        <v>10.821586873960312</v>
      </c>
      <c r="AA2281">
        <v>37.802385770718125</v>
      </c>
      <c r="AB2281">
        <v>50.737816251672257</v>
      </c>
      <c r="AC2281">
        <v>28.404446653589176</v>
      </c>
      <c r="AD2281">
        <v>0</v>
      </c>
      <c r="AE2281">
        <v>257.8085090584936</v>
      </c>
    </row>
    <row r="2282" spans="1:31" x14ac:dyDescent="0.25">
      <c r="A2282">
        <v>1809829</v>
      </c>
      <c r="B2282">
        <v>1</v>
      </c>
      <c r="C2282" t="s">
        <v>80</v>
      </c>
      <c r="D2282" t="s">
        <v>87</v>
      </c>
      <c r="E2282" t="s">
        <v>193</v>
      </c>
      <c r="F2282" t="s">
        <v>6183</v>
      </c>
      <c r="G2282" t="s">
        <v>195</v>
      </c>
      <c r="H2282" t="s">
        <v>134</v>
      </c>
      <c r="I2282" t="s">
        <v>135</v>
      </c>
      <c r="J2282" t="s">
        <v>136</v>
      </c>
      <c r="K2282" t="s">
        <v>137</v>
      </c>
      <c r="L2282" t="s">
        <v>6865</v>
      </c>
      <c r="M2282" t="s">
        <v>6866</v>
      </c>
      <c r="N2282">
        <v>4.1108333330000004</v>
      </c>
      <c r="O2282">
        <v>0</v>
      </c>
      <c r="P2282">
        <v>108</v>
      </c>
      <c r="Q2282">
        <v>0</v>
      </c>
      <c r="R2282">
        <v>0</v>
      </c>
      <c r="S2282">
        <v>0</v>
      </c>
      <c r="T2282">
        <v>2</v>
      </c>
      <c r="U2282">
        <v>0</v>
      </c>
      <c r="V2282">
        <v>0</v>
      </c>
      <c r="W2282">
        <v>0</v>
      </c>
      <c r="X2282">
        <v>162.97502389359153</v>
      </c>
      <c r="Y2282">
        <v>0</v>
      </c>
      <c r="Z2282">
        <v>0</v>
      </c>
      <c r="AA2282">
        <v>0</v>
      </c>
      <c r="AB2282">
        <v>3.2872868183984201</v>
      </c>
      <c r="AC2282">
        <v>0</v>
      </c>
      <c r="AD2282">
        <v>0</v>
      </c>
      <c r="AE2282">
        <v>166.26231071198995</v>
      </c>
    </row>
    <row r="2283" spans="1:31" x14ac:dyDescent="0.25">
      <c r="A2283">
        <v>1809600</v>
      </c>
      <c r="B2283">
        <v>1</v>
      </c>
      <c r="C2283" t="s">
        <v>80</v>
      </c>
      <c r="D2283" t="s">
        <v>93</v>
      </c>
      <c r="E2283" t="s">
        <v>193</v>
      </c>
      <c r="F2283" t="s">
        <v>6867</v>
      </c>
      <c r="G2283" t="s">
        <v>235</v>
      </c>
      <c r="H2283" t="s">
        <v>134</v>
      </c>
      <c r="I2283" t="s">
        <v>135</v>
      </c>
      <c r="J2283" t="s">
        <v>136</v>
      </c>
      <c r="K2283" t="s">
        <v>137</v>
      </c>
      <c r="L2283" t="s">
        <v>6868</v>
      </c>
      <c r="M2283" t="s">
        <v>6869</v>
      </c>
      <c r="N2283">
        <v>3.1077777769999999</v>
      </c>
      <c r="O2283">
        <v>0</v>
      </c>
      <c r="P2283">
        <v>33</v>
      </c>
      <c r="Q2283">
        <v>0</v>
      </c>
      <c r="R2283">
        <v>1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19.809332387715248</v>
      </c>
      <c r="Y2283">
        <v>0</v>
      </c>
      <c r="Z2283">
        <v>10.480970423914354</v>
      </c>
      <c r="AA2283">
        <v>0</v>
      </c>
      <c r="AB2283">
        <v>0</v>
      </c>
      <c r="AC2283">
        <v>0</v>
      </c>
      <c r="AD2283">
        <v>0</v>
      </c>
      <c r="AE2283">
        <v>30.290302811629601</v>
      </c>
    </row>
    <row r="2284" spans="1:31" x14ac:dyDescent="0.25">
      <c r="A2284">
        <v>1809743</v>
      </c>
      <c r="B2284">
        <v>1</v>
      </c>
      <c r="C2284" t="s">
        <v>80</v>
      </c>
      <c r="D2284" t="s">
        <v>97</v>
      </c>
      <c r="E2284" t="s">
        <v>131</v>
      </c>
      <c r="F2284" t="s">
        <v>6870</v>
      </c>
      <c r="G2284" t="s">
        <v>231</v>
      </c>
      <c r="H2284" t="s">
        <v>134</v>
      </c>
      <c r="I2284" t="s">
        <v>135</v>
      </c>
      <c r="J2284" t="s">
        <v>136</v>
      </c>
      <c r="K2284" t="s">
        <v>137</v>
      </c>
      <c r="L2284" t="s">
        <v>6871</v>
      </c>
      <c r="M2284" t="s">
        <v>6872</v>
      </c>
      <c r="N2284">
        <v>0.70138888799999999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1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0.22673081742487805</v>
      </c>
      <c r="AC2284">
        <v>0</v>
      </c>
      <c r="AD2284">
        <v>0</v>
      </c>
      <c r="AE2284">
        <v>0.22673081742487805</v>
      </c>
    </row>
    <row r="2285" spans="1:31" x14ac:dyDescent="0.25">
      <c r="A2285">
        <v>1809537</v>
      </c>
      <c r="B2285">
        <v>1</v>
      </c>
      <c r="C2285" t="s">
        <v>80</v>
      </c>
      <c r="D2285" t="s">
        <v>100</v>
      </c>
      <c r="E2285" t="s">
        <v>146</v>
      </c>
      <c r="F2285" t="s">
        <v>6873</v>
      </c>
      <c r="G2285" t="s">
        <v>263</v>
      </c>
      <c r="H2285" t="s">
        <v>143</v>
      </c>
      <c r="I2285" t="s">
        <v>135</v>
      </c>
      <c r="J2285" t="s">
        <v>136</v>
      </c>
      <c r="K2285" t="s">
        <v>159</v>
      </c>
      <c r="L2285" t="s">
        <v>6874</v>
      </c>
      <c r="M2285" t="s">
        <v>6875</v>
      </c>
      <c r="N2285">
        <v>2.4016350000000002</v>
      </c>
      <c r="O2285">
        <v>0</v>
      </c>
      <c r="P2285">
        <v>332</v>
      </c>
      <c r="Q2285">
        <v>0</v>
      </c>
      <c r="R2285">
        <v>0</v>
      </c>
      <c r="S2285">
        <v>0</v>
      </c>
      <c r="T2285">
        <v>5</v>
      </c>
      <c r="U2285">
        <v>0</v>
      </c>
      <c r="V2285">
        <v>0</v>
      </c>
      <c r="W2285">
        <v>0</v>
      </c>
      <c r="X2285">
        <v>96.793736334139695</v>
      </c>
      <c r="Y2285">
        <v>0</v>
      </c>
      <c r="Z2285">
        <v>0</v>
      </c>
      <c r="AA2285">
        <v>0</v>
      </c>
      <c r="AB2285">
        <v>1.3867334263835447</v>
      </c>
      <c r="AC2285">
        <v>0</v>
      </c>
      <c r="AD2285">
        <v>0</v>
      </c>
      <c r="AE2285">
        <v>98.180469760523238</v>
      </c>
    </row>
    <row r="2286" spans="1:31" x14ac:dyDescent="0.25">
      <c r="A2286">
        <v>1809637</v>
      </c>
      <c r="B2286">
        <v>1</v>
      </c>
      <c r="C2286" t="s">
        <v>80</v>
      </c>
      <c r="D2286" t="s">
        <v>98</v>
      </c>
      <c r="E2286" t="s">
        <v>291</v>
      </c>
      <c r="F2286" t="s">
        <v>6876</v>
      </c>
      <c r="G2286" t="s">
        <v>424</v>
      </c>
      <c r="H2286" t="s">
        <v>134</v>
      </c>
      <c r="I2286" t="s">
        <v>135</v>
      </c>
      <c r="J2286" t="s">
        <v>136</v>
      </c>
      <c r="K2286" t="s">
        <v>137</v>
      </c>
      <c r="L2286" t="s">
        <v>6877</v>
      </c>
      <c r="M2286" t="s">
        <v>6878</v>
      </c>
      <c r="N2286">
        <v>2.193333333</v>
      </c>
      <c r="O2286">
        <v>0</v>
      </c>
      <c r="P2286">
        <v>0</v>
      </c>
      <c r="Q2286">
        <v>0</v>
      </c>
      <c r="R2286">
        <v>13</v>
      </c>
      <c r="S2286">
        <v>0</v>
      </c>
      <c r="T2286">
        <v>1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3.8765564713454808</v>
      </c>
      <c r="AA2286">
        <v>0</v>
      </c>
      <c r="AB2286">
        <v>146.52051328903426</v>
      </c>
      <c r="AC2286">
        <v>0</v>
      </c>
      <c r="AD2286">
        <v>0</v>
      </c>
      <c r="AE2286">
        <v>150.39706976037974</v>
      </c>
    </row>
    <row r="2287" spans="1:31" x14ac:dyDescent="0.25">
      <c r="A2287">
        <v>1809643</v>
      </c>
      <c r="B2287">
        <v>1</v>
      </c>
      <c r="C2287" t="s">
        <v>80</v>
      </c>
      <c r="D2287" t="s">
        <v>90</v>
      </c>
      <c r="E2287" t="s">
        <v>131</v>
      </c>
      <c r="F2287" t="s">
        <v>6879</v>
      </c>
      <c r="G2287" t="s">
        <v>133</v>
      </c>
      <c r="H2287" t="s">
        <v>134</v>
      </c>
      <c r="I2287" t="s">
        <v>135</v>
      </c>
      <c r="J2287" t="s">
        <v>136</v>
      </c>
      <c r="K2287" t="s">
        <v>137</v>
      </c>
      <c r="L2287" t="s">
        <v>6880</v>
      </c>
      <c r="M2287" t="s">
        <v>6881</v>
      </c>
      <c r="N2287">
        <v>2.7805555549999998</v>
      </c>
      <c r="O2287">
        <v>0</v>
      </c>
      <c r="P2287">
        <v>6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3.6328929562878582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3.6328929562878582</v>
      </c>
    </row>
    <row r="2288" spans="1:31" x14ac:dyDescent="0.25">
      <c r="A2288">
        <v>1809583</v>
      </c>
      <c r="B2288">
        <v>1</v>
      </c>
      <c r="C2288" t="s">
        <v>80</v>
      </c>
      <c r="D2288" t="s">
        <v>104</v>
      </c>
      <c r="E2288" t="s">
        <v>140</v>
      </c>
      <c r="F2288" t="s">
        <v>6882</v>
      </c>
      <c r="G2288" t="s">
        <v>256</v>
      </c>
      <c r="H2288" t="s">
        <v>143</v>
      </c>
      <c r="I2288" t="s">
        <v>135</v>
      </c>
      <c r="J2288" t="s">
        <v>136</v>
      </c>
      <c r="K2288" t="s">
        <v>159</v>
      </c>
      <c r="L2288" t="s">
        <v>6883</v>
      </c>
      <c r="M2288" t="s">
        <v>6884</v>
      </c>
      <c r="N2288">
        <v>0.81873611099999999</v>
      </c>
      <c r="O2288">
        <v>5</v>
      </c>
      <c r="P2288">
        <v>10</v>
      </c>
      <c r="Q2288">
        <v>48</v>
      </c>
      <c r="R2288">
        <v>13</v>
      </c>
      <c r="S2288">
        <v>7</v>
      </c>
      <c r="T2288">
        <v>2</v>
      </c>
      <c r="U2288">
        <v>5</v>
      </c>
      <c r="V2288">
        <v>0</v>
      </c>
      <c r="W2288">
        <v>0.573493171578075</v>
      </c>
      <c r="X2288">
        <v>2.2672458277173995</v>
      </c>
      <c r="Y2288">
        <v>158.95336914816397</v>
      </c>
      <c r="Z2288">
        <v>21.816350001255415</v>
      </c>
      <c r="AA2288">
        <v>64.785151885382362</v>
      </c>
      <c r="AB2288">
        <v>6.7668817165684887</v>
      </c>
      <c r="AC2288">
        <v>360.76677115130985</v>
      </c>
      <c r="AD2288">
        <v>0</v>
      </c>
      <c r="AE2288">
        <v>615.92926290197556</v>
      </c>
    </row>
    <row r="2289" spans="1:31" x14ac:dyDescent="0.25">
      <c r="A2289">
        <v>1809483</v>
      </c>
      <c r="B2289">
        <v>1</v>
      </c>
      <c r="C2289" t="s">
        <v>80</v>
      </c>
      <c r="D2289" t="s">
        <v>93</v>
      </c>
      <c r="E2289" t="s">
        <v>176</v>
      </c>
      <c r="F2289" t="s">
        <v>6885</v>
      </c>
      <c r="G2289" t="s">
        <v>142</v>
      </c>
      <c r="H2289" t="s">
        <v>143</v>
      </c>
      <c r="I2289" t="s">
        <v>135</v>
      </c>
      <c r="J2289" t="s">
        <v>136</v>
      </c>
      <c r="K2289" t="s">
        <v>137</v>
      </c>
      <c r="L2289" t="s">
        <v>6886</v>
      </c>
      <c r="M2289" t="s">
        <v>6887</v>
      </c>
      <c r="N2289">
        <v>1.376944444</v>
      </c>
      <c r="O2289">
        <v>0</v>
      </c>
      <c r="P2289">
        <v>51</v>
      </c>
      <c r="Q2289">
        <v>56</v>
      </c>
      <c r="R2289">
        <v>139</v>
      </c>
      <c r="S2289">
        <v>8</v>
      </c>
      <c r="T2289">
        <v>72</v>
      </c>
      <c r="U2289">
        <v>0</v>
      </c>
      <c r="V2289">
        <v>0</v>
      </c>
      <c r="W2289">
        <v>0</v>
      </c>
      <c r="X2289">
        <v>16.646559477377643</v>
      </c>
      <c r="Y2289">
        <v>317.21894879596937</v>
      </c>
      <c r="Z2289">
        <v>179.85729325990977</v>
      </c>
      <c r="AA2289">
        <v>75.375184450511483</v>
      </c>
      <c r="AB2289">
        <v>119.15127417781734</v>
      </c>
      <c r="AC2289">
        <v>0</v>
      </c>
      <c r="AD2289">
        <v>0</v>
      </c>
      <c r="AE2289">
        <v>708.24926016158554</v>
      </c>
    </row>
    <row r="2290" spans="1:31" x14ac:dyDescent="0.25">
      <c r="A2290">
        <v>1809506</v>
      </c>
      <c r="B2290">
        <v>1</v>
      </c>
      <c r="C2290" t="s">
        <v>80</v>
      </c>
      <c r="D2290" t="s">
        <v>107</v>
      </c>
      <c r="E2290" t="s">
        <v>326</v>
      </c>
      <c r="F2290" t="s">
        <v>6888</v>
      </c>
      <c r="G2290" t="s">
        <v>195</v>
      </c>
      <c r="H2290" t="s">
        <v>134</v>
      </c>
      <c r="I2290" t="s">
        <v>135</v>
      </c>
      <c r="J2290" t="s">
        <v>136</v>
      </c>
      <c r="K2290" t="s">
        <v>137</v>
      </c>
      <c r="L2290" t="s">
        <v>6889</v>
      </c>
      <c r="M2290" t="s">
        <v>6890</v>
      </c>
      <c r="N2290">
        <v>4.2319444439999998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16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24.189394903671474</v>
      </c>
      <c r="AC2290">
        <v>0</v>
      </c>
      <c r="AD2290">
        <v>0</v>
      </c>
      <c r="AE2290">
        <v>24.189394903671474</v>
      </c>
    </row>
    <row r="2291" spans="1:31" x14ac:dyDescent="0.25">
      <c r="A2291">
        <v>1809775</v>
      </c>
      <c r="B2291">
        <v>1</v>
      </c>
      <c r="C2291" t="s">
        <v>80</v>
      </c>
      <c r="D2291" t="s">
        <v>85</v>
      </c>
      <c r="E2291" t="s">
        <v>131</v>
      </c>
      <c r="F2291" t="s">
        <v>6891</v>
      </c>
      <c r="G2291" t="s">
        <v>231</v>
      </c>
      <c r="H2291" t="s">
        <v>134</v>
      </c>
      <c r="I2291" t="s">
        <v>135</v>
      </c>
      <c r="J2291" t="s">
        <v>136</v>
      </c>
      <c r="K2291" t="s">
        <v>137</v>
      </c>
      <c r="L2291" t="s">
        <v>6892</v>
      </c>
      <c r="M2291" t="s">
        <v>6893</v>
      </c>
      <c r="N2291">
        <v>3.7863888879999998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1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3.3301686990377166</v>
      </c>
      <c r="AC2291">
        <v>0</v>
      </c>
      <c r="AD2291">
        <v>0</v>
      </c>
      <c r="AE2291">
        <v>3.3301686990377166</v>
      </c>
    </row>
    <row r="2292" spans="1:31" x14ac:dyDescent="0.25">
      <c r="A2292">
        <v>1809669</v>
      </c>
      <c r="B2292">
        <v>1</v>
      </c>
      <c r="C2292" t="s">
        <v>81</v>
      </c>
      <c r="D2292" t="s">
        <v>115</v>
      </c>
      <c r="E2292" t="s">
        <v>131</v>
      </c>
      <c r="F2292" t="s">
        <v>6894</v>
      </c>
      <c r="G2292" t="s">
        <v>231</v>
      </c>
      <c r="H2292" t="s">
        <v>134</v>
      </c>
      <c r="I2292" t="s">
        <v>135</v>
      </c>
      <c r="J2292" t="s">
        <v>136</v>
      </c>
      <c r="K2292" t="s">
        <v>137</v>
      </c>
      <c r="L2292" t="s">
        <v>6895</v>
      </c>
      <c r="M2292" t="s">
        <v>6896</v>
      </c>
      <c r="N2292">
        <v>3.5011111110000002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12.856780225132852</v>
      </c>
      <c r="AC2292">
        <v>0</v>
      </c>
      <c r="AD2292">
        <v>0</v>
      </c>
      <c r="AE2292">
        <v>12.856780225132852</v>
      </c>
    </row>
    <row r="2293" spans="1:31" x14ac:dyDescent="0.25">
      <c r="A2293">
        <v>1809520</v>
      </c>
      <c r="B2293">
        <v>1</v>
      </c>
      <c r="C2293" t="s">
        <v>80</v>
      </c>
      <c r="D2293" t="s">
        <v>109</v>
      </c>
      <c r="E2293" t="s">
        <v>131</v>
      </c>
      <c r="F2293" t="s">
        <v>6897</v>
      </c>
      <c r="G2293" t="s">
        <v>231</v>
      </c>
      <c r="H2293" t="s">
        <v>134</v>
      </c>
      <c r="I2293" t="s">
        <v>135</v>
      </c>
      <c r="J2293" t="s">
        <v>136</v>
      </c>
      <c r="K2293" t="s">
        <v>137</v>
      </c>
      <c r="L2293" t="s">
        <v>6898</v>
      </c>
      <c r="M2293" t="s">
        <v>6899</v>
      </c>
      <c r="N2293">
        <v>2.122777777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1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8.0289150949059987E-2</v>
      </c>
      <c r="AC2293">
        <v>0</v>
      </c>
      <c r="AD2293">
        <v>0</v>
      </c>
      <c r="AE2293">
        <v>8.0289150949059987E-2</v>
      </c>
    </row>
    <row r="2294" spans="1:31" x14ac:dyDescent="0.25">
      <c r="A2294">
        <v>1809566</v>
      </c>
      <c r="B2294">
        <v>1</v>
      </c>
      <c r="C2294" t="s">
        <v>81</v>
      </c>
      <c r="D2294" t="s">
        <v>112</v>
      </c>
      <c r="E2294" t="s">
        <v>131</v>
      </c>
      <c r="F2294" t="s">
        <v>6900</v>
      </c>
      <c r="G2294" t="s">
        <v>231</v>
      </c>
      <c r="H2294" t="s">
        <v>134</v>
      </c>
      <c r="I2294" t="s">
        <v>135</v>
      </c>
      <c r="J2294" t="s">
        <v>136</v>
      </c>
      <c r="K2294" t="s">
        <v>137</v>
      </c>
      <c r="L2294" t="s">
        <v>6901</v>
      </c>
      <c r="M2294" t="s">
        <v>6902</v>
      </c>
      <c r="N2294">
        <v>3.608333333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1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6.275296918901112E-3</v>
      </c>
      <c r="AC2294">
        <v>0</v>
      </c>
      <c r="AD2294">
        <v>0</v>
      </c>
      <c r="AE2294">
        <v>6.275296918901112E-3</v>
      </c>
    </row>
    <row r="2295" spans="1:31" x14ac:dyDescent="0.25">
      <c r="A2295">
        <v>1809546</v>
      </c>
      <c r="B2295">
        <v>1</v>
      </c>
      <c r="C2295" t="s">
        <v>80</v>
      </c>
      <c r="D2295" t="s">
        <v>100</v>
      </c>
      <c r="E2295" t="s">
        <v>146</v>
      </c>
      <c r="F2295" t="s">
        <v>6903</v>
      </c>
      <c r="G2295" t="s">
        <v>593</v>
      </c>
      <c r="H2295" t="s">
        <v>143</v>
      </c>
      <c r="I2295" t="s">
        <v>135</v>
      </c>
      <c r="J2295" t="s">
        <v>136</v>
      </c>
      <c r="K2295" t="s">
        <v>137</v>
      </c>
      <c r="L2295" t="s">
        <v>6904</v>
      </c>
      <c r="M2295" t="s">
        <v>6905</v>
      </c>
      <c r="N2295">
        <v>0.64861111100000002</v>
      </c>
      <c r="O2295">
        <v>0</v>
      </c>
      <c r="P2295">
        <v>0</v>
      </c>
      <c r="Q2295">
        <v>3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15.503578652698803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15.503578652698803</v>
      </c>
    </row>
    <row r="2296" spans="1:31" x14ac:dyDescent="0.25">
      <c r="A2296">
        <v>1809832</v>
      </c>
      <c r="B2296">
        <v>1</v>
      </c>
      <c r="C2296" t="s">
        <v>80</v>
      </c>
      <c r="D2296" t="s">
        <v>96</v>
      </c>
      <c r="E2296" t="s">
        <v>131</v>
      </c>
      <c r="F2296" t="s">
        <v>6906</v>
      </c>
      <c r="G2296" t="s">
        <v>231</v>
      </c>
      <c r="H2296" t="s">
        <v>134</v>
      </c>
      <c r="I2296" t="s">
        <v>135</v>
      </c>
      <c r="J2296" t="s">
        <v>136</v>
      </c>
      <c r="K2296" t="s">
        <v>137</v>
      </c>
      <c r="L2296" t="s">
        <v>6907</v>
      </c>
      <c r="M2296" t="s">
        <v>6908</v>
      </c>
      <c r="N2296">
        <v>1.775833333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5.2967174306464998E-2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5.2967174306464998E-2</v>
      </c>
    </row>
    <row r="2297" spans="1:31" x14ac:dyDescent="0.25">
      <c r="A2297">
        <v>1809540</v>
      </c>
      <c r="B2297">
        <v>1</v>
      </c>
      <c r="C2297" t="s">
        <v>80</v>
      </c>
      <c r="D2297" t="s">
        <v>93</v>
      </c>
      <c r="E2297" t="s">
        <v>291</v>
      </c>
      <c r="F2297" t="s">
        <v>6909</v>
      </c>
      <c r="G2297" t="s">
        <v>373</v>
      </c>
      <c r="H2297" t="s">
        <v>134</v>
      </c>
      <c r="I2297" t="s">
        <v>135</v>
      </c>
      <c r="J2297" t="s">
        <v>136</v>
      </c>
      <c r="K2297" t="s">
        <v>137</v>
      </c>
      <c r="L2297" t="s">
        <v>6910</v>
      </c>
      <c r="M2297" t="s">
        <v>6911</v>
      </c>
      <c r="N2297">
        <v>1.971666666</v>
      </c>
      <c r="O2297">
        <v>0</v>
      </c>
      <c r="P2297">
        <v>142</v>
      </c>
      <c r="Q2297">
        <v>0</v>
      </c>
      <c r="R2297">
        <v>16</v>
      </c>
      <c r="S2297">
        <v>0</v>
      </c>
      <c r="T2297">
        <v>6</v>
      </c>
      <c r="U2297">
        <v>0</v>
      </c>
      <c r="V2297">
        <v>0</v>
      </c>
      <c r="W2297">
        <v>0</v>
      </c>
      <c r="X2297">
        <v>16.793230316671913</v>
      </c>
      <c r="Y2297">
        <v>0</v>
      </c>
      <c r="Z2297">
        <v>2.338706650206885</v>
      </c>
      <c r="AA2297">
        <v>0</v>
      </c>
      <c r="AB2297">
        <v>0.54635714233282007</v>
      </c>
      <c r="AC2297">
        <v>0</v>
      </c>
      <c r="AD2297">
        <v>0</v>
      </c>
      <c r="AE2297">
        <v>19.678294109211617</v>
      </c>
    </row>
    <row r="2298" spans="1:31" x14ac:dyDescent="0.25">
      <c r="A2298">
        <v>1809646</v>
      </c>
      <c r="B2298">
        <v>1</v>
      </c>
      <c r="C2298" t="s">
        <v>80</v>
      </c>
      <c r="D2298" t="s">
        <v>99</v>
      </c>
      <c r="E2298" t="s">
        <v>176</v>
      </c>
      <c r="F2298" t="s">
        <v>6912</v>
      </c>
      <c r="G2298" t="s">
        <v>170</v>
      </c>
      <c r="H2298" t="s">
        <v>143</v>
      </c>
      <c r="I2298" t="s">
        <v>135</v>
      </c>
      <c r="J2298" t="s">
        <v>136</v>
      </c>
      <c r="K2298" t="s">
        <v>137</v>
      </c>
      <c r="L2298" t="s">
        <v>6913</v>
      </c>
      <c r="M2298" t="s">
        <v>6914</v>
      </c>
      <c r="N2298">
        <v>0.745</v>
      </c>
      <c r="O2298">
        <v>0</v>
      </c>
      <c r="P2298">
        <v>265</v>
      </c>
      <c r="Q2298">
        <v>0</v>
      </c>
      <c r="R2298">
        <v>1</v>
      </c>
      <c r="S2298">
        <v>0</v>
      </c>
      <c r="T2298">
        <v>24</v>
      </c>
      <c r="U2298">
        <v>0</v>
      </c>
      <c r="V2298">
        <v>2</v>
      </c>
      <c r="W2298">
        <v>0</v>
      </c>
      <c r="X2298">
        <v>43.579140961748884</v>
      </c>
      <c r="Y2298">
        <v>0</v>
      </c>
      <c r="Z2298">
        <v>0</v>
      </c>
      <c r="AA2298">
        <v>0</v>
      </c>
      <c r="AB2298">
        <v>4.7865076738925394</v>
      </c>
      <c r="AC2298">
        <v>0</v>
      </c>
      <c r="AD2298">
        <v>3.8838726736056</v>
      </c>
      <c r="AE2298">
        <v>52.249521309247022</v>
      </c>
    </row>
    <row r="2299" spans="1:31" x14ac:dyDescent="0.25">
      <c r="A2299">
        <v>1809732</v>
      </c>
      <c r="B2299">
        <v>1</v>
      </c>
      <c r="C2299" t="s">
        <v>80</v>
      </c>
      <c r="D2299" t="s">
        <v>100</v>
      </c>
      <c r="E2299" t="s">
        <v>131</v>
      </c>
      <c r="F2299" t="s">
        <v>6915</v>
      </c>
      <c r="G2299" t="s">
        <v>279</v>
      </c>
      <c r="H2299" t="s">
        <v>134</v>
      </c>
      <c r="I2299" t="s">
        <v>135</v>
      </c>
      <c r="J2299" t="s">
        <v>136</v>
      </c>
      <c r="K2299" t="s">
        <v>137</v>
      </c>
      <c r="L2299" t="s">
        <v>6916</v>
      </c>
      <c r="M2299" t="s">
        <v>6917</v>
      </c>
      <c r="N2299">
        <v>2.2027777770000001</v>
      </c>
      <c r="O2299">
        <v>0</v>
      </c>
      <c r="P2299">
        <v>1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0.2235089005261689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0.2235089005261689</v>
      </c>
    </row>
    <row r="2300" spans="1:31" x14ac:dyDescent="0.25">
      <c r="A2300">
        <v>1809838</v>
      </c>
      <c r="B2300">
        <v>1</v>
      </c>
      <c r="C2300" t="s">
        <v>81</v>
      </c>
      <c r="D2300" t="s">
        <v>127</v>
      </c>
      <c r="E2300" t="s">
        <v>131</v>
      </c>
      <c r="F2300" t="s">
        <v>6918</v>
      </c>
      <c r="G2300" t="s">
        <v>1926</v>
      </c>
      <c r="H2300" t="s">
        <v>134</v>
      </c>
      <c r="I2300" t="s">
        <v>135</v>
      </c>
      <c r="J2300" t="s">
        <v>136</v>
      </c>
      <c r="K2300" t="s">
        <v>137</v>
      </c>
      <c r="L2300" t="s">
        <v>6919</v>
      </c>
      <c r="M2300" t="s">
        <v>6920</v>
      </c>
      <c r="N2300">
        <v>1.142222222</v>
      </c>
      <c r="O2300">
        <v>0</v>
      </c>
      <c r="P2300">
        <v>6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2.2507200444863367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2.2507200444863367</v>
      </c>
    </row>
    <row r="2301" spans="1:31" x14ac:dyDescent="0.25">
      <c r="A2301">
        <v>1809689</v>
      </c>
      <c r="B2301">
        <v>1</v>
      </c>
      <c r="C2301" t="s">
        <v>80</v>
      </c>
      <c r="D2301" t="s">
        <v>96</v>
      </c>
      <c r="E2301" t="s">
        <v>131</v>
      </c>
      <c r="F2301" t="s">
        <v>6921</v>
      </c>
      <c r="G2301" t="s">
        <v>133</v>
      </c>
      <c r="H2301" t="s">
        <v>134</v>
      </c>
      <c r="I2301" t="s">
        <v>135</v>
      </c>
      <c r="J2301" t="s">
        <v>136</v>
      </c>
      <c r="K2301" t="s">
        <v>137</v>
      </c>
      <c r="L2301" t="s">
        <v>6922</v>
      </c>
      <c r="M2301" t="s">
        <v>6923</v>
      </c>
      <c r="N2301">
        <v>1.758888888</v>
      </c>
      <c r="O2301">
        <v>0</v>
      </c>
      <c r="P2301">
        <v>2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1.6225559917360792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1.6225559917360792</v>
      </c>
    </row>
    <row r="2302" spans="1:31" x14ac:dyDescent="0.25">
      <c r="A2302">
        <v>1809463</v>
      </c>
      <c r="B2302">
        <v>1</v>
      </c>
      <c r="C2302" t="s">
        <v>80</v>
      </c>
      <c r="D2302" t="s">
        <v>97</v>
      </c>
      <c r="E2302" t="s">
        <v>131</v>
      </c>
      <c r="F2302" t="s">
        <v>6924</v>
      </c>
      <c r="G2302" t="s">
        <v>231</v>
      </c>
      <c r="H2302" t="s">
        <v>134</v>
      </c>
      <c r="I2302" t="s">
        <v>135</v>
      </c>
      <c r="J2302" t="s">
        <v>136</v>
      </c>
      <c r="K2302" t="s">
        <v>137</v>
      </c>
      <c r="L2302" t="s">
        <v>6925</v>
      </c>
      <c r="M2302" t="s">
        <v>6926</v>
      </c>
      <c r="N2302">
        <v>0.46111111100000002</v>
      </c>
      <c r="O2302">
        <v>0</v>
      </c>
      <c r="P2302">
        <v>2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0.30556398886692498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0.30556398886692498</v>
      </c>
    </row>
    <row r="2303" spans="1:31" x14ac:dyDescent="0.25">
      <c r="A2303">
        <v>1809818</v>
      </c>
      <c r="B2303">
        <v>1</v>
      </c>
      <c r="C2303" t="s">
        <v>80</v>
      </c>
      <c r="D2303" t="s">
        <v>105</v>
      </c>
      <c r="E2303" t="s">
        <v>193</v>
      </c>
      <c r="F2303" t="s">
        <v>6927</v>
      </c>
      <c r="G2303" t="s">
        <v>235</v>
      </c>
      <c r="H2303" t="s">
        <v>134</v>
      </c>
      <c r="I2303" t="s">
        <v>135</v>
      </c>
      <c r="J2303" t="s">
        <v>136</v>
      </c>
      <c r="K2303" t="s">
        <v>137</v>
      </c>
      <c r="L2303" t="s">
        <v>6928</v>
      </c>
      <c r="M2303" t="s">
        <v>6929</v>
      </c>
      <c r="N2303">
        <v>1.0830555550000001</v>
      </c>
      <c r="O2303">
        <v>0</v>
      </c>
      <c r="P2303">
        <v>88</v>
      </c>
      <c r="Q2303">
        <v>0</v>
      </c>
      <c r="R2303">
        <v>0</v>
      </c>
      <c r="S2303">
        <v>0</v>
      </c>
      <c r="T2303">
        <v>2</v>
      </c>
      <c r="U2303">
        <v>0</v>
      </c>
      <c r="V2303">
        <v>0</v>
      </c>
      <c r="W2303">
        <v>0</v>
      </c>
      <c r="X2303">
        <v>28.41725443630629</v>
      </c>
      <c r="Y2303">
        <v>0</v>
      </c>
      <c r="Z2303">
        <v>0</v>
      </c>
      <c r="AA2303">
        <v>0</v>
      </c>
      <c r="AB2303">
        <v>0.17955365109100002</v>
      </c>
      <c r="AC2303">
        <v>0</v>
      </c>
      <c r="AD2303">
        <v>0</v>
      </c>
      <c r="AE2303">
        <v>28.596808087397289</v>
      </c>
    </row>
    <row r="2304" spans="1:31" x14ac:dyDescent="0.25">
      <c r="A2304">
        <v>1809626</v>
      </c>
      <c r="B2304">
        <v>1</v>
      </c>
      <c r="C2304" t="s">
        <v>81</v>
      </c>
      <c r="D2304" t="s">
        <v>126</v>
      </c>
      <c r="E2304" t="s">
        <v>140</v>
      </c>
      <c r="F2304" t="s">
        <v>4741</v>
      </c>
      <c r="G2304" t="s">
        <v>142</v>
      </c>
      <c r="H2304" t="s">
        <v>143</v>
      </c>
      <c r="I2304" t="s">
        <v>199</v>
      </c>
      <c r="J2304" t="s">
        <v>136</v>
      </c>
      <c r="K2304" t="s">
        <v>137</v>
      </c>
      <c r="L2304" t="s">
        <v>6930</v>
      </c>
      <c r="M2304" t="s">
        <v>6931</v>
      </c>
      <c r="N2304">
        <v>8.3333330000000001E-3</v>
      </c>
      <c r="O2304">
        <v>0</v>
      </c>
      <c r="P2304">
        <v>742</v>
      </c>
      <c r="Q2304">
        <v>36</v>
      </c>
      <c r="R2304">
        <v>100</v>
      </c>
      <c r="S2304">
        <v>9</v>
      </c>
      <c r="T2304">
        <v>45</v>
      </c>
      <c r="U2304">
        <v>0</v>
      </c>
      <c r="V2304">
        <v>0</v>
      </c>
      <c r="W2304">
        <v>0</v>
      </c>
      <c r="X2304">
        <v>0.80363844898811754</v>
      </c>
      <c r="Y2304">
        <v>0.73963590450067485</v>
      </c>
      <c r="Z2304">
        <v>0.1303446042083167</v>
      </c>
      <c r="AA2304">
        <v>0.23382198741455829</v>
      </c>
      <c r="AB2304">
        <v>0.20456784605323336</v>
      </c>
      <c r="AC2304">
        <v>0</v>
      </c>
      <c r="AD2304">
        <v>0</v>
      </c>
      <c r="AE2304">
        <v>2.1120087911649006</v>
      </c>
    </row>
    <row r="2305" spans="1:31" x14ac:dyDescent="0.25">
      <c r="A2305">
        <v>1809649</v>
      </c>
      <c r="B2305">
        <v>1</v>
      </c>
      <c r="C2305" t="s">
        <v>80</v>
      </c>
      <c r="D2305" t="s">
        <v>96</v>
      </c>
      <c r="E2305" t="s">
        <v>131</v>
      </c>
      <c r="F2305" t="s">
        <v>6932</v>
      </c>
      <c r="G2305" t="s">
        <v>231</v>
      </c>
      <c r="H2305" t="s">
        <v>134</v>
      </c>
      <c r="I2305" t="s">
        <v>135</v>
      </c>
      <c r="J2305" t="s">
        <v>136</v>
      </c>
      <c r="K2305" t="s">
        <v>137</v>
      </c>
      <c r="L2305" t="s">
        <v>6933</v>
      </c>
      <c r="M2305" t="s">
        <v>6934</v>
      </c>
      <c r="N2305">
        <v>1.870833333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0.22114652909754667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0.22114652909754667</v>
      </c>
    </row>
    <row r="2306" spans="1:31" x14ac:dyDescent="0.25">
      <c r="A2306">
        <v>1809603</v>
      </c>
      <c r="B2306">
        <v>1</v>
      </c>
      <c r="C2306" t="s">
        <v>81</v>
      </c>
      <c r="D2306" t="s">
        <v>127</v>
      </c>
      <c r="E2306" t="s">
        <v>146</v>
      </c>
      <c r="F2306" t="s">
        <v>3372</v>
      </c>
      <c r="G2306" t="s">
        <v>142</v>
      </c>
      <c r="H2306" t="s">
        <v>143</v>
      </c>
      <c r="I2306" t="s">
        <v>199</v>
      </c>
      <c r="J2306" t="s">
        <v>136</v>
      </c>
      <c r="K2306" t="s">
        <v>137</v>
      </c>
      <c r="L2306" t="s">
        <v>6935</v>
      </c>
      <c r="M2306" t="s">
        <v>6936</v>
      </c>
      <c r="N2306">
        <v>7.7777769999999996E-3</v>
      </c>
      <c r="O2306">
        <v>0</v>
      </c>
      <c r="P2306">
        <v>394</v>
      </c>
      <c r="Q2306">
        <v>10</v>
      </c>
      <c r="R2306">
        <v>26</v>
      </c>
      <c r="S2306">
        <v>3</v>
      </c>
      <c r="T2306">
        <v>27</v>
      </c>
      <c r="U2306">
        <v>4</v>
      </c>
      <c r="V2306">
        <v>0</v>
      </c>
      <c r="W2306">
        <v>0</v>
      </c>
      <c r="X2306">
        <v>0.685295957304218</v>
      </c>
      <c r="Y2306">
        <v>3.7224543582263334E-2</v>
      </c>
      <c r="Z2306">
        <v>0.14663033782539336</v>
      </c>
      <c r="AA2306">
        <v>3.3144550452272155</v>
      </c>
      <c r="AB2306">
        <v>5.4129167075098877E-2</v>
      </c>
      <c r="AC2306">
        <v>0.70479941423212999</v>
      </c>
      <c r="AD2306">
        <v>0</v>
      </c>
      <c r="AE2306">
        <v>4.942534465246319</v>
      </c>
    </row>
    <row r="2307" spans="1:31" x14ac:dyDescent="0.25">
      <c r="A2307">
        <v>1809755</v>
      </c>
      <c r="B2307">
        <v>1</v>
      </c>
      <c r="C2307" t="s">
        <v>80</v>
      </c>
      <c r="D2307" t="s">
        <v>107</v>
      </c>
      <c r="E2307" t="s">
        <v>193</v>
      </c>
      <c r="F2307" t="s">
        <v>6937</v>
      </c>
      <c r="G2307" t="s">
        <v>826</v>
      </c>
      <c r="H2307" t="s">
        <v>134</v>
      </c>
      <c r="I2307" t="s">
        <v>135</v>
      </c>
      <c r="J2307" t="s">
        <v>136</v>
      </c>
      <c r="K2307" t="s">
        <v>137</v>
      </c>
      <c r="L2307" t="s">
        <v>6938</v>
      </c>
      <c r="M2307" t="s">
        <v>6939</v>
      </c>
      <c r="N2307">
        <v>2.190555555</v>
      </c>
      <c r="O2307">
        <v>0</v>
      </c>
      <c r="P2307">
        <v>39</v>
      </c>
      <c r="Q2307">
        <v>0</v>
      </c>
      <c r="R2307">
        <v>0</v>
      </c>
      <c r="S2307">
        <v>0</v>
      </c>
      <c r="T2307">
        <v>2</v>
      </c>
      <c r="U2307">
        <v>0</v>
      </c>
      <c r="V2307">
        <v>0</v>
      </c>
      <c r="W2307">
        <v>0</v>
      </c>
      <c r="X2307">
        <v>10.663128341511895</v>
      </c>
      <c r="Y2307">
        <v>0</v>
      </c>
      <c r="Z2307">
        <v>0</v>
      </c>
      <c r="AA2307">
        <v>0</v>
      </c>
      <c r="AB2307">
        <v>4.2295349303721324</v>
      </c>
      <c r="AC2307">
        <v>0</v>
      </c>
      <c r="AD2307">
        <v>0</v>
      </c>
      <c r="AE2307">
        <v>14.892663271884027</v>
      </c>
    </row>
    <row r="2308" spans="1:31" x14ac:dyDescent="0.25">
      <c r="A2308">
        <v>1809609</v>
      </c>
      <c r="B2308">
        <v>1</v>
      </c>
      <c r="C2308" t="s">
        <v>80</v>
      </c>
      <c r="D2308" t="s">
        <v>90</v>
      </c>
      <c r="E2308" t="s">
        <v>131</v>
      </c>
      <c r="F2308" t="s">
        <v>6940</v>
      </c>
      <c r="G2308" t="s">
        <v>148</v>
      </c>
      <c r="H2308" t="s">
        <v>134</v>
      </c>
      <c r="I2308" t="s">
        <v>135</v>
      </c>
      <c r="J2308" t="s">
        <v>3</v>
      </c>
      <c r="K2308" t="s">
        <v>137</v>
      </c>
      <c r="L2308" t="s">
        <v>6941</v>
      </c>
      <c r="M2308" t="s">
        <v>6942</v>
      </c>
      <c r="N2308">
        <v>1.9388888879999999</v>
      </c>
      <c r="O2308">
        <v>0</v>
      </c>
      <c r="P2308">
        <v>5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2.6803022362388855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2.6803022362388855</v>
      </c>
    </row>
    <row r="2309" spans="1:31" x14ac:dyDescent="0.25">
      <c r="A2309">
        <v>1809666</v>
      </c>
      <c r="B2309">
        <v>1</v>
      </c>
      <c r="C2309" t="s">
        <v>80</v>
      </c>
      <c r="D2309" t="s">
        <v>101</v>
      </c>
      <c r="E2309" t="s">
        <v>131</v>
      </c>
      <c r="F2309" t="s">
        <v>6943</v>
      </c>
      <c r="G2309" t="s">
        <v>231</v>
      </c>
      <c r="H2309" t="s">
        <v>134</v>
      </c>
      <c r="I2309" t="s">
        <v>135</v>
      </c>
      <c r="J2309" t="s">
        <v>136</v>
      </c>
      <c r="K2309" t="s">
        <v>137</v>
      </c>
      <c r="L2309" t="s">
        <v>6944</v>
      </c>
      <c r="M2309" t="s">
        <v>6945</v>
      </c>
      <c r="N2309">
        <v>1.6188888880000001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0.17177813803520001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0.17177813803520001</v>
      </c>
    </row>
    <row r="2310" spans="1:31" x14ac:dyDescent="0.25">
      <c r="A2310">
        <v>1809735</v>
      </c>
      <c r="B2310">
        <v>1</v>
      </c>
      <c r="C2310" t="s">
        <v>80</v>
      </c>
      <c r="D2310" t="s">
        <v>97</v>
      </c>
      <c r="E2310" t="s">
        <v>140</v>
      </c>
      <c r="F2310" t="s">
        <v>323</v>
      </c>
      <c r="G2310" t="s">
        <v>142</v>
      </c>
      <c r="H2310" t="s">
        <v>143</v>
      </c>
      <c r="I2310" t="s">
        <v>135</v>
      </c>
      <c r="J2310" t="s">
        <v>136</v>
      </c>
      <c r="K2310" t="s">
        <v>137</v>
      </c>
      <c r="L2310" t="s">
        <v>6946</v>
      </c>
      <c r="M2310" t="s">
        <v>6947</v>
      </c>
      <c r="N2310">
        <v>0.161111111</v>
      </c>
      <c r="O2310">
        <v>0</v>
      </c>
      <c r="P2310">
        <v>0</v>
      </c>
      <c r="Q2310">
        <v>0</v>
      </c>
      <c r="R2310">
        <v>0</v>
      </c>
      <c r="S2310">
        <v>2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40.314130518697283</v>
      </c>
      <c r="AB2310">
        <v>0</v>
      </c>
      <c r="AC2310">
        <v>0</v>
      </c>
      <c r="AD2310">
        <v>0</v>
      </c>
      <c r="AE2310">
        <v>40.314130518697283</v>
      </c>
    </row>
    <row r="2311" spans="1:31" x14ac:dyDescent="0.25">
      <c r="A2311">
        <v>1809523</v>
      </c>
      <c r="B2311">
        <v>1</v>
      </c>
      <c r="C2311" t="s">
        <v>80</v>
      </c>
      <c r="D2311" t="s">
        <v>83</v>
      </c>
      <c r="E2311" t="s">
        <v>193</v>
      </c>
      <c r="F2311" t="s">
        <v>6948</v>
      </c>
      <c r="G2311" t="s">
        <v>247</v>
      </c>
      <c r="H2311" t="s">
        <v>134</v>
      </c>
      <c r="I2311" t="s">
        <v>135</v>
      </c>
      <c r="J2311" t="s">
        <v>136</v>
      </c>
      <c r="K2311" t="s">
        <v>137</v>
      </c>
      <c r="L2311" t="s">
        <v>6949</v>
      </c>
      <c r="M2311" t="s">
        <v>6950</v>
      </c>
      <c r="N2311">
        <v>0.46916666600000001</v>
      </c>
      <c r="O2311">
        <v>0</v>
      </c>
      <c r="P2311">
        <v>126</v>
      </c>
      <c r="Q2311">
        <v>0</v>
      </c>
      <c r="R2311">
        <v>0</v>
      </c>
      <c r="S2311">
        <v>0</v>
      </c>
      <c r="T2311">
        <v>2</v>
      </c>
      <c r="U2311">
        <v>0</v>
      </c>
      <c r="V2311">
        <v>0</v>
      </c>
      <c r="W2311">
        <v>0</v>
      </c>
      <c r="X2311">
        <v>11.141138994524376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11.141138994524376</v>
      </c>
    </row>
    <row r="2312" spans="1:31" x14ac:dyDescent="0.25">
      <c r="A2312">
        <v>1809855</v>
      </c>
      <c r="B2312">
        <v>1</v>
      </c>
      <c r="C2312" t="s">
        <v>80</v>
      </c>
      <c r="D2312" t="s">
        <v>101</v>
      </c>
      <c r="E2312" t="s">
        <v>291</v>
      </c>
      <c r="F2312" t="s">
        <v>6951</v>
      </c>
      <c r="G2312" t="s">
        <v>424</v>
      </c>
      <c r="H2312" t="s">
        <v>134</v>
      </c>
      <c r="I2312" t="s">
        <v>135</v>
      </c>
      <c r="J2312" t="s">
        <v>136</v>
      </c>
      <c r="K2312" t="s">
        <v>137</v>
      </c>
      <c r="L2312" t="s">
        <v>6952</v>
      </c>
      <c r="M2312" t="s">
        <v>6953</v>
      </c>
      <c r="N2312">
        <v>1.9424999999999999</v>
      </c>
      <c r="O2312">
        <v>0</v>
      </c>
      <c r="P2312">
        <v>236</v>
      </c>
      <c r="Q2312">
        <v>0</v>
      </c>
      <c r="R2312">
        <v>0</v>
      </c>
      <c r="S2312">
        <v>0</v>
      </c>
      <c r="T2312">
        <v>36</v>
      </c>
      <c r="U2312">
        <v>0</v>
      </c>
      <c r="V2312">
        <v>0</v>
      </c>
      <c r="W2312">
        <v>0</v>
      </c>
      <c r="X2312">
        <v>137.85242500953709</v>
      </c>
      <c r="Y2312">
        <v>0</v>
      </c>
      <c r="Z2312">
        <v>0</v>
      </c>
      <c r="AA2312">
        <v>0</v>
      </c>
      <c r="AB2312">
        <v>19.761639406771764</v>
      </c>
      <c r="AC2312">
        <v>0</v>
      </c>
      <c r="AD2312">
        <v>0</v>
      </c>
      <c r="AE2312">
        <v>157.61406441630885</v>
      </c>
    </row>
    <row r="2313" spans="1:31" x14ac:dyDescent="0.25">
      <c r="A2313">
        <v>1809480</v>
      </c>
      <c r="B2313">
        <v>1</v>
      </c>
      <c r="C2313" t="s">
        <v>81</v>
      </c>
      <c r="D2313" t="s">
        <v>113</v>
      </c>
      <c r="E2313" t="s">
        <v>146</v>
      </c>
      <c r="F2313" t="s">
        <v>6954</v>
      </c>
      <c r="G2313" t="s">
        <v>142</v>
      </c>
      <c r="H2313" t="s">
        <v>143</v>
      </c>
      <c r="I2313" t="s">
        <v>135</v>
      </c>
      <c r="J2313" t="s">
        <v>136</v>
      </c>
      <c r="K2313" t="s">
        <v>137</v>
      </c>
      <c r="L2313" t="s">
        <v>6955</v>
      </c>
      <c r="M2313" t="s">
        <v>6956</v>
      </c>
      <c r="N2313">
        <v>0.56222222200000005</v>
      </c>
      <c r="O2313">
        <v>0</v>
      </c>
      <c r="P2313">
        <v>480</v>
      </c>
      <c r="Q2313">
        <v>0</v>
      </c>
      <c r="R2313">
        <v>7</v>
      </c>
      <c r="S2313">
        <v>0</v>
      </c>
      <c r="T2313">
        <v>58</v>
      </c>
      <c r="U2313">
        <v>0</v>
      </c>
      <c r="V2313">
        <v>0</v>
      </c>
      <c r="W2313">
        <v>0</v>
      </c>
      <c r="X2313">
        <v>30.970594068599535</v>
      </c>
      <c r="Y2313">
        <v>0</v>
      </c>
      <c r="Z2313">
        <v>3.8874359644844856</v>
      </c>
      <c r="AA2313">
        <v>0</v>
      </c>
      <c r="AB2313">
        <v>5.2241585323542497</v>
      </c>
      <c r="AC2313">
        <v>0</v>
      </c>
      <c r="AD2313">
        <v>0</v>
      </c>
      <c r="AE2313">
        <v>40.082188565438273</v>
      </c>
    </row>
    <row r="2314" spans="1:31" x14ac:dyDescent="0.25">
      <c r="A2314">
        <v>1809586</v>
      </c>
      <c r="B2314">
        <v>1</v>
      </c>
      <c r="C2314" t="s">
        <v>80</v>
      </c>
      <c r="D2314" t="s">
        <v>82</v>
      </c>
      <c r="E2314" t="s">
        <v>176</v>
      </c>
      <c r="F2314" t="s">
        <v>6957</v>
      </c>
      <c r="G2314" t="s">
        <v>142</v>
      </c>
      <c r="H2314" t="s">
        <v>143</v>
      </c>
      <c r="I2314" t="s">
        <v>199</v>
      </c>
      <c r="J2314" t="s">
        <v>136</v>
      </c>
      <c r="K2314" t="s">
        <v>137</v>
      </c>
      <c r="L2314" t="s">
        <v>6958</v>
      </c>
      <c r="M2314" t="s">
        <v>6959</v>
      </c>
      <c r="N2314">
        <v>4.9444443999999997E-2</v>
      </c>
      <c r="O2314">
        <v>1</v>
      </c>
      <c r="P2314">
        <v>8808</v>
      </c>
      <c r="Q2314">
        <v>0</v>
      </c>
      <c r="R2314">
        <v>100</v>
      </c>
      <c r="S2314">
        <v>3</v>
      </c>
      <c r="T2314">
        <v>1140</v>
      </c>
      <c r="U2314">
        <v>1</v>
      </c>
      <c r="V2314">
        <v>3</v>
      </c>
      <c r="W2314">
        <v>0.57382379314258336</v>
      </c>
      <c r="X2314">
        <v>115.40582700125084</v>
      </c>
      <c r="Y2314">
        <v>0</v>
      </c>
      <c r="Z2314">
        <v>2.9037101096072271</v>
      </c>
      <c r="AA2314">
        <v>1.7200098620522946</v>
      </c>
      <c r="AB2314">
        <v>33.780184726238154</v>
      </c>
      <c r="AC2314">
        <v>11.768322251800926</v>
      </c>
      <c r="AD2314">
        <v>0.71529811280554667</v>
      </c>
      <c r="AE2314">
        <v>166.86717585689757</v>
      </c>
    </row>
    <row r="2315" spans="1:31" x14ac:dyDescent="0.25">
      <c r="A2315">
        <v>1809692</v>
      </c>
      <c r="B2315">
        <v>1</v>
      </c>
      <c r="C2315" t="s">
        <v>80</v>
      </c>
      <c r="D2315" t="s">
        <v>93</v>
      </c>
      <c r="E2315" t="s">
        <v>291</v>
      </c>
      <c r="F2315" t="s">
        <v>6960</v>
      </c>
      <c r="G2315" t="s">
        <v>424</v>
      </c>
      <c r="H2315" t="s">
        <v>134</v>
      </c>
      <c r="I2315" t="s">
        <v>135</v>
      </c>
      <c r="J2315" t="s">
        <v>136</v>
      </c>
      <c r="K2315" t="s">
        <v>137</v>
      </c>
      <c r="L2315" t="s">
        <v>6961</v>
      </c>
      <c r="M2315" t="s">
        <v>6962</v>
      </c>
      <c r="N2315">
        <v>2.3977777769999999</v>
      </c>
      <c r="O2315">
        <v>0</v>
      </c>
      <c r="P2315">
        <v>884</v>
      </c>
      <c r="Q2315">
        <v>0</v>
      </c>
      <c r="R2315">
        <v>0</v>
      </c>
      <c r="S2315">
        <v>0</v>
      </c>
      <c r="T2315">
        <v>86</v>
      </c>
      <c r="U2315">
        <v>0</v>
      </c>
      <c r="V2315">
        <v>0</v>
      </c>
      <c r="W2315">
        <v>0</v>
      </c>
      <c r="X2315">
        <v>479.06698059813891</v>
      </c>
      <c r="Y2315">
        <v>0</v>
      </c>
      <c r="Z2315">
        <v>0</v>
      </c>
      <c r="AA2315">
        <v>0</v>
      </c>
      <c r="AB2315">
        <v>88.808571720304315</v>
      </c>
      <c r="AC2315">
        <v>0</v>
      </c>
      <c r="AD2315">
        <v>0</v>
      </c>
      <c r="AE2315">
        <v>567.87555231844317</v>
      </c>
    </row>
    <row r="2316" spans="1:31" x14ac:dyDescent="0.25">
      <c r="A2316">
        <v>1809686</v>
      </c>
      <c r="B2316">
        <v>1</v>
      </c>
      <c r="C2316" t="s">
        <v>81</v>
      </c>
      <c r="D2316" t="s">
        <v>113</v>
      </c>
      <c r="E2316" t="s">
        <v>131</v>
      </c>
      <c r="F2316" t="s">
        <v>6963</v>
      </c>
      <c r="G2316" t="s">
        <v>231</v>
      </c>
      <c r="H2316" t="s">
        <v>134</v>
      </c>
      <c r="I2316" t="s">
        <v>135</v>
      </c>
      <c r="J2316" t="s">
        <v>136</v>
      </c>
      <c r="K2316" t="s">
        <v>137</v>
      </c>
      <c r="L2316" t="s">
        <v>6964</v>
      </c>
      <c r="M2316" t="s">
        <v>6965</v>
      </c>
      <c r="N2316">
        <v>0.67555555499999997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7.9474072929244466E-2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7.9474072929244466E-2</v>
      </c>
    </row>
    <row r="2317" spans="1:31" x14ac:dyDescent="0.25">
      <c r="A2317">
        <v>1809844</v>
      </c>
      <c r="B2317">
        <v>1</v>
      </c>
      <c r="C2317" t="s">
        <v>81</v>
      </c>
      <c r="D2317" t="s">
        <v>113</v>
      </c>
      <c r="E2317" t="s">
        <v>131</v>
      </c>
      <c r="F2317" t="s">
        <v>6966</v>
      </c>
      <c r="G2317" t="s">
        <v>231</v>
      </c>
      <c r="H2317" t="s">
        <v>134</v>
      </c>
      <c r="I2317" t="s">
        <v>135</v>
      </c>
      <c r="J2317" t="s">
        <v>136</v>
      </c>
      <c r="K2317" t="s">
        <v>137</v>
      </c>
      <c r="L2317" t="s">
        <v>6967</v>
      </c>
      <c r="M2317" t="s">
        <v>6968</v>
      </c>
      <c r="N2317">
        <v>1.423611111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3.3830741294911391E-2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3.3830741294911391E-2</v>
      </c>
    </row>
    <row r="2318" spans="1:31" x14ac:dyDescent="0.25">
      <c r="A2318">
        <v>1809721</v>
      </c>
      <c r="B2318">
        <v>1</v>
      </c>
      <c r="C2318" t="s">
        <v>80</v>
      </c>
      <c r="D2318" t="s">
        <v>98</v>
      </c>
      <c r="E2318" t="s">
        <v>131</v>
      </c>
      <c r="F2318" t="s">
        <v>6969</v>
      </c>
      <c r="G2318" t="s">
        <v>231</v>
      </c>
      <c r="H2318" t="s">
        <v>134</v>
      </c>
      <c r="I2318" t="s">
        <v>135</v>
      </c>
      <c r="J2318" t="s">
        <v>136</v>
      </c>
      <c r="K2318" t="s">
        <v>137</v>
      </c>
      <c r="L2318" t="s">
        <v>6970</v>
      </c>
      <c r="M2318" t="s">
        <v>6971</v>
      </c>
      <c r="N2318">
        <v>1.2761111110000001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0.54626944350552453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0.54626944350552453</v>
      </c>
    </row>
    <row r="2319" spans="1:31" x14ac:dyDescent="0.25">
      <c r="A2319">
        <v>1809698</v>
      </c>
      <c r="B2319">
        <v>1</v>
      </c>
      <c r="C2319" t="s">
        <v>80</v>
      </c>
      <c r="D2319" t="s">
        <v>89</v>
      </c>
      <c r="E2319" t="s">
        <v>291</v>
      </c>
      <c r="F2319" t="s">
        <v>6972</v>
      </c>
      <c r="G2319" t="s">
        <v>424</v>
      </c>
      <c r="H2319" t="s">
        <v>134</v>
      </c>
      <c r="I2319" t="s">
        <v>135</v>
      </c>
      <c r="J2319" t="s">
        <v>136</v>
      </c>
      <c r="K2319" t="s">
        <v>137</v>
      </c>
      <c r="L2319" t="s">
        <v>6973</v>
      </c>
      <c r="M2319" t="s">
        <v>6974</v>
      </c>
      <c r="N2319">
        <v>0.58305555499999995</v>
      </c>
      <c r="O2319">
        <v>0</v>
      </c>
      <c r="P2319">
        <v>126</v>
      </c>
      <c r="Q2319">
        <v>0</v>
      </c>
      <c r="R2319">
        <v>7</v>
      </c>
      <c r="S2319">
        <v>0</v>
      </c>
      <c r="T2319">
        <v>54</v>
      </c>
      <c r="U2319">
        <v>0</v>
      </c>
      <c r="V2319">
        <v>0</v>
      </c>
      <c r="W2319">
        <v>0</v>
      </c>
      <c r="X2319">
        <v>20.194249589820881</v>
      </c>
      <c r="Y2319">
        <v>0</v>
      </c>
      <c r="Z2319">
        <v>0.39055967056613727</v>
      </c>
      <c r="AA2319">
        <v>0</v>
      </c>
      <c r="AB2319">
        <v>17.527636448999029</v>
      </c>
      <c r="AC2319">
        <v>0</v>
      </c>
      <c r="AD2319">
        <v>0</v>
      </c>
      <c r="AE2319">
        <v>38.112445709386051</v>
      </c>
    </row>
    <row r="2320" spans="1:31" x14ac:dyDescent="0.25">
      <c r="A2320">
        <v>1809675</v>
      </c>
      <c r="B2320">
        <v>1</v>
      </c>
      <c r="C2320" t="s">
        <v>80</v>
      </c>
      <c r="D2320" t="s">
        <v>89</v>
      </c>
      <c r="E2320" t="s">
        <v>176</v>
      </c>
      <c r="F2320" t="s">
        <v>6975</v>
      </c>
      <c r="G2320" t="s">
        <v>142</v>
      </c>
      <c r="H2320" t="s">
        <v>143</v>
      </c>
      <c r="I2320" t="s">
        <v>199</v>
      </c>
      <c r="J2320" t="s">
        <v>136</v>
      </c>
      <c r="K2320" t="s">
        <v>137</v>
      </c>
      <c r="L2320" t="s">
        <v>6976</v>
      </c>
      <c r="M2320" t="s">
        <v>6977</v>
      </c>
      <c r="N2320">
        <v>2.4444443999999999E-2</v>
      </c>
      <c r="O2320">
        <v>5</v>
      </c>
      <c r="P2320">
        <v>5194</v>
      </c>
      <c r="Q2320">
        <v>3</v>
      </c>
      <c r="R2320">
        <v>194</v>
      </c>
      <c r="S2320">
        <v>13</v>
      </c>
      <c r="T2320">
        <v>700</v>
      </c>
      <c r="U2320">
        <v>7</v>
      </c>
      <c r="V2320">
        <v>0</v>
      </c>
      <c r="W2320">
        <v>2.6262463279327002</v>
      </c>
      <c r="X2320">
        <v>48.312954142751863</v>
      </c>
      <c r="Y2320">
        <v>0.25440743753333334</v>
      </c>
      <c r="Z2320">
        <v>1.2319291721876338</v>
      </c>
      <c r="AA2320">
        <v>4.8369620957801498</v>
      </c>
      <c r="AB2320">
        <v>17.095374091515886</v>
      </c>
      <c r="AC2320">
        <v>4.3652234977465643</v>
      </c>
      <c r="AD2320">
        <v>0</v>
      </c>
      <c r="AE2320">
        <v>78.723096765448133</v>
      </c>
    </row>
    <row r="2321" spans="1:31" x14ac:dyDescent="0.25">
      <c r="A2321">
        <v>1809529</v>
      </c>
      <c r="B2321">
        <v>1</v>
      </c>
      <c r="C2321" t="s">
        <v>80</v>
      </c>
      <c r="D2321" t="s">
        <v>93</v>
      </c>
      <c r="E2321" t="s">
        <v>193</v>
      </c>
      <c r="F2321" t="s">
        <v>1581</v>
      </c>
      <c r="G2321" t="s">
        <v>235</v>
      </c>
      <c r="H2321" t="s">
        <v>134</v>
      </c>
      <c r="I2321" t="s">
        <v>135</v>
      </c>
      <c r="J2321" t="s">
        <v>136</v>
      </c>
      <c r="K2321" t="s">
        <v>137</v>
      </c>
      <c r="L2321" t="s">
        <v>6978</v>
      </c>
      <c r="M2321" t="s">
        <v>6979</v>
      </c>
      <c r="N2321">
        <v>3.0061111110000001</v>
      </c>
      <c r="O2321">
        <v>0</v>
      </c>
      <c r="P2321">
        <v>4</v>
      </c>
      <c r="Q2321">
        <v>0</v>
      </c>
      <c r="R2321">
        <v>7</v>
      </c>
      <c r="S2321">
        <v>0</v>
      </c>
      <c r="T2321">
        <v>2</v>
      </c>
      <c r="U2321">
        <v>0</v>
      </c>
      <c r="V2321">
        <v>0</v>
      </c>
      <c r="W2321">
        <v>0</v>
      </c>
      <c r="X2321">
        <v>4.1345972923660419</v>
      </c>
      <c r="Y2321">
        <v>0</v>
      </c>
      <c r="Z2321">
        <v>31.206653767420026</v>
      </c>
      <c r="AA2321">
        <v>0</v>
      </c>
      <c r="AB2321">
        <v>0.52315685819872992</v>
      </c>
      <c r="AC2321">
        <v>0</v>
      </c>
      <c r="AD2321">
        <v>0</v>
      </c>
      <c r="AE2321">
        <v>35.864407917984799</v>
      </c>
    </row>
    <row r="2322" spans="1:31" x14ac:dyDescent="0.25">
      <c r="A2322">
        <v>1809612</v>
      </c>
      <c r="B2322">
        <v>1</v>
      </c>
      <c r="C2322" t="s">
        <v>80</v>
      </c>
      <c r="D2322" t="s">
        <v>93</v>
      </c>
      <c r="E2322" t="s">
        <v>291</v>
      </c>
      <c r="F2322" t="s">
        <v>6980</v>
      </c>
      <c r="G2322" t="s">
        <v>854</v>
      </c>
      <c r="H2322" t="s">
        <v>134</v>
      </c>
      <c r="I2322" t="s">
        <v>135</v>
      </c>
      <c r="J2322" t="s">
        <v>136</v>
      </c>
      <c r="K2322" t="s">
        <v>137</v>
      </c>
      <c r="L2322" t="s">
        <v>6981</v>
      </c>
      <c r="M2322" t="s">
        <v>6982</v>
      </c>
      <c r="N2322">
        <v>0.33722222200000002</v>
      </c>
      <c r="O2322">
        <v>0</v>
      </c>
      <c r="P2322">
        <v>1</v>
      </c>
      <c r="Q2322">
        <v>0</v>
      </c>
      <c r="R2322">
        <v>24</v>
      </c>
      <c r="S2322">
        <v>0</v>
      </c>
      <c r="T2322">
        <v>5</v>
      </c>
      <c r="U2322">
        <v>0</v>
      </c>
      <c r="V2322">
        <v>0</v>
      </c>
      <c r="W2322">
        <v>0</v>
      </c>
      <c r="X2322">
        <v>8.2581413651916669E-3</v>
      </c>
      <c r="Y2322">
        <v>0</v>
      </c>
      <c r="Z2322">
        <v>1.6396535513835713</v>
      </c>
      <c r="AA2322">
        <v>0</v>
      </c>
      <c r="AB2322">
        <v>0.90380851029692999</v>
      </c>
      <c r="AC2322">
        <v>0</v>
      </c>
      <c r="AD2322">
        <v>0</v>
      </c>
      <c r="AE2322">
        <v>2.5517202030456927</v>
      </c>
    </row>
    <row r="2323" spans="1:31" x14ac:dyDescent="0.25">
      <c r="A2323">
        <v>1809658</v>
      </c>
      <c r="B2323">
        <v>1</v>
      </c>
      <c r="C2323" t="s">
        <v>81</v>
      </c>
      <c r="D2323" t="s">
        <v>112</v>
      </c>
      <c r="E2323" t="s">
        <v>131</v>
      </c>
      <c r="F2323" t="s">
        <v>6983</v>
      </c>
      <c r="G2323" t="s">
        <v>231</v>
      </c>
      <c r="H2323" t="s">
        <v>134</v>
      </c>
      <c r="I2323" t="s">
        <v>135</v>
      </c>
      <c r="J2323" t="s">
        <v>136</v>
      </c>
      <c r="K2323" t="s">
        <v>137</v>
      </c>
      <c r="L2323" t="s">
        <v>6984</v>
      </c>
      <c r="M2323" t="s">
        <v>6985</v>
      </c>
      <c r="N2323">
        <v>2.7794444440000001</v>
      </c>
      <c r="O2323">
        <v>0</v>
      </c>
      <c r="P2323">
        <v>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0.55980216013524464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0.55980216013524464</v>
      </c>
    </row>
    <row r="2324" spans="1:31" x14ac:dyDescent="0.25">
      <c r="A2324">
        <v>1809472</v>
      </c>
      <c r="B2324">
        <v>1</v>
      </c>
      <c r="C2324" t="s">
        <v>80</v>
      </c>
      <c r="D2324" t="s">
        <v>105</v>
      </c>
      <c r="E2324" t="s">
        <v>291</v>
      </c>
      <c r="F2324" t="s">
        <v>6986</v>
      </c>
      <c r="G2324" t="s">
        <v>854</v>
      </c>
      <c r="H2324" t="s">
        <v>134</v>
      </c>
      <c r="I2324" t="s">
        <v>135</v>
      </c>
      <c r="J2324" t="s">
        <v>136</v>
      </c>
      <c r="K2324" t="s">
        <v>137</v>
      </c>
      <c r="L2324" t="s">
        <v>6987</v>
      </c>
      <c r="M2324" t="s">
        <v>6988</v>
      </c>
      <c r="N2324">
        <v>0.16305555499999999</v>
      </c>
      <c r="O2324">
        <v>0</v>
      </c>
      <c r="P2324">
        <v>226</v>
      </c>
      <c r="Q2324">
        <v>0</v>
      </c>
      <c r="R2324">
        <v>0</v>
      </c>
      <c r="S2324">
        <v>0</v>
      </c>
      <c r="T2324">
        <v>6</v>
      </c>
      <c r="U2324">
        <v>0</v>
      </c>
      <c r="V2324">
        <v>0</v>
      </c>
      <c r="W2324">
        <v>0</v>
      </c>
      <c r="X2324">
        <v>6.3292372451262491</v>
      </c>
      <c r="Y2324">
        <v>0</v>
      </c>
      <c r="Z2324">
        <v>0</v>
      </c>
      <c r="AA2324">
        <v>0</v>
      </c>
      <c r="AB2324">
        <v>1.095952078034466</v>
      </c>
      <c r="AC2324">
        <v>0</v>
      </c>
      <c r="AD2324">
        <v>0</v>
      </c>
      <c r="AE2324">
        <v>7.4251893231607156</v>
      </c>
    </row>
    <row r="2325" spans="1:31" x14ac:dyDescent="0.25">
      <c r="A2325">
        <v>1809715</v>
      </c>
      <c r="B2325">
        <v>1</v>
      </c>
      <c r="C2325" t="s">
        <v>81</v>
      </c>
      <c r="D2325" t="s">
        <v>127</v>
      </c>
      <c r="E2325" t="s">
        <v>131</v>
      </c>
      <c r="F2325" t="s">
        <v>6989</v>
      </c>
      <c r="G2325" t="s">
        <v>279</v>
      </c>
      <c r="H2325" t="s">
        <v>134</v>
      </c>
      <c r="I2325" t="s">
        <v>135</v>
      </c>
      <c r="J2325" t="s">
        <v>136</v>
      </c>
      <c r="K2325" t="s">
        <v>137</v>
      </c>
      <c r="L2325" t="s">
        <v>6990</v>
      </c>
      <c r="M2325" t="s">
        <v>6991</v>
      </c>
      <c r="N2325">
        <v>1.980277777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4.1983057972838893E-3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4.1983057972838893E-3</v>
      </c>
    </row>
    <row r="2326" spans="1:31" x14ac:dyDescent="0.25">
      <c r="A2326">
        <v>1809466</v>
      </c>
      <c r="B2326">
        <v>1</v>
      </c>
      <c r="C2326" t="s">
        <v>80</v>
      </c>
      <c r="D2326" t="s">
        <v>90</v>
      </c>
      <c r="E2326" t="s">
        <v>131</v>
      </c>
      <c r="F2326" t="s">
        <v>6992</v>
      </c>
      <c r="G2326" t="s">
        <v>231</v>
      </c>
      <c r="H2326" t="s">
        <v>134</v>
      </c>
      <c r="I2326" t="s">
        <v>135</v>
      </c>
      <c r="J2326" t="s">
        <v>136</v>
      </c>
      <c r="K2326" t="s">
        <v>137</v>
      </c>
      <c r="L2326" t="s">
        <v>6993</v>
      </c>
      <c r="M2326" t="s">
        <v>6994</v>
      </c>
      <c r="N2326">
        <v>3.9383333330000001</v>
      </c>
      <c r="O2326">
        <v>0</v>
      </c>
      <c r="P2326">
        <v>3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1.7141049977843483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1.7141049977843483</v>
      </c>
    </row>
    <row r="2327" spans="1:31" x14ac:dyDescent="0.25">
      <c r="A2327">
        <v>1809761</v>
      </c>
      <c r="B2327">
        <v>1</v>
      </c>
      <c r="C2327" t="s">
        <v>80</v>
      </c>
      <c r="D2327" t="s">
        <v>95</v>
      </c>
      <c r="E2327" t="s">
        <v>146</v>
      </c>
      <c r="F2327" t="s">
        <v>6995</v>
      </c>
      <c r="G2327" t="s">
        <v>170</v>
      </c>
      <c r="H2327" t="s">
        <v>143</v>
      </c>
      <c r="I2327" t="s">
        <v>135</v>
      </c>
      <c r="J2327" t="s">
        <v>136</v>
      </c>
      <c r="K2327" t="s">
        <v>137</v>
      </c>
      <c r="L2327" t="s">
        <v>6996</v>
      </c>
      <c r="M2327" t="s">
        <v>6997</v>
      </c>
      <c r="N2327">
        <v>1.589444444</v>
      </c>
      <c r="O2327">
        <v>1</v>
      </c>
      <c r="P2327">
        <v>0</v>
      </c>
      <c r="Q2327">
        <v>3</v>
      </c>
      <c r="R2327">
        <v>0</v>
      </c>
      <c r="S2327">
        <v>1</v>
      </c>
      <c r="T2327">
        <v>0</v>
      </c>
      <c r="U2327">
        <v>0</v>
      </c>
      <c r="V2327">
        <v>0</v>
      </c>
      <c r="W2327">
        <v>0.39078960505619365</v>
      </c>
      <c r="X2327">
        <v>0</v>
      </c>
      <c r="Y2327">
        <v>1.860090312088521</v>
      </c>
      <c r="Z2327">
        <v>0</v>
      </c>
      <c r="AA2327">
        <v>1.4516118654296333</v>
      </c>
      <c r="AB2327">
        <v>0</v>
      </c>
      <c r="AC2327">
        <v>0</v>
      </c>
      <c r="AD2327">
        <v>0</v>
      </c>
      <c r="AE2327">
        <v>3.7024917825743477</v>
      </c>
    </row>
    <row r="2328" spans="1:31" x14ac:dyDescent="0.25">
      <c r="A2328">
        <v>1809758</v>
      </c>
      <c r="B2328">
        <v>1</v>
      </c>
      <c r="C2328" t="s">
        <v>81</v>
      </c>
      <c r="D2328" t="s">
        <v>120</v>
      </c>
      <c r="E2328" t="s">
        <v>131</v>
      </c>
      <c r="F2328" t="s">
        <v>6998</v>
      </c>
      <c r="G2328" t="s">
        <v>231</v>
      </c>
      <c r="H2328" t="s">
        <v>134</v>
      </c>
      <c r="I2328" t="s">
        <v>135</v>
      </c>
      <c r="J2328" t="s">
        <v>136</v>
      </c>
      <c r="K2328" t="s">
        <v>137</v>
      </c>
      <c r="L2328" t="s">
        <v>6999</v>
      </c>
      <c r="M2328" t="s">
        <v>7000</v>
      </c>
      <c r="N2328">
        <v>2.8147222219999999</v>
      </c>
      <c r="O2328">
        <v>0</v>
      </c>
      <c r="P2328">
        <v>1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</row>
    <row r="2329" spans="1:31" x14ac:dyDescent="0.25">
      <c r="A2329">
        <v>1809695</v>
      </c>
      <c r="B2329">
        <v>1</v>
      </c>
      <c r="C2329" t="s">
        <v>80</v>
      </c>
      <c r="D2329" t="s">
        <v>84</v>
      </c>
      <c r="E2329" t="s">
        <v>131</v>
      </c>
      <c r="F2329" t="s">
        <v>7001</v>
      </c>
      <c r="G2329" t="s">
        <v>231</v>
      </c>
      <c r="H2329" t="s">
        <v>134</v>
      </c>
      <c r="I2329" t="s">
        <v>135</v>
      </c>
      <c r="J2329" t="s">
        <v>136</v>
      </c>
      <c r="K2329" t="s">
        <v>137</v>
      </c>
      <c r="L2329" t="s">
        <v>7002</v>
      </c>
      <c r="M2329" t="s">
        <v>7003</v>
      </c>
      <c r="N2329">
        <v>1.3991666659999999</v>
      </c>
      <c r="O2329">
        <v>0</v>
      </c>
      <c r="P2329">
        <v>2</v>
      </c>
      <c r="Q2329">
        <v>0</v>
      </c>
      <c r="R2329">
        <v>0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0.42517237312899586</v>
      </c>
      <c r="Y2329">
        <v>0</v>
      </c>
      <c r="Z2329">
        <v>0</v>
      </c>
      <c r="AA2329">
        <v>0</v>
      </c>
      <c r="AB2329">
        <v>1.2584059041598668</v>
      </c>
      <c r="AC2329">
        <v>0</v>
      </c>
      <c r="AD2329">
        <v>0</v>
      </c>
      <c r="AE2329">
        <v>1.6835782772888626</v>
      </c>
    </row>
    <row r="2330" spans="1:31" x14ac:dyDescent="0.25">
      <c r="A2330">
        <v>1809638</v>
      </c>
      <c r="B2330">
        <v>1</v>
      </c>
      <c r="C2330" t="s">
        <v>81</v>
      </c>
      <c r="D2330" t="s">
        <v>120</v>
      </c>
      <c r="E2330" t="s">
        <v>131</v>
      </c>
      <c r="F2330" t="s">
        <v>7004</v>
      </c>
      <c r="G2330" t="s">
        <v>231</v>
      </c>
      <c r="H2330" t="s">
        <v>134</v>
      </c>
      <c r="I2330" t="s">
        <v>135</v>
      </c>
      <c r="J2330" t="s">
        <v>136</v>
      </c>
      <c r="K2330" t="s">
        <v>137</v>
      </c>
      <c r="L2330" t="s">
        <v>7005</v>
      </c>
      <c r="M2330" t="s">
        <v>7006</v>
      </c>
      <c r="N2330">
        <v>2.9597222219999999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</row>
    <row r="2331" spans="1:31" x14ac:dyDescent="0.25">
      <c r="A2331">
        <v>1809841</v>
      </c>
      <c r="B2331">
        <v>1</v>
      </c>
      <c r="C2331" t="s">
        <v>81</v>
      </c>
      <c r="D2331" t="s">
        <v>128</v>
      </c>
      <c r="E2331" t="s">
        <v>131</v>
      </c>
      <c r="F2331" t="s">
        <v>7007</v>
      </c>
      <c r="G2331" t="s">
        <v>231</v>
      </c>
      <c r="H2331" t="s">
        <v>134</v>
      </c>
      <c r="I2331" t="s">
        <v>135</v>
      </c>
      <c r="J2331" t="s">
        <v>136</v>
      </c>
      <c r="K2331" t="s">
        <v>137</v>
      </c>
      <c r="L2331" t="s">
        <v>7008</v>
      </c>
      <c r="M2331" t="s">
        <v>7009</v>
      </c>
      <c r="N2331">
        <v>1.3261111109999999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1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</row>
    <row r="2332" spans="1:31" x14ac:dyDescent="0.25">
      <c r="A2332">
        <v>1809486</v>
      </c>
      <c r="B2332">
        <v>1</v>
      </c>
      <c r="C2332" t="s">
        <v>81</v>
      </c>
      <c r="D2332" t="s">
        <v>120</v>
      </c>
      <c r="E2332" t="s">
        <v>193</v>
      </c>
      <c r="F2332" t="s">
        <v>7010</v>
      </c>
      <c r="G2332" t="s">
        <v>235</v>
      </c>
      <c r="H2332" t="s">
        <v>134</v>
      </c>
      <c r="I2332" t="s">
        <v>135</v>
      </c>
      <c r="J2332" t="s">
        <v>136</v>
      </c>
      <c r="K2332" t="s">
        <v>137</v>
      </c>
      <c r="L2332" t="s">
        <v>7011</v>
      </c>
      <c r="M2332" t="s">
        <v>7012</v>
      </c>
      <c r="N2332">
        <v>2.6202777770000001</v>
      </c>
      <c r="O2332">
        <v>0</v>
      </c>
      <c r="P2332">
        <v>18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6.6622763043985156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6.6622763043985156</v>
      </c>
    </row>
    <row r="2333" spans="1:31" x14ac:dyDescent="0.25">
      <c r="A2333">
        <v>1809632</v>
      </c>
      <c r="B2333">
        <v>1</v>
      </c>
      <c r="C2333" t="s">
        <v>81</v>
      </c>
      <c r="D2333" t="s">
        <v>112</v>
      </c>
      <c r="E2333" t="s">
        <v>131</v>
      </c>
      <c r="F2333" t="s">
        <v>7013</v>
      </c>
      <c r="G2333" t="s">
        <v>1926</v>
      </c>
      <c r="H2333" t="s">
        <v>134</v>
      </c>
      <c r="I2333" t="s">
        <v>135</v>
      </c>
      <c r="J2333" t="s">
        <v>136</v>
      </c>
      <c r="K2333" t="s">
        <v>137</v>
      </c>
      <c r="L2333" t="s">
        <v>7014</v>
      </c>
      <c r="M2333" t="s">
        <v>7015</v>
      </c>
      <c r="N2333">
        <v>2.3994444439999998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1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0.36575578069362891</v>
      </c>
      <c r="AC2333">
        <v>0</v>
      </c>
      <c r="AD2333">
        <v>0</v>
      </c>
      <c r="AE2333">
        <v>0.36575578069362891</v>
      </c>
    </row>
    <row r="2334" spans="1:31" x14ac:dyDescent="0.25">
      <c r="A2334">
        <v>1809555</v>
      </c>
      <c r="B2334">
        <v>1</v>
      </c>
      <c r="C2334" t="s">
        <v>80</v>
      </c>
      <c r="D2334" t="s">
        <v>82</v>
      </c>
      <c r="E2334" t="s">
        <v>326</v>
      </c>
      <c r="F2334" t="s">
        <v>7016</v>
      </c>
      <c r="G2334" t="s">
        <v>279</v>
      </c>
      <c r="H2334" t="s">
        <v>134</v>
      </c>
      <c r="I2334" t="s">
        <v>135</v>
      </c>
      <c r="J2334" t="s">
        <v>136</v>
      </c>
      <c r="K2334" t="s">
        <v>137</v>
      </c>
      <c r="L2334" t="s">
        <v>7017</v>
      </c>
      <c r="M2334" t="s">
        <v>7018</v>
      </c>
      <c r="N2334">
        <v>1.365555555</v>
      </c>
      <c r="O2334">
        <v>0</v>
      </c>
      <c r="P2334">
        <v>77</v>
      </c>
      <c r="Q2334">
        <v>0</v>
      </c>
      <c r="R2334">
        <v>0</v>
      </c>
      <c r="S2334">
        <v>0</v>
      </c>
      <c r="T2334">
        <v>8</v>
      </c>
      <c r="U2334">
        <v>0</v>
      </c>
      <c r="V2334">
        <v>0</v>
      </c>
      <c r="W2334">
        <v>0</v>
      </c>
      <c r="X2334">
        <v>45.829431360791688</v>
      </c>
      <c r="Y2334">
        <v>0</v>
      </c>
      <c r="Z2334">
        <v>0</v>
      </c>
      <c r="AA2334">
        <v>0</v>
      </c>
      <c r="AB2334">
        <v>35.952353490642828</v>
      </c>
      <c r="AC2334">
        <v>0</v>
      </c>
      <c r="AD2334">
        <v>0</v>
      </c>
      <c r="AE2334">
        <v>81.781784851434509</v>
      </c>
    </row>
    <row r="2335" spans="1:31" x14ac:dyDescent="0.25">
      <c r="A2335">
        <v>1809532</v>
      </c>
      <c r="B2335">
        <v>1</v>
      </c>
      <c r="C2335" t="s">
        <v>80</v>
      </c>
      <c r="D2335" t="s">
        <v>83</v>
      </c>
      <c r="E2335" t="s">
        <v>193</v>
      </c>
      <c r="F2335" t="s">
        <v>7019</v>
      </c>
      <c r="G2335" t="s">
        <v>256</v>
      </c>
      <c r="H2335" t="s">
        <v>134</v>
      </c>
      <c r="I2335" t="s">
        <v>135</v>
      </c>
      <c r="J2335" t="s">
        <v>136</v>
      </c>
      <c r="K2335" t="s">
        <v>159</v>
      </c>
      <c r="L2335" t="s">
        <v>7020</v>
      </c>
      <c r="M2335" t="s">
        <v>7021</v>
      </c>
      <c r="N2335">
        <v>2.8200416659999998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6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16.683702549964508</v>
      </c>
      <c r="AC2335">
        <v>0</v>
      </c>
      <c r="AD2335">
        <v>0</v>
      </c>
      <c r="AE2335">
        <v>16.683702549964508</v>
      </c>
    </row>
    <row r="2336" spans="1:31" x14ac:dyDescent="0.25">
      <c r="A2336">
        <v>1809824</v>
      </c>
      <c r="B2336">
        <v>1</v>
      </c>
      <c r="C2336" t="s">
        <v>80</v>
      </c>
      <c r="D2336" t="s">
        <v>110</v>
      </c>
      <c r="E2336" t="s">
        <v>339</v>
      </c>
      <c r="F2336" t="s">
        <v>7022</v>
      </c>
      <c r="G2336" t="s">
        <v>148</v>
      </c>
      <c r="H2336" t="s">
        <v>143</v>
      </c>
      <c r="I2336" t="s">
        <v>135</v>
      </c>
      <c r="J2336" t="s">
        <v>3</v>
      </c>
      <c r="K2336" t="s">
        <v>137</v>
      </c>
      <c r="L2336" t="s">
        <v>7023</v>
      </c>
      <c r="M2336" t="s">
        <v>7024</v>
      </c>
      <c r="N2336">
        <v>0.79527777700000002</v>
      </c>
      <c r="O2336">
        <v>0</v>
      </c>
      <c r="P2336">
        <v>310</v>
      </c>
      <c r="Q2336">
        <v>0</v>
      </c>
      <c r="R2336">
        <v>0</v>
      </c>
      <c r="S2336">
        <v>1</v>
      </c>
      <c r="T2336">
        <v>50</v>
      </c>
      <c r="U2336">
        <v>0</v>
      </c>
      <c r="V2336">
        <v>0</v>
      </c>
      <c r="W2336">
        <v>0</v>
      </c>
      <c r="X2336">
        <v>119.57705698874499</v>
      </c>
      <c r="Y2336">
        <v>0</v>
      </c>
      <c r="Z2336">
        <v>0</v>
      </c>
      <c r="AA2336">
        <v>31.167082273146669</v>
      </c>
      <c r="AB2336">
        <v>33.848086602252742</v>
      </c>
      <c r="AC2336">
        <v>0</v>
      </c>
      <c r="AD2336">
        <v>0</v>
      </c>
      <c r="AE2336">
        <v>184.59222586414441</v>
      </c>
    </row>
    <row r="2337" spans="1:31" x14ac:dyDescent="0.25">
      <c r="A2337">
        <v>1809784</v>
      </c>
      <c r="B2337">
        <v>1</v>
      </c>
      <c r="C2337" t="s">
        <v>80</v>
      </c>
      <c r="D2337" t="s">
        <v>110</v>
      </c>
      <c r="E2337" t="s">
        <v>131</v>
      </c>
      <c r="F2337" t="s">
        <v>7025</v>
      </c>
      <c r="G2337" t="s">
        <v>133</v>
      </c>
      <c r="H2337" t="s">
        <v>134</v>
      </c>
      <c r="I2337" t="s">
        <v>135</v>
      </c>
      <c r="J2337" t="s">
        <v>136</v>
      </c>
      <c r="K2337" t="s">
        <v>137</v>
      </c>
      <c r="L2337" t="s">
        <v>7026</v>
      </c>
      <c r="M2337" t="s">
        <v>7027</v>
      </c>
      <c r="N2337">
        <v>1.1816666659999999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1.5687780664426969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1.5687780664426969</v>
      </c>
    </row>
    <row r="2338" spans="1:31" x14ac:dyDescent="0.25">
      <c r="A2338">
        <v>1809572</v>
      </c>
      <c r="B2338">
        <v>1</v>
      </c>
      <c r="C2338" t="s">
        <v>80</v>
      </c>
      <c r="D2338" t="s">
        <v>99</v>
      </c>
      <c r="E2338" t="s">
        <v>176</v>
      </c>
      <c r="F2338" t="s">
        <v>6912</v>
      </c>
      <c r="G2338" t="s">
        <v>142</v>
      </c>
      <c r="H2338" t="s">
        <v>143</v>
      </c>
      <c r="I2338" t="s">
        <v>135</v>
      </c>
      <c r="J2338" t="s">
        <v>136</v>
      </c>
      <c r="K2338" t="s">
        <v>137</v>
      </c>
      <c r="L2338" t="s">
        <v>7028</v>
      </c>
      <c r="M2338" t="s">
        <v>7029</v>
      </c>
      <c r="N2338">
        <v>6.1666666000000002E-2</v>
      </c>
      <c r="O2338">
        <v>0</v>
      </c>
      <c r="P2338">
        <v>593</v>
      </c>
      <c r="Q2338">
        <v>0</v>
      </c>
      <c r="R2338">
        <v>9</v>
      </c>
      <c r="S2338">
        <v>1</v>
      </c>
      <c r="T2338">
        <v>48</v>
      </c>
      <c r="U2338">
        <v>0</v>
      </c>
      <c r="V2338">
        <v>3</v>
      </c>
      <c r="W2338">
        <v>0</v>
      </c>
      <c r="X2338">
        <v>8.735912955787839</v>
      </c>
      <c r="Y2338">
        <v>0</v>
      </c>
      <c r="Z2338">
        <v>9.4154566281446694E-2</v>
      </c>
      <c r="AA2338">
        <v>2.0915597403638966</v>
      </c>
      <c r="AB2338">
        <v>1.3308504399082099</v>
      </c>
      <c r="AC2338">
        <v>0</v>
      </c>
      <c r="AD2338">
        <v>0.3915197633102</v>
      </c>
      <c r="AE2338">
        <v>12.643997465651591</v>
      </c>
    </row>
    <row r="2339" spans="1:31" x14ac:dyDescent="0.25">
      <c r="A2339">
        <v>1809449</v>
      </c>
      <c r="B2339">
        <v>1</v>
      </c>
      <c r="C2339" t="s">
        <v>80</v>
      </c>
      <c r="D2339" t="s">
        <v>87</v>
      </c>
      <c r="E2339" t="s">
        <v>193</v>
      </c>
      <c r="F2339" t="s">
        <v>6183</v>
      </c>
      <c r="G2339" t="s">
        <v>722</v>
      </c>
      <c r="H2339" t="s">
        <v>134</v>
      </c>
      <c r="I2339" t="s">
        <v>135</v>
      </c>
      <c r="J2339" t="s">
        <v>136</v>
      </c>
      <c r="K2339" t="s">
        <v>137</v>
      </c>
      <c r="L2339" t="s">
        <v>7030</v>
      </c>
      <c r="M2339" t="s">
        <v>7031</v>
      </c>
      <c r="N2339">
        <v>5.1161111110000004</v>
      </c>
      <c r="O2339">
        <v>0</v>
      </c>
      <c r="P2339">
        <v>108</v>
      </c>
      <c r="Q2339">
        <v>0</v>
      </c>
      <c r="R2339">
        <v>0</v>
      </c>
      <c r="S2339">
        <v>0</v>
      </c>
      <c r="T2339">
        <v>2</v>
      </c>
      <c r="U2339">
        <v>0</v>
      </c>
      <c r="V2339">
        <v>0</v>
      </c>
      <c r="W2339">
        <v>0</v>
      </c>
      <c r="X2339">
        <v>137.57580422860693</v>
      </c>
      <c r="Y2339">
        <v>0</v>
      </c>
      <c r="Z2339">
        <v>0</v>
      </c>
      <c r="AA2339">
        <v>0</v>
      </c>
      <c r="AB2339">
        <v>3.5729724025671663</v>
      </c>
      <c r="AC2339">
        <v>0</v>
      </c>
      <c r="AD2339">
        <v>0</v>
      </c>
      <c r="AE2339">
        <v>141.14877663117409</v>
      </c>
    </row>
    <row r="2340" spans="1:31" x14ac:dyDescent="0.25">
      <c r="A2340">
        <v>1809804</v>
      </c>
      <c r="B2340">
        <v>1</v>
      </c>
      <c r="C2340" t="s">
        <v>81</v>
      </c>
      <c r="D2340" t="s">
        <v>121</v>
      </c>
      <c r="E2340" t="s">
        <v>146</v>
      </c>
      <c r="F2340" t="s">
        <v>7032</v>
      </c>
      <c r="G2340" t="s">
        <v>170</v>
      </c>
      <c r="H2340" t="s">
        <v>143</v>
      </c>
      <c r="I2340" t="s">
        <v>135</v>
      </c>
      <c r="J2340" t="s">
        <v>136</v>
      </c>
      <c r="K2340" t="s">
        <v>137</v>
      </c>
      <c r="L2340" t="s">
        <v>7033</v>
      </c>
      <c r="M2340" t="s">
        <v>7034</v>
      </c>
      <c r="N2340">
        <v>1.3225</v>
      </c>
      <c r="O2340">
        <v>0</v>
      </c>
      <c r="P2340">
        <v>36</v>
      </c>
      <c r="Q2340">
        <v>0</v>
      </c>
      <c r="R2340">
        <v>0</v>
      </c>
      <c r="S2340">
        <v>0</v>
      </c>
      <c r="T2340">
        <v>1</v>
      </c>
      <c r="U2340">
        <v>0</v>
      </c>
      <c r="V2340">
        <v>0</v>
      </c>
      <c r="W2340">
        <v>0</v>
      </c>
      <c r="X2340">
        <v>5.2874607458920408</v>
      </c>
      <c r="Y2340">
        <v>0</v>
      </c>
      <c r="Z2340">
        <v>0</v>
      </c>
      <c r="AA2340">
        <v>0</v>
      </c>
      <c r="AB2340">
        <v>1.7139957251678335E-2</v>
      </c>
      <c r="AC2340">
        <v>0</v>
      </c>
      <c r="AD2340">
        <v>0</v>
      </c>
      <c r="AE2340">
        <v>5.304600703143719</v>
      </c>
    </row>
    <row r="2341" spans="1:31" x14ac:dyDescent="0.25">
      <c r="A2341">
        <v>1809549</v>
      </c>
      <c r="B2341">
        <v>1</v>
      </c>
      <c r="C2341" t="s">
        <v>80</v>
      </c>
      <c r="D2341" t="s">
        <v>84</v>
      </c>
      <c r="E2341" t="s">
        <v>131</v>
      </c>
      <c r="F2341" t="s">
        <v>7035</v>
      </c>
      <c r="G2341" t="s">
        <v>209</v>
      </c>
      <c r="H2341" t="s">
        <v>134</v>
      </c>
      <c r="I2341" t="s">
        <v>135</v>
      </c>
      <c r="J2341" t="s">
        <v>136</v>
      </c>
      <c r="K2341" t="s">
        <v>137</v>
      </c>
      <c r="L2341" t="s">
        <v>7036</v>
      </c>
      <c r="M2341" t="s">
        <v>7037</v>
      </c>
      <c r="N2341">
        <v>1.5175000000000001</v>
      </c>
      <c r="O2341">
        <v>0</v>
      </c>
      <c r="P2341">
        <v>11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3.5480748840104672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3.5480748840104672</v>
      </c>
    </row>
    <row r="2342" spans="1:31" x14ac:dyDescent="0.25">
      <c r="A2342">
        <v>1809635</v>
      </c>
      <c r="B2342">
        <v>1</v>
      </c>
      <c r="C2342" t="s">
        <v>81</v>
      </c>
      <c r="D2342" t="s">
        <v>118</v>
      </c>
      <c r="E2342" t="s">
        <v>193</v>
      </c>
      <c r="F2342" t="s">
        <v>7038</v>
      </c>
      <c r="G2342" t="s">
        <v>447</v>
      </c>
      <c r="H2342" t="s">
        <v>134</v>
      </c>
      <c r="I2342" t="s">
        <v>135</v>
      </c>
      <c r="J2342" t="s">
        <v>136</v>
      </c>
      <c r="K2342" t="s">
        <v>137</v>
      </c>
      <c r="L2342" t="s">
        <v>7039</v>
      </c>
      <c r="M2342" t="s">
        <v>7040</v>
      </c>
      <c r="N2342">
        <v>2.11</v>
      </c>
      <c r="O2342">
        <v>0</v>
      </c>
      <c r="P2342">
        <v>13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3.0624710936653878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3.0624710936653878</v>
      </c>
    </row>
    <row r="2343" spans="1:31" x14ac:dyDescent="0.25">
      <c r="A2343">
        <v>1809592</v>
      </c>
      <c r="B2343">
        <v>1</v>
      </c>
      <c r="C2343" t="s">
        <v>80</v>
      </c>
      <c r="D2343" t="s">
        <v>110</v>
      </c>
      <c r="E2343" t="s">
        <v>193</v>
      </c>
      <c r="F2343" t="s">
        <v>7041</v>
      </c>
      <c r="G2343" t="s">
        <v>726</v>
      </c>
      <c r="H2343" t="s">
        <v>134</v>
      </c>
      <c r="I2343" t="s">
        <v>135</v>
      </c>
      <c r="J2343" t="s">
        <v>136</v>
      </c>
      <c r="K2343" t="s">
        <v>137</v>
      </c>
      <c r="L2343" t="s">
        <v>7042</v>
      </c>
      <c r="M2343" t="s">
        <v>7043</v>
      </c>
      <c r="N2343">
        <v>2.7888888879999998</v>
      </c>
      <c r="O2343">
        <v>0</v>
      </c>
      <c r="P2343">
        <v>88</v>
      </c>
      <c r="Q2343">
        <v>0</v>
      </c>
      <c r="R2343">
        <v>0</v>
      </c>
      <c r="S2343">
        <v>0</v>
      </c>
      <c r="T2343">
        <v>9</v>
      </c>
      <c r="U2343">
        <v>0</v>
      </c>
      <c r="V2343">
        <v>0</v>
      </c>
      <c r="W2343">
        <v>0</v>
      </c>
      <c r="X2343">
        <v>82.303355185510739</v>
      </c>
      <c r="Y2343">
        <v>0</v>
      </c>
      <c r="Z2343">
        <v>0</v>
      </c>
      <c r="AA2343">
        <v>0</v>
      </c>
      <c r="AB2343">
        <v>1.7020040098943061</v>
      </c>
      <c r="AC2343">
        <v>0</v>
      </c>
      <c r="AD2343">
        <v>0</v>
      </c>
      <c r="AE2343">
        <v>84.005359195405049</v>
      </c>
    </row>
    <row r="2344" spans="1:31" x14ac:dyDescent="0.25">
      <c r="A2344">
        <v>1809492</v>
      </c>
      <c r="B2344">
        <v>1</v>
      </c>
      <c r="C2344" t="s">
        <v>81</v>
      </c>
      <c r="D2344" t="s">
        <v>112</v>
      </c>
      <c r="E2344" t="s">
        <v>146</v>
      </c>
      <c r="F2344" t="s">
        <v>7044</v>
      </c>
      <c r="G2344" t="s">
        <v>142</v>
      </c>
      <c r="H2344" t="s">
        <v>143</v>
      </c>
      <c r="I2344" t="s">
        <v>199</v>
      </c>
      <c r="J2344" t="s">
        <v>136</v>
      </c>
      <c r="K2344" t="s">
        <v>137</v>
      </c>
      <c r="L2344" t="s">
        <v>7045</v>
      </c>
      <c r="M2344" t="s">
        <v>7046</v>
      </c>
      <c r="N2344">
        <v>3.333333E-3</v>
      </c>
      <c r="O2344">
        <v>0</v>
      </c>
      <c r="P2344">
        <v>837</v>
      </c>
      <c r="Q2344">
        <v>104</v>
      </c>
      <c r="R2344">
        <v>52</v>
      </c>
      <c r="S2344">
        <v>10</v>
      </c>
      <c r="T2344">
        <v>91</v>
      </c>
      <c r="U2344">
        <v>5</v>
      </c>
      <c r="V2344">
        <v>0</v>
      </c>
      <c r="W2344">
        <v>0</v>
      </c>
      <c r="X2344">
        <v>0.33907191529542313</v>
      </c>
      <c r="Y2344">
        <v>1.0503043656744599</v>
      </c>
      <c r="Z2344">
        <v>8.3321709581759995E-2</v>
      </c>
      <c r="AA2344">
        <v>3.2444611028560007E-2</v>
      </c>
      <c r="AB2344">
        <v>3.5494197934186678E-2</v>
      </c>
      <c r="AC2344">
        <v>0.56642026728533335</v>
      </c>
      <c r="AD2344">
        <v>0</v>
      </c>
      <c r="AE2344">
        <v>2.1070570667997233</v>
      </c>
    </row>
    <row r="2345" spans="1:31" x14ac:dyDescent="0.25">
      <c r="A2345">
        <v>1809558</v>
      </c>
      <c r="B2345">
        <v>1</v>
      </c>
      <c r="C2345" t="s">
        <v>80</v>
      </c>
      <c r="D2345" t="s">
        <v>99</v>
      </c>
      <c r="E2345" t="s">
        <v>193</v>
      </c>
      <c r="F2345" t="s">
        <v>7047</v>
      </c>
      <c r="G2345" t="s">
        <v>1987</v>
      </c>
      <c r="H2345" t="s">
        <v>134</v>
      </c>
      <c r="I2345" t="s">
        <v>135</v>
      </c>
      <c r="J2345" t="s">
        <v>136</v>
      </c>
      <c r="K2345" t="s">
        <v>137</v>
      </c>
      <c r="L2345" t="s">
        <v>7048</v>
      </c>
      <c r="M2345" t="s">
        <v>7049</v>
      </c>
      <c r="N2345">
        <v>3.043055555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0.11037740209167082</v>
      </c>
      <c r="AC2345">
        <v>0</v>
      </c>
      <c r="AD2345">
        <v>0</v>
      </c>
      <c r="AE2345">
        <v>0.11037740209167082</v>
      </c>
    </row>
    <row r="2346" spans="1:31" x14ac:dyDescent="0.25">
      <c r="A2346">
        <v>1809535</v>
      </c>
      <c r="B2346">
        <v>1</v>
      </c>
      <c r="C2346" t="s">
        <v>81</v>
      </c>
      <c r="D2346" t="s">
        <v>120</v>
      </c>
      <c r="E2346" t="s">
        <v>131</v>
      </c>
      <c r="F2346" t="s">
        <v>7050</v>
      </c>
      <c r="G2346" t="s">
        <v>231</v>
      </c>
      <c r="H2346" t="s">
        <v>134</v>
      </c>
      <c r="I2346" t="s">
        <v>135</v>
      </c>
      <c r="J2346" t="s">
        <v>136</v>
      </c>
      <c r="K2346" t="s">
        <v>137</v>
      </c>
      <c r="L2346" t="s">
        <v>7051</v>
      </c>
      <c r="M2346" t="s">
        <v>7052</v>
      </c>
      <c r="N2346">
        <v>1.4755555549999999</v>
      </c>
      <c r="O2346">
        <v>0</v>
      </c>
      <c r="P2346">
        <v>1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0.36793174723380007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0.36793174723380007</v>
      </c>
    </row>
    <row r="2347" spans="1:31" x14ac:dyDescent="0.25">
      <c r="A2347">
        <v>1809727</v>
      </c>
      <c r="B2347">
        <v>1</v>
      </c>
      <c r="C2347" t="s">
        <v>80</v>
      </c>
      <c r="D2347" t="s">
        <v>86</v>
      </c>
      <c r="E2347" t="s">
        <v>131</v>
      </c>
      <c r="F2347" t="s">
        <v>7053</v>
      </c>
      <c r="G2347" t="s">
        <v>231</v>
      </c>
      <c r="H2347" t="s">
        <v>134</v>
      </c>
      <c r="I2347" t="s">
        <v>135</v>
      </c>
      <c r="J2347" t="s">
        <v>136</v>
      </c>
      <c r="K2347" t="s">
        <v>137</v>
      </c>
      <c r="L2347" t="s">
        <v>7054</v>
      </c>
      <c r="M2347" t="s">
        <v>7055</v>
      </c>
      <c r="N2347">
        <v>1.6272222220000001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0.45033193338710786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0.45033193338710786</v>
      </c>
    </row>
    <row r="2348" spans="1:31" x14ac:dyDescent="0.25">
      <c r="A2348">
        <v>1809813</v>
      </c>
      <c r="B2348">
        <v>1</v>
      </c>
      <c r="C2348" t="s">
        <v>80</v>
      </c>
      <c r="D2348" t="s">
        <v>83</v>
      </c>
      <c r="E2348" t="s">
        <v>131</v>
      </c>
      <c r="F2348" t="s">
        <v>7056</v>
      </c>
      <c r="G2348" t="s">
        <v>148</v>
      </c>
      <c r="H2348" t="s">
        <v>134</v>
      </c>
      <c r="I2348" t="s">
        <v>135</v>
      </c>
      <c r="J2348" t="s">
        <v>136</v>
      </c>
      <c r="K2348" t="s">
        <v>137</v>
      </c>
      <c r="L2348" t="s">
        <v>7057</v>
      </c>
      <c r="M2348" t="s">
        <v>7058</v>
      </c>
      <c r="N2348">
        <v>3.5674999999999999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1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3.0098097297049833</v>
      </c>
      <c r="AC2348">
        <v>0</v>
      </c>
      <c r="AD2348">
        <v>0</v>
      </c>
      <c r="AE2348">
        <v>3.0098097297049833</v>
      </c>
    </row>
    <row r="2349" spans="1:31" x14ac:dyDescent="0.25">
      <c r="A2349">
        <v>1809518</v>
      </c>
      <c r="B2349">
        <v>1</v>
      </c>
      <c r="C2349" t="s">
        <v>80</v>
      </c>
      <c r="D2349" t="s">
        <v>83</v>
      </c>
      <c r="E2349" t="s">
        <v>291</v>
      </c>
      <c r="F2349" t="s">
        <v>7059</v>
      </c>
      <c r="G2349" t="s">
        <v>256</v>
      </c>
      <c r="H2349" t="s">
        <v>134</v>
      </c>
      <c r="I2349" t="s">
        <v>135</v>
      </c>
      <c r="J2349" t="s">
        <v>136</v>
      </c>
      <c r="K2349" t="s">
        <v>159</v>
      </c>
      <c r="L2349" t="s">
        <v>7060</v>
      </c>
      <c r="M2349" t="s">
        <v>7061</v>
      </c>
      <c r="N2349">
        <v>4.95</v>
      </c>
      <c r="O2349">
        <v>0</v>
      </c>
      <c r="P2349">
        <v>24</v>
      </c>
      <c r="Q2349">
        <v>0</v>
      </c>
      <c r="R2349">
        <v>0</v>
      </c>
      <c r="S2349">
        <v>0</v>
      </c>
      <c r="T2349">
        <v>290</v>
      </c>
      <c r="U2349">
        <v>0</v>
      </c>
      <c r="V2349">
        <v>6</v>
      </c>
      <c r="W2349">
        <v>0</v>
      </c>
      <c r="X2349">
        <v>21.667261091170797</v>
      </c>
      <c r="Y2349">
        <v>0</v>
      </c>
      <c r="Z2349">
        <v>0</v>
      </c>
      <c r="AA2349">
        <v>0</v>
      </c>
      <c r="AB2349">
        <v>561.55472343592282</v>
      </c>
      <c r="AC2349">
        <v>0</v>
      </c>
      <c r="AD2349">
        <v>40.841382542752008</v>
      </c>
      <c r="AE2349">
        <v>624.06336706984564</v>
      </c>
    </row>
    <row r="2350" spans="1:31" x14ac:dyDescent="0.25">
      <c r="A2350">
        <v>1809475</v>
      </c>
      <c r="B2350">
        <v>1</v>
      </c>
      <c r="C2350" t="s">
        <v>81</v>
      </c>
      <c r="D2350" t="s">
        <v>128</v>
      </c>
      <c r="E2350" t="s">
        <v>146</v>
      </c>
      <c r="F2350" t="s">
        <v>1129</v>
      </c>
      <c r="G2350" t="s">
        <v>142</v>
      </c>
      <c r="H2350" t="s">
        <v>143</v>
      </c>
      <c r="I2350" t="s">
        <v>135</v>
      </c>
      <c r="J2350" t="s">
        <v>136</v>
      </c>
      <c r="K2350" t="s">
        <v>137</v>
      </c>
      <c r="L2350" t="s">
        <v>7062</v>
      </c>
      <c r="M2350" t="s">
        <v>7063</v>
      </c>
      <c r="N2350">
        <v>1.261111111</v>
      </c>
      <c r="O2350">
        <v>0</v>
      </c>
      <c r="P2350">
        <v>15</v>
      </c>
      <c r="Q2350">
        <v>0</v>
      </c>
      <c r="R2350">
        <v>19</v>
      </c>
      <c r="S2350">
        <v>8</v>
      </c>
      <c r="T2350">
        <v>4</v>
      </c>
      <c r="U2350">
        <v>2</v>
      </c>
      <c r="V2350">
        <v>0</v>
      </c>
      <c r="W2350">
        <v>0</v>
      </c>
      <c r="X2350">
        <v>3.4111149000890002</v>
      </c>
      <c r="Y2350">
        <v>0</v>
      </c>
      <c r="Z2350">
        <v>5.4355020274010535</v>
      </c>
      <c r="AA2350">
        <v>356.23408569044125</v>
      </c>
      <c r="AB2350">
        <v>8.4091446783211481</v>
      </c>
      <c r="AC2350">
        <v>49.446800881305258</v>
      </c>
      <c r="AD2350">
        <v>0</v>
      </c>
      <c r="AE2350">
        <v>422.93664817755769</v>
      </c>
    </row>
    <row r="2351" spans="1:31" x14ac:dyDescent="0.25">
      <c r="A2351">
        <v>1809807</v>
      </c>
      <c r="B2351">
        <v>1</v>
      </c>
      <c r="C2351" t="s">
        <v>80</v>
      </c>
      <c r="D2351" t="s">
        <v>93</v>
      </c>
      <c r="E2351" t="s">
        <v>131</v>
      </c>
      <c r="F2351" t="s">
        <v>4886</v>
      </c>
      <c r="G2351" t="s">
        <v>133</v>
      </c>
      <c r="H2351" t="s">
        <v>134</v>
      </c>
      <c r="I2351" t="s">
        <v>135</v>
      </c>
      <c r="J2351" t="s">
        <v>136</v>
      </c>
      <c r="K2351" t="s">
        <v>137</v>
      </c>
      <c r="L2351" t="s">
        <v>7064</v>
      </c>
      <c r="M2351" t="s">
        <v>7065</v>
      </c>
      <c r="N2351">
        <v>4.6183333329999998</v>
      </c>
      <c r="O2351">
        <v>0</v>
      </c>
      <c r="P2351">
        <v>0</v>
      </c>
      <c r="Q2351">
        <v>0</v>
      </c>
      <c r="R2351">
        <v>2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3.5744064222806973</v>
      </c>
      <c r="AA2351">
        <v>0</v>
      </c>
      <c r="AB2351">
        <v>0</v>
      </c>
      <c r="AC2351">
        <v>0</v>
      </c>
      <c r="AD2351">
        <v>0</v>
      </c>
      <c r="AE2351">
        <v>3.5744064222806973</v>
      </c>
    </row>
    <row r="2352" spans="1:31" x14ac:dyDescent="0.25">
      <c r="A2352">
        <v>1809830</v>
      </c>
      <c r="B2352">
        <v>1</v>
      </c>
      <c r="C2352" t="s">
        <v>80</v>
      </c>
      <c r="D2352" t="s">
        <v>95</v>
      </c>
      <c r="E2352" t="s">
        <v>326</v>
      </c>
      <c r="F2352" t="s">
        <v>7066</v>
      </c>
      <c r="G2352" t="s">
        <v>195</v>
      </c>
      <c r="H2352" t="s">
        <v>134</v>
      </c>
      <c r="I2352" t="s">
        <v>135</v>
      </c>
      <c r="J2352" t="s">
        <v>136</v>
      </c>
      <c r="K2352" t="s">
        <v>137</v>
      </c>
      <c r="L2352" t="s">
        <v>7067</v>
      </c>
      <c r="M2352" t="s">
        <v>7068</v>
      </c>
      <c r="N2352">
        <v>8.4936111109999999</v>
      </c>
      <c r="O2352">
        <v>0</v>
      </c>
      <c r="P2352">
        <v>98</v>
      </c>
      <c r="Q2352">
        <v>0</v>
      </c>
      <c r="R2352">
        <v>0</v>
      </c>
      <c r="S2352">
        <v>0</v>
      </c>
      <c r="T2352">
        <v>3</v>
      </c>
      <c r="U2352">
        <v>0</v>
      </c>
      <c r="V2352">
        <v>0</v>
      </c>
      <c r="W2352">
        <v>0</v>
      </c>
      <c r="X2352">
        <v>198.003078763757</v>
      </c>
      <c r="Y2352">
        <v>0</v>
      </c>
      <c r="Z2352">
        <v>0</v>
      </c>
      <c r="AA2352">
        <v>0</v>
      </c>
      <c r="AB2352">
        <v>10.369866507588011</v>
      </c>
      <c r="AC2352">
        <v>0</v>
      </c>
      <c r="AD2352">
        <v>0</v>
      </c>
      <c r="AE2352">
        <v>208.372945271345</v>
      </c>
    </row>
    <row r="2353" spans="1:31" x14ac:dyDescent="0.25">
      <c r="A2353">
        <v>1809681</v>
      </c>
      <c r="B2353">
        <v>1</v>
      </c>
      <c r="C2353" t="s">
        <v>80</v>
      </c>
      <c r="D2353" t="s">
        <v>106</v>
      </c>
      <c r="E2353" t="s">
        <v>131</v>
      </c>
      <c r="F2353" t="s">
        <v>5886</v>
      </c>
      <c r="G2353" t="s">
        <v>231</v>
      </c>
      <c r="H2353" t="s">
        <v>134</v>
      </c>
      <c r="I2353" t="s">
        <v>135</v>
      </c>
      <c r="J2353" t="s">
        <v>136</v>
      </c>
      <c r="K2353" t="s">
        <v>137</v>
      </c>
      <c r="L2353" t="s">
        <v>7069</v>
      </c>
      <c r="M2353" t="s">
        <v>7070</v>
      </c>
      <c r="N2353">
        <v>0.80249999999999999</v>
      </c>
      <c r="O2353">
        <v>0</v>
      </c>
      <c r="P2353">
        <v>0</v>
      </c>
      <c r="Q2353">
        <v>0</v>
      </c>
      <c r="R2353">
        <v>5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4.9160581492950009E-2</v>
      </c>
      <c r="AA2353">
        <v>0</v>
      </c>
      <c r="AB2353">
        <v>0</v>
      </c>
      <c r="AC2353">
        <v>0</v>
      </c>
      <c r="AD2353">
        <v>0</v>
      </c>
      <c r="AE2353">
        <v>4.9160581492950009E-2</v>
      </c>
    </row>
    <row r="2354" spans="1:31" x14ac:dyDescent="0.25">
      <c r="A2354">
        <v>1809744</v>
      </c>
      <c r="B2354">
        <v>1</v>
      </c>
      <c r="C2354" t="s">
        <v>80</v>
      </c>
      <c r="D2354" t="s">
        <v>96</v>
      </c>
      <c r="E2354" t="s">
        <v>176</v>
      </c>
      <c r="F2354" t="s">
        <v>7071</v>
      </c>
      <c r="G2354" t="s">
        <v>142</v>
      </c>
      <c r="H2354" t="s">
        <v>143</v>
      </c>
      <c r="I2354" t="s">
        <v>135</v>
      </c>
      <c r="J2354" t="s">
        <v>136</v>
      </c>
      <c r="K2354" t="s">
        <v>137</v>
      </c>
      <c r="L2354" t="s">
        <v>7072</v>
      </c>
      <c r="M2354" t="s">
        <v>7073</v>
      </c>
      <c r="N2354">
        <v>0.136944444</v>
      </c>
      <c r="O2354">
        <v>2</v>
      </c>
      <c r="P2354">
        <v>3939</v>
      </c>
      <c r="Q2354">
        <v>6</v>
      </c>
      <c r="R2354">
        <v>13</v>
      </c>
      <c r="S2354">
        <v>21</v>
      </c>
      <c r="T2354">
        <v>323</v>
      </c>
      <c r="U2354">
        <v>0</v>
      </c>
      <c r="V2354">
        <v>0</v>
      </c>
      <c r="W2354">
        <v>0.80625032335441671</v>
      </c>
      <c r="X2354">
        <v>136.8636762073624</v>
      </c>
      <c r="Y2354">
        <v>0.93555749736116844</v>
      </c>
      <c r="Z2354">
        <v>0.89707347074055421</v>
      </c>
      <c r="AA2354">
        <v>31.940469658930734</v>
      </c>
      <c r="AB2354">
        <v>29.46162320017504</v>
      </c>
      <c r="AC2354">
        <v>0</v>
      </c>
      <c r="AD2354">
        <v>0</v>
      </c>
      <c r="AE2354">
        <v>200.90465035792434</v>
      </c>
    </row>
    <row r="2355" spans="1:31" x14ac:dyDescent="0.25">
      <c r="A2355">
        <v>1809644</v>
      </c>
      <c r="B2355">
        <v>1</v>
      </c>
      <c r="C2355" t="s">
        <v>80</v>
      </c>
      <c r="D2355" t="s">
        <v>108</v>
      </c>
      <c r="E2355" t="s">
        <v>291</v>
      </c>
      <c r="F2355" t="s">
        <v>605</v>
      </c>
      <c r="G2355" t="s">
        <v>373</v>
      </c>
      <c r="H2355" t="s">
        <v>134</v>
      </c>
      <c r="I2355" t="s">
        <v>135</v>
      </c>
      <c r="J2355" t="s">
        <v>136</v>
      </c>
      <c r="K2355" t="s">
        <v>137</v>
      </c>
      <c r="L2355" t="s">
        <v>7074</v>
      </c>
      <c r="M2355" t="s">
        <v>7075</v>
      </c>
      <c r="N2355">
        <v>1.5686111110000001</v>
      </c>
      <c r="O2355">
        <v>0</v>
      </c>
      <c r="P2355">
        <v>65</v>
      </c>
      <c r="Q2355">
        <v>0</v>
      </c>
      <c r="R2355">
        <v>11</v>
      </c>
      <c r="S2355">
        <v>0</v>
      </c>
      <c r="T2355">
        <v>7</v>
      </c>
      <c r="U2355">
        <v>0</v>
      </c>
      <c r="V2355">
        <v>0</v>
      </c>
      <c r="W2355">
        <v>0</v>
      </c>
      <c r="X2355">
        <v>15.595193771825528</v>
      </c>
      <c r="Y2355">
        <v>0</v>
      </c>
      <c r="Z2355">
        <v>1.4466635513087505</v>
      </c>
      <c r="AA2355">
        <v>0</v>
      </c>
      <c r="AB2355">
        <v>2.1744069371556094</v>
      </c>
      <c r="AC2355">
        <v>0</v>
      </c>
      <c r="AD2355">
        <v>0</v>
      </c>
      <c r="AE2355">
        <v>19.216264260289886</v>
      </c>
    </row>
    <row r="2356" spans="1:31" x14ac:dyDescent="0.25">
      <c r="A2356">
        <v>1809538</v>
      </c>
      <c r="B2356">
        <v>1</v>
      </c>
      <c r="C2356" t="s">
        <v>81</v>
      </c>
      <c r="D2356" t="s">
        <v>112</v>
      </c>
      <c r="E2356" t="s">
        <v>131</v>
      </c>
      <c r="F2356" t="s">
        <v>7076</v>
      </c>
      <c r="G2356" t="s">
        <v>231</v>
      </c>
      <c r="H2356" t="s">
        <v>134</v>
      </c>
      <c r="I2356" t="s">
        <v>135</v>
      </c>
      <c r="J2356" t="s">
        <v>136</v>
      </c>
      <c r="K2356" t="s">
        <v>137</v>
      </c>
      <c r="L2356" t="s">
        <v>7077</v>
      </c>
      <c r="M2356" t="s">
        <v>7078</v>
      </c>
      <c r="N2356">
        <v>2.9172222219999999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0.64366533316361252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0.64366533316361252</v>
      </c>
    </row>
    <row r="2357" spans="1:31" x14ac:dyDescent="0.25">
      <c r="A2357">
        <v>1809747</v>
      </c>
      <c r="B2357">
        <v>1</v>
      </c>
      <c r="C2357" t="s">
        <v>81</v>
      </c>
      <c r="D2357" t="s">
        <v>112</v>
      </c>
      <c r="E2357" t="s">
        <v>146</v>
      </c>
      <c r="F2357" t="s">
        <v>7079</v>
      </c>
      <c r="G2357" t="s">
        <v>170</v>
      </c>
      <c r="H2357" t="s">
        <v>143</v>
      </c>
      <c r="I2357" t="s">
        <v>135</v>
      </c>
      <c r="J2357" t="s">
        <v>136</v>
      </c>
      <c r="K2357" t="s">
        <v>137</v>
      </c>
      <c r="L2357" t="s">
        <v>7080</v>
      </c>
      <c r="M2357" t="s">
        <v>7081</v>
      </c>
      <c r="N2357">
        <v>4.3038888880000004</v>
      </c>
      <c r="O2357">
        <v>0</v>
      </c>
      <c r="P2357">
        <v>560</v>
      </c>
      <c r="Q2357">
        <v>1</v>
      </c>
      <c r="R2357">
        <v>3</v>
      </c>
      <c r="S2357">
        <v>0</v>
      </c>
      <c r="T2357">
        <v>15</v>
      </c>
      <c r="U2357">
        <v>0</v>
      </c>
      <c r="V2357">
        <v>0</v>
      </c>
      <c r="W2357">
        <v>0</v>
      </c>
      <c r="X2357">
        <v>181.76990993107128</v>
      </c>
      <c r="Y2357">
        <v>1.0674328863643801</v>
      </c>
      <c r="Z2357">
        <v>0.36135882311484452</v>
      </c>
      <c r="AA2357">
        <v>0</v>
      </c>
      <c r="AB2357">
        <v>9.1477127087697401</v>
      </c>
      <c r="AC2357">
        <v>0</v>
      </c>
      <c r="AD2357">
        <v>0</v>
      </c>
      <c r="AE2357">
        <v>192.34641434932024</v>
      </c>
    </row>
    <row r="2358" spans="1:31" x14ac:dyDescent="0.25">
      <c r="A2358">
        <v>1809584</v>
      </c>
      <c r="B2358">
        <v>1</v>
      </c>
      <c r="C2358" t="s">
        <v>80</v>
      </c>
      <c r="D2358" t="s">
        <v>101</v>
      </c>
      <c r="E2358" t="s">
        <v>140</v>
      </c>
      <c r="F2358" t="s">
        <v>7082</v>
      </c>
      <c r="G2358" t="s">
        <v>142</v>
      </c>
      <c r="H2358" t="s">
        <v>143</v>
      </c>
      <c r="I2358" t="s">
        <v>135</v>
      </c>
      <c r="J2358" t="s">
        <v>136</v>
      </c>
      <c r="K2358" t="s">
        <v>137</v>
      </c>
      <c r="L2358" t="s">
        <v>7083</v>
      </c>
      <c r="M2358" t="s">
        <v>7084</v>
      </c>
      <c r="N2358">
        <v>1.059722222</v>
      </c>
      <c r="O2358">
        <v>21</v>
      </c>
      <c r="P2358">
        <v>3569</v>
      </c>
      <c r="Q2358">
        <v>21</v>
      </c>
      <c r="R2358">
        <v>115</v>
      </c>
      <c r="S2358">
        <v>33</v>
      </c>
      <c r="T2358">
        <v>427</v>
      </c>
      <c r="U2358">
        <v>7</v>
      </c>
      <c r="V2358">
        <v>0</v>
      </c>
      <c r="W2358">
        <v>11.019243203518849</v>
      </c>
      <c r="X2358">
        <v>1160.7407175915444</v>
      </c>
      <c r="Y2358">
        <v>233.26914405694262</v>
      </c>
      <c r="Z2358">
        <v>35.791012220184356</v>
      </c>
      <c r="AA2358">
        <v>375.84213469228337</v>
      </c>
      <c r="AB2358">
        <v>339.10695341749079</v>
      </c>
      <c r="AC2358">
        <v>161.03859081503109</v>
      </c>
      <c r="AD2358">
        <v>0</v>
      </c>
      <c r="AE2358">
        <v>2316.8077959969955</v>
      </c>
    </row>
    <row r="2359" spans="1:31" x14ac:dyDescent="0.25">
      <c r="A2359">
        <v>1809601</v>
      </c>
      <c r="B2359">
        <v>1</v>
      </c>
      <c r="C2359" t="s">
        <v>80</v>
      </c>
      <c r="D2359" t="s">
        <v>97</v>
      </c>
      <c r="E2359" t="s">
        <v>131</v>
      </c>
      <c r="F2359" t="s">
        <v>4573</v>
      </c>
      <c r="G2359" t="s">
        <v>133</v>
      </c>
      <c r="H2359" t="s">
        <v>134</v>
      </c>
      <c r="I2359" t="s">
        <v>135</v>
      </c>
      <c r="J2359" t="s">
        <v>136</v>
      </c>
      <c r="K2359" t="s">
        <v>137</v>
      </c>
      <c r="L2359" t="s">
        <v>7085</v>
      </c>
      <c r="M2359" t="s">
        <v>7086</v>
      </c>
      <c r="N2359">
        <v>5.5238888880000001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2.4336939794102563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2.4336939794102563</v>
      </c>
    </row>
    <row r="2360" spans="1:31" x14ac:dyDescent="0.25">
      <c r="A2360">
        <v>1809624</v>
      </c>
      <c r="B2360">
        <v>1</v>
      </c>
      <c r="C2360" t="s">
        <v>80</v>
      </c>
      <c r="D2360" t="s">
        <v>99</v>
      </c>
      <c r="E2360" t="s">
        <v>131</v>
      </c>
      <c r="F2360" t="s">
        <v>7087</v>
      </c>
      <c r="G2360" t="s">
        <v>231</v>
      </c>
      <c r="H2360" t="s">
        <v>134</v>
      </c>
      <c r="I2360" t="s">
        <v>135</v>
      </c>
      <c r="J2360" t="s">
        <v>136</v>
      </c>
      <c r="K2360" t="s">
        <v>137</v>
      </c>
      <c r="L2360" t="s">
        <v>7088</v>
      </c>
      <c r="M2360" t="s">
        <v>7089</v>
      </c>
      <c r="N2360">
        <v>6.1455555549999996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3.8576743184462883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3.8576743184462883</v>
      </c>
    </row>
    <row r="2361" spans="1:31" x14ac:dyDescent="0.25">
      <c r="A2361">
        <v>1809707</v>
      </c>
      <c r="B2361">
        <v>1</v>
      </c>
      <c r="C2361" t="s">
        <v>80</v>
      </c>
      <c r="D2361" t="s">
        <v>90</v>
      </c>
      <c r="E2361" t="s">
        <v>131</v>
      </c>
      <c r="F2361" t="s">
        <v>7090</v>
      </c>
      <c r="G2361" t="s">
        <v>231</v>
      </c>
      <c r="H2361" t="s">
        <v>134</v>
      </c>
      <c r="I2361" t="s">
        <v>135</v>
      </c>
      <c r="J2361" t="s">
        <v>136</v>
      </c>
      <c r="K2361" t="s">
        <v>137</v>
      </c>
      <c r="L2361" t="s">
        <v>7091</v>
      </c>
      <c r="M2361" t="s">
        <v>7092</v>
      </c>
      <c r="N2361">
        <v>2.4619444439999998</v>
      </c>
      <c r="O2361">
        <v>0</v>
      </c>
      <c r="P2361">
        <v>5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4.3316689541379283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4.3316689541379283</v>
      </c>
    </row>
    <row r="2362" spans="1:31" x14ac:dyDescent="0.25">
      <c r="A2362">
        <v>1809810</v>
      </c>
      <c r="B2362">
        <v>1</v>
      </c>
      <c r="C2362" t="s">
        <v>80</v>
      </c>
      <c r="D2362" t="s">
        <v>88</v>
      </c>
      <c r="E2362" t="s">
        <v>131</v>
      </c>
      <c r="F2362" t="s">
        <v>7093</v>
      </c>
      <c r="G2362" t="s">
        <v>209</v>
      </c>
      <c r="H2362" t="s">
        <v>134</v>
      </c>
      <c r="I2362" t="s">
        <v>135</v>
      </c>
      <c r="J2362" t="s">
        <v>136</v>
      </c>
      <c r="K2362" t="s">
        <v>137</v>
      </c>
      <c r="L2362" t="s">
        <v>7094</v>
      </c>
      <c r="M2362" t="s">
        <v>7095</v>
      </c>
      <c r="N2362">
        <v>1.284166666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5</v>
      </c>
      <c r="U2362">
        <v>0</v>
      </c>
      <c r="V2362">
        <v>1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3.7975442371419068</v>
      </c>
      <c r="AC2362">
        <v>0</v>
      </c>
      <c r="AD2362">
        <v>3.2536898503738856</v>
      </c>
      <c r="AE2362">
        <v>7.0512340875157928</v>
      </c>
    </row>
    <row r="2363" spans="1:31" x14ac:dyDescent="0.25">
      <c r="A2363">
        <v>1809661</v>
      </c>
      <c r="B2363">
        <v>1</v>
      </c>
      <c r="C2363" t="s">
        <v>80</v>
      </c>
      <c r="D2363" t="s">
        <v>96</v>
      </c>
      <c r="E2363" t="s">
        <v>131</v>
      </c>
      <c r="F2363" t="s">
        <v>5980</v>
      </c>
      <c r="G2363" t="s">
        <v>133</v>
      </c>
      <c r="H2363" t="s">
        <v>134</v>
      </c>
      <c r="I2363" t="s">
        <v>135</v>
      </c>
      <c r="J2363" t="s">
        <v>136</v>
      </c>
      <c r="K2363" t="s">
        <v>137</v>
      </c>
      <c r="L2363" t="s">
        <v>7096</v>
      </c>
      <c r="M2363" t="s">
        <v>7097</v>
      </c>
      <c r="N2363">
        <v>3.7033333329999998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2.3979520188093337E-2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2.3979520188093337E-2</v>
      </c>
    </row>
    <row r="2364" spans="1:31" x14ac:dyDescent="0.25">
      <c r="A2364">
        <v>1809515</v>
      </c>
      <c r="B2364">
        <v>1</v>
      </c>
      <c r="C2364" t="s">
        <v>81</v>
      </c>
      <c r="D2364" t="s">
        <v>118</v>
      </c>
      <c r="E2364" t="s">
        <v>146</v>
      </c>
      <c r="F2364" t="s">
        <v>978</v>
      </c>
      <c r="G2364" t="s">
        <v>256</v>
      </c>
      <c r="H2364" t="s">
        <v>143</v>
      </c>
      <c r="I2364" t="s">
        <v>135</v>
      </c>
      <c r="J2364" t="s">
        <v>136</v>
      </c>
      <c r="K2364" t="s">
        <v>159</v>
      </c>
      <c r="L2364" t="s">
        <v>7098</v>
      </c>
      <c r="M2364" t="s">
        <v>7099</v>
      </c>
      <c r="N2364">
        <v>8.5652777770000004</v>
      </c>
      <c r="O2364">
        <v>0</v>
      </c>
      <c r="P2364">
        <v>90</v>
      </c>
      <c r="Q2364">
        <v>0</v>
      </c>
      <c r="R2364">
        <v>17</v>
      </c>
      <c r="S2364">
        <v>0</v>
      </c>
      <c r="T2364">
        <v>13</v>
      </c>
      <c r="U2364">
        <v>0</v>
      </c>
      <c r="V2364">
        <v>0</v>
      </c>
      <c r="W2364">
        <v>0</v>
      </c>
      <c r="X2364">
        <v>125.15708921643845</v>
      </c>
      <c r="Y2364">
        <v>0</v>
      </c>
      <c r="Z2364">
        <v>14.145652801031472</v>
      </c>
      <c r="AA2364">
        <v>0</v>
      </c>
      <c r="AB2364">
        <v>16.902045870637629</v>
      </c>
      <c r="AC2364">
        <v>0</v>
      </c>
      <c r="AD2364">
        <v>0</v>
      </c>
      <c r="AE2364">
        <v>156.20478788810755</v>
      </c>
    </row>
    <row r="2365" spans="1:31" x14ac:dyDescent="0.25">
      <c r="A2365">
        <v>1809641</v>
      </c>
      <c r="B2365">
        <v>1</v>
      </c>
      <c r="C2365" t="s">
        <v>80</v>
      </c>
      <c r="D2365" t="s">
        <v>110</v>
      </c>
      <c r="E2365" t="s">
        <v>131</v>
      </c>
      <c r="F2365" t="s">
        <v>7100</v>
      </c>
      <c r="G2365" t="s">
        <v>133</v>
      </c>
      <c r="H2365" t="s">
        <v>134</v>
      </c>
      <c r="I2365" t="s">
        <v>135</v>
      </c>
      <c r="J2365" t="s">
        <v>136</v>
      </c>
      <c r="K2365" t="s">
        <v>137</v>
      </c>
      <c r="L2365" t="s">
        <v>7101</v>
      </c>
      <c r="M2365" t="s">
        <v>7102</v>
      </c>
      <c r="N2365">
        <v>4.04</v>
      </c>
      <c r="O2365">
        <v>0</v>
      </c>
      <c r="P2365">
        <v>10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13.602603044423997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13.602603044423997</v>
      </c>
    </row>
    <row r="2366" spans="1:31" x14ac:dyDescent="0.25">
      <c r="A2366">
        <v>1809478</v>
      </c>
      <c r="B2366">
        <v>1</v>
      </c>
      <c r="C2366" t="s">
        <v>80</v>
      </c>
      <c r="D2366" t="s">
        <v>95</v>
      </c>
      <c r="E2366" t="s">
        <v>326</v>
      </c>
      <c r="F2366" t="s">
        <v>7066</v>
      </c>
      <c r="G2366" t="s">
        <v>235</v>
      </c>
      <c r="H2366" t="s">
        <v>134</v>
      </c>
      <c r="I2366" t="s">
        <v>135</v>
      </c>
      <c r="J2366" t="s">
        <v>136</v>
      </c>
      <c r="K2366" t="s">
        <v>137</v>
      </c>
      <c r="L2366" t="s">
        <v>7103</v>
      </c>
      <c r="M2366" t="s">
        <v>7104</v>
      </c>
      <c r="N2366">
        <v>1.7197222219999999</v>
      </c>
      <c r="O2366">
        <v>0</v>
      </c>
      <c r="P2366">
        <v>98</v>
      </c>
      <c r="Q2366">
        <v>0</v>
      </c>
      <c r="R2366">
        <v>0</v>
      </c>
      <c r="S2366">
        <v>0</v>
      </c>
      <c r="T2366">
        <v>3</v>
      </c>
      <c r="U2366">
        <v>0</v>
      </c>
      <c r="V2366">
        <v>0</v>
      </c>
      <c r="W2366">
        <v>0</v>
      </c>
      <c r="X2366">
        <v>29.028995905190328</v>
      </c>
      <c r="Y2366">
        <v>0</v>
      </c>
      <c r="Z2366">
        <v>0</v>
      </c>
      <c r="AA2366">
        <v>0</v>
      </c>
      <c r="AB2366">
        <v>2.124095121187807</v>
      </c>
      <c r="AC2366">
        <v>0</v>
      </c>
      <c r="AD2366">
        <v>0</v>
      </c>
      <c r="AE2366">
        <v>31.153091026378135</v>
      </c>
    </row>
    <row r="2367" spans="1:31" x14ac:dyDescent="0.25">
      <c r="A2367">
        <v>1809827</v>
      </c>
      <c r="B2367">
        <v>1</v>
      </c>
      <c r="C2367" t="s">
        <v>80</v>
      </c>
      <c r="D2367" t="s">
        <v>93</v>
      </c>
      <c r="E2367" t="s">
        <v>193</v>
      </c>
      <c r="F2367" t="s">
        <v>5301</v>
      </c>
      <c r="G2367" t="s">
        <v>235</v>
      </c>
      <c r="H2367" t="s">
        <v>134</v>
      </c>
      <c r="I2367" t="s">
        <v>135</v>
      </c>
      <c r="J2367" t="s">
        <v>136</v>
      </c>
      <c r="K2367" t="s">
        <v>137</v>
      </c>
      <c r="L2367" t="s">
        <v>7105</v>
      </c>
      <c r="M2367" t="s">
        <v>7106</v>
      </c>
      <c r="N2367">
        <v>0.40472222200000002</v>
      </c>
      <c r="O2367">
        <v>0</v>
      </c>
      <c r="P2367">
        <v>48</v>
      </c>
      <c r="Q2367">
        <v>0</v>
      </c>
      <c r="R2367">
        <v>1</v>
      </c>
      <c r="S2367">
        <v>0</v>
      </c>
      <c r="T2367">
        <v>5</v>
      </c>
      <c r="U2367">
        <v>0</v>
      </c>
      <c r="V2367">
        <v>0</v>
      </c>
      <c r="W2367">
        <v>0</v>
      </c>
      <c r="X2367">
        <v>5.2441804338792384</v>
      </c>
      <c r="Y2367">
        <v>0</v>
      </c>
      <c r="Z2367">
        <v>0.45435477277617492</v>
      </c>
      <c r="AA2367">
        <v>0</v>
      </c>
      <c r="AB2367">
        <v>1.0957907130510767</v>
      </c>
      <c r="AC2367">
        <v>0</v>
      </c>
      <c r="AD2367">
        <v>0</v>
      </c>
      <c r="AE2367">
        <v>6.7943259197064902</v>
      </c>
    </row>
    <row r="2368" spans="1:31" x14ac:dyDescent="0.25">
      <c r="A2368">
        <v>1809455</v>
      </c>
      <c r="B2368">
        <v>1</v>
      </c>
      <c r="C2368" t="s">
        <v>80</v>
      </c>
      <c r="D2368" t="s">
        <v>82</v>
      </c>
      <c r="E2368" t="s">
        <v>326</v>
      </c>
      <c r="F2368" t="s">
        <v>7107</v>
      </c>
      <c r="G2368" t="s">
        <v>279</v>
      </c>
      <c r="H2368" t="s">
        <v>134</v>
      </c>
      <c r="I2368" t="s">
        <v>135</v>
      </c>
      <c r="J2368" t="s">
        <v>136</v>
      </c>
      <c r="K2368" t="s">
        <v>137</v>
      </c>
      <c r="L2368" t="s">
        <v>7108</v>
      </c>
      <c r="M2368" t="s">
        <v>7109</v>
      </c>
      <c r="N2368">
        <v>0.59666666599999996</v>
      </c>
      <c r="O2368">
        <v>0</v>
      </c>
      <c r="P2368">
        <v>53</v>
      </c>
      <c r="Q2368">
        <v>0</v>
      </c>
      <c r="R2368">
        <v>0</v>
      </c>
      <c r="S2368">
        <v>0</v>
      </c>
      <c r="T2368">
        <v>7</v>
      </c>
      <c r="U2368">
        <v>0</v>
      </c>
      <c r="V2368">
        <v>0</v>
      </c>
      <c r="W2368">
        <v>0</v>
      </c>
      <c r="X2368">
        <v>5.5048907866732257</v>
      </c>
      <c r="Y2368">
        <v>0</v>
      </c>
      <c r="Z2368">
        <v>0</v>
      </c>
      <c r="AA2368">
        <v>0</v>
      </c>
      <c r="AB2368">
        <v>0.621925786428</v>
      </c>
      <c r="AC2368">
        <v>0</v>
      </c>
      <c r="AD2368">
        <v>0</v>
      </c>
      <c r="AE2368">
        <v>6.1268165731012258</v>
      </c>
    </row>
    <row r="2369" spans="1:31" x14ac:dyDescent="0.25">
      <c r="A2369">
        <v>1809790</v>
      </c>
      <c r="B2369">
        <v>1</v>
      </c>
      <c r="C2369" t="s">
        <v>80</v>
      </c>
      <c r="D2369" t="s">
        <v>104</v>
      </c>
      <c r="E2369" t="s">
        <v>146</v>
      </c>
      <c r="F2369" t="s">
        <v>7110</v>
      </c>
      <c r="G2369" t="s">
        <v>142</v>
      </c>
      <c r="H2369" t="s">
        <v>143</v>
      </c>
      <c r="I2369" t="s">
        <v>135</v>
      </c>
      <c r="J2369" t="s">
        <v>136</v>
      </c>
      <c r="K2369" t="s">
        <v>137</v>
      </c>
      <c r="L2369" t="s">
        <v>7111</v>
      </c>
      <c r="M2369" t="s">
        <v>7112</v>
      </c>
      <c r="N2369">
        <v>0.59750000000000003</v>
      </c>
      <c r="O2369">
        <v>0</v>
      </c>
      <c r="P2369">
        <v>84</v>
      </c>
      <c r="Q2369">
        <v>0</v>
      </c>
      <c r="R2369">
        <v>2</v>
      </c>
      <c r="S2369">
        <v>0</v>
      </c>
      <c r="T2369">
        <v>12</v>
      </c>
      <c r="U2369">
        <v>0</v>
      </c>
      <c r="V2369">
        <v>0</v>
      </c>
      <c r="W2369">
        <v>0</v>
      </c>
      <c r="X2369">
        <v>16.545152820032921</v>
      </c>
      <c r="Y2369">
        <v>0</v>
      </c>
      <c r="Z2369">
        <v>1.720656605583603</v>
      </c>
      <c r="AA2369">
        <v>0</v>
      </c>
      <c r="AB2369">
        <v>4.2212694436331955</v>
      </c>
      <c r="AC2369">
        <v>0</v>
      </c>
      <c r="AD2369">
        <v>0</v>
      </c>
      <c r="AE2369">
        <v>22.487078869249721</v>
      </c>
    </row>
    <row r="2370" spans="1:31" x14ac:dyDescent="0.25">
      <c r="A2370">
        <v>1809598</v>
      </c>
      <c r="B2370">
        <v>1</v>
      </c>
      <c r="C2370" t="s">
        <v>81</v>
      </c>
      <c r="D2370" t="s">
        <v>123</v>
      </c>
      <c r="E2370" t="s">
        <v>146</v>
      </c>
      <c r="F2370" t="s">
        <v>7113</v>
      </c>
      <c r="G2370" t="s">
        <v>142</v>
      </c>
      <c r="H2370" t="s">
        <v>143</v>
      </c>
      <c r="I2370" t="s">
        <v>135</v>
      </c>
      <c r="J2370" t="s">
        <v>136</v>
      </c>
      <c r="K2370" t="s">
        <v>137</v>
      </c>
      <c r="L2370" t="s">
        <v>7114</v>
      </c>
      <c r="M2370" t="s">
        <v>7115</v>
      </c>
      <c r="N2370">
        <v>0.73666666599999997</v>
      </c>
      <c r="O2370">
        <v>0</v>
      </c>
      <c r="P2370">
        <v>0</v>
      </c>
      <c r="Q2370">
        <v>0</v>
      </c>
      <c r="R2370">
        <v>3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0.59732415012270001</v>
      </c>
      <c r="AA2370">
        <v>0</v>
      </c>
      <c r="AB2370">
        <v>0</v>
      </c>
      <c r="AC2370">
        <v>0</v>
      </c>
      <c r="AD2370">
        <v>0</v>
      </c>
      <c r="AE2370">
        <v>0.59732415012270001</v>
      </c>
    </row>
    <row r="2371" spans="1:31" x14ac:dyDescent="0.25">
      <c r="A2371">
        <v>1809833</v>
      </c>
      <c r="B2371">
        <v>1</v>
      </c>
      <c r="C2371" t="s">
        <v>80</v>
      </c>
      <c r="D2371" t="s">
        <v>93</v>
      </c>
      <c r="E2371" t="s">
        <v>193</v>
      </c>
      <c r="F2371" t="s">
        <v>7116</v>
      </c>
      <c r="G2371" t="s">
        <v>235</v>
      </c>
      <c r="H2371" t="s">
        <v>134</v>
      </c>
      <c r="I2371" t="s">
        <v>135</v>
      </c>
      <c r="J2371" t="s">
        <v>136</v>
      </c>
      <c r="K2371" t="s">
        <v>137</v>
      </c>
      <c r="L2371" t="s">
        <v>7117</v>
      </c>
      <c r="M2371" t="s">
        <v>7118</v>
      </c>
      <c r="N2371">
        <v>2.059722222</v>
      </c>
      <c r="O2371">
        <v>0</v>
      </c>
      <c r="P2371">
        <v>2</v>
      </c>
      <c r="Q2371">
        <v>0</v>
      </c>
      <c r="R2371">
        <v>5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2.9681755098358971</v>
      </c>
      <c r="Y2371">
        <v>0</v>
      </c>
      <c r="Z2371">
        <v>2.1937615387638134</v>
      </c>
      <c r="AA2371">
        <v>0</v>
      </c>
      <c r="AB2371">
        <v>0</v>
      </c>
      <c r="AC2371">
        <v>0</v>
      </c>
      <c r="AD2371">
        <v>0</v>
      </c>
      <c r="AE2371">
        <v>5.1619370485997109</v>
      </c>
    </row>
    <row r="2372" spans="1:31" x14ac:dyDescent="0.25">
      <c r="A2372">
        <v>1809673</v>
      </c>
      <c r="B2372">
        <v>1</v>
      </c>
      <c r="C2372" t="s">
        <v>80</v>
      </c>
      <c r="D2372" t="s">
        <v>92</v>
      </c>
      <c r="E2372" t="s">
        <v>176</v>
      </c>
      <c r="F2372" t="s">
        <v>7119</v>
      </c>
      <c r="G2372" t="s">
        <v>142</v>
      </c>
      <c r="H2372" t="s">
        <v>143</v>
      </c>
      <c r="I2372" t="s">
        <v>135</v>
      </c>
      <c r="J2372" t="s">
        <v>136</v>
      </c>
      <c r="K2372" t="s">
        <v>137</v>
      </c>
      <c r="L2372" t="s">
        <v>7120</v>
      </c>
      <c r="M2372" t="s">
        <v>7121</v>
      </c>
      <c r="N2372">
        <v>8.5277776999999999E-2</v>
      </c>
      <c r="O2372">
        <v>11</v>
      </c>
      <c r="P2372">
        <v>11481</v>
      </c>
      <c r="Q2372">
        <v>27</v>
      </c>
      <c r="R2372">
        <v>634</v>
      </c>
      <c r="S2372">
        <v>57</v>
      </c>
      <c r="T2372">
        <v>1212</v>
      </c>
      <c r="U2372">
        <v>2</v>
      </c>
      <c r="V2372">
        <v>5</v>
      </c>
      <c r="W2372">
        <v>15.312613158022414</v>
      </c>
      <c r="X2372">
        <v>293.37816132458062</v>
      </c>
      <c r="Y2372">
        <v>8.3725960813450602</v>
      </c>
      <c r="Z2372">
        <v>22.110305004231492</v>
      </c>
      <c r="AA2372">
        <v>37.139963652405285</v>
      </c>
      <c r="AB2372">
        <v>66.697874976980856</v>
      </c>
      <c r="AC2372">
        <v>10.401520202955197</v>
      </c>
      <c r="AD2372">
        <v>0.61455233993688885</v>
      </c>
      <c r="AE2372">
        <v>454.02758674045793</v>
      </c>
    </row>
    <row r="2373" spans="1:31" x14ac:dyDescent="0.25">
      <c r="A2373">
        <v>1809773</v>
      </c>
      <c r="B2373">
        <v>1</v>
      </c>
      <c r="C2373" t="s">
        <v>80</v>
      </c>
      <c r="D2373" t="s">
        <v>88</v>
      </c>
      <c r="E2373" t="s">
        <v>131</v>
      </c>
      <c r="F2373" t="s">
        <v>7122</v>
      </c>
      <c r="G2373" t="s">
        <v>209</v>
      </c>
      <c r="H2373" t="s">
        <v>134</v>
      </c>
      <c r="I2373" t="s">
        <v>135</v>
      </c>
      <c r="J2373" t="s">
        <v>136</v>
      </c>
      <c r="K2373" t="s">
        <v>137</v>
      </c>
      <c r="L2373" t="s">
        <v>7123</v>
      </c>
      <c r="M2373" t="s">
        <v>7124</v>
      </c>
      <c r="N2373">
        <v>1.5494444439999999</v>
      </c>
      <c r="O2373">
        <v>0</v>
      </c>
      <c r="P2373">
        <v>3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0.45158584793772782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0.45158584793772782</v>
      </c>
    </row>
    <row r="2374" spans="1:31" x14ac:dyDescent="0.25">
      <c r="A2374">
        <v>1809627</v>
      </c>
      <c r="B2374">
        <v>1</v>
      </c>
      <c r="C2374" t="s">
        <v>80</v>
      </c>
      <c r="D2374" t="s">
        <v>105</v>
      </c>
      <c r="E2374" t="s">
        <v>193</v>
      </c>
      <c r="F2374" t="s">
        <v>7125</v>
      </c>
      <c r="G2374" t="s">
        <v>279</v>
      </c>
      <c r="H2374" t="s">
        <v>134</v>
      </c>
      <c r="I2374" t="s">
        <v>135</v>
      </c>
      <c r="J2374" t="s">
        <v>136</v>
      </c>
      <c r="K2374" t="s">
        <v>137</v>
      </c>
      <c r="L2374" t="s">
        <v>7126</v>
      </c>
      <c r="M2374" t="s">
        <v>7127</v>
      </c>
      <c r="N2374">
        <v>0.61361111099999999</v>
      </c>
      <c r="O2374">
        <v>0</v>
      </c>
      <c r="P2374">
        <v>144</v>
      </c>
      <c r="Q2374">
        <v>0</v>
      </c>
      <c r="R2374">
        <v>0</v>
      </c>
      <c r="S2374">
        <v>0</v>
      </c>
      <c r="T2374">
        <v>10</v>
      </c>
      <c r="U2374">
        <v>0</v>
      </c>
      <c r="V2374">
        <v>0</v>
      </c>
      <c r="W2374">
        <v>0</v>
      </c>
      <c r="X2374">
        <v>22.763673534144829</v>
      </c>
      <c r="Y2374">
        <v>0</v>
      </c>
      <c r="Z2374">
        <v>0</v>
      </c>
      <c r="AA2374">
        <v>0</v>
      </c>
      <c r="AB2374">
        <v>8.9810989004730502</v>
      </c>
      <c r="AC2374">
        <v>0</v>
      </c>
      <c r="AD2374">
        <v>0</v>
      </c>
      <c r="AE2374">
        <v>31.744772434617879</v>
      </c>
    </row>
    <row r="2375" spans="1:31" x14ac:dyDescent="0.25">
      <c r="A2375">
        <v>1809564</v>
      </c>
      <c r="B2375">
        <v>1</v>
      </c>
      <c r="C2375" t="s">
        <v>80</v>
      </c>
      <c r="D2375" t="s">
        <v>105</v>
      </c>
      <c r="E2375" t="s">
        <v>131</v>
      </c>
      <c r="F2375" t="s">
        <v>7128</v>
      </c>
      <c r="G2375" t="s">
        <v>231</v>
      </c>
      <c r="H2375" t="s">
        <v>134</v>
      </c>
      <c r="I2375" t="s">
        <v>135</v>
      </c>
      <c r="J2375" t="s">
        <v>136</v>
      </c>
      <c r="K2375" t="s">
        <v>137</v>
      </c>
      <c r="L2375" t="s">
        <v>7129</v>
      </c>
      <c r="M2375" t="s">
        <v>7130</v>
      </c>
      <c r="N2375">
        <v>3.1044444439999999</v>
      </c>
      <c r="O2375">
        <v>0</v>
      </c>
      <c r="P2375">
        <v>5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2.3857934214811625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2.3857934214811625</v>
      </c>
    </row>
    <row r="2376" spans="1:31" x14ac:dyDescent="0.25">
      <c r="A2376">
        <v>1809610</v>
      </c>
      <c r="B2376">
        <v>1</v>
      </c>
      <c r="C2376" t="s">
        <v>81</v>
      </c>
      <c r="D2376" t="s">
        <v>112</v>
      </c>
      <c r="E2376" t="s">
        <v>146</v>
      </c>
      <c r="F2376" t="s">
        <v>7131</v>
      </c>
      <c r="G2376" t="s">
        <v>7132</v>
      </c>
      <c r="H2376" t="s">
        <v>143</v>
      </c>
      <c r="I2376" t="s">
        <v>135</v>
      </c>
      <c r="J2376" t="s">
        <v>136</v>
      </c>
      <c r="K2376" t="s">
        <v>137</v>
      </c>
      <c r="L2376" t="s">
        <v>7133</v>
      </c>
      <c r="M2376" t="s">
        <v>7134</v>
      </c>
      <c r="N2376">
        <v>8.33</v>
      </c>
      <c r="O2376">
        <v>0</v>
      </c>
      <c r="P2376">
        <v>9</v>
      </c>
      <c r="Q2376">
        <v>5</v>
      </c>
      <c r="R2376">
        <v>38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6.6477658425412134</v>
      </c>
      <c r="Y2376">
        <v>28.120264426915423</v>
      </c>
      <c r="Z2376">
        <v>19.323297620363299</v>
      </c>
      <c r="AA2376">
        <v>0</v>
      </c>
      <c r="AB2376">
        <v>0</v>
      </c>
      <c r="AC2376">
        <v>0</v>
      </c>
      <c r="AD2376">
        <v>0</v>
      </c>
      <c r="AE2376">
        <v>54.091327889819937</v>
      </c>
    </row>
    <row r="2377" spans="1:31" x14ac:dyDescent="0.25">
      <c r="A2377">
        <v>1809756</v>
      </c>
      <c r="B2377">
        <v>1</v>
      </c>
      <c r="C2377" t="s">
        <v>80</v>
      </c>
      <c r="D2377" t="s">
        <v>100</v>
      </c>
      <c r="E2377" t="s">
        <v>176</v>
      </c>
      <c r="F2377" t="s">
        <v>7135</v>
      </c>
      <c r="G2377" t="s">
        <v>142</v>
      </c>
      <c r="H2377" t="s">
        <v>143</v>
      </c>
      <c r="I2377" t="s">
        <v>135</v>
      </c>
      <c r="J2377" t="s">
        <v>136</v>
      </c>
      <c r="K2377" t="s">
        <v>137</v>
      </c>
      <c r="L2377" t="s">
        <v>7136</v>
      </c>
      <c r="M2377" t="s">
        <v>7137</v>
      </c>
      <c r="N2377">
        <v>0.45944444400000001</v>
      </c>
      <c r="O2377">
        <v>7</v>
      </c>
      <c r="P2377">
        <v>8763</v>
      </c>
      <c r="Q2377">
        <v>4</v>
      </c>
      <c r="R2377">
        <v>76</v>
      </c>
      <c r="S2377">
        <v>9</v>
      </c>
      <c r="T2377">
        <v>509</v>
      </c>
      <c r="U2377">
        <v>0</v>
      </c>
      <c r="V2377">
        <v>0</v>
      </c>
      <c r="W2377">
        <v>29.058437670457124</v>
      </c>
      <c r="X2377">
        <v>701.7978379640731</v>
      </c>
      <c r="Y2377">
        <v>2.1506675954926466</v>
      </c>
      <c r="Z2377">
        <v>5.909385098132848</v>
      </c>
      <c r="AA2377">
        <v>51.236358778288036</v>
      </c>
      <c r="AB2377">
        <v>103.65886979506827</v>
      </c>
      <c r="AC2377">
        <v>0</v>
      </c>
      <c r="AD2377">
        <v>0</v>
      </c>
      <c r="AE2377">
        <v>893.81155690151206</v>
      </c>
    </row>
    <row r="2378" spans="1:31" x14ac:dyDescent="0.25">
      <c r="A2378">
        <v>1809710</v>
      </c>
      <c r="B2378">
        <v>1</v>
      </c>
      <c r="C2378" t="s">
        <v>81</v>
      </c>
      <c r="D2378" t="s">
        <v>123</v>
      </c>
      <c r="E2378" t="s">
        <v>291</v>
      </c>
      <c r="F2378" t="s">
        <v>7138</v>
      </c>
      <c r="G2378" t="s">
        <v>148</v>
      </c>
      <c r="H2378" t="s">
        <v>134</v>
      </c>
      <c r="I2378" t="s">
        <v>135</v>
      </c>
      <c r="J2378" t="s">
        <v>3</v>
      </c>
      <c r="K2378" t="s">
        <v>137</v>
      </c>
      <c r="L2378" t="s">
        <v>7139</v>
      </c>
      <c r="M2378" t="s">
        <v>7140</v>
      </c>
      <c r="N2378">
        <v>0.841388888</v>
      </c>
      <c r="O2378">
        <v>0</v>
      </c>
      <c r="P2378">
        <v>477</v>
      </c>
      <c r="Q2378">
        <v>0</v>
      </c>
      <c r="R2378">
        <v>0</v>
      </c>
      <c r="S2378">
        <v>0</v>
      </c>
      <c r="T2378">
        <v>29</v>
      </c>
      <c r="U2378">
        <v>0</v>
      </c>
      <c r="V2378">
        <v>1</v>
      </c>
      <c r="W2378">
        <v>0</v>
      </c>
      <c r="X2378">
        <v>74.749691763544675</v>
      </c>
      <c r="Y2378">
        <v>0</v>
      </c>
      <c r="Z2378">
        <v>0</v>
      </c>
      <c r="AA2378">
        <v>0</v>
      </c>
      <c r="AB2378">
        <v>6.4188697692726242</v>
      </c>
      <c r="AC2378">
        <v>0</v>
      </c>
      <c r="AD2378">
        <v>2.0153480918581943</v>
      </c>
      <c r="AE2378">
        <v>83.183909624675493</v>
      </c>
    </row>
    <row r="2379" spans="1:31" x14ac:dyDescent="0.25">
      <c r="A2379">
        <v>1809713</v>
      </c>
      <c r="B2379">
        <v>1</v>
      </c>
      <c r="C2379" t="s">
        <v>80</v>
      </c>
      <c r="D2379" t="s">
        <v>88</v>
      </c>
      <c r="E2379" t="s">
        <v>131</v>
      </c>
      <c r="F2379" t="s">
        <v>7141</v>
      </c>
      <c r="G2379" t="s">
        <v>231</v>
      </c>
      <c r="H2379" t="s">
        <v>134</v>
      </c>
      <c r="I2379" t="s">
        <v>135</v>
      </c>
      <c r="J2379" t="s">
        <v>136</v>
      </c>
      <c r="K2379" t="s">
        <v>137</v>
      </c>
      <c r="L2379" t="s">
        <v>7142</v>
      </c>
      <c r="M2379" t="s">
        <v>7143</v>
      </c>
      <c r="N2379">
        <v>1.183888888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0.30437281834981783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0.30437281834981783</v>
      </c>
    </row>
    <row r="2380" spans="1:31" x14ac:dyDescent="0.25">
      <c r="A2380">
        <v>1809736</v>
      </c>
      <c r="B2380">
        <v>1</v>
      </c>
      <c r="C2380" t="s">
        <v>80</v>
      </c>
      <c r="D2380" t="s">
        <v>105</v>
      </c>
      <c r="E2380" t="s">
        <v>140</v>
      </c>
      <c r="F2380" t="s">
        <v>7144</v>
      </c>
      <c r="G2380" t="s">
        <v>142</v>
      </c>
      <c r="H2380" t="s">
        <v>143</v>
      </c>
      <c r="I2380" t="s">
        <v>135</v>
      </c>
      <c r="J2380" t="s">
        <v>136</v>
      </c>
      <c r="K2380" t="s">
        <v>137</v>
      </c>
      <c r="L2380" t="s">
        <v>7145</v>
      </c>
      <c r="M2380" t="s">
        <v>7146</v>
      </c>
      <c r="N2380">
        <v>0.43916666599999998</v>
      </c>
      <c r="O2380">
        <v>0</v>
      </c>
      <c r="P2380">
        <v>4515</v>
      </c>
      <c r="Q2380">
        <v>0</v>
      </c>
      <c r="R2380">
        <v>0</v>
      </c>
      <c r="S2380">
        <v>0</v>
      </c>
      <c r="T2380">
        <v>324</v>
      </c>
      <c r="U2380">
        <v>0</v>
      </c>
      <c r="V2380">
        <v>0</v>
      </c>
      <c r="W2380">
        <v>0</v>
      </c>
      <c r="X2380">
        <v>598.62358249845079</v>
      </c>
      <c r="Y2380">
        <v>0</v>
      </c>
      <c r="Z2380">
        <v>0</v>
      </c>
      <c r="AA2380">
        <v>0</v>
      </c>
      <c r="AB2380">
        <v>63.170490488861951</v>
      </c>
      <c r="AC2380">
        <v>0</v>
      </c>
      <c r="AD2380">
        <v>0</v>
      </c>
      <c r="AE2380">
        <v>661.79407298731269</v>
      </c>
    </row>
    <row r="2381" spans="1:31" x14ac:dyDescent="0.25">
      <c r="A2381">
        <v>1809524</v>
      </c>
      <c r="B2381">
        <v>1</v>
      </c>
      <c r="C2381" t="s">
        <v>80</v>
      </c>
      <c r="D2381" t="s">
        <v>83</v>
      </c>
      <c r="E2381" t="s">
        <v>193</v>
      </c>
      <c r="F2381" t="s">
        <v>6153</v>
      </c>
      <c r="G2381" t="s">
        <v>256</v>
      </c>
      <c r="H2381" t="s">
        <v>134</v>
      </c>
      <c r="I2381" t="s">
        <v>135</v>
      </c>
      <c r="J2381" t="s">
        <v>136</v>
      </c>
      <c r="K2381" t="s">
        <v>159</v>
      </c>
      <c r="L2381" t="s">
        <v>7147</v>
      </c>
      <c r="M2381" t="s">
        <v>7148</v>
      </c>
      <c r="N2381">
        <v>6.7151750000000003</v>
      </c>
      <c r="O2381">
        <v>0</v>
      </c>
      <c r="P2381">
        <v>38</v>
      </c>
      <c r="Q2381">
        <v>0</v>
      </c>
      <c r="R2381">
        <v>0</v>
      </c>
      <c r="S2381">
        <v>0</v>
      </c>
      <c r="T2381">
        <v>2</v>
      </c>
      <c r="U2381">
        <v>0</v>
      </c>
      <c r="V2381">
        <v>0</v>
      </c>
      <c r="W2381">
        <v>0</v>
      </c>
      <c r="X2381">
        <v>90.282759748504503</v>
      </c>
      <c r="Y2381">
        <v>0</v>
      </c>
      <c r="Z2381">
        <v>0</v>
      </c>
      <c r="AA2381">
        <v>0</v>
      </c>
      <c r="AB2381">
        <v>4.3193674788430556</v>
      </c>
      <c r="AC2381">
        <v>0</v>
      </c>
      <c r="AD2381">
        <v>0</v>
      </c>
      <c r="AE2381">
        <v>94.602127227347552</v>
      </c>
    </row>
    <row r="2382" spans="1:31" x14ac:dyDescent="0.25">
      <c r="A2382">
        <v>1809550</v>
      </c>
      <c r="B2382">
        <v>1</v>
      </c>
      <c r="C2382" t="s">
        <v>80</v>
      </c>
      <c r="D2382" t="s">
        <v>100</v>
      </c>
      <c r="E2382" t="s">
        <v>176</v>
      </c>
      <c r="F2382" t="s">
        <v>7149</v>
      </c>
      <c r="G2382" t="s">
        <v>142</v>
      </c>
      <c r="H2382" t="s">
        <v>143</v>
      </c>
      <c r="I2382" t="s">
        <v>135</v>
      </c>
      <c r="J2382" t="s">
        <v>136</v>
      </c>
      <c r="K2382" t="s">
        <v>137</v>
      </c>
      <c r="L2382" t="s">
        <v>7150</v>
      </c>
      <c r="M2382" t="s">
        <v>7151</v>
      </c>
      <c r="N2382">
        <v>0.53444444400000002</v>
      </c>
      <c r="O2382">
        <v>6</v>
      </c>
      <c r="P2382">
        <v>0</v>
      </c>
      <c r="Q2382">
        <v>57</v>
      </c>
      <c r="R2382">
        <v>22</v>
      </c>
      <c r="S2382">
        <v>5</v>
      </c>
      <c r="T2382">
        <v>0</v>
      </c>
      <c r="U2382">
        <v>0</v>
      </c>
      <c r="V2382">
        <v>0</v>
      </c>
      <c r="W2382">
        <v>3.6934811386941004</v>
      </c>
      <c r="X2382">
        <v>0</v>
      </c>
      <c r="Y2382">
        <v>16.812426435083882</v>
      </c>
      <c r="Z2382">
        <v>10.290506418166421</v>
      </c>
      <c r="AA2382">
        <v>8.4871699182173526</v>
      </c>
      <c r="AB2382">
        <v>0</v>
      </c>
      <c r="AC2382">
        <v>0</v>
      </c>
      <c r="AD2382">
        <v>0</v>
      </c>
      <c r="AE2382">
        <v>39.283583910161759</v>
      </c>
    </row>
    <row r="2383" spans="1:31" x14ac:dyDescent="0.25">
      <c r="A2383">
        <v>1809730</v>
      </c>
      <c r="B2383">
        <v>1</v>
      </c>
      <c r="C2383" t="s">
        <v>80</v>
      </c>
      <c r="D2383" t="s">
        <v>95</v>
      </c>
      <c r="E2383" t="s">
        <v>326</v>
      </c>
      <c r="F2383" t="s">
        <v>7066</v>
      </c>
      <c r="G2383" t="s">
        <v>235</v>
      </c>
      <c r="H2383" t="s">
        <v>134</v>
      </c>
      <c r="I2383" t="s">
        <v>135</v>
      </c>
      <c r="J2383" t="s">
        <v>136</v>
      </c>
      <c r="K2383" t="s">
        <v>137</v>
      </c>
      <c r="L2383" t="s">
        <v>7152</v>
      </c>
      <c r="M2383" t="s">
        <v>7153</v>
      </c>
      <c r="N2383">
        <v>0.70361111099999996</v>
      </c>
      <c r="O2383">
        <v>0</v>
      </c>
      <c r="P2383">
        <v>98</v>
      </c>
      <c r="Q2383">
        <v>0</v>
      </c>
      <c r="R2383">
        <v>0</v>
      </c>
      <c r="S2383">
        <v>0</v>
      </c>
      <c r="T2383">
        <v>3</v>
      </c>
      <c r="U2383">
        <v>0</v>
      </c>
      <c r="V2383">
        <v>0</v>
      </c>
      <c r="W2383">
        <v>0</v>
      </c>
      <c r="X2383">
        <v>17.825270577380039</v>
      </c>
      <c r="Y2383">
        <v>0</v>
      </c>
      <c r="Z2383">
        <v>0</v>
      </c>
      <c r="AA2383">
        <v>0</v>
      </c>
      <c r="AB2383">
        <v>1.1171897459400779</v>
      </c>
      <c r="AC2383">
        <v>0</v>
      </c>
      <c r="AD2383">
        <v>0</v>
      </c>
      <c r="AE2383">
        <v>18.942460323320116</v>
      </c>
    </row>
    <row r="2384" spans="1:31" x14ac:dyDescent="0.25">
      <c r="A2384">
        <v>1809481</v>
      </c>
      <c r="B2384">
        <v>1</v>
      </c>
      <c r="C2384" t="s">
        <v>81</v>
      </c>
      <c r="D2384" t="s">
        <v>113</v>
      </c>
      <c r="E2384" t="s">
        <v>339</v>
      </c>
      <c r="F2384" t="s">
        <v>2772</v>
      </c>
      <c r="G2384" t="s">
        <v>142</v>
      </c>
      <c r="H2384" t="s">
        <v>143</v>
      </c>
      <c r="I2384" t="s">
        <v>135</v>
      </c>
      <c r="J2384" t="s">
        <v>136</v>
      </c>
      <c r="K2384" t="s">
        <v>137</v>
      </c>
      <c r="L2384" t="s">
        <v>7154</v>
      </c>
      <c r="M2384" t="s">
        <v>7155</v>
      </c>
      <c r="N2384">
        <v>9.7222221999999997E-2</v>
      </c>
      <c r="O2384">
        <v>0</v>
      </c>
      <c r="P2384">
        <v>2279</v>
      </c>
      <c r="Q2384">
        <v>150</v>
      </c>
      <c r="R2384">
        <v>469</v>
      </c>
      <c r="S2384">
        <v>6</v>
      </c>
      <c r="T2384">
        <v>230</v>
      </c>
      <c r="U2384">
        <v>0</v>
      </c>
      <c r="V2384">
        <v>0</v>
      </c>
      <c r="W2384">
        <v>0</v>
      </c>
      <c r="X2384">
        <v>29.519735179936767</v>
      </c>
      <c r="Y2384">
        <v>17.18432516939454</v>
      </c>
      <c r="Z2384">
        <v>30.851153671938672</v>
      </c>
      <c r="AA2384">
        <v>1.9681330819367777</v>
      </c>
      <c r="AB2384">
        <v>4.6172260910643192</v>
      </c>
      <c r="AC2384">
        <v>0</v>
      </c>
      <c r="AD2384">
        <v>0</v>
      </c>
      <c r="AE2384">
        <v>84.140573194271084</v>
      </c>
    </row>
    <row r="2385" spans="1:31" x14ac:dyDescent="0.25">
      <c r="A2385">
        <v>1809693</v>
      </c>
      <c r="B2385">
        <v>1</v>
      </c>
      <c r="C2385" t="s">
        <v>80</v>
      </c>
      <c r="D2385" t="s">
        <v>85</v>
      </c>
      <c r="E2385" t="s">
        <v>131</v>
      </c>
      <c r="F2385" t="s">
        <v>7156</v>
      </c>
      <c r="G2385" t="s">
        <v>209</v>
      </c>
      <c r="H2385" t="s">
        <v>134</v>
      </c>
      <c r="I2385" t="s">
        <v>135</v>
      </c>
      <c r="J2385" t="s">
        <v>136</v>
      </c>
      <c r="K2385" t="s">
        <v>137</v>
      </c>
      <c r="L2385" t="s">
        <v>7157</v>
      </c>
      <c r="M2385" t="s">
        <v>7158</v>
      </c>
      <c r="N2385">
        <v>1.4866666660000001</v>
      </c>
      <c r="O2385">
        <v>0</v>
      </c>
      <c r="P2385">
        <v>3</v>
      </c>
      <c r="Q2385">
        <v>0</v>
      </c>
      <c r="R2385">
        <v>0</v>
      </c>
      <c r="S2385">
        <v>0</v>
      </c>
      <c r="T2385">
        <v>3</v>
      </c>
      <c r="U2385">
        <v>0</v>
      </c>
      <c r="V2385">
        <v>0</v>
      </c>
      <c r="W2385">
        <v>0</v>
      </c>
      <c r="X2385">
        <v>0.92781916497018346</v>
      </c>
      <c r="Y2385">
        <v>0</v>
      </c>
      <c r="Z2385">
        <v>0</v>
      </c>
      <c r="AA2385">
        <v>0</v>
      </c>
      <c r="AB2385">
        <v>1.79807609022384</v>
      </c>
      <c r="AC2385">
        <v>0</v>
      </c>
      <c r="AD2385">
        <v>0</v>
      </c>
      <c r="AE2385">
        <v>2.7258952551940236</v>
      </c>
    </row>
    <row r="2386" spans="1:31" x14ac:dyDescent="0.25">
      <c r="A2386">
        <v>1809544</v>
      </c>
      <c r="B2386">
        <v>1</v>
      </c>
      <c r="C2386" t="s">
        <v>80</v>
      </c>
      <c r="D2386" t="s">
        <v>95</v>
      </c>
      <c r="E2386" t="s">
        <v>326</v>
      </c>
      <c r="F2386" t="s">
        <v>7066</v>
      </c>
      <c r="G2386" t="s">
        <v>235</v>
      </c>
      <c r="H2386" t="s">
        <v>134</v>
      </c>
      <c r="I2386" t="s">
        <v>135</v>
      </c>
      <c r="J2386" t="s">
        <v>136</v>
      </c>
      <c r="K2386" t="s">
        <v>137</v>
      </c>
      <c r="L2386" t="s">
        <v>7159</v>
      </c>
      <c r="M2386" t="s">
        <v>7160</v>
      </c>
      <c r="N2386">
        <v>3.4355555550000001</v>
      </c>
      <c r="O2386">
        <v>0</v>
      </c>
      <c r="P2386">
        <v>98</v>
      </c>
      <c r="Q2386">
        <v>0</v>
      </c>
      <c r="R2386">
        <v>0</v>
      </c>
      <c r="S2386">
        <v>0</v>
      </c>
      <c r="T2386">
        <v>3</v>
      </c>
      <c r="U2386">
        <v>0</v>
      </c>
      <c r="V2386">
        <v>0</v>
      </c>
      <c r="W2386">
        <v>0</v>
      </c>
      <c r="X2386">
        <v>84.554372242732924</v>
      </c>
      <c r="Y2386">
        <v>0</v>
      </c>
      <c r="Z2386">
        <v>0</v>
      </c>
      <c r="AA2386">
        <v>0</v>
      </c>
      <c r="AB2386">
        <v>5.610609884713524</v>
      </c>
      <c r="AC2386">
        <v>0</v>
      </c>
      <c r="AD2386">
        <v>0</v>
      </c>
      <c r="AE2386">
        <v>90.16498212744645</v>
      </c>
    </row>
    <row r="2387" spans="1:31" x14ac:dyDescent="0.25">
      <c r="A2387">
        <v>1809630</v>
      </c>
      <c r="B2387">
        <v>1</v>
      </c>
      <c r="C2387" t="s">
        <v>80</v>
      </c>
      <c r="D2387" t="s">
        <v>98</v>
      </c>
      <c r="E2387" t="s">
        <v>131</v>
      </c>
      <c r="F2387" t="s">
        <v>7161</v>
      </c>
      <c r="G2387" t="s">
        <v>231</v>
      </c>
      <c r="H2387" t="s">
        <v>134</v>
      </c>
      <c r="I2387" t="s">
        <v>135</v>
      </c>
      <c r="J2387" t="s">
        <v>136</v>
      </c>
      <c r="K2387" t="s">
        <v>137</v>
      </c>
      <c r="L2387" t="s">
        <v>7162</v>
      </c>
      <c r="M2387" t="s">
        <v>7163</v>
      </c>
      <c r="N2387">
        <v>2.5930555549999998</v>
      </c>
      <c r="O2387">
        <v>0</v>
      </c>
      <c r="P2387">
        <v>1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0.24505463424891111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0.24505463424891111</v>
      </c>
    </row>
    <row r="2388" spans="1:31" x14ac:dyDescent="0.25">
      <c r="A2388">
        <v>1809793</v>
      </c>
      <c r="B2388">
        <v>1</v>
      </c>
      <c r="C2388" t="s">
        <v>80</v>
      </c>
      <c r="D2388" t="s">
        <v>83</v>
      </c>
      <c r="E2388" t="s">
        <v>193</v>
      </c>
      <c r="F2388" t="s">
        <v>7164</v>
      </c>
      <c r="G2388" t="s">
        <v>235</v>
      </c>
      <c r="H2388" t="s">
        <v>134</v>
      </c>
      <c r="I2388" t="s">
        <v>135</v>
      </c>
      <c r="J2388" t="s">
        <v>136</v>
      </c>
      <c r="K2388" t="s">
        <v>137</v>
      </c>
      <c r="L2388" t="s">
        <v>7165</v>
      </c>
      <c r="M2388" t="s">
        <v>7166</v>
      </c>
      <c r="N2388">
        <v>2.2250000000000001</v>
      </c>
      <c r="O2388">
        <v>0</v>
      </c>
      <c r="P2388">
        <v>53</v>
      </c>
      <c r="Q2388">
        <v>0</v>
      </c>
      <c r="R2388">
        <v>0</v>
      </c>
      <c r="S2388">
        <v>0</v>
      </c>
      <c r="T2388">
        <v>2</v>
      </c>
      <c r="U2388">
        <v>0</v>
      </c>
      <c r="V2388">
        <v>0</v>
      </c>
      <c r="W2388">
        <v>0</v>
      </c>
      <c r="X2388">
        <v>38.159995513152097</v>
      </c>
      <c r="Y2388">
        <v>0</v>
      </c>
      <c r="Z2388">
        <v>0</v>
      </c>
      <c r="AA2388">
        <v>0</v>
      </c>
      <c r="AB2388">
        <v>5.6322876726416382</v>
      </c>
      <c r="AC2388">
        <v>0</v>
      </c>
      <c r="AD2388">
        <v>0</v>
      </c>
      <c r="AE2388">
        <v>43.792283185793735</v>
      </c>
    </row>
    <row r="2389" spans="1:31" x14ac:dyDescent="0.25">
      <c r="A2389">
        <v>1809484</v>
      </c>
      <c r="B2389">
        <v>1</v>
      </c>
      <c r="C2389" t="s">
        <v>80</v>
      </c>
      <c r="D2389" t="s">
        <v>87</v>
      </c>
      <c r="E2389" t="s">
        <v>193</v>
      </c>
      <c r="F2389" t="s">
        <v>6183</v>
      </c>
      <c r="G2389" t="s">
        <v>722</v>
      </c>
      <c r="H2389" t="s">
        <v>134</v>
      </c>
      <c r="I2389" t="s">
        <v>135</v>
      </c>
      <c r="J2389" t="s">
        <v>136</v>
      </c>
      <c r="K2389" t="s">
        <v>137</v>
      </c>
      <c r="L2389" t="s">
        <v>7167</v>
      </c>
      <c r="M2389" t="s">
        <v>7168</v>
      </c>
      <c r="N2389">
        <v>3.5261111110000001</v>
      </c>
      <c r="O2389">
        <v>0</v>
      </c>
      <c r="P2389">
        <v>108</v>
      </c>
      <c r="Q2389">
        <v>0</v>
      </c>
      <c r="R2389">
        <v>0</v>
      </c>
      <c r="S2389">
        <v>0</v>
      </c>
      <c r="T2389">
        <v>2</v>
      </c>
      <c r="U2389">
        <v>0</v>
      </c>
      <c r="V2389">
        <v>0</v>
      </c>
      <c r="W2389">
        <v>0</v>
      </c>
      <c r="X2389">
        <v>105.52689264130876</v>
      </c>
      <c r="Y2389">
        <v>0</v>
      </c>
      <c r="Z2389">
        <v>0</v>
      </c>
      <c r="AA2389">
        <v>0</v>
      </c>
      <c r="AB2389">
        <v>3.0544298432649502</v>
      </c>
      <c r="AC2389">
        <v>0</v>
      </c>
      <c r="AD2389">
        <v>0</v>
      </c>
      <c r="AE2389">
        <v>108.58132248457372</v>
      </c>
    </row>
    <row r="2390" spans="1:31" x14ac:dyDescent="0.25">
      <c r="A2390">
        <v>1809507</v>
      </c>
      <c r="B2390">
        <v>1</v>
      </c>
      <c r="C2390" t="s">
        <v>81</v>
      </c>
      <c r="D2390" t="s">
        <v>119</v>
      </c>
      <c r="E2390" t="s">
        <v>140</v>
      </c>
      <c r="F2390" t="s">
        <v>198</v>
      </c>
      <c r="G2390" t="s">
        <v>142</v>
      </c>
      <c r="H2390" t="s">
        <v>143</v>
      </c>
      <c r="I2390" t="s">
        <v>199</v>
      </c>
      <c r="J2390" t="s">
        <v>136</v>
      </c>
      <c r="K2390" t="s">
        <v>137</v>
      </c>
      <c r="L2390" t="s">
        <v>7169</v>
      </c>
      <c r="M2390" t="s">
        <v>7170</v>
      </c>
      <c r="N2390">
        <v>5.0000000000000001E-3</v>
      </c>
      <c r="O2390">
        <v>0</v>
      </c>
      <c r="P2390">
        <v>920</v>
      </c>
      <c r="Q2390">
        <v>44</v>
      </c>
      <c r="R2390">
        <v>111</v>
      </c>
      <c r="S2390">
        <v>1</v>
      </c>
      <c r="T2390">
        <v>64</v>
      </c>
      <c r="U2390">
        <v>0</v>
      </c>
      <c r="V2390">
        <v>0</v>
      </c>
      <c r="W2390">
        <v>0</v>
      </c>
      <c r="X2390">
        <v>0.70855544448800378</v>
      </c>
      <c r="Y2390">
        <v>1.7655394930829102</v>
      </c>
      <c r="Z2390">
        <v>1.3295618999182499</v>
      </c>
      <c r="AA2390">
        <v>2.574027624828E-2</v>
      </c>
      <c r="AB2390">
        <v>6.0872145181120003E-2</v>
      </c>
      <c r="AC2390">
        <v>0</v>
      </c>
      <c r="AD2390">
        <v>0</v>
      </c>
      <c r="AE2390">
        <v>3.8902692589185643</v>
      </c>
    </row>
    <row r="2391" spans="1:31" x14ac:dyDescent="0.25">
      <c r="A2391">
        <v>1809776</v>
      </c>
      <c r="B2391">
        <v>1</v>
      </c>
      <c r="C2391" t="s">
        <v>81</v>
      </c>
      <c r="D2391" t="s">
        <v>121</v>
      </c>
      <c r="E2391" t="s">
        <v>146</v>
      </c>
      <c r="F2391" t="s">
        <v>7171</v>
      </c>
      <c r="G2391" t="s">
        <v>170</v>
      </c>
      <c r="H2391" t="s">
        <v>143</v>
      </c>
      <c r="I2391" t="s">
        <v>135</v>
      </c>
      <c r="J2391" t="s">
        <v>136</v>
      </c>
      <c r="K2391" t="s">
        <v>137</v>
      </c>
      <c r="L2391" t="s">
        <v>7172</v>
      </c>
      <c r="M2391" t="s">
        <v>7173</v>
      </c>
      <c r="N2391">
        <v>1.6516666659999999</v>
      </c>
      <c r="O2391">
        <v>0</v>
      </c>
      <c r="P2391">
        <v>88</v>
      </c>
      <c r="Q2391">
        <v>0</v>
      </c>
      <c r="R2391">
        <v>8</v>
      </c>
      <c r="S2391">
        <v>0</v>
      </c>
      <c r="T2391">
        <v>1</v>
      </c>
      <c r="U2391">
        <v>0</v>
      </c>
      <c r="V2391">
        <v>0</v>
      </c>
      <c r="W2391">
        <v>0</v>
      </c>
      <c r="X2391">
        <v>19.569685910336958</v>
      </c>
      <c r="Y2391">
        <v>0</v>
      </c>
      <c r="Z2391">
        <v>1.8765157046632223E-2</v>
      </c>
      <c r="AA2391">
        <v>0</v>
      </c>
      <c r="AB2391">
        <v>0.58512935005609001</v>
      </c>
      <c r="AC2391">
        <v>0</v>
      </c>
      <c r="AD2391">
        <v>0</v>
      </c>
      <c r="AE2391">
        <v>20.17358041743968</v>
      </c>
    </row>
    <row r="2392" spans="1:31" x14ac:dyDescent="0.25">
      <c r="A2392">
        <v>1809567</v>
      </c>
      <c r="B2392">
        <v>1</v>
      </c>
      <c r="C2392" t="s">
        <v>80</v>
      </c>
      <c r="D2392" t="s">
        <v>106</v>
      </c>
      <c r="E2392" t="s">
        <v>291</v>
      </c>
      <c r="F2392" t="s">
        <v>7174</v>
      </c>
      <c r="G2392" t="s">
        <v>424</v>
      </c>
      <c r="H2392" t="s">
        <v>134</v>
      </c>
      <c r="I2392" t="s">
        <v>135</v>
      </c>
      <c r="J2392" t="s">
        <v>136</v>
      </c>
      <c r="K2392" t="s">
        <v>137</v>
      </c>
      <c r="L2392" t="s">
        <v>7175</v>
      </c>
      <c r="M2392" t="s">
        <v>7176</v>
      </c>
      <c r="N2392">
        <v>3.5419444439999999</v>
      </c>
      <c r="O2392">
        <v>0</v>
      </c>
      <c r="P2392">
        <v>79</v>
      </c>
      <c r="Q2392">
        <v>0</v>
      </c>
      <c r="R2392">
        <v>1</v>
      </c>
      <c r="S2392">
        <v>0</v>
      </c>
      <c r="T2392">
        <v>5</v>
      </c>
      <c r="U2392">
        <v>0</v>
      </c>
      <c r="V2392">
        <v>0</v>
      </c>
      <c r="W2392">
        <v>0</v>
      </c>
      <c r="X2392">
        <v>49.20121313665976</v>
      </c>
      <c r="Y2392">
        <v>0</v>
      </c>
      <c r="Z2392">
        <v>1.6796220362822463</v>
      </c>
      <c r="AA2392">
        <v>0</v>
      </c>
      <c r="AB2392">
        <v>3.9441854283585669</v>
      </c>
      <c r="AC2392">
        <v>0</v>
      </c>
      <c r="AD2392">
        <v>0</v>
      </c>
      <c r="AE2392">
        <v>54.825020601300572</v>
      </c>
    </row>
    <row r="2393" spans="1:31" x14ac:dyDescent="0.25">
      <c r="A2393">
        <v>1809716</v>
      </c>
      <c r="B2393">
        <v>1</v>
      </c>
      <c r="C2393" t="s">
        <v>81</v>
      </c>
      <c r="D2393" t="s">
        <v>121</v>
      </c>
      <c r="E2393" t="s">
        <v>291</v>
      </c>
      <c r="F2393" t="s">
        <v>7177</v>
      </c>
      <c r="G2393" t="s">
        <v>424</v>
      </c>
      <c r="H2393" t="s">
        <v>134</v>
      </c>
      <c r="I2393" t="s">
        <v>135</v>
      </c>
      <c r="J2393" t="s">
        <v>136</v>
      </c>
      <c r="K2393" t="s">
        <v>137</v>
      </c>
      <c r="L2393" t="s">
        <v>7178</v>
      </c>
      <c r="M2393" t="s">
        <v>7179</v>
      </c>
      <c r="N2393">
        <v>1.480277777</v>
      </c>
      <c r="O2393">
        <v>0</v>
      </c>
      <c r="P2393">
        <v>32</v>
      </c>
      <c r="Q2393">
        <v>0</v>
      </c>
      <c r="R2393">
        <v>9</v>
      </c>
      <c r="S2393">
        <v>0</v>
      </c>
      <c r="T2393">
        <v>1</v>
      </c>
      <c r="U2393">
        <v>0</v>
      </c>
      <c r="V2393">
        <v>0</v>
      </c>
      <c r="W2393">
        <v>0</v>
      </c>
      <c r="X2393">
        <v>8.7791149698838815</v>
      </c>
      <c r="Y2393">
        <v>0</v>
      </c>
      <c r="Z2393">
        <v>1.5295809490754166</v>
      </c>
      <c r="AA2393">
        <v>0</v>
      </c>
      <c r="AB2393">
        <v>0.11539544659301502</v>
      </c>
      <c r="AC2393">
        <v>0</v>
      </c>
      <c r="AD2393">
        <v>0</v>
      </c>
      <c r="AE2393">
        <v>10.424091365552313</v>
      </c>
    </row>
    <row r="2394" spans="1:31" x14ac:dyDescent="0.25">
      <c r="A2394">
        <v>1809862</v>
      </c>
      <c r="B2394">
        <v>1</v>
      </c>
      <c r="C2394" t="s">
        <v>80</v>
      </c>
      <c r="D2394" t="s">
        <v>95</v>
      </c>
      <c r="E2394" t="s">
        <v>176</v>
      </c>
      <c r="F2394" t="s">
        <v>7180</v>
      </c>
      <c r="G2394" t="s">
        <v>142</v>
      </c>
      <c r="H2394" t="s">
        <v>143</v>
      </c>
      <c r="I2394" t="s">
        <v>135</v>
      </c>
      <c r="J2394" t="s">
        <v>136</v>
      </c>
      <c r="K2394" t="s">
        <v>137</v>
      </c>
      <c r="L2394" t="s">
        <v>7181</v>
      </c>
      <c r="M2394" t="s">
        <v>7182</v>
      </c>
      <c r="N2394">
        <v>6.6388887999999993E-2</v>
      </c>
      <c r="O2394">
        <v>5</v>
      </c>
      <c r="P2394">
        <v>2171</v>
      </c>
      <c r="Q2394">
        <v>25</v>
      </c>
      <c r="R2394">
        <v>21</v>
      </c>
      <c r="S2394">
        <v>24</v>
      </c>
      <c r="T2394">
        <v>107</v>
      </c>
      <c r="U2394">
        <v>1</v>
      </c>
      <c r="V2394">
        <v>0</v>
      </c>
      <c r="W2394">
        <v>0.56678409757970194</v>
      </c>
      <c r="X2394">
        <v>30.440087004315394</v>
      </c>
      <c r="Y2394">
        <v>3.9019197351470356</v>
      </c>
      <c r="Z2394">
        <v>0.25289057881636245</v>
      </c>
      <c r="AA2394">
        <v>13.23560009538167</v>
      </c>
      <c r="AB2394">
        <v>2.8594472834984264</v>
      </c>
      <c r="AC2394">
        <v>7.9967363398544988E-2</v>
      </c>
      <c r="AD2394">
        <v>0</v>
      </c>
      <c r="AE2394">
        <v>51.336696158137137</v>
      </c>
    </row>
    <row r="2395" spans="1:31" x14ac:dyDescent="0.25">
      <c r="A2395">
        <v>1809467</v>
      </c>
      <c r="B2395">
        <v>1</v>
      </c>
      <c r="C2395" t="s">
        <v>80</v>
      </c>
      <c r="D2395" t="s">
        <v>100</v>
      </c>
      <c r="E2395" t="s">
        <v>193</v>
      </c>
      <c r="F2395" t="s">
        <v>5662</v>
      </c>
      <c r="G2395" t="s">
        <v>235</v>
      </c>
      <c r="H2395" t="s">
        <v>134</v>
      </c>
      <c r="I2395" t="s">
        <v>135</v>
      </c>
      <c r="J2395" t="s">
        <v>136</v>
      </c>
      <c r="K2395" t="s">
        <v>137</v>
      </c>
      <c r="L2395" t="s">
        <v>7183</v>
      </c>
      <c r="M2395" t="s">
        <v>7184</v>
      </c>
      <c r="N2395">
        <v>5.4763888879999998</v>
      </c>
      <c r="O2395">
        <v>0</v>
      </c>
      <c r="P2395">
        <v>85</v>
      </c>
      <c r="Q2395">
        <v>0</v>
      </c>
      <c r="R2395">
        <v>1</v>
      </c>
      <c r="S2395">
        <v>0</v>
      </c>
      <c r="T2395">
        <v>9</v>
      </c>
      <c r="U2395">
        <v>0</v>
      </c>
      <c r="V2395">
        <v>0</v>
      </c>
      <c r="W2395">
        <v>0</v>
      </c>
      <c r="X2395">
        <v>100.77444592983794</v>
      </c>
      <c r="Y2395">
        <v>0</v>
      </c>
      <c r="Z2395">
        <v>6.4950580381212175</v>
      </c>
      <c r="AA2395">
        <v>0</v>
      </c>
      <c r="AB2395">
        <v>10.148074496329581</v>
      </c>
      <c r="AC2395">
        <v>0</v>
      </c>
      <c r="AD2395">
        <v>0</v>
      </c>
      <c r="AE2395">
        <v>117.41757846428874</v>
      </c>
    </row>
    <row r="2396" spans="1:31" x14ac:dyDescent="0.25">
      <c r="A2396">
        <v>1809570</v>
      </c>
      <c r="B2396">
        <v>1</v>
      </c>
      <c r="C2396" t="s">
        <v>80</v>
      </c>
      <c r="D2396" t="s">
        <v>103</v>
      </c>
      <c r="E2396" t="s">
        <v>146</v>
      </c>
      <c r="F2396" t="s">
        <v>7185</v>
      </c>
      <c r="G2396" t="s">
        <v>148</v>
      </c>
      <c r="H2396" t="s">
        <v>143</v>
      </c>
      <c r="I2396" t="s">
        <v>135</v>
      </c>
      <c r="J2396" t="s">
        <v>3</v>
      </c>
      <c r="K2396" t="s">
        <v>137</v>
      </c>
      <c r="L2396" t="s">
        <v>7186</v>
      </c>
      <c r="M2396" t="s">
        <v>7187</v>
      </c>
      <c r="N2396">
        <v>4.79</v>
      </c>
      <c r="O2396">
        <v>0</v>
      </c>
      <c r="P2396">
        <v>252</v>
      </c>
      <c r="Q2396">
        <v>0</v>
      </c>
      <c r="R2396">
        <v>6</v>
      </c>
      <c r="S2396">
        <v>0</v>
      </c>
      <c r="T2396">
        <v>11</v>
      </c>
      <c r="U2396">
        <v>0</v>
      </c>
      <c r="V2396">
        <v>0</v>
      </c>
      <c r="W2396">
        <v>0</v>
      </c>
      <c r="X2396">
        <v>285.16875301857601</v>
      </c>
      <c r="Y2396">
        <v>0</v>
      </c>
      <c r="Z2396">
        <v>113.75737818247272</v>
      </c>
      <c r="AA2396">
        <v>0</v>
      </c>
      <c r="AB2396">
        <v>27.037512585769978</v>
      </c>
      <c r="AC2396">
        <v>0</v>
      </c>
      <c r="AD2396">
        <v>0</v>
      </c>
      <c r="AE2396">
        <v>425.96364378681875</v>
      </c>
    </row>
    <row r="2397" spans="1:31" x14ac:dyDescent="0.25">
      <c r="A2397">
        <v>1809527</v>
      </c>
      <c r="B2397">
        <v>1</v>
      </c>
      <c r="C2397" t="s">
        <v>80</v>
      </c>
      <c r="D2397" t="s">
        <v>104</v>
      </c>
      <c r="E2397" t="s">
        <v>140</v>
      </c>
      <c r="F2397" t="s">
        <v>7188</v>
      </c>
      <c r="G2397" t="s">
        <v>256</v>
      </c>
      <c r="H2397" t="s">
        <v>143</v>
      </c>
      <c r="I2397" t="s">
        <v>135</v>
      </c>
      <c r="J2397" t="s">
        <v>136</v>
      </c>
      <c r="K2397" t="s">
        <v>159</v>
      </c>
      <c r="L2397" t="s">
        <v>7189</v>
      </c>
      <c r="M2397" t="s">
        <v>7190</v>
      </c>
      <c r="N2397">
        <v>3.7524999999999999</v>
      </c>
      <c r="O2397">
        <v>9</v>
      </c>
      <c r="P2397">
        <v>203</v>
      </c>
      <c r="Q2397">
        <v>33</v>
      </c>
      <c r="R2397">
        <v>14</v>
      </c>
      <c r="S2397">
        <v>37</v>
      </c>
      <c r="T2397">
        <v>34</v>
      </c>
      <c r="U2397">
        <v>11</v>
      </c>
      <c r="V2397">
        <v>0</v>
      </c>
      <c r="W2397">
        <v>11.890573654879718</v>
      </c>
      <c r="X2397">
        <v>230.75558071565243</v>
      </c>
      <c r="Y2397">
        <v>65.973204619569842</v>
      </c>
      <c r="Z2397">
        <v>19.340416816350789</v>
      </c>
      <c r="AA2397">
        <v>594.32342412390938</v>
      </c>
      <c r="AB2397">
        <v>107.77838064694302</v>
      </c>
      <c r="AC2397">
        <v>4439.3817810564769</v>
      </c>
      <c r="AD2397">
        <v>0</v>
      </c>
      <c r="AE2397">
        <v>5469.4433616337819</v>
      </c>
    </row>
    <row r="2398" spans="1:31" x14ac:dyDescent="0.25">
      <c r="A2398">
        <v>1809504</v>
      </c>
      <c r="B2398">
        <v>1</v>
      </c>
      <c r="C2398" t="s">
        <v>80</v>
      </c>
      <c r="D2398" t="s">
        <v>90</v>
      </c>
      <c r="E2398" t="s">
        <v>339</v>
      </c>
      <c r="F2398" t="s">
        <v>7191</v>
      </c>
      <c r="G2398" t="s">
        <v>148</v>
      </c>
      <c r="H2398" t="s">
        <v>143</v>
      </c>
      <c r="I2398" t="s">
        <v>135</v>
      </c>
      <c r="J2398" t="s">
        <v>3</v>
      </c>
      <c r="K2398" t="s">
        <v>137</v>
      </c>
      <c r="L2398" t="s">
        <v>7192</v>
      </c>
      <c r="M2398" t="s">
        <v>7193</v>
      </c>
      <c r="N2398">
        <v>1.9869444439999999</v>
      </c>
      <c r="O2398">
        <v>0</v>
      </c>
      <c r="P2398">
        <v>1978</v>
      </c>
      <c r="Q2398">
        <v>0</v>
      </c>
      <c r="R2398">
        <v>0</v>
      </c>
      <c r="S2398">
        <v>2</v>
      </c>
      <c r="T2398">
        <v>149</v>
      </c>
      <c r="U2398">
        <v>0</v>
      </c>
      <c r="V2398">
        <v>0</v>
      </c>
      <c r="W2398">
        <v>0</v>
      </c>
      <c r="X2398">
        <v>927.99975007778801</v>
      </c>
      <c r="Y2398">
        <v>0</v>
      </c>
      <c r="Z2398">
        <v>0</v>
      </c>
      <c r="AA2398">
        <v>46.739926427638146</v>
      </c>
      <c r="AB2398">
        <v>170.62338190946244</v>
      </c>
      <c r="AC2398">
        <v>0</v>
      </c>
      <c r="AD2398">
        <v>0</v>
      </c>
      <c r="AE2398">
        <v>1145.3630584148887</v>
      </c>
    </row>
    <row r="2399" spans="1:31" x14ac:dyDescent="0.25">
      <c r="A2399">
        <v>1809633</v>
      </c>
      <c r="B2399">
        <v>1</v>
      </c>
      <c r="C2399" t="s">
        <v>80</v>
      </c>
      <c r="D2399" t="s">
        <v>96</v>
      </c>
      <c r="E2399" t="s">
        <v>131</v>
      </c>
      <c r="F2399" t="s">
        <v>7194</v>
      </c>
      <c r="G2399" t="s">
        <v>209</v>
      </c>
      <c r="H2399" t="s">
        <v>134</v>
      </c>
      <c r="I2399" t="s">
        <v>135</v>
      </c>
      <c r="J2399" t="s">
        <v>136</v>
      </c>
      <c r="K2399" t="s">
        <v>137</v>
      </c>
      <c r="L2399" t="s">
        <v>7195</v>
      </c>
      <c r="M2399" t="s">
        <v>7196</v>
      </c>
      <c r="N2399">
        <v>2.1547222220000002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0.26959816763633476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0.26959816763633476</v>
      </c>
    </row>
    <row r="2400" spans="1:31" x14ac:dyDescent="0.25">
      <c r="A2400">
        <v>1809590</v>
      </c>
      <c r="B2400">
        <v>1</v>
      </c>
      <c r="C2400" t="s">
        <v>80</v>
      </c>
      <c r="D2400" t="s">
        <v>85</v>
      </c>
      <c r="E2400" t="s">
        <v>193</v>
      </c>
      <c r="F2400" t="s">
        <v>7197</v>
      </c>
      <c r="G2400" t="s">
        <v>148</v>
      </c>
      <c r="H2400" t="s">
        <v>134</v>
      </c>
      <c r="I2400" t="s">
        <v>135</v>
      </c>
      <c r="J2400" t="s">
        <v>3</v>
      </c>
      <c r="K2400" t="s">
        <v>137</v>
      </c>
      <c r="L2400" t="s">
        <v>7198</v>
      </c>
      <c r="M2400" t="s">
        <v>7199</v>
      </c>
      <c r="N2400">
        <v>3.0944444440000001</v>
      </c>
      <c r="O2400">
        <v>0</v>
      </c>
      <c r="P2400">
        <v>105</v>
      </c>
      <c r="Q2400">
        <v>0</v>
      </c>
      <c r="R2400">
        <v>0</v>
      </c>
      <c r="S2400">
        <v>0</v>
      </c>
      <c r="T2400">
        <v>3</v>
      </c>
      <c r="U2400">
        <v>0</v>
      </c>
      <c r="V2400">
        <v>0</v>
      </c>
      <c r="W2400">
        <v>0</v>
      </c>
      <c r="X2400">
        <v>78.885728267897505</v>
      </c>
      <c r="Y2400">
        <v>0</v>
      </c>
      <c r="Z2400">
        <v>0</v>
      </c>
      <c r="AA2400">
        <v>0</v>
      </c>
      <c r="AB2400">
        <v>2.3728958476441258</v>
      </c>
      <c r="AC2400">
        <v>0</v>
      </c>
      <c r="AD2400">
        <v>0</v>
      </c>
      <c r="AE2400">
        <v>81.258624115541636</v>
      </c>
    </row>
    <row r="2401" spans="1:31" x14ac:dyDescent="0.25">
      <c r="A2401">
        <v>1809533</v>
      </c>
      <c r="B2401">
        <v>1</v>
      </c>
      <c r="C2401" t="s">
        <v>80</v>
      </c>
      <c r="D2401" t="s">
        <v>83</v>
      </c>
      <c r="E2401" t="s">
        <v>193</v>
      </c>
      <c r="F2401" t="s">
        <v>7200</v>
      </c>
      <c r="G2401" t="s">
        <v>256</v>
      </c>
      <c r="H2401" t="s">
        <v>134</v>
      </c>
      <c r="I2401" t="s">
        <v>135</v>
      </c>
      <c r="J2401" t="s">
        <v>136</v>
      </c>
      <c r="K2401" t="s">
        <v>159</v>
      </c>
      <c r="L2401" t="s">
        <v>7201</v>
      </c>
      <c r="M2401" t="s">
        <v>7202</v>
      </c>
      <c r="N2401">
        <v>2.8112711109999999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5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19.780093498871071</v>
      </c>
      <c r="AC2401">
        <v>0</v>
      </c>
      <c r="AD2401">
        <v>0</v>
      </c>
      <c r="AE2401">
        <v>19.780093498871071</v>
      </c>
    </row>
    <row r="2402" spans="1:31" x14ac:dyDescent="0.25">
      <c r="A2402">
        <v>1809510</v>
      </c>
      <c r="B2402">
        <v>1</v>
      </c>
      <c r="C2402" t="s">
        <v>80</v>
      </c>
      <c r="D2402" t="s">
        <v>87</v>
      </c>
      <c r="E2402" t="s">
        <v>291</v>
      </c>
      <c r="F2402" t="s">
        <v>6431</v>
      </c>
      <c r="G2402" t="s">
        <v>722</v>
      </c>
      <c r="H2402" t="s">
        <v>134</v>
      </c>
      <c r="I2402" t="s">
        <v>135</v>
      </c>
      <c r="J2402" t="s">
        <v>136</v>
      </c>
      <c r="K2402" t="s">
        <v>137</v>
      </c>
      <c r="L2402" t="s">
        <v>7203</v>
      </c>
      <c r="M2402" t="s">
        <v>7204</v>
      </c>
      <c r="N2402">
        <v>2.168055555</v>
      </c>
      <c r="O2402">
        <v>0</v>
      </c>
      <c r="P2402">
        <v>518</v>
      </c>
      <c r="Q2402">
        <v>0</v>
      </c>
      <c r="R2402">
        <v>0</v>
      </c>
      <c r="S2402">
        <v>0</v>
      </c>
      <c r="T2402">
        <v>36</v>
      </c>
      <c r="U2402">
        <v>0</v>
      </c>
      <c r="V2402">
        <v>1</v>
      </c>
      <c r="W2402">
        <v>0</v>
      </c>
      <c r="X2402">
        <v>342.50779587595463</v>
      </c>
      <c r="Y2402">
        <v>0</v>
      </c>
      <c r="Z2402">
        <v>0</v>
      </c>
      <c r="AA2402">
        <v>0</v>
      </c>
      <c r="AB2402">
        <v>217.52714100877111</v>
      </c>
      <c r="AC2402">
        <v>0</v>
      </c>
      <c r="AD2402">
        <v>4.8020241622620947</v>
      </c>
      <c r="AE2402">
        <v>564.83696104698788</v>
      </c>
    </row>
    <row r="2403" spans="1:31" x14ac:dyDescent="0.25">
      <c r="A2403">
        <v>1809842</v>
      </c>
      <c r="B2403">
        <v>1</v>
      </c>
      <c r="C2403" t="s">
        <v>81</v>
      </c>
      <c r="D2403" t="s">
        <v>118</v>
      </c>
      <c r="E2403" t="s">
        <v>193</v>
      </c>
      <c r="F2403" t="s">
        <v>7205</v>
      </c>
      <c r="G2403" t="s">
        <v>148</v>
      </c>
      <c r="H2403" t="s">
        <v>134</v>
      </c>
      <c r="I2403" t="s">
        <v>135</v>
      </c>
      <c r="J2403" t="s">
        <v>136</v>
      </c>
      <c r="K2403" t="s">
        <v>137</v>
      </c>
      <c r="L2403" t="s">
        <v>7206</v>
      </c>
      <c r="M2403" t="s">
        <v>7207</v>
      </c>
      <c r="N2403">
        <v>1.3372222220000001</v>
      </c>
      <c r="O2403">
        <v>0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5.0197232051291674E-2</v>
      </c>
      <c r="AA2403">
        <v>0</v>
      </c>
      <c r="AB2403">
        <v>0</v>
      </c>
      <c r="AC2403">
        <v>0</v>
      </c>
      <c r="AD2403">
        <v>0</v>
      </c>
      <c r="AE2403">
        <v>5.0197232051291674E-2</v>
      </c>
    </row>
    <row r="2404" spans="1:31" x14ac:dyDescent="0.25">
      <c r="A2404">
        <v>1809679</v>
      </c>
      <c r="B2404">
        <v>1</v>
      </c>
      <c r="C2404" t="s">
        <v>80</v>
      </c>
      <c r="D2404" t="s">
        <v>97</v>
      </c>
      <c r="E2404" t="s">
        <v>176</v>
      </c>
      <c r="F2404" t="s">
        <v>7208</v>
      </c>
      <c r="G2404" t="s">
        <v>142</v>
      </c>
      <c r="H2404" t="s">
        <v>143</v>
      </c>
      <c r="I2404" t="s">
        <v>135</v>
      </c>
      <c r="J2404" t="s">
        <v>136</v>
      </c>
      <c r="K2404" t="s">
        <v>137</v>
      </c>
      <c r="L2404" t="s">
        <v>7209</v>
      </c>
      <c r="M2404" t="s">
        <v>7210</v>
      </c>
      <c r="N2404">
        <v>0.85583333299999997</v>
      </c>
      <c r="O2404">
        <v>0</v>
      </c>
      <c r="P2404">
        <v>524</v>
      </c>
      <c r="Q2404">
        <v>0</v>
      </c>
      <c r="R2404">
        <v>63</v>
      </c>
      <c r="S2404">
        <v>1</v>
      </c>
      <c r="T2404">
        <v>77</v>
      </c>
      <c r="U2404">
        <v>1</v>
      </c>
      <c r="V2404">
        <v>0</v>
      </c>
      <c r="W2404">
        <v>0</v>
      </c>
      <c r="X2404">
        <v>94.255606200194464</v>
      </c>
      <c r="Y2404">
        <v>0</v>
      </c>
      <c r="Z2404">
        <v>8.0825879140901389</v>
      </c>
      <c r="AA2404">
        <v>27.39448345203115</v>
      </c>
      <c r="AB2404">
        <v>36.390474848020872</v>
      </c>
      <c r="AC2404">
        <v>19.74602133358205</v>
      </c>
      <c r="AD2404">
        <v>0</v>
      </c>
      <c r="AE2404">
        <v>185.86917374791869</v>
      </c>
    </row>
    <row r="2405" spans="1:31" x14ac:dyDescent="0.25">
      <c r="A2405">
        <v>1809556</v>
      </c>
      <c r="B2405">
        <v>1</v>
      </c>
      <c r="C2405" t="s">
        <v>80</v>
      </c>
      <c r="D2405" t="s">
        <v>96</v>
      </c>
      <c r="E2405" t="s">
        <v>131</v>
      </c>
      <c r="F2405" t="s">
        <v>7211</v>
      </c>
      <c r="G2405" t="s">
        <v>279</v>
      </c>
      <c r="H2405" t="s">
        <v>134</v>
      </c>
      <c r="I2405" t="s">
        <v>135</v>
      </c>
      <c r="J2405" t="s">
        <v>136</v>
      </c>
      <c r="K2405" t="s">
        <v>137</v>
      </c>
      <c r="L2405" t="s">
        <v>7212</v>
      </c>
      <c r="M2405" t="s">
        <v>7213</v>
      </c>
      <c r="N2405">
        <v>2.1258333330000001</v>
      </c>
      <c r="O2405">
        <v>0</v>
      </c>
      <c r="P2405">
        <v>2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3.8860169012162267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3.8860169012162267</v>
      </c>
    </row>
    <row r="2406" spans="1:31" x14ac:dyDescent="0.25">
      <c r="A2406">
        <v>1809848</v>
      </c>
      <c r="B2406">
        <v>1</v>
      </c>
      <c r="C2406" t="s">
        <v>80</v>
      </c>
      <c r="D2406" t="s">
        <v>97</v>
      </c>
      <c r="E2406" t="s">
        <v>131</v>
      </c>
      <c r="F2406" t="s">
        <v>7214</v>
      </c>
      <c r="G2406" t="s">
        <v>209</v>
      </c>
      <c r="H2406" t="s">
        <v>134</v>
      </c>
      <c r="I2406" t="s">
        <v>135</v>
      </c>
      <c r="J2406" t="s">
        <v>136</v>
      </c>
      <c r="K2406" t="s">
        <v>137</v>
      </c>
      <c r="L2406" t="s">
        <v>7215</v>
      </c>
      <c r="M2406" t="s">
        <v>7216</v>
      </c>
      <c r="N2406">
        <v>1.5152777770000001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0.1222231307982361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0.1222231307982361</v>
      </c>
    </row>
    <row r="2407" spans="1:31" x14ac:dyDescent="0.25">
      <c r="A2407">
        <v>1809470</v>
      </c>
      <c r="B2407">
        <v>1</v>
      </c>
      <c r="C2407" t="s">
        <v>80</v>
      </c>
      <c r="D2407" t="s">
        <v>83</v>
      </c>
      <c r="E2407" t="s">
        <v>339</v>
      </c>
      <c r="F2407" t="s">
        <v>7217</v>
      </c>
      <c r="G2407" t="s">
        <v>142</v>
      </c>
      <c r="H2407" t="s">
        <v>143</v>
      </c>
      <c r="I2407" t="s">
        <v>135</v>
      </c>
      <c r="J2407" t="s">
        <v>136</v>
      </c>
      <c r="K2407" t="s">
        <v>137</v>
      </c>
      <c r="L2407" t="s">
        <v>7218</v>
      </c>
      <c r="M2407" t="s">
        <v>7219</v>
      </c>
      <c r="N2407">
        <v>0.29055555500000002</v>
      </c>
      <c r="O2407">
        <v>0</v>
      </c>
      <c r="P2407">
        <v>12803</v>
      </c>
      <c r="Q2407">
        <v>0</v>
      </c>
      <c r="R2407">
        <v>0</v>
      </c>
      <c r="S2407">
        <v>7</v>
      </c>
      <c r="T2407">
        <v>1533</v>
      </c>
      <c r="U2407">
        <v>2</v>
      </c>
      <c r="V2407">
        <v>28</v>
      </c>
      <c r="W2407">
        <v>0</v>
      </c>
      <c r="X2407">
        <v>703.73990964101677</v>
      </c>
      <c r="Y2407">
        <v>0</v>
      </c>
      <c r="Z2407">
        <v>0</v>
      </c>
      <c r="AA2407">
        <v>274.14367431860938</v>
      </c>
      <c r="AB2407">
        <v>152.72770674352776</v>
      </c>
      <c r="AC2407">
        <v>10.041904930020848</v>
      </c>
      <c r="AD2407">
        <v>117.55698429641322</v>
      </c>
      <c r="AE2407">
        <v>1258.2101799295879</v>
      </c>
    </row>
    <row r="2408" spans="1:31" x14ac:dyDescent="0.25">
      <c r="A2408">
        <v>1809802</v>
      </c>
      <c r="B2408">
        <v>1</v>
      </c>
      <c r="C2408" t="s">
        <v>80</v>
      </c>
      <c r="D2408" t="s">
        <v>82</v>
      </c>
      <c r="E2408" t="s">
        <v>193</v>
      </c>
      <c r="F2408" t="s">
        <v>7220</v>
      </c>
      <c r="G2408" t="s">
        <v>279</v>
      </c>
      <c r="H2408" t="s">
        <v>134</v>
      </c>
      <c r="I2408" t="s">
        <v>135</v>
      </c>
      <c r="J2408" t="s">
        <v>136</v>
      </c>
      <c r="K2408" t="s">
        <v>137</v>
      </c>
      <c r="L2408" t="s">
        <v>7221</v>
      </c>
      <c r="M2408" t="s">
        <v>7222</v>
      </c>
      <c r="N2408">
        <v>1.061666666</v>
      </c>
      <c r="O2408">
        <v>0</v>
      </c>
      <c r="P2408">
        <v>72</v>
      </c>
      <c r="Q2408">
        <v>0</v>
      </c>
      <c r="R2408">
        <v>0</v>
      </c>
      <c r="S2408">
        <v>0</v>
      </c>
      <c r="T2408">
        <v>13</v>
      </c>
      <c r="U2408">
        <v>0</v>
      </c>
      <c r="V2408">
        <v>0</v>
      </c>
      <c r="W2408">
        <v>0</v>
      </c>
      <c r="X2408">
        <v>22.556477405787344</v>
      </c>
      <c r="Y2408">
        <v>0</v>
      </c>
      <c r="Z2408">
        <v>0</v>
      </c>
      <c r="AA2408">
        <v>0</v>
      </c>
      <c r="AB2408">
        <v>2.3581612740009605</v>
      </c>
      <c r="AC2408">
        <v>0</v>
      </c>
      <c r="AD2408">
        <v>0</v>
      </c>
      <c r="AE2408">
        <v>24.914638679788304</v>
      </c>
    </row>
    <row r="2409" spans="1:31" x14ac:dyDescent="0.25">
      <c r="A2409">
        <v>1809616</v>
      </c>
      <c r="B2409">
        <v>1</v>
      </c>
      <c r="C2409" t="s">
        <v>81</v>
      </c>
      <c r="D2409" t="s">
        <v>127</v>
      </c>
      <c r="E2409" t="s">
        <v>131</v>
      </c>
      <c r="F2409" t="s">
        <v>7223</v>
      </c>
      <c r="G2409" t="s">
        <v>231</v>
      </c>
      <c r="H2409" t="s">
        <v>134</v>
      </c>
      <c r="I2409" t="s">
        <v>135</v>
      </c>
      <c r="J2409" t="s">
        <v>136</v>
      </c>
      <c r="K2409" t="s">
        <v>137</v>
      </c>
      <c r="L2409" t="s">
        <v>7224</v>
      </c>
      <c r="M2409" t="s">
        <v>7225</v>
      </c>
      <c r="N2409">
        <v>1.4694444440000001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1.7880902892173196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1.7880902892173196</v>
      </c>
    </row>
    <row r="2410" spans="1:31" x14ac:dyDescent="0.25">
      <c r="A2410">
        <v>1809805</v>
      </c>
      <c r="B2410">
        <v>1</v>
      </c>
      <c r="C2410" t="s">
        <v>81</v>
      </c>
      <c r="D2410" t="s">
        <v>123</v>
      </c>
      <c r="E2410" t="s">
        <v>131</v>
      </c>
      <c r="F2410" t="s">
        <v>7226</v>
      </c>
      <c r="G2410" t="s">
        <v>231</v>
      </c>
      <c r="H2410" t="s">
        <v>134</v>
      </c>
      <c r="I2410" t="s">
        <v>135</v>
      </c>
      <c r="J2410" t="s">
        <v>136</v>
      </c>
      <c r="K2410" t="s">
        <v>137</v>
      </c>
      <c r="L2410" t="s">
        <v>7227</v>
      </c>
      <c r="M2410" t="s">
        <v>7228</v>
      </c>
      <c r="N2410">
        <v>2.409444444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0.43426861522518051</v>
      </c>
      <c r="Y2410">
        <v>0</v>
      </c>
      <c r="Z2410">
        <v>0</v>
      </c>
      <c r="AA2410">
        <v>0</v>
      </c>
      <c r="AB2410">
        <v>5.6496280697046666E-2</v>
      </c>
      <c r="AC2410">
        <v>0</v>
      </c>
      <c r="AD2410">
        <v>0</v>
      </c>
      <c r="AE2410">
        <v>0.49076489592222716</v>
      </c>
    </row>
    <row r="2411" spans="1:31" x14ac:dyDescent="0.25">
      <c r="A2411">
        <v>1809473</v>
      </c>
      <c r="B2411">
        <v>1</v>
      </c>
      <c r="C2411" t="s">
        <v>80</v>
      </c>
      <c r="D2411" t="s">
        <v>93</v>
      </c>
      <c r="E2411" t="s">
        <v>176</v>
      </c>
      <c r="F2411" t="s">
        <v>7229</v>
      </c>
      <c r="G2411" t="s">
        <v>142</v>
      </c>
      <c r="H2411" t="s">
        <v>143</v>
      </c>
      <c r="I2411" t="s">
        <v>135</v>
      </c>
      <c r="J2411" t="s">
        <v>136</v>
      </c>
      <c r="K2411" t="s">
        <v>137</v>
      </c>
      <c r="L2411" t="s">
        <v>7230</v>
      </c>
      <c r="M2411" t="s">
        <v>7231</v>
      </c>
      <c r="N2411">
        <v>2.21</v>
      </c>
      <c r="O2411">
        <v>0</v>
      </c>
      <c r="P2411">
        <v>984</v>
      </c>
      <c r="Q2411">
        <v>0</v>
      </c>
      <c r="R2411">
        <v>21</v>
      </c>
      <c r="S2411">
        <v>0</v>
      </c>
      <c r="T2411">
        <v>178</v>
      </c>
      <c r="U2411">
        <v>0</v>
      </c>
      <c r="V2411">
        <v>0</v>
      </c>
      <c r="W2411">
        <v>0</v>
      </c>
      <c r="X2411">
        <v>238.99047129821625</v>
      </c>
      <c r="Y2411">
        <v>0</v>
      </c>
      <c r="Z2411">
        <v>14.960781409063578</v>
      </c>
      <c r="AA2411">
        <v>0</v>
      </c>
      <c r="AB2411">
        <v>1974.3975894857435</v>
      </c>
      <c r="AC2411">
        <v>0</v>
      </c>
      <c r="AD2411">
        <v>0</v>
      </c>
      <c r="AE2411">
        <v>2228.3488421930233</v>
      </c>
    </row>
    <row r="2412" spans="1:31" x14ac:dyDescent="0.25">
      <c r="A2412">
        <v>1809573</v>
      </c>
      <c r="B2412">
        <v>1</v>
      </c>
      <c r="C2412" t="s">
        <v>80</v>
      </c>
      <c r="D2412" t="s">
        <v>103</v>
      </c>
      <c r="E2412" t="s">
        <v>326</v>
      </c>
      <c r="F2412" t="s">
        <v>7232</v>
      </c>
      <c r="G2412" t="s">
        <v>235</v>
      </c>
      <c r="H2412" t="s">
        <v>134</v>
      </c>
      <c r="I2412" t="s">
        <v>135</v>
      </c>
      <c r="J2412" t="s">
        <v>136</v>
      </c>
      <c r="K2412" t="s">
        <v>137</v>
      </c>
      <c r="L2412" t="s">
        <v>7233</v>
      </c>
      <c r="M2412" t="s">
        <v>7234</v>
      </c>
      <c r="N2412">
        <v>1.130833333</v>
      </c>
      <c r="O2412">
        <v>0</v>
      </c>
      <c r="P2412">
        <v>0</v>
      </c>
      <c r="Q2412">
        <v>0</v>
      </c>
      <c r="R2412">
        <v>3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8.2987404856827673</v>
      </c>
      <c r="AA2412">
        <v>0</v>
      </c>
      <c r="AB2412">
        <v>0</v>
      </c>
      <c r="AC2412">
        <v>0</v>
      </c>
      <c r="AD2412">
        <v>0</v>
      </c>
      <c r="AE2412">
        <v>8.2987404856827673</v>
      </c>
    </row>
    <row r="2413" spans="1:31" x14ac:dyDescent="0.25">
      <c r="A2413">
        <v>1809493</v>
      </c>
      <c r="B2413">
        <v>1</v>
      </c>
      <c r="C2413" t="s">
        <v>81</v>
      </c>
      <c r="D2413" t="s">
        <v>122</v>
      </c>
      <c r="E2413" t="s">
        <v>131</v>
      </c>
      <c r="F2413" t="s">
        <v>7235</v>
      </c>
      <c r="G2413" t="s">
        <v>209</v>
      </c>
      <c r="H2413" t="s">
        <v>134</v>
      </c>
      <c r="I2413" t="s">
        <v>135</v>
      </c>
      <c r="J2413" t="s">
        <v>136</v>
      </c>
      <c r="K2413" t="s">
        <v>137</v>
      </c>
      <c r="L2413" t="s">
        <v>7236</v>
      </c>
      <c r="M2413" t="s">
        <v>7237</v>
      </c>
      <c r="N2413">
        <v>1.068333333</v>
      </c>
      <c r="O2413">
        <v>0</v>
      </c>
      <c r="P2413">
        <v>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0.92446497822709339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0.92446497822709339</v>
      </c>
    </row>
    <row r="2414" spans="1:31" x14ac:dyDescent="0.25">
      <c r="A2414">
        <v>1809636</v>
      </c>
      <c r="B2414">
        <v>1</v>
      </c>
      <c r="C2414" t="s">
        <v>80</v>
      </c>
      <c r="D2414" t="s">
        <v>97</v>
      </c>
      <c r="E2414" t="s">
        <v>131</v>
      </c>
      <c r="F2414" t="s">
        <v>5655</v>
      </c>
      <c r="G2414" t="s">
        <v>133</v>
      </c>
      <c r="H2414" t="s">
        <v>134</v>
      </c>
      <c r="I2414" t="s">
        <v>135</v>
      </c>
      <c r="J2414" t="s">
        <v>136</v>
      </c>
      <c r="K2414" t="s">
        <v>137</v>
      </c>
      <c r="L2414" t="s">
        <v>7238</v>
      </c>
      <c r="M2414" t="s">
        <v>7239</v>
      </c>
      <c r="N2414">
        <v>2.2194444440000001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1.5052971052483779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1.5052971052483779</v>
      </c>
    </row>
    <row r="2415" spans="1:31" x14ac:dyDescent="0.25">
      <c r="A2415">
        <v>1809536</v>
      </c>
      <c r="B2415">
        <v>1</v>
      </c>
      <c r="C2415" t="s">
        <v>80</v>
      </c>
      <c r="D2415" t="s">
        <v>92</v>
      </c>
      <c r="E2415" t="s">
        <v>131</v>
      </c>
      <c r="F2415" t="s">
        <v>7240</v>
      </c>
      <c r="G2415" t="s">
        <v>231</v>
      </c>
      <c r="H2415" t="s">
        <v>134</v>
      </c>
      <c r="I2415" t="s">
        <v>135</v>
      </c>
      <c r="J2415" t="s">
        <v>136</v>
      </c>
      <c r="K2415" t="s">
        <v>137</v>
      </c>
      <c r="L2415" t="s">
        <v>7241</v>
      </c>
      <c r="M2415" t="s">
        <v>7242</v>
      </c>
      <c r="N2415">
        <v>1.321111111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9.8223685535000008E-5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9.8223685535000008E-5</v>
      </c>
    </row>
    <row r="2416" spans="1:31" x14ac:dyDescent="0.25">
      <c r="A2416">
        <v>1809745</v>
      </c>
      <c r="B2416">
        <v>1</v>
      </c>
      <c r="C2416" t="s">
        <v>81</v>
      </c>
      <c r="D2416" t="s">
        <v>112</v>
      </c>
      <c r="E2416" t="s">
        <v>131</v>
      </c>
      <c r="F2416" t="s">
        <v>7243</v>
      </c>
      <c r="G2416" t="s">
        <v>209</v>
      </c>
      <c r="H2416" t="s">
        <v>134</v>
      </c>
      <c r="I2416" t="s">
        <v>135</v>
      </c>
      <c r="J2416" t="s">
        <v>136</v>
      </c>
      <c r="K2416" t="s">
        <v>137</v>
      </c>
      <c r="L2416" t="s">
        <v>7244</v>
      </c>
      <c r="M2416" t="s">
        <v>7245</v>
      </c>
      <c r="N2416">
        <v>3.889444444</v>
      </c>
      <c r="O2416">
        <v>0</v>
      </c>
      <c r="P2416">
        <v>4</v>
      </c>
      <c r="Q2416">
        <v>0</v>
      </c>
      <c r="R2416">
        <v>0</v>
      </c>
      <c r="S2416">
        <v>0</v>
      </c>
      <c r="T2416">
        <v>1</v>
      </c>
      <c r="U2416">
        <v>0</v>
      </c>
      <c r="V2416">
        <v>0</v>
      </c>
      <c r="W2416">
        <v>0</v>
      </c>
      <c r="X2416">
        <v>2.2412163761693598</v>
      </c>
      <c r="Y2416">
        <v>0</v>
      </c>
      <c r="Z2416">
        <v>0</v>
      </c>
      <c r="AA2416">
        <v>0</v>
      </c>
      <c r="AB2416">
        <v>0.23054212784421779</v>
      </c>
      <c r="AC2416">
        <v>0</v>
      </c>
      <c r="AD2416">
        <v>0</v>
      </c>
      <c r="AE2416">
        <v>2.4717585040135774</v>
      </c>
    </row>
    <row r="2417" spans="1:31" x14ac:dyDescent="0.25">
      <c r="A2417">
        <v>1809553</v>
      </c>
      <c r="B2417">
        <v>1</v>
      </c>
      <c r="C2417" t="s">
        <v>81</v>
      </c>
      <c r="D2417" t="s">
        <v>117</v>
      </c>
      <c r="E2417" t="s">
        <v>140</v>
      </c>
      <c r="F2417" t="s">
        <v>7246</v>
      </c>
      <c r="G2417" t="s">
        <v>170</v>
      </c>
      <c r="H2417" t="s">
        <v>143</v>
      </c>
      <c r="I2417" t="s">
        <v>135</v>
      </c>
      <c r="J2417" t="s">
        <v>136</v>
      </c>
      <c r="K2417" t="s">
        <v>137</v>
      </c>
      <c r="L2417" t="s">
        <v>7247</v>
      </c>
      <c r="M2417" t="s">
        <v>7248</v>
      </c>
      <c r="N2417">
        <v>0.97361111099999997</v>
      </c>
      <c r="O2417">
        <v>0</v>
      </c>
      <c r="P2417">
        <v>495</v>
      </c>
      <c r="Q2417">
        <v>0</v>
      </c>
      <c r="R2417">
        <v>3</v>
      </c>
      <c r="S2417">
        <v>0</v>
      </c>
      <c r="T2417">
        <v>40</v>
      </c>
      <c r="U2417">
        <v>0</v>
      </c>
      <c r="V2417">
        <v>0</v>
      </c>
      <c r="W2417">
        <v>0</v>
      </c>
      <c r="X2417">
        <v>65.732447247873026</v>
      </c>
      <c r="Y2417">
        <v>0</v>
      </c>
      <c r="Z2417">
        <v>0.35226573258238059</v>
      </c>
      <c r="AA2417">
        <v>0</v>
      </c>
      <c r="AB2417">
        <v>12.954998212041538</v>
      </c>
      <c r="AC2417">
        <v>0</v>
      </c>
      <c r="AD2417">
        <v>0</v>
      </c>
      <c r="AE2417">
        <v>79.039711192496952</v>
      </c>
    </row>
    <row r="2418" spans="1:31" x14ac:dyDescent="0.25">
      <c r="A2418">
        <v>1809576</v>
      </c>
      <c r="B2418">
        <v>1</v>
      </c>
      <c r="C2418" t="s">
        <v>80</v>
      </c>
      <c r="D2418" t="s">
        <v>94</v>
      </c>
      <c r="E2418" t="s">
        <v>131</v>
      </c>
      <c r="F2418" t="s">
        <v>7249</v>
      </c>
      <c r="G2418" t="s">
        <v>231</v>
      </c>
      <c r="H2418" t="s">
        <v>134</v>
      </c>
      <c r="I2418" t="s">
        <v>135</v>
      </c>
      <c r="J2418" t="s">
        <v>136</v>
      </c>
      <c r="K2418" t="s">
        <v>137</v>
      </c>
      <c r="L2418" t="s">
        <v>7250</v>
      </c>
      <c r="M2418" t="s">
        <v>7251</v>
      </c>
      <c r="N2418">
        <v>2.6958333329999999</v>
      </c>
      <c r="O2418">
        <v>0</v>
      </c>
      <c r="P2418">
        <v>1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0.36112453977352171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0.36112453977352171</v>
      </c>
    </row>
    <row r="2419" spans="1:31" x14ac:dyDescent="0.25">
      <c r="A2419">
        <v>1809513</v>
      </c>
      <c r="B2419">
        <v>1</v>
      </c>
      <c r="C2419" t="s">
        <v>80</v>
      </c>
      <c r="D2419" t="s">
        <v>103</v>
      </c>
      <c r="E2419" t="s">
        <v>131</v>
      </c>
      <c r="F2419" t="s">
        <v>6413</v>
      </c>
      <c r="G2419" t="s">
        <v>231</v>
      </c>
      <c r="H2419" t="s">
        <v>134</v>
      </c>
      <c r="I2419" t="s">
        <v>135</v>
      </c>
      <c r="J2419" t="s">
        <v>136</v>
      </c>
      <c r="K2419" t="s">
        <v>137</v>
      </c>
      <c r="L2419" t="s">
        <v>7252</v>
      </c>
      <c r="M2419" t="s">
        <v>7005</v>
      </c>
      <c r="N2419">
        <v>3.3480555550000002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2.8984413841804448</v>
      </c>
      <c r="AC2419">
        <v>0</v>
      </c>
      <c r="AD2419">
        <v>0</v>
      </c>
      <c r="AE2419">
        <v>2.8984413841804448</v>
      </c>
    </row>
    <row r="2420" spans="1:31" x14ac:dyDescent="0.25">
      <c r="A2420">
        <v>1809613</v>
      </c>
      <c r="B2420">
        <v>1</v>
      </c>
      <c r="C2420" t="s">
        <v>80</v>
      </c>
      <c r="D2420" t="s">
        <v>83</v>
      </c>
      <c r="E2420" t="s">
        <v>131</v>
      </c>
      <c r="F2420" t="s">
        <v>7253</v>
      </c>
      <c r="G2420" t="s">
        <v>231</v>
      </c>
      <c r="H2420" t="s">
        <v>134</v>
      </c>
      <c r="I2420" t="s">
        <v>135</v>
      </c>
      <c r="J2420" t="s">
        <v>136</v>
      </c>
      <c r="K2420" t="s">
        <v>137</v>
      </c>
      <c r="L2420" t="s">
        <v>7254</v>
      </c>
      <c r="M2420" t="s">
        <v>7255</v>
      </c>
      <c r="N2420">
        <v>0.54249999999999998</v>
      </c>
      <c r="O2420">
        <v>0</v>
      </c>
      <c r="P2420">
        <v>1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0.1647917826763689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0.1647917826763689</v>
      </c>
    </row>
    <row r="2421" spans="1:31" x14ac:dyDescent="0.25">
      <c r="A2421">
        <v>1809762</v>
      </c>
      <c r="B2421">
        <v>1</v>
      </c>
      <c r="C2421" t="s">
        <v>80</v>
      </c>
      <c r="D2421" t="s">
        <v>109</v>
      </c>
      <c r="E2421" t="s">
        <v>193</v>
      </c>
      <c r="F2421" t="s">
        <v>7256</v>
      </c>
      <c r="G2421" t="s">
        <v>235</v>
      </c>
      <c r="H2421" t="s">
        <v>134</v>
      </c>
      <c r="I2421" t="s">
        <v>135</v>
      </c>
      <c r="J2421" t="s">
        <v>136</v>
      </c>
      <c r="K2421" t="s">
        <v>137</v>
      </c>
      <c r="L2421" t="s">
        <v>7257</v>
      </c>
      <c r="M2421" t="s">
        <v>7258</v>
      </c>
      <c r="N2421">
        <v>0.61305555499999997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2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0.62269536783030754</v>
      </c>
      <c r="AC2421">
        <v>0</v>
      </c>
      <c r="AD2421">
        <v>0</v>
      </c>
      <c r="AE2421">
        <v>0.62269536783030754</v>
      </c>
    </row>
    <row r="2422" spans="1:31" x14ac:dyDescent="0.25">
      <c r="A2422">
        <v>1809759</v>
      </c>
      <c r="B2422">
        <v>1</v>
      </c>
      <c r="C2422" t="s">
        <v>81</v>
      </c>
      <c r="D2422" t="s">
        <v>123</v>
      </c>
      <c r="E2422" t="s">
        <v>131</v>
      </c>
      <c r="F2422" t="s">
        <v>7259</v>
      </c>
      <c r="G2422" t="s">
        <v>279</v>
      </c>
      <c r="H2422" t="s">
        <v>134</v>
      </c>
      <c r="I2422" t="s">
        <v>135</v>
      </c>
      <c r="J2422" t="s">
        <v>136</v>
      </c>
      <c r="K2422" t="s">
        <v>137</v>
      </c>
      <c r="L2422" t="s">
        <v>7260</v>
      </c>
      <c r="M2422" t="s">
        <v>7261</v>
      </c>
      <c r="N2422">
        <v>0.91472222199999997</v>
      </c>
      <c r="O2422">
        <v>0</v>
      </c>
      <c r="P2422">
        <v>1</v>
      </c>
      <c r="Q2422">
        <v>0</v>
      </c>
      <c r="R2422">
        <v>3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5.9888271438400631</v>
      </c>
      <c r="AA2422">
        <v>0</v>
      </c>
      <c r="AB2422">
        <v>0</v>
      </c>
      <c r="AC2422">
        <v>0</v>
      </c>
      <c r="AD2422">
        <v>0</v>
      </c>
      <c r="AE2422">
        <v>5.9888271438400631</v>
      </c>
    </row>
    <row r="2423" spans="1:31" x14ac:dyDescent="0.25">
      <c r="A2423">
        <v>1809619</v>
      </c>
      <c r="B2423">
        <v>1</v>
      </c>
      <c r="C2423" t="s">
        <v>80</v>
      </c>
      <c r="D2423" t="s">
        <v>107</v>
      </c>
      <c r="E2423" t="s">
        <v>131</v>
      </c>
      <c r="F2423" t="s">
        <v>7262</v>
      </c>
      <c r="G2423" t="s">
        <v>279</v>
      </c>
      <c r="H2423" t="s">
        <v>134</v>
      </c>
      <c r="I2423" t="s">
        <v>135</v>
      </c>
      <c r="J2423" t="s">
        <v>136</v>
      </c>
      <c r="K2423" t="s">
        <v>137</v>
      </c>
      <c r="L2423" t="s">
        <v>7263</v>
      </c>
      <c r="M2423" t="s">
        <v>7264</v>
      </c>
      <c r="N2423">
        <v>2.144722222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0.4095530187336609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0.4095530187336609</v>
      </c>
    </row>
    <row r="2424" spans="1:31" x14ac:dyDescent="0.25">
      <c r="A2424">
        <v>1809825</v>
      </c>
      <c r="B2424">
        <v>1</v>
      </c>
      <c r="C2424" t="s">
        <v>80</v>
      </c>
      <c r="D2424" t="s">
        <v>97</v>
      </c>
      <c r="E2424" t="s">
        <v>146</v>
      </c>
      <c r="F2424" t="s">
        <v>7265</v>
      </c>
      <c r="G2424" t="s">
        <v>170</v>
      </c>
      <c r="H2424" t="s">
        <v>143</v>
      </c>
      <c r="I2424" t="s">
        <v>135</v>
      </c>
      <c r="J2424" t="s">
        <v>136</v>
      </c>
      <c r="K2424" t="s">
        <v>137</v>
      </c>
      <c r="L2424" t="s">
        <v>7266</v>
      </c>
      <c r="M2424" t="s">
        <v>7267</v>
      </c>
      <c r="N2424">
        <v>2.622777777</v>
      </c>
      <c r="O2424">
        <v>0</v>
      </c>
      <c r="P2424">
        <v>12</v>
      </c>
      <c r="Q2424">
        <v>0</v>
      </c>
      <c r="R2424">
        <v>4</v>
      </c>
      <c r="S2424">
        <v>0</v>
      </c>
      <c r="T2424">
        <v>7</v>
      </c>
      <c r="U2424">
        <v>0</v>
      </c>
      <c r="V2424">
        <v>0</v>
      </c>
      <c r="W2424">
        <v>0</v>
      </c>
      <c r="X2424">
        <v>27.322092511242943</v>
      </c>
      <c r="Y2424">
        <v>0</v>
      </c>
      <c r="Z2424">
        <v>0.32798075824997663</v>
      </c>
      <c r="AA2424">
        <v>0</v>
      </c>
      <c r="AB2424">
        <v>4.8082843912669704</v>
      </c>
      <c r="AC2424">
        <v>0</v>
      </c>
      <c r="AD2424">
        <v>0</v>
      </c>
      <c r="AE2424">
        <v>32.458357660759887</v>
      </c>
    </row>
    <row r="2425" spans="1:31" x14ac:dyDescent="0.25">
      <c r="A2425">
        <v>1809739</v>
      </c>
      <c r="B2425">
        <v>1</v>
      </c>
      <c r="C2425" t="s">
        <v>80</v>
      </c>
      <c r="D2425" t="s">
        <v>96</v>
      </c>
      <c r="E2425" t="s">
        <v>131</v>
      </c>
      <c r="F2425" t="s">
        <v>7268</v>
      </c>
      <c r="G2425" t="s">
        <v>209</v>
      </c>
      <c r="H2425" t="s">
        <v>134</v>
      </c>
      <c r="I2425" t="s">
        <v>135</v>
      </c>
      <c r="J2425" t="s">
        <v>136</v>
      </c>
      <c r="K2425" t="s">
        <v>137</v>
      </c>
      <c r="L2425" t="s">
        <v>7269</v>
      </c>
      <c r="M2425" t="s">
        <v>7270</v>
      </c>
      <c r="N2425">
        <v>1.1144444440000001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1.1098059340613333E-2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1.1098059340613333E-2</v>
      </c>
    </row>
    <row r="2426" spans="1:31" x14ac:dyDescent="0.25">
      <c r="A2426">
        <v>1809490</v>
      </c>
      <c r="B2426">
        <v>1</v>
      </c>
      <c r="C2426" t="s">
        <v>80</v>
      </c>
      <c r="D2426" t="s">
        <v>106</v>
      </c>
      <c r="E2426" t="s">
        <v>193</v>
      </c>
      <c r="F2426" t="s">
        <v>7271</v>
      </c>
      <c r="G2426" t="s">
        <v>826</v>
      </c>
      <c r="H2426" t="s">
        <v>134</v>
      </c>
      <c r="I2426" t="s">
        <v>135</v>
      </c>
      <c r="J2426" t="s">
        <v>136</v>
      </c>
      <c r="K2426" t="s">
        <v>137</v>
      </c>
      <c r="L2426" t="s">
        <v>7272</v>
      </c>
      <c r="M2426" t="s">
        <v>7273</v>
      </c>
      <c r="N2426">
        <v>2.8830555549999999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1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25.258682329499528</v>
      </c>
      <c r="AC2426">
        <v>0</v>
      </c>
      <c r="AD2426">
        <v>0</v>
      </c>
      <c r="AE2426">
        <v>25.258682329499528</v>
      </c>
    </row>
    <row r="2427" spans="1:31" x14ac:dyDescent="0.25">
      <c r="A2427">
        <v>1809748</v>
      </c>
      <c r="B2427">
        <v>1</v>
      </c>
      <c r="C2427" t="s">
        <v>80</v>
      </c>
      <c r="D2427" t="s">
        <v>89</v>
      </c>
      <c r="E2427" t="s">
        <v>131</v>
      </c>
      <c r="F2427" t="s">
        <v>7274</v>
      </c>
      <c r="G2427" t="s">
        <v>231</v>
      </c>
      <c r="H2427" t="s">
        <v>134</v>
      </c>
      <c r="I2427" t="s">
        <v>135</v>
      </c>
      <c r="J2427" t="s">
        <v>136</v>
      </c>
      <c r="K2427" t="s">
        <v>137</v>
      </c>
      <c r="L2427" t="s">
        <v>7275</v>
      </c>
      <c r="M2427" t="s">
        <v>7276</v>
      </c>
      <c r="N2427">
        <v>1.3372222220000001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0.23681622530516006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0.23681622530516006</v>
      </c>
    </row>
    <row r="2428" spans="1:31" x14ac:dyDescent="0.25">
      <c r="A2428">
        <v>1809771</v>
      </c>
      <c r="B2428">
        <v>1</v>
      </c>
      <c r="C2428" t="s">
        <v>81</v>
      </c>
      <c r="D2428" t="s">
        <v>121</v>
      </c>
      <c r="E2428" t="s">
        <v>176</v>
      </c>
      <c r="F2428" t="s">
        <v>7277</v>
      </c>
      <c r="G2428" t="s">
        <v>142</v>
      </c>
      <c r="H2428" t="s">
        <v>143</v>
      </c>
      <c r="I2428" t="s">
        <v>199</v>
      </c>
      <c r="J2428" t="s">
        <v>136</v>
      </c>
      <c r="K2428" t="s">
        <v>137</v>
      </c>
      <c r="L2428" t="s">
        <v>7278</v>
      </c>
      <c r="M2428" t="s">
        <v>7279</v>
      </c>
      <c r="N2428">
        <v>8.3333330000000001E-3</v>
      </c>
      <c r="O2428">
        <v>0</v>
      </c>
      <c r="P2428">
        <v>1082</v>
      </c>
      <c r="Q2428">
        <v>0</v>
      </c>
      <c r="R2428">
        <v>43</v>
      </c>
      <c r="S2428">
        <v>2</v>
      </c>
      <c r="T2428">
        <v>46</v>
      </c>
      <c r="U2428">
        <v>0</v>
      </c>
      <c r="V2428">
        <v>0</v>
      </c>
      <c r="W2428">
        <v>0</v>
      </c>
      <c r="X2428">
        <v>1.2455680803147757</v>
      </c>
      <c r="Y2428">
        <v>0</v>
      </c>
      <c r="Z2428">
        <v>1.1580816403799998E-2</v>
      </c>
      <c r="AA2428">
        <v>4.4224263820500008E-2</v>
      </c>
      <c r="AB2428">
        <v>0.11294532408393333</v>
      </c>
      <c r="AC2428">
        <v>0</v>
      </c>
      <c r="AD2428">
        <v>0</v>
      </c>
      <c r="AE2428">
        <v>1.414318484623009</v>
      </c>
    </row>
    <row r="2429" spans="1:31" x14ac:dyDescent="0.25">
      <c r="A2429">
        <v>1809794</v>
      </c>
      <c r="B2429">
        <v>1</v>
      </c>
      <c r="C2429" t="s">
        <v>80</v>
      </c>
      <c r="D2429" t="s">
        <v>95</v>
      </c>
      <c r="E2429" t="s">
        <v>140</v>
      </c>
      <c r="F2429" t="s">
        <v>4422</v>
      </c>
      <c r="G2429" t="s">
        <v>142</v>
      </c>
      <c r="H2429" t="s">
        <v>143</v>
      </c>
      <c r="I2429" t="s">
        <v>135</v>
      </c>
      <c r="J2429" t="s">
        <v>136</v>
      </c>
      <c r="K2429" t="s">
        <v>137</v>
      </c>
      <c r="L2429" t="s">
        <v>7280</v>
      </c>
      <c r="M2429" t="s">
        <v>7281</v>
      </c>
      <c r="N2429">
        <v>0.38916666599999999</v>
      </c>
      <c r="O2429">
        <v>2</v>
      </c>
      <c r="P2429">
        <v>164</v>
      </c>
      <c r="Q2429">
        <v>11</v>
      </c>
      <c r="R2429">
        <v>0</v>
      </c>
      <c r="S2429">
        <v>15</v>
      </c>
      <c r="T2429">
        <v>10</v>
      </c>
      <c r="U2429">
        <v>1</v>
      </c>
      <c r="V2429">
        <v>0</v>
      </c>
      <c r="W2429">
        <v>0.18456411145241919</v>
      </c>
      <c r="X2429">
        <v>9.8366947062389123</v>
      </c>
      <c r="Y2429">
        <v>16.875637138717501</v>
      </c>
      <c r="Z2429">
        <v>0</v>
      </c>
      <c r="AA2429">
        <v>72.636853658800533</v>
      </c>
      <c r="AB2429">
        <v>1.5571002366927136</v>
      </c>
      <c r="AC2429">
        <v>0.49595065413179995</v>
      </c>
      <c r="AD2429">
        <v>0</v>
      </c>
      <c r="AE2429">
        <v>101.58680050603388</v>
      </c>
    </row>
    <row r="2430" spans="1:31" x14ac:dyDescent="0.25">
      <c r="A2430">
        <v>1809579</v>
      </c>
      <c r="B2430">
        <v>1</v>
      </c>
      <c r="C2430" t="s">
        <v>80</v>
      </c>
      <c r="D2430" t="s">
        <v>100</v>
      </c>
      <c r="E2430" t="s">
        <v>131</v>
      </c>
      <c r="F2430" t="s">
        <v>7282</v>
      </c>
      <c r="G2430" t="s">
        <v>231</v>
      </c>
      <c r="H2430" t="s">
        <v>134</v>
      </c>
      <c r="I2430" t="s">
        <v>135</v>
      </c>
      <c r="J2430" t="s">
        <v>136</v>
      </c>
      <c r="K2430" t="s">
        <v>137</v>
      </c>
      <c r="L2430" t="s">
        <v>7283</v>
      </c>
      <c r="M2430" t="s">
        <v>7284</v>
      </c>
      <c r="N2430">
        <v>2.4130555550000001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0.54187731305863895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0.54187731305863895</v>
      </c>
    </row>
    <row r="2431" spans="1:31" x14ac:dyDescent="0.25">
      <c r="A2431">
        <v>1809625</v>
      </c>
      <c r="B2431">
        <v>1</v>
      </c>
      <c r="C2431" t="s">
        <v>80</v>
      </c>
      <c r="D2431" t="s">
        <v>93</v>
      </c>
      <c r="E2431" t="s">
        <v>146</v>
      </c>
      <c r="F2431" t="s">
        <v>7285</v>
      </c>
      <c r="G2431" t="s">
        <v>142</v>
      </c>
      <c r="H2431" t="s">
        <v>143</v>
      </c>
      <c r="I2431" t="s">
        <v>135</v>
      </c>
      <c r="J2431" t="s">
        <v>136</v>
      </c>
      <c r="K2431" t="s">
        <v>137</v>
      </c>
      <c r="L2431" t="s">
        <v>7286</v>
      </c>
      <c r="M2431" t="s">
        <v>7287</v>
      </c>
      <c r="N2431">
        <v>0.44916666599999999</v>
      </c>
      <c r="O2431">
        <v>0</v>
      </c>
      <c r="P2431">
        <v>3416</v>
      </c>
      <c r="Q2431">
        <v>3</v>
      </c>
      <c r="R2431">
        <v>1</v>
      </c>
      <c r="S2431">
        <v>1</v>
      </c>
      <c r="T2431">
        <v>96</v>
      </c>
      <c r="U2431">
        <v>1</v>
      </c>
      <c r="V2431">
        <v>0</v>
      </c>
      <c r="W2431">
        <v>0</v>
      </c>
      <c r="X2431">
        <v>357.6520613231624</v>
      </c>
      <c r="Y2431">
        <v>23.560606554608778</v>
      </c>
      <c r="Z2431">
        <v>2.2074919355495415</v>
      </c>
      <c r="AA2431">
        <v>4.2450213101410217</v>
      </c>
      <c r="AB2431">
        <v>29.47985165340317</v>
      </c>
      <c r="AC2431">
        <v>12.79396547087274</v>
      </c>
      <c r="AD2431">
        <v>0</v>
      </c>
      <c r="AE2431">
        <v>429.93899824773769</v>
      </c>
    </row>
    <row r="2432" spans="1:31" x14ac:dyDescent="0.25">
      <c r="A2432">
        <v>1809602</v>
      </c>
      <c r="B2432">
        <v>1</v>
      </c>
      <c r="C2432" t="s">
        <v>81</v>
      </c>
      <c r="D2432" t="s">
        <v>118</v>
      </c>
      <c r="E2432" t="s">
        <v>131</v>
      </c>
      <c r="F2432" t="s">
        <v>7288</v>
      </c>
      <c r="G2432" t="s">
        <v>231</v>
      </c>
      <c r="H2432" t="s">
        <v>134</v>
      </c>
      <c r="I2432" t="s">
        <v>135</v>
      </c>
      <c r="J2432" t="s">
        <v>136</v>
      </c>
      <c r="K2432" t="s">
        <v>137</v>
      </c>
      <c r="L2432" t="s">
        <v>7289</v>
      </c>
      <c r="M2432" t="s">
        <v>7290</v>
      </c>
      <c r="N2432">
        <v>1.2749999999999999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2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1.3012221607453822</v>
      </c>
      <c r="AC2432">
        <v>0</v>
      </c>
      <c r="AD2432">
        <v>0</v>
      </c>
      <c r="AE2432">
        <v>1.3012221607453822</v>
      </c>
    </row>
    <row r="2433" spans="1:31" x14ac:dyDescent="0.25">
      <c r="A2433">
        <v>1809562</v>
      </c>
      <c r="B2433">
        <v>1</v>
      </c>
      <c r="C2433" t="s">
        <v>80</v>
      </c>
      <c r="D2433" t="s">
        <v>87</v>
      </c>
      <c r="E2433" t="s">
        <v>146</v>
      </c>
      <c r="F2433" t="s">
        <v>7291</v>
      </c>
      <c r="G2433" t="s">
        <v>2366</v>
      </c>
      <c r="H2433" t="s">
        <v>143</v>
      </c>
      <c r="I2433" t="s">
        <v>135</v>
      </c>
      <c r="J2433" t="s">
        <v>136</v>
      </c>
      <c r="K2433" t="s">
        <v>137</v>
      </c>
      <c r="L2433" t="s">
        <v>7292</v>
      </c>
      <c r="M2433" t="s">
        <v>7293</v>
      </c>
      <c r="N2433">
        <v>0.69916666599999999</v>
      </c>
      <c r="O2433">
        <v>0</v>
      </c>
      <c r="P2433">
        <v>3585</v>
      </c>
      <c r="Q2433">
        <v>0</v>
      </c>
      <c r="R2433">
        <v>0</v>
      </c>
      <c r="S2433">
        <v>0</v>
      </c>
      <c r="T2433">
        <v>324</v>
      </c>
      <c r="U2433">
        <v>0</v>
      </c>
      <c r="V2433">
        <v>4</v>
      </c>
      <c r="W2433">
        <v>0</v>
      </c>
      <c r="X2433">
        <v>781.99639529300623</v>
      </c>
      <c r="Y2433">
        <v>0</v>
      </c>
      <c r="Z2433">
        <v>0</v>
      </c>
      <c r="AA2433">
        <v>0</v>
      </c>
      <c r="AB2433">
        <v>125.70524177274294</v>
      </c>
      <c r="AC2433">
        <v>0</v>
      </c>
      <c r="AD2433">
        <v>23.354438273189398</v>
      </c>
      <c r="AE2433">
        <v>931.05607533893863</v>
      </c>
    </row>
    <row r="2434" spans="1:31" x14ac:dyDescent="0.25">
      <c r="A2434">
        <v>1809811</v>
      </c>
      <c r="B2434">
        <v>1</v>
      </c>
      <c r="C2434" t="s">
        <v>80</v>
      </c>
      <c r="D2434" t="s">
        <v>84</v>
      </c>
      <c r="E2434" t="s">
        <v>326</v>
      </c>
      <c r="F2434" t="s">
        <v>7294</v>
      </c>
      <c r="G2434" t="s">
        <v>299</v>
      </c>
      <c r="H2434" t="s">
        <v>134</v>
      </c>
      <c r="I2434" t="s">
        <v>135</v>
      </c>
      <c r="J2434" t="s">
        <v>136</v>
      </c>
      <c r="K2434" t="s">
        <v>137</v>
      </c>
      <c r="L2434" t="s">
        <v>7295</v>
      </c>
      <c r="M2434" t="s">
        <v>7296</v>
      </c>
      <c r="N2434">
        <v>0.65472222199999996</v>
      </c>
      <c r="O2434">
        <v>0</v>
      </c>
      <c r="P2434">
        <v>175</v>
      </c>
      <c r="Q2434">
        <v>0</v>
      </c>
      <c r="R2434">
        <v>0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27.996630472944432</v>
      </c>
      <c r="Y2434">
        <v>0</v>
      </c>
      <c r="Z2434">
        <v>0</v>
      </c>
      <c r="AA2434">
        <v>0</v>
      </c>
      <c r="AB2434">
        <v>0.58435228868793332</v>
      </c>
      <c r="AC2434">
        <v>0</v>
      </c>
      <c r="AD2434">
        <v>0</v>
      </c>
      <c r="AE2434">
        <v>28.580982761632367</v>
      </c>
    </row>
    <row r="2435" spans="1:31" x14ac:dyDescent="0.25">
      <c r="A2435">
        <v>1809499</v>
      </c>
      <c r="B2435">
        <v>1</v>
      </c>
      <c r="C2435" t="s">
        <v>80</v>
      </c>
      <c r="D2435" t="s">
        <v>100</v>
      </c>
      <c r="E2435" t="s">
        <v>176</v>
      </c>
      <c r="F2435" t="s">
        <v>3973</v>
      </c>
      <c r="G2435" t="s">
        <v>142</v>
      </c>
      <c r="H2435" t="s">
        <v>143</v>
      </c>
      <c r="I2435" t="s">
        <v>135</v>
      </c>
      <c r="J2435" t="s">
        <v>136</v>
      </c>
      <c r="K2435" t="s">
        <v>137</v>
      </c>
      <c r="L2435" t="s">
        <v>7297</v>
      </c>
      <c r="M2435" t="s">
        <v>7298</v>
      </c>
      <c r="N2435">
        <v>0.53305555500000001</v>
      </c>
      <c r="O2435">
        <v>1</v>
      </c>
      <c r="P2435">
        <v>1269</v>
      </c>
      <c r="Q2435">
        <v>18</v>
      </c>
      <c r="R2435">
        <v>444</v>
      </c>
      <c r="S2435">
        <v>13</v>
      </c>
      <c r="T2435">
        <v>246</v>
      </c>
      <c r="U2435">
        <v>0</v>
      </c>
      <c r="V2435">
        <v>1</v>
      </c>
      <c r="W2435">
        <v>0.27877623468820223</v>
      </c>
      <c r="X2435">
        <v>145.71295408580232</v>
      </c>
      <c r="Y2435">
        <v>107.57701657992742</v>
      </c>
      <c r="Z2435">
        <v>135.28573537615401</v>
      </c>
      <c r="AA2435">
        <v>47.347613413727004</v>
      </c>
      <c r="AB2435">
        <v>74.835648093582989</v>
      </c>
      <c r="AC2435">
        <v>0</v>
      </c>
      <c r="AD2435">
        <v>47.902864621110254</v>
      </c>
      <c r="AE2435">
        <v>558.94060840499219</v>
      </c>
    </row>
    <row r="2436" spans="1:31" x14ac:dyDescent="0.25">
      <c r="A2436">
        <v>1809665</v>
      </c>
      <c r="B2436">
        <v>1</v>
      </c>
      <c r="C2436" t="s">
        <v>80</v>
      </c>
      <c r="D2436" t="s">
        <v>89</v>
      </c>
      <c r="E2436" t="s">
        <v>176</v>
      </c>
      <c r="F2436" t="s">
        <v>1724</v>
      </c>
      <c r="G2436" t="s">
        <v>142</v>
      </c>
      <c r="H2436" t="s">
        <v>143</v>
      </c>
      <c r="I2436" t="s">
        <v>135</v>
      </c>
      <c r="J2436" t="s">
        <v>136</v>
      </c>
      <c r="K2436" t="s">
        <v>137</v>
      </c>
      <c r="L2436" t="s">
        <v>7299</v>
      </c>
      <c r="M2436" t="s">
        <v>7300</v>
      </c>
      <c r="N2436">
        <v>0.176666666</v>
      </c>
      <c r="O2436">
        <v>5</v>
      </c>
      <c r="P2436">
        <v>5194</v>
      </c>
      <c r="Q2436">
        <v>3</v>
      </c>
      <c r="R2436">
        <v>194</v>
      </c>
      <c r="S2436">
        <v>13</v>
      </c>
      <c r="T2436">
        <v>700</v>
      </c>
      <c r="U2436">
        <v>7</v>
      </c>
      <c r="V2436">
        <v>0</v>
      </c>
      <c r="W2436">
        <v>18.924038571020386</v>
      </c>
      <c r="X2436">
        <v>348.13038137680553</v>
      </c>
      <c r="Y2436">
        <v>1.8532374338256534</v>
      </c>
      <c r="Z2436">
        <v>8.920356774687038</v>
      </c>
      <c r="AA2436">
        <v>35.520813906513354</v>
      </c>
      <c r="AB2436">
        <v>124.66752092384075</v>
      </c>
      <c r="AC2436">
        <v>33.431866171908759</v>
      </c>
      <c r="AD2436">
        <v>0</v>
      </c>
      <c r="AE2436">
        <v>571.44821515860144</v>
      </c>
    </row>
    <row r="2437" spans="1:31" x14ac:dyDescent="0.25">
      <c r="A2437">
        <v>1809642</v>
      </c>
      <c r="B2437">
        <v>1</v>
      </c>
      <c r="C2437" t="s">
        <v>80</v>
      </c>
      <c r="D2437" t="s">
        <v>95</v>
      </c>
      <c r="E2437" t="s">
        <v>326</v>
      </c>
      <c r="F2437" t="s">
        <v>7301</v>
      </c>
      <c r="G2437" t="s">
        <v>235</v>
      </c>
      <c r="H2437" t="s">
        <v>134</v>
      </c>
      <c r="I2437" t="s">
        <v>135</v>
      </c>
      <c r="J2437" t="s">
        <v>136</v>
      </c>
      <c r="K2437" t="s">
        <v>137</v>
      </c>
      <c r="L2437" t="s">
        <v>7302</v>
      </c>
      <c r="M2437" t="s">
        <v>7303</v>
      </c>
      <c r="N2437">
        <v>2.4175</v>
      </c>
      <c r="O2437">
        <v>0</v>
      </c>
      <c r="P2437">
        <v>54</v>
      </c>
      <c r="Q2437">
        <v>0</v>
      </c>
      <c r="R2437">
        <v>0</v>
      </c>
      <c r="S2437">
        <v>0</v>
      </c>
      <c r="T2437">
        <v>3</v>
      </c>
      <c r="U2437">
        <v>0</v>
      </c>
      <c r="V2437">
        <v>0</v>
      </c>
      <c r="W2437">
        <v>0</v>
      </c>
      <c r="X2437">
        <v>29.207936112952165</v>
      </c>
      <c r="Y2437">
        <v>0</v>
      </c>
      <c r="Z2437">
        <v>0</v>
      </c>
      <c r="AA2437">
        <v>0</v>
      </c>
      <c r="AB2437">
        <v>4.0131590148753338E-2</v>
      </c>
      <c r="AC2437">
        <v>0</v>
      </c>
      <c r="AD2437">
        <v>0</v>
      </c>
      <c r="AE2437">
        <v>29.248067703100919</v>
      </c>
    </row>
    <row r="2438" spans="1:31" x14ac:dyDescent="0.25">
      <c r="A2438">
        <v>1809522</v>
      </c>
      <c r="B2438">
        <v>1</v>
      </c>
      <c r="C2438" t="s">
        <v>80</v>
      </c>
      <c r="D2438" t="s">
        <v>96</v>
      </c>
      <c r="E2438" t="s">
        <v>131</v>
      </c>
      <c r="F2438" t="s">
        <v>7304</v>
      </c>
      <c r="G2438" t="s">
        <v>231</v>
      </c>
      <c r="H2438" t="s">
        <v>134</v>
      </c>
      <c r="I2438" t="s">
        <v>135</v>
      </c>
      <c r="J2438" t="s">
        <v>136</v>
      </c>
      <c r="K2438" t="s">
        <v>137</v>
      </c>
      <c r="L2438" t="s">
        <v>7305</v>
      </c>
      <c r="M2438" t="s">
        <v>7306</v>
      </c>
      <c r="N2438">
        <v>1.3077777770000001</v>
      </c>
      <c r="O2438">
        <v>0</v>
      </c>
      <c r="P2438">
        <v>1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3.2648081361280001E-2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3.2648081361280001E-2</v>
      </c>
    </row>
    <row r="2439" spans="1:31" x14ac:dyDescent="0.25">
      <c r="A2439">
        <v>1809648</v>
      </c>
      <c r="B2439">
        <v>1</v>
      </c>
      <c r="C2439" t="s">
        <v>80</v>
      </c>
      <c r="D2439" t="s">
        <v>84</v>
      </c>
      <c r="E2439" t="s">
        <v>131</v>
      </c>
      <c r="F2439" t="s">
        <v>7307</v>
      </c>
      <c r="G2439" t="s">
        <v>209</v>
      </c>
      <c r="H2439" t="s">
        <v>134</v>
      </c>
      <c r="I2439" t="s">
        <v>135</v>
      </c>
      <c r="J2439" t="s">
        <v>136</v>
      </c>
      <c r="K2439" t="s">
        <v>137</v>
      </c>
      <c r="L2439" t="s">
        <v>7308</v>
      </c>
      <c r="M2439" t="s">
        <v>7309</v>
      </c>
      <c r="N2439">
        <v>2.2680555550000001</v>
      </c>
      <c r="O2439">
        <v>0</v>
      </c>
      <c r="P2439">
        <v>4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1.1939676197632936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1.1939676197632936</v>
      </c>
    </row>
    <row r="2440" spans="1:31" x14ac:dyDescent="0.25">
      <c r="A2440">
        <v>1809791</v>
      </c>
      <c r="B2440">
        <v>1</v>
      </c>
      <c r="C2440" t="s">
        <v>80</v>
      </c>
      <c r="D2440" t="s">
        <v>106</v>
      </c>
      <c r="E2440" t="s">
        <v>193</v>
      </c>
      <c r="F2440" t="s">
        <v>7310</v>
      </c>
      <c r="G2440" t="s">
        <v>235</v>
      </c>
      <c r="H2440" t="s">
        <v>134</v>
      </c>
      <c r="I2440" t="s">
        <v>135</v>
      </c>
      <c r="J2440" t="s">
        <v>136</v>
      </c>
      <c r="K2440" t="s">
        <v>137</v>
      </c>
      <c r="L2440" t="s">
        <v>7311</v>
      </c>
      <c r="M2440" t="s">
        <v>7312</v>
      </c>
      <c r="N2440">
        <v>2.0269444440000002</v>
      </c>
      <c r="O2440">
        <v>0</v>
      </c>
      <c r="P2440">
        <v>12</v>
      </c>
      <c r="Q2440">
        <v>0</v>
      </c>
      <c r="R2440">
        <v>1</v>
      </c>
      <c r="S2440">
        <v>0</v>
      </c>
      <c r="T2440">
        <v>1</v>
      </c>
      <c r="U2440">
        <v>0</v>
      </c>
      <c r="V2440">
        <v>0</v>
      </c>
      <c r="W2440">
        <v>0</v>
      </c>
      <c r="X2440">
        <v>3.1417629380317873</v>
      </c>
      <c r="Y2440">
        <v>0</v>
      </c>
      <c r="Z2440">
        <v>0.20308986133589499</v>
      </c>
      <c r="AA2440">
        <v>0</v>
      </c>
      <c r="AB2440">
        <v>7.451423166198615</v>
      </c>
      <c r="AC2440">
        <v>0</v>
      </c>
      <c r="AD2440">
        <v>0</v>
      </c>
      <c r="AE2440">
        <v>10.796275965566297</v>
      </c>
    </row>
    <row r="2441" spans="1:31" x14ac:dyDescent="0.25">
      <c r="A2441">
        <v>1809585</v>
      </c>
      <c r="B2441">
        <v>1</v>
      </c>
      <c r="C2441" t="s">
        <v>80</v>
      </c>
      <c r="D2441" t="s">
        <v>99</v>
      </c>
      <c r="E2441" t="s">
        <v>146</v>
      </c>
      <c r="F2441" t="s">
        <v>6847</v>
      </c>
      <c r="G2441" t="s">
        <v>170</v>
      </c>
      <c r="H2441" t="s">
        <v>143</v>
      </c>
      <c r="I2441" t="s">
        <v>135</v>
      </c>
      <c r="J2441" t="s">
        <v>136</v>
      </c>
      <c r="K2441" t="s">
        <v>137</v>
      </c>
      <c r="L2441" t="s">
        <v>7313</v>
      </c>
      <c r="M2441" t="s">
        <v>7314</v>
      </c>
      <c r="N2441">
        <v>4.045555555</v>
      </c>
      <c r="O2441">
        <v>0</v>
      </c>
      <c r="P2441">
        <v>328</v>
      </c>
      <c r="Q2441">
        <v>0</v>
      </c>
      <c r="R2441">
        <v>8</v>
      </c>
      <c r="S2441">
        <v>1</v>
      </c>
      <c r="T2441">
        <v>24</v>
      </c>
      <c r="U2441">
        <v>0</v>
      </c>
      <c r="V2441">
        <v>1</v>
      </c>
      <c r="W2441">
        <v>0</v>
      </c>
      <c r="X2441">
        <v>340.72632415334044</v>
      </c>
      <c r="Y2441">
        <v>0</v>
      </c>
      <c r="Z2441">
        <v>6.1793178284390269</v>
      </c>
      <c r="AA2441">
        <v>136.9060420002964</v>
      </c>
      <c r="AB2441">
        <v>61.106799458558662</v>
      </c>
      <c r="AC2441">
        <v>0</v>
      </c>
      <c r="AD2441">
        <v>3.8488218094744446E-2</v>
      </c>
      <c r="AE2441">
        <v>544.95697165872923</v>
      </c>
    </row>
    <row r="2442" spans="1:31" x14ac:dyDescent="0.25">
      <c r="A2442">
        <v>1809542</v>
      </c>
      <c r="B2442">
        <v>1</v>
      </c>
      <c r="C2442" t="s">
        <v>80</v>
      </c>
      <c r="D2442" t="s">
        <v>101</v>
      </c>
      <c r="E2442" t="s">
        <v>291</v>
      </c>
      <c r="F2442" t="s">
        <v>7315</v>
      </c>
      <c r="G2442" t="s">
        <v>256</v>
      </c>
      <c r="H2442" t="s">
        <v>134</v>
      </c>
      <c r="I2442" t="s">
        <v>135</v>
      </c>
      <c r="J2442" t="s">
        <v>136</v>
      </c>
      <c r="K2442" t="s">
        <v>159</v>
      </c>
      <c r="L2442" t="s">
        <v>7316</v>
      </c>
      <c r="M2442" t="s">
        <v>7317</v>
      </c>
      <c r="N2442">
        <v>5.3995111109999998</v>
      </c>
      <c r="O2442">
        <v>0</v>
      </c>
      <c r="P2442">
        <v>33</v>
      </c>
      <c r="Q2442">
        <v>1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64.742339704325289</v>
      </c>
      <c r="Y2442">
        <v>4.4082324705452782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69.150572174870561</v>
      </c>
    </row>
    <row r="2443" spans="1:31" x14ac:dyDescent="0.25">
      <c r="A2443">
        <v>1809582</v>
      </c>
      <c r="B2443">
        <v>1</v>
      </c>
      <c r="C2443" t="s">
        <v>80</v>
      </c>
      <c r="D2443" t="s">
        <v>99</v>
      </c>
      <c r="E2443" t="s">
        <v>193</v>
      </c>
      <c r="F2443" t="s">
        <v>7318</v>
      </c>
      <c r="G2443" t="s">
        <v>235</v>
      </c>
      <c r="H2443" t="s">
        <v>134</v>
      </c>
      <c r="I2443" t="s">
        <v>135</v>
      </c>
      <c r="J2443" t="s">
        <v>136</v>
      </c>
      <c r="K2443" t="s">
        <v>137</v>
      </c>
      <c r="L2443" t="s">
        <v>7319</v>
      </c>
      <c r="M2443" t="s">
        <v>7320</v>
      </c>
      <c r="N2443">
        <v>8.9261111110000009</v>
      </c>
      <c r="O2443">
        <v>0</v>
      </c>
      <c r="P2443">
        <v>8</v>
      </c>
      <c r="Q2443">
        <v>0</v>
      </c>
      <c r="R2443">
        <v>3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21.484617090529177</v>
      </c>
      <c r="Y2443">
        <v>0</v>
      </c>
      <c r="Z2443">
        <v>10.440071542686233</v>
      </c>
      <c r="AA2443">
        <v>0</v>
      </c>
      <c r="AB2443">
        <v>0</v>
      </c>
      <c r="AC2443">
        <v>0</v>
      </c>
      <c r="AD2443">
        <v>0</v>
      </c>
      <c r="AE2443">
        <v>31.924688633215411</v>
      </c>
    </row>
    <row r="2444" spans="1:31" x14ac:dyDescent="0.25">
      <c r="A2444">
        <v>1809559</v>
      </c>
      <c r="B2444">
        <v>1</v>
      </c>
      <c r="C2444" t="s">
        <v>80</v>
      </c>
      <c r="D2444" t="s">
        <v>89</v>
      </c>
      <c r="E2444" t="s">
        <v>131</v>
      </c>
      <c r="F2444" t="s">
        <v>7321</v>
      </c>
      <c r="G2444" t="s">
        <v>231</v>
      </c>
      <c r="H2444" t="s">
        <v>134</v>
      </c>
      <c r="I2444" t="s">
        <v>135</v>
      </c>
      <c r="J2444" t="s">
        <v>136</v>
      </c>
      <c r="K2444" t="s">
        <v>137</v>
      </c>
      <c r="L2444" t="s">
        <v>7322</v>
      </c>
      <c r="M2444" t="s">
        <v>7323</v>
      </c>
      <c r="N2444">
        <v>1.1830555549999999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0.13458721510800004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0.13458721510800004</v>
      </c>
    </row>
    <row r="2445" spans="1:31" x14ac:dyDescent="0.25">
      <c r="A2445">
        <v>1809628</v>
      </c>
      <c r="B2445">
        <v>1</v>
      </c>
      <c r="C2445" t="s">
        <v>81</v>
      </c>
      <c r="D2445" t="s">
        <v>128</v>
      </c>
      <c r="E2445" t="s">
        <v>131</v>
      </c>
      <c r="F2445" t="s">
        <v>2793</v>
      </c>
      <c r="G2445" t="s">
        <v>148</v>
      </c>
      <c r="H2445" t="s">
        <v>134</v>
      </c>
      <c r="I2445" t="s">
        <v>135</v>
      </c>
      <c r="J2445" t="s">
        <v>3</v>
      </c>
      <c r="K2445" t="s">
        <v>137</v>
      </c>
      <c r="L2445" t="s">
        <v>7324</v>
      </c>
      <c r="M2445" t="s">
        <v>7325</v>
      </c>
      <c r="N2445">
        <v>2.0563888879999999</v>
      </c>
      <c r="O2445">
        <v>0</v>
      </c>
      <c r="P2445">
        <v>12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6.7956736048930813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6.7956736048930813</v>
      </c>
    </row>
    <row r="2446" spans="1:31" x14ac:dyDescent="0.25">
      <c r="A2446">
        <v>1809814</v>
      </c>
      <c r="B2446">
        <v>1</v>
      </c>
      <c r="C2446" t="s">
        <v>80</v>
      </c>
      <c r="D2446" t="s">
        <v>82</v>
      </c>
      <c r="E2446" t="s">
        <v>193</v>
      </c>
      <c r="F2446" t="s">
        <v>2862</v>
      </c>
      <c r="G2446" t="s">
        <v>235</v>
      </c>
      <c r="H2446" t="s">
        <v>134</v>
      </c>
      <c r="I2446" t="s">
        <v>135</v>
      </c>
      <c r="J2446" t="s">
        <v>136</v>
      </c>
      <c r="K2446" t="s">
        <v>137</v>
      </c>
      <c r="L2446" t="s">
        <v>7326</v>
      </c>
      <c r="M2446" t="s">
        <v>7327</v>
      </c>
      <c r="N2446">
        <v>1.5888888880000001</v>
      </c>
      <c r="O2446">
        <v>0</v>
      </c>
      <c r="P2446">
        <v>116</v>
      </c>
      <c r="Q2446">
        <v>0</v>
      </c>
      <c r="R2446">
        <v>0</v>
      </c>
      <c r="S2446">
        <v>0</v>
      </c>
      <c r="T2446">
        <v>5</v>
      </c>
      <c r="U2446">
        <v>0</v>
      </c>
      <c r="V2446">
        <v>0</v>
      </c>
      <c r="W2446">
        <v>0</v>
      </c>
      <c r="X2446">
        <v>62.87693325268738</v>
      </c>
      <c r="Y2446">
        <v>0</v>
      </c>
      <c r="Z2446">
        <v>0</v>
      </c>
      <c r="AA2446">
        <v>0</v>
      </c>
      <c r="AB2446">
        <v>2.9047943500378981</v>
      </c>
      <c r="AC2446">
        <v>0</v>
      </c>
      <c r="AD2446">
        <v>0</v>
      </c>
      <c r="AE2446">
        <v>65.781727602725283</v>
      </c>
    </row>
    <row r="2447" spans="1:31" x14ac:dyDescent="0.25">
      <c r="A2447">
        <v>1809622</v>
      </c>
      <c r="B2447">
        <v>1</v>
      </c>
      <c r="C2447" t="s">
        <v>81</v>
      </c>
      <c r="D2447" t="s">
        <v>123</v>
      </c>
      <c r="E2447" t="s">
        <v>193</v>
      </c>
      <c r="F2447" t="s">
        <v>7328</v>
      </c>
      <c r="G2447" t="s">
        <v>235</v>
      </c>
      <c r="H2447" t="s">
        <v>134</v>
      </c>
      <c r="I2447" t="s">
        <v>135</v>
      </c>
      <c r="J2447" t="s">
        <v>136</v>
      </c>
      <c r="K2447" t="s">
        <v>137</v>
      </c>
      <c r="L2447" t="s">
        <v>7329</v>
      </c>
      <c r="M2447" t="s">
        <v>7330</v>
      </c>
      <c r="N2447">
        <v>1.6841666660000001</v>
      </c>
      <c r="O2447">
        <v>0</v>
      </c>
      <c r="P2447">
        <v>89</v>
      </c>
      <c r="Q2447">
        <v>0</v>
      </c>
      <c r="R2447">
        <v>0</v>
      </c>
      <c r="S2447">
        <v>0</v>
      </c>
      <c r="T2447">
        <v>14</v>
      </c>
      <c r="U2447">
        <v>0</v>
      </c>
      <c r="V2447">
        <v>0</v>
      </c>
      <c r="W2447">
        <v>0</v>
      </c>
      <c r="X2447">
        <v>33.125972028205936</v>
      </c>
      <c r="Y2447">
        <v>0</v>
      </c>
      <c r="Z2447">
        <v>0</v>
      </c>
      <c r="AA2447">
        <v>0</v>
      </c>
      <c r="AB2447">
        <v>10.908994110754822</v>
      </c>
      <c r="AC2447">
        <v>0</v>
      </c>
      <c r="AD2447">
        <v>0</v>
      </c>
      <c r="AE2447">
        <v>44.034966138960755</v>
      </c>
    </row>
    <row r="2448" spans="1:31" x14ac:dyDescent="0.25">
      <c r="A2448">
        <v>1809459</v>
      </c>
      <c r="B2448">
        <v>1</v>
      </c>
      <c r="C2448" t="s">
        <v>80</v>
      </c>
      <c r="D2448" t="s">
        <v>107</v>
      </c>
      <c r="E2448" t="s">
        <v>291</v>
      </c>
      <c r="F2448" t="s">
        <v>7331</v>
      </c>
      <c r="G2448" t="s">
        <v>854</v>
      </c>
      <c r="H2448" t="s">
        <v>134</v>
      </c>
      <c r="I2448" t="s">
        <v>135</v>
      </c>
      <c r="J2448" t="s">
        <v>136</v>
      </c>
      <c r="K2448" t="s">
        <v>137</v>
      </c>
      <c r="L2448" t="s">
        <v>7332</v>
      </c>
      <c r="M2448" t="s">
        <v>7333</v>
      </c>
      <c r="N2448">
        <v>1.3205555550000001</v>
      </c>
      <c r="O2448">
        <v>0</v>
      </c>
      <c r="P2448">
        <v>891</v>
      </c>
      <c r="Q2448">
        <v>0</v>
      </c>
      <c r="R2448">
        <v>0</v>
      </c>
      <c r="S2448">
        <v>0</v>
      </c>
      <c r="T2448">
        <v>13</v>
      </c>
      <c r="U2448">
        <v>0</v>
      </c>
      <c r="V2448">
        <v>0</v>
      </c>
      <c r="W2448">
        <v>0</v>
      </c>
      <c r="X2448">
        <v>163.41257193127339</v>
      </c>
      <c r="Y2448">
        <v>0</v>
      </c>
      <c r="Z2448">
        <v>0</v>
      </c>
      <c r="AA2448">
        <v>0</v>
      </c>
      <c r="AB2448">
        <v>2.3537714407641346</v>
      </c>
      <c r="AC2448">
        <v>0</v>
      </c>
      <c r="AD2448">
        <v>0</v>
      </c>
      <c r="AE2448">
        <v>165.76634337203751</v>
      </c>
    </row>
    <row r="2449" spans="1:31" x14ac:dyDescent="0.25">
      <c r="A2449">
        <v>1809768</v>
      </c>
      <c r="B2449">
        <v>1</v>
      </c>
      <c r="C2449" t="s">
        <v>80</v>
      </c>
      <c r="D2449" t="s">
        <v>98</v>
      </c>
      <c r="E2449" t="s">
        <v>131</v>
      </c>
      <c r="F2449" t="s">
        <v>7334</v>
      </c>
      <c r="G2449" t="s">
        <v>231</v>
      </c>
      <c r="H2449" t="s">
        <v>134</v>
      </c>
      <c r="I2449" t="s">
        <v>135</v>
      </c>
      <c r="J2449" t="s">
        <v>136</v>
      </c>
      <c r="K2449" t="s">
        <v>137</v>
      </c>
      <c r="L2449" t="s">
        <v>7335</v>
      </c>
      <c r="M2449" t="s">
        <v>7336</v>
      </c>
      <c r="N2449">
        <v>2.3111111110000002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0.31755855009801004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0.31755855009801004</v>
      </c>
    </row>
    <row r="2450" spans="1:31" x14ac:dyDescent="0.25">
      <c r="A2450">
        <v>1809668</v>
      </c>
      <c r="B2450">
        <v>1</v>
      </c>
      <c r="C2450" t="s">
        <v>80</v>
      </c>
      <c r="D2450" t="s">
        <v>97</v>
      </c>
      <c r="E2450" t="s">
        <v>339</v>
      </c>
      <c r="F2450" t="s">
        <v>1742</v>
      </c>
      <c r="G2450" t="s">
        <v>142</v>
      </c>
      <c r="H2450" t="s">
        <v>143</v>
      </c>
      <c r="I2450" t="s">
        <v>135</v>
      </c>
      <c r="J2450" t="s">
        <v>136</v>
      </c>
      <c r="K2450" t="s">
        <v>137</v>
      </c>
      <c r="L2450" t="s">
        <v>7337</v>
      </c>
      <c r="M2450" t="s">
        <v>7338</v>
      </c>
      <c r="N2450">
        <v>0.18555555500000001</v>
      </c>
      <c r="O2450">
        <v>54</v>
      </c>
      <c r="P2450">
        <v>7329</v>
      </c>
      <c r="Q2450">
        <v>5</v>
      </c>
      <c r="R2450">
        <v>192</v>
      </c>
      <c r="S2450">
        <v>21</v>
      </c>
      <c r="T2450">
        <v>666</v>
      </c>
      <c r="U2450">
        <v>0</v>
      </c>
      <c r="V2450">
        <v>1</v>
      </c>
      <c r="W2450">
        <v>100.81436340295662</v>
      </c>
      <c r="X2450">
        <v>591.89274530573221</v>
      </c>
      <c r="Y2450">
        <v>0.91349717775616002</v>
      </c>
      <c r="Z2450">
        <v>18.731076315251229</v>
      </c>
      <c r="AA2450">
        <v>102.24436537698394</v>
      </c>
      <c r="AB2450">
        <v>89.605302543924324</v>
      </c>
      <c r="AC2450">
        <v>0</v>
      </c>
      <c r="AD2450">
        <v>15.209761231308956</v>
      </c>
      <c r="AE2450">
        <v>919.41111135391338</v>
      </c>
    </row>
    <row r="2451" spans="1:31" x14ac:dyDescent="0.25">
      <c r="A2451">
        <v>1809711</v>
      </c>
      <c r="B2451">
        <v>1</v>
      </c>
      <c r="C2451" t="s">
        <v>80</v>
      </c>
      <c r="D2451" t="s">
        <v>88</v>
      </c>
      <c r="E2451" t="s">
        <v>131</v>
      </c>
      <c r="F2451" t="s">
        <v>7339</v>
      </c>
      <c r="G2451" t="s">
        <v>209</v>
      </c>
      <c r="H2451" t="s">
        <v>134</v>
      </c>
      <c r="I2451" t="s">
        <v>135</v>
      </c>
      <c r="J2451" t="s">
        <v>136</v>
      </c>
      <c r="K2451" t="s">
        <v>137</v>
      </c>
      <c r="L2451" t="s">
        <v>7340</v>
      </c>
      <c r="M2451" t="s">
        <v>7341</v>
      </c>
      <c r="N2451">
        <v>1.8005555550000001</v>
      </c>
      <c r="O2451">
        <v>0</v>
      </c>
      <c r="P2451">
        <v>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0.98885854929119454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0.98885854929119454</v>
      </c>
    </row>
    <row r="2452" spans="1:31" x14ac:dyDescent="0.25">
      <c r="A2452">
        <v>1809565</v>
      </c>
      <c r="B2452">
        <v>1</v>
      </c>
      <c r="C2452" t="s">
        <v>80</v>
      </c>
      <c r="D2452" t="s">
        <v>104</v>
      </c>
      <c r="E2452" t="s">
        <v>131</v>
      </c>
      <c r="F2452" t="s">
        <v>7342</v>
      </c>
      <c r="G2452" t="s">
        <v>231</v>
      </c>
      <c r="H2452" t="s">
        <v>134</v>
      </c>
      <c r="I2452" t="s">
        <v>135</v>
      </c>
      <c r="J2452" t="s">
        <v>136</v>
      </c>
      <c r="K2452" t="s">
        <v>137</v>
      </c>
      <c r="L2452" t="s">
        <v>7343</v>
      </c>
      <c r="M2452" t="s">
        <v>7344</v>
      </c>
      <c r="N2452">
        <v>7.3775000000000004</v>
      </c>
      <c r="O2452">
        <v>0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0.12867559497334308</v>
      </c>
      <c r="AA2452">
        <v>0</v>
      </c>
      <c r="AB2452">
        <v>0</v>
      </c>
      <c r="AC2452">
        <v>0</v>
      </c>
      <c r="AD2452">
        <v>0</v>
      </c>
      <c r="AE2452">
        <v>0.12867559497334308</v>
      </c>
    </row>
    <row r="2453" spans="1:31" x14ac:dyDescent="0.25">
      <c r="A2453">
        <v>1809831</v>
      </c>
      <c r="B2453">
        <v>1</v>
      </c>
      <c r="C2453" t="s">
        <v>80</v>
      </c>
      <c r="D2453" t="s">
        <v>110</v>
      </c>
      <c r="E2453" t="s">
        <v>131</v>
      </c>
      <c r="F2453" t="s">
        <v>7345</v>
      </c>
      <c r="G2453" t="s">
        <v>231</v>
      </c>
      <c r="H2453" t="s">
        <v>134</v>
      </c>
      <c r="I2453" t="s">
        <v>135</v>
      </c>
      <c r="J2453" t="s">
        <v>136</v>
      </c>
      <c r="K2453" t="s">
        <v>137</v>
      </c>
      <c r="L2453" t="s">
        <v>7346</v>
      </c>
      <c r="M2453" t="s">
        <v>7347</v>
      </c>
      <c r="N2453">
        <v>1.7</v>
      </c>
      <c r="O2453">
        <v>0</v>
      </c>
      <c r="P2453">
        <v>4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2.6754272174688167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2.6754272174688167</v>
      </c>
    </row>
    <row r="2454" spans="1:31" x14ac:dyDescent="0.25">
      <c r="A2454">
        <v>1809476</v>
      </c>
      <c r="B2454">
        <v>1</v>
      </c>
      <c r="C2454" t="s">
        <v>81</v>
      </c>
      <c r="D2454" t="s">
        <v>113</v>
      </c>
      <c r="E2454" t="s">
        <v>176</v>
      </c>
      <c r="F2454" t="s">
        <v>215</v>
      </c>
      <c r="G2454" t="s">
        <v>142</v>
      </c>
      <c r="H2454" t="s">
        <v>143</v>
      </c>
      <c r="I2454" t="s">
        <v>199</v>
      </c>
      <c r="J2454" t="s">
        <v>136</v>
      </c>
      <c r="K2454" t="s">
        <v>137</v>
      </c>
      <c r="L2454" t="s">
        <v>7348</v>
      </c>
      <c r="M2454" t="s">
        <v>7349</v>
      </c>
      <c r="N2454">
        <v>8.3333330000000001E-3</v>
      </c>
      <c r="O2454">
        <v>0</v>
      </c>
      <c r="P2454">
        <v>1221</v>
      </c>
      <c r="Q2454">
        <v>2</v>
      </c>
      <c r="R2454">
        <v>387</v>
      </c>
      <c r="S2454">
        <v>2</v>
      </c>
      <c r="T2454">
        <v>54</v>
      </c>
      <c r="U2454">
        <v>0</v>
      </c>
      <c r="V2454">
        <v>1</v>
      </c>
      <c r="W2454">
        <v>0</v>
      </c>
      <c r="X2454">
        <v>0.6999700783191003</v>
      </c>
      <c r="Y2454">
        <v>0.14633823797915832</v>
      </c>
      <c r="Z2454">
        <v>0.32087006448415856</v>
      </c>
      <c r="AA2454">
        <v>1.8244554120900001E-2</v>
      </c>
      <c r="AB2454">
        <v>8.3793877915408349E-2</v>
      </c>
      <c r="AC2454">
        <v>0</v>
      </c>
      <c r="AD2454">
        <v>0</v>
      </c>
      <c r="AE2454">
        <v>1.2692168128187256</v>
      </c>
    </row>
    <row r="2455" spans="1:31" x14ac:dyDescent="0.25">
      <c r="A2455">
        <v>1809851</v>
      </c>
      <c r="B2455">
        <v>1</v>
      </c>
      <c r="C2455" t="s">
        <v>80</v>
      </c>
      <c r="D2455" t="s">
        <v>94</v>
      </c>
      <c r="E2455" t="s">
        <v>339</v>
      </c>
      <c r="F2455" t="s">
        <v>340</v>
      </c>
      <c r="G2455" t="s">
        <v>142</v>
      </c>
      <c r="H2455" t="s">
        <v>143</v>
      </c>
      <c r="I2455" t="s">
        <v>135</v>
      </c>
      <c r="J2455" t="s">
        <v>136</v>
      </c>
      <c r="K2455" t="s">
        <v>137</v>
      </c>
      <c r="L2455" t="s">
        <v>7350</v>
      </c>
      <c r="M2455" t="s">
        <v>7351</v>
      </c>
      <c r="N2455">
        <v>1.6563888879999999</v>
      </c>
      <c r="O2455">
        <v>0</v>
      </c>
      <c r="P2455">
        <v>911</v>
      </c>
      <c r="Q2455">
        <v>80</v>
      </c>
      <c r="R2455">
        <v>348</v>
      </c>
      <c r="S2455">
        <v>19</v>
      </c>
      <c r="T2455">
        <v>130</v>
      </c>
      <c r="U2455">
        <v>8</v>
      </c>
      <c r="V2455">
        <v>0</v>
      </c>
      <c r="W2455">
        <v>0</v>
      </c>
      <c r="X2455">
        <v>416.19106747076927</v>
      </c>
      <c r="Y2455">
        <v>509.75357608393676</v>
      </c>
      <c r="Z2455">
        <v>158.00940214125012</v>
      </c>
      <c r="AA2455">
        <v>460.53739223934616</v>
      </c>
      <c r="AB2455">
        <v>78.465288829172522</v>
      </c>
      <c r="AC2455">
        <v>261.95955664602491</v>
      </c>
      <c r="AD2455">
        <v>0</v>
      </c>
      <c r="AE2455">
        <v>1884.9162834105</v>
      </c>
    </row>
    <row r="2456" spans="1:31" x14ac:dyDescent="0.25">
      <c r="A2456">
        <v>1809482</v>
      </c>
      <c r="B2456">
        <v>1</v>
      </c>
      <c r="C2456" t="s">
        <v>80</v>
      </c>
      <c r="D2456" t="s">
        <v>108</v>
      </c>
      <c r="E2456" t="s">
        <v>140</v>
      </c>
      <c r="F2456" t="s">
        <v>7352</v>
      </c>
      <c r="G2456" t="s">
        <v>142</v>
      </c>
      <c r="H2456" t="s">
        <v>143</v>
      </c>
      <c r="I2456" t="s">
        <v>135</v>
      </c>
      <c r="J2456" t="s">
        <v>136</v>
      </c>
      <c r="K2456" t="s">
        <v>137</v>
      </c>
      <c r="L2456" t="s">
        <v>7353</v>
      </c>
      <c r="M2456" t="s">
        <v>7354</v>
      </c>
      <c r="N2456">
        <v>0.696111111</v>
      </c>
      <c r="O2456">
        <v>0</v>
      </c>
      <c r="P2456">
        <v>757</v>
      </c>
      <c r="Q2456">
        <v>3</v>
      </c>
      <c r="R2456">
        <v>84</v>
      </c>
      <c r="S2456">
        <v>3</v>
      </c>
      <c r="T2456">
        <v>131</v>
      </c>
      <c r="U2456">
        <v>1</v>
      </c>
      <c r="V2456">
        <v>0</v>
      </c>
      <c r="W2456">
        <v>0</v>
      </c>
      <c r="X2456">
        <v>78.581084165218272</v>
      </c>
      <c r="Y2456">
        <v>7.124486248872091</v>
      </c>
      <c r="Z2456">
        <v>8.8245363940212815</v>
      </c>
      <c r="AA2456">
        <v>16.080221779994183</v>
      </c>
      <c r="AB2456">
        <v>39.022858009009482</v>
      </c>
      <c r="AC2456">
        <v>5.2842717668766674</v>
      </c>
      <c r="AD2456">
        <v>0</v>
      </c>
      <c r="AE2456">
        <v>154.91745836399195</v>
      </c>
    </row>
    <row r="2457" spans="1:31" x14ac:dyDescent="0.25">
      <c r="A2457">
        <v>1809496</v>
      </c>
      <c r="B2457">
        <v>1</v>
      </c>
      <c r="C2457" t="s">
        <v>80</v>
      </c>
      <c r="D2457" t="s">
        <v>94</v>
      </c>
      <c r="E2457" t="s">
        <v>131</v>
      </c>
      <c r="F2457" t="s">
        <v>7355</v>
      </c>
      <c r="G2457" t="s">
        <v>231</v>
      </c>
      <c r="H2457" t="s">
        <v>134</v>
      </c>
      <c r="I2457" t="s">
        <v>135</v>
      </c>
      <c r="J2457" t="s">
        <v>136</v>
      </c>
      <c r="K2457" t="s">
        <v>137</v>
      </c>
      <c r="L2457" t="s">
        <v>7356</v>
      </c>
      <c r="M2457" t="s">
        <v>7357</v>
      </c>
      <c r="N2457">
        <v>0.87638888800000003</v>
      </c>
      <c r="O2457">
        <v>0</v>
      </c>
      <c r="P2457">
        <v>1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0.13653951897117333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0.13653951897117333</v>
      </c>
    </row>
    <row r="2458" spans="1:31" x14ac:dyDescent="0.25">
      <c r="A2458">
        <v>1809539</v>
      </c>
      <c r="B2458">
        <v>1</v>
      </c>
      <c r="C2458" t="s">
        <v>81</v>
      </c>
      <c r="D2458" t="s">
        <v>118</v>
      </c>
      <c r="E2458" t="s">
        <v>291</v>
      </c>
      <c r="F2458" t="s">
        <v>7358</v>
      </c>
      <c r="G2458" t="s">
        <v>424</v>
      </c>
      <c r="H2458" t="s">
        <v>134</v>
      </c>
      <c r="I2458" t="s">
        <v>135</v>
      </c>
      <c r="J2458" t="s">
        <v>136</v>
      </c>
      <c r="K2458" t="s">
        <v>137</v>
      </c>
      <c r="L2458" t="s">
        <v>7359</v>
      </c>
      <c r="M2458" t="s">
        <v>7360</v>
      </c>
      <c r="N2458">
        <v>1.0538888879999999</v>
      </c>
      <c r="O2458">
        <v>0</v>
      </c>
      <c r="P2458">
        <v>7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2.1940868238936599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2.1940868238936599</v>
      </c>
    </row>
    <row r="2459" spans="1:31" x14ac:dyDescent="0.25">
      <c r="A2459">
        <v>1809788</v>
      </c>
      <c r="B2459">
        <v>1</v>
      </c>
      <c r="C2459" t="s">
        <v>80</v>
      </c>
      <c r="D2459" t="s">
        <v>92</v>
      </c>
      <c r="E2459" t="s">
        <v>131</v>
      </c>
      <c r="F2459" t="s">
        <v>7361</v>
      </c>
      <c r="G2459" t="s">
        <v>231</v>
      </c>
      <c r="H2459" t="s">
        <v>134</v>
      </c>
      <c r="I2459" t="s">
        <v>135</v>
      </c>
      <c r="J2459" t="s">
        <v>136</v>
      </c>
      <c r="K2459" t="s">
        <v>137</v>
      </c>
      <c r="L2459" t="s">
        <v>7362</v>
      </c>
      <c r="M2459" t="s">
        <v>7363</v>
      </c>
      <c r="N2459">
        <v>1.7397222219999999</v>
      </c>
      <c r="O2459">
        <v>0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3.2709837673250836E-2</v>
      </c>
      <c r="AA2459">
        <v>0</v>
      </c>
      <c r="AB2459">
        <v>0</v>
      </c>
      <c r="AC2459">
        <v>0</v>
      </c>
      <c r="AD2459">
        <v>0</v>
      </c>
      <c r="AE2459">
        <v>3.2709837673250836E-2</v>
      </c>
    </row>
    <row r="2460" spans="1:31" x14ac:dyDescent="0.25">
      <c r="A2460">
        <v>1810149</v>
      </c>
      <c r="B2460">
        <v>1</v>
      </c>
      <c r="C2460" t="s">
        <v>80</v>
      </c>
      <c r="D2460" t="s">
        <v>96</v>
      </c>
      <c r="E2460" t="s">
        <v>131</v>
      </c>
      <c r="F2460" t="s">
        <v>7364</v>
      </c>
      <c r="G2460" t="s">
        <v>133</v>
      </c>
      <c r="H2460" t="s">
        <v>134</v>
      </c>
      <c r="I2460" t="s">
        <v>135</v>
      </c>
      <c r="J2460" t="s">
        <v>136</v>
      </c>
      <c r="K2460" t="s">
        <v>137</v>
      </c>
      <c r="L2460" t="s">
        <v>7365</v>
      </c>
      <c r="M2460" t="s">
        <v>7366</v>
      </c>
      <c r="N2460">
        <v>1.172222222</v>
      </c>
      <c r="O2460">
        <v>0</v>
      </c>
      <c r="P2460">
        <v>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1.0572964682523429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1.0572964682523429</v>
      </c>
    </row>
    <row r="2461" spans="1:31" x14ac:dyDescent="0.25">
      <c r="A2461">
        <v>1810195</v>
      </c>
      <c r="B2461">
        <v>1</v>
      </c>
      <c r="C2461" t="s">
        <v>81</v>
      </c>
      <c r="D2461" t="s">
        <v>118</v>
      </c>
      <c r="E2461" t="s">
        <v>193</v>
      </c>
      <c r="F2461" t="s">
        <v>7367</v>
      </c>
      <c r="G2461" t="s">
        <v>235</v>
      </c>
      <c r="H2461" t="s">
        <v>134</v>
      </c>
      <c r="I2461" t="s">
        <v>135</v>
      </c>
      <c r="J2461" t="s">
        <v>136</v>
      </c>
      <c r="K2461" t="s">
        <v>137</v>
      </c>
      <c r="L2461" t="s">
        <v>7368</v>
      </c>
      <c r="M2461" t="s">
        <v>7369</v>
      </c>
      <c r="N2461">
        <v>0.64444444400000001</v>
      </c>
      <c r="O2461">
        <v>0</v>
      </c>
      <c r="P2461">
        <v>32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5.0648552611799991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5.0648552611799991</v>
      </c>
    </row>
    <row r="2462" spans="1:31" x14ac:dyDescent="0.25">
      <c r="A2462">
        <v>1810172</v>
      </c>
      <c r="B2462">
        <v>1</v>
      </c>
      <c r="C2462" t="s">
        <v>80</v>
      </c>
      <c r="D2462" t="s">
        <v>96</v>
      </c>
      <c r="E2462" t="s">
        <v>131</v>
      </c>
      <c r="F2462" t="s">
        <v>1971</v>
      </c>
      <c r="G2462" t="s">
        <v>133</v>
      </c>
      <c r="H2462" t="s">
        <v>134</v>
      </c>
      <c r="I2462" t="s">
        <v>135</v>
      </c>
      <c r="J2462" t="s">
        <v>136</v>
      </c>
      <c r="K2462" t="s">
        <v>137</v>
      </c>
      <c r="L2462" t="s">
        <v>7370</v>
      </c>
      <c r="M2462" t="s">
        <v>7371</v>
      </c>
      <c r="N2462">
        <v>2.7941666660000002</v>
      </c>
      <c r="O2462">
        <v>0</v>
      </c>
      <c r="P2462">
        <v>9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3.2961154011175915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3.2961154011175915</v>
      </c>
    </row>
    <row r="2463" spans="1:31" x14ac:dyDescent="0.25">
      <c r="A2463">
        <v>1810295</v>
      </c>
      <c r="B2463">
        <v>1</v>
      </c>
      <c r="C2463" t="s">
        <v>80</v>
      </c>
      <c r="D2463" t="s">
        <v>98</v>
      </c>
      <c r="E2463" t="s">
        <v>131</v>
      </c>
      <c r="F2463" t="s">
        <v>7372</v>
      </c>
      <c r="G2463" t="s">
        <v>231</v>
      </c>
      <c r="H2463" t="s">
        <v>134</v>
      </c>
      <c r="I2463" t="s">
        <v>135</v>
      </c>
      <c r="J2463" t="s">
        <v>136</v>
      </c>
      <c r="K2463" t="s">
        <v>137</v>
      </c>
      <c r="L2463" t="s">
        <v>7373</v>
      </c>
      <c r="M2463" t="s">
        <v>7374</v>
      </c>
      <c r="N2463">
        <v>0.84611111100000003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0.20369138016893557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0.20369138016893557</v>
      </c>
    </row>
    <row r="2464" spans="1:31" x14ac:dyDescent="0.25">
      <c r="A2464">
        <v>1810318</v>
      </c>
      <c r="B2464">
        <v>1</v>
      </c>
      <c r="C2464" t="s">
        <v>81</v>
      </c>
      <c r="D2464" t="s">
        <v>128</v>
      </c>
      <c r="E2464" t="s">
        <v>176</v>
      </c>
      <c r="F2464" t="s">
        <v>7375</v>
      </c>
      <c r="G2464" t="s">
        <v>142</v>
      </c>
      <c r="H2464" t="s">
        <v>143</v>
      </c>
      <c r="I2464" t="s">
        <v>135</v>
      </c>
      <c r="J2464" t="s">
        <v>136</v>
      </c>
      <c r="K2464" t="s">
        <v>137</v>
      </c>
      <c r="L2464" t="s">
        <v>7376</v>
      </c>
      <c r="M2464" t="s">
        <v>7377</v>
      </c>
      <c r="N2464">
        <v>0.71666666599999995</v>
      </c>
      <c r="O2464">
        <v>11</v>
      </c>
      <c r="P2464">
        <v>11907</v>
      </c>
      <c r="Q2464">
        <v>40</v>
      </c>
      <c r="R2464">
        <v>156</v>
      </c>
      <c r="S2464">
        <v>38</v>
      </c>
      <c r="T2464">
        <v>931</v>
      </c>
      <c r="U2464">
        <v>9</v>
      </c>
      <c r="V2464">
        <v>1</v>
      </c>
      <c r="W2464">
        <v>5.0749138886162504</v>
      </c>
      <c r="X2464">
        <v>1893.2787188168259</v>
      </c>
      <c r="Y2464">
        <v>105.18356584274795</v>
      </c>
      <c r="Z2464">
        <v>33.695420564520369</v>
      </c>
      <c r="AA2464">
        <v>354.1778956981218</v>
      </c>
      <c r="AB2464">
        <v>274.20433657439594</v>
      </c>
      <c r="AC2464">
        <v>53.868259280452406</v>
      </c>
      <c r="AD2464">
        <v>2.3363974974790001</v>
      </c>
      <c r="AE2464">
        <v>2721.8195081631602</v>
      </c>
    </row>
    <row r="2465" spans="1:31" x14ac:dyDescent="0.25">
      <c r="A2465">
        <v>1810341</v>
      </c>
      <c r="B2465">
        <v>1</v>
      </c>
      <c r="C2465" t="s">
        <v>80</v>
      </c>
      <c r="D2465" t="s">
        <v>93</v>
      </c>
      <c r="E2465" t="s">
        <v>291</v>
      </c>
      <c r="F2465" t="s">
        <v>7378</v>
      </c>
      <c r="G2465" t="s">
        <v>424</v>
      </c>
      <c r="H2465" t="s">
        <v>134</v>
      </c>
      <c r="I2465" t="s">
        <v>135</v>
      </c>
      <c r="J2465" t="s">
        <v>136</v>
      </c>
      <c r="K2465" t="s">
        <v>137</v>
      </c>
      <c r="L2465" t="s">
        <v>7379</v>
      </c>
      <c r="M2465" t="s">
        <v>7380</v>
      </c>
      <c r="N2465">
        <v>4.0883333329999996</v>
      </c>
      <c r="O2465">
        <v>0</v>
      </c>
      <c r="P2465">
        <v>0</v>
      </c>
      <c r="Q2465">
        <v>0</v>
      </c>
      <c r="R2465">
        <v>26</v>
      </c>
      <c r="S2465">
        <v>0</v>
      </c>
      <c r="T2465">
        <v>14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43.715875205304243</v>
      </c>
      <c r="AA2465">
        <v>0</v>
      </c>
      <c r="AB2465">
        <v>41.755780447150187</v>
      </c>
      <c r="AC2465">
        <v>0</v>
      </c>
      <c r="AD2465">
        <v>0</v>
      </c>
      <c r="AE2465">
        <v>85.47165565245443</v>
      </c>
    </row>
    <row r="2466" spans="1:31" x14ac:dyDescent="0.25">
      <c r="A2466">
        <v>1810218</v>
      </c>
      <c r="B2466">
        <v>1</v>
      </c>
      <c r="C2466" t="s">
        <v>80</v>
      </c>
      <c r="D2466" t="s">
        <v>93</v>
      </c>
      <c r="E2466" t="s">
        <v>193</v>
      </c>
      <c r="F2466" t="s">
        <v>7381</v>
      </c>
      <c r="G2466" t="s">
        <v>235</v>
      </c>
      <c r="H2466" t="s">
        <v>134</v>
      </c>
      <c r="I2466" t="s">
        <v>135</v>
      </c>
      <c r="J2466" t="s">
        <v>136</v>
      </c>
      <c r="K2466" t="s">
        <v>137</v>
      </c>
      <c r="L2466" t="s">
        <v>7382</v>
      </c>
      <c r="M2466" t="s">
        <v>7383</v>
      </c>
      <c r="N2466">
        <v>4.4258333329999999</v>
      </c>
      <c r="O2466">
        <v>0</v>
      </c>
      <c r="P2466">
        <v>4</v>
      </c>
      <c r="Q2466">
        <v>0</v>
      </c>
      <c r="R2466">
        <v>7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4.9176520575559035</v>
      </c>
      <c r="Y2466">
        <v>0</v>
      </c>
      <c r="Z2466">
        <v>0.23211802892176495</v>
      </c>
      <c r="AA2466">
        <v>0</v>
      </c>
      <c r="AB2466">
        <v>0</v>
      </c>
      <c r="AC2466">
        <v>0</v>
      </c>
      <c r="AD2466">
        <v>0</v>
      </c>
      <c r="AE2466">
        <v>5.1497700864776688</v>
      </c>
    </row>
    <row r="2467" spans="1:31" x14ac:dyDescent="0.25">
      <c r="A2467">
        <v>1810109</v>
      </c>
      <c r="B2467">
        <v>1</v>
      </c>
      <c r="C2467" t="s">
        <v>81</v>
      </c>
      <c r="D2467" t="s">
        <v>127</v>
      </c>
      <c r="E2467" t="s">
        <v>193</v>
      </c>
      <c r="F2467" t="s">
        <v>7384</v>
      </c>
      <c r="G2467" t="s">
        <v>373</v>
      </c>
      <c r="H2467" t="s">
        <v>134</v>
      </c>
      <c r="I2467" t="s">
        <v>135</v>
      </c>
      <c r="J2467" t="s">
        <v>136</v>
      </c>
      <c r="K2467" t="s">
        <v>137</v>
      </c>
      <c r="L2467" t="s">
        <v>7385</v>
      </c>
      <c r="M2467" t="s">
        <v>7386</v>
      </c>
      <c r="N2467">
        <v>1.497777777</v>
      </c>
      <c r="O2467">
        <v>0</v>
      </c>
      <c r="P2467">
        <v>18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9.7843557527193319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9.7843557527193319</v>
      </c>
    </row>
    <row r="2468" spans="1:31" x14ac:dyDescent="0.25">
      <c r="A2468">
        <v>1810049</v>
      </c>
      <c r="B2468">
        <v>1</v>
      </c>
      <c r="C2468" t="s">
        <v>80</v>
      </c>
      <c r="D2468" t="s">
        <v>87</v>
      </c>
      <c r="E2468" t="s">
        <v>193</v>
      </c>
      <c r="F2468" t="s">
        <v>7387</v>
      </c>
      <c r="G2468" t="s">
        <v>279</v>
      </c>
      <c r="H2468" t="s">
        <v>134</v>
      </c>
      <c r="I2468" t="s">
        <v>135</v>
      </c>
      <c r="J2468" t="s">
        <v>136</v>
      </c>
      <c r="K2468" t="s">
        <v>137</v>
      </c>
      <c r="L2468" t="s">
        <v>7388</v>
      </c>
      <c r="M2468" t="s">
        <v>7389</v>
      </c>
      <c r="N2468">
        <v>2.57</v>
      </c>
      <c r="O2468">
        <v>0</v>
      </c>
      <c r="P2468">
        <v>156</v>
      </c>
      <c r="Q2468">
        <v>0</v>
      </c>
      <c r="R2468">
        <v>0</v>
      </c>
      <c r="S2468">
        <v>0</v>
      </c>
      <c r="T2468">
        <v>1</v>
      </c>
      <c r="U2468">
        <v>0</v>
      </c>
      <c r="V2468">
        <v>0</v>
      </c>
      <c r="W2468">
        <v>0</v>
      </c>
      <c r="X2468">
        <v>137.43606717322004</v>
      </c>
      <c r="Y2468">
        <v>0</v>
      </c>
      <c r="Z2468">
        <v>0</v>
      </c>
      <c r="AA2468">
        <v>0</v>
      </c>
      <c r="AB2468">
        <v>1.50131346733823</v>
      </c>
      <c r="AC2468">
        <v>0</v>
      </c>
      <c r="AD2468">
        <v>0</v>
      </c>
      <c r="AE2468">
        <v>138.93738064055827</v>
      </c>
    </row>
    <row r="2469" spans="1:31" x14ac:dyDescent="0.25">
      <c r="A2469">
        <v>1810301</v>
      </c>
      <c r="B2469">
        <v>1</v>
      </c>
      <c r="C2469" t="s">
        <v>80</v>
      </c>
      <c r="D2469" t="s">
        <v>108</v>
      </c>
      <c r="E2469" t="s">
        <v>291</v>
      </c>
      <c r="F2469" t="s">
        <v>7390</v>
      </c>
      <c r="G2469" t="s">
        <v>726</v>
      </c>
      <c r="H2469" t="s">
        <v>134</v>
      </c>
      <c r="I2469" t="s">
        <v>135</v>
      </c>
      <c r="J2469" t="s">
        <v>136</v>
      </c>
      <c r="K2469" t="s">
        <v>137</v>
      </c>
      <c r="L2469" t="s">
        <v>7391</v>
      </c>
      <c r="M2469" t="s">
        <v>7392</v>
      </c>
      <c r="N2469">
        <v>2.0449999999999999</v>
      </c>
      <c r="O2469">
        <v>0</v>
      </c>
      <c r="P2469">
        <v>13</v>
      </c>
      <c r="Q2469">
        <v>0</v>
      </c>
      <c r="R2469">
        <v>4</v>
      </c>
      <c r="S2469">
        <v>0</v>
      </c>
      <c r="T2469">
        <v>3</v>
      </c>
      <c r="U2469">
        <v>0</v>
      </c>
      <c r="V2469">
        <v>0</v>
      </c>
      <c r="W2469">
        <v>0</v>
      </c>
      <c r="X2469">
        <v>2.8172647259783412</v>
      </c>
      <c r="Y2469">
        <v>0</v>
      </c>
      <c r="Z2469">
        <v>0.2368202455378178</v>
      </c>
      <c r="AA2469">
        <v>0</v>
      </c>
      <c r="AB2469">
        <v>20.665843020239571</v>
      </c>
      <c r="AC2469">
        <v>0</v>
      </c>
      <c r="AD2469">
        <v>0</v>
      </c>
      <c r="AE2469">
        <v>23.719927991755728</v>
      </c>
    </row>
    <row r="2470" spans="1:31" x14ac:dyDescent="0.25">
      <c r="A2470">
        <v>1809963</v>
      </c>
      <c r="B2470">
        <v>1</v>
      </c>
      <c r="C2470" t="s">
        <v>81</v>
      </c>
      <c r="D2470" t="s">
        <v>118</v>
      </c>
      <c r="E2470" t="s">
        <v>140</v>
      </c>
      <c r="F2470" t="s">
        <v>7393</v>
      </c>
      <c r="G2470" t="s">
        <v>1471</v>
      </c>
      <c r="H2470" t="s">
        <v>143</v>
      </c>
      <c r="I2470" t="s">
        <v>135</v>
      </c>
      <c r="J2470" t="s">
        <v>136</v>
      </c>
      <c r="K2470" t="s">
        <v>137</v>
      </c>
      <c r="L2470" t="s">
        <v>7394</v>
      </c>
      <c r="M2470" t="s">
        <v>7395</v>
      </c>
      <c r="N2470">
        <v>1.8774999999999999</v>
      </c>
      <c r="O2470">
        <v>2</v>
      </c>
      <c r="P2470">
        <v>2</v>
      </c>
      <c r="Q2470">
        <v>4</v>
      </c>
      <c r="R2470">
        <v>9</v>
      </c>
      <c r="S2470">
        <v>10</v>
      </c>
      <c r="T2470">
        <v>9</v>
      </c>
      <c r="U2470">
        <v>3</v>
      </c>
      <c r="V2470">
        <v>0</v>
      </c>
      <c r="W2470">
        <v>1.5567126989622</v>
      </c>
      <c r="X2470">
        <v>0.16483859003820001</v>
      </c>
      <c r="Y2470">
        <v>6.5641219640250608</v>
      </c>
      <c r="Z2470">
        <v>2.6194372199825211</v>
      </c>
      <c r="AA2470">
        <v>141.02135242653225</v>
      </c>
      <c r="AB2470">
        <v>23.05608667545226</v>
      </c>
      <c r="AC2470">
        <v>33.460710263055496</v>
      </c>
      <c r="AD2470">
        <v>0</v>
      </c>
      <c r="AE2470">
        <v>208.44325983804799</v>
      </c>
    </row>
    <row r="2471" spans="1:31" x14ac:dyDescent="0.25">
      <c r="A2471">
        <v>1810155</v>
      </c>
      <c r="B2471">
        <v>1</v>
      </c>
      <c r="C2471" t="s">
        <v>80</v>
      </c>
      <c r="D2471" t="s">
        <v>102</v>
      </c>
      <c r="E2471" t="s">
        <v>131</v>
      </c>
      <c r="F2471" t="s">
        <v>7396</v>
      </c>
      <c r="G2471" t="s">
        <v>231</v>
      </c>
      <c r="H2471" t="s">
        <v>134</v>
      </c>
      <c r="I2471" t="s">
        <v>135</v>
      </c>
      <c r="J2471" t="s">
        <v>136</v>
      </c>
      <c r="K2471" t="s">
        <v>137</v>
      </c>
      <c r="L2471" t="s">
        <v>7397</v>
      </c>
      <c r="M2471" t="s">
        <v>7398</v>
      </c>
      <c r="N2471">
        <v>2.5766666659999999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5.0136382646000005E-4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5.0136382646000005E-4</v>
      </c>
    </row>
    <row r="2472" spans="1:31" x14ac:dyDescent="0.25">
      <c r="A2472">
        <v>1810255</v>
      </c>
      <c r="B2472">
        <v>1</v>
      </c>
      <c r="C2472" t="s">
        <v>81</v>
      </c>
      <c r="D2472" t="s">
        <v>123</v>
      </c>
      <c r="E2472" t="s">
        <v>193</v>
      </c>
      <c r="F2472" t="s">
        <v>7399</v>
      </c>
      <c r="G2472" t="s">
        <v>1943</v>
      </c>
      <c r="H2472" t="s">
        <v>134</v>
      </c>
      <c r="I2472" t="s">
        <v>135</v>
      </c>
      <c r="J2472" t="s">
        <v>136</v>
      </c>
      <c r="K2472" t="s">
        <v>137</v>
      </c>
      <c r="L2472" t="s">
        <v>7400</v>
      </c>
      <c r="M2472" t="s">
        <v>7401</v>
      </c>
      <c r="N2472">
        <v>0.75111111100000005</v>
      </c>
      <c r="O2472">
        <v>0</v>
      </c>
      <c r="P2472">
        <v>179</v>
      </c>
      <c r="Q2472">
        <v>0</v>
      </c>
      <c r="R2472">
        <v>0</v>
      </c>
      <c r="S2472">
        <v>0</v>
      </c>
      <c r="T2472">
        <v>2</v>
      </c>
      <c r="U2472">
        <v>0</v>
      </c>
      <c r="V2472">
        <v>0</v>
      </c>
      <c r="W2472">
        <v>0</v>
      </c>
      <c r="X2472">
        <v>30.507603190319188</v>
      </c>
      <c r="Y2472">
        <v>0</v>
      </c>
      <c r="Z2472">
        <v>0</v>
      </c>
      <c r="AA2472">
        <v>0</v>
      </c>
      <c r="AB2472">
        <v>2.5074620526666664E-2</v>
      </c>
      <c r="AC2472">
        <v>0</v>
      </c>
      <c r="AD2472">
        <v>0</v>
      </c>
      <c r="AE2472">
        <v>30.532677810845854</v>
      </c>
    </row>
    <row r="2473" spans="1:31" x14ac:dyDescent="0.25">
      <c r="A2473">
        <v>1810009</v>
      </c>
      <c r="B2473">
        <v>1</v>
      </c>
      <c r="C2473" t="s">
        <v>80</v>
      </c>
      <c r="D2473" t="s">
        <v>82</v>
      </c>
      <c r="E2473" t="s">
        <v>193</v>
      </c>
      <c r="F2473" t="s">
        <v>7402</v>
      </c>
      <c r="G2473" t="s">
        <v>235</v>
      </c>
      <c r="H2473" t="s">
        <v>134</v>
      </c>
      <c r="I2473" t="s">
        <v>135</v>
      </c>
      <c r="J2473" t="s">
        <v>136</v>
      </c>
      <c r="K2473" t="s">
        <v>137</v>
      </c>
      <c r="L2473" t="s">
        <v>7403</v>
      </c>
      <c r="M2473" t="s">
        <v>7404</v>
      </c>
      <c r="N2473">
        <v>0.88916666600000005</v>
      </c>
      <c r="O2473">
        <v>0</v>
      </c>
      <c r="P2473">
        <v>91</v>
      </c>
      <c r="Q2473">
        <v>0</v>
      </c>
      <c r="R2473">
        <v>0</v>
      </c>
      <c r="S2473">
        <v>0</v>
      </c>
      <c r="T2473">
        <v>4</v>
      </c>
      <c r="U2473">
        <v>0</v>
      </c>
      <c r="V2473">
        <v>0</v>
      </c>
      <c r="W2473">
        <v>0</v>
      </c>
      <c r="X2473">
        <v>19.581388829196761</v>
      </c>
      <c r="Y2473">
        <v>0</v>
      </c>
      <c r="Z2473">
        <v>0</v>
      </c>
      <c r="AA2473">
        <v>0</v>
      </c>
      <c r="AB2473">
        <v>3.1513977113656653</v>
      </c>
      <c r="AC2473">
        <v>0</v>
      </c>
      <c r="AD2473">
        <v>0</v>
      </c>
      <c r="AE2473">
        <v>22.732786540562426</v>
      </c>
    </row>
    <row r="2474" spans="1:31" x14ac:dyDescent="0.25">
      <c r="A2474">
        <v>1810281</v>
      </c>
      <c r="B2474">
        <v>1</v>
      </c>
      <c r="C2474" t="s">
        <v>81</v>
      </c>
      <c r="D2474" t="s">
        <v>127</v>
      </c>
      <c r="E2474" t="s">
        <v>140</v>
      </c>
      <c r="F2474" t="s">
        <v>3465</v>
      </c>
      <c r="G2474" t="s">
        <v>142</v>
      </c>
      <c r="H2474" t="s">
        <v>143</v>
      </c>
      <c r="I2474" t="s">
        <v>199</v>
      </c>
      <c r="J2474" t="s">
        <v>136</v>
      </c>
      <c r="K2474" t="s">
        <v>137</v>
      </c>
      <c r="L2474" t="s">
        <v>7405</v>
      </c>
      <c r="M2474" t="s">
        <v>7406</v>
      </c>
      <c r="N2474">
        <v>1.0833333000000001E-2</v>
      </c>
      <c r="O2474">
        <v>2</v>
      </c>
      <c r="P2474">
        <v>1266</v>
      </c>
      <c r="Q2474">
        <v>25</v>
      </c>
      <c r="R2474">
        <v>68</v>
      </c>
      <c r="S2474">
        <v>6</v>
      </c>
      <c r="T2474">
        <v>88</v>
      </c>
      <c r="U2474">
        <v>2</v>
      </c>
      <c r="V2474">
        <v>0</v>
      </c>
      <c r="W2474">
        <v>5.6588477931483342E-3</v>
      </c>
      <c r="X2474">
        <v>2.2497078168109033</v>
      </c>
      <c r="Y2474">
        <v>0.16230662418269001</v>
      </c>
      <c r="Z2474">
        <v>9.4486633363654982E-2</v>
      </c>
      <c r="AA2474">
        <v>0.36865017459540833</v>
      </c>
      <c r="AB2474">
        <v>0.18984391825079416</v>
      </c>
      <c r="AC2474">
        <v>1.5505170217355001E-2</v>
      </c>
      <c r="AD2474">
        <v>0</v>
      </c>
      <c r="AE2474">
        <v>3.0861591852139547</v>
      </c>
    </row>
    <row r="2475" spans="1:31" x14ac:dyDescent="0.25">
      <c r="A2475">
        <v>1809926</v>
      </c>
      <c r="B2475">
        <v>1</v>
      </c>
      <c r="C2475" t="s">
        <v>80</v>
      </c>
      <c r="D2475" t="s">
        <v>83</v>
      </c>
      <c r="E2475" t="s">
        <v>193</v>
      </c>
      <c r="F2475" t="s">
        <v>7407</v>
      </c>
      <c r="G2475" t="s">
        <v>373</v>
      </c>
      <c r="H2475" t="s">
        <v>134</v>
      </c>
      <c r="I2475" t="s">
        <v>135</v>
      </c>
      <c r="J2475" t="s">
        <v>136</v>
      </c>
      <c r="K2475" t="s">
        <v>137</v>
      </c>
      <c r="L2475" t="s">
        <v>7408</v>
      </c>
      <c r="M2475" t="s">
        <v>7409</v>
      </c>
      <c r="N2475">
        <v>3.218611111</v>
      </c>
      <c r="O2475">
        <v>0</v>
      </c>
      <c r="P2475">
        <v>201</v>
      </c>
      <c r="Q2475">
        <v>0</v>
      </c>
      <c r="R2475">
        <v>0</v>
      </c>
      <c r="S2475">
        <v>0</v>
      </c>
      <c r="T2475">
        <v>14</v>
      </c>
      <c r="U2475">
        <v>0</v>
      </c>
      <c r="V2475">
        <v>0</v>
      </c>
      <c r="W2475">
        <v>0</v>
      </c>
      <c r="X2475">
        <v>127.20452257324501</v>
      </c>
      <c r="Y2475">
        <v>0</v>
      </c>
      <c r="Z2475">
        <v>0</v>
      </c>
      <c r="AA2475">
        <v>0</v>
      </c>
      <c r="AB2475">
        <v>29.813336729423636</v>
      </c>
      <c r="AC2475">
        <v>0</v>
      </c>
      <c r="AD2475">
        <v>0</v>
      </c>
      <c r="AE2475">
        <v>157.01785930266865</v>
      </c>
    </row>
    <row r="2476" spans="1:31" x14ac:dyDescent="0.25">
      <c r="A2476">
        <v>1809903</v>
      </c>
      <c r="B2476">
        <v>1</v>
      </c>
      <c r="C2476" t="s">
        <v>81</v>
      </c>
      <c r="D2476" t="s">
        <v>123</v>
      </c>
      <c r="E2476" t="s">
        <v>140</v>
      </c>
      <c r="F2476" t="s">
        <v>7410</v>
      </c>
      <c r="G2476" t="s">
        <v>142</v>
      </c>
      <c r="H2476" t="s">
        <v>143</v>
      </c>
      <c r="I2476" t="s">
        <v>135</v>
      </c>
      <c r="J2476" t="s">
        <v>136</v>
      </c>
      <c r="K2476" t="s">
        <v>137</v>
      </c>
      <c r="L2476" t="s">
        <v>7411</v>
      </c>
      <c r="M2476" t="s">
        <v>7412</v>
      </c>
      <c r="N2476">
        <v>1.021666666</v>
      </c>
      <c r="O2476">
        <v>4</v>
      </c>
      <c r="P2476">
        <v>538</v>
      </c>
      <c r="Q2476">
        <v>272</v>
      </c>
      <c r="R2476">
        <v>176</v>
      </c>
      <c r="S2476">
        <v>26</v>
      </c>
      <c r="T2476">
        <v>53</v>
      </c>
      <c r="U2476">
        <v>3</v>
      </c>
      <c r="V2476">
        <v>0</v>
      </c>
      <c r="W2476">
        <v>19.360705637952353</v>
      </c>
      <c r="X2476">
        <v>76.703463626375694</v>
      </c>
      <c r="Y2476">
        <v>210.94842820254587</v>
      </c>
      <c r="Z2476">
        <v>150.89135609274283</v>
      </c>
      <c r="AA2476">
        <v>54.544903092288997</v>
      </c>
      <c r="AB2476">
        <v>16.395172715012311</v>
      </c>
      <c r="AC2476">
        <v>10.177062588649179</v>
      </c>
      <c r="AD2476">
        <v>0</v>
      </c>
      <c r="AE2476">
        <v>539.02109195556727</v>
      </c>
    </row>
    <row r="2477" spans="1:31" x14ac:dyDescent="0.25">
      <c r="A2477">
        <v>1810212</v>
      </c>
      <c r="B2477">
        <v>1</v>
      </c>
      <c r="C2477" t="s">
        <v>80</v>
      </c>
      <c r="D2477" t="s">
        <v>108</v>
      </c>
      <c r="E2477" t="s">
        <v>193</v>
      </c>
      <c r="F2477" t="s">
        <v>3750</v>
      </c>
      <c r="G2477" t="s">
        <v>235</v>
      </c>
      <c r="H2477" t="s">
        <v>134</v>
      </c>
      <c r="I2477" t="s">
        <v>135</v>
      </c>
      <c r="J2477" t="s">
        <v>136</v>
      </c>
      <c r="K2477" t="s">
        <v>137</v>
      </c>
      <c r="L2477" t="s">
        <v>7413</v>
      </c>
      <c r="M2477" t="s">
        <v>7414</v>
      </c>
      <c r="N2477">
        <v>2.429166666</v>
      </c>
      <c r="O2477">
        <v>0</v>
      </c>
      <c r="P2477">
        <v>21</v>
      </c>
      <c r="Q2477">
        <v>0</v>
      </c>
      <c r="R2477">
        <v>1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5.4091356682137315</v>
      </c>
      <c r="Y2477">
        <v>0</v>
      </c>
      <c r="Z2477">
        <v>0</v>
      </c>
      <c r="AA2477">
        <v>0</v>
      </c>
      <c r="AB2477">
        <v>0.16405035676336666</v>
      </c>
      <c r="AC2477">
        <v>0</v>
      </c>
      <c r="AD2477">
        <v>0</v>
      </c>
      <c r="AE2477">
        <v>5.5731860249770984</v>
      </c>
    </row>
    <row r="2478" spans="1:31" x14ac:dyDescent="0.25">
      <c r="A2478">
        <v>1810046</v>
      </c>
      <c r="B2478">
        <v>1</v>
      </c>
      <c r="C2478" t="s">
        <v>80</v>
      </c>
      <c r="D2478" t="s">
        <v>110</v>
      </c>
      <c r="E2478" t="s">
        <v>291</v>
      </c>
      <c r="F2478" t="s">
        <v>7415</v>
      </c>
      <c r="G2478" t="s">
        <v>424</v>
      </c>
      <c r="H2478" t="s">
        <v>134</v>
      </c>
      <c r="I2478" t="s">
        <v>135</v>
      </c>
      <c r="J2478" t="s">
        <v>136</v>
      </c>
      <c r="K2478" t="s">
        <v>137</v>
      </c>
      <c r="L2478" t="s">
        <v>7416</v>
      </c>
      <c r="M2478" t="s">
        <v>7417</v>
      </c>
      <c r="N2478">
        <v>3.034444444</v>
      </c>
      <c r="O2478">
        <v>0</v>
      </c>
      <c r="P2478">
        <v>200</v>
      </c>
      <c r="Q2478">
        <v>0</v>
      </c>
      <c r="R2478">
        <v>0</v>
      </c>
      <c r="S2478">
        <v>0</v>
      </c>
      <c r="T2478">
        <v>18</v>
      </c>
      <c r="U2478">
        <v>0</v>
      </c>
      <c r="V2478">
        <v>0</v>
      </c>
      <c r="W2478">
        <v>0</v>
      </c>
      <c r="X2478">
        <v>204.26830960462084</v>
      </c>
      <c r="Y2478">
        <v>0</v>
      </c>
      <c r="Z2478">
        <v>0</v>
      </c>
      <c r="AA2478">
        <v>0</v>
      </c>
      <c r="AB2478">
        <v>46.625405492834282</v>
      </c>
      <c r="AC2478">
        <v>0</v>
      </c>
      <c r="AD2478">
        <v>0</v>
      </c>
      <c r="AE2478">
        <v>250.89371509745513</v>
      </c>
    </row>
    <row r="2479" spans="1:31" x14ac:dyDescent="0.25">
      <c r="A2479">
        <v>1810026</v>
      </c>
      <c r="B2479">
        <v>1</v>
      </c>
      <c r="C2479" t="s">
        <v>80</v>
      </c>
      <c r="D2479" t="s">
        <v>103</v>
      </c>
      <c r="E2479" t="s">
        <v>131</v>
      </c>
      <c r="F2479" t="s">
        <v>7418</v>
      </c>
      <c r="G2479" t="s">
        <v>231</v>
      </c>
      <c r="H2479" t="s">
        <v>134</v>
      </c>
      <c r="I2479" t="s">
        <v>135</v>
      </c>
      <c r="J2479" t="s">
        <v>136</v>
      </c>
      <c r="K2479" t="s">
        <v>137</v>
      </c>
      <c r="L2479" t="s">
        <v>7419</v>
      </c>
      <c r="M2479" t="s">
        <v>7420</v>
      </c>
      <c r="N2479">
        <v>1.714444444</v>
      </c>
      <c r="O2479">
        <v>0</v>
      </c>
      <c r="P2479">
        <v>8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2.3259136125793356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2.3259136125793356</v>
      </c>
    </row>
    <row r="2480" spans="1:31" x14ac:dyDescent="0.25">
      <c r="A2480">
        <v>1810275</v>
      </c>
      <c r="B2480">
        <v>1</v>
      </c>
      <c r="C2480" t="s">
        <v>80</v>
      </c>
      <c r="D2480" t="s">
        <v>92</v>
      </c>
      <c r="E2480" t="s">
        <v>193</v>
      </c>
      <c r="F2480" t="s">
        <v>7421</v>
      </c>
      <c r="G2480" t="s">
        <v>235</v>
      </c>
      <c r="H2480" t="s">
        <v>134</v>
      </c>
      <c r="I2480" t="s">
        <v>135</v>
      </c>
      <c r="J2480" t="s">
        <v>136</v>
      </c>
      <c r="K2480" t="s">
        <v>137</v>
      </c>
      <c r="L2480" t="s">
        <v>7422</v>
      </c>
      <c r="M2480" t="s">
        <v>7423</v>
      </c>
      <c r="N2480">
        <v>2.6402777770000001</v>
      </c>
      <c r="O2480">
        <v>0</v>
      </c>
      <c r="P2480">
        <v>49</v>
      </c>
      <c r="Q2480">
        <v>0</v>
      </c>
      <c r="R2480">
        <v>0</v>
      </c>
      <c r="S2480">
        <v>0</v>
      </c>
      <c r="T2480">
        <v>12</v>
      </c>
      <c r="U2480">
        <v>0</v>
      </c>
      <c r="V2480">
        <v>1</v>
      </c>
      <c r="W2480">
        <v>0</v>
      </c>
      <c r="X2480">
        <v>26.711452859389908</v>
      </c>
      <c r="Y2480">
        <v>0</v>
      </c>
      <c r="Z2480">
        <v>0</v>
      </c>
      <c r="AA2480">
        <v>0</v>
      </c>
      <c r="AB2480">
        <v>6.556191364818555</v>
      </c>
      <c r="AC2480">
        <v>0</v>
      </c>
      <c r="AD2480">
        <v>0.13078811667205001</v>
      </c>
      <c r="AE2480">
        <v>33.398432340880511</v>
      </c>
    </row>
    <row r="2481" spans="1:31" x14ac:dyDescent="0.25">
      <c r="A2481">
        <v>1809883</v>
      </c>
      <c r="B2481">
        <v>1</v>
      </c>
      <c r="C2481" t="s">
        <v>80</v>
      </c>
      <c r="D2481" t="s">
        <v>105</v>
      </c>
      <c r="E2481" t="s">
        <v>193</v>
      </c>
      <c r="F2481" t="s">
        <v>7424</v>
      </c>
      <c r="G2481" t="s">
        <v>826</v>
      </c>
      <c r="H2481" t="s">
        <v>134</v>
      </c>
      <c r="I2481" t="s">
        <v>135</v>
      </c>
      <c r="J2481" t="s">
        <v>136</v>
      </c>
      <c r="K2481" t="s">
        <v>137</v>
      </c>
      <c r="L2481" t="s">
        <v>7425</v>
      </c>
      <c r="M2481" t="s">
        <v>7426</v>
      </c>
      <c r="N2481">
        <v>0.84611111100000003</v>
      </c>
      <c r="O2481">
        <v>0</v>
      </c>
      <c r="P2481">
        <v>84</v>
      </c>
      <c r="Q2481">
        <v>0</v>
      </c>
      <c r="R2481">
        <v>0</v>
      </c>
      <c r="S2481">
        <v>0</v>
      </c>
      <c r="T2481">
        <v>1</v>
      </c>
      <c r="U2481">
        <v>0</v>
      </c>
      <c r="V2481">
        <v>0</v>
      </c>
      <c r="W2481">
        <v>0</v>
      </c>
      <c r="X2481">
        <v>12.342467838231874</v>
      </c>
      <c r="Y2481">
        <v>0</v>
      </c>
      <c r="Z2481">
        <v>0</v>
      </c>
      <c r="AA2481">
        <v>0</v>
      </c>
      <c r="AB2481">
        <v>6.4221479630750006E-2</v>
      </c>
      <c r="AC2481">
        <v>0</v>
      </c>
      <c r="AD2481">
        <v>0</v>
      </c>
      <c r="AE2481">
        <v>12.406689317862623</v>
      </c>
    </row>
    <row r="2482" spans="1:31" x14ac:dyDescent="0.25">
      <c r="A2482">
        <v>1809983</v>
      </c>
      <c r="B2482">
        <v>1</v>
      </c>
      <c r="C2482" t="s">
        <v>80</v>
      </c>
      <c r="D2482" t="s">
        <v>95</v>
      </c>
      <c r="E2482" t="s">
        <v>176</v>
      </c>
      <c r="F2482" t="s">
        <v>7427</v>
      </c>
      <c r="G2482" t="s">
        <v>263</v>
      </c>
      <c r="H2482" t="s">
        <v>143</v>
      </c>
      <c r="I2482" t="s">
        <v>135</v>
      </c>
      <c r="J2482" t="s">
        <v>136</v>
      </c>
      <c r="K2482" t="s">
        <v>159</v>
      </c>
      <c r="L2482" t="s">
        <v>7428</v>
      </c>
      <c r="M2482" t="s">
        <v>7429</v>
      </c>
      <c r="N2482">
        <v>1.108055555</v>
      </c>
      <c r="O2482">
        <v>0</v>
      </c>
      <c r="P2482">
        <v>61</v>
      </c>
      <c r="Q2482">
        <v>0</v>
      </c>
      <c r="R2482">
        <v>0</v>
      </c>
      <c r="S2482">
        <v>0</v>
      </c>
      <c r="T2482">
        <v>16</v>
      </c>
      <c r="U2482">
        <v>0</v>
      </c>
      <c r="V2482">
        <v>0</v>
      </c>
      <c r="W2482">
        <v>0</v>
      </c>
      <c r="X2482">
        <v>20.231932247374626</v>
      </c>
      <c r="Y2482">
        <v>0</v>
      </c>
      <c r="Z2482">
        <v>0</v>
      </c>
      <c r="AA2482">
        <v>0</v>
      </c>
      <c r="AB2482">
        <v>7.9841951030269289</v>
      </c>
      <c r="AC2482">
        <v>0</v>
      </c>
      <c r="AD2482">
        <v>0</v>
      </c>
      <c r="AE2482">
        <v>28.216127350401557</v>
      </c>
    </row>
    <row r="2483" spans="1:31" x14ac:dyDescent="0.25">
      <c r="A2483">
        <v>1810152</v>
      </c>
      <c r="B2483">
        <v>1</v>
      </c>
      <c r="C2483" t="s">
        <v>80</v>
      </c>
      <c r="D2483" t="s">
        <v>82</v>
      </c>
      <c r="E2483" t="s">
        <v>131</v>
      </c>
      <c r="F2483" t="s">
        <v>7430</v>
      </c>
      <c r="G2483" t="s">
        <v>231</v>
      </c>
      <c r="H2483" t="s">
        <v>134</v>
      </c>
      <c r="I2483" t="s">
        <v>135</v>
      </c>
      <c r="J2483" t="s">
        <v>136</v>
      </c>
      <c r="K2483" t="s">
        <v>137</v>
      </c>
      <c r="L2483" t="s">
        <v>7431</v>
      </c>
      <c r="M2483" t="s">
        <v>7432</v>
      </c>
      <c r="N2483">
        <v>1.391388888</v>
      </c>
      <c r="O2483">
        <v>0</v>
      </c>
      <c r="P2483">
        <v>3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1.8530954266847484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1.8530954266847484</v>
      </c>
    </row>
    <row r="2484" spans="1:31" x14ac:dyDescent="0.25">
      <c r="A2484">
        <v>1810175</v>
      </c>
      <c r="B2484">
        <v>1</v>
      </c>
      <c r="C2484" t="s">
        <v>80</v>
      </c>
      <c r="D2484" t="s">
        <v>97</v>
      </c>
      <c r="E2484" t="s">
        <v>193</v>
      </c>
      <c r="F2484" t="s">
        <v>7433</v>
      </c>
      <c r="G2484" t="s">
        <v>235</v>
      </c>
      <c r="H2484" t="s">
        <v>134</v>
      </c>
      <c r="I2484" t="s">
        <v>135</v>
      </c>
      <c r="J2484" t="s">
        <v>136</v>
      </c>
      <c r="K2484" t="s">
        <v>137</v>
      </c>
      <c r="L2484" t="s">
        <v>7434</v>
      </c>
      <c r="M2484" t="s">
        <v>7435</v>
      </c>
      <c r="N2484">
        <v>2.3619444440000001</v>
      </c>
      <c r="O2484">
        <v>0</v>
      </c>
      <c r="P2484">
        <v>6</v>
      </c>
      <c r="Q2484">
        <v>0</v>
      </c>
      <c r="R2484">
        <v>2</v>
      </c>
      <c r="S2484">
        <v>0</v>
      </c>
      <c r="T2484">
        <v>3</v>
      </c>
      <c r="U2484">
        <v>0</v>
      </c>
      <c r="V2484">
        <v>0</v>
      </c>
      <c r="W2484">
        <v>0</v>
      </c>
      <c r="X2484">
        <v>6.0585006373903898</v>
      </c>
      <c r="Y2484">
        <v>0</v>
      </c>
      <c r="Z2484">
        <v>0.78597809658008644</v>
      </c>
      <c r="AA2484">
        <v>0</v>
      </c>
      <c r="AB2484">
        <v>1.5630796200728048</v>
      </c>
      <c r="AC2484">
        <v>0</v>
      </c>
      <c r="AD2484">
        <v>0</v>
      </c>
      <c r="AE2484">
        <v>8.4075583540432817</v>
      </c>
    </row>
    <row r="2485" spans="1:31" x14ac:dyDescent="0.25">
      <c r="A2485">
        <v>1810338</v>
      </c>
      <c r="B2485">
        <v>1</v>
      </c>
      <c r="C2485" t="s">
        <v>80</v>
      </c>
      <c r="D2485" t="s">
        <v>104</v>
      </c>
      <c r="E2485" t="s">
        <v>146</v>
      </c>
      <c r="F2485" t="s">
        <v>4216</v>
      </c>
      <c r="G2485" t="s">
        <v>170</v>
      </c>
      <c r="H2485" t="s">
        <v>143</v>
      </c>
      <c r="I2485" t="s">
        <v>135</v>
      </c>
      <c r="J2485" t="s">
        <v>136</v>
      </c>
      <c r="K2485" t="s">
        <v>137</v>
      </c>
      <c r="L2485" t="s">
        <v>7436</v>
      </c>
      <c r="M2485" t="s">
        <v>7437</v>
      </c>
      <c r="N2485">
        <v>2.7436111109999999</v>
      </c>
      <c r="O2485">
        <v>0</v>
      </c>
      <c r="P2485">
        <v>4</v>
      </c>
      <c r="Q2485">
        <v>0</v>
      </c>
      <c r="R2485">
        <v>13</v>
      </c>
      <c r="S2485">
        <v>0</v>
      </c>
      <c r="T2485">
        <v>1</v>
      </c>
      <c r="U2485">
        <v>0</v>
      </c>
      <c r="V2485">
        <v>0</v>
      </c>
      <c r="W2485">
        <v>0</v>
      </c>
      <c r="X2485">
        <v>1.9259333053732592</v>
      </c>
      <c r="Y2485">
        <v>0</v>
      </c>
      <c r="Z2485">
        <v>9.1519603871871578</v>
      </c>
      <c r="AA2485">
        <v>0</v>
      </c>
      <c r="AB2485">
        <v>6.7572017043575894</v>
      </c>
      <c r="AC2485">
        <v>0</v>
      </c>
      <c r="AD2485">
        <v>0</v>
      </c>
      <c r="AE2485">
        <v>17.835095396918007</v>
      </c>
    </row>
    <row r="2486" spans="1:31" x14ac:dyDescent="0.25">
      <c r="A2486">
        <v>1810215</v>
      </c>
      <c r="B2486">
        <v>1</v>
      </c>
      <c r="C2486" t="s">
        <v>81</v>
      </c>
      <c r="D2486" t="s">
        <v>120</v>
      </c>
      <c r="E2486" t="s">
        <v>193</v>
      </c>
      <c r="F2486" t="s">
        <v>7438</v>
      </c>
      <c r="G2486" t="s">
        <v>1943</v>
      </c>
      <c r="H2486" t="s">
        <v>134</v>
      </c>
      <c r="I2486" t="s">
        <v>135</v>
      </c>
      <c r="J2486" t="s">
        <v>136</v>
      </c>
      <c r="K2486" t="s">
        <v>137</v>
      </c>
      <c r="L2486" t="s">
        <v>7439</v>
      </c>
      <c r="M2486" t="s">
        <v>7440</v>
      </c>
      <c r="N2486">
        <v>5.2872222219999996</v>
      </c>
      <c r="O2486">
        <v>0</v>
      </c>
      <c r="P2486">
        <v>59</v>
      </c>
      <c r="Q2486">
        <v>0</v>
      </c>
      <c r="R2486">
        <v>4</v>
      </c>
      <c r="S2486">
        <v>0</v>
      </c>
      <c r="T2486">
        <v>1</v>
      </c>
      <c r="U2486">
        <v>0</v>
      </c>
      <c r="V2486">
        <v>0</v>
      </c>
      <c r="W2486">
        <v>0</v>
      </c>
      <c r="X2486">
        <v>79.272523366034008</v>
      </c>
      <c r="Y2486">
        <v>0</v>
      </c>
      <c r="Z2486">
        <v>4.9780757582377948</v>
      </c>
      <c r="AA2486">
        <v>0</v>
      </c>
      <c r="AB2486">
        <v>2.7098938291808246</v>
      </c>
      <c r="AC2486">
        <v>0</v>
      </c>
      <c r="AD2486">
        <v>0</v>
      </c>
      <c r="AE2486">
        <v>86.960492953452629</v>
      </c>
    </row>
    <row r="2487" spans="1:31" x14ac:dyDescent="0.25">
      <c r="A2487">
        <v>1809920</v>
      </c>
      <c r="B2487">
        <v>1</v>
      </c>
      <c r="C2487" t="s">
        <v>80</v>
      </c>
      <c r="D2487" t="s">
        <v>100</v>
      </c>
      <c r="E2487" t="s">
        <v>131</v>
      </c>
      <c r="F2487" t="s">
        <v>7441</v>
      </c>
      <c r="G2487" t="s">
        <v>231</v>
      </c>
      <c r="H2487" t="s">
        <v>134</v>
      </c>
      <c r="I2487" t="s">
        <v>135</v>
      </c>
      <c r="J2487" t="s">
        <v>136</v>
      </c>
      <c r="K2487" t="s">
        <v>137</v>
      </c>
      <c r="L2487" t="s">
        <v>7442</v>
      </c>
      <c r="M2487" t="s">
        <v>7443</v>
      </c>
      <c r="N2487">
        <v>1.9755555549999999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0.32970279962774002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0.32970279962774002</v>
      </c>
    </row>
    <row r="2488" spans="1:31" x14ac:dyDescent="0.25">
      <c r="A2488">
        <v>1810593</v>
      </c>
      <c r="B2488">
        <v>1</v>
      </c>
      <c r="C2488" t="s">
        <v>80</v>
      </c>
      <c r="D2488" t="s">
        <v>107</v>
      </c>
      <c r="E2488" t="s">
        <v>193</v>
      </c>
      <c r="F2488" t="s">
        <v>7444</v>
      </c>
      <c r="G2488" t="s">
        <v>235</v>
      </c>
      <c r="H2488" t="s">
        <v>134</v>
      </c>
      <c r="I2488" t="s">
        <v>135</v>
      </c>
      <c r="J2488" t="s">
        <v>136</v>
      </c>
      <c r="K2488" t="s">
        <v>137</v>
      </c>
      <c r="L2488" t="s">
        <v>7445</v>
      </c>
      <c r="M2488" t="s">
        <v>7446</v>
      </c>
      <c r="N2488">
        <v>0.83888888800000005</v>
      </c>
      <c r="O2488">
        <v>0</v>
      </c>
      <c r="P2488">
        <v>14</v>
      </c>
      <c r="Q2488">
        <v>0</v>
      </c>
      <c r="R2488">
        <v>0</v>
      </c>
      <c r="S2488">
        <v>0</v>
      </c>
      <c r="T2488">
        <v>5</v>
      </c>
      <c r="U2488">
        <v>0</v>
      </c>
      <c r="V2488">
        <v>0</v>
      </c>
      <c r="W2488">
        <v>0</v>
      </c>
      <c r="X2488">
        <v>2.3900450692992088</v>
      </c>
      <c r="Y2488">
        <v>0</v>
      </c>
      <c r="Z2488">
        <v>0</v>
      </c>
      <c r="AA2488">
        <v>0</v>
      </c>
      <c r="AB2488">
        <v>1.37301963008218</v>
      </c>
      <c r="AC2488">
        <v>0</v>
      </c>
      <c r="AD2488">
        <v>0</v>
      </c>
      <c r="AE2488">
        <v>3.7630646993813888</v>
      </c>
    </row>
    <row r="2489" spans="1:31" x14ac:dyDescent="0.25">
      <c r="A2489">
        <v>1810298</v>
      </c>
      <c r="B2489">
        <v>1</v>
      </c>
      <c r="C2489" t="s">
        <v>80</v>
      </c>
      <c r="D2489" t="s">
        <v>87</v>
      </c>
      <c r="E2489" t="s">
        <v>291</v>
      </c>
      <c r="F2489" t="s">
        <v>5926</v>
      </c>
      <c r="G2489" t="s">
        <v>373</v>
      </c>
      <c r="H2489" t="s">
        <v>134</v>
      </c>
      <c r="I2489" t="s">
        <v>135</v>
      </c>
      <c r="J2489" t="s">
        <v>136</v>
      </c>
      <c r="K2489" t="s">
        <v>137</v>
      </c>
      <c r="L2489" t="s">
        <v>7447</v>
      </c>
      <c r="M2489" t="s">
        <v>7448</v>
      </c>
      <c r="N2489">
        <v>1.467222222</v>
      </c>
      <c r="O2489">
        <v>0</v>
      </c>
      <c r="P2489">
        <v>207</v>
      </c>
      <c r="Q2489">
        <v>0</v>
      </c>
      <c r="R2489">
        <v>0</v>
      </c>
      <c r="S2489">
        <v>0</v>
      </c>
      <c r="T2489">
        <v>31</v>
      </c>
      <c r="U2489">
        <v>0</v>
      </c>
      <c r="V2489">
        <v>0</v>
      </c>
      <c r="W2489">
        <v>0</v>
      </c>
      <c r="X2489">
        <v>110.96918899237075</v>
      </c>
      <c r="Y2489">
        <v>0</v>
      </c>
      <c r="Z2489">
        <v>0</v>
      </c>
      <c r="AA2489">
        <v>0</v>
      </c>
      <c r="AB2489">
        <v>22.351100918499647</v>
      </c>
      <c r="AC2489">
        <v>0</v>
      </c>
      <c r="AD2489">
        <v>0</v>
      </c>
      <c r="AE2489">
        <v>133.3202899108704</v>
      </c>
    </row>
    <row r="2490" spans="1:31" x14ac:dyDescent="0.25">
      <c r="A2490">
        <v>1809966</v>
      </c>
      <c r="B2490">
        <v>1</v>
      </c>
      <c r="C2490" t="s">
        <v>81</v>
      </c>
      <c r="D2490" t="s">
        <v>118</v>
      </c>
      <c r="E2490" t="s">
        <v>131</v>
      </c>
      <c r="F2490" t="s">
        <v>7449</v>
      </c>
      <c r="G2490" t="s">
        <v>231</v>
      </c>
      <c r="H2490" t="s">
        <v>134</v>
      </c>
      <c r="I2490" t="s">
        <v>135</v>
      </c>
      <c r="J2490" t="s">
        <v>136</v>
      </c>
      <c r="K2490" t="s">
        <v>137</v>
      </c>
      <c r="L2490" t="s">
        <v>7450</v>
      </c>
      <c r="M2490" t="s">
        <v>7451</v>
      </c>
      <c r="N2490">
        <v>2.5986111109999999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0.81747909074070013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0.81747909074070013</v>
      </c>
    </row>
    <row r="2491" spans="1:31" x14ac:dyDescent="0.25">
      <c r="A2491">
        <v>1810052</v>
      </c>
      <c r="B2491">
        <v>1</v>
      </c>
      <c r="C2491" t="s">
        <v>80</v>
      </c>
      <c r="D2491" t="s">
        <v>106</v>
      </c>
      <c r="E2491" t="s">
        <v>131</v>
      </c>
      <c r="F2491" t="s">
        <v>7452</v>
      </c>
      <c r="G2491" t="s">
        <v>231</v>
      </c>
      <c r="H2491" t="s">
        <v>134</v>
      </c>
      <c r="I2491" t="s">
        <v>135</v>
      </c>
      <c r="J2491" t="s">
        <v>136</v>
      </c>
      <c r="K2491" t="s">
        <v>137</v>
      </c>
      <c r="L2491" t="s">
        <v>7453</v>
      </c>
      <c r="M2491" t="s">
        <v>7454</v>
      </c>
      <c r="N2491">
        <v>3.6661111110000002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0.9470954721564111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0.9470954721564111</v>
      </c>
    </row>
    <row r="2492" spans="1:31" x14ac:dyDescent="0.25">
      <c r="A2492">
        <v>1810112</v>
      </c>
      <c r="B2492">
        <v>1</v>
      </c>
      <c r="C2492" t="s">
        <v>80</v>
      </c>
      <c r="D2492" t="s">
        <v>106</v>
      </c>
      <c r="E2492" t="s">
        <v>131</v>
      </c>
      <c r="F2492" t="s">
        <v>7455</v>
      </c>
      <c r="G2492" t="s">
        <v>231</v>
      </c>
      <c r="H2492" t="s">
        <v>134</v>
      </c>
      <c r="I2492" t="s">
        <v>135</v>
      </c>
      <c r="J2492" t="s">
        <v>136</v>
      </c>
      <c r="K2492" t="s">
        <v>137</v>
      </c>
      <c r="L2492" t="s">
        <v>7456</v>
      </c>
      <c r="M2492" t="s">
        <v>7457</v>
      </c>
      <c r="N2492">
        <v>6.0680555549999999</v>
      </c>
      <c r="O2492">
        <v>0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</row>
    <row r="2493" spans="1:31" x14ac:dyDescent="0.25">
      <c r="A2493">
        <v>1810258</v>
      </c>
      <c r="B2493">
        <v>1</v>
      </c>
      <c r="C2493" t="s">
        <v>80</v>
      </c>
      <c r="D2493" t="s">
        <v>85</v>
      </c>
      <c r="E2493" t="s">
        <v>146</v>
      </c>
      <c r="F2493" t="s">
        <v>7458</v>
      </c>
      <c r="G2493" t="s">
        <v>170</v>
      </c>
      <c r="H2493" t="s">
        <v>143</v>
      </c>
      <c r="I2493" t="s">
        <v>135</v>
      </c>
      <c r="J2493" t="s">
        <v>136</v>
      </c>
      <c r="K2493" t="s">
        <v>137</v>
      </c>
      <c r="L2493" t="s">
        <v>7459</v>
      </c>
      <c r="M2493" t="s">
        <v>7460</v>
      </c>
      <c r="N2493">
        <v>1.7608333329999999</v>
      </c>
      <c r="O2493">
        <v>0</v>
      </c>
      <c r="P2493">
        <v>0</v>
      </c>
      <c r="Q2493">
        <v>0</v>
      </c>
      <c r="R2493">
        <v>0</v>
      </c>
      <c r="S2493">
        <v>1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2.9254744333045228</v>
      </c>
      <c r="AB2493">
        <v>0</v>
      </c>
      <c r="AC2493">
        <v>0</v>
      </c>
      <c r="AD2493">
        <v>0</v>
      </c>
      <c r="AE2493">
        <v>2.9254744333045228</v>
      </c>
    </row>
    <row r="2494" spans="1:31" x14ac:dyDescent="0.25">
      <c r="A2494">
        <v>1810590</v>
      </c>
      <c r="B2494">
        <v>1</v>
      </c>
      <c r="C2494" t="s">
        <v>80</v>
      </c>
      <c r="D2494" t="s">
        <v>111</v>
      </c>
      <c r="E2494" t="s">
        <v>326</v>
      </c>
      <c r="F2494" t="s">
        <v>7461</v>
      </c>
      <c r="G2494" t="s">
        <v>235</v>
      </c>
      <c r="H2494" t="s">
        <v>134</v>
      </c>
      <c r="I2494" t="s">
        <v>135</v>
      </c>
      <c r="J2494" t="s">
        <v>136</v>
      </c>
      <c r="K2494" t="s">
        <v>137</v>
      </c>
      <c r="L2494" t="s">
        <v>7462</v>
      </c>
      <c r="M2494" t="s">
        <v>7463</v>
      </c>
      <c r="N2494">
        <v>1.296944444</v>
      </c>
      <c r="O2494">
        <v>0</v>
      </c>
      <c r="P2494">
        <v>89</v>
      </c>
      <c r="Q2494">
        <v>0</v>
      </c>
      <c r="R2494">
        <v>0</v>
      </c>
      <c r="S2494">
        <v>0</v>
      </c>
      <c r="T2494">
        <v>19</v>
      </c>
      <c r="U2494">
        <v>0</v>
      </c>
      <c r="V2494">
        <v>0</v>
      </c>
      <c r="W2494">
        <v>0</v>
      </c>
      <c r="X2494">
        <v>34.190948050021802</v>
      </c>
      <c r="Y2494">
        <v>0</v>
      </c>
      <c r="Z2494">
        <v>0</v>
      </c>
      <c r="AA2494">
        <v>0</v>
      </c>
      <c r="AB2494">
        <v>4.7244814224932892</v>
      </c>
      <c r="AC2494">
        <v>0</v>
      </c>
      <c r="AD2494">
        <v>0</v>
      </c>
      <c r="AE2494">
        <v>38.915429472515093</v>
      </c>
    </row>
    <row r="2495" spans="1:31" x14ac:dyDescent="0.25">
      <c r="A2495">
        <v>1810235</v>
      </c>
      <c r="B2495">
        <v>1</v>
      </c>
      <c r="C2495" t="s">
        <v>80</v>
      </c>
      <c r="D2495" t="s">
        <v>83</v>
      </c>
      <c r="E2495" t="s">
        <v>326</v>
      </c>
      <c r="F2495" t="s">
        <v>7464</v>
      </c>
      <c r="G2495" t="s">
        <v>148</v>
      </c>
      <c r="H2495" t="s">
        <v>134</v>
      </c>
      <c r="I2495" t="s">
        <v>135</v>
      </c>
      <c r="J2495" t="s">
        <v>136</v>
      </c>
      <c r="K2495" t="s">
        <v>137</v>
      </c>
      <c r="L2495" t="s">
        <v>7465</v>
      </c>
      <c r="M2495" t="s">
        <v>7466</v>
      </c>
      <c r="N2495">
        <v>2.9627777769999999</v>
      </c>
      <c r="O2495">
        <v>0</v>
      </c>
      <c r="P2495">
        <v>5</v>
      </c>
      <c r="Q2495">
        <v>0</v>
      </c>
      <c r="R2495">
        <v>0</v>
      </c>
      <c r="S2495">
        <v>0</v>
      </c>
      <c r="T2495">
        <v>2</v>
      </c>
      <c r="U2495">
        <v>0</v>
      </c>
      <c r="V2495">
        <v>0</v>
      </c>
      <c r="W2495">
        <v>0</v>
      </c>
      <c r="X2495">
        <v>2.2590248130662274</v>
      </c>
      <c r="Y2495">
        <v>0</v>
      </c>
      <c r="Z2495">
        <v>0</v>
      </c>
      <c r="AA2495">
        <v>0</v>
      </c>
      <c r="AB2495">
        <v>1.7760356933737482</v>
      </c>
      <c r="AC2495">
        <v>0</v>
      </c>
      <c r="AD2495">
        <v>0</v>
      </c>
      <c r="AE2495">
        <v>4.0350605064399758</v>
      </c>
    </row>
    <row r="2496" spans="1:31" x14ac:dyDescent="0.25">
      <c r="A2496">
        <v>1809880</v>
      </c>
      <c r="B2496">
        <v>1</v>
      </c>
      <c r="C2496" t="s">
        <v>80</v>
      </c>
      <c r="D2496" t="s">
        <v>101</v>
      </c>
      <c r="E2496" t="s">
        <v>131</v>
      </c>
      <c r="F2496" t="s">
        <v>7467</v>
      </c>
      <c r="G2496" t="s">
        <v>231</v>
      </c>
      <c r="H2496" t="s">
        <v>134</v>
      </c>
      <c r="I2496" t="s">
        <v>135</v>
      </c>
      <c r="J2496" t="s">
        <v>136</v>
      </c>
      <c r="K2496" t="s">
        <v>137</v>
      </c>
      <c r="L2496" t="s">
        <v>7468</v>
      </c>
      <c r="M2496" t="s">
        <v>7469</v>
      </c>
      <c r="N2496">
        <v>0.58583333299999996</v>
      </c>
      <c r="O2496">
        <v>0</v>
      </c>
      <c r="P2496">
        <v>1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2.8683795029684999E-2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2.8683795029684999E-2</v>
      </c>
    </row>
    <row r="2497" spans="1:31" x14ac:dyDescent="0.25">
      <c r="A2497">
        <v>1810421</v>
      </c>
      <c r="B2497">
        <v>1</v>
      </c>
      <c r="C2497" t="s">
        <v>80</v>
      </c>
      <c r="D2497" t="s">
        <v>95</v>
      </c>
      <c r="E2497" t="s">
        <v>193</v>
      </c>
      <c r="F2497" t="s">
        <v>7470</v>
      </c>
      <c r="G2497" t="s">
        <v>235</v>
      </c>
      <c r="H2497" t="s">
        <v>134</v>
      </c>
      <c r="I2497" t="s">
        <v>135</v>
      </c>
      <c r="J2497" t="s">
        <v>136</v>
      </c>
      <c r="K2497" t="s">
        <v>137</v>
      </c>
      <c r="L2497" t="s">
        <v>7471</v>
      </c>
      <c r="M2497" t="s">
        <v>7472</v>
      </c>
      <c r="N2497">
        <v>1.1025</v>
      </c>
      <c r="O2497">
        <v>0</v>
      </c>
      <c r="P2497">
        <v>22</v>
      </c>
      <c r="Q2497">
        <v>0</v>
      </c>
      <c r="R2497">
        <v>0</v>
      </c>
      <c r="S2497">
        <v>0</v>
      </c>
      <c r="T2497">
        <v>2</v>
      </c>
      <c r="U2497">
        <v>0</v>
      </c>
      <c r="V2497">
        <v>0</v>
      </c>
      <c r="W2497">
        <v>0</v>
      </c>
      <c r="X2497">
        <v>6.4385836354693717</v>
      </c>
      <c r="Y2497">
        <v>0</v>
      </c>
      <c r="Z2497">
        <v>0</v>
      </c>
      <c r="AA2497">
        <v>0</v>
      </c>
      <c r="AB2497">
        <v>1.4658833254008998</v>
      </c>
      <c r="AC2497">
        <v>0</v>
      </c>
      <c r="AD2497">
        <v>0</v>
      </c>
      <c r="AE2497">
        <v>7.9044669608702716</v>
      </c>
    </row>
    <row r="2498" spans="1:31" x14ac:dyDescent="0.25">
      <c r="A2498">
        <v>1809900</v>
      </c>
      <c r="B2498">
        <v>1</v>
      </c>
      <c r="C2498" t="s">
        <v>80</v>
      </c>
      <c r="D2498" t="s">
        <v>97</v>
      </c>
      <c r="E2498" t="s">
        <v>291</v>
      </c>
      <c r="F2498" t="s">
        <v>7473</v>
      </c>
      <c r="G2498" t="s">
        <v>424</v>
      </c>
      <c r="H2498" t="s">
        <v>134</v>
      </c>
      <c r="I2498" t="s">
        <v>135</v>
      </c>
      <c r="J2498" t="s">
        <v>136</v>
      </c>
      <c r="K2498" t="s">
        <v>137</v>
      </c>
      <c r="L2498" t="s">
        <v>7474</v>
      </c>
      <c r="M2498" t="s">
        <v>7475</v>
      </c>
      <c r="N2498">
        <v>0.62583333299999999</v>
      </c>
      <c r="O2498">
        <v>0</v>
      </c>
      <c r="P2498">
        <v>38</v>
      </c>
      <c r="Q2498">
        <v>0</v>
      </c>
      <c r="R2498">
        <v>1</v>
      </c>
      <c r="S2498">
        <v>0</v>
      </c>
      <c r="T2498">
        <v>2</v>
      </c>
      <c r="U2498">
        <v>0</v>
      </c>
      <c r="V2498">
        <v>0</v>
      </c>
      <c r="W2498">
        <v>0</v>
      </c>
      <c r="X2498">
        <v>9.9837660103289778</v>
      </c>
      <c r="Y2498">
        <v>0</v>
      </c>
      <c r="Z2498">
        <v>4.5720494477222229E-3</v>
      </c>
      <c r="AA2498">
        <v>0</v>
      </c>
      <c r="AB2498">
        <v>4.0024172731352667</v>
      </c>
      <c r="AC2498">
        <v>0</v>
      </c>
      <c r="AD2498">
        <v>0</v>
      </c>
      <c r="AE2498">
        <v>13.990755332911966</v>
      </c>
    </row>
    <row r="2499" spans="1:31" x14ac:dyDescent="0.25">
      <c r="A2499">
        <v>1810192</v>
      </c>
      <c r="B2499">
        <v>1</v>
      </c>
      <c r="C2499" t="s">
        <v>81</v>
      </c>
      <c r="D2499" t="s">
        <v>123</v>
      </c>
      <c r="E2499" t="s">
        <v>131</v>
      </c>
      <c r="F2499" t="s">
        <v>7476</v>
      </c>
      <c r="G2499" t="s">
        <v>231</v>
      </c>
      <c r="H2499" t="s">
        <v>134</v>
      </c>
      <c r="I2499" t="s">
        <v>135</v>
      </c>
      <c r="J2499" t="s">
        <v>136</v>
      </c>
      <c r="K2499" t="s">
        <v>137</v>
      </c>
      <c r="L2499" t="s">
        <v>7477</v>
      </c>
      <c r="M2499" t="s">
        <v>7478</v>
      </c>
      <c r="N2499">
        <v>2.1947222219999998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0.86163616978419566</v>
      </c>
      <c r="Y2499">
        <v>0</v>
      </c>
      <c r="Z2499">
        <v>0</v>
      </c>
      <c r="AA2499">
        <v>0</v>
      </c>
      <c r="AB2499">
        <v>1.1698020533710778</v>
      </c>
      <c r="AC2499">
        <v>0</v>
      </c>
      <c r="AD2499">
        <v>0</v>
      </c>
      <c r="AE2499">
        <v>2.0314382231552734</v>
      </c>
    </row>
    <row r="2500" spans="1:31" x14ac:dyDescent="0.25">
      <c r="A2500">
        <v>1810321</v>
      </c>
      <c r="B2500">
        <v>1</v>
      </c>
      <c r="C2500" t="s">
        <v>80</v>
      </c>
      <c r="D2500" t="s">
        <v>94</v>
      </c>
      <c r="E2500" t="s">
        <v>193</v>
      </c>
      <c r="F2500" t="s">
        <v>7479</v>
      </c>
      <c r="G2500" t="s">
        <v>235</v>
      </c>
      <c r="H2500" t="s">
        <v>134</v>
      </c>
      <c r="I2500" t="s">
        <v>135</v>
      </c>
      <c r="J2500" t="s">
        <v>136</v>
      </c>
      <c r="K2500" t="s">
        <v>137</v>
      </c>
      <c r="L2500" t="s">
        <v>7480</v>
      </c>
      <c r="M2500" t="s">
        <v>7481</v>
      </c>
      <c r="N2500">
        <v>1.3047222220000001</v>
      </c>
      <c r="O2500">
        <v>0</v>
      </c>
      <c r="P2500">
        <v>49</v>
      </c>
      <c r="Q2500">
        <v>0</v>
      </c>
      <c r="R2500">
        <v>0</v>
      </c>
      <c r="S2500">
        <v>0</v>
      </c>
      <c r="T2500">
        <v>6</v>
      </c>
      <c r="U2500">
        <v>0</v>
      </c>
      <c r="V2500">
        <v>0</v>
      </c>
      <c r="W2500">
        <v>0</v>
      </c>
      <c r="X2500">
        <v>15.764645817368818</v>
      </c>
      <c r="Y2500">
        <v>0</v>
      </c>
      <c r="Z2500">
        <v>0</v>
      </c>
      <c r="AA2500">
        <v>0</v>
      </c>
      <c r="AB2500">
        <v>1.9435055796354976</v>
      </c>
      <c r="AC2500">
        <v>0</v>
      </c>
      <c r="AD2500">
        <v>0</v>
      </c>
      <c r="AE2500">
        <v>17.708151397004315</v>
      </c>
    </row>
    <row r="2501" spans="1:31" x14ac:dyDescent="0.25">
      <c r="A2501">
        <v>1810135</v>
      </c>
      <c r="B2501">
        <v>1</v>
      </c>
      <c r="C2501" t="s">
        <v>80</v>
      </c>
      <c r="D2501" t="s">
        <v>85</v>
      </c>
      <c r="E2501" t="s">
        <v>193</v>
      </c>
      <c r="F2501" t="s">
        <v>7482</v>
      </c>
      <c r="G2501" t="s">
        <v>235</v>
      </c>
      <c r="H2501" t="s">
        <v>134</v>
      </c>
      <c r="I2501" t="s">
        <v>135</v>
      </c>
      <c r="J2501" t="s">
        <v>136</v>
      </c>
      <c r="K2501" t="s">
        <v>137</v>
      </c>
      <c r="L2501" t="s">
        <v>7483</v>
      </c>
      <c r="M2501" t="s">
        <v>7484</v>
      </c>
      <c r="N2501">
        <v>2.2894444439999999</v>
      </c>
      <c r="O2501">
        <v>0</v>
      </c>
      <c r="P2501">
        <v>35</v>
      </c>
      <c r="Q2501">
        <v>0</v>
      </c>
      <c r="R2501">
        <v>0</v>
      </c>
      <c r="S2501">
        <v>0</v>
      </c>
      <c r="T2501">
        <v>4</v>
      </c>
      <c r="U2501">
        <v>0</v>
      </c>
      <c r="V2501">
        <v>0</v>
      </c>
      <c r="W2501">
        <v>0</v>
      </c>
      <c r="X2501">
        <v>19.706137994962052</v>
      </c>
      <c r="Y2501">
        <v>0</v>
      </c>
      <c r="Z2501">
        <v>0</v>
      </c>
      <c r="AA2501">
        <v>0</v>
      </c>
      <c r="AB2501">
        <v>1.4523899721752067</v>
      </c>
      <c r="AC2501">
        <v>0</v>
      </c>
      <c r="AD2501">
        <v>0</v>
      </c>
      <c r="AE2501">
        <v>21.15852796713726</v>
      </c>
    </row>
    <row r="2502" spans="1:31" x14ac:dyDescent="0.25">
      <c r="A2502">
        <v>1810129</v>
      </c>
      <c r="B2502">
        <v>1</v>
      </c>
      <c r="C2502" t="s">
        <v>80</v>
      </c>
      <c r="D2502" t="s">
        <v>104</v>
      </c>
      <c r="E2502" t="s">
        <v>131</v>
      </c>
      <c r="F2502" t="s">
        <v>7485</v>
      </c>
      <c r="G2502" t="s">
        <v>148</v>
      </c>
      <c r="H2502" t="s">
        <v>134</v>
      </c>
      <c r="I2502" t="s">
        <v>135</v>
      </c>
      <c r="J2502" t="s">
        <v>136</v>
      </c>
      <c r="K2502" t="s">
        <v>137</v>
      </c>
      <c r="L2502" t="s">
        <v>7486</v>
      </c>
      <c r="M2502" t="s">
        <v>7487</v>
      </c>
      <c r="N2502">
        <v>3.0872222219999998</v>
      </c>
      <c r="O2502">
        <v>0</v>
      </c>
      <c r="P2502">
        <v>1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0.68496786319421066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0.68496786319421066</v>
      </c>
    </row>
    <row r="2503" spans="1:31" x14ac:dyDescent="0.25">
      <c r="A2503">
        <v>1809986</v>
      </c>
      <c r="B2503">
        <v>1</v>
      </c>
      <c r="C2503" t="s">
        <v>80</v>
      </c>
      <c r="D2503" t="s">
        <v>102</v>
      </c>
      <c r="E2503" t="s">
        <v>193</v>
      </c>
      <c r="F2503" t="s">
        <v>7488</v>
      </c>
      <c r="G2503" t="s">
        <v>235</v>
      </c>
      <c r="H2503" t="s">
        <v>134</v>
      </c>
      <c r="I2503" t="s">
        <v>135</v>
      </c>
      <c r="J2503" t="s">
        <v>136</v>
      </c>
      <c r="K2503" t="s">
        <v>137</v>
      </c>
      <c r="L2503" t="s">
        <v>7489</v>
      </c>
      <c r="M2503" t="s">
        <v>7490</v>
      </c>
      <c r="N2503">
        <v>1.1072222220000001</v>
      </c>
      <c r="O2503">
        <v>0</v>
      </c>
      <c r="P2503">
        <v>3</v>
      </c>
      <c r="Q2503">
        <v>0</v>
      </c>
      <c r="R2503">
        <v>11</v>
      </c>
      <c r="S2503">
        <v>0</v>
      </c>
      <c r="T2503">
        <v>2</v>
      </c>
      <c r="U2503">
        <v>0</v>
      </c>
      <c r="V2503">
        <v>0</v>
      </c>
      <c r="W2503">
        <v>0</v>
      </c>
      <c r="X2503">
        <v>0.40787216610384441</v>
      </c>
      <c r="Y2503">
        <v>0</v>
      </c>
      <c r="Z2503">
        <v>5.2783189963254591</v>
      </c>
      <c r="AA2503">
        <v>0</v>
      </c>
      <c r="AB2503">
        <v>1.8521088815304698</v>
      </c>
      <c r="AC2503">
        <v>0</v>
      </c>
      <c r="AD2503">
        <v>0</v>
      </c>
      <c r="AE2503">
        <v>7.538300043959774</v>
      </c>
    </row>
    <row r="2504" spans="1:31" x14ac:dyDescent="0.25">
      <c r="A2504">
        <v>1810247</v>
      </c>
      <c r="B2504">
        <v>1</v>
      </c>
      <c r="C2504" t="s">
        <v>81</v>
      </c>
      <c r="D2504" t="s">
        <v>128</v>
      </c>
      <c r="E2504" t="s">
        <v>193</v>
      </c>
      <c r="F2504" t="s">
        <v>7491</v>
      </c>
      <c r="G2504" t="s">
        <v>235</v>
      </c>
      <c r="H2504" t="s">
        <v>134</v>
      </c>
      <c r="I2504" t="s">
        <v>135</v>
      </c>
      <c r="J2504" t="s">
        <v>136</v>
      </c>
      <c r="K2504" t="s">
        <v>137</v>
      </c>
      <c r="L2504" t="s">
        <v>7492</v>
      </c>
      <c r="M2504" t="s">
        <v>7493</v>
      </c>
      <c r="N2504">
        <v>1.7066666660000001</v>
      </c>
      <c r="O2504">
        <v>0</v>
      </c>
      <c r="P2504">
        <v>181</v>
      </c>
      <c r="Q2504">
        <v>0</v>
      </c>
      <c r="R2504">
        <v>0</v>
      </c>
      <c r="S2504">
        <v>0</v>
      </c>
      <c r="T2504">
        <v>26</v>
      </c>
      <c r="U2504">
        <v>0</v>
      </c>
      <c r="V2504">
        <v>0</v>
      </c>
      <c r="W2504">
        <v>0</v>
      </c>
      <c r="X2504">
        <v>69.313917829195162</v>
      </c>
      <c r="Y2504">
        <v>0</v>
      </c>
      <c r="Z2504">
        <v>0</v>
      </c>
      <c r="AA2504">
        <v>0</v>
      </c>
      <c r="AB2504">
        <v>21.168425369436573</v>
      </c>
      <c r="AC2504">
        <v>0</v>
      </c>
      <c r="AD2504">
        <v>0</v>
      </c>
      <c r="AE2504">
        <v>90.482343198631739</v>
      </c>
    </row>
    <row r="2505" spans="1:31" x14ac:dyDescent="0.25">
      <c r="A2505">
        <v>1810101</v>
      </c>
      <c r="B2505">
        <v>1</v>
      </c>
      <c r="C2505" t="s">
        <v>81</v>
      </c>
      <c r="D2505" t="s">
        <v>112</v>
      </c>
      <c r="E2505" t="s">
        <v>131</v>
      </c>
      <c r="F2505" t="s">
        <v>7494</v>
      </c>
      <c r="G2505" t="s">
        <v>231</v>
      </c>
      <c r="H2505" t="s">
        <v>134</v>
      </c>
      <c r="I2505" t="s">
        <v>135</v>
      </c>
      <c r="J2505" t="s">
        <v>136</v>
      </c>
      <c r="K2505" t="s">
        <v>137</v>
      </c>
      <c r="L2505" t="s">
        <v>7495</v>
      </c>
      <c r="M2505" t="s">
        <v>7496</v>
      </c>
      <c r="N2505">
        <v>0.74277777700000003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1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3.1402947854125003E-3</v>
      </c>
      <c r="AC2505">
        <v>0</v>
      </c>
      <c r="AD2505">
        <v>0</v>
      </c>
      <c r="AE2505">
        <v>3.1402947854125003E-3</v>
      </c>
    </row>
    <row r="2506" spans="1:31" x14ac:dyDescent="0.25">
      <c r="A2506">
        <v>1809869</v>
      </c>
      <c r="B2506">
        <v>1</v>
      </c>
      <c r="C2506" t="s">
        <v>81</v>
      </c>
      <c r="D2506" t="s">
        <v>118</v>
      </c>
      <c r="E2506" t="s">
        <v>326</v>
      </c>
      <c r="F2506" t="s">
        <v>7497</v>
      </c>
      <c r="G2506" t="s">
        <v>6665</v>
      </c>
      <c r="H2506" t="s">
        <v>134</v>
      </c>
      <c r="I2506" t="s">
        <v>135</v>
      </c>
      <c r="J2506" t="s">
        <v>136</v>
      </c>
      <c r="K2506" t="s">
        <v>137</v>
      </c>
      <c r="L2506" t="s">
        <v>7498</v>
      </c>
      <c r="M2506" t="s">
        <v>7499</v>
      </c>
      <c r="N2506">
        <v>0.61666666599999997</v>
      </c>
      <c r="O2506">
        <v>0</v>
      </c>
      <c r="P2506">
        <v>39</v>
      </c>
      <c r="Q2506">
        <v>0</v>
      </c>
      <c r="R2506">
        <v>0</v>
      </c>
      <c r="S2506">
        <v>0</v>
      </c>
      <c r="T2506">
        <v>6</v>
      </c>
      <c r="U2506">
        <v>0</v>
      </c>
      <c r="V2506">
        <v>0</v>
      </c>
      <c r="W2506">
        <v>0</v>
      </c>
      <c r="X2506">
        <v>5.6845752457399845</v>
      </c>
      <c r="Y2506">
        <v>0</v>
      </c>
      <c r="Z2506">
        <v>0</v>
      </c>
      <c r="AA2506">
        <v>0</v>
      </c>
      <c r="AB2506">
        <v>2.3054084811921172</v>
      </c>
      <c r="AC2506">
        <v>0</v>
      </c>
      <c r="AD2506">
        <v>0</v>
      </c>
      <c r="AE2506">
        <v>7.9899837269321017</v>
      </c>
    </row>
    <row r="2507" spans="1:31" x14ac:dyDescent="0.25">
      <c r="A2507">
        <v>1809955</v>
      </c>
      <c r="B2507">
        <v>1</v>
      </c>
      <c r="C2507" t="s">
        <v>80</v>
      </c>
      <c r="D2507" t="s">
        <v>90</v>
      </c>
      <c r="E2507" t="s">
        <v>193</v>
      </c>
      <c r="F2507" t="s">
        <v>7500</v>
      </c>
      <c r="G2507" t="s">
        <v>263</v>
      </c>
      <c r="H2507" t="s">
        <v>134</v>
      </c>
      <c r="I2507" t="s">
        <v>135</v>
      </c>
      <c r="J2507" t="s">
        <v>136</v>
      </c>
      <c r="K2507" t="s">
        <v>159</v>
      </c>
      <c r="L2507" t="s">
        <v>7501</v>
      </c>
      <c r="M2507" t="s">
        <v>7502</v>
      </c>
      <c r="N2507">
        <v>2.4666666660000001</v>
      </c>
      <c r="O2507">
        <v>0</v>
      </c>
      <c r="P2507">
        <v>33</v>
      </c>
      <c r="Q2507">
        <v>0</v>
      </c>
      <c r="R2507">
        <v>0</v>
      </c>
      <c r="S2507">
        <v>0</v>
      </c>
      <c r="T2507">
        <v>7</v>
      </c>
      <c r="U2507">
        <v>0</v>
      </c>
      <c r="V2507">
        <v>0</v>
      </c>
      <c r="W2507">
        <v>0</v>
      </c>
      <c r="X2507">
        <v>27.370695234123662</v>
      </c>
      <c r="Y2507">
        <v>0</v>
      </c>
      <c r="Z2507">
        <v>0</v>
      </c>
      <c r="AA2507">
        <v>0</v>
      </c>
      <c r="AB2507">
        <v>10.830300900104001</v>
      </c>
      <c r="AC2507">
        <v>0</v>
      </c>
      <c r="AD2507">
        <v>0</v>
      </c>
      <c r="AE2507">
        <v>38.200996134227665</v>
      </c>
    </row>
    <row r="2508" spans="1:31" x14ac:dyDescent="0.25">
      <c r="A2508">
        <v>1810393</v>
      </c>
      <c r="B2508">
        <v>1</v>
      </c>
      <c r="C2508" t="s">
        <v>81</v>
      </c>
      <c r="D2508" t="s">
        <v>120</v>
      </c>
      <c r="E2508" t="s">
        <v>291</v>
      </c>
      <c r="F2508" t="s">
        <v>7503</v>
      </c>
      <c r="G2508" t="s">
        <v>424</v>
      </c>
      <c r="H2508" t="s">
        <v>134</v>
      </c>
      <c r="I2508" t="s">
        <v>135</v>
      </c>
      <c r="J2508" t="s">
        <v>136</v>
      </c>
      <c r="K2508" t="s">
        <v>137</v>
      </c>
      <c r="L2508" t="s">
        <v>7504</v>
      </c>
      <c r="M2508" t="s">
        <v>7505</v>
      </c>
      <c r="N2508">
        <v>3.5708333329999999</v>
      </c>
      <c r="O2508">
        <v>0</v>
      </c>
      <c r="P2508">
        <v>0</v>
      </c>
      <c r="Q2508">
        <v>0</v>
      </c>
      <c r="R2508">
        <v>7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10.093332041269225</v>
      </c>
      <c r="AA2508">
        <v>0</v>
      </c>
      <c r="AB2508">
        <v>0</v>
      </c>
      <c r="AC2508">
        <v>0</v>
      </c>
      <c r="AD2508">
        <v>0</v>
      </c>
      <c r="AE2508">
        <v>10.093332041269225</v>
      </c>
    </row>
    <row r="2509" spans="1:31" x14ac:dyDescent="0.25">
      <c r="A2509">
        <v>1810264</v>
      </c>
      <c r="B2509">
        <v>1</v>
      </c>
      <c r="C2509" t="s">
        <v>80</v>
      </c>
      <c r="D2509" t="s">
        <v>97</v>
      </c>
      <c r="E2509" t="s">
        <v>131</v>
      </c>
      <c r="F2509" t="s">
        <v>7506</v>
      </c>
      <c r="G2509" t="s">
        <v>231</v>
      </c>
      <c r="H2509" t="s">
        <v>134</v>
      </c>
      <c r="I2509" t="s">
        <v>135</v>
      </c>
      <c r="J2509" t="s">
        <v>136</v>
      </c>
      <c r="K2509" t="s">
        <v>137</v>
      </c>
      <c r="L2509" t="s">
        <v>7507</v>
      </c>
      <c r="M2509" t="s">
        <v>7508</v>
      </c>
      <c r="N2509">
        <v>1.9344444439999999</v>
      </c>
      <c r="O2509">
        <v>0</v>
      </c>
      <c r="P2509">
        <v>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2.3353260008526142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2.3353260008526142</v>
      </c>
    </row>
    <row r="2510" spans="1:31" x14ac:dyDescent="0.25">
      <c r="A2510">
        <v>1810015</v>
      </c>
      <c r="B2510">
        <v>1</v>
      </c>
      <c r="C2510" t="s">
        <v>80</v>
      </c>
      <c r="D2510" t="s">
        <v>88</v>
      </c>
      <c r="E2510" t="s">
        <v>193</v>
      </c>
      <c r="F2510" t="s">
        <v>7509</v>
      </c>
      <c r="G2510" t="s">
        <v>235</v>
      </c>
      <c r="H2510" t="s">
        <v>134</v>
      </c>
      <c r="I2510" t="s">
        <v>135</v>
      </c>
      <c r="J2510" t="s">
        <v>136</v>
      </c>
      <c r="K2510" t="s">
        <v>137</v>
      </c>
      <c r="L2510" t="s">
        <v>7510</v>
      </c>
      <c r="M2510" t="s">
        <v>7511</v>
      </c>
      <c r="N2510">
        <v>1.5349999999999999</v>
      </c>
      <c r="O2510">
        <v>0</v>
      </c>
      <c r="P2510">
        <v>15</v>
      </c>
      <c r="Q2510">
        <v>0</v>
      </c>
      <c r="R2510">
        <v>0</v>
      </c>
      <c r="S2510">
        <v>0</v>
      </c>
      <c r="T2510">
        <v>1</v>
      </c>
      <c r="U2510">
        <v>0</v>
      </c>
      <c r="V2510">
        <v>0</v>
      </c>
      <c r="W2510">
        <v>0</v>
      </c>
      <c r="X2510">
        <v>5.2242120546484125</v>
      </c>
      <c r="Y2510">
        <v>0</v>
      </c>
      <c r="Z2510">
        <v>0</v>
      </c>
      <c r="AA2510">
        <v>0</v>
      </c>
      <c r="AB2510">
        <v>7.6333700484999996E-4</v>
      </c>
      <c r="AC2510">
        <v>0</v>
      </c>
      <c r="AD2510">
        <v>0</v>
      </c>
      <c r="AE2510">
        <v>5.2249753916532624</v>
      </c>
    </row>
    <row r="2511" spans="1:31" x14ac:dyDescent="0.25">
      <c r="A2511">
        <v>1810347</v>
      </c>
      <c r="B2511">
        <v>1</v>
      </c>
      <c r="C2511" t="s">
        <v>80</v>
      </c>
      <c r="D2511" t="s">
        <v>83</v>
      </c>
      <c r="E2511" t="s">
        <v>193</v>
      </c>
      <c r="F2511" t="s">
        <v>7512</v>
      </c>
      <c r="G2511" t="s">
        <v>235</v>
      </c>
      <c r="H2511" t="s">
        <v>134</v>
      </c>
      <c r="I2511" t="s">
        <v>135</v>
      </c>
      <c r="J2511" t="s">
        <v>136</v>
      </c>
      <c r="K2511" t="s">
        <v>137</v>
      </c>
      <c r="L2511" t="s">
        <v>7513</v>
      </c>
      <c r="M2511" t="s">
        <v>7514</v>
      </c>
      <c r="N2511">
        <v>0.55777777699999997</v>
      </c>
      <c r="O2511">
        <v>0</v>
      </c>
      <c r="P2511">
        <v>85</v>
      </c>
      <c r="Q2511">
        <v>0</v>
      </c>
      <c r="R2511">
        <v>0</v>
      </c>
      <c r="S2511">
        <v>0</v>
      </c>
      <c r="T2511">
        <v>1</v>
      </c>
      <c r="U2511">
        <v>0</v>
      </c>
      <c r="V2511">
        <v>0</v>
      </c>
      <c r="W2511">
        <v>0</v>
      </c>
      <c r="X2511">
        <v>15.717298236160261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15.717298236160261</v>
      </c>
    </row>
    <row r="2512" spans="1:31" x14ac:dyDescent="0.25">
      <c r="A2512">
        <v>1810201</v>
      </c>
      <c r="B2512">
        <v>1</v>
      </c>
      <c r="C2512" t="s">
        <v>80</v>
      </c>
      <c r="D2512" t="s">
        <v>95</v>
      </c>
      <c r="E2512" t="s">
        <v>193</v>
      </c>
      <c r="F2512" t="s">
        <v>7515</v>
      </c>
      <c r="G2512" t="s">
        <v>235</v>
      </c>
      <c r="H2512" t="s">
        <v>134</v>
      </c>
      <c r="I2512" t="s">
        <v>135</v>
      </c>
      <c r="J2512" t="s">
        <v>136</v>
      </c>
      <c r="K2512" t="s">
        <v>137</v>
      </c>
      <c r="L2512" t="s">
        <v>7516</v>
      </c>
      <c r="M2512" t="s">
        <v>7517</v>
      </c>
      <c r="N2512">
        <v>1.196388888</v>
      </c>
      <c r="O2512">
        <v>0</v>
      </c>
      <c r="P2512">
        <v>78</v>
      </c>
      <c r="Q2512">
        <v>0</v>
      </c>
      <c r="R2512">
        <v>1</v>
      </c>
      <c r="S2512">
        <v>0</v>
      </c>
      <c r="T2512">
        <v>1</v>
      </c>
      <c r="U2512">
        <v>0</v>
      </c>
      <c r="V2512">
        <v>0</v>
      </c>
      <c r="W2512">
        <v>0</v>
      </c>
      <c r="X2512">
        <v>19.615358279887516</v>
      </c>
      <c r="Y2512">
        <v>0</v>
      </c>
      <c r="Z2512">
        <v>0.90346616811759706</v>
      </c>
      <c r="AA2512">
        <v>0</v>
      </c>
      <c r="AB2512">
        <v>0</v>
      </c>
      <c r="AC2512">
        <v>0</v>
      </c>
      <c r="AD2512">
        <v>0</v>
      </c>
      <c r="AE2512">
        <v>20.518824448005113</v>
      </c>
    </row>
    <row r="2513" spans="1:31" x14ac:dyDescent="0.25">
      <c r="A2513">
        <v>1810161</v>
      </c>
      <c r="B2513">
        <v>1</v>
      </c>
      <c r="C2513" t="s">
        <v>80</v>
      </c>
      <c r="D2513" t="s">
        <v>97</v>
      </c>
      <c r="E2513" t="s">
        <v>131</v>
      </c>
      <c r="F2513" t="s">
        <v>7518</v>
      </c>
      <c r="G2513" t="s">
        <v>231</v>
      </c>
      <c r="H2513" t="s">
        <v>134</v>
      </c>
      <c r="I2513" t="s">
        <v>135</v>
      </c>
      <c r="J2513" t="s">
        <v>136</v>
      </c>
      <c r="K2513" t="s">
        <v>137</v>
      </c>
      <c r="L2513" t="s">
        <v>7519</v>
      </c>
      <c r="M2513" t="s">
        <v>7520</v>
      </c>
      <c r="N2513">
        <v>0.56361111100000005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1</v>
      </c>
      <c r="U2513">
        <v>0</v>
      </c>
      <c r="V2513">
        <v>0</v>
      </c>
      <c r="W2513">
        <v>0</v>
      </c>
      <c r="X2513">
        <v>0.15570070388366083</v>
      </c>
      <c r="Y2513">
        <v>0</v>
      </c>
      <c r="Z2513">
        <v>0</v>
      </c>
      <c r="AA2513">
        <v>0</v>
      </c>
      <c r="AB2513">
        <v>0.10750421051232889</v>
      </c>
      <c r="AC2513">
        <v>0</v>
      </c>
      <c r="AD2513">
        <v>0</v>
      </c>
      <c r="AE2513">
        <v>0.2632049143959897</v>
      </c>
    </row>
    <row r="2514" spans="1:31" x14ac:dyDescent="0.25">
      <c r="A2514">
        <v>1809975</v>
      </c>
      <c r="B2514">
        <v>1</v>
      </c>
      <c r="C2514" t="s">
        <v>80</v>
      </c>
      <c r="D2514" t="s">
        <v>104</v>
      </c>
      <c r="E2514" t="s">
        <v>131</v>
      </c>
      <c r="F2514" t="s">
        <v>7521</v>
      </c>
      <c r="G2514" t="s">
        <v>148</v>
      </c>
      <c r="H2514" t="s">
        <v>134</v>
      </c>
      <c r="I2514" t="s">
        <v>135</v>
      </c>
      <c r="J2514" t="s">
        <v>136</v>
      </c>
      <c r="K2514" t="s">
        <v>137</v>
      </c>
      <c r="L2514" t="s">
        <v>7522</v>
      </c>
      <c r="M2514" t="s">
        <v>7523</v>
      </c>
      <c r="N2514">
        <v>4.8322222220000004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0.33634566443512692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0.33634566443512692</v>
      </c>
    </row>
    <row r="2515" spans="1:31" x14ac:dyDescent="0.25">
      <c r="A2515">
        <v>1809995</v>
      </c>
      <c r="B2515">
        <v>1</v>
      </c>
      <c r="C2515" t="s">
        <v>80</v>
      </c>
      <c r="D2515" t="s">
        <v>95</v>
      </c>
      <c r="E2515" t="s">
        <v>176</v>
      </c>
      <c r="F2515" t="s">
        <v>7524</v>
      </c>
      <c r="G2515" t="s">
        <v>263</v>
      </c>
      <c r="H2515" t="s">
        <v>143</v>
      </c>
      <c r="I2515" t="s">
        <v>135</v>
      </c>
      <c r="J2515" t="s">
        <v>136</v>
      </c>
      <c r="K2515" t="s">
        <v>159</v>
      </c>
      <c r="L2515" t="s">
        <v>7525</v>
      </c>
      <c r="M2515" t="s">
        <v>7526</v>
      </c>
      <c r="N2515">
        <v>1.0617563880000001</v>
      </c>
      <c r="O2515">
        <v>0</v>
      </c>
      <c r="P2515">
        <v>151</v>
      </c>
      <c r="Q2515">
        <v>0</v>
      </c>
      <c r="R2515">
        <v>0</v>
      </c>
      <c r="S2515">
        <v>0</v>
      </c>
      <c r="T2515">
        <v>9</v>
      </c>
      <c r="U2515">
        <v>1</v>
      </c>
      <c r="V2515">
        <v>0</v>
      </c>
      <c r="W2515">
        <v>0</v>
      </c>
      <c r="X2515">
        <v>51.228338540998202</v>
      </c>
      <c r="Y2515">
        <v>0</v>
      </c>
      <c r="Z2515">
        <v>0</v>
      </c>
      <c r="AA2515">
        <v>0</v>
      </c>
      <c r="AB2515">
        <v>7.8280126354668198</v>
      </c>
      <c r="AC2515">
        <v>9.0541253027986102</v>
      </c>
      <c r="AD2515">
        <v>0</v>
      </c>
      <c r="AE2515">
        <v>68.110476479263639</v>
      </c>
    </row>
    <row r="2516" spans="1:31" x14ac:dyDescent="0.25">
      <c r="A2516">
        <v>1810081</v>
      </c>
      <c r="B2516">
        <v>1</v>
      </c>
      <c r="C2516" t="s">
        <v>80</v>
      </c>
      <c r="D2516" t="s">
        <v>102</v>
      </c>
      <c r="E2516" t="s">
        <v>146</v>
      </c>
      <c r="F2516" t="s">
        <v>7527</v>
      </c>
      <c r="G2516" t="s">
        <v>142</v>
      </c>
      <c r="H2516" t="s">
        <v>143</v>
      </c>
      <c r="I2516" t="s">
        <v>135</v>
      </c>
      <c r="J2516" t="s">
        <v>136</v>
      </c>
      <c r="K2516" t="s">
        <v>137</v>
      </c>
      <c r="L2516" t="s">
        <v>7528</v>
      </c>
      <c r="M2516" t="s">
        <v>7529</v>
      </c>
      <c r="N2516">
        <v>0.25777777699999999</v>
      </c>
      <c r="O2516">
        <v>0</v>
      </c>
      <c r="P2516">
        <v>10</v>
      </c>
      <c r="Q2516">
        <v>3</v>
      </c>
      <c r="R2516">
        <v>116</v>
      </c>
      <c r="S2516">
        <v>0</v>
      </c>
      <c r="T2516">
        <v>21</v>
      </c>
      <c r="U2516">
        <v>0</v>
      </c>
      <c r="V2516">
        <v>0</v>
      </c>
      <c r="W2516">
        <v>0</v>
      </c>
      <c r="X2516">
        <v>0.69719597969911995</v>
      </c>
      <c r="Y2516">
        <v>0.7964433418263468</v>
      </c>
      <c r="Z2516">
        <v>20.970021000173816</v>
      </c>
      <c r="AA2516">
        <v>0</v>
      </c>
      <c r="AB2516">
        <v>1.4748691588773333</v>
      </c>
      <c r="AC2516">
        <v>0</v>
      </c>
      <c r="AD2516">
        <v>0</v>
      </c>
      <c r="AE2516">
        <v>23.938529480576616</v>
      </c>
    </row>
    <row r="2517" spans="1:31" x14ac:dyDescent="0.25">
      <c r="A2517">
        <v>1810330</v>
      </c>
      <c r="B2517">
        <v>1</v>
      </c>
      <c r="C2517" t="s">
        <v>81</v>
      </c>
      <c r="D2517" t="s">
        <v>127</v>
      </c>
      <c r="E2517" t="s">
        <v>140</v>
      </c>
      <c r="F2517" t="s">
        <v>7530</v>
      </c>
      <c r="G2517" t="s">
        <v>142</v>
      </c>
      <c r="H2517" t="s">
        <v>143</v>
      </c>
      <c r="I2517" t="s">
        <v>135</v>
      </c>
      <c r="J2517" t="s">
        <v>136</v>
      </c>
      <c r="K2517" t="s">
        <v>137</v>
      </c>
      <c r="L2517" t="s">
        <v>7531</v>
      </c>
      <c r="M2517" t="s">
        <v>7532</v>
      </c>
      <c r="N2517">
        <v>1.7594444440000001</v>
      </c>
      <c r="O2517">
        <v>0</v>
      </c>
      <c r="P2517">
        <v>0</v>
      </c>
      <c r="Q2517">
        <v>26</v>
      </c>
      <c r="R2517">
        <v>0</v>
      </c>
      <c r="S2517">
        <v>4</v>
      </c>
      <c r="T2517">
        <v>0</v>
      </c>
      <c r="U2517">
        <v>1</v>
      </c>
      <c r="V2517">
        <v>0</v>
      </c>
      <c r="W2517">
        <v>0</v>
      </c>
      <c r="X2517">
        <v>0</v>
      </c>
      <c r="Y2517">
        <v>14.365346934816241</v>
      </c>
      <c r="Z2517">
        <v>0</v>
      </c>
      <c r="AA2517">
        <v>17.11609235601599</v>
      </c>
      <c r="AB2517">
        <v>0</v>
      </c>
      <c r="AC2517">
        <v>10.695898975603457</v>
      </c>
      <c r="AD2517">
        <v>0</v>
      </c>
      <c r="AE2517">
        <v>42.17733826643569</v>
      </c>
    </row>
    <row r="2518" spans="1:31" x14ac:dyDescent="0.25">
      <c r="A2518">
        <v>1809889</v>
      </c>
      <c r="B2518">
        <v>1</v>
      </c>
      <c r="C2518" t="s">
        <v>80</v>
      </c>
      <c r="D2518" t="s">
        <v>110</v>
      </c>
      <c r="E2518" t="s">
        <v>193</v>
      </c>
      <c r="F2518" t="s">
        <v>7533</v>
      </c>
      <c r="G2518" t="s">
        <v>235</v>
      </c>
      <c r="H2518" t="s">
        <v>134</v>
      </c>
      <c r="I2518" t="s">
        <v>135</v>
      </c>
      <c r="J2518" t="s">
        <v>136</v>
      </c>
      <c r="K2518" t="s">
        <v>137</v>
      </c>
      <c r="L2518" t="s">
        <v>7534</v>
      </c>
      <c r="M2518" t="s">
        <v>7535</v>
      </c>
      <c r="N2518">
        <v>1.0752777769999999</v>
      </c>
      <c r="O2518">
        <v>0</v>
      </c>
      <c r="P2518">
        <v>93</v>
      </c>
      <c r="Q2518">
        <v>0</v>
      </c>
      <c r="R2518">
        <v>0</v>
      </c>
      <c r="S2518">
        <v>0</v>
      </c>
      <c r="T2518">
        <v>7</v>
      </c>
      <c r="U2518">
        <v>0</v>
      </c>
      <c r="V2518">
        <v>0</v>
      </c>
      <c r="W2518">
        <v>0</v>
      </c>
      <c r="X2518">
        <v>19.342357853098513</v>
      </c>
      <c r="Y2518">
        <v>0</v>
      </c>
      <c r="Z2518">
        <v>0</v>
      </c>
      <c r="AA2518">
        <v>0</v>
      </c>
      <c r="AB2518">
        <v>1.463447286799654</v>
      </c>
      <c r="AC2518">
        <v>0</v>
      </c>
      <c r="AD2518">
        <v>0</v>
      </c>
      <c r="AE2518">
        <v>20.805805139898165</v>
      </c>
    </row>
    <row r="2519" spans="1:31" x14ac:dyDescent="0.25">
      <c r="A2519">
        <v>1810553</v>
      </c>
      <c r="B2519">
        <v>1</v>
      </c>
      <c r="C2519" t="s">
        <v>80</v>
      </c>
      <c r="D2519" t="s">
        <v>100</v>
      </c>
      <c r="E2519" t="s">
        <v>131</v>
      </c>
      <c r="F2519" t="s">
        <v>7536</v>
      </c>
      <c r="G2519" t="s">
        <v>231</v>
      </c>
      <c r="H2519" t="s">
        <v>134</v>
      </c>
      <c r="I2519" t="s">
        <v>135</v>
      </c>
      <c r="J2519" t="s">
        <v>136</v>
      </c>
      <c r="K2519" t="s">
        <v>137</v>
      </c>
      <c r="L2519" t="s">
        <v>7537</v>
      </c>
      <c r="M2519" t="s">
        <v>7538</v>
      </c>
      <c r="N2519">
        <v>1.7825</v>
      </c>
      <c r="O2519">
        <v>0</v>
      </c>
      <c r="P2519">
        <v>2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1.6039759874331401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1.6039759874331401</v>
      </c>
    </row>
    <row r="2520" spans="1:31" x14ac:dyDescent="0.25">
      <c r="A2520">
        <v>1810221</v>
      </c>
      <c r="B2520">
        <v>1</v>
      </c>
      <c r="C2520" t="s">
        <v>80</v>
      </c>
      <c r="D2520" t="s">
        <v>100</v>
      </c>
      <c r="E2520" t="s">
        <v>131</v>
      </c>
      <c r="F2520" t="s">
        <v>7539</v>
      </c>
      <c r="G2520" t="s">
        <v>231</v>
      </c>
      <c r="H2520" t="s">
        <v>134</v>
      </c>
      <c r="I2520" t="s">
        <v>135</v>
      </c>
      <c r="J2520" t="s">
        <v>136</v>
      </c>
      <c r="K2520" t="s">
        <v>137</v>
      </c>
      <c r="L2520" t="s">
        <v>7540</v>
      </c>
      <c r="M2520" t="s">
        <v>7541</v>
      </c>
      <c r="N2520">
        <v>3.0361111109999999</v>
      </c>
      <c r="O2520">
        <v>0</v>
      </c>
      <c r="P2520">
        <v>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1.2577772008074377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1.2577772008074377</v>
      </c>
    </row>
    <row r="2521" spans="1:31" x14ac:dyDescent="0.25">
      <c r="A2521">
        <v>1810344</v>
      </c>
      <c r="B2521">
        <v>1</v>
      </c>
      <c r="C2521" t="s">
        <v>81</v>
      </c>
      <c r="D2521" t="s">
        <v>127</v>
      </c>
      <c r="E2521" t="s">
        <v>146</v>
      </c>
      <c r="F2521" t="s">
        <v>7542</v>
      </c>
      <c r="G2521" t="s">
        <v>170</v>
      </c>
      <c r="H2521" t="s">
        <v>143</v>
      </c>
      <c r="I2521" t="s">
        <v>135</v>
      </c>
      <c r="J2521" t="s">
        <v>136</v>
      </c>
      <c r="K2521" t="s">
        <v>137</v>
      </c>
      <c r="L2521" t="s">
        <v>7543</v>
      </c>
      <c r="M2521" t="s">
        <v>7544</v>
      </c>
      <c r="N2521">
        <v>4.7686111110000002</v>
      </c>
      <c r="O2521">
        <v>0</v>
      </c>
      <c r="P2521">
        <v>1</v>
      </c>
      <c r="Q2521">
        <v>0</v>
      </c>
      <c r="R2521">
        <v>4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5.6876579552666672E-4</v>
      </c>
      <c r="Y2521">
        <v>0</v>
      </c>
      <c r="Z2521">
        <v>1.8475628119359644</v>
      </c>
      <c r="AA2521">
        <v>0</v>
      </c>
      <c r="AB2521">
        <v>0</v>
      </c>
      <c r="AC2521">
        <v>0</v>
      </c>
      <c r="AD2521">
        <v>0</v>
      </c>
      <c r="AE2521">
        <v>1.8481315777314911</v>
      </c>
    </row>
    <row r="2522" spans="1:31" x14ac:dyDescent="0.25">
      <c r="A2522">
        <v>1810244</v>
      </c>
      <c r="B2522">
        <v>1</v>
      </c>
      <c r="C2522" t="s">
        <v>80</v>
      </c>
      <c r="D2522" t="s">
        <v>106</v>
      </c>
      <c r="E2522" t="s">
        <v>193</v>
      </c>
      <c r="F2522" t="s">
        <v>7545</v>
      </c>
      <c r="G2522" t="s">
        <v>235</v>
      </c>
      <c r="H2522" t="s">
        <v>134</v>
      </c>
      <c r="I2522" t="s">
        <v>135</v>
      </c>
      <c r="J2522" t="s">
        <v>136</v>
      </c>
      <c r="K2522" t="s">
        <v>137</v>
      </c>
      <c r="L2522" t="s">
        <v>7546</v>
      </c>
      <c r="M2522" t="s">
        <v>7547</v>
      </c>
      <c r="N2522">
        <v>0.94444444400000005</v>
      </c>
      <c r="O2522">
        <v>0</v>
      </c>
      <c r="P2522">
        <v>5</v>
      </c>
      <c r="Q2522">
        <v>0</v>
      </c>
      <c r="R2522">
        <v>2</v>
      </c>
      <c r="S2522">
        <v>0</v>
      </c>
      <c r="T2522">
        <v>2</v>
      </c>
      <c r="U2522">
        <v>0</v>
      </c>
      <c r="V2522">
        <v>0</v>
      </c>
      <c r="W2522">
        <v>0</v>
      </c>
      <c r="X2522">
        <v>4.2009008956600669</v>
      </c>
      <c r="Y2522">
        <v>0</v>
      </c>
      <c r="Z2522">
        <v>0.58838298087940011</v>
      </c>
      <c r="AA2522">
        <v>0</v>
      </c>
      <c r="AB2522">
        <v>1.1410665523157999</v>
      </c>
      <c r="AC2522">
        <v>0</v>
      </c>
      <c r="AD2522">
        <v>0</v>
      </c>
      <c r="AE2522">
        <v>5.9303504288552666</v>
      </c>
    </row>
    <row r="2523" spans="1:31" x14ac:dyDescent="0.25">
      <c r="A2523">
        <v>1810390</v>
      </c>
      <c r="B2523">
        <v>1</v>
      </c>
      <c r="C2523" t="s">
        <v>81</v>
      </c>
      <c r="D2523" t="s">
        <v>120</v>
      </c>
      <c r="E2523" t="s">
        <v>193</v>
      </c>
      <c r="F2523" t="s">
        <v>7548</v>
      </c>
      <c r="G2523" t="s">
        <v>235</v>
      </c>
      <c r="H2523" t="s">
        <v>134</v>
      </c>
      <c r="I2523" t="s">
        <v>135</v>
      </c>
      <c r="J2523" t="s">
        <v>136</v>
      </c>
      <c r="K2523" t="s">
        <v>137</v>
      </c>
      <c r="L2523" t="s">
        <v>7549</v>
      </c>
      <c r="M2523" t="s">
        <v>7550</v>
      </c>
      <c r="N2523">
        <v>3.588333333</v>
      </c>
      <c r="O2523">
        <v>0</v>
      </c>
      <c r="P2523">
        <v>70</v>
      </c>
      <c r="Q2523">
        <v>0</v>
      </c>
      <c r="R2523">
        <v>1</v>
      </c>
      <c r="S2523">
        <v>0</v>
      </c>
      <c r="T2523">
        <v>2</v>
      </c>
      <c r="U2523">
        <v>0</v>
      </c>
      <c r="V2523">
        <v>0</v>
      </c>
      <c r="W2523">
        <v>0</v>
      </c>
      <c r="X2523">
        <v>56.45130276312139</v>
      </c>
      <c r="Y2523">
        <v>0</v>
      </c>
      <c r="Z2523">
        <v>0.97760808909952024</v>
      </c>
      <c r="AA2523">
        <v>0</v>
      </c>
      <c r="AB2523">
        <v>1.6166577523249999E-3</v>
      </c>
      <c r="AC2523">
        <v>0</v>
      </c>
      <c r="AD2523">
        <v>0</v>
      </c>
      <c r="AE2523">
        <v>57.430527509973231</v>
      </c>
    </row>
    <row r="2524" spans="1:31" x14ac:dyDescent="0.25">
      <c r="A2524">
        <v>1810204</v>
      </c>
      <c r="B2524">
        <v>1</v>
      </c>
      <c r="C2524" t="s">
        <v>81</v>
      </c>
      <c r="D2524" t="s">
        <v>127</v>
      </c>
      <c r="E2524" t="s">
        <v>291</v>
      </c>
      <c r="F2524" t="s">
        <v>7551</v>
      </c>
      <c r="G2524" t="s">
        <v>424</v>
      </c>
      <c r="H2524" t="s">
        <v>134</v>
      </c>
      <c r="I2524" t="s">
        <v>135</v>
      </c>
      <c r="J2524" t="s">
        <v>136</v>
      </c>
      <c r="K2524" t="s">
        <v>137</v>
      </c>
      <c r="L2524" t="s">
        <v>7552</v>
      </c>
      <c r="M2524" t="s">
        <v>7553</v>
      </c>
      <c r="N2524">
        <v>2.8391666660000001</v>
      </c>
      <c r="O2524">
        <v>0</v>
      </c>
      <c r="P2524">
        <v>34</v>
      </c>
      <c r="Q2524">
        <v>0</v>
      </c>
      <c r="R2524">
        <v>0</v>
      </c>
      <c r="S2524">
        <v>0</v>
      </c>
      <c r="T2524">
        <v>2</v>
      </c>
      <c r="U2524">
        <v>0</v>
      </c>
      <c r="V2524">
        <v>0</v>
      </c>
      <c r="W2524">
        <v>0</v>
      </c>
      <c r="X2524">
        <v>15.079323592533525</v>
      </c>
      <c r="Y2524">
        <v>0</v>
      </c>
      <c r="Z2524">
        <v>0</v>
      </c>
      <c r="AA2524">
        <v>0</v>
      </c>
      <c r="AB2524">
        <v>0.65468065430676414</v>
      </c>
      <c r="AC2524">
        <v>0</v>
      </c>
      <c r="AD2524">
        <v>0</v>
      </c>
      <c r="AE2524">
        <v>15.734004246840289</v>
      </c>
    </row>
    <row r="2525" spans="1:31" x14ac:dyDescent="0.25">
      <c r="A2525">
        <v>1810098</v>
      </c>
      <c r="B2525">
        <v>1</v>
      </c>
      <c r="C2525" t="s">
        <v>80</v>
      </c>
      <c r="D2525" t="s">
        <v>101</v>
      </c>
      <c r="E2525" t="s">
        <v>291</v>
      </c>
      <c r="F2525" t="s">
        <v>7554</v>
      </c>
      <c r="G2525" t="s">
        <v>475</v>
      </c>
      <c r="H2525" t="s">
        <v>134</v>
      </c>
      <c r="I2525" t="s">
        <v>135</v>
      </c>
      <c r="J2525" t="s">
        <v>136</v>
      </c>
      <c r="K2525" t="s">
        <v>137</v>
      </c>
      <c r="L2525" t="s">
        <v>7555</v>
      </c>
      <c r="M2525" t="s">
        <v>7556</v>
      </c>
      <c r="N2525">
        <v>1.4055555550000001</v>
      </c>
      <c r="O2525">
        <v>0</v>
      </c>
      <c r="P2525">
        <v>165</v>
      </c>
      <c r="Q2525">
        <v>0</v>
      </c>
      <c r="R2525">
        <v>1</v>
      </c>
      <c r="S2525">
        <v>0</v>
      </c>
      <c r="T2525">
        <v>3</v>
      </c>
      <c r="U2525">
        <v>0</v>
      </c>
      <c r="V2525">
        <v>0</v>
      </c>
      <c r="W2525">
        <v>0</v>
      </c>
      <c r="X2525">
        <v>81.606046588895481</v>
      </c>
      <c r="Y2525">
        <v>0</v>
      </c>
      <c r="Z2525">
        <v>2.0400852968750004E-2</v>
      </c>
      <c r="AA2525">
        <v>0</v>
      </c>
      <c r="AB2525">
        <v>2.5485407852251116</v>
      </c>
      <c r="AC2525">
        <v>0</v>
      </c>
      <c r="AD2525">
        <v>0</v>
      </c>
      <c r="AE2525">
        <v>84.174988227089344</v>
      </c>
    </row>
    <row r="2526" spans="1:31" x14ac:dyDescent="0.25">
      <c r="A2526">
        <v>1810261</v>
      </c>
      <c r="B2526">
        <v>1</v>
      </c>
      <c r="C2526" t="s">
        <v>81</v>
      </c>
      <c r="D2526" t="s">
        <v>127</v>
      </c>
      <c r="E2526" t="s">
        <v>146</v>
      </c>
      <c r="F2526" t="s">
        <v>7557</v>
      </c>
      <c r="G2526" t="s">
        <v>170</v>
      </c>
      <c r="H2526" t="s">
        <v>143</v>
      </c>
      <c r="I2526" t="s">
        <v>135</v>
      </c>
      <c r="J2526" t="s">
        <v>136</v>
      </c>
      <c r="K2526" t="s">
        <v>137</v>
      </c>
      <c r="L2526" t="s">
        <v>7558</v>
      </c>
      <c r="M2526" t="s">
        <v>7559</v>
      </c>
      <c r="N2526">
        <v>1.055555555</v>
      </c>
      <c r="O2526">
        <v>0</v>
      </c>
      <c r="P2526">
        <v>2</v>
      </c>
      <c r="Q2526">
        <v>0</v>
      </c>
      <c r="R2526">
        <v>10</v>
      </c>
      <c r="S2526">
        <v>1</v>
      </c>
      <c r="T2526">
        <v>1</v>
      </c>
      <c r="U2526">
        <v>0</v>
      </c>
      <c r="V2526">
        <v>0</v>
      </c>
      <c r="W2526">
        <v>0</v>
      </c>
      <c r="X2526">
        <v>0.14915375657814584</v>
      </c>
      <c r="Y2526">
        <v>0</v>
      </c>
      <c r="Z2526">
        <v>1.3025374929555624</v>
      </c>
      <c r="AA2526">
        <v>10.810226783630334</v>
      </c>
      <c r="AB2526">
        <v>0.93745599554625003</v>
      </c>
      <c r="AC2526">
        <v>0</v>
      </c>
      <c r="AD2526">
        <v>0</v>
      </c>
      <c r="AE2526">
        <v>13.199374028710292</v>
      </c>
    </row>
    <row r="2527" spans="1:31" x14ac:dyDescent="0.25">
      <c r="A2527">
        <v>1810307</v>
      </c>
      <c r="B2527">
        <v>1</v>
      </c>
      <c r="C2527" t="s">
        <v>80</v>
      </c>
      <c r="D2527" t="s">
        <v>103</v>
      </c>
      <c r="E2527" t="s">
        <v>291</v>
      </c>
      <c r="F2527" t="s">
        <v>7560</v>
      </c>
      <c r="G2527" t="s">
        <v>279</v>
      </c>
      <c r="H2527" t="s">
        <v>134</v>
      </c>
      <c r="I2527" t="s">
        <v>135</v>
      </c>
      <c r="J2527" t="s">
        <v>136</v>
      </c>
      <c r="K2527" t="s">
        <v>137</v>
      </c>
      <c r="L2527" t="s">
        <v>7561</v>
      </c>
      <c r="M2527" t="s">
        <v>7562</v>
      </c>
      <c r="N2527">
        <v>0.33500000000000002</v>
      </c>
      <c r="O2527">
        <v>0</v>
      </c>
      <c r="P2527">
        <v>213</v>
      </c>
      <c r="Q2527">
        <v>0</v>
      </c>
      <c r="R2527">
        <v>7</v>
      </c>
      <c r="S2527">
        <v>0</v>
      </c>
      <c r="T2527">
        <v>30</v>
      </c>
      <c r="U2527">
        <v>0</v>
      </c>
      <c r="V2527">
        <v>0</v>
      </c>
      <c r="W2527">
        <v>0</v>
      </c>
      <c r="X2527">
        <v>18.209035341475225</v>
      </c>
      <c r="Y2527">
        <v>0</v>
      </c>
      <c r="Z2527">
        <v>0.52839204993382505</v>
      </c>
      <c r="AA2527">
        <v>0</v>
      </c>
      <c r="AB2527">
        <v>3.3998388016376699</v>
      </c>
      <c r="AC2527">
        <v>0</v>
      </c>
      <c r="AD2527">
        <v>0</v>
      </c>
      <c r="AE2527">
        <v>22.13726619304672</v>
      </c>
    </row>
    <row r="2528" spans="1:31" x14ac:dyDescent="0.25">
      <c r="A2528">
        <v>1810012</v>
      </c>
      <c r="B2528">
        <v>1</v>
      </c>
      <c r="C2528" t="s">
        <v>81</v>
      </c>
      <c r="D2528" t="s">
        <v>128</v>
      </c>
      <c r="E2528" t="s">
        <v>193</v>
      </c>
      <c r="F2528" t="s">
        <v>7563</v>
      </c>
      <c r="G2528" t="s">
        <v>235</v>
      </c>
      <c r="H2528" t="s">
        <v>134</v>
      </c>
      <c r="I2528" t="s">
        <v>135</v>
      </c>
      <c r="J2528" t="s">
        <v>136</v>
      </c>
      <c r="K2528" t="s">
        <v>137</v>
      </c>
      <c r="L2528" t="s">
        <v>7564</v>
      </c>
      <c r="M2528" t="s">
        <v>7565</v>
      </c>
      <c r="N2528">
        <v>1.6388888880000001</v>
      </c>
      <c r="O2528">
        <v>0</v>
      </c>
      <c r="P2528">
        <v>38</v>
      </c>
      <c r="Q2528">
        <v>0</v>
      </c>
      <c r="R2528">
        <v>1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12.883576473720211</v>
      </c>
      <c r="Y2528">
        <v>0</v>
      </c>
      <c r="Z2528">
        <v>0.97864966223765881</v>
      </c>
      <c r="AA2528">
        <v>0</v>
      </c>
      <c r="AB2528">
        <v>0.14299555522935836</v>
      </c>
      <c r="AC2528">
        <v>0</v>
      </c>
      <c r="AD2528">
        <v>0</v>
      </c>
      <c r="AE2528">
        <v>14.005221691187229</v>
      </c>
    </row>
    <row r="2529" spans="1:31" x14ac:dyDescent="0.25">
      <c r="A2529">
        <v>1809912</v>
      </c>
      <c r="B2529">
        <v>1</v>
      </c>
      <c r="C2529" t="s">
        <v>81</v>
      </c>
      <c r="D2529" t="s">
        <v>113</v>
      </c>
      <c r="E2529" t="s">
        <v>176</v>
      </c>
      <c r="F2529" t="s">
        <v>3036</v>
      </c>
      <c r="G2529" t="s">
        <v>142</v>
      </c>
      <c r="H2529" t="s">
        <v>143</v>
      </c>
      <c r="I2529" t="s">
        <v>135</v>
      </c>
      <c r="J2529" t="s">
        <v>136</v>
      </c>
      <c r="K2529" t="s">
        <v>137</v>
      </c>
      <c r="L2529" t="s">
        <v>7566</v>
      </c>
      <c r="M2529" t="s">
        <v>7567</v>
      </c>
      <c r="N2529">
        <v>0.54138888799999996</v>
      </c>
      <c r="O2529">
        <v>2</v>
      </c>
      <c r="P2529">
        <v>114</v>
      </c>
      <c r="Q2529">
        <v>4</v>
      </c>
      <c r="R2529">
        <v>23</v>
      </c>
      <c r="S2529">
        <v>10</v>
      </c>
      <c r="T2529">
        <v>15</v>
      </c>
      <c r="U2529">
        <v>4</v>
      </c>
      <c r="V2529">
        <v>1</v>
      </c>
      <c r="W2529">
        <v>0.18844998265143334</v>
      </c>
      <c r="X2529">
        <v>6.5366722126626451</v>
      </c>
      <c r="Y2529">
        <v>2.499655916761232</v>
      </c>
      <c r="Z2529">
        <v>1.0249581861352008</v>
      </c>
      <c r="AA2529">
        <v>86.361592380808531</v>
      </c>
      <c r="AB2529">
        <v>8.9395028053626806</v>
      </c>
      <c r="AC2529">
        <v>222.03440235718517</v>
      </c>
      <c r="AD2529">
        <v>1.0316567504020182</v>
      </c>
      <c r="AE2529">
        <v>328.61689059196891</v>
      </c>
    </row>
    <row r="2530" spans="1:31" x14ac:dyDescent="0.25">
      <c r="A2530">
        <v>1810599</v>
      </c>
      <c r="B2530">
        <v>1</v>
      </c>
      <c r="C2530" t="s">
        <v>81</v>
      </c>
      <c r="D2530" t="s">
        <v>127</v>
      </c>
      <c r="E2530" t="s">
        <v>140</v>
      </c>
      <c r="F2530" t="s">
        <v>7568</v>
      </c>
      <c r="G2530" t="s">
        <v>7569</v>
      </c>
      <c r="H2530" t="s">
        <v>143</v>
      </c>
      <c r="I2530" t="s">
        <v>135</v>
      </c>
      <c r="J2530" t="s">
        <v>136</v>
      </c>
      <c r="K2530" t="s">
        <v>137</v>
      </c>
      <c r="L2530" t="s">
        <v>7570</v>
      </c>
      <c r="M2530" t="s">
        <v>7571</v>
      </c>
      <c r="N2530">
        <v>6.5844444439999998</v>
      </c>
      <c r="O2530">
        <v>0</v>
      </c>
      <c r="P2530">
        <v>0</v>
      </c>
      <c r="Q2530">
        <v>26</v>
      </c>
      <c r="R2530">
        <v>0</v>
      </c>
      <c r="S2530">
        <v>4</v>
      </c>
      <c r="T2530">
        <v>0</v>
      </c>
      <c r="U2530">
        <v>1</v>
      </c>
      <c r="V2530">
        <v>0</v>
      </c>
      <c r="W2530">
        <v>0</v>
      </c>
      <c r="X2530">
        <v>0</v>
      </c>
      <c r="Y2530">
        <v>44.056659226805493</v>
      </c>
      <c r="Z2530">
        <v>0</v>
      </c>
      <c r="AA2530">
        <v>55.364562016764005</v>
      </c>
      <c r="AB2530">
        <v>0</v>
      </c>
      <c r="AC2530">
        <v>44.07805140942736</v>
      </c>
      <c r="AD2530">
        <v>0</v>
      </c>
      <c r="AE2530">
        <v>143.49927265299686</v>
      </c>
    </row>
    <row r="2531" spans="1:31" x14ac:dyDescent="0.25">
      <c r="A2531">
        <v>1810058</v>
      </c>
      <c r="B2531">
        <v>1</v>
      </c>
      <c r="C2531" t="s">
        <v>80</v>
      </c>
      <c r="D2531" t="s">
        <v>96</v>
      </c>
      <c r="E2531" t="s">
        <v>131</v>
      </c>
      <c r="F2531" t="s">
        <v>7572</v>
      </c>
      <c r="G2531" t="s">
        <v>148</v>
      </c>
      <c r="H2531" t="s">
        <v>134</v>
      </c>
      <c r="I2531" t="s">
        <v>135</v>
      </c>
      <c r="J2531" t="s">
        <v>136</v>
      </c>
      <c r="K2531" t="s">
        <v>137</v>
      </c>
      <c r="L2531" t="s">
        <v>7573</v>
      </c>
      <c r="M2531" t="s">
        <v>7574</v>
      </c>
      <c r="N2531">
        <v>3.0188888880000002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</row>
    <row r="2532" spans="1:31" x14ac:dyDescent="0.25">
      <c r="A2532">
        <v>1809949</v>
      </c>
      <c r="B2532">
        <v>1</v>
      </c>
      <c r="C2532" t="s">
        <v>81</v>
      </c>
      <c r="D2532" t="s">
        <v>127</v>
      </c>
      <c r="E2532" t="s">
        <v>176</v>
      </c>
      <c r="F2532" t="s">
        <v>7575</v>
      </c>
      <c r="G2532" t="s">
        <v>256</v>
      </c>
      <c r="H2532" t="s">
        <v>143</v>
      </c>
      <c r="I2532" t="s">
        <v>135</v>
      </c>
      <c r="J2532" t="s">
        <v>136</v>
      </c>
      <c r="K2532" t="s">
        <v>159</v>
      </c>
      <c r="L2532" t="s">
        <v>7576</v>
      </c>
      <c r="M2532" t="s">
        <v>7577</v>
      </c>
      <c r="N2532">
        <v>4.0896249999999998</v>
      </c>
      <c r="O2532">
        <v>0</v>
      </c>
      <c r="P2532">
        <v>658</v>
      </c>
      <c r="Q2532">
        <v>0</v>
      </c>
      <c r="R2532">
        <v>0</v>
      </c>
      <c r="S2532">
        <v>0</v>
      </c>
      <c r="T2532">
        <v>21</v>
      </c>
      <c r="U2532">
        <v>0</v>
      </c>
      <c r="V2532">
        <v>0</v>
      </c>
      <c r="W2532">
        <v>0</v>
      </c>
      <c r="X2532">
        <v>644.12636086998327</v>
      </c>
      <c r="Y2532">
        <v>0</v>
      </c>
      <c r="Z2532">
        <v>0</v>
      </c>
      <c r="AA2532">
        <v>0</v>
      </c>
      <c r="AB2532">
        <v>46.53383251363055</v>
      </c>
      <c r="AC2532">
        <v>0</v>
      </c>
      <c r="AD2532">
        <v>0</v>
      </c>
      <c r="AE2532">
        <v>690.66019338361377</v>
      </c>
    </row>
    <row r="2533" spans="1:31" x14ac:dyDescent="0.25">
      <c r="A2533">
        <v>1810164</v>
      </c>
      <c r="B2533">
        <v>1</v>
      </c>
      <c r="C2533" t="s">
        <v>81</v>
      </c>
      <c r="D2533" t="s">
        <v>112</v>
      </c>
      <c r="E2533" t="s">
        <v>193</v>
      </c>
      <c r="F2533" t="s">
        <v>5883</v>
      </c>
      <c r="G2533" t="s">
        <v>235</v>
      </c>
      <c r="H2533" t="s">
        <v>134</v>
      </c>
      <c r="I2533" t="s">
        <v>135</v>
      </c>
      <c r="J2533" t="s">
        <v>136</v>
      </c>
      <c r="K2533" t="s">
        <v>137</v>
      </c>
      <c r="L2533" t="s">
        <v>7578</v>
      </c>
      <c r="M2533" t="s">
        <v>7579</v>
      </c>
      <c r="N2533">
        <v>1.4936111110000001</v>
      </c>
      <c r="O2533">
        <v>0</v>
      </c>
      <c r="P2533">
        <v>11</v>
      </c>
      <c r="Q2533">
        <v>0</v>
      </c>
      <c r="R2533">
        <v>9</v>
      </c>
      <c r="S2533">
        <v>0</v>
      </c>
      <c r="T2533">
        <v>1</v>
      </c>
      <c r="U2533">
        <v>0</v>
      </c>
      <c r="V2533">
        <v>0</v>
      </c>
      <c r="W2533">
        <v>0</v>
      </c>
      <c r="X2533">
        <v>3.4172923277303995</v>
      </c>
      <c r="Y2533">
        <v>0</v>
      </c>
      <c r="Z2533">
        <v>0.68987986018731728</v>
      </c>
      <c r="AA2533">
        <v>0</v>
      </c>
      <c r="AB2533">
        <v>1.3404179585518667</v>
      </c>
      <c r="AC2533">
        <v>0</v>
      </c>
      <c r="AD2533">
        <v>0</v>
      </c>
      <c r="AE2533">
        <v>5.4475901464695839</v>
      </c>
    </row>
    <row r="2534" spans="1:31" x14ac:dyDescent="0.25">
      <c r="A2534">
        <v>1809972</v>
      </c>
      <c r="B2534">
        <v>1</v>
      </c>
      <c r="C2534" t="s">
        <v>81</v>
      </c>
      <c r="D2534" t="s">
        <v>120</v>
      </c>
      <c r="E2534" t="s">
        <v>131</v>
      </c>
      <c r="F2534" t="s">
        <v>7580</v>
      </c>
      <c r="G2534" t="s">
        <v>231</v>
      </c>
      <c r="H2534" t="s">
        <v>134</v>
      </c>
      <c r="I2534" t="s">
        <v>135</v>
      </c>
      <c r="J2534" t="s">
        <v>136</v>
      </c>
      <c r="K2534" t="s">
        <v>137</v>
      </c>
      <c r="L2534" t="s">
        <v>7581</v>
      </c>
      <c r="M2534" t="s">
        <v>7582</v>
      </c>
      <c r="N2534">
        <v>1.7175</v>
      </c>
      <c r="O2534">
        <v>0</v>
      </c>
      <c r="P2534">
        <v>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1.0036039077618891E-2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1.0036039077618891E-2</v>
      </c>
    </row>
    <row r="2535" spans="1:31" x14ac:dyDescent="0.25">
      <c r="A2535">
        <v>1809992</v>
      </c>
      <c r="B2535">
        <v>1</v>
      </c>
      <c r="C2535" t="s">
        <v>80</v>
      </c>
      <c r="D2535" t="s">
        <v>101</v>
      </c>
      <c r="E2535" t="s">
        <v>140</v>
      </c>
      <c r="F2535" t="s">
        <v>7583</v>
      </c>
      <c r="G2535" t="s">
        <v>142</v>
      </c>
      <c r="H2535" t="s">
        <v>143</v>
      </c>
      <c r="I2535" t="s">
        <v>135</v>
      </c>
      <c r="J2535" t="s">
        <v>136</v>
      </c>
      <c r="K2535" t="s">
        <v>137</v>
      </c>
      <c r="L2535" t="s">
        <v>7584</v>
      </c>
      <c r="M2535" t="s">
        <v>7585</v>
      </c>
      <c r="N2535">
        <v>1.371111111</v>
      </c>
      <c r="O2535">
        <v>17</v>
      </c>
      <c r="P2535">
        <v>15</v>
      </c>
      <c r="Q2535">
        <v>18</v>
      </c>
      <c r="R2535">
        <v>0</v>
      </c>
      <c r="S2535">
        <v>18</v>
      </c>
      <c r="T2535">
        <v>2</v>
      </c>
      <c r="U2535">
        <v>0</v>
      </c>
      <c r="V2535">
        <v>0</v>
      </c>
      <c r="W2535">
        <v>6.6233052252116682</v>
      </c>
      <c r="X2535">
        <v>8.4722080079430935</v>
      </c>
      <c r="Y2535">
        <v>12.082150845086353</v>
      </c>
      <c r="Z2535">
        <v>0</v>
      </c>
      <c r="AA2535">
        <v>63.532142942026461</v>
      </c>
      <c r="AB2535">
        <v>1.9203208783685837</v>
      </c>
      <c r="AC2535">
        <v>0</v>
      </c>
      <c r="AD2535">
        <v>0</v>
      </c>
      <c r="AE2535">
        <v>92.630127898636161</v>
      </c>
    </row>
    <row r="2536" spans="1:31" x14ac:dyDescent="0.25">
      <c r="A2536">
        <v>1810178</v>
      </c>
      <c r="B2536">
        <v>1</v>
      </c>
      <c r="C2536" t="s">
        <v>81</v>
      </c>
      <c r="D2536" t="s">
        <v>120</v>
      </c>
      <c r="E2536" t="s">
        <v>291</v>
      </c>
      <c r="F2536" t="s">
        <v>3354</v>
      </c>
      <c r="G2536" t="s">
        <v>930</v>
      </c>
      <c r="H2536" t="s">
        <v>134</v>
      </c>
      <c r="I2536" t="s">
        <v>135</v>
      </c>
      <c r="J2536" t="s">
        <v>136</v>
      </c>
      <c r="K2536" t="s">
        <v>137</v>
      </c>
      <c r="L2536" t="s">
        <v>7586</v>
      </c>
      <c r="M2536" t="s">
        <v>7587</v>
      </c>
      <c r="N2536">
        <v>2.937777777</v>
      </c>
      <c r="O2536">
        <v>0</v>
      </c>
      <c r="P2536">
        <v>0</v>
      </c>
      <c r="Q2536">
        <v>0</v>
      </c>
      <c r="R2536">
        <v>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80.392770340391024</v>
      </c>
      <c r="AA2536">
        <v>0</v>
      </c>
      <c r="AB2536">
        <v>0</v>
      </c>
      <c r="AC2536">
        <v>0</v>
      </c>
      <c r="AD2536">
        <v>0</v>
      </c>
      <c r="AE2536">
        <v>80.392770340391024</v>
      </c>
    </row>
    <row r="2537" spans="1:31" x14ac:dyDescent="0.25">
      <c r="A2537">
        <v>1810184</v>
      </c>
      <c r="B2537">
        <v>1</v>
      </c>
      <c r="C2537" t="s">
        <v>80</v>
      </c>
      <c r="D2537" t="s">
        <v>105</v>
      </c>
      <c r="E2537" t="s">
        <v>193</v>
      </c>
      <c r="F2537" t="s">
        <v>7588</v>
      </c>
      <c r="G2537" t="s">
        <v>1943</v>
      </c>
      <c r="H2537" t="s">
        <v>134</v>
      </c>
      <c r="I2537" t="s">
        <v>135</v>
      </c>
      <c r="J2537" t="s">
        <v>136</v>
      </c>
      <c r="K2537" t="s">
        <v>137</v>
      </c>
      <c r="L2537" t="s">
        <v>7589</v>
      </c>
      <c r="M2537" t="s">
        <v>7590</v>
      </c>
      <c r="N2537">
        <v>1.3847222219999999</v>
      </c>
      <c r="O2537">
        <v>0</v>
      </c>
      <c r="P2537">
        <v>97</v>
      </c>
      <c r="Q2537">
        <v>0</v>
      </c>
      <c r="R2537">
        <v>0</v>
      </c>
      <c r="S2537">
        <v>0</v>
      </c>
      <c r="T2537">
        <v>4</v>
      </c>
      <c r="U2537">
        <v>0</v>
      </c>
      <c r="V2537">
        <v>0</v>
      </c>
      <c r="W2537">
        <v>0</v>
      </c>
      <c r="X2537">
        <v>42.286905937633797</v>
      </c>
      <c r="Y2537">
        <v>0</v>
      </c>
      <c r="Z2537">
        <v>0</v>
      </c>
      <c r="AA2537">
        <v>0</v>
      </c>
      <c r="AB2537">
        <v>1.3221918684485998</v>
      </c>
      <c r="AC2537">
        <v>0</v>
      </c>
      <c r="AD2537">
        <v>0</v>
      </c>
      <c r="AE2537">
        <v>43.609097806082396</v>
      </c>
    </row>
    <row r="2538" spans="1:31" x14ac:dyDescent="0.25">
      <c r="A2538">
        <v>1810327</v>
      </c>
      <c r="B2538">
        <v>1</v>
      </c>
      <c r="C2538" t="s">
        <v>80</v>
      </c>
      <c r="D2538" t="s">
        <v>95</v>
      </c>
      <c r="E2538" t="s">
        <v>193</v>
      </c>
      <c r="F2538" t="s">
        <v>7591</v>
      </c>
      <c r="G2538" t="s">
        <v>235</v>
      </c>
      <c r="H2538" t="s">
        <v>134</v>
      </c>
      <c r="I2538" t="s">
        <v>135</v>
      </c>
      <c r="J2538" t="s">
        <v>136</v>
      </c>
      <c r="K2538" t="s">
        <v>137</v>
      </c>
      <c r="L2538" t="s">
        <v>7592</v>
      </c>
      <c r="M2538" t="s">
        <v>7593</v>
      </c>
      <c r="N2538">
        <v>1.3983333330000001</v>
      </c>
      <c r="O2538">
        <v>0</v>
      </c>
      <c r="P2538">
        <v>126</v>
      </c>
      <c r="Q2538">
        <v>0</v>
      </c>
      <c r="R2538">
        <v>0</v>
      </c>
      <c r="S2538">
        <v>0</v>
      </c>
      <c r="T2538">
        <v>2</v>
      </c>
      <c r="U2538">
        <v>0</v>
      </c>
      <c r="V2538">
        <v>0</v>
      </c>
      <c r="W2538">
        <v>0</v>
      </c>
      <c r="X2538">
        <v>50.812619360775457</v>
      </c>
      <c r="Y2538">
        <v>0</v>
      </c>
      <c r="Z2538">
        <v>0</v>
      </c>
      <c r="AA2538">
        <v>0</v>
      </c>
      <c r="AB2538">
        <v>0.11215692715153498</v>
      </c>
      <c r="AC2538">
        <v>0</v>
      </c>
      <c r="AD2538">
        <v>0</v>
      </c>
      <c r="AE2538">
        <v>50.924776287926996</v>
      </c>
    </row>
    <row r="2539" spans="1:31" x14ac:dyDescent="0.25">
      <c r="A2539">
        <v>1809935</v>
      </c>
      <c r="B2539">
        <v>1</v>
      </c>
      <c r="C2539" t="s">
        <v>80</v>
      </c>
      <c r="D2539" t="s">
        <v>101</v>
      </c>
      <c r="E2539" t="s">
        <v>140</v>
      </c>
      <c r="F2539" t="s">
        <v>7594</v>
      </c>
      <c r="G2539" t="s">
        <v>170</v>
      </c>
      <c r="H2539" t="s">
        <v>143</v>
      </c>
      <c r="I2539" t="s">
        <v>135</v>
      </c>
      <c r="J2539" t="s">
        <v>136</v>
      </c>
      <c r="K2539" t="s">
        <v>137</v>
      </c>
      <c r="L2539" t="s">
        <v>7595</v>
      </c>
      <c r="M2539" t="s">
        <v>7596</v>
      </c>
      <c r="N2539">
        <v>2.2369444440000001</v>
      </c>
      <c r="O2539">
        <v>17</v>
      </c>
      <c r="P2539">
        <v>15</v>
      </c>
      <c r="Q2539">
        <v>18</v>
      </c>
      <c r="R2539">
        <v>0</v>
      </c>
      <c r="S2539">
        <v>18</v>
      </c>
      <c r="T2539">
        <v>2</v>
      </c>
      <c r="U2539">
        <v>0</v>
      </c>
      <c r="V2539">
        <v>0</v>
      </c>
      <c r="W2539">
        <v>9.3895216381565039</v>
      </c>
      <c r="X2539">
        <v>12.010613696101823</v>
      </c>
      <c r="Y2539">
        <v>18.634893614284358</v>
      </c>
      <c r="Z2539">
        <v>0</v>
      </c>
      <c r="AA2539">
        <v>97.035260259399138</v>
      </c>
      <c r="AB2539">
        <v>2.8761843564222502</v>
      </c>
      <c r="AC2539">
        <v>0</v>
      </c>
      <c r="AD2539">
        <v>0</v>
      </c>
      <c r="AE2539">
        <v>139.94647356436406</v>
      </c>
    </row>
    <row r="2540" spans="1:31" x14ac:dyDescent="0.25">
      <c r="A2540">
        <v>1809961</v>
      </c>
      <c r="B2540">
        <v>1</v>
      </c>
      <c r="C2540" t="s">
        <v>81</v>
      </c>
      <c r="D2540" t="s">
        <v>127</v>
      </c>
      <c r="E2540" t="s">
        <v>193</v>
      </c>
      <c r="F2540" t="s">
        <v>7597</v>
      </c>
      <c r="G2540" t="s">
        <v>235</v>
      </c>
      <c r="H2540" t="s">
        <v>134</v>
      </c>
      <c r="I2540" t="s">
        <v>135</v>
      </c>
      <c r="J2540" t="s">
        <v>136</v>
      </c>
      <c r="K2540" t="s">
        <v>137</v>
      </c>
      <c r="L2540" t="s">
        <v>7598</v>
      </c>
      <c r="M2540" t="s">
        <v>7599</v>
      </c>
      <c r="N2540">
        <v>1.176111111</v>
      </c>
      <c r="O2540">
        <v>0</v>
      </c>
      <c r="P2540">
        <v>21</v>
      </c>
      <c r="Q2540">
        <v>0</v>
      </c>
      <c r="R2540">
        <v>1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6.5915124120282753</v>
      </c>
      <c r="Y2540">
        <v>0</v>
      </c>
      <c r="Z2540">
        <v>0.13185651583211777</v>
      </c>
      <c r="AA2540">
        <v>0</v>
      </c>
      <c r="AB2540">
        <v>9.0538046343100018E-2</v>
      </c>
      <c r="AC2540">
        <v>0</v>
      </c>
      <c r="AD2540">
        <v>0</v>
      </c>
      <c r="AE2540">
        <v>6.8139069742034923</v>
      </c>
    </row>
    <row r="2541" spans="1:31" x14ac:dyDescent="0.25">
      <c r="A2541">
        <v>1810293</v>
      </c>
      <c r="B2541">
        <v>1</v>
      </c>
      <c r="C2541" t="s">
        <v>80</v>
      </c>
      <c r="D2541" t="s">
        <v>96</v>
      </c>
      <c r="E2541" t="s">
        <v>131</v>
      </c>
      <c r="F2541" t="s">
        <v>7600</v>
      </c>
      <c r="G2541" t="s">
        <v>133</v>
      </c>
      <c r="H2541" t="s">
        <v>134</v>
      </c>
      <c r="I2541" t="s">
        <v>135</v>
      </c>
      <c r="J2541" t="s">
        <v>136</v>
      </c>
      <c r="K2541" t="s">
        <v>137</v>
      </c>
      <c r="L2541" t="s">
        <v>7601</v>
      </c>
      <c r="M2541" t="s">
        <v>7602</v>
      </c>
      <c r="N2541">
        <v>1.1744444439999999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1.3353868257921244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1.3353868257921244</v>
      </c>
    </row>
    <row r="2542" spans="1:31" x14ac:dyDescent="0.25">
      <c r="A2542">
        <v>1810270</v>
      </c>
      <c r="B2542">
        <v>1</v>
      </c>
      <c r="C2542" t="s">
        <v>80</v>
      </c>
      <c r="D2542" t="s">
        <v>106</v>
      </c>
      <c r="E2542" t="s">
        <v>193</v>
      </c>
      <c r="F2542" t="s">
        <v>7603</v>
      </c>
      <c r="G2542" t="s">
        <v>373</v>
      </c>
      <c r="H2542" t="s">
        <v>134</v>
      </c>
      <c r="I2542" t="s">
        <v>135</v>
      </c>
      <c r="J2542" t="s">
        <v>136</v>
      </c>
      <c r="K2542" t="s">
        <v>137</v>
      </c>
      <c r="L2542" t="s">
        <v>7604</v>
      </c>
      <c r="M2542" t="s">
        <v>7605</v>
      </c>
      <c r="N2542">
        <v>4.3294444439999999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11</v>
      </c>
      <c r="U2542">
        <v>0</v>
      </c>
      <c r="V2542">
        <v>1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27.674573068486222</v>
      </c>
      <c r="AC2542">
        <v>0</v>
      </c>
      <c r="AD2542">
        <v>134.06112007872855</v>
      </c>
      <c r="AE2542">
        <v>161.73569314721476</v>
      </c>
    </row>
    <row r="2543" spans="1:31" x14ac:dyDescent="0.25">
      <c r="A2543">
        <v>1810602</v>
      </c>
      <c r="B2543">
        <v>1</v>
      </c>
      <c r="C2543" t="s">
        <v>80</v>
      </c>
      <c r="D2543" t="s">
        <v>107</v>
      </c>
      <c r="E2543" t="s">
        <v>146</v>
      </c>
      <c r="F2543" t="s">
        <v>7606</v>
      </c>
      <c r="G2543" t="s">
        <v>706</v>
      </c>
      <c r="H2543" t="s">
        <v>143</v>
      </c>
      <c r="I2543" t="s">
        <v>135</v>
      </c>
      <c r="J2543" t="s">
        <v>136</v>
      </c>
      <c r="K2543" t="s">
        <v>137</v>
      </c>
      <c r="L2543" t="s">
        <v>7607</v>
      </c>
      <c r="M2543" t="s">
        <v>7608</v>
      </c>
      <c r="N2543">
        <v>4.3008333329999999</v>
      </c>
      <c r="O2543">
        <v>0</v>
      </c>
      <c r="P2543">
        <v>0</v>
      </c>
      <c r="Q2543">
        <v>0</v>
      </c>
      <c r="R2543">
        <v>0</v>
      </c>
      <c r="S2543">
        <v>1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1118.4805804978726</v>
      </c>
      <c r="AB2543">
        <v>0</v>
      </c>
      <c r="AC2543">
        <v>0</v>
      </c>
      <c r="AD2543">
        <v>0</v>
      </c>
      <c r="AE2543">
        <v>1118.4805804978726</v>
      </c>
    </row>
    <row r="2544" spans="1:31" x14ac:dyDescent="0.25">
      <c r="A2544">
        <v>1809915</v>
      </c>
      <c r="B2544">
        <v>1</v>
      </c>
      <c r="C2544" t="s">
        <v>80</v>
      </c>
      <c r="D2544" t="s">
        <v>87</v>
      </c>
      <c r="E2544" t="s">
        <v>193</v>
      </c>
      <c r="F2544" t="s">
        <v>6183</v>
      </c>
      <c r="G2544" t="s">
        <v>722</v>
      </c>
      <c r="H2544" t="s">
        <v>134</v>
      </c>
      <c r="I2544" t="s">
        <v>135</v>
      </c>
      <c r="J2544" t="s">
        <v>136</v>
      </c>
      <c r="K2544" t="s">
        <v>137</v>
      </c>
      <c r="L2544" t="s">
        <v>7609</v>
      </c>
      <c r="M2544" t="s">
        <v>7610</v>
      </c>
      <c r="N2544">
        <v>4.8169444439999998</v>
      </c>
      <c r="O2544">
        <v>0</v>
      </c>
      <c r="P2544">
        <v>108</v>
      </c>
      <c r="Q2544">
        <v>0</v>
      </c>
      <c r="R2544">
        <v>0</v>
      </c>
      <c r="S2544">
        <v>0</v>
      </c>
      <c r="T2544">
        <v>2</v>
      </c>
      <c r="U2544">
        <v>0</v>
      </c>
      <c r="V2544">
        <v>0</v>
      </c>
      <c r="W2544">
        <v>0</v>
      </c>
      <c r="X2544">
        <v>149.34826673613287</v>
      </c>
      <c r="Y2544">
        <v>0</v>
      </c>
      <c r="Z2544">
        <v>0</v>
      </c>
      <c r="AA2544">
        <v>0</v>
      </c>
      <c r="AB2544">
        <v>3.7502022695205026</v>
      </c>
      <c r="AC2544">
        <v>0</v>
      </c>
      <c r="AD2544">
        <v>0</v>
      </c>
      <c r="AE2544">
        <v>153.09846900565339</v>
      </c>
    </row>
    <row r="2545" spans="1:31" x14ac:dyDescent="0.25">
      <c r="A2545">
        <v>1810124</v>
      </c>
      <c r="B2545">
        <v>1</v>
      </c>
      <c r="C2545" t="s">
        <v>81</v>
      </c>
      <c r="D2545" t="s">
        <v>128</v>
      </c>
      <c r="E2545" t="s">
        <v>291</v>
      </c>
      <c r="F2545" t="s">
        <v>7611</v>
      </c>
      <c r="G2545" t="s">
        <v>424</v>
      </c>
      <c r="H2545" t="s">
        <v>134</v>
      </c>
      <c r="I2545" t="s">
        <v>135</v>
      </c>
      <c r="J2545" t="s">
        <v>136</v>
      </c>
      <c r="K2545" t="s">
        <v>137</v>
      </c>
      <c r="L2545" t="s">
        <v>7612</v>
      </c>
      <c r="M2545" t="s">
        <v>7613</v>
      </c>
      <c r="N2545">
        <v>0.59805555499999996</v>
      </c>
      <c r="O2545">
        <v>0</v>
      </c>
      <c r="P2545">
        <v>373</v>
      </c>
      <c r="Q2545">
        <v>0</v>
      </c>
      <c r="R2545">
        <v>0</v>
      </c>
      <c r="S2545">
        <v>0</v>
      </c>
      <c r="T2545">
        <v>8</v>
      </c>
      <c r="U2545">
        <v>0</v>
      </c>
      <c r="V2545">
        <v>0</v>
      </c>
      <c r="W2545">
        <v>0</v>
      </c>
      <c r="X2545">
        <v>77.734460598582132</v>
      </c>
      <c r="Y2545">
        <v>0</v>
      </c>
      <c r="Z2545">
        <v>0</v>
      </c>
      <c r="AA2545">
        <v>0</v>
      </c>
      <c r="AB2545">
        <v>2.6951648451751975</v>
      </c>
      <c r="AC2545">
        <v>0</v>
      </c>
      <c r="AD2545">
        <v>0</v>
      </c>
      <c r="AE2545">
        <v>80.429625443757331</v>
      </c>
    </row>
    <row r="2546" spans="1:31" x14ac:dyDescent="0.25">
      <c r="A2546">
        <v>1810001</v>
      </c>
      <c r="B2546">
        <v>1</v>
      </c>
      <c r="C2546" t="s">
        <v>81</v>
      </c>
      <c r="D2546" t="s">
        <v>112</v>
      </c>
      <c r="E2546" t="s">
        <v>131</v>
      </c>
      <c r="F2546" t="s">
        <v>7614</v>
      </c>
      <c r="G2546" t="s">
        <v>231</v>
      </c>
      <c r="H2546" t="s">
        <v>134</v>
      </c>
      <c r="I2546" t="s">
        <v>135</v>
      </c>
      <c r="J2546" t="s">
        <v>136</v>
      </c>
      <c r="K2546" t="s">
        <v>137</v>
      </c>
      <c r="L2546" t="s">
        <v>7615</v>
      </c>
      <c r="M2546" t="s">
        <v>7616</v>
      </c>
      <c r="N2546">
        <v>1.0194444439999999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2.1728840574444444E-4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2.1728840574444444E-4</v>
      </c>
    </row>
    <row r="2547" spans="1:31" x14ac:dyDescent="0.25">
      <c r="A2547">
        <v>1810310</v>
      </c>
      <c r="B2547">
        <v>1</v>
      </c>
      <c r="C2547" t="s">
        <v>80</v>
      </c>
      <c r="D2547" t="s">
        <v>100</v>
      </c>
      <c r="E2547" t="s">
        <v>176</v>
      </c>
      <c r="F2547" t="s">
        <v>7617</v>
      </c>
      <c r="G2547" t="s">
        <v>142</v>
      </c>
      <c r="H2547" t="s">
        <v>143</v>
      </c>
      <c r="I2547" t="s">
        <v>135</v>
      </c>
      <c r="J2547" t="s">
        <v>136</v>
      </c>
      <c r="K2547" t="s">
        <v>137</v>
      </c>
      <c r="L2547" t="s">
        <v>7618</v>
      </c>
      <c r="M2547" t="s">
        <v>7619</v>
      </c>
      <c r="N2547">
        <v>1.005833333</v>
      </c>
      <c r="O2547">
        <v>0</v>
      </c>
      <c r="P2547">
        <v>264</v>
      </c>
      <c r="Q2547">
        <v>0</v>
      </c>
      <c r="R2547">
        <v>49</v>
      </c>
      <c r="S2547">
        <v>0</v>
      </c>
      <c r="T2547">
        <v>35</v>
      </c>
      <c r="U2547">
        <v>0</v>
      </c>
      <c r="V2547">
        <v>0</v>
      </c>
      <c r="W2547">
        <v>0</v>
      </c>
      <c r="X2547">
        <v>90.30148446052128</v>
      </c>
      <c r="Y2547">
        <v>0</v>
      </c>
      <c r="Z2547">
        <v>19.03863275614205</v>
      </c>
      <c r="AA2547">
        <v>0</v>
      </c>
      <c r="AB2547">
        <v>26.033677056883999</v>
      </c>
      <c r="AC2547">
        <v>0</v>
      </c>
      <c r="AD2547">
        <v>0</v>
      </c>
      <c r="AE2547">
        <v>135.37379427354733</v>
      </c>
    </row>
    <row r="2548" spans="1:31" x14ac:dyDescent="0.25">
      <c r="A2548">
        <v>1810207</v>
      </c>
      <c r="B2548">
        <v>1</v>
      </c>
      <c r="C2548" t="s">
        <v>81</v>
      </c>
      <c r="D2548" t="s">
        <v>122</v>
      </c>
      <c r="E2548" t="s">
        <v>131</v>
      </c>
      <c r="F2548" t="s">
        <v>7620</v>
      </c>
      <c r="G2548" t="s">
        <v>231</v>
      </c>
      <c r="H2548" t="s">
        <v>134</v>
      </c>
      <c r="I2548" t="s">
        <v>135</v>
      </c>
      <c r="J2548" t="s">
        <v>136</v>
      </c>
      <c r="K2548" t="s">
        <v>137</v>
      </c>
      <c r="L2548" t="s">
        <v>7621</v>
      </c>
      <c r="M2548" t="s">
        <v>7622</v>
      </c>
      <c r="N2548">
        <v>5.1588888879999999</v>
      </c>
      <c r="O2548">
        <v>0</v>
      </c>
      <c r="P2548">
        <v>2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2.3672572191690526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2.3672572191690526</v>
      </c>
    </row>
    <row r="2549" spans="1:31" x14ac:dyDescent="0.25">
      <c r="A2549">
        <v>1810253</v>
      </c>
      <c r="B2549">
        <v>1</v>
      </c>
      <c r="C2549" t="s">
        <v>80</v>
      </c>
      <c r="D2549" t="s">
        <v>97</v>
      </c>
      <c r="E2549" t="s">
        <v>193</v>
      </c>
      <c r="F2549" t="s">
        <v>7623</v>
      </c>
      <c r="G2549" t="s">
        <v>1943</v>
      </c>
      <c r="H2549" t="s">
        <v>134</v>
      </c>
      <c r="I2549" t="s">
        <v>135</v>
      </c>
      <c r="J2549" t="s">
        <v>136</v>
      </c>
      <c r="K2549" t="s">
        <v>137</v>
      </c>
      <c r="L2549" t="s">
        <v>7624</v>
      </c>
      <c r="M2549" t="s">
        <v>7625</v>
      </c>
      <c r="N2549">
        <v>2.625555555</v>
      </c>
      <c r="O2549">
        <v>0</v>
      </c>
      <c r="P2549">
        <v>6</v>
      </c>
      <c r="Q2549">
        <v>0</v>
      </c>
      <c r="R2549">
        <v>4</v>
      </c>
      <c r="S2549">
        <v>0</v>
      </c>
      <c r="T2549">
        <v>1</v>
      </c>
      <c r="U2549">
        <v>0</v>
      </c>
      <c r="V2549">
        <v>0</v>
      </c>
      <c r="W2549">
        <v>0</v>
      </c>
      <c r="X2549">
        <v>9.5866147944132596</v>
      </c>
      <c r="Y2549">
        <v>0</v>
      </c>
      <c r="Z2549">
        <v>1.6018743369257835</v>
      </c>
      <c r="AA2549">
        <v>0</v>
      </c>
      <c r="AB2549">
        <v>4.884754370323334E-2</v>
      </c>
      <c r="AC2549">
        <v>0</v>
      </c>
      <c r="AD2549">
        <v>0</v>
      </c>
      <c r="AE2549">
        <v>11.237336675042277</v>
      </c>
    </row>
    <row r="2550" spans="1:31" x14ac:dyDescent="0.25">
      <c r="A2550">
        <v>1810210</v>
      </c>
      <c r="B2550">
        <v>1</v>
      </c>
      <c r="C2550" t="s">
        <v>81</v>
      </c>
      <c r="D2550" t="s">
        <v>115</v>
      </c>
      <c r="E2550" t="s">
        <v>193</v>
      </c>
      <c r="F2550" t="s">
        <v>7626</v>
      </c>
      <c r="G2550" t="s">
        <v>235</v>
      </c>
      <c r="H2550" t="s">
        <v>134</v>
      </c>
      <c r="I2550" t="s">
        <v>135</v>
      </c>
      <c r="J2550" t="s">
        <v>136</v>
      </c>
      <c r="K2550" t="s">
        <v>137</v>
      </c>
      <c r="L2550" t="s">
        <v>7627</v>
      </c>
      <c r="M2550" t="s">
        <v>7628</v>
      </c>
      <c r="N2550">
        <v>6.0433333329999996</v>
      </c>
      <c r="O2550">
        <v>0</v>
      </c>
      <c r="P2550">
        <v>6</v>
      </c>
      <c r="Q2550">
        <v>0</v>
      </c>
      <c r="R2550">
        <v>1</v>
      </c>
      <c r="S2550">
        <v>0</v>
      </c>
      <c r="T2550">
        <v>1</v>
      </c>
      <c r="U2550">
        <v>0</v>
      </c>
      <c r="V2550">
        <v>0</v>
      </c>
      <c r="W2550">
        <v>0</v>
      </c>
      <c r="X2550">
        <v>1.8818264899685624</v>
      </c>
      <c r="Y2550">
        <v>0</v>
      </c>
      <c r="Z2550">
        <v>8.8842033056945005E-2</v>
      </c>
      <c r="AA2550">
        <v>0</v>
      </c>
      <c r="AB2550">
        <v>0.4810754515988</v>
      </c>
      <c r="AC2550">
        <v>0</v>
      </c>
      <c r="AD2550">
        <v>0</v>
      </c>
      <c r="AE2550">
        <v>2.4517439746243075</v>
      </c>
    </row>
    <row r="2551" spans="1:31" x14ac:dyDescent="0.25">
      <c r="A2551">
        <v>1810044</v>
      </c>
      <c r="B2551">
        <v>1</v>
      </c>
      <c r="C2551" t="s">
        <v>80</v>
      </c>
      <c r="D2551" t="s">
        <v>102</v>
      </c>
      <c r="E2551" t="s">
        <v>146</v>
      </c>
      <c r="F2551" t="s">
        <v>7629</v>
      </c>
      <c r="G2551" t="s">
        <v>7569</v>
      </c>
      <c r="H2551" t="s">
        <v>143</v>
      </c>
      <c r="I2551" t="s">
        <v>135</v>
      </c>
      <c r="J2551" t="s">
        <v>136</v>
      </c>
      <c r="K2551" t="s">
        <v>137</v>
      </c>
      <c r="L2551" t="s">
        <v>7630</v>
      </c>
      <c r="M2551" t="s">
        <v>7631</v>
      </c>
      <c r="N2551">
        <v>1.39</v>
      </c>
      <c r="O2551">
        <v>0</v>
      </c>
      <c r="P2551">
        <v>0</v>
      </c>
      <c r="Q2551">
        <v>0</v>
      </c>
      <c r="R2551">
        <v>6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2.0058993472800202</v>
      </c>
      <c r="AA2551">
        <v>0</v>
      </c>
      <c r="AB2551">
        <v>0</v>
      </c>
      <c r="AC2551">
        <v>0</v>
      </c>
      <c r="AD2551">
        <v>0</v>
      </c>
      <c r="AE2551">
        <v>2.0058993472800202</v>
      </c>
    </row>
    <row r="2552" spans="1:31" x14ac:dyDescent="0.25">
      <c r="A2552">
        <v>1809901</v>
      </c>
      <c r="B2552">
        <v>1</v>
      </c>
      <c r="C2552" t="s">
        <v>80</v>
      </c>
      <c r="D2552" t="s">
        <v>96</v>
      </c>
      <c r="E2552" t="s">
        <v>140</v>
      </c>
      <c r="F2552" t="s">
        <v>7632</v>
      </c>
      <c r="G2552" t="s">
        <v>2385</v>
      </c>
      <c r="H2552" t="s">
        <v>143</v>
      </c>
      <c r="I2552" t="s">
        <v>135</v>
      </c>
      <c r="J2552" t="s">
        <v>136</v>
      </c>
      <c r="K2552" t="s">
        <v>137</v>
      </c>
      <c r="L2552" t="s">
        <v>7633</v>
      </c>
      <c r="M2552" t="s">
        <v>7634</v>
      </c>
      <c r="N2552">
        <v>2.5019444439999998</v>
      </c>
      <c r="O2552">
        <v>3</v>
      </c>
      <c r="P2552">
        <v>673</v>
      </c>
      <c r="Q2552">
        <v>4</v>
      </c>
      <c r="R2552">
        <v>0</v>
      </c>
      <c r="S2552">
        <v>9</v>
      </c>
      <c r="T2552">
        <v>9</v>
      </c>
      <c r="U2552">
        <v>1</v>
      </c>
      <c r="V2552">
        <v>0</v>
      </c>
      <c r="W2552">
        <v>197.81698878303303</v>
      </c>
      <c r="X2552">
        <v>126.42984089378488</v>
      </c>
      <c r="Y2552">
        <v>58.913790624012108</v>
      </c>
      <c r="Z2552">
        <v>0</v>
      </c>
      <c r="AA2552">
        <v>382.40142269016889</v>
      </c>
      <c r="AB2552">
        <v>27.100050210111981</v>
      </c>
      <c r="AC2552">
        <v>8.389090170703529</v>
      </c>
      <c r="AD2552">
        <v>0</v>
      </c>
      <c r="AE2552">
        <v>801.05118337181432</v>
      </c>
    </row>
    <row r="2553" spans="1:31" x14ac:dyDescent="0.25">
      <c r="A2553">
        <v>1810167</v>
      </c>
      <c r="B2553">
        <v>1</v>
      </c>
      <c r="C2553" t="s">
        <v>80</v>
      </c>
      <c r="D2553" t="s">
        <v>97</v>
      </c>
      <c r="E2553" t="s">
        <v>193</v>
      </c>
      <c r="F2553" t="s">
        <v>7623</v>
      </c>
      <c r="G2553" t="s">
        <v>726</v>
      </c>
      <c r="H2553" t="s">
        <v>134</v>
      </c>
      <c r="I2553" t="s">
        <v>135</v>
      </c>
      <c r="J2553" t="s">
        <v>136</v>
      </c>
      <c r="K2553" t="s">
        <v>137</v>
      </c>
      <c r="L2553" t="s">
        <v>7635</v>
      </c>
      <c r="M2553" t="s">
        <v>7636</v>
      </c>
      <c r="N2553">
        <v>1.0052777770000001</v>
      </c>
      <c r="O2553">
        <v>0</v>
      </c>
      <c r="P2553">
        <v>6</v>
      </c>
      <c r="Q2553">
        <v>0</v>
      </c>
      <c r="R2553">
        <v>4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3.3538607041533899</v>
      </c>
      <c r="Y2553">
        <v>0</v>
      </c>
      <c r="Z2553">
        <v>0.61648412017314769</v>
      </c>
      <c r="AA2553">
        <v>0</v>
      </c>
      <c r="AB2553">
        <v>1.9031749347747776E-2</v>
      </c>
      <c r="AC2553">
        <v>0</v>
      </c>
      <c r="AD2553">
        <v>0</v>
      </c>
      <c r="AE2553">
        <v>3.9893765736742854</v>
      </c>
    </row>
    <row r="2554" spans="1:31" x14ac:dyDescent="0.25">
      <c r="A2554">
        <v>1809895</v>
      </c>
      <c r="B2554">
        <v>1</v>
      </c>
      <c r="C2554" t="s">
        <v>80</v>
      </c>
      <c r="D2554" t="s">
        <v>84</v>
      </c>
      <c r="E2554" t="s">
        <v>193</v>
      </c>
      <c r="F2554" t="s">
        <v>7637</v>
      </c>
      <c r="G2554" t="s">
        <v>235</v>
      </c>
      <c r="H2554" t="s">
        <v>134</v>
      </c>
      <c r="I2554" t="s">
        <v>135</v>
      </c>
      <c r="J2554" t="s">
        <v>136</v>
      </c>
      <c r="K2554" t="s">
        <v>137</v>
      </c>
      <c r="L2554" t="s">
        <v>7638</v>
      </c>
      <c r="M2554" t="s">
        <v>7639</v>
      </c>
      <c r="N2554">
        <v>0.53916666599999996</v>
      </c>
      <c r="O2554">
        <v>0</v>
      </c>
      <c r="P2554">
        <v>203</v>
      </c>
      <c r="Q2554">
        <v>0</v>
      </c>
      <c r="R2554">
        <v>0</v>
      </c>
      <c r="S2554">
        <v>0</v>
      </c>
      <c r="T2554">
        <v>10</v>
      </c>
      <c r="U2554">
        <v>0</v>
      </c>
      <c r="V2554">
        <v>0</v>
      </c>
      <c r="W2554">
        <v>0</v>
      </c>
      <c r="X2554">
        <v>22.339520473886662</v>
      </c>
      <c r="Y2554">
        <v>0</v>
      </c>
      <c r="Z2554">
        <v>0</v>
      </c>
      <c r="AA2554">
        <v>0</v>
      </c>
      <c r="AB2554">
        <v>0.91355083594947484</v>
      </c>
      <c r="AC2554">
        <v>0</v>
      </c>
      <c r="AD2554">
        <v>0</v>
      </c>
      <c r="AE2554">
        <v>23.253071309836137</v>
      </c>
    </row>
    <row r="2555" spans="1:31" x14ac:dyDescent="0.25">
      <c r="A2555">
        <v>1810336</v>
      </c>
      <c r="B2555">
        <v>1</v>
      </c>
      <c r="C2555" t="s">
        <v>80</v>
      </c>
      <c r="D2555" t="s">
        <v>107</v>
      </c>
      <c r="E2555" t="s">
        <v>131</v>
      </c>
      <c r="F2555" t="s">
        <v>7640</v>
      </c>
      <c r="G2555" t="s">
        <v>209</v>
      </c>
      <c r="H2555" t="s">
        <v>134</v>
      </c>
      <c r="I2555" t="s">
        <v>135</v>
      </c>
      <c r="J2555" t="s">
        <v>136</v>
      </c>
      <c r="K2555" t="s">
        <v>137</v>
      </c>
      <c r="L2555" t="s">
        <v>7641</v>
      </c>
      <c r="M2555" t="s">
        <v>7642</v>
      </c>
      <c r="N2555">
        <v>1.3036111109999999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4.5142952496583338E-4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4.5142952496583338E-4</v>
      </c>
    </row>
    <row r="2556" spans="1:31" x14ac:dyDescent="0.25">
      <c r="A2556">
        <v>1810130</v>
      </c>
      <c r="B2556">
        <v>1</v>
      </c>
      <c r="C2556" t="s">
        <v>80</v>
      </c>
      <c r="D2556" t="s">
        <v>92</v>
      </c>
      <c r="E2556" t="s">
        <v>131</v>
      </c>
      <c r="F2556" t="s">
        <v>7643</v>
      </c>
      <c r="G2556" t="s">
        <v>133</v>
      </c>
      <c r="H2556" t="s">
        <v>134</v>
      </c>
      <c r="I2556" t="s">
        <v>135</v>
      </c>
      <c r="J2556" t="s">
        <v>136</v>
      </c>
      <c r="K2556" t="s">
        <v>137</v>
      </c>
      <c r="L2556" t="s">
        <v>7644</v>
      </c>
      <c r="M2556" t="s">
        <v>7645</v>
      </c>
      <c r="N2556">
        <v>1.4636111110000001</v>
      </c>
      <c r="O2556">
        <v>0</v>
      </c>
      <c r="P2556">
        <v>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4.7885810735788887E-3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4.7885810735788887E-3</v>
      </c>
    </row>
    <row r="2557" spans="1:31" x14ac:dyDescent="0.25">
      <c r="A2557">
        <v>1809981</v>
      </c>
      <c r="B2557">
        <v>1</v>
      </c>
      <c r="C2557" t="s">
        <v>80</v>
      </c>
      <c r="D2557" t="s">
        <v>83</v>
      </c>
      <c r="E2557" t="s">
        <v>193</v>
      </c>
      <c r="F2557" t="s">
        <v>7646</v>
      </c>
      <c r="G2557" t="s">
        <v>373</v>
      </c>
      <c r="H2557" t="s">
        <v>134</v>
      </c>
      <c r="I2557" t="s">
        <v>135</v>
      </c>
      <c r="J2557" t="s">
        <v>136</v>
      </c>
      <c r="K2557" t="s">
        <v>137</v>
      </c>
      <c r="L2557" t="s">
        <v>7647</v>
      </c>
      <c r="M2557" t="s">
        <v>7648</v>
      </c>
      <c r="N2557">
        <v>3.056944444</v>
      </c>
      <c r="O2557">
        <v>0</v>
      </c>
      <c r="P2557">
        <v>69</v>
      </c>
      <c r="Q2557">
        <v>0</v>
      </c>
      <c r="R2557">
        <v>0</v>
      </c>
      <c r="S2557">
        <v>0</v>
      </c>
      <c r="T2557">
        <v>8</v>
      </c>
      <c r="U2557">
        <v>0</v>
      </c>
      <c r="V2557">
        <v>0</v>
      </c>
      <c r="W2557">
        <v>0</v>
      </c>
      <c r="X2557">
        <v>77.106026499915288</v>
      </c>
      <c r="Y2557">
        <v>0</v>
      </c>
      <c r="Z2557">
        <v>0</v>
      </c>
      <c r="AA2557">
        <v>0</v>
      </c>
      <c r="AB2557">
        <v>6.6133912202153589</v>
      </c>
      <c r="AC2557">
        <v>0</v>
      </c>
      <c r="AD2557">
        <v>0</v>
      </c>
      <c r="AE2557">
        <v>83.71941772013065</v>
      </c>
    </row>
    <row r="2558" spans="1:31" x14ac:dyDescent="0.25">
      <c r="A2558">
        <v>1810230</v>
      </c>
      <c r="B2558">
        <v>1</v>
      </c>
      <c r="C2558" t="s">
        <v>80</v>
      </c>
      <c r="D2558" t="s">
        <v>96</v>
      </c>
      <c r="E2558" t="s">
        <v>131</v>
      </c>
      <c r="F2558" t="s">
        <v>7649</v>
      </c>
      <c r="G2558" t="s">
        <v>231</v>
      </c>
      <c r="H2558" t="s">
        <v>134</v>
      </c>
      <c r="I2558" t="s">
        <v>135</v>
      </c>
      <c r="J2558" t="s">
        <v>136</v>
      </c>
      <c r="K2558" t="s">
        <v>137</v>
      </c>
      <c r="L2558" t="s">
        <v>7650</v>
      </c>
      <c r="M2558" t="s">
        <v>7651</v>
      </c>
      <c r="N2558">
        <v>4.4355555549999997</v>
      </c>
      <c r="O2558">
        <v>0</v>
      </c>
      <c r="P2558">
        <v>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0.96394789873987108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0.96394789873987108</v>
      </c>
    </row>
    <row r="2559" spans="1:31" x14ac:dyDescent="0.25">
      <c r="A2559">
        <v>1810127</v>
      </c>
      <c r="B2559">
        <v>1</v>
      </c>
      <c r="C2559" t="s">
        <v>80</v>
      </c>
      <c r="D2559" t="s">
        <v>92</v>
      </c>
      <c r="E2559" t="s">
        <v>193</v>
      </c>
      <c r="F2559" t="s">
        <v>7652</v>
      </c>
      <c r="G2559" t="s">
        <v>235</v>
      </c>
      <c r="H2559" t="s">
        <v>134</v>
      </c>
      <c r="I2559" t="s">
        <v>135</v>
      </c>
      <c r="J2559" t="s">
        <v>136</v>
      </c>
      <c r="K2559" t="s">
        <v>137</v>
      </c>
      <c r="L2559" t="s">
        <v>7653</v>
      </c>
      <c r="M2559" t="s">
        <v>7654</v>
      </c>
      <c r="N2559">
        <v>0.80583333300000004</v>
      </c>
      <c r="O2559">
        <v>0</v>
      </c>
      <c r="P2559">
        <v>19</v>
      </c>
      <c r="Q2559">
        <v>0</v>
      </c>
      <c r="R2559">
        <v>11</v>
      </c>
      <c r="S2559">
        <v>0</v>
      </c>
      <c r="T2559">
        <v>3</v>
      </c>
      <c r="U2559">
        <v>0</v>
      </c>
      <c r="V2559">
        <v>1</v>
      </c>
      <c r="W2559">
        <v>0</v>
      </c>
      <c r="X2559">
        <v>6.2512483952541595</v>
      </c>
      <c r="Y2559">
        <v>0</v>
      </c>
      <c r="Z2559">
        <v>1.8831549159025851</v>
      </c>
      <c r="AA2559">
        <v>0</v>
      </c>
      <c r="AB2559">
        <v>2.67701084571708</v>
      </c>
      <c r="AC2559">
        <v>0</v>
      </c>
      <c r="AD2559">
        <v>3.9837548645780006E-2</v>
      </c>
      <c r="AE2559">
        <v>10.851251705519605</v>
      </c>
    </row>
    <row r="2560" spans="1:31" x14ac:dyDescent="0.25">
      <c r="A2560">
        <v>1810104</v>
      </c>
      <c r="B2560">
        <v>1</v>
      </c>
      <c r="C2560" t="s">
        <v>80</v>
      </c>
      <c r="D2560" t="s">
        <v>85</v>
      </c>
      <c r="E2560" t="s">
        <v>131</v>
      </c>
      <c r="F2560" t="s">
        <v>7655</v>
      </c>
      <c r="G2560" t="s">
        <v>133</v>
      </c>
      <c r="H2560" t="s">
        <v>134</v>
      </c>
      <c r="I2560" t="s">
        <v>135</v>
      </c>
      <c r="J2560" t="s">
        <v>136</v>
      </c>
      <c r="K2560" t="s">
        <v>137</v>
      </c>
      <c r="L2560" t="s">
        <v>7656</v>
      </c>
      <c r="M2560" t="s">
        <v>7657</v>
      </c>
      <c r="N2560">
        <v>1.0177777770000001</v>
      </c>
      <c r="O2560">
        <v>0</v>
      </c>
      <c r="P2560">
        <v>16</v>
      </c>
      <c r="Q2560">
        <v>0</v>
      </c>
      <c r="R2560">
        <v>0</v>
      </c>
      <c r="S2560">
        <v>0</v>
      </c>
      <c r="T2560">
        <v>7</v>
      </c>
      <c r="U2560">
        <v>0</v>
      </c>
      <c r="V2560">
        <v>0</v>
      </c>
      <c r="W2560">
        <v>0</v>
      </c>
      <c r="X2560">
        <v>7.0784755846531855</v>
      </c>
      <c r="Y2560">
        <v>0</v>
      </c>
      <c r="Z2560">
        <v>0</v>
      </c>
      <c r="AA2560">
        <v>0</v>
      </c>
      <c r="AB2560">
        <v>2.5178617250793045</v>
      </c>
      <c r="AC2560">
        <v>0</v>
      </c>
      <c r="AD2560">
        <v>0</v>
      </c>
      <c r="AE2560">
        <v>9.5963373097324904</v>
      </c>
    </row>
    <row r="2561" spans="1:31" x14ac:dyDescent="0.25">
      <c r="A2561">
        <v>1810150</v>
      </c>
      <c r="B2561">
        <v>1</v>
      </c>
      <c r="C2561" t="s">
        <v>80</v>
      </c>
      <c r="D2561" t="s">
        <v>110</v>
      </c>
      <c r="E2561" t="s">
        <v>193</v>
      </c>
      <c r="F2561" t="s">
        <v>7658</v>
      </c>
      <c r="G2561" t="s">
        <v>235</v>
      </c>
      <c r="H2561" t="s">
        <v>134</v>
      </c>
      <c r="I2561" t="s">
        <v>135</v>
      </c>
      <c r="J2561" t="s">
        <v>136</v>
      </c>
      <c r="K2561" t="s">
        <v>137</v>
      </c>
      <c r="L2561" t="s">
        <v>7659</v>
      </c>
      <c r="M2561" t="s">
        <v>7660</v>
      </c>
      <c r="N2561">
        <v>2.6922222219999998</v>
      </c>
      <c r="O2561">
        <v>0</v>
      </c>
      <c r="P2561">
        <v>35</v>
      </c>
      <c r="Q2561">
        <v>0</v>
      </c>
      <c r="R2561">
        <v>0</v>
      </c>
      <c r="S2561">
        <v>0</v>
      </c>
      <c r="T2561">
        <v>2</v>
      </c>
      <c r="U2561">
        <v>0</v>
      </c>
      <c r="V2561">
        <v>0</v>
      </c>
      <c r="W2561">
        <v>0</v>
      </c>
      <c r="X2561">
        <v>27.389716579312388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27.389716579312388</v>
      </c>
    </row>
    <row r="2562" spans="1:31" x14ac:dyDescent="0.25">
      <c r="A2562">
        <v>1810290</v>
      </c>
      <c r="B2562">
        <v>1</v>
      </c>
      <c r="C2562" t="s">
        <v>81</v>
      </c>
      <c r="D2562" t="s">
        <v>123</v>
      </c>
      <c r="E2562" t="s">
        <v>291</v>
      </c>
      <c r="F2562" t="s">
        <v>4123</v>
      </c>
      <c r="G2562" t="s">
        <v>1943</v>
      </c>
      <c r="H2562" t="s">
        <v>134</v>
      </c>
      <c r="I2562" t="s">
        <v>135</v>
      </c>
      <c r="J2562" t="s">
        <v>136</v>
      </c>
      <c r="K2562" t="s">
        <v>137</v>
      </c>
      <c r="L2562" t="s">
        <v>7661</v>
      </c>
      <c r="M2562" t="s">
        <v>7662</v>
      </c>
      <c r="N2562">
        <v>1.0752777769999999</v>
      </c>
      <c r="O2562">
        <v>0</v>
      </c>
      <c r="P2562">
        <v>385</v>
      </c>
      <c r="Q2562">
        <v>0</v>
      </c>
      <c r="R2562">
        <v>14</v>
      </c>
      <c r="S2562">
        <v>0</v>
      </c>
      <c r="T2562">
        <v>12</v>
      </c>
      <c r="U2562">
        <v>0</v>
      </c>
      <c r="V2562">
        <v>0</v>
      </c>
      <c r="W2562">
        <v>0</v>
      </c>
      <c r="X2562">
        <v>93.364258581818859</v>
      </c>
      <c r="Y2562">
        <v>0</v>
      </c>
      <c r="Z2562">
        <v>3.2766848450708088</v>
      </c>
      <c r="AA2562">
        <v>0</v>
      </c>
      <c r="AB2562">
        <v>10.331899966847388</v>
      </c>
      <c r="AC2562">
        <v>0</v>
      </c>
      <c r="AD2562">
        <v>0</v>
      </c>
      <c r="AE2562">
        <v>106.97284339373705</v>
      </c>
    </row>
    <row r="2563" spans="1:31" x14ac:dyDescent="0.25">
      <c r="A2563">
        <v>1810296</v>
      </c>
      <c r="B2563">
        <v>1</v>
      </c>
      <c r="C2563" t="s">
        <v>81</v>
      </c>
      <c r="D2563" t="s">
        <v>112</v>
      </c>
      <c r="E2563" t="s">
        <v>131</v>
      </c>
      <c r="F2563" t="s">
        <v>7663</v>
      </c>
      <c r="G2563" t="s">
        <v>231</v>
      </c>
      <c r="H2563" t="s">
        <v>134</v>
      </c>
      <c r="I2563" t="s">
        <v>135</v>
      </c>
      <c r="J2563" t="s">
        <v>136</v>
      </c>
      <c r="K2563" t="s">
        <v>137</v>
      </c>
      <c r="L2563" t="s">
        <v>7664</v>
      </c>
      <c r="M2563" t="s">
        <v>7665</v>
      </c>
      <c r="N2563">
        <v>0.77861111100000002</v>
      </c>
      <c r="O2563">
        <v>0</v>
      </c>
      <c r="P2563">
        <v>6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1.3185892520073674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1.3185892520073674</v>
      </c>
    </row>
    <row r="2564" spans="1:31" x14ac:dyDescent="0.25">
      <c r="A2564">
        <v>1810313</v>
      </c>
      <c r="B2564">
        <v>1</v>
      </c>
      <c r="C2564" t="s">
        <v>80</v>
      </c>
      <c r="D2564" t="s">
        <v>98</v>
      </c>
      <c r="E2564" t="s">
        <v>176</v>
      </c>
      <c r="F2564" t="s">
        <v>1956</v>
      </c>
      <c r="G2564" t="s">
        <v>7132</v>
      </c>
      <c r="H2564" t="s">
        <v>143</v>
      </c>
      <c r="I2564" t="s">
        <v>135</v>
      </c>
      <c r="J2564" t="s">
        <v>136</v>
      </c>
      <c r="K2564" t="s">
        <v>137</v>
      </c>
      <c r="L2564" t="s">
        <v>7666</v>
      </c>
      <c r="M2564" t="s">
        <v>7667</v>
      </c>
      <c r="N2564">
        <v>4.3313888880000002</v>
      </c>
      <c r="O2564">
        <v>0</v>
      </c>
      <c r="P2564">
        <v>0</v>
      </c>
      <c r="Q2564">
        <v>9</v>
      </c>
      <c r="R2564">
        <v>76</v>
      </c>
      <c r="S2564">
        <v>3</v>
      </c>
      <c r="T2564">
        <v>14</v>
      </c>
      <c r="U2564">
        <v>1</v>
      </c>
      <c r="V2564">
        <v>0</v>
      </c>
      <c r="W2564">
        <v>0</v>
      </c>
      <c r="X2564">
        <v>0</v>
      </c>
      <c r="Y2564">
        <v>331.35788577347955</v>
      </c>
      <c r="Z2564">
        <v>258.9617134796506</v>
      </c>
      <c r="AA2564">
        <v>13.375264646205943</v>
      </c>
      <c r="AB2564">
        <v>44.943424043472056</v>
      </c>
      <c r="AC2564">
        <v>64.224719751912019</v>
      </c>
      <c r="AD2564">
        <v>0</v>
      </c>
      <c r="AE2564">
        <v>712.86300769472018</v>
      </c>
    </row>
    <row r="2565" spans="1:31" x14ac:dyDescent="0.25">
      <c r="A2565">
        <v>1810250</v>
      </c>
      <c r="B2565">
        <v>1</v>
      </c>
      <c r="C2565" t="s">
        <v>81</v>
      </c>
      <c r="D2565" t="s">
        <v>123</v>
      </c>
      <c r="E2565" t="s">
        <v>131</v>
      </c>
      <c r="F2565" t="s">
        <v>7668</v>
      </c>
      <c r="G2565" t="s">
        <v>231</v>
      </c>
      <c r="H2565" t="s">
        <v>134</v>
      </c>
      <c r="I2565" t="s">
        <v>135</v>
      </c>
      <c r="J2565" t="s">
        <v>136</v>
      </c>
      <c r="K2565" t="s">
        <v>137</v>
      </c>
      <c r="L2565" t="s">
        <v>7669</v>
      </c>
      <c r="M2565" t="s">
        <v>7670</v>
      </c>
      <c r="N2565">
        <v>0.74666666599999998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0.2373300808935489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0.2373300808935489</v>
      </c>
    </row>
    <row r="2566" spans="1:31" x14ac:dyDescent="0.25">
      <c r="A2566">
        <v>1809958</v>
      </c>
      <c r="B2566">
        <v>1</v>
      </c>
      <c r="C2566" t="s">
        <v>80</v>
      </c>
      <c r="D2566" t="s">
        <v>101</v>
      </c>
      <c r="E2566" t="s">
        <v>291</v>
      </c>
      <c r="F2566" t="s">
        <v>4280</v>
      </c>
      <c r="G2566" t="s">
        <v>247</v>
      </c>
      <c r="H2566" t="s">
        <v>134</v>
      </c>
      <c r="I2566" t="s">
        <v>135</v>
      </c>
      <c r="J2566" t="s">
        <v>136</v>
      </c>
      <c r="K2566" t="s">
        <v>137</v>
      </c>
      <c r="L2566" t="s">
        <v>7671</v>
      </c>
      <c r="M2566" t="s">
        <v>7672</v>
      </c>
      <c r="N2566">
        <v>2.2813888879999999</v>
      </c>
      <c r="O2566">
        <v>0</v>
      </c>
      <c r="P2566">
        <v>255</v>
      </c>
      <c r="Q2566">
        <v>0</v>
      </c>
      <c r="R2566">
        <v>1</v>
      </c>
      <c r="S2566">
        <v>0</v>
      </c>
      <c r="T2566">
        <v>19</v>
      </c>
      <c r="U2566">
        <v>0</v>
      </c>
      <c r="V2566">
        <v>0</v>
      </c>
      <c r="W2566">
        <v>0</v>
      </c>
      <c r="X2566">
        <v>142.76598235717395</v>
      </c>
      <c r="Y2566">
        <v>0</v>
      </c>
      <c r="Z2566">
        <v>3.2451545527878052E-2</v>
      </c>
      <c r="AA2566">
        <v>0</v>
      </c>
      <c r="AB2566">
        <v>9.9405311885860019</v>
      </c>
      <c r="AC2566">
        <v>0</v>
      </c>
      <c r="AD2566">
        <v>0</v>
      </c>
      <c r="AE2566">
        <v>152.73896509128784</v>
      </c>
    </row>
    <row r="2567" spans="1:31" x14ac:dyDescent="0.25">
      <c r="A2567">
        <v>1809878</v>
      </c>
      <c r="B2567">
        <v>1</v>
      </c>
      <c r="C2567" t="s">
        <v>80</v>
      </c>
      <c r="D2567" t="s">
        <v>83</v>
      </c>
      <c r="E2567" t="s">
        <v>176</v>
      </c>
      <c r="F2567" t="s">
        <v>1640</v>
      </c>
      <c r="G2567" t="s">
        <v>142</v>
      </c>
      <c r="H2567" t="s">
        <v>143</v>
      </c>
      <c r="I2567" t="s">
        <v>135</v>
      </c>
      <c r="J2567" t="s">
        <v>136</v>
      </c>
      <c r="K2567" t="s">
        <v>137</v>
      </c>
      <c r="L2567" t="s">
        <v>7673</v>
      </c>
      <c r="M2567" t="s">
        <v>7674</v>
      </c>
      <c r="N2567">
        <v>1.0491666660000001</v>
      </c>
      <c r="O2567">
        <v>0</v>
      </c>
      <c r="P2567">
        <v>251</v>
      </c>
      <c r="Q2567">
        <v>0</v>
      </c>
      <c r="R2567">
        <v>0</v>
      </c>
      <c r="S2567">
        <v>14</v>
      </c>
      <c r="T2567">
        <v>1010</v>
      </c>
      <c r="U2567">
        <v>2</v>
      </c>
      <c r="V2567">
        <v>15</v>
      </c>
      <c r="W2567">
        <v>0</v>
      </c>
      <c r="X2567">
        <v>52.299172534306109</v>
      </c>
      <c r="Y2567">
        <v>0</v>
      </c>
      <c r="Z2567">
        <v>0</v>
      </c>
      <c r="AA2567">
        <v>193.29090194867203</v>
      </c>
      <c r="AB2567">
        <v>922.83870275313984</v>
      </c>
      <c r="AC2567">
        <v>2.7807409622038657</v>
      </c>
      <c r="AD2567">
        <v>32.133364284508829</v>
      </c>
      <c r="AE2567">
        <v>1203.3428824828309</v>
      </c>
    </row>
    <row r="2568" spans="1:31" x14ac:dyDescent="0.25">
      <c r="A2568">
        <v>1810041</v>
      </c>
      <c r="B2568">
        <v>1</v>
      </c>
      <c r="C2568" t="s">
        <v>80</v>
      </c>
      <c r="D2568" t="s">
        <v>104</v>
      </c>
      <c r="E2568" t="s">
        <v>131</v>
      </c>
      <c r="F2568" t="s">
        <v>7675</v>
      </c>
      <c r="G2568" t="s">
        <v>231</v>
      </c>
      <c r="H2568" t="s">
        <v>134</v>
      </c>
      <c r="I2568" t="s">
        <v>135</v>
      </c>
      <c r="J2568" t="s">
        <v>136</v>
      </c>
      <c r="K2568" t="s">
        <v>137</v>
      </c>
      <c r="L2568" t="s">
        <v>7676</v>
      </c>
      <c r="M2568" t="s">
        <v>7677</v>
      </c>
      <c r="N2568">
        <v>3.6827777770000001</v>
      </c>
      <c r="O2568">
        <v>0</v>
      </c>
      <c r="P2568">
        <v>1</v>
      </c>
      <c r="Q2568">
        <v>0</v>
      </c>
      <c r="R2568">
        <v>1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0.35937424970386611</v>
      </c>
      <c r="Y2568">
        <v>0</v>
      </c>
      <c r="Z2568">
        <v>1.1927163740640776</v>
      </c>
      <c r="AA2568">
        <v>0</v>
      </c>
      <c r="AB2568">
        <v>0</v>
      </c>
      <c r="AC2568">
        <v>0</v>
      </c>
      <c r="AD2568">
        <v>0</v>
      </c>
      <c r="AE2568">
        <v>1.5520906237679437</v>
      </c>
    </row>
    <row r="2569" spans="1:31" x14ac:dyDescent="0.25">
      <c r="A2569">
        <v>1810213</v>
      </c>
      <c r="B2569">
        <v>1</v>
      </c>
      <c r="C2569" t="s">
        <v>81</v>
      </c>
      <c r="D2569" t="s">
        <v>120</v>
      </c>
      <c r="E2569" t="s">
        <v>193</v>
      </c>
      <c r="F2569" t="s">
        <v>7678</v>
      </c>
      <c r="G2569" t="s">
        <v>235</v>
      </c>
      <c r="H2569" t="s">
        <v>134</v>
      </c>
      <c r="I2569" t="s">
        <v>135</v>
      </c>
      <c r="J2569" t="s">
        <v>136</v>
      </c>
      <c r="K2569" t="s">
        <v>137</v>
      </c>
      <c r="L2569" t="s">
        <v>7679</v>
      </c>
      <c r="M2569" t="s">
        <v>7680</v>
      </c>
      <c r="N2569">
        <v>3.8855555549999998</v>
      </c>
      <c r="O2569">
        <v>0</v>
      </c>
      <c r="P2569">
        <v>10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8.9909124709023605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8.9909124709023605</v>
      </c>
    </row>
    <row r="2570" spans="1:31" x14ac:dyDescent="0.25">
      <c r="A2570">
        <v>1810190</v>
      </c>
      <c r="B2570">
        <v>1</v>
      </c>
      <c r="C2570" t="s">
        <v>80</v>
      </c>
      <c r="D2570" t="s">
        <v>107</v>
      </c>
      <c r="E2570" t="s">
        <v>176</v>
      </c>
      <c r="F2570" t="s">
        <v>7681</v>
      </c>
      <c r="G2570" t="s">
        <v>5591</v>
      </c>
      <c r="H2570" t="s">
        <v>143</v>
      </c>
      <c r="I2570" t="s">
        <v>135</v>
      </c>
      <c r="J2570" t="s">
        <v>136</v>
      </c>
      <c r="K2570" t="s">
        <v>137</v>
      </c>
      <c r="L2570" t="s">
        <v>7682</v>
      </c>
      <c r="M2570" t="s">
        <v>7683</v>
      </c>
      <c r="N2570">
        <v>0.32166666599999999</v>
      </c>
      <c r="O2570">
        <v>17</v>
      </c>
      <c r="P2570">
        <v>11378</v>
      </c>
      <c r="Q2570">
        <v>98</v>
      </c>
      <c r="R2570">
        <v>289</v>
      </c>
      <c r="S2570">
        <v>50</v>
      </c>
      <c r="T2570">
        <v>585</v>
      </c>
      <c r="U2570">
        <v>6</v>
      </c>
      <c r="V2570">
        <v>6</v>
      </c>
      <c r="W2570">
        <v>4.9814315207341657</v>
      </c>
      <c r="X2570">
        <v>792.26969776053295</v>
      </c>
      <c r="Y2570">
        <v>45.474400600051936</v>
      </c>
      <c r="Z2570">
        <v>17.437903083864803</v>
      </c>
      <c r="AA2570">
        <v>62.103692990515867</v>
      </c>
      <c r="AB2570">
        <v>112.74900194726726</v>
      </c>
      <c r="AC2570">
        <v>85.128997427489338</v>
      </c>
      <c r="AD2570">
        <v>13.792176594267941</v>
      </c>
      <c r="AE2570">
        <v>1133.9373019247244</v>
      </c>
    </row>
    <row r="2571" spans="1:31" x14ac:dyDescent="0.25">
      <c r="A2571">
        <v>1810588</v>
      </c>
      <c r="B2571">
        <v>1</v>
      </c>
      <c r="C2571" t="s">
        <v>80</v>
      </c>
      <c r="D2571" t="s">
        <v>94</v>
      </c>
      <c r="E2571" t="s">
        <v>131</v>
      </c>
      <c r="F2571" t="s">
        <v>7684</v>
      </c>
      <c r="G2571" t="s">
        <v>231</v>
      </c>
      <c r="H2571" t="s">
        <v>134</v>
      </c>
      <c r="I2571" t="s">
        <v>135</v>
      </c>
      <c r="J2571" t="s">
        <v>136</v>
      </c>
      <c r="K2571" t="s">
        <v>137</v>
      </c>
      <c r="L2571" t="s">
        <v>7685</v>
      </c>
      <c r="M2571" t="s">
        <v>7686</v>
      </c>
      <c r="N2571">
        <v>1.275555555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0.35516988255652776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0.35516988255652776</v>
      </c>
    </row>
    <row r="2572" spans="1:31" x14ac:dyDescent="0.25">
      <c r="A2572">
        <v>1810021</v>
      </c>
      <c r="B2572">
        <v>1</v>
      </c>
      <c r="C2572" t="s">
        <v>80</v>
      </c>
      <c r="D2572" t="s">
        <v>97</v>
      </c>
      <c r="E2572" t="s">
        <v>339</v>
      </c>
      <c r="F2572" t="s">
        <v>7687</v>
      </c>
      <c r="G2572" t="s">
        <v>3262</v>
      </c>
      <c r="H2572" t="s">
        <v>143</v>
      </c>
      <c r="I2572" t="s">
        <v>135</v>
      </c>
      <c r="J2572" t="s">
        <v>136</v>
      </c>
      <c r="K2572" t="s">
        <v>137</v>
      </c>
      <c r="L2572" t="s">
        <v>7688</v>
      </c>
      <c r="M2572" t="s">
        <v>7689</v>
      </c>
      <c r="N2572">
        <v>1.071111111</v>
      </c>
      <c r="O2572">
        <v>9</v>
      </c>
      <c r="P2572">
        <v>4117</v>
      </c>
      <c r="Q2572">
        <v>12</v>
      </c>
      <c r="R2572">
        <v>148</v>
      </c>
      <c r="S2572">
        <v>34</v>
      </c>
      <c r="T2572">
        <v>451</v>
      </c>
      <c r="U2572">
        <v>0</v>
      </c>
      <c r="V2572">
        <v>10</v>
      </c>
      <c r="W2572">
        <v>53.446855974232932</v>
      </c>
      <c r="X2572">
        <v>962.33462995811487</v>
      </c>
      <c r="Y2572">
        <v>15.069980258998191</v>
      </c>
      <c r="Z2572">
        <v>30.552435643484614</v>
      </c>
      <c r="AA2572">
        <v>332.31772291604625</v>
      </c>
      <c r="AB2572">
        <v>246.79613577811367</v>
      </c>
      <c r="AC2572">
        <v>0</v>
      </c>
      <c r="AD2572">
        <v>15.886050994954561</v>
      </c>
      <c r="AE2572">
        <v>1656.403811523945</v>
      </c>
    </row>
    <row r="2573" spans="1:31" x14ac:dyDescent="0.25">
      <c r="A2573">
        <v>1810227</v>
      </c>
      <c r="B2573">
        <v>1</v>
      </c>
      <c r="C2573" t="s">
        <v>80</v>
      </c>
      <c r="D2573" t="s">
        <v>105</v>
      </c>
      <c r="E2573" t="s">
        <v>131</v>
      </c>
      <c r="F2573" t="s">
        <v>7690</v>
      </c>
      <c r="G2573" t="s">
        <v>209</v>
      </c>
      <c r="H2573" t="s">
        <v>134</v>
      </c>
      <c r="I2573" t="s">
        <v>135</v>
      </c>
      <c r="J2573" t="s">
        <v>136</v>
      </c>
      <c r="K2573" t="s">
        <v>137</v>
      </c>
      <c r="L2573" t="s">
        <v>7691</v>
      </c>
      <c r="M2573" t="s">
        <v>7692</v>
      </c>
      <c r="N2573">
        <v>0.81916666599999999</v>
      </c>
      <c r="O2573">
        <v>0</v>
      </c>
      <c r="P2573">
        <v>3</v>
      </c>
      <c r="Q2573">
        <v>0</v>
      </c>
      <c r="R2573">
        <v>0</v>
      </c>
      <c r="S2573">
        <v>0</v>
      </c>
      <c r="T2573">
        <v>2</v>
      </c>
      <c r="U2573">
        <v>0</v>
      </c>
      <c r="V2573">
        <v>0</v>
      </c>
      <c r="W2573">
        <v>0</v>
      </c>
      <c r="X2573">
        <v>1.22915838318213</v>
      </c>
      <c r="Y2573">
        <v>0</v>
      </c>
      <c r="Z2573">
        <v>0</v>
      </c>
      <c r="AA2573">
        <v>0</v>
      </c>
      <c r="AB2573">
        <v>7.3322223182021667E-2</v>
      </c>
      <c r="AC2573">
        <v>0</v>
      </c>
      <c r="AD2573">
        <v>0</v>
      </c>
      <c r="AE2573">
        <v>1.3024806063641516</v>
      </c>
    </row>
    <row r="2574" spans="1:31" x14ac:dyDescent="0.25">
      <c r="A2574">
        <v>1810582</v>
      </c>
      <c r="B2574">
        <v>1</v>
      </c>
      <c r="C2574" t="s">
        <v>80</v>
      </c>
      <c r="D2574" t="s">
        <v>83</v>
      </c>
      <c r="E2574" t="s">
        <v>193</v>
      </c>
      <c r="F2574" t="s">
        <v>7693</v>
      </c>
      <c r="G2574" t="s">
        <v>373</v>
      </c>
      <c r="H2574" t="s">
        <v>134</v>
      </c>
      <c r="I2574" t="s">
        <v>135</v>
      </c>
      <c r="J2574" t="s">
        <v>136</v>
      </c>
      <c r="K2574" t="s">
        <v>137</v>
      </c>
      <c r="L2574" t="s">
        <v>7694</v>
      </c>
      <c r="M2574" t="s">
        <v>7695</v>
      </c>
      <c r="N2574">
        <v>2.4788888880000002</v>
      </c>
      <c r="O2574">
        <v>0</v>
      </c>
      <c r="P2574">
        <v>96</v>
      </c>
      <c r="Q2574">
        <v>0</v>
      </c>
      <c r="R2574">
        <v>0</v>
      </c>
      <c r="S2574">
        <v>0</v>
      </c>
      <c r="T2574">
        <v>14</v>
      </c>
      <c r="U2574">
        <v>0</v>
      </c>
      <c r="V2574">
        <v>0</v>
      </c>
      <c r="W2574">
        <v>0</v>
      </c>
      <c r="X2574">
        <v>50.981480806119507</v>
      </c>
      <c r="Y2574">
        <v>0</v>
      </c>
      <c r="Z2574">
        <v>0</v>
      </c>
      <c r="AA2574">
        <v>0</v>
      </c>
      <c r="AB2574">
        <v>4.6241923355044188</v>
      </c>
      <c r="AC2574">
        <v>0</v>
      </c>
      <c r="AD2574">
        <v>0</v>
      </c>
      <c r="AE2574">
        <v>55.605673141623924</v>
      </c>
    </row>
    <row r="2575" spans="1:31" x14ac:dyDescent="0.25">
      <c r="A2575">
        <v>1809941</v>
      </c>
      <c r="B2575">
        <v>1</v>
      </c>
      <c r="C2575" t="s">
        <v>80</v>
      </c>
      <c r="D2575" t="s">
        <v>110</v>
      </c>
      <c r="E2575" t="s">
        <v>326</v>
      </c>
      <c r="F2575" t="s">
        <v>7696</v>
      </c>
      <c r="G2575" t="s">
        <v>195</v>
      </c>
      <c r="H2575" t="s">
        <v>134</v>
      </c>
      <c r="I2575" t="s">
        <v>135</v>
      </c>
      <c r="J2575" t="s">
        <v>136</v>
      </c>
      <c r="K2575" t="s">
        <v>137</v>
      </c>
      <c r="L2575" t="s">
        <v>7697</v>
      </c>
      <c r="M2575" t="s">
        <v>7698</v>
      </c>
      <c r="N2575">
        <v>9.3922222219999991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3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55.034798163592399</v>
      </c>
      <c r="AC2575">
        <v>0</v>
      </c>
      <c r="AD2575">
        <v>0</v>
      </c>
      <c r="AE2575">
        <v>55.034798163592399</v>
      </c>
    </row>
    <row r="2576" spans="1:31" x14ac:dyDescent="0.25">
      <c r="A2576">
        <v>1809978</v>
      </c>
      <c r="B2576">
        <v>1</v>
      </c>
      <c r="C2576" t="s">
        <v>80</v>
      </c>
      <c r="D2576" t="s">
        <v>104</v>
      </c>
      <c r="E2576" t="s">
        <v>131</v>
      </c>
      <c r="F2576" t="s">
        <v>7699</v>
      </c>
      <c r="G2576" t="s">
        <v>231</v>
      </c>
      <c r="H2576" t="s">
        <v>134</v>
      </c>
      <c r="I2576" t="s">
        <v>135</v>
      </c>
      <c r="J2576" t="s">
        <v>136</v>
      </c>
      <c r="K2576" t="s">
        <v>137</v>
      </c>
      <c r="L2576" t="s">
        <v>7700</v>
      </c>
      <c r="M2576" t="s">
        <v>7701</v>
      </c>
      <c r="N2576">
        <v>5.5088888880000004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0.17987421504780002</v>
      </c>
      <c r="AC2576">
        <v>0</v>
      </c>
      <c r="AD2576">
        <v>0</v>
      </c>
      <c r="AE2576">
        <v>0.17987421504780002</v>
      </c>
    </row>
    <row r="2577" spans="1:31" x14ac:dyDescent="0.25">
      <c r="A2577">
        <v>1809984</v>
      </c>
      <c r="B2577">
        <v>1</v>
      </c>
      <c r="C2577" t="s">
        <v>80</v>
      </c>
      <c r="D2577" t="s">
        <v>104</v>
      </c>
      <c r="E2577" t="s">
        <v>176</v>
      </c>
      <c r="F2577" t="s">
        <v>7702</v>
      </c>
      <c r="G2577" t="s">
        <v>7569</v>
      </c>
      <c r="H2577" t="s">
        <v>143</v>
      </c>
      <c r="I2577" t="s">
        <v>135</v>
      </c>
      <c r="J2577" t="s">
        <v>136</v>
      </c>
      <c r="K2577" t="s">
        <v>137</v>
      </c>
      <c r="L2577" t="s">
        <v>7703</v>
      </c>
      <c r="M2577" t="s">
        <v>7704</v>
      </c>
      <c r="N2577">
        <v>3.1722222219999998</v>
      </c>
      <c r="O2577">
        <v>8</v>
      </c>
      <c r="P2577">
        <v>168</v>
      </c>
      <c r="Q2577">
        <v>9</v>
      </c>
      <c r="R2577">
        <v>26</v>
      </c>
      <c r="S2577">
        <v>11</v>
      </c>
      <c r="T2577">
        <v>58</v>
      </c>
      <c r="U2577">
        <v>1</v>
      </c>
      <c r="V2577">
        <v>0</v>
      </c>
      <c r="W2577">
        <v>78.217955043519112</v>
      </c>
      <c r="X2577">
        <v>277.64478373409025</v>
      </c>
      <c r="Y2577">
        <v>35.940256782645385</v>
      </c>
      <c r="Z2577">
        <v>74.849643609821143</v>
      </c>
      <c r="AA2577">
        <v>157.69836096152054</v>
      </c>
      <c r="AB2577">
        <v>204.16304283969279</v>
      </c>
      <c r="AC2577">
        <v>24.869853504838872</v>
      </c>
      <c r="AD2577">
        <v>0</v>
      </c>
      <c r="AE2577">
        <v>853.38389647612814</v>
      </c>
    </row>
    <row r="2578" spans="1:31" x14ac:dyDescent="0.25">
      <c r="A2578">
        <v>1810176</v>
      </c>
      <c r="B2578">
        <v>1</v>
      </c>
      <c r="C2578" t="s">
        <v>80</v>
      </c>
      <c r="D2578" t="s">
        <v>82</v>
      </c>
      <c r="E2578" t="s">
        <v>131</v>
      </c>
      <c r="F2578" t="s">
        <v>7705</v>
      </c>
      <c r="G2578" t="s">
        <v>231</v>
      </c>
      <c r="H2578" t="s">
        <v>134</v>
      </c>
      <c r="I2578" t="s">
        <v>135</v>
      </c>
      <c r="J2578" t="s">
        <v>136</v>
      </c>
      <c r="K2578" t="s">
        <v>137</v>
      </c>
      <c r="L2578" t="s">
        <v>7706</v>
      </c>
      <c r="M2578" t="s">
        <v>7707</v>
      </c>
      <c r="N2578">
        <v>2.8063888879999999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0.13840013904807055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0.13840013904807055</v>
      </c>
    </row>
    <row r="2579" spans="1:31" x14ac:dyDescent="0.25">
      <c r="A2579">
        <v>1810199</v>
      </c>
      <c r="B2579">
        <v>1</v>
      </c>
      <c r="C2579" t="s">
        <v>81</v>
      </c>
      <c r="D2579" t="s">
        <v>127</v>
      </c>
      <c r="E2579" t="s">
        <v>291</v>
      </c>
      <c r="F2579" t="s">
        <v>7708</v>
      </c>
      <c r="G2579" t="s">
        <v>424</v>
      </c>
      <c r="H2579" t="s">
        <v>134</v>
      </c>
      <c r="I2579" t="s">
        <v>135</v>
      </c>
      <c r="J2579" t="s">
        <v>136</v>
      </c>
      <c r="K2579" t="s">
        <v>137</v>
      </c>
      <c r="L2579" t="s">
        <v>7709</v>
      </c>
      <c r="M2579" t="s">
        <v>7710</v>
      </c>
      <c r="N2579">
        <v>0.29944444399999998</v>
      </c>
      <c r="O2579">
        <v>0</v>
      </c>
      <c r="P2579">
        <v>162</v>
      </c>
      <c r="Q2579">
        <v>0</v>
      </c>
      <c r="R2579">
        <v>20</v>
      </c>
      <c r="S2579">
        <v>0</v>
      </c>
      <c r="T2579">
        <v>17</v>
      </c>
      <c r="U2579">
        <v>0</v>
      </c>
      <c r="V2579">
        <v>0</v>
      </c>
      <c r="W2579">
        <v>0</v>
      </c>
      <c r="X2579">
        <v>12.262989373978852</v>
      </c>
      <c r="Y2579">
        <v>0</v>
      </c>
      <c r="Z2579">
        <v>0.26031995760604171</v>
      </c>
      <c r="AA2579">
        <v>0</v>
      </c>
      <c r="AB2579">
        <v>0.35984786486418002</v>
      </c>
      <c r="AC2579">
        <v>0</v>
      </c>
      <c r="AD2579">
        <v>0</v>
      </c>
      <c r="AE2579">
        <v>12.883157196449075</v>
      </c>
    </row>
    <row r="2580" spans="1:31" x14ac:dyDescent="0.25">
      <c r="A2580">
        <v>1810339</v>
      </c>
      <c r="B2580">
        <v>1</v>
      </c>
      <c r="C2580" t="s">
        <v>80</v>
      </c>
      <c r="D2580" t="s">
        <v>93</v>
      </c>
      <c r="E2580" t="s">
        <v>193</v>
      </c>
      <c r="F2580" t="s">
        <v>7711</v>
      </c>
      <c r="G2580" t="s">
        <v>235</v>
      </c>
      <c r="H2580" t="s">
        <v>134</v>
      </c>
      <c r="I2580" t="s">
        <v>135</v>
      </c>
      <c r="J2580" t="s">
        <v>136</v>
      </c>
      <c r="K2580" t="s">
        <v>137</v>
      </c>
      <c r="L2580" t="s">
        <v>7712</v>
      </c>
      <c r="M2580" t="s">
        <v>7713</v>
      </c>
      <c r="N2580">
        <v>0.84916666600000001</v>
      </c>
      <c r="O2580">
        <v>0</v>
      </c>
      <c r="P2580">
        <v>0</v>
      </c>
      <c r="Q2580">
        <v>0</v>
      </c>
      <c r="R2580">
        <v>4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0.79336622538782853</v>
      </c>
      <c r="AA2580">
        <v>0</v>
      </c>
      <c r="AB2580">
        <v>0</v>
      </c>
      <c r="AC2580">
        <v>0</v>
      </c>
      <c r="AD2580">
        <v>0</v>
      </c>
      <c r="AE2580">
        <v>0.79336622538782853</v>
      </c>
    </row>
    <row r="2581" spans="1:31" x14ac:dyDescent="0.25">
      <c r="A2581">
        <v>1810193</v>
      </c>
      <c r="B2581">
        <v>1</v>
      </c>
      <c r="C2581" t="s">
        <v>80</v>
      </c>
      <c r="D2581" t="s">
        <v>94</v>
      </c>
      <c r="E2581" t="s">
        <v>326</v>
      </c>
      <c r="F2581" t="s">
        <v>7714</v>
      </c>
      <c r="G2581" t="s">
        <v>937</v>
      </c>
      <c r="H2581" t="s">
        <v>134</v>
      </c>
      <c r="I2581" t="s">
        <v>135</v>
      </c>
      <c r="J2581" t="s">
        <v>136</v>
      </c>
      <c r="K2581" t="s">
        <v>137</v>
      </c>
      <c r="L2581" t="s">
        <v>7715</v>
      </c>
      <c r="M2581" t="s">
        <v>7716</v>
      </c>
      <c r="N2581">
        <v>2.1833333330000002</v>
      </c>
      <c r="O2581">
        <v>0</v>
      </c>
      <c r="P2581">
        <v>100</v>
      </c>
      <c r="Q2581">
        <v>0</v>
      </c>
      <c r="R2581">
        <v>0</v>
      </c>
      <c r="S2581">
        <v>0</v>
      </c>
      <c r="T2581">
        <v>11</v>
      </c>
      <c r="U2581">
        <v>0</v>
      </c>
      <c r="V2581">
        <v>0</v>
      </c>
      <c r="W2581">
        <v>0</v>
      </c>
      <c r="X2581">
        <v>72.250955534956546</v>
      </c>
      <c r="Y2581">
        <v>0</v>
      </c>
      <c r="Z2581">
        <v>0</v>
      </c>
      <c r="AA2581">
        <v>0</v>
      </c>
      <c r="AB2581">
        <v>19.408422099017532</v>
      </c>
      <c r="AC2581">
        <v>0</v>
      </c>
      <c r="AD2581">
        <v>0</v>
      </c>
      <c r="AE2581">
        <v>91.659377633974074</v>
      </c>
    </row>
    <row r="2582" spans="1:31" x14ac:dyDescent="0.25">
      <c r="A2582">
        <v>1810299</v>
      </c>
      <c r="B2582">
        <v>1</v>
      </c>
      <c r="C2582" t="s">
        <v>80</v>
      </c>
      <c r="D2582" t="s">
        <v>104</v>
      </c>
      <c r="E2582" t="s">
        <v>146</v>
      </c>
      <c r="F2582" t="s">
        <v>7717</v>
      </c>
      <c r="G2582" t="s">
        <v>148</v>
      </c>
      <c r="H2582" t="s">
        <v>143</v>
      </c>
      <c r="I2582" t="s">
        <v>135</v>
      </c>
      <c r="J2582" t="s">
        <v>3</v>
      </c>
      <c r="K2582" t="s">
        <v>137</v>
      </c>
      <c r="L2582" t="s">
        <v>7718</v>
      </c>
      <c r="M2582" t="s">
        <v>7719</v>
      </c>
      <c r="N2582">
        <v>4.5350000000000001</v>
      </c>
      <c r="O2582">
        <v>1</v>
      </c>
      <c r="P2582">
        <v>3</v>
      </c>
      <c r="Q2582">
        <v>12</v>
      </c>
      <c r="R2582">
        <v>10</v>
      </c>
      <c r="S2582">
        <v>1</v>
      </c>
      <c r="T2582">
        <v>14</v>
      </c>
      <c r="U2582">
        <v>2</v>
      </c>
      <c r="V2582">
        <v>0</v>
      </c>
      <c r="W2582">
        <v>1.5168153246806</v>
      </c>
      <c r="X2582">
        <v>15.937299424719258</v>
      </c>
      <c r="Y2582">
        <v>12.267908823538079</v>
      </c>
      <c r="Z2582">
        <v>16.303771557375718</v>
      </c>
      <c r="AA2582">
        <v>3.9068382082287494</v>
      </c>
      <c r="AB2582">
        <v>70.883841940994856</v>
      </c>
      <c r="AC2582">
        <v>18.166976021109239</v>
      </c>
      <c r="AD2582">
        <v>0</v>
      </c>
      <c r="AE2582">
        <v>138.98345130064649</v>
      </c>
    </row>
    <row r="2583" spans="1:31" x14ac:dyDescent="0.25">
      <c r="A2583">
        <v>1810216</v>
      </c>
      <c r="B2583">
        <v>1</v>
      </c>
      <c r="C2583" t="s">
        <v>80</v>
      </c>
      <c r="D2583" t="s">
        <v>106</v>
      </c>
      <c r="E2583" t="s">
        <v>176</v>
      </c>
      <c r="F2583" t="s">
        <v>4851</v>
      </c>
      <c r="G2583" t="s">
        <v>158</v>
      </c>
      <c r="H2583" t="s">
        <v>143</v>
      </c>
      <c r="I2583" t="s">
        <v>135</v>
      </c>
      <c r="J2583" t="s">
        <v>136</v>
      </c>
      <c r="K2583" t="s">
        <v>137</v>
      </c>
      <c r="L2583" t="s">
        <v>7720</v>
      </c>
      <c r="M2583" t="s">
        <v>7721</v>
      </c>
      <c r="N2583">
        <v>0.189722222</v>
      </c>
      <c r="O2583">
        <v>0</v>
      </c>
      <c r="P2583">
        <v>544</v>
      </c>
      <c r="Q2583">
        <v>20</v>
      </c>
      <c r="R2583">
        <v>158</v>
      </c>
      <c r="S2583">
        <v>7</v>
      </c>
      <c r="T2583">
        <v>112</v>
      </c>
      <c r="U2583">
        <v>0</v>
      </c>
      <c r="V2583">
        <v>0</v>
      </c>
      <c r="W2583">
        <v>0</v>
      </c>
      <c r="X2583">
        <v>23.451943324810117</v>
      </c>
      <c r="Y2583">
        <v>30.566695601221337</v>
      </c>
      <c r="Z2583">
        <v>20.443059046090418</v>
      </c>
      <c r="AA2583">
        <v>2.9046107441683522</v>
      </c>
      <c r="AB2583">
        <v>16.657698025261851</v>
      </c>
      <c r="AC2583">
        <v>0</v>
      </c>
      <c r="AD2583">
        <v>0</v>
      </c>
      <c r="AE2583">
        <v>94.024006741552071</v>
      </c>
    </row>
    <row r="2584" spans="1:31" x14ac:dyDescent="0.25">
      <c r="A2584">
        <v>1809907</v>
      </c>
      <c r="B2584">
        <v>1</v>
      </c>
      <c r="C2584" t="s">
        <v>81</v>
      </c>
      <c r="D2584" t="s">
        <v>119</v>
      </c>
      <c r="E2584" t="s">
        <v>146</v>
      </c>
      <c r="F2584" t="s">
        <v>7722</v>
      </c>
      <c r="G2584" t="s">
        <v>593</v>
      </c>
      <c r="H2584" t="s">
        <v>143</v>
      </c>
      <c r="I2584" t="s">
        <v>135</v>
      </c>
      <c r="J2584" t="s">
        <v>136</v>
      </c>
      <c r="K2584" t="s">
        <v>137</v>
      </c>
      <c r="L2584" t="s">
        <v>7723</v>
      </c>
      <c r="M2584" t="s">
        <v>7724</v>
      </c>
      <c r="N2584">
        <v>1.228611111</v>
      </c>
      <c r="O2584">
        <v>0</v>
      </c>
      <c r="P2584">
        <v>379</v>
      </c>
      <c r="Q2584">
        <v>0</v>
      </c>
      <c r="R2584">
        <v>22</v>
      </c>
      <c r="S2584">
        <v>0</v>
      </c>
      <c r="T2584">
        <v>33</v>
      </c>
      <c r="U2584">
        <v>0</v>
      </c>
      <c r="V2584">
        <v>0</v>
      </c>
      <c r="W2584">
        <v>0</v>
      </c>
      <c r="X2584">
        <v>45.520550271011665</v>
      </c>
      <c r="Y2584">
        <v>0</v>
      </c>
      <c r="Z2584">
        <v>6.1249353431073104</v>
      </c>
      <c r="AA2584">
        <v>0</v>
      </c>
      <c r="AB2584">
        <v>22.443277254079909</v>
      </c>
      <c r="AC2584">
        <v>0</v>
      </c>
      <c r="AD2584">
        <v>0</v>
      </c>
      <c r="AE2584">
        <v>74.088762868198884</v>
      </c>
    </row>
    <row r="2585" spans="1:31" x14ac:dyDescent="0.25">
      <c r="A2585">
        <v>1810594</v>
      </c>
      <c r="B2585">
        <v>1</v>
      </c>
      <c r="C2585" t="s">
        <v>81</v>
      </c>
      <c r="D2585" t="s">
        <v>120</v>
      </c>
      <c r="E2585" t="s">
        <v>146</v>
      </c>
      <c r="F2585" t="s">
        <v>7725</v>
      </c>
      <c r="G2585" t="s">
        <v>142</v>
      </c>
      <c r="H2585" t="s">
        <v>143</v>
      </c>
      <c r="I2585" t="s">
        <v>135</v>
      </c>
      <c r="J2585" t="s">
        <v>136</v>
      </c>
      <c r="K2585" t="s">
        <v>137</v>
      </c>
      <c r="L2585" t="s">
        <v>7726</v>
      </c>
      <c r="M2585" t="s">
        <v>7727</v>
      </c>
      <c r="N2585">
        <v>0.80444444400000004</v>
      </c>
      <c r="O2585">
        <v>0</v>
      </c>
      <c r="P2585">
        <v>27</v>
      </c>
      <c r="Q2585">
        <v>0</v>
      </c>
      <c r="R2585">
        <v>5</v>
      </c>
      <c r="S2585">
        <v>1</v>
      </c>
      <c r="T2585">
        <v>8</v>
      </c>
      <c r="U2585">
        <v>0</v>
      </c>
      <c r="V2585">
        <v>0</v>
      </c>
      <c r="W2585">
        <v>0</v>
      </c>
      <c r="X2585">
        <v>2.3261476867665491</v>
      </c>
      <c r="Y2585">
        <v>0</v>
      </c>
      <c r="Z2585">
        <v>0.12675354565250666</v>
      </c>
      <c r="AA2585">
        <v>2.0569062387326666</v>
      </c>
      <c r="AB2585">
        <v>3.5597627773721872</v>
      </c>
      <c r="AC2585">
        <v>0</v>
      </c>
      <c r="AD2585">
        <v>0</v>
      </c>
      <c r="AE2585">
        <v>8.0695702485239096</v>
      </c>
    </row>
    <row r="2586" spans="1:31" x14ac:dyDescent="0.25">
      <c r="A2586">
        <v>1810262</v>
      </c>
      <c r="B2586">
        <v>1</v>
      </c>
      <c r="C2586" t="s">
        <v>80</v>
      </c>
      <c r="D2586" t="s">
        <v>87</v>
      </c>
      <c r="E2586" t="s">
        <v>193</v>
      </c>
      <c r="F2586" t="s">
        <v>4265</v>
      </c>
      <c r="G2586" t="s">
        <v>373</v>
      </c>
      <c r="H2586" t="s">
        <v>134</v>
      </c>
      <c r="I2586" t="s">
        <v>135</v>
      </c>
      <c r="J2586" t="s">
        <v>136</v>
      </c>
      <c r="K2586" t="s">
        <v>137</v>
      </c>
      <c r="L2586" t="s">
        <v>7728</v>
      </c>
      <c r="M2586" t="s">
        <v>7729</v>
      </c>
      <c r="N2586">
        <v>1.5674999999999999</v>
      </c>
      <c r="O2586">
        <v>0</v>
      </c>
      <c r="P2586">
        <v>77</v>
      </c>
      <c r="Q2586">
        <v>0</v>
      </c>
      <c r="R2586">
        <v>0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34.921468058015876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34.921468058015876</v>
      </c>
    </row>
    <row r="2587" spans="1:31" x14ac:dyDescent="0.25">
      <c r="A2587">
        <v>1810053</v>
      </c>
      <c r="B2587">
        <v>1</v>
      </c>
      <c r="C2587" t="s">
        <v>81</v>
      </c>
      <c r="D2587" t="s">
        <v>128</v>
      </c>
      <c r="E2587" t="s">
        <v>193</v>
      </c>
      <c r="F2587" t="s">
        <v>7730</v>
      </c>
      <c r="G2587" t="s">
        <v>373</v>
      </c>
      <c r="H2587" t="s">
        <v>134</v>
      </c>
      <c r="I2587" t="s">
        <v>135</v>
      </c>
      <c r="J2587" t="s">
        <v>136</v>
      </c>
      <c r="K2587" t="s">
        <v>137</v>
      </c>
      <c r="L2587" t="s">
        <v>7731</v>
      </c>
      <c r="M2587" t="s">
        <v>7732</v>
      </c>
      <c r="N2587">
        <v>1.3702777770000001</v>
      </c>
      <c r="O2587">
        <v>0</v>
      </c>
      <c r="P2587">
        <v>213</v>
      </c>
      <c r="Q2587">
        <v>0</v>
      </c>
      <c r="R2587">
        <v>0</v>
      </c>
      <c r="S2587">
        <v>0</v>
      </c>
      <c r="T2587">
        <v>15</v>
      </c>
      <c r="U2587">
        <v>0</v>
      </c>
      <c r="V2587">
        <v>0</v>
      </c>
      <c r="W2587">
        <v>0</v>
      </c>
      <c r="X2587">
        <v>56.364963913776762</v>
      </c>
      <c r="Y2587">
        <v>0</v>
      </c>
      <c r="Z2587">
        <v>0</v>
      </c>
      <c r="AA2587">
        <v>0</v>
      </c>
      <c r="AB2587">
        <v>10.672257239925901</v>
      </c>
      <c r="AC2587">
        <v>0</v>
      </c>
      <c r="AD2587">
        <v>0</v>
      </c>
      <c r="AE2587">
        <v>67.03722115370266</v>
      </c>
    </row>
    <row r="2588" spans="1:31" x14ac:dyDescent="0.25">
      <c r="A2588">
        <v>1810153</v>
      </c>
      <c r="B2588">
        <v>1</v>
      </c>
      <c r="C2588" t="s">
        <v>80</v>
      </c>
      <c r="D2588" t="s">
        <v>93</v>
      </c>
      <c r="E2588" t="s">
        <v>176</v>
      </c>
      <c r="F2588" t="s">
        <v>7733</v>
      </c>
      <c r="G2588" t="s">
        <v>3262</v>
      </c>
      <c r="H2588" t="s">
        <v>143</v>
      </c>
      <c r="I2588" t="s">
        <v>135</v>
      </c>
      <c r="J2588" t="s">
        <v>136</v>
      </c>
      <c r="K2588" t="s">
        <v>137</v>
      </c>
      <c r="L2588" t="s">
        <v>7734</v>
      </c>
      <c r="M2588" t="s">
        <v>7735</v>
      </c>
      <c r="N2588">
        <v>1.155</v>
      </c>
      <c r="O2588">
        <v>0</v>
      </c>
      <c r="P2588">
        <v>619</v>
      </c>
      <c r="Q2588">
        <v>7</v>
      </c>
      <c r="R2588">
        <v>214</v>
      </c>
      <c r="S2588">
        <v>9</v>
      </c>
      <c r="T2588">
        <v>106</v>
      </c>
      <c r="U2588">
        <v>0</v>
      </c>
      <c r="V2588">
        <v>0</v>
      </c>
      <c r="W2588">
        <v>0</v>
      </c>
      <c r="X2588">
        <v>124.9342205311772</v>
      </c>
      <c r="Y2588">
        <v>34.007050479573493</v>
      </c>
      <c r="Z2588">
        <v>58.97865745751615</v>
      </c>
      <c r="AA2588">
        <v>158.66002737541893</v>
      </c>
      <c r="AB2588">
        <v>89.465462914227544</v>
      </c>
      <c r="AC2588">
        <v>0</v>
      </c>
      <c r="AD2588">
        <v>0</v>
      </c>
      <c r="AE2588">
        <v>466.0454187579133</v>
      </c>
    </row>
    <row r="2589" spans="1:31" x14ac:dyDescent="0.25">
      <c r="A2589">
        <v>1810007</v>
      </c>
      <c r="B2589">
        <v>1</v>
      </c>
      <c r="C2589" t="s">
        <v>80</v>
      </c>
      <c r="D2589" t="s">
        <v>97</v>
      </c>
      <c r="E2589" t="s">
        <v>131</v>
      </c>
      <c r="F2589" t="s">
        <v>7736</v>
      </c>
      <c r="G2589" t="s">
        <v>231</v>
      </c>
      <c r="H2589" t="s">
        <v>134</v>
      </c>
      <c r="I2589" t="s">
        <v>135</v>
      </c>
      <c r="J2589" t="s">
        <v>136</v>
      </c>
      <c r="K2589" t="s">
        <v>137</v>
      </c>
      <c r="L2589" t="s">
        <v>7737</v>
      </c>
      <c r="M2589" t="s">
        <v>7738</v>
      </c>
      <c r="N2589">
        <v>3.1294444440000002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3.9961743396666666E-2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3.9961743396666666E-2</v>
      </c>
    </row>
    <row r="2590" spans="1:31" x14ac:dyDescent="0.25">
      <c r="A2590">
        <v>1810402</v>
      </c>
      <c r="B2590">
        <v>1</v>
      </c>
      <c r="C2590" t="s">
        <v>80</v>
      </c>
      <c r="D2590" t="s">
        <v>83</v>
      </c>
      <c r="E2590" t="s">
        <v>193</v>
      </c>
      <c r="F2590" t="s">
        <v>7739</v>
      </c>
      <c r="G2590" t="s">
        <v>826</v>
      </c>
      <c r="H2590" t="s">
        <v>134</v>
      </c>
      <c r="I2590" t="s">
        <v>135</v>
      </c>
      <c r="J2590" t="s">
        <v>136</v>
      </c>
      <c r="K2590" t="s">
        <v>137</v>
      </c>
      <c r="L2590" t="s">
        <v>7740</v>
      </c>
      <c r="M2590" t="s">
        <v>7741</v>
      </c>
      <c r="N2590">
        <v>1.101388888</v>
      </c>
      <c r="O2590">
        <v>0</v>
      </c>
      <c r="P2590">
        <v>183</v>
      </c>
      <c r="Q2590">
        <v>0</v>
      </c>
      <c r="R2590">
        <v>0</v>
      </c>
      <c r="S2590">
        <v>0</v>
      </c>
      <c r="T2590">
        <v>1</v>
      </c>
      <c r="U2590">
        <v>0</v>
      </c>
      <c r="V2590">
        <v>0</v>
      </c>
      <c r="W2590">
        <v>0</v>
      </c>
      <c r="X2590">
        <v>67.503702811352184</v>
      </c>
      <c r="Y2590">
        <v>0</v>
      </c>
      <c r="Z2590">
        <v>0</v>
      </c>
      <c r="AA2590">
        <v>0</v>
      </c>
      <c r="AB2590">
        <v>0.91866656085484988</v>
      </c>
      <c r="AC2590">
        <v>0</v>
      </c>
      <c r="AD2590">
        <v>0</v>
      </c>
      <c r="AE2590">
        <v>68.422369372207029</v>
      </c>
    </row>
    <row r="2591" spans="1:31" x14ac:dyDescent="0.25">
      <c r="A2591">
        <v>1809950</v>
      </c>
      <c r="B2591">
        <v>1</v>
      </c>
      <c r="C2591" t="s">
        <v>81</v>
      </c>
      <c r="D2591" t="s">
        <v>122</v>
      </c>
      <c r="E2591" t="s">
        <v>193</v>
      </c>
      <c r="F2591" t="s">
        <v>7742</v>
      </c>
      <c r="G2591" t="s">
        <v>726</v>
      </c>
      <c r="H2591" t="s">
        <v>134</v>
      </c>
      <c r="I2591" t="s">
        <v>135</v>
      </c>
      <c r="J2591" t="s">
        <v>136</v>
      </c>
      <c r="K2591" t="s">
        <v>137</v>
      </c>
      <c r="L2591" t="s">
        <v>7743</v>
      </c>
      <c r="M2591" t="s">
        <v>7744</v>
      </c>
      <c r="N2591">
        <v>1.382222222</v>
      </c>
      <c r="O2591">
        <v>0</v>
      </c>
      <c r="P2591">
        <v>128</v>
      </c>
      <c r="Q2591">
        <v>0</v>
      </c>
      <c r="R2591">
        <v>1</v>
      </c>
      <c r="S2591">
        <v>0</v>
      </c>
      <c r="T2591">
        <v>5</v>
      </c>
      <c r="U2591">
        <v>0</v>
      </c>
      <c r="V2591">
        <v>0</v>
      </c>
      <c r="W2591">
        <v>0</v>
      </c>
      <c r="X2591">
        <v>33.952304818842627</v>
      </c>
      <c r="Y2591">
        <v>0</v>
      </c>
      <c r="Z2591">
        <v>2.6262940640773339E-2</v>
      </c>
      <c r="AA2591">
        <v>0</v>
      </c>
      <c r="AB2591">
        <v>5.945530682520106</v>
      </c>
      <c r="AC2591">
        <v>0</v>
      </c>
      <c r="AD2591">
        <v>0</v>
      </c>
      <c r="AE2591">
        <v>39.924098442003512</v>
      </c>
    </row>
    <row r="2592" spans="1:31" x14ac:dyDescent="0.25">
      <c r="A2592">
        <v>1810259</v>
      </c>
      <c r="B2592">
        <v>1</v>
      </c>
      <c r="C2592" t="s">
        <v>80</v>
      </c>
      <c r="D2592" t="s">
        <v>109</v>
      </c>
      <c r="E2592" t="s">
        <v>131</v>
      </c>
      <c r="F2592" t="s">
        <v>7745</v>
      </c>
      <c r="G2592" t="s">
        <v>231</v>
      </c>
      <c r="H2592" t="s">
        <v>134</v>
      </c>
      <c r="I2592" t="s">
        <v>135</v>
      </c>
      <c r="J2592" t="s">
        <v>136</v>
      </c>
      <c r="K2592" t="s">
        <v>137</v>
      </c>
      <c r="L2592" t="s">
        <v>7746</v>
      </c>
      <c r="M2592" t="s">
        <v>7747</v>
      </c>
      <c r="N2592">
        <v>5.1619444440000004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4.3801913193441928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4.3801913193441928</v>
      </c>
    </row>
    <row r="2593" spans="1:31" x14ac:dyDescent="0.25">
      <c r="A2593">
        <v>1810093</v>
      </c>
      <c r="B2593">
        <v>1</v>
      </c>
      <c r="C2593" t="s">
        <v>80</v>
      </c>
      <c r="D2593" t="s">
        <v>103</v>
      </c>
      <c r="E2593" t="s">
        <v>339</v>
      </c>
      <c r="F2593" t="s">
        <v>2388</v>
      </c>
      <c r="G2593" t="s">
        <v>5911</v>
      </c>
      <c r="H2593" t="s">
        <v>5442</v>
      </c>
      <c r="I2593" t="s">
        <v>135</v>
      </c>
      <c r="J2593" t="s">
        <v>136</v>
      </c>
      <c r="K2593" t="s">
        <v>159</v>
      </c>
      <c r="L2593" t="s">
        <v>7748</v>
      </c>
      <c r="M2593" t="s">
        <v>7749</v>
      </c>
      <c r="N2593">
        <v>5.4744444440000004</v>
      </c>
      <c r="O2593">
        <v>0</v>
      </c>
      <c r="P2593">
        <v>9</v>
      </c>
      <c r="Q2593">
        <v>37</v>
      </c>
      <c r="R2593">
        <v>62</v>
      </c>
      <c r="S2593">
        <v>7</v>
      </c>
      <c r="T2593">
        <v>17</v>
      </c>
      <c r="U2593">
        <v>5</v>
      </c>
      <c r="V2593">
        <v>0</v>
      </c>
      <c r="W2593">
        <v>0</v>
      </c>
      <c r="X2593">
        <v>8.3319081236814814</v>
      </c>
      <c r="Y2593">
        <v>659.67882694773914</v>
      </c>
      <c r="Z2593">
        <v>383.99608021297411</v>
      </c>
      <c r="AA2593">
        <v>494.7401127547401</v>
      </c>
      <c r="AB2593">
        <v>238.63310419573571</v>
      </c>
      <c r="AC2593">
        <v>2084.7831460538455</v>
      </c>
      <c r="AD2593">
        <v>0</v>
      </c>
      <c r="AE2593">
        <v>3870.1631782887162</v>
      </c>
    </row>
    <row r="2594" spans="1:31" x14ac:dyDescent="0.25">
      <c r="A2594">
        <v>1809924</v>
      </c>
      <c r="B2594">
        <v>1</v>
      </c>
      <c r="C2594" t="s">
        <v>81</v>
      </c>
      <c r="D2594" t="s">
        <v>123</v>
      </c>
      <c r="E2594" t="s">
        <v>140</v>
      </c>
      <c r="F2594" t="s">
        <v>7750</v>
      </c>
      <c r="G2594" t="s">
        <v>142</v>
      </c>
      <c r="H2594" t="s">
        <v>143</v>
      </c>
      <c r="I2594" t="s">
        <v>135</v>
      </c>
      <c r="J2594" t="s">
        <v>136</v>
      </c>
      <c r="K2594" t="s">
        <v>137</v>
      </c>
      <c r="L2594" t="s">
        <v>7751</v>
      </c>
      <c r="M2594" t="s">
        <v>7752</v>
      </c>
      <c r="N2594">
        <v>0.40666666600000001</v>
      </c>
      <c r="O2594">
        <v>0</v>
      </c>
      <c r="P2594">
        <v>6046</v>
      </c>
      <c r="Q2594">
        <v>0</v>
      </c>
      <c r="R2594">
        <v>0</v>
      </c>
      <c r="S2594">
        <v>0</v>
      </c>
      <c r="T2594">
        <v>1181</v>
      </c>
      <c r="U2594">
        <v>0</v>
      </c>
      <c r="V2594">
        <v>1</v>
      </c>
      <c r="W2594">
        <v>0</v>
      </c>
      <c r="X2594">
        <v>342.24151353453738</v>
      </c>
      <c r="Y2594">
        <v>0</v>
      </c>
      <c r="Z2594">
        <v>0</v>
      </c>
      <c r="AA2594">
        <v>0</v>
      </c>
      <c r="AB2594">
        <v>89.739366170859526</v>
      </c>
      <c r="AC2594">
        <v>0</v>
      </c>
      <c r="AD2594">
        <v>0.34684688513455558</v>
      </c>
      <c r="AE2594">
        <v>432.32772659053143</v>
      </c>
    </row>
    <row r="2595" spans="1:31" x14ac:dyDescent="0.25">
      <c r="A2595">
        <v>1810073</v>
      </c>
      <c r="B2595">
        <v>1</v>
      </c>
      <c r="C2595" t="s">
        <v>80</v>
      </c>
      <c r="D2595" t="s">
        <v>96</v>
      </c>
      <c r="E2595" t="s">
        <v>131</v>
      </c>
      <c r="F2595" t="s">
        <v>7753</v>
      </c>
      <c r="G2595" t="s">
        <v>231</v>
      </c>
      <c r="H2595" t="s">
        <v>134</v>
      </c>
      <c r="I2595" t="s">
        <v>135</v>
      </c>
      <c r="J2595" t="s">
        <v>136</v>
      </c>
      <c r="K2595" t="s">
        <v>137</v>
      </c>
      <c r="L2595" t="s">
        <v>7754</v>
      </c>
      <c r="M2595" t="s">
        <v>7755</v>
      </c>
      <c r="N2595">
        <v>3.1577777770000002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0.10992414261157779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0.10992414261157779</v>
      </c>
    </row>
    <row r="2596" spans="1:31" x14ac:dyDescent="0.25">
      <c r="A2596">
        <v>1809930</v>
      </c>
      <c r="B2596">
        <v>1</v>
      </c>
      <c r="C2596" t="s">
        <v>81</v>
      </c>
      <c r="D2596" t="s">
        <v>119</v>
      </c>
      <c r="E2596" t="s">
        <v>140</v>
      </c>
      <c r="F2596" t="s">
        <v>5185</v>
      </c>
      <c r="G2596" t="s">
        <v>142</v>
      </c>
      <c r="H2596" t="s">
        <v>143</v>
      </c>
      <c r="I2596" t="s">
        <v>199</v>
      </c>
      <c r="J2596" t="s">
        <v>136</v>
      </c>
      <c r="K2596" t="s">
        <v>137</v>
      </c>
      <c r="L2596" t="s">
        <v>7756</v>
      </c>
      <c r="M2596" t="s">
        <v>7757</v>
      </c>
      <c r="N2596">
        <v>8.3333330000000001E-3</v>
      </c>
      <c r="O2596">
        <v>1</v>
      </c>
      <c r="P2596">
        <v>1265</v>
      </c>
      <c r="Q2596">
        <v>113</v>
      </c>
      <c r="R2596">
        <v>222</v>
      </c>
      <c r="S2596">
        <v>0</v>
      </c>
      <c r="T2596">
        <v>81</v>
      </c>
      <c r="U2596">
        <v>0</v>
      </c>
      <c r="V2596">
        <v>0</v>
      </c>
      <c r="W2596">
        <v>7.6990536854999996E-4</v>
      </c>
      <c r="X2596">
        <v>0.98737867626499154</v>
      </c>
      <c r="Y2596">
        <v>0.7877784805084086</v>
      </c>
      <c r="Z2596">
        <v>0.28535166062890827</v>
      </c>
      <c r="AA2596">
        <v>0</v>
      </c>
      <c r="AB2596">
        <v>0.18297734870820001</v>
      </c>
      <c r="AC2596">
        <v>0</v>
      </c>
      <c r="AD2596">
        <v>0</v>
      </c>
      <c r="AE2596">
        <v>2.2442560714790583</v>
      </c>
    </row>
    <row r="2597" spans="1:31" x14ac:dyDescent="0.25">
      <c r="A2597">
        <v>1809887</v>
      </c>
      <c r="B2597">
        <v>1</v>
      </c>
      <c r="C2597" t="s">
        <v>80</v>
      </c>
      <c r="D2597" t="s">
        <v>88</v>
      </c>
      <c r="E2597" t="s">
        <v>146</v>
      </c>
      <c r="F2597" t="s">
        <v>7758</v>
      </c>
      <c r="G2597" t="s">
        <v>142</v>
      </c>
      <c r="H2597" t="s">
        <v>143</v>
      </c>
      <c r="I2597" t="s">
        <v>135</v>
      </c>
      <c r="J2597" t="s">
        <v>136</v>
      </c>
      <c r="K2597" t="s">
        <v>137</v>
      </c>
      <c r="L2597" t="s">
        <v>7759</v>
      </c>
      <c r="M2597" t="s">
        <v>7760</v>
      </c>
      <c r="N2597">
        <v>0.264444444</v>
      </c>
      <c r="O2597">
        <v>1</v>
      </c>
      <c r="P2597">
        <v>472</v>
      </c>
      <c r="Q2597">
        <v>1</v>
      </c>
      <c r="R2597">
        <v>0</v>
      </c>
      <c r="S2597">
        <v>7</v>
      </c>
      <c r="T2597">
        <v>90</v>
      </c>
      <c r="U2597">
        <v>3</v>
      </c>
      <c r="V2597">
        <v>3</v>
      </c>
      <c r="W2597">
        <v>1.6543104492326532</v>
      </c>
      <c r="X2597">
        <v>32.25757454412205</v>
      </c>
      <c r="Y2597">
        <v>0</v>
      </c>
      <c r="Z2597">
        <v>0</v>
      </c>
      <c r="AA2597">
        <v>12.925295099609201</v>
      </c>
      <c r="AB2597">
        <v>15.701153958293437</v>
      </c>
      <c r="AC2597">
        <v>1.7712907881981199</v>
      </c>
      <c r="AD2597">
        <v>1.8414598906977933</v>
      </c>
      <c r="AE2597">
        <v>66.151084730153258</v>
      </c>
    </row>
    <row r="2598" spans="1:31" x14ac:dyDescent="0.25">
      <c r="A2598">
        <v>1810030</v>
      </c>
      <c r="B2598">
        <v>1</v>
      </c>
      <c r="C2598" t="s">
        <v>80</v>
      </c>
      <c r="D2598" t="s">
        <v>101</v>
      </c>
      <c r="E2598" t="s">
        <v>131</v>
      </c>
      <c r="F2598" t="s">
        <v>7761</v>
      </c>
      <c r="G2598" t="s">
        <v>231</v>
      </c>
      <c r="H2598" t="s">
        <v>134</v>
      </c>
      <c r="I2598" t="s">
        <v>135</v>
      </c>
      <c r="J2598" t="s">
        <v>136</v>
      </c>
      <c r="K2598" t="s">
        <v>137</v>
      </c>
      <c r="L2598" t="s">
        <v>7762</v>
      </c>
      <c r="M2598" t="s">
        <v>7763</v>
      </c>
      <c r="N2598">
        <v>2.3913888879999998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1.0005205220499999E-4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1.0005205220499999E-4</v>
      </c>
    </row>
    <row r="2599" spans="1:31" x14ac:dyDescent="0.25">
      <c r="A2599">
        <v>1810179</v>
      </c>
      <c r="B2599">
        <v>1</v>
      </c>
      <c r="C2599" t="s">
        <v>80</v>
      </c>
      <c r="D2599" t="s">
        <v>90</v>
      </c>
      <c r="E2599" t="s">
        <v>291</v>
      </c>
      <c r="F2599" t="s">
        <v>7764</v>
      </c>
      <c r="G2599" t="s">
        <v>424</v>
      </c>
      <c r="H2599" t="s">
        <v>134</v>
      </c>
      <c r="I2599" t="s">
        <v>135</v>
      </c>
      <c r="J2599" t="s">
        <v>136</v>
      </c>
      <c r="K2599" t="s">
        <v>137</v>
      </c>
      <c r="L2599" t="s">
        <v>7765</v>
      </c>
      <c r="M2599" t="s">
        <v>7766</v>
      </c>
      <c r="N2599">
        <v>0.69361111099999995</v>
      </c>
      <c r="O2599">
        <v>0</v>
      </c>
      <c r="P2599">
        <v>397</v>
      </c>
      <c r="Q2599">
        <v>0</v>
      </c>
      <c r="R2599">
        <v>0</v>
      </c>
      <c r="S2599">
        <v>0</v>
      </c>
      <c r="T2599">
        <v>16</v>
      </c>
      <c r="U2599">
        <v>0</v>
      </c>
      <c r="V2599">
        <v>0</v>
      </c>
      <c r="W2599">
        <v>0</v>
      </c>
      <c r="X2599">
        <v>95.614059019872101</v>
      </c>
      <c r="Y2599">
        <v>0</v>
      </c>
      <c r="Z2599">
        <v>0</v>
      </c>
      <c r="AA2599">
        <v>0</v>
      </c>
      <c r="AB2599">
        <v>3.1876628618859875</v>
      </c>
      <c r="AC2599">
        <v>0</v>
      </c>
      <c r="AD2599">
        <v>0</v>
      </c>
      <c r="AE2599">
        <v>98.801721881758084</v>
      </c>
    </row>
    <row r="2600" spans="1:31" x14ac:dyDescent="0.25">
      <c r="A2600">
        <v>1810173</v>
      </c>
      <c r="B2600">
        <v>1</v>
      </c>
      <c r="C2600" t="s">
        <v>81</v>
      </c>
      <c r="D2600" t="s">
        <v>114</v>
      </c>
      <c r="E2600" t="s">
        <v>146</v>
      </c>
      <c r="F2600" t="s">
        <v>272</v>
      </c>
      <c r="G2600" t="s">
        <v>256</v>
      </c>
      <c r="H2600" t="s">
        <v>143</v>
      </c>
      <c r="I2600" t="s">
        <v>135</v>
      </c>
      <c r="J2600" t="s">
        <v>136</v>
      </c>
      <c r="K2600" t="s">
        <v>159</v>
      </c>
      <c r="L2600" t="s">
        <v>7767</v>
      </c>
      <c r="M2600" t="s">
        <v>7768</v>
      </c>
      <c r="N2600">
        <v>4.8452777769999997</v>
      </c>
      <c r="O2600">
        <v>0</v>
      </c>
      <c r="P2600">
        <v>22</v>
      </c>
      <c r="Q2600">
        <v>0</v>
      </c>
      <c r="R2600">
        <v>2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17.805195340713961</v>
      </c>
      <c r="Y2600">
        <v>0</v>
      </c>
      <c r="Z2600">
        <v>9.8987071285849595</v>
      </c>
      <c r="AA2600">
        <v>0</v>
      </c>
      <c r="AB2600">
        <v>1.877125855042953</v>
      </c>
      <c r="AC2600">
        <v>0</v>
      </c>
      <c r="AD2600">
        <v>0</v>
      </c>
      <c r="AE2600">
        <v>29.581028324341872</v>
      </c>
    </row>
    <row r="2601" spans="1:31" x14ac:dyDescent="0.25">
      <c r="A2601">
        <v>1810219</v>
      </c>
      <c r="B2601">
        <v>1</v>
      </c>
      <c r="C2601" t="s">
        <v>81</v>
      </c>
      <c r="D2601" t="s">
        <v>127</v>
      </c>
      <c r="E2601" t="s">
        <v>193</v>
      </c>
      <c r="F2601" t="s">
        <v>7769</v>
      </c>
      <c r="G2601" t="s">
        <v>235</v>
      </c>
      <c r="H2601" t="s">
        <v>134</v>
      </c>
      <c r="I2601" t="s">
        <v>135</v>
      </c>
      <c r="J2601" t="s">
        <v>136</v>
      </c>
      <c r="K2601" t="s">
        <v>137</v>
      </c>
      <c r="L2601" t="s">
        <v>7770</v>
      </c>
      <c r="M2601" t="s">
        <v>7771</v>
      </c>
      <c r="N2601">
        <v>4.7149999999999999</v>
      </c>
      <c r="O2601">
        <v>0</v>
      </c>
      <c r="P2601">
        <v>15</v>
      </c>
      <c r="Q2601">
        <v>0</v>
      </c>
      <c r="R2601">
        <v>0</v>
      </c>
      <c r="S2601">
        <v>0</v>
      </c>
      <c r="T2601">
        <v>3</v>
      </c>
      <c r="U2601">
        <v>0</v>
      </c>
      <c r="V2601">
        <v>0</v>
      </c>
      <c r="W2601">
        <v>0</v>
      </c>
      <c r="X2601">
        <v>20.267196783874294</v>
      </c>
      <c r="Y2601">
        <v>0</v>
      </c>
      <c r="Z2601">
        <v>0</v>
      </c>
      <c r="AA2601">
        <v>0</v>
      </c>
      <c r="AB2601">
        <v>0.81570367522133314</v>
      </c>
      <c r="AC2601">
        <v>0</v>
      </c>
      <c r="AD2601">
        <v>0</v>
      </c>
      <c r="AE2601">
        <v>21.082900459095626</v>
      </c>
    </row>
    <row r="2602" spans="1:31" x14ac:dyDescent="0.25">
      <c r="A2602">
        <v>1810319</v>
      </c>
      <c r="B2602">
        <v>1</v>
      </c>
      <c r="C2602" t="s">
        <v>80</v>
      </c>
      <c r="D2602" t="s">
        <v>98</v>
      </c>
      <c r="E2602" t="s">
        <v>176</v>
      </c>
      <c r="F2602" t="s">
        <v>7772</v>
      </c>
      <c r="G2602" t="s">
        <v>142</v>
      </c>
      <c r="H2602" t="s">
        <v>143</v>
      </c>
      <c r="I2602" t="s">
        <v>135</v>
      </c>
      <c r="J2602" t="s">
        <v>136</v>
      </c>
      <c r="K2602" t="s">
        <v>137</v>
      </c>
      <c r="L2602" t="s">
        <v>7773</v>
      </c>
      <c r="M2602" t="s">
        <v>7774</v>
      </c>
      <c r="N2602">
        <v>1.3716666660000001</v>
      </c>
      <c r="O2602">
        <v>0</v>
      </c>
      <c r="P2602">
        <v>358</v>
      </c>
      <c r="Q2602">
        <v>0</v>
      </c>
      <c r="R2602">
        <v>26</v>
      </c>
      <c r="S2602">
        <v>0</v>
      </c>
      <c r="T2602">
        <v>46</v>
      </c>
      <c r="U2602">
        <v>0</v>
      </c>
      <c r="V2602">
        <v>0</v>
      </c>
      <c r="W2602">
        <v>0</v>
      </c>
      <c r="X2602">
        <v>128.86233655946089</v>
      </c>
      <c r="Y2602">
        <v>0</v>
      </c>
      <c r="Z2602">
        <v>37.25597638981472</v>
      </c>
      <c r="AA2602">
        <v>0</v>
      </c>
      <c r="AB2602">
        <v>46.03709514171495</v>
      </c>
      <c r="AC2602">
        <v>0</v>
      </c>
      <c r="AD2602">
        <v>0</v>
      </c>
      <c r="AE2602">
        <v>212.15540809099056</v>
      </c>
    </row>
    <row r="2603" spans="1:31" x14ac:dyDescent="0.25">
      <c r="A2603">
        <v>1810242</v>
      </c>
      <c r="B2603">
        <v>1</v>
      </c>
      <c r="C2603" t="s">
        <v>81</v>
      </c>
      <c r="D2603" t="s">
        <v>121</v>
      </c>
      <c r="E2603" t="s">
        <v>140</v>
      </c>
      <c r="F2603" t="s">
        <v>7775</v>
      </c>
      <c r="G2603" t="s">
        <v>142</v>
      </c>
      <c r="H2603" t="s">
        <v>143</v>
      </c>
      <c r="I2603" t="s">
        <v>135</v>
      </c>
      <c r="J2603" t="s">
        <v>136</v>
      </c>
      <c r="K2603" t="s">
        <v>137</v>
      </c>
      <c r="L2603" t="s">
        <v>7776</v>
      </c>
      <c r="M2603" t="s">
        <v>7777</v>
      </c>
      <c r="N2603">
        <v>5.5555555E-2</v>
      </c>
      <c r="O2603">
        <v>0</v>
      </c>
      <c r="P2603">
        <v>259</v>
      </c>
      <c r="Q2603">
        <v>1</v>
      </c>
      <c r="R2603">
        <v>26</v>
      </c>
      <c r="S2603">
        <v>6</v>
      </c>
      <c r="T2603">
        <v>11</v>
      </c>
      <c r="U2603">
        <v>0</v>
      </c>
      <c r="V2603">
        <v>0</v>
      </c>
      <c r="W2603">
        <v>0</v>
      </c>
      <c r="X2603">
        <v>2.3504498010625001</v>
      </c>
      <c r="Y2603">
        <v>2.7115436844444441E-2</v>
      </c>
      <c r="Z2603">
        <v>0.13340291284416667</v>
      </c>
      <c r="AA2603">
        <v>1.5916598307204441</v>
      </c>
      <c r="AB2603">
        <v>0.37308321699883329</v>
      </c>
      <c r="AC2603">
        <v>0</v>
      </c>
      <c r="AD2603">
        <v>0</v>
      </c>
      <c r="AE2603">
        <v>4.475711198470389</v>
      </c>
    </row>
    <row r="2604" spans="1:31" x14ac:dyDescent="0.25">
      <c r="A2604">
        <v>1810050</v>
      </c>
      <c r="B2604">
        <v>1</v>
      </c>
      <c r="C2604" t="s">
        <v>80</v>
      </c>
      <c r="D2604" t="s">
        <v>97</v>
      </c>
      <c r="E2604" t="s">
        <v>193</v>
      </c>
      <c r="F2604" t="s">
        <v>7778</v>
      </c>
      <c r="G2604" t="s">
        <v>373</v>
      </c>
      <c r="H2604" t="s">
        <v>134</v>
      </c>
      <c r="I2604" t="s">
        <v>135</v>
      </c>
      <c r="J2604" t="s">
        <v>136</v>
      </c>
      <c r="K2604" t="s">
        <v>137</v>
      </c>
      <c r="L2604" t="s">
        <v>7779</v>
      </c>
      <c r="M2604" t="s">
        <v>7780</v>
      </c>
      <c r="N2604">
        <v>0.86361111099999999</v>
      </c>
      <c r="O2604">
        <v>0</v>
      </c>
      <c r="P2604">
        <v>24</v>
      </c>
      <c r="Q2604">
        <v>0</v>
      </c>
      <c r="R2604">
        <v>9</v>
      </c>
      <c r="S2604">
        <v>0</v>
      </c>
      <c r="T2604">
        <v>2</v>
      </c>
      <c r="U2604">
        <v>0</v>
      </c>
      <c r="V2604">
        <v>0</v>
      </c>
      <c r="W2604">
        <v>0</v>
      </c>
      <c r="X2604">
        <v>11.288080986263308</v>
      </c>
      <c r="Y2604">
        <v>0</v>
      </c>
      <c r="Z2604">
        <v>7.9598026898716121</v>
      </c>
      <c r="AA2604">
        <v>0</v>
      </c>
      <c r="AB2604">
        <v>0.97034090240681781</v>
      </c>
      <c r="AC2604">
        <v>0</v>
      </c>
      <c r="AD2604">
        <v>0</v>
      </c>
      <c r="AE2604">
        <v>20.218224578541736</v>
      </c>
    </row>
    <row r="2605" spans="1:31" x14ac:dyDescent="0.25">
      <c r="A2605">
        <v>1810110</v>
      </c>
      <c r="B2605">
        <v>1</v>
      </c>
      <c r="C2605" t="s">
        <v>80</v>
      </c>
      <c r="D2605" t="s">
        <v>93</v>
      </c>
      <c r="E2605" t="s">
        <v>291</v>
      </c>
      <c r="F2605" t="s">
        <v>5457</v>
      </c>
      <c r="G2605" t="s">
        <v>424</v>
      </c>
      <c r="H2605" t="s">
        <v>134</v>
      </c>
      <c r="I2605" t="s">
        <v>135</v>
      </c>
      <c r="J2605" t="s">
        <v>136</v>
      </c>
      <c r="K2605" t="s">
        <v>137</v>
      </c>
      <c r="L2605" t="s">
        <v>7781</v>
      </c>
      <c r="M2605" t="s">
        <v>7782</v>
      </c>
      <c r="N2605">
        <v>3.3525</v>
      </c>
      <c r="O2605">
        <v>0</v>
      </c>
      <c r="P2605">
        <v>0</v>
      </c>
      <c r="Q2605">
        <v>0</v>
      </c>
      <c r="R2605">
        <v>15</v>
      </c>
      <c r="S2605">
        <v>0</v>
      </c>
      <c r="T2605">
        <v>3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69.290238515741279</v>
      </c>
      <c r="AA2605">
        <v>0</v>
      </c>
      <c r="AB2605">
        <v>0.51833508721859589</v>
      </c>
      <c r="AC2605">
        <v>0</v>
      </c>
      <c r="AD2605">
        <v>0</v>
      </c>
      <c r="AE2605">
        <v>69.808573602959882</v>
      </c>
    </row>
    <row r="2606" spans="1:31" x14ac:dyDescent="0.25">
      <c r="A2606">
        <v>1809964</v>
      </c>
      <c r="B2606">
        <v>1</v>
      </c>
      <c r="C2606" t="s">
        <v>81</v>
      </c>
      <c r="D2606" t="s">
        <v>114</v>
      </c>
      <c r="E2606" t="s">
        <v>131</v>
      </c>
      <c r="F2606" t="s">
        <v>7783</v>
      </c>
      <c r="G2606" t="s">
        <v>231</v>
      </c>
      <c r="H2606" t="s">
        <v>134</v>
      </c>
      <c r="I2606" t="s">
        <v>135</v>
      </c>
      <c r="J2606" t="s">
        <v>136</v>
      </c>
      <c r="K2606" t="s">
        <v>137</v>
      </c>
      <c r="L2606" t="s">
        <v>7784</v>
      </c>
      <c r="M2606" t="s">
        <v>7785</v>
      </c>
      <c r="N2606">
        <v>6.1491666660000002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0.41136538664560807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0.41136538664560807</v>
      </c>
    </row>
    <row r="2607" spans="1:31" x14ac:dyDescent="0.25">
      <c r="A2607">
        <v>1810302</v>
      </c>
      <c r="B2607">
        <v>1</v>
      </c>
      <c r="C2607" t="s">
        <v>80</v>
      </c>
      <c r="D2607" t="s">
        <v>104</v>
      </c>
      <c r="E2607" t="s">
        <v>131</v>
      </c>
      <c r="F2607" t="s">
        <v>7786</v>
      </c>
      <c r="G2607" t="s">
        <v>231</v>
      </c>
      <c r="H2607" t="s">
        <v>134</v>
      </c>
      <c r="I2607" t="s">
        <v>135</v>
      </c>
      <c r="J2607" t="s">
        <v>136</v>
      </c>
      <c r="K2607" t="s">
        <v>137</v>
      </c>
      <c r="L2607" t="s">
        <v>7787</v>
      </c>
      <c r="M2607" t="s">
        <v>7788</v>
      </c>
      <c r="N2607">
        <v>0.53333333299999997</v>
      </c>
      <c r="O2607">
        <v>0</v>
      </c>
      <c r="P2607">
        <v>5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0.67380972558346675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0.67380972558346675</v>
      </c>
    </row>
    <row r="2608" spans="1:31" x14ac:dyDescent="0.25">
      <c r="A2608">
        <v>1810156</v>
      </c>
      <c r="B2608">
        <v>1</v>
      </c>
      <c r="C2608" t="s">
        <v>80</v>
      </c>
      <c r="D2608" t="s">
        <v>94</v>
      </c>
      <c r="E2608" t="s">
        <v>131</v>
      </c>
      <c r="F2608" t="s">
        <v>7789</v>
      </c>
      <c r="G2608" t="s">
        <v>231</v>
      </c>
      <c r="H2608" t="s">
        <v>134</v>
      </c>
      <c r="I2608" t="s">
        <v>135</v>
      </c>
      <c r="J2608" t="s">
        <v>136</v>
      </c>
      <c r="K2608" t="s">
        <v>137</v>
      </c>
      <c r="L2608" t="s">
        <v>7790</v>
      </c>
      <c r="M2608" t="s">
        <v>7791</v>
      </c>
      <c r="N2608">
        <v>2.9341666659999999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0.75867488770214997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0.75867488770214997</v>
      </c>
    </row>
    <row r="2609" spans="1:31" x14ac:dyDescent="0.25">
      <c r="A2609">
        <v>1809927</v>
      </c>
      <c r="B2609">
        <v>1</v>
      </c>
      <c r="C2609" t="s">
        <v>80</v>
      </c>
      <c r="D2609" t="s">
        <v>105</v>
      </c>
      <c r="E2609" t="s">
        <v>146</v>
      </c>
      <c r="F2609" t="s">
        <v>7792</v>
      </c>
      <c r="G2609" t="s">
        <v>142</v>
      </c>
      <c r="H2609" t="s">
        <v>143</v>
      </c>
      <c r="I2609" t="s">
        <v>135</v>
      </c>
      <c r="J2609" t="s">
        <v>136</v>
      </c>
      <c r="K2609" t="s">
        <v>137</v>
      </c>
      <c r="L2609" t="s">
        <v>7793</v>
      </c>
      <c r="M2609" t="s">
        <v>7794</v>
      </c>
      <c r="N2609">
        <v>1.207222222</v>
      </c>
      <c r="O2609">
        <v>0</v>
      </c>
      <c r="P2609">
        <v>847</v>
      </c>
      <c r="Q2609">
        <v>0</v>
      </c>
      <c r="R2609">
        <v>0</v>
      </c>
      <c r="S2609">
        <v>0</v>
      </c>
      <c r="T2609">
        <v>33</v>
      </c>
      <c r="U2609">
        <v>0</v>
      </c>
      <c r="V2609">
        <v>0</v>
      </c>
      <c r="W2609">
        <v>0</v>
      </c>
      <c r="X2609">
        <v>234.14289774643396</v>
      </c>
      <c r="Y2609">
        <v>0</v>
      </c>
      <c r="Z2609">
        <v>0</v>
      </c>
      <c r="AA2609">
        <v>0</v>
      </c>
      <c r="AB2609">
        <v>20.548632798483563</v>
      </c>
      <c r="AC2609">
        <v>0</v>
      </c>
      <c r="AD2609">
        <v>0</v>
      </c>
      <c r="AE2609">
        <v>254.69153054491753</v>
      </c>
    </row>
    <row r="2610" spans="1:31" x14ac:dyDescent="0.25">
      <c r="A2610">
        <v>1810090</v>
      </c>
      <c r="B2610">
        <v>1</v>
      </c>
      <c r="C2610" t="s">
        <v>81</v>
      </c>
      <c r="D2610" t="s">
        <v>127</v>
      </c>
      <c r="E2610" t="s">
        <v>291</v>
      </c>
      <c r="F2610" t="s">
        <v>7551</v>
      </c>
      <c r="G2610" t="s">
        <v>424</v>
      </c>
      <c r="H2610" t="s">
        <v>134</v>
      </c>
      <c r="I2610" t="s">
        <v>135</v>
      </c>
      <c r="J2610" t="s">
        <v>136</v>
      </c>
      <c r="K2610" t="s">
        <v>137</v>
      </c>
      <c r="L2610" t="s">
        <v>7795</v>
      </c>
      <c r="M2610" t="s">
        <v>7796</v>
      </c>
      <c r="N2610">
        <v>1.7183333329999999</v>
      </c>
      <c r="O2610">
        <v>0</v>
      </c>
      <c r="P2610">
        <v>34</v>
      </c>
      <c r="Q2610">
        <v>0</v>
      </c>
      <c r="R2610">
        <v>0</v>
      </c>
      <c r="S2610">
        <v>0</v>
      </c>
      <c r="T2610">
        <v>2</v>
      </c>
      <c r="U2610">
        <v>0</v>
      </c>
      <c r="V2610">
        <v>0</v>
      </c>
      <c r="W2610">
        <v>0</v>
      </c>
      <c r="X2610">
        <v>9.0589412108357568</v>
      </c>
      <c r="Y2610">
        <v>0</v>
      </c>
      <c r="Z2610">
        <v>0</v>
      </c>
      <c r="AA2610">
        <v>0</v>
      </c>
      <c r="AB2610">
        <v>0.39794695295936006</v>
      </c>
      <c r="AC2610">
        <v>0</v>
      </c>
      <c r="AD2610">
        <v>0</v>
      </c>
      <c r="AE2610">
        <v>9.4568881637951172</v>
      </c>
    </row>
    <row r="2611" spans="1:31" x14ac:dyDescent="0.25">
      <c r="A2611">
        <v>1809970</v>
      </c>
      <c r="B2611">
        <v>1</v>
      </c>
      <c r="C2611" t="s">
        <v>80</v>
      </c>
      <c r="D2611" t="s">
        <v>101</v>
      </c>
      <c r="E2611" t="s">
        <v>193</v>
      </c>
      <c r="F2611" t="s">
        <v>7797</v>
      </c>
      <c r="G2611" t="s">
        <v>256</v>
      </c>
      <c r="H2611" t="s">
        <v>134</v>
      </c>
      <c r="I2611" t="s">
        <v>135</v>
      </c>
      <c r="J2611" t="s">
        <v>136</v>
      </c>
      <c r="K2611" t="s">
        <v>159</v>
      </c>
      <c r="L2611" t="s">
        <v>7798</v>
      </c>
      <c r="M2611" t="s">
        <v>7799</v>
      </c>
      <c r="N2611">
        <v>7.1589722220000001</v>
      </c>
      <c r="O2611">
        <v>0</v>
      </c>
      <c r="P2611">
        <v>18</v>
      </c>
      <c r="Q2611">
        <v>0</v>
      </c>
      <c r="R2611">
        <v>9</v>
      </c>
      <c r="S2611">
        <v>0</v>
      </c>
      <c r="T2611">
        <v>8</v>
      </c>
      <c r="U2611">
        <v>0</v>
      </c>
      <c r="V2611">
        <v>0</v>
      </c>
      <c r="W2611">
        <v>0</v>
      </c>
      <c r="X2611">
        <v>62.737962962519937</v>
      </c>
      <c r="Y2611">
        <v>0</v>
      </c>
      <c r="Z2611">
        <v>38.582617739297497</v>
      </c>
      <c r="AA2611">
        <v>0</v>
      </c>
      <c r="AB2611">
        <v>10.202245449011189</v>
      </c>
      <c r="AC2611">
        <v>0</v>
      </c>
      <c r="AD2611">
        <v>0</v>
      </c>
      <c r="AE2611">
        <v>111.52282615082862</v>
      </c>
    </row>
    <row r="2612" spans="1:31" x14ac:dyDescent="0.25">
      <c r="A2612">
        <v>1810096</v>
      </c>
      <c r="B2612">
        <v>1</v>
      </c>
      <c r="C2612" t="s">
        <v>81</v>
      </c>
      <c r="D2612" t="s">
        <v>112</v>
      </c>
      <c r="E2612" t="s">
        <v>193</v>
      </c>
      <c r="F2612" t="s">
        <v>7800</v>
      </c>
      <c r="G2612" t="s">
        <v>235</v>
      </c>
      <c r="H2612" t="s">
        <v>134</v>
      </c>
      <c r="I2612" t="s">
        <v>135</v>
      </c>
      <c r="J2612" t="s">
        <v>136</v>
      </c>
      <c r="K2612" t="s">
        <v>137</v>
      </c>
      <c r="L2612" t="s">
        <v>7801</v>
      </c>
      <c r="M2612" t="s">
        <v>7802</v>
      </c>
      <c r="N2612">
        <v>2.145</v>
      </c>
      <c r="O2612">
        <v>0</v>
      </c>
      <c r="P2612">
        <v>1</v>
      </c>
      <c r="Q2612">
        <v>0</v>
      </c>
      <c r="R2612">
        <v>1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0.40845149903647832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0.40845149903647832</v>
      </c>
    </row>
    <row r="2613" spans="1:31" x14ac:dyDescent="0.25">
      <c r="A2613">
        <v>1809947</v>
      </c>
      <c r="B2613">
        <v>1</v>
      </c>
      <c r="C2613" t="s">
        <v>80</v>
      </c>
      <c r="D2613" t="s">
        <v>83</v>
      </c>
      <c r="E2613" t="s">
        <v>193</v>
      </c>
      <c r="F2613" t="s">
        <v>7693</v>
      </c>
      <c r="G2613" t="s">
        <v>235</v>
      </c>
      <c r="H2613" t="s">
        <v>134</v>
      </c>
      <c r="I2613" t="s">
        <v>135</v>
      </c>
      <c r="J2613" t="s">
        <v>136</v>
      </c>
      <c r="K2613" t="s">
        <v>137</v>
      </c>
      <c r="L2613" t="s">
        <v>7803</v>
      </c>
      <c r="M2613" t="s">
        <v>7804</v>
      </c>
      <c r="N2613">
        <v>2.753333333</v>
      </c>
      <c r="O2613">
        <v>0</v>
      </c>
      <c r="P2613">
        <v>96</v>
      </c>
      <c r="Q2613">
        <v>0</v>
      </c>
      <c r="R2613">
        <v>0</v>
      </c>
      <c r="S2613">
        <v>0</v>
      </c>
      <c r="T2613">
        <v>14</v>
      </c>
      <c r="U2613">
        <v>0</v>
      </c>
      <c r="V2613">
        <v>0</v>
      </c>
      <c r="W2613">
        <v>0</v>
      </c>
      <c r="X2613">
        <v>53.728747070229659</v>
      </c>
      <c r="Y2613">
        <v>0</v>
      </c>
      <c r="Z2613">
        <v>0</v>
      </c>
      <c r="AA2613">
        <v>0</v>
      </c>
      <c r="AB2613">
        <v>5.5975768972574134</v>
      </c>
      <c r="AC2613">
        <v>0</v>
      </c>
      <c r="AD2613">
        <v>0</v>
      </c>
      <c r="AE2613">
        <v>59.32632396748707</v>
      </c>
    </row>
    <row r="2614" spans="1:31" x14ac:dyDescent="0.25">
      <c r="A2614">
        <v>1809884</v>
      </c>
      <c r="B2614">
        <v>1</v>
      </c>
      <c r="C2614" t="s">
        <v>80</v>
      </c>
      <c r="D2614" t="s">
        <v>83</v>
      </c>
      <c r="E2614" t="s">
        <v>146</v>
      </c>
      <c r="F2614" t="s">
        <v>7805</v>
      </c>
      <c r="G2614" t="s">
        <v>142</v>
      </c>
      <c r="H2614" t="s">
        <v>143</v>
      </c>
      <c r="I2614" t="s">
        <v>135</v>
      </c>
      <c r="J2614" t="s">
        <v>136</v>
      </c>
      <c r="K2614" t="s">
        <v>137</v>
      </c>
      <c r="L2614" t="s">
        <v>7806</v>
      </c>
      <c r="M2614" t="s">
        <v>7807</v>
      </c>
      <c r="N2614">
        <v>0.29722222199999998</v>
      </c>
      <c r="O2614">
        <v>0</v>
      </c>
      <c r="P2614">
        <v>151</v>
      </c>
      <c r="Q2614">
        <v>0</v>
      </c>
      <c r="R2614">
        <v>0</v>
      </c>
      <c r="S2614">
        <v>9</v>
      </c>
      <c r="T2614">
        <v>1008</v>
      </c>
      <c r="U2614">
        <v>2</v>
      </c>
      <c r="V2614">
        <v>15</v>
      </c>
      <c r="W2614">
        <v>0</v>
      </c>
      <c r="X2614">
        <v>7.8395097942790937</v>
      </c>
      <c r="Y2614">
        <v>0</v>
      </c>
      <c r="Z2614">
        <v>0</v>
      </c>
      <c r="AA2614">
        <v>0.85068511176110018</v>
      </c>
      <c r="AB2614">
        <v>259.28933507008855</v>
      </c>
      <c r="AC2614">
        <v>0.76282169266995015</v>
      </c>
      <c r="AD2614">
        <v>8.802959961094297</v>
      </c>
      <c r="AE2614">
        <v>277.54531162989298</v>
      </c>
    </row>
    <row r="2615" spans="1:31" x14ac:dyDescent="0.25">
      <c r="A2615">
        <v>1810133</v>
      </c>
      <c r="B2615">
        <v>1</v>
      </c>
      <c r="C2615" t="s">
        <v>80</v>
      </c>
      <c r="D2615" t="s">
        <v>100</v>
      </c>
      <c r="E2615" t="s">
        <v>140</v>
      </c>
      <c r="F2615" t="s">
        <v>7808</v>
      </c>
      <c r="G2615" t="s">
        <v>142</v>
      </c>
      <c r="H2615" t="s">
        <v>143</v>
      </c>
      <c r="I2615" t="s">
        <v>135</v>
      </c>
      <c r="J2615" t="s">
        <v>136</v>
      </c>
      <c r="K2615" t="s">
        <v>137</v>
      </c>
      <c r="L2615" t="s">
        <v>7809</v>
      </c>
      <c r="M2615" t="s">
        <v>7810</v>
      </c>
      <c r="N2615">
        <v>0.60388888799999996</v>
      </c>
      <c r="O2615">
        <v>0</v>
      </c>
      <c r="P2615">
        <v>378</v>
      </c>
      <c r="Q2615">
        <v>1</v>
      </c>
      <c r="R2615">
        <v>39</v>
      </c>
      <c r="S2615">
        <v>0</v>
      </c>
      <c r="T2615">
        <v>54</v>
      </c>
      <c r="U2615">
        <v>0</v>
      </c>
      <c r="V2615">
        <v>0</v>
      </c>
      <c r="W2615">
        <v>0</v>
      </c>
      <c r="X2615">
        <v>86.28279382869782</v>
      </c>
      <c r="Y2615">
        <v>9.3408962609961854</v>
      </c>
      <c r="Z2615">
        <v>23.415009063222481</v>
      </c>
      <c r="AA2615">
        <v>0</v>
      </c>
      <c r="AB2615">
        <v>25.938178361512449</v>
      </c>
      <c r="AC2615">
        <v>0</v>
      </c>
      <c r="AD2615">
        <v>0</v>
      </c>
      <c r="AE2615">
        <v>144.97687751442894</v>
      </c>
    </row>
    <row r="2616" spans="1:31" x14ac:dyDescent="0.25">
      <c r="A2616">
        <v>1810239</v>
      </c>
      <c r="B2616">
        <v>1</v>
      </c>
      <c r="C2616" t="s">
        <v>80</v>
      </c>
      <c r="D2616" t="s">
        <v>90</v>
      </c>
      <c r="E2616" t="s">
        <v>131</v>
      </c>
      <c r="F2616" t="s">
        <v>4600</v>
      </c>
      <c r="G2616" t="s">
        <v>231</v>
      </c>
      <c r="H2616" t="s">
        <v>134</v>
      </c>
      <c r="I2616" t="s">
        <v>135</v>
      </c>
      <c r="J2616" t="s">
        <v>136</v>
      </c>
      <c r="K2616" t="s">
        <v>137</v>
      </c>
      <c r="L2616" t="s">
        <v>7811</v>
      </c>
      <c r="M2616" t="s">
        <v>7812</v>
      </c>
      <c r="N2616">
        <v>1.149444444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0.15702627935437444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0.15702627935437444</v>
      </c>
    </row>
    <row r="2617" spans="1:31" x14ac:dyDescent="0.25">
      <c r="A2617">
        <v>1810027</v>
      </c>
      <c r="B2617">
        <v>1</v>
      </c>
      <c r="C2617" t="s">
        <v>80</v>
      </c>
      <c r="D2617" t="s">
        <v>83</v>
      </c>
      <c r="E2617" t="s">
        <v>193</v>
      </c>
      <c r="F2617" t="s">
        <v>7813</v>
      </c>
      <c r="G2617" t="s">
        <v>373</v>
      </c>
      <c r="H2617" t="s">
        <v>134</v>
      </c>
      <c r="I2617" t="s">
        <v>135</v>
      </c>
      <c r="J2617" t="s">
        <v>136</v>
      </c>
      <c r="K2617" t="s">
        <v>137</v>
      </c>
      <c r="L2617" t="s">
        <v>7814</v>
      </c>
      <c r="M2617" t="s">
        <v>7815</v>
      </c>
      <c r="N2617">
        <v>4.4897222220000002</v>
      </c>
      <c r="O2617">
        <v>0</v>
      </c>
      <c r="P2617">
        <v>105</v>
      </c>
      <c r="Q2617">
        <v>0</v>
      </c>
      <c r="R2617">
        <v>0</v>
      </c>
      <c r="S2617">
        <v>0</v>
      </c>
      <c r="T2617">
        <v>1</v>
      </c>
      <c r="U2617">
        <v>0</v>
      </c>
      <c r="V2617">
        <v>0</v>
      </c>
      <c r="W2617">
        <v>0</v>
      </c>
      <c r="X2617">
        <v>122.46181967969235</v>
      </c>
      <c r="Y2617">
        <v>0</v>
      </c>
      <c r="Z2617">
        <v>0</v>
      </c>
      <c r="AA2617">
        <v>0</v>
      </c>
      <c r="AB2617">
        <v>4.6400258674324784</v>
      </c>
      <c r="AC2617">
        <v>0</v>
      </c>
      <c r="AD2617">
        <v>0</v>
      </c>
      <c r="AE2617">
        <v>127.10184554712484</v>
      </c>
    </row>
    <row r="2618" spans="1:31" x14ac:dyDescent="0.25">
      <c r="A2618">
        <v>1809990</v>
      </c>
      <c r="B2618">
        <v>1</v>
      </c>
      <c r="C2618" t="s">
        <v>81</v>
      </c>
      <c r="D2618" t="s">
        <v>113</v>
      </c>
      <c r="E2618" t="s">
        <v>326</v>
      </c>
      <c r="F2618" t="s">
        <v>7816</v>
      </c>
      <c r="G2618" t="s">
        <v>7817</v>
      </c>
      <c r="H2618" t="s">
        <v>134</v>
      </c>
      <c r="I2618" t="s">
        <v>135</v>
      </c>
      <c r="J2618" t="s">
        <v>136</v>
      </c>
      <c r="K2618" t="s">
        <v>137</v>
      </c>
      <c r="L2618" t="s">
        <v>7818</v>
      </c>
      <c r="M2618" t="s">
        <v>7819</v>
      </c>
      <c r="N2618">
        <v>1.8358333330000001</v>
      </c>
      <c r="O2618">
        <v>0</v>
      </c>
      <c r="P2618">
        <v>45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19.577716041160969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19.577716041160969</v>
      </c>
    </row>
    <row r="2619" spans="1:31" x14ac:dyDescent="0.25">
      <c r="A2619">
        <v>1810325</v>
      </c>
      <c r="B2619">
        <v>1</v>
      </c>
      <c r="C2619" t="s">
        <v>81</v>
      </c>
      <c r="D2619" t="s">
        <v>123</v>
      </c>
      <c r="E2619" t="s">
        <v>140</v>
      </c>
      <c r="F2619" t="s">
        <v>4860</v>
      </c>
      <c r="G2619" t="s">
        <v>142</v>
      </c>
      <c r="H2619" t="s">
        <v>143</v>
      </c>
      <c r="I2619" t="s">
        <v>135</v>
      </c>
      <c r="J2619" t="s">
        <v>136</v>
      </c>
      <c r="K2619" t="s">
        <v>137</v>
      </c>
      <c r="L2619" t="s">
        <v>7820</v>
      </c>
      <c r="M2619" t="s">
        <v>7821</v>
      </c>
      <c r="N2619">
        <v>1.533055555</v>
      </c>
      <c r="O2619">
        <v>3</v>
      </c>
      <c r="P2619">
        <v>531</v>
      </c>
      <c r="Q2619">
        <v>230</v>
      </c>
      <c r="R2619">
        <v>97</v>
      </c>
      <c r="S2619">
        <v>16</v>
      </c>
      <c r="T2619">
        <v>50</v>
      </c>
      <c r="U2619">
        <v>0</v>
      </c>
      <c r="V2619">
        <v>0</v>
      </c>
      <c r="W2619">
        <v>53.599265301682415</v>
      </c>
      <c r="X2619">
        <v>206.50119310160261</v>
      </c>
      <c r="Y2619">
        <v>295.62431120452368</v>
      </c>
      <c r="Z2619">
        <v>162.52493096102648</v>
      </c>
      <c r="AA2619">
        <v>73.311835611322763</v>
      </c>
      <c r="AB2619">
        <v>30.461513066875135</v>
      </c>
      <c r="AC2619">
        <v>0</v>
      </c>
      <c r="AD2619">
        <v>0</v>
      </c>
      <c r="AE2619">
        <v>822.02304924703299</v>
      </c>
    </row>
    <row r="2620" spans="1:31" x14ac:dyDescent="0.25">
      <c r="A2620">
        <v>1809890</v>
      </c>
      <c r="B2620">
        <v>1</v>
      </c>
      <c r="C2620" t="s">
        <v>80</v>
      </c>
      <c r="D2620" t="s">
        <v>95</v>
      </c>
      <c r="E2620" t="s">
        <v>176</v>
      </c>
      <c r="F2620" t="s">
        <v>7180</v>
      </c>
      <c r="G2620" t="s">
        <v>142</v>
      </c>
      <c r="H2620" t="s">
        <v>143</v>
      </c>
      <c r="I2620" t="s">
        <v>135</v>
      </c>
      <c r="J2620" t="s">
        <v>136</v>
      </c>
      <c r="K2620" t="s">
        <v>137</v>
      </c>
      <c r="L2620" t="s">
        <v>7822</v>
      </c>
      <c r="M2620" t="s">
        <v>7823</v>
      </c>
      <c r="N2620">
        <v>0.54305555500000002</v>
      </c>
      <c r="O2620">
        <v>4</v>
      </c>
      <c r="P2620">
        <v>1567</v>
      </c>
      <c r="Q2620">
        <v>24</v>
      </c>
      <c r="R2620">
        <v>15</v>
      </c>
      <c r="S2620">
        <v>20</v>
      </c>
      <c r="T2620">
        <v>91</v>
      </c>
      <c r="U2620">
        <v>1</v>
      </c>
      <c r="V2620">
        <v>0</v>
      </c>
      <c r="W2620">
        <v>0.41737957464783004</v>
      </c>
      <c r="X2620">
        <v>129.69605028185725</v>
      </c>
      <c r="Y2620">
        <v>24.608824647123363</v>
      </c>
      <c r="Z2620">
        <v>1.3632141799018411</v>
      </c>
      <c r="AA2620">
        <v>96.813073882434395</v>
      </c>
      <c r="AB2620">
        <v>18.229809614891071</v>
      </c>
      <c r="AC2620">
        <v>0.57026353971732247</v>
      </c>
      <c r="AD2620">
        <v>0</v>
      </c>
      <c r="AE2620">
        <v>271.69861572057306</v>
      </c>
    </row>
    <row r="2621" spans="1:31" x14ac:dyDescent="0.25">
      <c r="A2621">
        <v>1810245</v>
      </c>
      <c r="B2621">
        <v>1</v>
      </c>
      <c r="C2621" t="s">
        <v>81</v>
      </c>
      <c r="D2621" t="s">
        <v>115</v>
      </c>
      <c r="E2621" t="s">
        <v>193</v>
      </c>
      <c r="F2621" t="s">
        <v>7824</v>
      </c>
      <c r="G2621" t="s">
        <v>235</v>
      </c>
      <c r="H2621" t="s">
        <v>134</v>
      </c>
      <c r="I2621" t="s">
        <v>135</v>
      </c>
      <c r="J2621" t="s">
        <v>136</v>
      </c>
      <c r="K2621" t="s">
        <v>137</v>
      </c>
      <c r="L2621" t="s">
        <v>7825</v>
      </c>
      <c r="M2621" t="s">
        <v>7826</v>
      </c>
      <c r="N2621">
        <v>3.0802777770000001</v>
      </c>
      <c r="O2621">
        <v>0</v>
      </c>
      <c r="P2621">
        <v>76</v>
      </c>
      <c r="Q2621">
        <v>0</v>
      </c>
      <c r="R2621">
        <v>0</v>
      </c>
      <c r="S2621">
        <v>0</v>
      </c>
      <c r="T2621">
        <v>4</v>
      </c>
      <c r="U2621">
        <v>0</v>
      </c>
      <c r="V2621">
        <v>0</v>
      </c>
      <c r="W2621">
        <v>0</v>
      </c>
      <c r="X2621">
        <v>26.520321942404479</v>
      </c>
      <c r="Y2621">
        <v>0</v>
      </c>
      <c r="Z2621">
        <v>0</v>
      </c>
      <c r="AA2621">
        <v>0</v>
      </c>
      <c r="AB2621">
        <v>3.2698116269741977</v>
      </c>
      <c r="AC2621">
        <v>0</v>
      </c>
      <c r="AD2621">
        <v>0</v>
      </c>
      <c r="AE2621">
        <v>29.790133569378675</v>
      </c>
    </row>
    <row r="2622" spans="1:31" x14ac:dyDescent="0.25">
      <c r="A2622">
        <v>1810145</v>
      </c>
      <c r="B2622">
        <v>1</v>
      </c>
      <c r="C2622" t="s">
        <v>80</v>
      </c>
      <c r="D2622" t="s">
        <v>96</v>
      </c>
      <c r="E2622" t="s">
        <v>131</v>
      </c>
      <c r="F2622" t="s">
        <v>7827</v>
      </c>
      <c r="G2622" t="s">
        <v>148</v>
      </c>
      <c r="H2622" t="s">
        <v>134</v>
      </c>
      <c r="I2622" t="s">
        <v>135</v>
      </c>
      <c r="J2622" t="s">
        <v>136</v>
      </c>
      <c r="K2622" t="s">
        <v>137</v>
      </c>
      <c r="L2622" t="s">
        <v>7828</v>
      </c>
      <c r="M2622" t="s">
        <v>7829</v>
      </c>
      <c r="N2622">
        <v>2.0761111109999999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0.9837089661828371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0.9837089661828371</v>
      </c>
    </row>
    <row r="2623" spans="1:31" x14ac:dyDescent="0.25">
      <c r="A2623">
        <v>1810099</v>
      </c>
      <c r="B2623">
        <v>1</v>
      </c>
      <c r="C2623" t="s">
        <v>80</v>
      </c>
      <c r="D2623" t="s">
        <v>103</v>
      </c>
      <c r="E2623" t="s">
        <v>140</v>
      </c>
      <c r="F2623" t="s">
        <v>7830</v>
      </c>
      <c r="G2623" t="s">
        <v>142</v>
      </c>
      <c r="H2623" t="s">
        <v>143</v>
      </c>
      <c r="I2623" t="s">
        <v>135</v>
      </c>
      <c r="J2623" t="s">
        <v>136</v>
      </c>
      <c r="K2623" t="s">
        <v>137</v>
      </c>
      <c r="L2623" t="s">
        <v>7831</v>
      </c>
      <c r="M2623" t="s">
        <v>7832</v>
      </c>
      <c r="N2623">
        <v>0.90611111099999997</v>
      </c>
      <c r="O2623">
        <v>2</v>
      </c>
      <c r="P2623">
        <v>1195</v>
      </c>
      <c r="Q2623">
        <v>9</v>
      </c>
      <c r="R2623">
        <v>128</v>
      </c>
      <c r="S2623">
        <v>6</v>
      </c>
      <c r="T2623">
        <v>115</v>
      </c>
      <c r="U2623">
        <v>0</v>
      </c>
      <c r="V2623">
        <v>0</v>
      </c>
      <c r="W2623">
        <v>4.8305789249090196</v>
      </c>
      <c r="X2623">
        <v>380.78268802902454</v>
      </c>
      <c r="Y2623">
        <v>28.340505344152557</v>
      </c>
      <c r="Z2623">
        <v>110.55076901410914</v>
      </c>
      <c r="AA2623">
        <v>13.690943930168242</v>
      </c>
      <c r="AB2623">
        <v>97.328908688692451</v>
      </c>
      <c r="AC2623">
        <v>0</v>
      </c>
      <c r="AD2623">
        <v>0</v>
      </c>
      <c r="AE2623">
        <v>635.52439393105601</v>
      </c>
    </row>
    <row r="2624" spans="1:31" x14ac:dyDescent="0.25">
      <c r="A2624">
        <v>1809953</v>
      </c>
      <c r="B2624">
        <v>1</v>
      </c>
      <c r="C2624" t="s">
        <v>80</v>
      </c>
      <c r="D2624" t="s">
        <v>101</v>
      </c>
      <c r="E2624" t="s">
        <v>146</v>
      </c>
      <c r="F2624" t="s">
        <v>7833</v>
      </c>
      <c r="G2624" t="s">
        <v>170</v>
      </c>
      <c r="H2624" t="s">
        <v>143</v>
      </c>
      <c r="I2624" t="s">
        <v>135</v>
      </c>
      <c r="J2624" t="s">
        <v>136</v>
      </c>
      <c r="K2624" t="s">
        <v>137</v>
      </c>
      <c r="L2624" t="s">
        <v>7834</v>
      </c>
      <c r="M2624" t="s">
        <v>7835</v>
      </c>
      <c r="N2624">
        <v>0.893055555</v>
      </c>
      <c r="O2624">
        <v>3</v>
      </c>
      <c r="P2624">
        <v>74</v>
      </c>
      <c r="Q2624">
        <v>5</v>
      </c>
      <c r="R2624">
        <v>26</v>
      </c>
      <c r="S2624">
        <v>5</v>
      </c>
      <c r="T2624">
        <v>22</v>
      </c>
      <c r="U2624">
        <v>0</v>
      </c>
      <c r="V2624">
        <v>0</v>
      </c>
      <c r="W2624">
        <v>1.4743888155481877</v>
      </c>
      <c r="X2624">
        <v>12.693022576869293</v>
      </c>
      <c r="Y2624">
        <v>60.488415668176465</v>
      </c>
      <c r="Z2624">
        <v>3.2931924540508004</v>
      </c>
      <c r="AA2624">
        <v>5.556119697818394</v>
      </c>
      <c r="AB2624">
        <v>21.183853363355478</v>
      </c>
      <c r="AC2624">
        <v>0</v>
      </c>
      <c r="AD2624">
        <v>0</v>
      </c>
      <c r="AE2624">
        <v>104.68899257581862</v>
      </c>
    </row>
    <row r="2625" spans="1:31" x14ac:dyDescent="0.25">
      <c r="A2625">
        <v>1810308</v>
      </c>
      <c r="B2625">
        <v>1</v>
      </c>
      <c r="C2625" t="s">
        <v>81</v>
      </c>
      <c r="D2625" t="s">
        <v>120</v>
      </c>
      <c r="E2625" t="s">
        <v>140</v>
      </c>
      <c r="F2625" t="s">
        <v>5489</v>
      </c>
      <c r="G2625" t="s">
        <v>142</v>
      </c>
      <c r="H2625" t="s">
        <v>143</v>
      </c>
      <c r="I2625" t="s">
        <v>135</v>
      </c>
      <c r="J2625" t="s">
        <v>136</v>
      </c>
      <c r="K2625" t="s">
        <v>137</v>
      </c>
      <c r="L2625" t="s">
        <v>7836</v>
      </c>
      <c r="M2625" t="s">
        <v>7837</v>
      </c>
      <c r="N2625">
        <v>3.0777777770000001</v>
      </c>
      <c r="O2625">
        <v>0</v>
      </c>
      <c r="P2625">
        <v>0</v>
      </c>
      <c r="Q2625">
        <v>32</v>
      </c>
      <c r="R2625">
        <v>31</v>
      </c>
      <c r="S2625">
        <v>3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365.85291549647974</v>
      </c>
      <c r="Z2625">
        <v>74.077892904801104</v>
      </c>
      <c r="AA2625">
        <v>13.017425438891701</v>
      </c>
      <c r="AB2625">
        <v>0</v>
      </c>
      <c r="AC2625">
        <v>0</v>
      </c>
      <c r="AD2625">
        <v>0</v>
      </c>
      <c r="AE2625">
        <v>452.94823384017252</v>
      </c>
    </row>
    <row r="2626" spans="1:31" x14ac:dyDescent="0.25">
      <c r="A2626">
        <v>1810351</v>
      </c>
      <c r="B2626">
        <v>1</v>
      </c>
      <c r="C2626" t="s">
        <v>80</v>
      </c>
      <c r="D2626" t="s">
        <v>103</v>
      </c>
      <c r="E2626" t="s">
        <v>176</v>
      </c>
      <c r="F2626" t="s">
        <v>7838</v>
      </c>
      <c r="G2626" t="s">
        <v>142</v>
      </c>
      <c r="H2626" t="s">
        <v>143</v>
      </c>
      <c r="I2626" t="s">
        <v>135</v>
      </c>
      <c r="J2626" t="s">
        <v>136</v>
      </c>
      <c r="K2626" t="s">
        <v>137</v>
      </c>
      <c r="L2626" t="s">
        <v>7839</v>
      </c>
      <c r="M2626" t="s">
        <v>7840</v>
      </c>
      <c r="N2626">
        <v>0.72333333300000002</v>
      </c>
      <c r="O2626">
        <v>0</v>
      </c>
      <c r="P2626">
        <v>4904</v>
      </c>
      <c r="Q2626">
        <v>6</v>
      </c>
      <c r="R2626">
        <v>35</v>
      </c>
      <c r="S2626">
        <v>13</v>
      </c>
      <c r="T2626">
        <v>362</v>
      </c>
      <c r="U2626">
        <v>25</v>
      </c>
      <c r="V2626">
        <v>1</v>
      </c>
      <c r="W2626">
        <v>0</v>
      </c>
      <c r="X2626">
        <v>1097.4505327723414</v>
      </c>
      <c r="Y2626">
        <v>109.36691592157804</v>
      </c>
      <c r="Z2626">
        <v>20.228765207300835</v>
      </c>
      <c r="AA2626">
        <v>272.13986175710062</v>
      </c>
      <c r="AB2626">
        <v>190.39464410410952</v>
      </c>
      <c r="AC2626">
        <v>638.30485969973893</v>
      </c>
      <c r="AD2626">
        <v>0.49004277603190011</v>
      </c>
      <c r="AE2626">
        <v>2328.3756222382012</v>
      </c>
    </row>
    <row r="2627" spans="1:31" x14ac:dyDescent="0.25">
      <c r="A2627">
        <v>1810600</v>
      </c>
      <c r="B2627">
        <v>1</v>
      </c>
      <c r="C2627" t="s">
        <v>81</v>
      </c>
      <c r="D2627" t="s">
        <v>112</v>
      </c>
      <c r="E2627" t="s">
        <v>193</v>
      </c>
      <c r="F2627" t="s">
        <v>7841</v>
      </c>
      <c r="G2627" t="s">
        <v>148</v>
      </c>
      <c r="H2627" t="s">
        <v>134</v>
      </c>
      <c r="I2627" t="s">
        <v>135</v>
      </c>
      <c r="J2627" t="s">
        <v>136</v>
      </c>
      <c r="K2627" t="s">
        <v>137</v>
      </c>
      <c r="L2627" t="s">
        <v>7842</v>
      </c>
      <c r="M2627" t="s">
        <v>7843</v>
      </c>
      <c r="N2627">
        <v>0.97861111099999998</v>
      </c>
      <c r="O2627">
        <v>0</v>
      </c>
      <c r="P2627">
        <v>53</v>
      </c>
      <c r="Q2627">
        <v>0</v>
      </c>
      <c r="R2627">
        <v>0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8.4243916593389496</v>
      </c>
      <c r="Y2627">
        <v>0</v>
      </c>
      <c r="Z2627">
        <v>0</v>
      </c>
      <c r="AA2627">
        <v>0</v>
      </c>
      <c r="AB2627">
        <v>0.12909553116622918</v>
      </c>
      <c r="AC2627">
        <v>0</v>
      </c>
      <c r="AD2627">
        <v>0</v>
      </c>
      <c r="AE2627">
        <v>8.5534871905051784</v>
      </c>
    </row>
    <row r="2628" spans="1:31" x14ac:dyDescent="0.25">
      <c r="A2628">
        <v>1809973</v>
      </c>
      <c r="B2628">
        <v>1</v>
      </c>
      <c r="C2628" t="s">
        <v>81</v>
      </c>
      <c r="D2628" t="s">
        <v>119</v>
      </c>
      <c r="E2628" t="s">
        <v>176</v>
      </c>
      <c r="F2628" t="s">
        <v>2987</v>
      </c>
      <c r="G2628" t="s">
        <v>142</v>
      </c>
      <c r="H2628" t="s">
        <v>143</v>
      </c>
      <c r="I2628" t="s">
        <v>135</v>
      </c>
      <c r="J2628" t="s">
        <v>136</v>
      </c>
      <c r="K2628" t="s">
        <v>137</v>
      </c>
      <c r="L2628" t="s">
        <v>7844</v>
      </c>
      <c r="M2628" t="s">
        <v>7845</v>
      </c>
      <c r="N2628">
        <v>7.4999999999999997E-2</v>
      </c>
      <c r="O2628">
        <v>0</v>
      </c>
      <c r="P2628">
        <v>933</v>
      </c>
      <c r="Q2628">
        <v>17</v>
      </c>
      <c r="R2628">
        <v>203</v>
      </c>
      <c r="S2628">
        <v>0</v>
      </c>
      <c r="T2628">
        <v>54</v>
      </c>
      <c r="U2628">
        <v>0</v>
      </c>
      <c r="V2628">
        <v>0</v>
      </c>
      <c r="W2628">
        <v>0</v>
      </c>
      <c r="X2628">
        <v>11.358197130396158</v>
      </c>
      <c r="Y2628">
        <v>2.3755619233442999</v>
      </c>
      <c r="Z2628">
        <v>13.346993341631476</v>
      </c>
      <c r="AA2628">
        <v>0</v>
      </c>
      <c r="AB2628">
        <v>0.8583378658983003</v>
      </c>
      <c r="AC2628">
        <v>0</v>
      </c>
      <c r="AD2628">
        <v>0</v>
      </c>
      <c r="AE2628">
        <v>27.939090261270234</v>
      </c>
    </row>
    <row r="2629" spans="1:31" x14ac:dyDescent="0.25">
      <c r="A2629">
        <v>1810185</v>
      </c>
      <c r="B2629">
        <v>1</v>
      </c>
      <c r="C2629" t="s">
        <v>81</v>
      </c>
      <c r="D2629" t="s">
        <v>128</v>
      </c>
      <c r="E2629" t="s">
        <v>176</v>
      </c>
      <c r="F2629" t="s">
        <v>2162</v>
      </c>
      <c r="G2629" t="s">
        <v>142</v>
      </c>
      <c r="H2629" t="s">
        <v>143</v>
      </c>
      <c r="I2629" t="s">
        <v>135</v>
      </c>
      <c r="J2629" t="s">
        <v>136</v>
      </c>
      <c r="K2629" t="s">
        <v>137</v>
      </c>
      <c r="L2629" t="s">
        <v>7846</v>
      </c>
      <c r="M2629" t="s">
        <v>7847</v>
      </c>
      <c r="N2629">
        <v>0.38166666599999999</v>
      </c>
      <c r="O2629">
        <v>0</v>
      </c>
      <c r="P2629">
        <v>3130</v>
      </c>
      <c r="Q2629">
        <v>0</v>
      </c>
      <c r="R2629">
        <v>3</v>
      </c>
      <c r="S2629">
        <v>0</v>
      </c>
      <c r="T2629">
        <v>99</v>
      </c>
      <c r="U2629">
        <v>0</v>
      </c>
      <c r="V2629">
        <v>0</v>
      </c>
      <c r="W2629">
        <v>0</v>
      </c>
      <c r="X2629">
        <v>284.31074357610748</v>
      </c>
      <c r="Y2629">
        <v>0</v>
      </c>
      <c r="Z2629">
        <v>2.5792219153992635</v>
      </c>
      <c r="AA2629">
        <v>0</v>
      </c>
      <c r="AB2629">
        <v>18.590752256262114</v>
      </c>
      <c r="AC2629">
        <v>0</v>
      </c>
      <c r="AD2629">
        <v>0</v>
      </c>
      <c r="AE2629">
        <v>305.48071774776889</v>
      </c>
    </row>
    <row r="2630" spans="1:31" x14ac:dyDescent="0.25">
      <c r="A2630">
        <v>1809993</v>
      </c>
      <c r="B2630">
        <v>1</v>
      </c>
      <c r="C2630" t="s">
        <v>80</v>
      </c>
      <c r="D2630" t="s">
        <v>95</v>
      </c>
      <c r="E2630" t="s">
        <v>176</v>
      </c>
      <c r="F2630" t="s">
        <v>876</v>
      </c>
      <c r="G2630" t="s">
        <v>263</v>
      </c>
      <c r="H2630" t="s">
        <v>143</v>
      </c>
      <c r="I2630" t="s">
        <v>135</v>
      </c>
      <c r="J2630" t="s">
        <v>136</v>
      </c>
      <c r="K2630" t="s">
        <v>159</v>
      </c>
      <c r="L2630" t="s">
        <v>7848</v>
      </c>
      <c r="M2630" t="s">
        <v>7849</v>
      </c>
      <c r="N2630">
        <v>1.0651897219999999</v>
      </c>
      <c r="O2630">
        <v>3</v>
      </c>
      <c r="P2630">
        <v>644</v>
      </c>
      <c r="Q2630">
        <v>23</v>
      </c>
      <c r="R2630">
        <v>7</v>
      </c>
      <c r="S2630">
        <v>29</v>
      </c>
      <c r="T2630">
        <v>33</v>
      </c>
      <c r="U2630">
        <v>0</v>
      </c>
      <c r="V2630">
        <v>0</v>
      </c>
      <c r="W2630">
        <v>4.5601661561312508</v>
      </c>
      <c r="X2630">
        <v>171.89014059683385</v>
      </c>
      <c r="Y2630">
        <v>95.62725235620718</v>
      </c>
      <c r="Z2630">
        <v>2.2070852239285834</v>
      </c>
      <c r="AA2630">
        <v>395.54116155923379</v>
      </c>
      <c r="AB2630">
        <v>10.235488643189431</v>
      </c>
      <c r="AC2630">
        <v>0</v>
      </c>
      <c r="AD2630">
        <v>0</v>
      </c>
      <c r="AE2630">
        <v>680.0612945355241</v>
      </c>
    </row>
    <row r="2631" spans="1:31" x14ac:dyDescent="0.25">
      <c r="A2631">
        <v>1809999</v>
      </c>
      <c r="B2631">
        <v>1</v>
      </c>
      <c r="C2631" t="s">
        <v>80</v>
      </c>
      <c r="D2631" t="s">
        <v>93</v>
      </c>
      <c r="E2631" t="s">
        <v>131</v>
      </c>
      <c r="F2631" t="s">
        <v>7850</v>
      </c>
      <c r="G2631" t="s">
        <v>209</v>
      </c>
      <c r="H2631" t="s">
        <v>134</v>
      </c>
      <c r="I2631" t="s">
        <v>135</v>
      </c>
      <c r="J2631" t="s">
        <v>136</v>
      </c>
      <c r="K2631" t="s">
        <v>137</v>
      </c>
      <c r="L2631" t="s">
        <v>7851</v>
      </c>
      <c r="M2631" t="s">
        <v>7852</v>
      </c>
      <c r="N2631">
        <v>0.48777777700000002</v>
      </c>
      <c r="O2631">
        <v>0</v>
      </c>
      <c r="P2631">
        <v>8</v>
      </c>
      <c r="Q2631">
        <v>0</v>
      </c>
      <c r="R2631">
        <v>0</v>
      </c>
      <c r="S2631">
        <v>0</v>
      </c>
      <c r="T2631">
        <v>2</v>
      </c>
      <c r="U2631">
        <v>0</v>
      </c>
      <c r="V2631">
        <v>0</v>
      </c>
      <c r="W2631">
        <v>0</v>
      </c>
      <c r="X2631">
        <v>0.49403640481793326</v>
      </c>
      <c r="Y2631">
        <v>0</v>
      </c>
      <c r="Z2631">
        <v>0</v>
      </c>
      <c r="AA2631">
        <v>0</v>
      </c>
      <c r="AB2631">
        <v>1.4853435470855003</v>
      </c>
      <c r="AC2631">
        <v>0</v>
      </c>
      <c r="AD2631">
        <v>0</v>
      </c>
      <c r="AE2631">
        <v>1.9793799519034336</v>
      </c>
    </row>
    <row r="2632" spans="1:31" x14ac:dyDescent="0.25">
      <c r="A2632">
        <v>1810165</v>
      </c>
      <c r="B2632">
        <v>1</v>
      </c>
      <c r="C2632" t="s">
        <v>81</v>
      </c>
      <c r="D2632" t="s">
        <v>112</v>
      </c>
      <c r="E2632" t="s">
        <v>131</v>
      </c>
      <c r="F2632" t="s">
        <v>7853</v>
      </c>
      <c r="G2632" t="s">
        <v>209</v>
      </c>
      <c r="H2632" t="s">
        <v>134</v>
      </c>
      <c r="I2632" t="s">
        <v>135</v>
      </c>
      <c r="J2632" t="s">
        <v>136</v>
      </c>
      <c r="K2632" t="s">
        <v>137</v>
      </c>
      <c r="L2632" t="s">
        <v>7854</v>
      </c>
      <c r="M2632" t="s">
        <v>7855</v>
      </c>
      <c r="N2632">
        <v>1.9513888880000001</v>
      </c>
      <c r="O2632">
        <v>0</v>
      </c>
      <c r="P2632">
        <v>0</v>
      </c>
      <c r="Q2632">
        <v>1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3.9565356992100695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3.9565356992100695</v>
      </c>
    </row>
    <row r="2633" spans="1:31" x14ac:dyDescent="0.25">
      <c r="A2633">
        <v>1810228</v>
      </c>
      <c r="B2633">
        <v>1</v>
      </c>
      <c r="C2633" t="s">
        <v>80</v>
      </c>
      <c r="D2633" t="s">
        <v>100</v>
      </c>
      <c r="E2633" t="s">
        <v>140</v>
      </c>
      <c r="F2633" t="s">
        <v>7856</v>
      </c>
      <c r="G2633" t="s">
        <v>475</v>
      </c>
      <c r="H2633" t="s">
        <v>143</v>
      </c>
      <c r="I2633" t="s">
        <v>135</v>
      </c>
      <c r="J2633" t="s">
        <v>5</v>
      </c>
      <c r="K2633" t="s">
        <v>137</v>
      </c>
      <c r="L2633" t="s">
        <v>7857</v>
      </c>
      <c r="M2633" t="s">
        <v>7858</v>
      </c>
      <c r="N2633">
        <v>0.84916666600000001</v>
      </c>
      <c r="O2633">
        <v>2</v>
      </c>
      <c r="P2633">
        <v>418</v>
      </c>
      <c r="Q2633">
        <v>8</v>
      </c>
      <c r="R2633">
        <v>98</v>
      </c>
      <c r="S2633">
        <v>3</v>
      </c>
      <c r="T2633">
        <v>52</v>
      </c>
      <c r="U2633">
        <v>0</v>
      </c>
      <c r="V2633">
        <v>0</v>
      </c>
      <c r="W2633">
        <v>0.13220155215836527</v>
      </c>
      <c r="X2633">
        <v>87.528235361681269</v>
      </c>
      <c r="Y2633">
        <v>4.5367657320198598</v>
      </c>
      <c r="Z2633">
        <v>24.280796045390094</v>
      </c>
      <c r="AA2633">
        <v>7.7929660088273573</v>
      </c>
      <c r="AB2633">
        <v>20.522325100414161</v>
      </c>
      <c r="AC2633">
        <v>0</v>
      </c>
      <c r="AD2633">
        <v>0</v>
      </c>
      <c r="AE2633">
        <v>144.7932898004911</v>
      </c>
    </row>
    <row r="2634" spans="1:31" x14ac:dyDescent="0.25">
      <c r="A2634">
        <v>1809979</v>
      </c>
      <c r="B2634">
        <v>1</v>
      </c>
      <c r="C2634" t="s">
        <v>80</v>
      </c>
      <c r="D2634" t="s">
        <v>104</v>
      </c>
      <c r="E2634" t="s">
        <v>176</v>
      </c>
      <c r="F2634" t="s">
        <v>7859</v>
      </c>
      <c r="G2634" t="s">
        <v>256</v>
      </c>
      <c r="H2634" t="s">
        <v>143</v>
      </c>
      <c r="I2634" t="s">
        <v>135</v>
      </c>
      <c r="J2634" t="s">
        <v>136</v>
      </c>
      <c r="K2634" t="s">
        <v>159</v>
      </c>
      <c r="L2634" t="s">
        <v>7860</v>
      </c>
      <c r="M2634" t="s">
        <v>7861</v>
      </c>
      <c r="N2634">
        <v>3.4701194439999998</v>
      </c>
      <c r="O2634">
        <v>0</v>
      </c>
      <c r="P2634">
        <v>0</v>
      </c>
      <c r="Q2634">
        <v>1</v>
      </c>
      <c r="R2634">
        <v>0</v>
      </c>
      <c r="S2634">
        <v>13</v>
      </c>
      <c r="T2634">
        <v>14</v>
      </c>
      <c r="U2634">
        <v>13</v>
      </c>
      <c r="V2634">
        <v>0</v>
      </c>
      <c r="W2634">
        <v>0</v>
      </c>
      <c r="X2634">
        <v>0</v>
      </c>
      <c r="Y2634">
        <v>0.17538334548821335</v>
      </c>
      <c r="Z2634">
        <v>0</v>
      </c>
      <c r="AA2634">
        <v>464.59892820432663</v>
      </c>
      <c r="AB2634">
        <v>21.854732814232825</v>
      </c>
      <c r="AC2634">
        <v>891.61102711180195</v>
      </c>
      <c r="AD2634">
        <v>0</v>
      </c>
      <c r="AE2634">
        <v>1378.2400714758496</v>
      </c>
    </row>
    <row r="2635" spans="1:31" x14ac:dyDescent="0.25">
      <c r="A2635">
        <v>1810122</v>
      </c>
      <c r="B2635">
        <v>1</v>
      </c>
      <c r="C2635" t="s">
        <v>81</v>
      </c>
      <c r="D2635" t="s">
        <v>127</v>
      </c>
      <c r="E2635" t="s">
        <v>140</v>
      </c>
      <c r="F2635" t="s">
        <v>7862</v>
      </c>
      <c r="G2635" t="s">
        <v>142</v>
      </c>
      <c r="H2635" t="s">
        <v>143</v>
      </c>
      <c r="I2635" t="s">
        <v>135</v>
      </c>
      <c r="J2635" t="s">
        <v>136</v>
      </c>
      <c r="K2635" t="s">
        <v>137</v>
      </c>
      <c r="L2635" t="s">
        <v>7863</v>
      </c>
      <c r="M2635" t="s">
        <v>7864</v>
      </c>
      <c r="N2635">
        <v>1.4244444439999999</v>
      </c>
      <c r="O2635">
        <v>2</v>
      </c>
      <c r="P2635">
        <v>52</v>
      </c>
      <c r="Q2635">
        <v>79</v>
      </c>
      <c r="R2635">
        <v>74</v>
      </c>
      <c r="S2635">
        <v>0</v>
      </c>
      <c r="T2635">
        <v>5</v>
      </c>
      <c r="U2635">
        <v>1</v>
      </c>
      <c r="V2635">
        <v>0</v>
      </c>
      <c r="W2635">
        <v>0.55235930718499116</v>
      </c>
      <c r="X2635">
        <v>18.344068057667481</v>
      </c>
      <c r="Y2635">
        <v>59.164536676412276</v>
      </c>
      <c r="Z2635">
        <v>32.85278806919942</v>
      </c>
      <c r="AA2635">
        <v>0</v>
      </c>
      <c r="AB2635">
        <v>3.9542875361226661</v>
      </c>
      <c r="AC2635">
        <v>124.28508271626201</v>
      </c>
      <c r="AD2635">
        <v>0</v>
      </c>
      <c r="AE2635">
        <v>239.15312236284885</v>
      </c>
    </row>
    <row r="2636" spans="1:31" x14ac:dyDescent="0.25">
      <c r="A2636">
        <v>1810285</v>
      </c>
      <c r="B2636">
        <v>1</v>
      </c>
      <c r="C2636" t="s">
        <v>81</v>
      </c>
      <c r="D2636" t="s">
        <v>113</v>
      </c>
      <c r="E2636" t="s">
        <v>140</v>
      </c>
      <c r="F2636" t="s">
        <v>4213</v>
      </c>
      <c r="G2636" t="s">
        <v>142</v>
      </c>
      <c r="H2636" t="s">
        <v>143</v>
      </c>
      <c r="I2636" t="s">
        <v>199</v>
      </c>
      <c r="J2636" t="s">
        <v>136</v>
      </c>
      <c r="K2636" t="s">
        <v>137</v>
      </c>
      <c r="L2636" t="s">
        <v>7865</v>
      </c>
      <c r="M2636" t="s">
        <v>7866</v>
      </c>
      <c r="N2636">
        <v>8.3333330000000001E-3</v>
      </c>
      <c r="O2636">
        <v>2</v>
      </c>
      <c r="P2636">
        <v>735</v>
      </c>
      <c r="Q2636">
        <v>26</v>
      </c>
      <c r="R2636">
        <v>265</v>
      </c>
      <c r="S2636">
        <v>4</v>
      </c>
      <c r="T2636">
        <v>24</v>
      </c>
      <c r="U2636">
        <v>1</v>
      </c>
      <c r="V2636">
        <v>0</v>
      </c>
      <c r="W2636">
        <v>3.8323564932583334E-3</v>
      </c>
      <c r="X2636">
        <v>1.0297866875169841</v>
      </c>
      <c r="Y2636">
        <v>0.49682295548100003</v>
      </c>
      <c r="Z2636">
        <v>0.77903789697344195</v>
      </c>
      <c r="AA2636">
        <v>0.16398029596800001</v>
      </c>
      <c r="AB2636">
        <v>0.13936896965527498</v>
      </c>
      <c r="AC2636">
        <v>0.10848675915599999</v>
      </c>
      <c r="AD2636">
        <v>0</v>
      </c>
      <c r="AE2636">
        <v>2.721315921243959</v>
      </c>
    </row>
    <row r="2637" spans="1:31" x14ac:dyDescent="0.25">
      <c r="A2637">
        <v>1810036</v>
      </c>
      <c r="B2637">
        <v>1</v>
      </c>
      <c r="C2637" t="s">
        <v>81</v>
      </c>
      <c r="D2637" t="s">
        <v>121</v>
      </c>
      <c r="E2637" t="s">
        <v>193</v>
      </c>
      <c r="F2637" t="s">
        <v>6380</v>
      </c>
      <c r="G2637" t="s">
        <v>235</v>
      </c>
      <c r="H2637" t="s">
        <v>134</v>
      </c>
      <c r="I2637" t="s">
        <v>135</v>
      </c>
      <c r="J2637" t="s">
        <v>136</v>
      </c>
      <c r="K2637" t="s">
        <v>137</v>
      </c>
      <c r="L2637" t="s">
        <v>7867</v>
      </c>
      <c r="M2637" t="s">
        <v>7868</v>
      </c>
      <c r="N2637">
        <v>0.30583333299999999</v>
      </c>
      <c r="O2637">
        <v>0</v>
      </c>
      <c r="P2637">
        <v>13</v>
      </c>
      <c r="Q2637">
        <v>0</v>
      </c>
      <c r="R2637">
        <v>1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0.83771451725314994</v>
      </c>
      <c r="Y2637">
        <v>0</v>
      </c>
      <c r="Z2637">
        <v>1.2975667597500004E-2</v>
      </c>
      <c r="AA2637">
        <v>0</v>
      </c>
      <c r="AB2637">
        <v>0</v>
      </c>
      <c r="AC2637">
        <v>0</v>
      </c>
      <c r="AD2637">
        <v>0</v>
      </c>
      <c r="AE2637">
        <v>0.85069018485064996</v>
      </c>
    </row>
    <row r="2638" spans="1:31" x14ac:dyDescent="0.25">
      <c r="A2638">
        <v>1809936</v>
      </c>
      <c r="B2638">
        <v>1</v>
      </c>
      <c r="C2638" t="s">
        <v>81</v>
      </c>
      <c r="D2638" t="s">
        <v>119</v>
      </c>
      <c r="E2638" t="s">
        <v>140</v>
      </c>
      <c r="F2638" t="s">
        <v>5153</v>
      </c>
      <c r="G2638" t="s">
        <v>142</v>
      </c>
      <c r="H2638" t="s">
        <v>143</v>
      </c>
      <c r="I2638" t="s">
        <v>199</v>
      </c>
      <c r="J2638" t="s">
        <v>136</v>
      </c>
      <c r="K2638" t="s">
        <v>137</v>
      </c>
      <c r="L2638" t="s">
        <v>7869</v>
      </c>
      <c r="M2638" t="s">
        <v>7870</v>
      </c>
      <c r="N2638">
        <v>5.5555550000000002E-3</v>
      </c>
      <c r="O2638">
        <v>0</v>
      </c>
      <c r="P2638">
        <v>563</v>
      </c>
      <c r="Q2638">
        <v>0</v>
      </c>
      <c r="R2638">
        <v>39</v>
      </c>
      <c r="S2638">
        <v>0</v>
      </c>
      <c r="T2638">
        <v>39</v>
      </c>
      <c r="U2638">
        <v>0</v>
      </c>
      <c r="V2638">
        <v>0</v>
      </c>
      <c r="W2638">
        <v>0</v>
      </c>
      <c r="X2638">
        <v>0.49296561753684964</v>
      </c>
      <c r="Y2638">
        <v>0</v>
      </c>
      <c r="Z2638">
        <v>0.18510857872500003</v>
      </c>
      <c r="AA2638">
        <v>0</v>
      </c>
      <c r="AB2638">
        <v>3.3779985965116666E-2</v>
      </c>
      <c r="AC2638">
        <v>0</v>
      </c>
      <c r="AD2638">
        <v>0</v>
      </c>
      <c r="AE2638">
        <v>0.71185418222696639</v>
      </c>
    </row>
    <row r="2639" spans="1:31" x14ac:dyDescent="0.25">
      <c r="A2639">
        <v>1810079</v>
      </c>
      <c r="B2639">
        <v>1</v>
      </c>
      <c r="C2639" t="s">
        <v>81</v>
      </c>
      <c r="D2639" t="s">
        <v>120</v>
      </c>
      <c r="E2639" t="s">
        <v>140</v>
      </c>
      <c r="F2639" t="s">
        <v>2086</v>
      </c>
      <c r="G2639" t="s">
        <v>142</v>
      </c>
      <c r="H2639" t="s">
        <v>143</v>
      </c>
      <c r="I2639" t="s">
        <v>135</v>
      </c>
      <c r="J2639" t="s">
        <v>136</v>
      </c>
      <c r="K2639" t="s">
        <v>137</v>
      </c>
      <c r="L2639" t="s">
        <v>7871</v>
      </c>
      <c r="M2639" t="s">
        <v>7872</v>
      </c>
      <c r="N2639">
        <v>0.40472222200000002</v>
      </c>
      <c r="O2639">
        <v>0</v>
      </c>
      <c r="P2639">
        <v>3229</v>
      </c>
      <c r="Q2639">
        <v>156</v>
      </c>
      <c r="R2639">
        <v>119</v>
      </c>
      <c r="S2639">
        <v>19</v>
      </c>
      <c r="T2639">
        <v>270</v>
      </c>
      <c r="U2639">
        <v>3</v>
      </c>
      <c r="V2639">
        <v>0</v>
      </c>
      <c r="W2639">
        <v>0</v>
      </c>
      <c r="X2639">
        <v>263.85299266725531</v>
      </c>
      <c r="Y2639">
        <v>190.35071901884871</v>
      </c>
      <c r="Z2639">
        <v>14.986565117903028</v>
      </c>
      <c r="AA2639">
        <v>56.799474536518098</v>
      </c>
      <c r="AB2639">
        <v>31.642995350829111</v>
      </c>
      <c r="AC2639">
        <v>9.1026847958017356</v>
      </c>
      <c r="AD2639">
        <v>0</v>
      </c>
      <c r="AE2639">
        <v>566.73543148715589</v>
      </c>
    </row>
    <row r="2640" spans="1:31" x14ac:dyDescent="0.25">
      <c r="A2640">
        <v>1810102</v>
      </c>
      <c r="B2640">
        <v>1</v>
      </c>
      <c r="C2640" t="s">
        <v>80</v>
      </c>
      <c r="D2640" t="s">
        <v>93</v>
      </c>
      <c r="E2640" t="s">
        <v>291</v>
      </c>
      <c r="F2640" t="s">
        <v>7873</v>
      </c>
      <c r="G2640" t="s">
        <v>1943</v>
      </c>
      <c r="H2640" t="s">
        <v>134</v>
      </c>
      <c r="I2640" t="s">
        <v>135</v>
      </c>
      <c r="J2640" t="s">
        <v>136</v>
      </c>
      <c r="K2640" t="s">
        <v>137</v>
      </c>
      <c r="L2640" t="s">
        <v>7874</v>
      </c>
      <c r="M2640" t="s">
        <v>7875</v>
      </c>
      <c r="N2640">
        <v>2.4552777770000001</v>
      </c>
      <c r="O2640">
        <v>0</v>
      </c>
      <c r="P2640">
        <v>0</v>
      </c>
      <c r="Q2640">
        <v>0</v>
      </c>
      <c r="R2640">
        <v>9</v>
      </c>
      <c r="S2640">
        <v>0</v>
      </c>
      <c r="T2640">
        <v>3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27.990569417277321</v>
      </c>
      <c r="AA2640">
        <v>0</v>
      </c>
      <c r="AB2640">
        <v>1.0198747710599578</v>
      </c>
      <c r="AC2640">
        <v>0</v>
      </c>
      <c r="AD2640">
        <v>0</v>
      </c>
      <c r="AE2640">
        <v>29.010444188337278</v>
      </c>
    </row>
    <row r="2641" spans="1:31" x14ac:dyDescent="0.25">
      <c r="A2641">
        <v>1810580</v>
      </c>
      <c r="B2641">
        <v>1</v>
      </c>
      <c r="C2641" t="s">
        <v>80</v>
      </c>
      <c r="D2641" t="s">
        <v>103</v>
      </c>
      <c r="E2641" t="s">
        <v>176</v>
      </c>
      <c r="F2641" t="s">
        <v>7876</v>
      </c>
      <c r="G2641" t="s">
        <v>142</v>
      </c>
      <c r="H2641" t="s">
        <v>143</v>
      </c>
      <c r="I2641" t="s">
        <v>135</v>
      </c>
      <c r="J2641" t="s">
        <v>136</v>
      </c>
      <c r="K2641" t="s">
        <v>137</v>
      </c>
      <c r="L2641" t="s">
        <v>7877</v>
      </c>
      <c r="M2641" t="s">
        <v>7878</v>
      </c>
      <c r="N2641">
        <v>0.47111111100000003</v>
      </c>
      <c r="O2641">
        <v>0</v>
      </c>
      <c r="P2641">
        <v>615</v>
      </c>
      <c r="Q2641">
        <v>1</v>
      </c>
      <c r="R2641">
        <v>8</v>
      </c>
      <c r="S2641">
        <v>3</v>
      </c>
      <c r="T2641">
        <v>62</v>
      </c>
      <c r="U2641">
        <v>16</v>
      </c>
      <c r="V2641">
        <v>1</v>
      </c>
      <c r="W2641">
        <v>0</v>
      </c>
      <c r="X2641">
        <v>78.597402051335081</v>
      </c>
      <c r="Y2641">
        <v>18.255326453795394</v>
      </c>
      <c r="Z2641">
        <v>0.47796810198984002</v>
      </c>
      <c r="AA2641">
        <v>15.500990336754105</v>
      </c>
      <c r="AB2641">
        <v>25.46340625060482</v>
      </c>
      <c r="AC2641">
        <v>192.94170097751373</v>
      </c>
      <c r="AD2641">
        <v>14.835411680509067</v>
      </c>
      <c r="AE2641">
        <v>346.07220585250207</v>
      </c>
    </row>
    <row r="2642" spans="1:31" x14ac:dyDescent="0.25">
      <c r="A2642">
        <v>1809916</v>
      </c>
      <c r="B2642">
        <v>1</v>
      </c>
      <c r="C2642" t="s">
        <v>81</v>
      </c>
      <c r="D2642" t="s">
        <v>123</v>
      </c>
      <c r="E2642" t="s">
        <v>140</v>
      </c>
      <c r="F2642" t="s">
        <v>7879</v>
      </c>
      <c r="G2642" t="s">
        <v>142</v>
      </c>
      <c r="H2642" t="s">
        <v>143</v>
      </c>
      <c r="I2642" t="s">
        <v>135</v>
      </c>
      <c r="J2642" t="s">
        <v>136</v>
      </c>
      <c r="K2642" t="s">
        <v>137</v>
      </c>
      <c r="L2642" t="s">
        <v>7880</v>
      </c>
      <c r="M2642" t="s">
        <v>7881</v>
      </c>
      <c r="N2642">
        <v>2.1580555549999998</v>
      </c>
      <c r="O2642">
        <v>1</v>
      </c>
      <c r="P2642">
        <v>6</v>
      </c>
      <c r="Q2642">
        <v>31</v>
      </c>
      <c r="R2642">
        <v>78</v>
      </c>
      <c r="S2642">
        <v>8</v>
      </c>
      <c r="T2642">
        <v>3</v>
      </c>
      <c r="U2642">
        <v>1</v>
      </c>
      <c r="V2642">
        <v>0</v>
      </c>
      <c r="W2642">
        <v>3.9860157479599999E-2</v>
      </c>
      <c r="X2642">
        <v>4.0144233312072366</v>
      </c>
      <c r="Y2642">
        <v>61.603022789567163</v>
      </c>
      <c r="Z2642">
        <v>176.74323977658426</v>
      </c>
      <c r="AA2642">
        <v>19.168440831185272</v>
      </c>
      <c r="AB2642">
        <v>2.8781591010071597</v>
      </c>
      <c r="AC2642">
        <v>0</v>
      </c>
      <c r="AD2642">
        <v>0</v>
      </c>
      <c r="AE2642">
        <v>264.44714598703069</v>
      </c>
    </row>
    <row r="2643" spans="1:31" x14ac:dyDescent="0.25">
      <c r="A2643">
        <v>1810248</v>
      </c>
      <c r="B2643">
        <v>1</v>
      </c>
      <c r="C2643" t="s">
        <v>81</v>
      </c>
      <c r="D2643" t="s">
        <v>127</v>
      </c>
      <c r="E2643" t="s">
        <v>146</v>
      </c>
      <c r="F2643" t="s">
        <v>7882</v>
      </c>
      <c r="G2643" t="s">
        <v>142</v>
      </c>
      <c r="H2643" t="s">
        <v>143</v>
      </c>
      <c r="I2643" t="s">
        <v>135</v>
      </c>
      <c r="J2643" t="s">
        <v>136</v>
      </c>
      <c r="K2643" t="s">
        <v>137</v>
      </c>
      <c r="L2643" t="s">
        <v>7546</v>
      </c>
      <c r="M2643" t="s">
        <v>7883</v>
      </c>
      <c r="N2643">
        <v>4.2188888880000004</v>
      </c>
      <c r="O2643">
        <v>3</v>
      </c>
      <c r="P2643">
        <v>0</v>
      </c>
      <c r="Q2643">
        <v>134</v>
      </c>
      <c r="R2643">
        <v>6</v>
      </c>
      <c r="S2643">
        <v>6</v>
      </c>
      <c r="T2643">
        <v>0</v>
      </c>
      <c r="U2643">
        <v>0</v>
      </c>
      <c r="V2643">
        <v>0</v>
      </c>
      <c r="W2643">
        <v>2.7661458813737068</v>
      </c>
      <c r="X2643">
        <v>0</v>
      </c>
      <c r="Y2643">
        <v>196.92736258114275</v>
      </c>
      <c r="Z2643">
        <v>4.4532130837706774</v>
      </c>
      <c r="AA2643">
        <v>84.137319806305115</v>
      </c>
      <c r="AB2643">
        <v>0</v>
      </c>
      <c r="AC2643">
        <v>0</v>
      </c>
      <c r="AD2643">
        <v>0</v>
      </c>
      <c r="AE2643">
        <v>288.28404135259228</v>
      </c>
    </row>
    <row r="2644" spans="1:31" x14ac:dyDescent="0.25">
      <c r="A2644">
        <v>1810125</v>
      </c>
      <c r="B2644">
        <v>1</v>
      </c>
      <c r="C2644" t="s">
        <v>80</v>
      </c>
      <c r="D2644" t="s">
        <v>108</v>
      </c>
      <c r="E2644" t="s">
        <v>193</v>
      </c>
      <c r="F2644" t="s">
        <v>7884</v>
      </c>
      <c r="G2644" t="s">
        <v>2090</v>
      </c>
      <c r="H2644" t="s">
        <v>134</v>
      </c>
      <c r="I2644" t="s">
        <v>135</v>
      </c>
      <c r="J2644" t="s">
        <v>136</v>
      </c>
      <c r="K2644" t="s">
        <v>137</v>
      </c>
      <c r="L2644" t="s">
        <v>7885</v>
      </c>
      <c r="M2644" t="s">
        <v>7886</v>
      </c>
      <c r="N2644">
        <v>4.3480555550000002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5.1011545083056664E-2</v>
      </c>
      <c r="AC2644">
        <v>0</v>
      </c>
      <c r="AD2644">
        <v>0</v>
      </c>
      <c r="AE2644">
        <v>5.1011545083056664E-2</v>
      </c>
    </row>
    <row r="2645" spans="1:31" x14ac:dyDescent="0.25">
      <c r="A2645">
        <v>1809893</v>
      </c>
      <c r="B2645">
        <v>1</v>
      </c>
      <c r="C2645" t="s">
        <v>81</v>
      </c>
      <c r="D2645" t="s">
        <v>123</v>
      </c>
      <c r="E2645" t="s">
        <v>146</v>
      </c>
      <c r="F2645" t="s">
        <v>7887</v>
      </c>
      <c r="G2645" t="s">
        <v>142</v>
      </c>
      <c r="H2645" t="s">
        <v>143</v>
      </c>
      <c r="I2645" t="s">
        <v>135</v>
      </c>
      <c r="J2645" t="s">
        <v>136</v>
      </c>
      <c r="K2645" t="s">
        <v>137</v>
      </c>
      <c r="L2645" t="s">
        <v>7888</v>
      </c>
      <c r="M2645" t="s">
        <v>7889</v>
      </c>
      <c r="N2645">
        <v>0.25777777699999999</v>
      </c>
      <c r="O2645">
        <v>0</v>
      </c>
      <c r="P2645">
        <v>1824</v>
      </c>
      <c r="Q2645">
        <v>2</v>
      </c>
      <c r="R2645">
        <v>0</v>
      </c>
      <c r="S2645">
        <v>18</v>
      </c>
      <c r="T2645">
        <v>623</v>
      </c>
      <c r="U2645">
        <v>1</v>
      </c>
      <c r="V2645">
        <v>11</v>
      </c>
      <c r="W2645">
        <v>0</v>
      </c>
      <c r="X2645">
        <v>98.607337410079779</v>
      </c>
      <c r="Y2645">
        <v>0.42831501627785118</v>
      </c>
      <c r="Z2645">
        <v>0</v>
      </c>
      <c r="AA2645">
        <v>16.114533130656</v>
      </c>
      <c r="AB2645">
        <v>48.330355959765846</v>
      </c>
      <c r="AC2645">
        <v>0.67386767052444441</v>
      </c>
      <c r="AD2645">
        <v>24.360909178707175</v>
      </c>
      <c r="AE2645">
        <v>188.51531836601112</v>
      </c>
    </row>
    <row r="2646" spans="1:31" x14ac:dyDescent="0.25">
      <c r="A2646">
        <v>1809870</v>
      </c>
      <c r="B2646">
        <v>1</v>
      </c>
      <c r="C2646" t="s">
        <v>81</v>
      </c>
      <c r="D2646" t="s">
        <v>112</v>
      </c>
      <c r="E2646" t="s">
        <v>176</v>
      </c>
      <c r="F2646" t="s">
        <v>7890</v>
      </c>
      <c r="G2646" t="s">
        <v>142</v>
      </c>
      <c r="H2646" t="s">
        <v>143</v>
      </c>
      <c r="I2646" t="s">
        <v>135</v>
      </c>
      <c r="J2646" t="s">
        <v>136</v>
      </c>
      <c r="K2646" t="s">
        <v>137</v>
      </c>
      <c r="L2646" t="s">
        <v>7891</v>
      </c>
      <c r="M2646" t="s">
        <v>7892</v>
      </c>
      <c r="N2646">
        <v>0.72861111099999998</v>
      </c>
      <c r="O2646">
        <v>0</v>
      </c>
      <c r="P2646">
        <v>3</v>
      </c>
      <c r="Q2646">
        <v>8</v>
      </c>
      <c r="R2646">
        <v>53</v>
      </c>
      <c r="S2646">
        <v>5</v>
      </c>
      <c r="T2646">
        <v>3</v>
      </c>
      <c r="U2646">
        <v>0</v>
      </c>
      <c r="V2646">
        <v>0</v>
      </c>
      <c r="W2646">
        <v>0</v>
      </c>
      <c r="X2646">
        <v>0.53391150612193505</v>
      </c>
      <c r="Y2646">
        <v>218.23933549836789</v>
      </c>
      <c r="Z2646">
        <v>22.621279796741895</v>
      </c>
      <c r="AA2646">
        <v>29.570170997724002</v>
      </c>
      <c r="AB2646">
        <v>10.826725104885352</v>
      </c>
      <c r="AC2646">
        <v>0</v>
      </c>
      <c r="AD2646">
        <v>0</v>
      </c>
      <c r="AE2646">
        <v>281.79142290384107</v>
      </c>
    </row>
    <row r="2647" spans="1:31" x14ac:dyDescent="0.25">
      <c r="A2647">
        <v>1810265</v>
      </c>
      <c r="B2647">
        <v>1</v>
      </c>
      <c r="C2647" t="s">
        <v>81</v>
      </c>
      <c r="D2647" t="s">
        <v>112</v>
      </c>
      <c r="E2647" t="s">
        <v>131</v>
      </c>
      <c r="F2647" t="s">
        <v>7893</v>
      </c>
      <c r="G2647" t="s">
        <v>231</v>
      </c>
      <c r="H2647" t="s">
        <v>134</v>
      </c>
      <c r="I2647" t="s">
        <v>135</v>
      </c>
      <c r="J2647" t="s">
        <v>136</v>
      </c>
      <c r="K2647" t="s">
        <v>137</v>
      </c>
      <c r="L2647" t="s">
        <v>7894</v>
      </c>
      <c r="M2647" t="s">
        <v>7895</v>
      </c>
      <c r="N2647">
        <v>2.5986111109999999</v>
      </c>
      <c r="O2647">
        <v>0</v>
      </c>
      <c r="P2647">
        <v>4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3.4671101939733466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3.4671101939733466</v>
      </c>
    </row>
    <row r="2648" spans="1:31" x14ac:dyDescent="0.25">
      <c r="A2648">
        <v>1810311</v>
      </c>
      <c r="B2648">
        <v>1</v>
      </c>
      <c r="C2648" t="s">
        <v>80</v>
      </c>
      <c r="D2648" t="s">
        <v>103</v>
      </c>
      <c r="E2648" t="s">
        <v>326</v>
      </c>
      <c r="F2648" t="s">
        <v>7896</v>
      </c>
      <c r="G2648" t="s">
        <v>299</v>
      </c>
      <c r="H2648" t="s">
        <v>134</v>
      </c>
      <c r="I2648" t="s">
        <v>135</v>
      </c>
      <c r="J2648" t="s">
        <v>136</v>
      </c>
      <c r="K2648" t="s">
        <v>137</v>
      </c>
      <c r="L2648" t="s">
        <v>7897</v>
      </c>
      <c r="M2648" t="s">
        <v>7898</v>
      </c>
      <c r="N2648">
        <v>0.96361111099999996</v>
      </c>
      <c r="O2648">
        <v>0</v>
      </c>
      <c r="P2648">
        <v>87</v>
      </c>
      <c r="Q2648">
        <v>0</v>
      </c>
      <c r="R2648">
        <v>0</v>
      </c>
      <c r="S2648">
        <v>0</v>
      </c>
      <c r="T2648">
        <v>3</v>
      </c>
      <c r="U2648">
        <v>0</v>
      </c>
      <c r="V2648">
        <v>0</v>
      </c>
      <c r="W2648">
        <v>0</v>
      </c>
      <c r="X2648">
        <v>20.943361899781202</v>
      </c>
      <c r="Y2648">
        <v>0</v>
      </c>
      <c r="Z2648">
        <v>0</v>
      </c>
      <c r="AA2648">
        <v>0</v>
      </c>
      <c r="AB2648">
        <v>0.54297433890396662</v>
      </c>
      <c r="AC2648">
        <v>0</v>
      </c>
      <c r="AD2648">
        <v>0</v>
      </c>
      <c r="AE2648">
        <v>21.486336238685169</v>
      </c>
    </row>
    <row r="2649" spans="1:31" x14ac:dyDescent="0.25">
      <c r="A2649">
        <v>1810062</v>
      </c>
      <c r="B2649">
        <v>1</v>
      </c>
      <c r="C2649" t="s">
        <v>80</v>
      </c>
      <c r="D2649" t="s">
        <v>90</v>
      </c>
      <c r="E2649" t="s">
        <v>193</v>
      </c>
      <c r="F2649" t="s">
        <v>7899</v>
      </c>
      <c r="G2649" t="s">
        <v>263</v>
      </c>
      <c r="H2649" t="s">
        <v>134</v>
      </c>
      <c r="I2649" t="s">
        <v>135</v>
      </c>
      <c r="J2649" t="s">
        <v>136</v>
      </c>
      <c r="K2649" t="s">
        <v>159</v>
      </c>
      <c r="L2649" t="s">
        <v>7900</v>
      </c>
      <c r="M2649" t="s">
        <v>7901</v>
      </c>
      <c r="N2649">
        <v>1.3190916660000001</v>
      </c>
      <c r="O2649">
        <v>0</v>
      </c>
      <c r="P2649">
        <v>77</v>
      </c>
      <c r="Q2649">
        <v>0</v>
      </c>
      <c r="R2649">
        <v>0</v>
      </c>
      <c r="S2649">
        <v>0</v>
      </c>
      <c r="T2649">
        <v>4</v>
      </c>
      <c r="U2649">
        <v>0</v>
      </c>
      <c r="V2649">
        <v>0</v>
      </c>
      <c r="W2649">
        <v>0</v>
      </c>
      <c r="X2649">
        <v>30.379581427444961</v>
      </c>
      <c r="Y2649">
        <v>0</v>
      </c>
      <c r="Z2649">
        <v>0</v>
      </c>
      <c r="AA2649">
        <v>0</v>
      </c>
      <c r="AB2649">
        <v>2.450661726408192</v>
      </c>
      <c r="AC2649">
        <v>0</v>
      </c>
      <c r="AD2649">
        <v>0</v>
      </c>
      <c r="AE2649">
        <v>32.830243153853154</v>
      </c>
    </row>
    <row r="2650" spans="1:31" x14ac:dyDescent="0.25">
      <c r="A2650">
        <v>1809956</v>
      </c>
      <c r="B2650">
        <v>1</v>
      </c>
      <c r="C2650" t="s">
        <v>80</v>
      </c>
      <c r="D2650" t="s">
        <v>83</v>
      </c>
      <c r="E2650" t="s">
        <v>291</v>
      </c>
      <c r="F2650" t="s">
        <v>7059</v>
      </c>
      <c r="G2650" t="s">
        <v>256</v>
      </c>
      <c r="H2650" t="s">
        <v>134</v>
      </c>
      <c r="I2650" t="s">
        <v>135</v>
      </c>
      <c r="J2650" t="s">
        <v>136</v>
      </c>
      <c r="K2650" t="s">
        <v>159</v>
      </c>
      <c r="L2650" t="s">
        <v>7902</v>
      </c>
      <c r="M2650" t="s">
        <v>7903</v>
      </c>
      <c r="N2650">
        <v>7.684079444</v>
      </c>
      <c r="O2650">
        <v>0</v>
      </c>
      <c r="P2650">
        <v>24</v>
      </c>
      <c r="Q2650">
        <v>0</v>
      </c>
      <c r="R2650">
        <v>0</v>
      </c>
      <c r="S2650">
        <v>0</v>
      </c>
      <c r="T2650">
        <v>290</v>
      </c>
      <c r="U2650">
        <v>0</v>
      </c>
      <c r="V2650">
        <v>6</v>
      </c>
      <c r="W2650">
        <v>0</v>
      </c>
      <c r="X2650">
        <v>34.232609195122386</v>
      </c>
      <c r="Y2650">
        <v>0</v>
      </c>
      <c r="Z2650">
        <v>0</v>
      </c>
      <c r="AA2650">
        <v>0</v>
      </c>
      <c r="AB2650">
        <v>779.17668297283024</v>
      </c>
      <c r="AC2650">
        <v>0</v>
      </c>
      <c r="AD2650">
        <v>27.461070786171302</v>
      </c>
      <c r="AE2650">
        <v>840.87036295412383</v>
      </c>
    </row>
    <row r="2651" spans="1:31" x14ac:dyDescent="0.25">
      <c r="A2651">
        <v>1810016</v>
      </c>
      <c r="B2651">
        <v>1</v>
      </c>
      <c r="C2651" t="s">
        <v>80</v>
      </c>
      <c r="D2651" t="s">
        <v>105</v>
      </c>
      <c r="E2651" t="s">
        <v>193</v>
      </c>
      <c r="F2651" t="s">
        <v>7904</v>
      </c>
      <c r="G2651" t="s">
        <v>256</v>
      </c>
      <c r="H2651" t="s">
        <v>134</v>
      </c>
      <c r="I2651" t="s">
        <v>135</v>
      </c>
      <c r="J2651" t="s">
        <v>136</v>
      </c>
      <c r="K2651" t="s">
        <v>159</v>
      </c>
      <c r="L2651" t="s">
        <v>7905</v>
      </c>
      <c r="M2651" t="s">
        <v>7906</v>
      </c>
      <c r="N2651">
        <v>3.8694305550000001</v>
      </c>
      <c r="O2651">
        <v>0</v>
      </c>
      <c r="P2651">
        <v>2</v>
      </c>
      <c r="Q2651">
        <v>0</v>
      </c>
      <c r="R2651">
        <v>0</v>
      </c>
      <c r="S2651">
        <v>0</v>
      </c>
      <c r="T2651">
        <v>1</v>
      </c>
      <c r="U2651">
        <v>0</v>
      </c>
      <c r="V2651">
        <v>0</v>
      </c>
      <c r="W2651">
        <v>0</v>
      </c>
      <c r="X2651">
        <v>2.0028392229687002</v>
      </c>
      <c r="Y2651">
        <v>0</v>
      </c>
      <c r="Z2651">
        <v>0</v>
      </c>
      <c r="AA2651">
        <v>0</v>
      </c>
      <c r="AB2651">
        <v>19.028720924084276</v>
      </c>
      <c r="AC2651">
        <v>0</v>
      </c>
      <c r="AD2651">
        <v>0</v>
      </c>
      <c r="AE2651">
        <v>21.031560147052975</v>
      </c>
    </row>
    <row r="2652" spans="1:31" x14ac:dyDescent="0.25">
      <c r="A2652">
        <v>1810348</v>
      </c>
      <c r="B2652">
        <v>1</v>
      </c>
      <c r="C2652" t="s">
        <v>80</v>
      </c>
      <c r="D2652" t="s">
        <v>108</v>
      </c>
      <c r="E2652" t="s">
        <v>193</v>
      </c>
      <c r="F2652" t="s">
        <v>7907</v>
      </c>
      <c r="G2652" t="s">
        <v>235</v>
      </c>
      <c r="H2652" t="s">
        <v>134</v>
      </c>
      <c r="I2652" t="s">
        <v>135</v>
      </c>
      <c r="J2652" t="s">
        <v>136</v>
      </c>
      <c r="K2652" t="s">
        <v>137</v>
      </c>
      <c r="L2652" t="s">
        <v>7908</v>
      </c>
      <c r="M2652" t="s">
        <v>7909</v>
      </c>
      <c r="N2652">
        <v>4.8566666659999997</v>
      </c>
      <c r="O2652">
        <v>0</v>
      </c>
      <c r="P2652">
        <v>4</v>
      </c>
      <c r="Q2652">
        <v>0</v>
      </c>
      <c r="R2652">
        <v>2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2.2687309701492819</v>
      </c>
      <c r="Y2652">
        <v>0</v>
      </c>
      <c r="Z2652">
        <v>0.44764155636640113</v>
      </c>
      <c r="AA2652">
        <v>0</v>
      </c>
      <c r="AB2652">
        <v>0</v>
      </c>
      <c r="AC2652">
        <v>0</v>
      </c>
      <c r="AD2652">
        <v>0</v>
      </c>
      <c r="AE2652">
        <v>2.7163725265156833</v>
      </c>
    </row>
    <row r="2653" spans="1:31" x14ac:dyDescent="0.25">
      <c r="A2653">
        <v>1810208</v>
      </c>
      <c r="B2653">
        <v>1</v>
      </c>
      <c r="C2653" t="s">
        <v>81</v>
      </c>
      <c r="D2653" t="s">
        <v>122</v>
      </c>
      <c r="E2653" t="s">
        <v>146</v>
      </c>
      <c r="F2653" t="s">
        <v>7910</v>
      </c>
      <c r="G2653" t="s">
        <v>170</v>
      </c>
      <c r="H2653" t="s">
        <v>143</v>
      </c>
      <c r="I2653" t="s">
        <v>135</v>
      </c>
      <c r="J2653" t="s">
        <v>136</v>
      </c>
      <c r="K2653" t="s">
        <v>137</v>
      </c>
      <c r="L2653" t="s">
        <v>7911</v>
      </c>
      <c r="M2653" t="s">
        <v>7912</v>
      </c>
      <c r="N2653">
        <v>2.8630555549999999</v>
      </c>
      <c r="O2653">
        <v>0</v>
      </c>
      <c r="P2653">
        <v>102</v>
      </c>
      <c r="Q2653">
        <v>1</v>
      </c>
      <c r="R2653">
        <v>0</v>
      </c>
      <c r="S2653">
        <v>0</v>
      </c>
      <c r="T2653">
        <v>2</v>
      </c>
      <c r="U2653">
        <v>0</v>
      </c>
      <c r="V2653">
        <v>0</v>
      </c>
      <c r="W2653">
        <v>0</v>
      </c>
      <c r="X2653">
        <v>23.207532569011274</v>
      </c>
      <c r="Y2653">
        <v>2.0031975958516024</v>
      </c>
      <c r="Z2653">
        <v>0</v>
      </c>
      <c r="AA2653">
        <v>0</v>
      </c>
      <c r="AB2653">
        <v>7.075637657445806E-2</v>
      </c>
      <c r="AC2653">
        <v>0</v>
      </c>
      <c r="AD2653">
        <v>0</v>
      </c>
      <c r="AE2653">
        <v>25.281486541437335</v>
      </c>
    </row>
    <row r="2654" spans="1:31" x14ac:dyDescent="0.25">
      <c r="A2654">
        <v>1810597</v>
      </c>
      <c r="B2654">
        <v>1</v>
      </c>
      <c r="C2654" t="s">
        <v>80</v>
      </c>
      <c r="D2654" t="s">
        <v>84</v>
      </c>
      <c r="E2654" t="s">
        <v>193</v>
      </c>
      <c r="F2654" t="s">
        <v>7913</v>
      </c>
      <c r="G2654" t="s">
        <v>235</v>
      </c>
      <c r="H2654" t="s">
        <v>134</v>
      </c>
      <c r="I2654" t="s">
        <v>135</v>
      </c>
      <c r="J2654" t="s">
        <v>136</v>
      </c>
      <c r="K2654" t="s">
        <v>137</v>
      </c>
      <c r="L2654" t="s">
        <v>7914</v>
      </c>
      <c r="M2654" t="s">
        <v>7915</v>
      </c>
      <c r="N2654">
        <v>0.86805555499999998</v>
      </c>
      <c r="O2654">
        <v>0</v>
      </c>
      <c r="P2654">
        <v>253</v>
      </c>
      <c r="Q2654">
        <v>0</v>
      </c>
      <c r="R2654">
        <v>0</v>
      </c>
      <c r="S2654">
        <v>0</v>
      </c>
      <c r="T2654">
        <v>5</v>
      </c>
      <c r="U2654">
        <v>0</v>
      </c>
      <c r="V2654">
        <v>0</v>
      </c>
      <c r="W2654">
        <v>0</v>
      </c>
      <c r="X2654">
        <v>54.794627140399697</v>
      </c>
      <c r="Y2654">
        <v>0</v>
      </c>
      <c r="Z2654">
        <v>0</v>
      </c>
      <c r="AA2654">
        <v>0</v>
      </c>
      <c r="AB2654">
        <v>1.5526643708941501</v>
      </c>
      <c r="AC2654">
        <v>0</v>
      </c>
      <c r="AD2654">
        <v>0</v>
      </c>
      <c r="AE2654">
        <v>56.347291511293847</v>
      </c>
    </row>
    <row r="2655" spans="1:31" x14ac:dyDescent="0.25">
      <c r="A2655">
        <v>1809910</v>
      </c>
      <c r="B2655">
        <v>1</v>
      </c>
      <c r="C2655" t="s">
        <v>81</v>
      </c>
      <c r="D2655" t="s">
        <v>123</v>
      </c>
      <c r="E2655" t="s">
        <v>176</v>
      </c>
      <c r="F2655" t="s">
        <v>7916</v>
      </c>
      <c r="G2655" t="s">
        <v>142</v>
      </c>
      <c r="H2655" t="s">
        <v>143</v>
      </c>
      <c r="I2655" t="s">
        <v>135</v>
      </c>
      <c r="J2655" t="s">
        <v>136</v>
      </c>
      <c r="K2655" t="s">
        <v>137</v>
      </c>
      <c r="L2655" t="s">
        <v>7917</v>
      </c>
      <c r="M2655" t="s">
        <v>7918</v>
      </c>
      <c r="N2655">
        <v>0.395277777</v>
      </c>
      <c r="O2655">
        <v>0</v>
      </c>
      <c r="P2655">
        <v>0</v>
      </c>
      <c r="Q2655">
        <v>0</v>
      </c>
      <c r="R2655">
        <v>0</v>
      </c>
      <c r="S2655">
        <v>1</v>
      </c>
      <c r="T2655">
        <v>2</v>
      </c>
      <c r="U2655">
        <v>3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0.71172280053258019</v>
      </c>
      <c r="AB2655">
        <v>0.25527196718744999</v>
      </c>
      <c r="AC2655">
        <v>142.60297111727817</v>
      </c>
      <c r="AD2655">
        <v>0</v>
      </c>
      <c r="AE2655">
        <v>143.5699658849982</v>
      </c>
    </row>
    <row r="2656" spans="1:31" x14ac:dyDescent="0.25">
      <c r="A2656">
        <v>1810305</v>
      </c>
      <c r="B2656">
        <v>1</v>
      </c>
      <c r="C2656" t="s">
        <v>80</v>
      </c>
      <c r="D2656" t="s">
        <v>108</v>
      </c>
      <c r="E2656" t="s">
        <v>131</v>
      </c>
      <c r="F2656" t="s">
        <v>7919</v>
      </c>
      <c r="G2656" t="s">
        <v>231</v>
      </c>
      <c r="H2656" t="s">
        <v>134</v>
      </c>
      <c r="I2656" t="s">
        <v>135</v>
      </c>
      <c r="J2656" t="s">
        <v>136</v>
      </c>
      <c r="K2656" t="s">
        <v>137</v>
      </c>
      <c r="L2656" t="s">
        <v>7920</v>
      </c>
      <c r="M2656" t="s">
        <v>7921</v>
      </c>
      <c r="N2656">
        <v>2.8308333330000002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0.796951037729835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0.796951037729835</v>
      </c>
    </row>
    <row r="2657" spans="1:31" x14ac:dyDescent="0.25">
      <c r="A2657">
        <v>1809976</v>
      </c>
      <c r="B2657">
        <v>1</v>
      </c>
      <c r="C2657" t="s">
        <v>80</v>
      </c>
      <c r="D2657" t="s">
        <v>96</v>
      </c>
      <c r="E2657" t="s">
        <v>193</v>
      </c>
      <c r="F2657" t="s">
        <v>7922</v>
      </c>
      <c r="G2657" t="s">
        <v>373</v>
      </c>
      <c r="H2657" t="s">
        <v>134</v>
      </c>
      <c r="I2657" t="s">
        <v>135</v>
      </c>
      <c r="J2657" t="s">
        <v>136</v>
      </c>
      <c r="K2657" t="s">
        <v>137</v>
      </c>
      <c r="L2657" t="s">
        <v>7923</v>
      </c>
      <c r="M2657" t="s">
        <v>7924</v>
      </c>
      <c r="N2657">
        <v>4.8166666659999997</v>
      </c>
      <c r="O2657">
        <v>0</v>
      </c>
      <c r="P2657">
        <v>16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14.948749892327871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14.948749892327871</v>
      </c>
    </row>
    <row r="2658" spans="1:31" x14ac:dyDescent="0.25">
      <c r="A2658">
        <v>1810019</v>
      </c>
      <c r="B2658">
        <v>1</v>
      </c>
      <c r="C2658" t="s">
        <v>80</v>
      </c>
      <c r="D2658" t="s">
        <v>101</v>
      </c>
      <c r="E2658" t="s">
        <v>140</v>
      </c>
      <c r="F2658" t="s">
        <v>7594</v>
      </c>
      <c r="G2658" t="s">
        <v>2631</v>
      </c>
      <c r="H2658" t="s">
        <v>143</v>
      </c>
      <c r="I2658" t="s">
        <v>135</v>
      </c>
      <c r="J2658" t="s">
        <v>136</v>
      </c>
      <c r="K2658" t="s">
        <v>137</v>
      </c>
      <c r="L2658" t="s">
        <v>7925</v>
      </c>
      <c r="M2658" t="s">
        <v>7926</v>
      </c>
      <c r="N2658">
        <v>4.8811111110000001</v>
      </c>
      <c r="O2658">
        <v>17</v>
      </c>
      <c r="P2658">
        <v>15</v>
      </c>
      <c r="Q2658">
        <v>18</v>
      </c>
      <c r="R2658">
        <v>0</v>
      </c>
      <c r="S2658">
        <v>18</v>
      </c>
      <c r="T2658">
        <v>2</v>
      </c>
      <c r="U2658">
        <v>0</v>
      </c>
      <c r="V2658">
        <v>0</v>
      </c>
      <c r="W2658">
        <v>23.611357585018709</v>
      </c>
      <c r="X2658">
        <v>30.202485039711725</v>
      </c>
      <c r="Y2658">
        <v>43.583355635681535</v>
      </c>
      <c r="Z2658">
        <v>0</v>
      </c>
      <c r="AA2658">
        <v>232.59275250446231</v>
      </c>
      <c r="AB2658">
        <v>7.0978077136258895</v>
      </c>
      <c r="AC2658">
        <v>0</v>
      </c>
      <c r="AD2658">
        <v>0</v>
      </c>
      <c r="AE2658">
        <v>337.08775847850018</v>
      </c>
    </row>
    <row r="2659" spans="1:31" x14ac:dyDescent="0.25">
      <c r="A2659">
        <v>1810119</v>
      </c>
      <c r="B2659">
        <v>1</v>
      </c>
      <c r="C2659" t="s">
        <v>80</v>
      </c>
      <c r="D2659" t="s">
        <v>94</v>
      </c>
      <c r="E2659" t="s">
        <v>193</v>
      </c>
      <c r="F2659" t="s">
        <v>7927</v>
      </c>
      <c r="G2659" t="s">
        <v>385</v>
      </c>
      <c r="H2659" t="s">
        <v>134</v>
      </c>
      <c r="I2659" t="s">
        <v>135</v>
      </c>
      <c r="J2659" t="s">
        <v>136</v>
      </c>
      <c r="K2659" t="s">
        <v>137</v>
      </c>
      <c r="L2659" t="s">
        <v>7928</v>
      </c>
      <c r="M2659" t="s">
        <v>7929</v>
      </c>
      <c r="N2659">
        <v>7.9216666660000001</v>
      </c>
      <c r="O2659">
        <v>0</v>
      </c>
      <c r="P2659">
        <v>35</v>
      </c>
      <c r="Q2659">
        <v>0</v>
      </c>
      <c r="R2659">
        <v>1</v>
      </c>
      <c r="S2659">
        <v>0</v>
      </c>
      <c r="T2659">
        <v>1</v>
      </c>
      <c r="U2659">
        <v>0</v>
      </c>
      <c r="V2659">
        <v>0</v>
      </c>
      <c r="W2659">
        <v>0</v>
      </c>
      <c r="X2659">
        <v>99.512347532015397</v>
      </c>
      <c r="Y2659">
        <v>0</v>
      </c>
      <c r="Z2659">
        <v>6.9542124181467782E-2</v>
      </c>
      <c r="AA2659">
        <v>0</v>
      </c>
      <c r="AB2659">
        <v>1.4389165882217869</v>
      </c>
      <c r="AC2659">
        <v>0</v>
      </c>
      <c r="AD2659">
        <v>0</v>
      </c>
      <c r="AE2659">
        <v>101.02080624441865</v>
      </c>
    </row>
    <row r="2660" spans="1:31" x14ac:dyDescent="0.25">
      <c r="A2660">
        <v>1809996</v>
      </c>
      <c r="B2660">
        <v>1</v>
      </c>
      <c r="C2660" t="s">
        <v>80</v>
      </c>
      <c r="D2660" t="s">
        <v>83</v>
      </c>
      <c r="E2660" t="s">
        <v>291</v>
      </c>
      <c r="F2660" t="s">
        <v>7930</v>
      </c>
      <c r="G2660" t="s">
        <v>424</v>
      </c>
      <c r="H2660" t="s">
        <v>134</v>
      </c>
      <c r="I2660" t="s">
        <v>135</v>
      </c>
      <c r="J2660" t="s">
        <v>136</v>
      </c>
      <c r="K2660" t="s">
        <v>137</v>
      </c>
      <c r="L2660" t="s">
        <v>7931</v>
      </c>
      <c r="M2660" t="s">
        <v>7932</v>
      </c>
      <c r="N2660">
        <v>0.93555555499999998</v>
      </c>
      <c r="O2660">
        <v>0</v>
      </c>
      <c r="P2660">
        <v>619</v>
      </c>
      <c r="Q2660">
        <v>0</v>
      </c>
      <c r="R2660">
        <v>0</v>
      </c>
      <c r="S2660">
        <v>0</v>
      </c>
      <c r="T2660">
        <v>42</v>
      </c>
      <c r="U2660">
        <v>0</v>
      </c>
      <c r="V2660">
        <v>0</v>
      </c>
      <c r="W2660">
        <v>0</v>
      </c>
      <c r="X2660">
        <v>143.87438546287063</v>
      </c>
      <c r="Y2660">
        <v>0</v>
      </c>
      <c r="Z2660">
        <v>0</v>
      </c>
      <c r="AA2660">
        <v>0</v>
      </c>
      <c r="AB2660">
        <v>27.105501731806008</v>
      </c>
      <c r="AC2660">
        <v>0</v>
      </c>
      <c r="AD2660">
        <v>0</v>
      </c>
      <c r="AE2660">
        <v>170.97988719467665</v>
      </c>
    </row>
    <row r="2661" spans="1:31" x14ac:dyDescent="0.25">
      <c r="A2661">
        <v>1809896</v>
      </c>
      <c r="B2661">
        <v>1</v>
      </c>
      <c r="C2661" t="s">
        <v>80</v>
      </c>
      <c r="D2661" t="s">
        <v>96</v>
      </c>
      <c r="E2661" t="s">
        <v>193</v>
      </c>
      <c r="F2661" t="s">
        <v>7933</v>
      </c>
      <c r="G2661" t="s">
        <v>195</v>
      </c>
      <c r="H2661" t="s">
        <v>134</v>
      </c>
      <c r="I2661" t="s">
        <v>135</v>
      </c>
      <c r="J2661" t="s">
        <v>136</v>
      </c>
      <c r="K2661" t="s">
        <v>137</v>
      </c>
      <c r="L2661" t="s">
        <v>7934</v>
      </c>
      <c r="M2661" t="s">
        <v>7935</v>
      </c>
      <c r="N2661">
        <v>5.3266666660000004</v>
      </c>
      <c r="O2661">
        <v>0</v>
      </c>
      <c r="P2661">
        <v>11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9.0506887339104107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9.0506887339104107</v>
      </c>
    </row>
    <row r="2662" spans="1:31" x14ac:dyDescent="0.25">
      <c r="A2662">
        <v>1810288</v>
      </c>
      <c r="B2662">
        <v>1</v>
      </c>
      <c r="C2662" t="s">
        <v>81</v>
      </c>
      <c r="D2662" t="s">
        <v>122</v>
      </c>
      <c r="E2662" t="s">
        <v>193</v>
      </c>
      <c r="F2662" t="s">
        <v>7936</v>
      </c>
      <c r="G2662" t="s">
        <v>235</v>
      </c>
      <c r="H2662" t="s">
        <v>134</v>
      </c>
      <c r="I2662" t="s">
        <v>135</v>
      </c>
      <c r="J2662" t="s">
        <v>136</v>
      </c>
      <c r="K2662" t="s">
        <v>137</v>
      </c>
      <c r="L2662" t="s">
        <v>7937</v>
      </c>
      <c r="M2662" t="s">
        <v>7938</v>
      </c>
      <c r="N2662">
        <v>1.5819444439999999</v>
      </c>
      <c r="O2662">
        <v>0</v>
      </c>
      <c r="P2662">
        <v>167</v>
      </c>
      <c r="Q2662">
        <v>0</v>
      </c>
      <c r="R2662">
        <v>6</v>
      </c>
      <c r="S2662">
        <v>0</v>
      </c>
      <c r="T2662">
        <v>4</v>
      </c>
      <c r="U2662">
        <v>0</v>
      </c>
      <c r="V2662">
        <v>0</v>
      </c>
      <c r="W2662">
        <v>0</v>
      </c>
      <c r="X2662">
        <v>74.405115276956053</v>
      </c>
      <c r="Y2662">
        <v>0</v>
      </c>
      <c r="Z2662">
        <v>2.0078084074863201</v>
      </c>
      <c r="AA2662">
        <v>0</v>
      </c>
      <c r="AB2662">
        <v>2.1408764418069093</v>
      </c>
      <c r="AC2662">
        <v>0</v>
      </c>
      <c r="AD2662">
        <v>0</v>
      </c>
      <c r="AE2662">
        <v>78.553800126249286</v>
      </c>
    </row>
    <row r="2663" spans="1:31" x14ac:dyDescent="0.25">
      <c r="A2663">
        <v>1810039</v>
      </c>
      <c r="B2663">
        <v>1</v>
      </c>
      <c r="C2663" t="s">
        <v>80</v>
      </c>
      <c r="D2663" t="s">
        <v>105</v>
      </c>
      <c r="E2663" t="s">
        <v>146</v>
      </c>
      <c r="F2663" t="s">
        <v>7939</v>
      </c>
      <c r="G2663" t="s">
        <v>7569</v>
      </c>
      <c r="H2663" t="s">
        <v>143</v>
      </c>
      <c r="I2663" t="s">
        <v>135</v>
      </c>
      <c r="J2663" t="s">
        <v>136</v>
      </c>
      <c r="K2663" t="s">
        <v>137</v>
      </c>
      <c r="L2663" t="s">
        <v>7940</v>
      </c>
      <c r="M2663" t="s">
        <v>7941</v>
      </c>
      <c r="N2663">
        <v>1.456388888</v>
      </c>
      <c r="O2663">
        <v>0</v>
      </c>
      <c r="P2663">
        <v>239</v>
      </c>
      <c r="Q2663">
        <v>0</v>
      </c>
      <c r="R2663">
        <v>0</v>
      </c>
      <c r="S2663">
        <v>0</v>
      </c>
      <c r="T2663">
        <v>8</v>
      </c>
      <c r="U2663">
        <v>0</v>
      </c>
      <c r="V2663">
        <v>0</v>
      </c>
      <c r="W2663">
        <v>0</v>
      </c>
      <c r="X2663">
        <v>85.56516323970834</v>
      </c>
      <c r="Y2663">
        <v>0</v>
      </c>
      <c r="Z2663">
        <v>0</v>
      </c>
      <c r="AA2663">
        <v>0</v>
      </c>
      <c r="AB2663">
        <v>1.8814812364388507</v>
      </c>
      <c r="AC2663">
        <v>0</v>
      </c>
      <c r="AD2663">
        <v>0</v>
      </c>
      <c r="AE2663">
        <v>87.446644476147185</v>
      </c>
    </row>
    <row r="2664" spans="1:31" x14ac:dyDescent="0.25">
      <c r="A2664">
        <v>1810331</v>
      </c>
      <c r="B2664">
        <v>1</v>
      </c>
      <c r="C2664" t="s">
        <v>80</v>
      </c>
      <c r="D2664" t="s">
        <v>103</v>
      </c>
      <c r="E2664" t="s">
        <v>291</v>
      </c>
      <c r="F2664" t="s">
        <v>7942</v>
      </c>
      <c r="G2664" t="s">
        <v>279</v>
      </c>
      <c r="H2664" t="s">
        <v>134</v>
      </c>
      <c r="I2664" t="s">
        <v>135</v>
      </c>
      <c r="J2664" t="s">
        <v>136</v>
      </c>
      <c r="K2664" t="s">
        <v>137</v>
      </c>
      <c r="L2664" t="s">
        <v>7943</v>
      </c>
      <c r="M2664" t="s">
        <v>7944</v>
      </c>
      <c r="N2664">
        <v>0.28444444400000002</v>
      </c>
      <c r="O2664">
        <v>0</v>
      </c>
      <c r="P2664">
        <v>198</v>
      </c>
      <c r="Q2664">
        <v>0</v>
      </c>
      <c r="R2664">
        <v>7</v>
      </c>
      <c r="S2664">
        <v>0</v>
      </c>
      <c r="T2664">
        <v>8</v>
      </c>
      <c r="U2664">
        <v>0</v>
      </c>
      <c r="V2664">
        <v>0</v>
      </c>
      <c r="W2664">
        <v>0</v>
      </c>
      <c r="X2664">
        <v>19.302966941434288</v>
      </c>
      <c r="Y2664">
        <v>0</v>
      </c>
      <c r="Z2664">
        <v>1.1405429723062044</v>
      </c>
      <c r="AA2664">
        <v>0</v>
      </c>
      <c r="AB2664">
        <v>0.88498613758463995</v>
      </c>
      <c r="AC2664">
        <v>0</v>
      </c>
      <c r="AD2664">
        <v>0</v>
      </c>
      <c r="AE2664">
        <v>21.328496051325132</v>
      </c>
    </row>
    <row r="2665" spans="1:31" x14ac:dyDescent="0.25">
      <c r="A2665">
        <v>1809933</v>
      </c>
      <c r="B2665">
        <v>1</v>
      </c>
      <c r="C2665" t="s">
        <v>80</v>
      </c>
      <c r="D2665" t="s">
        <v>89</v>
      </c>
      <c r="E2665" t="s">
        <v>176</v>
      </c>
      <c r="F2665" t="s">
        <v>7945</v>
      </c>
      <c r="G2665" t="s">
        <v>142</v>
      </c>
      <c r="H2665" t="s">
        <v>143</v>
      </c>
      <c r="I2665" t="s">
        <v>135</v>
      </c>
      <c r="J2665" t="s">
        <v>136</v>
      </c>
      <c r="K2665" t="s">
        <v>137</v>
      </c>
      <c r="L2665" t="s">
        <v>7946</v>
      </c>
      <c r="M2665" t="s">
        <v>7947</v>
      </c>
      <c r="N2665">
        <v>1.045555555</v>
      </c>
      <c r="O2665">
        <v>1</v>
      </c>
      <c r="P2665">
        <v>272</v>
      </c>
      <c r="Q2665">
        <v>1</v>
      </c>
      <c r="R2665">
        <v>51</v>
      </c>
      <c r="S2665">
        <v>1</v>
      </c>
      <c r="T2665">
        <v>138</v>
      </c>
      <c r="U2665">
        <v>0</v>
      </c>
      <c r="V2665">
        <v>0</v>
      </c>
      <c r="W2665">
        <v>3.0367924643780002</v>
      </c>
      <c r="X2665">
        <v>97.153191199012582</v>
      </c>
      <c r="Y2665">
        <v>3.1151085181942535</v>
      </c>
      <c r="Z2665">
        <v>5.7246603742654507</v>
      </c>
      <c r="AA2665">
        <v>0.2877838310356467</v>
      </c>
      <c r="AB2665">
        <v>65.161473517113905</v>
      </c>
      <c r="AC2665">
        <v>0</v>
      </c>
      <c r="AD2665">
        <v>0</v>
      </c>
      <c r="AE2665">
        <v>174.47900990399984</v>
      </c>
    </row>
    <row r="2666" spans="1:31" x14ac:dyDescent="0.25">
      <c r="A2666">
        <v>1810182</v>
      </c>
      <c r="B2666">
        <v>1</v>
      </c>
      <c r="C2666" t="s">
        <v>80</v>
      </c>
      <c r="D2666" t="s">
        <v>110</v>
      </c>
      <c r="E2666" t="s">
        <v>193</v>
      </c>
      <c r="F2666" t="s">
        <v>7948</v>
      </c>
      <c r="G2666" t="s">
        <v>1943</v>
      </c>
      <c r="H2666" t="s">
        <v>134</v>
      </c>
      <c r="I2666" t="s">
        <v>135</v>
      </c>
      <c r="J2666" t="s">
        <v>136</v>
      </c>
      <c r="K2666" t="s">
        <v>137</v>
      </c>
      <c r="L2666" t="s">
        <v>7949</v>
      </c>
      <c r="M2666" t="s">
        <v>7950</v>
      </c>
      <c r="N2666">
        <v>1.808888888</v>
      </c>
      <c r="O2666">
        <v>0</v>
      </c>
      <c r="P2666">
        <v>156</v>
      </c>
      <c r="Q2666">
        <v>0</v>
      </c>
      <c r="R2666">
        <v>0</v>
      </c>
      <c r="S2666">
        <v>0</v>
      </c>
      <c r="T2666">
        <v>4</v>
      </c>
      <c r="U2666">
        <v>0</v>
      </c>
      <c r="V2666">
        <v>0</v>
      </c>
      <c r="W2666">
        <v>0</v>
      </c>
      <c r="X2666">
        <v>93.404709307691746</v>
      </c>
      <c r="Y2666">
        <v>0</v>
      </c>
      <c r="Z2666">
        <v>0</v>
      </c>
      <c r="AA2666">
        <v>0</v>
      </c>
      <c r="AB2666">
        <v>0.75429451137853576</v>
      </c>
      <c r="AC2666">
        <v>0</v>
      </c>
      <c r="AD2666">
        <v>0</v>
      </c>
      <c r="AE2666">
        <v>94.159003819070278</v>
      </c>
    </row>
    <row r="2667" spans="1:31" x14ac:dyDescent="0.25">
      <c r="A2667">
        <v>1810082</v>
      </c>
      <c r="B2667">
        <v>1</v>
      </c>
      <c r="C2667" t="s">
        <v>80</v>
      </c>
      <c r="D2667" t="s">
        <v>104</v>
      </c>
      <c r="E2667" t="s">
        <v>146</v>
      </c>
      <c r="F2667" t="s">
        <v>7951</v>
      </c>
      <c r="G2667" t="s">
        <v>2366</v>
      </c>
      <c r="H2667" t="s">
        <v>143</v>
      </c>
      <c r="I2667" t="s">
        <v>135</v>
      </c>
      <c r="J2667" t="s">
        <v>136</v>
      </c>
      <c r="K2667" t="s">
        <v>137</v>
      </c>
      <c r="L2667" t="s">
        <v>7952</v>
      </c>
      <c r="M2667" t="s">
        <v>7953</v>
      </c>
      <c r="N2667">
        <v>6.0597222220000004</v>
      </c>
      <c r="O2667">
        <v>0</v>
      </c>
      <c r="P2667">
        <v>0</v>
      </c>
      <c r="Q2667">
        <v>0</v>
      </c>
      <c r="R2667">
        <v>2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4.2869255696556285</v>
      </c>
      <c r="AA2667">
        <v>0</v>
      </c>
      <c r="AB2667">
        <v>6.5719884251476679E-2</v>
      </c>
      <c r="AC2667">
        <v>0</v>
      </c>
      <c r="AD2667">
        <v>0</v>
      </c>
      <c r="AE2667">
        <v>4.3526454539071056</v>
      </c>
    </row>
    <row r="2668" spans="1:31" x14ac:dyDescent="0.25">
      <c r="A2668">
        <v>1810128</v>
      </c>
      <c r="B2668">
        <v>1</v>
      </c>
      <c r="C2668" t="s">
        <v>80</v>
      </c>
      <c r="D2668" t="s">
        <v>96</v>
      </c>
      <c r="E2668" t="s">
        <v>146</v>
      </c>
      <c r="F2668" t="s">
        <v>7954</v>
      </c>
      <c r="G2668" t="s">
        <v>593</v>
      </c>
      <c r="H2668" t="s">
        <v>143</v>
      </c>
      <c r="I2668" t="s">
        <v>135</v>
      </c>
      <c r="J2668" t="s">
        <v>136</v>
      </c>
      <c r="K2668" t="s">
        <v>137</v>
      </c>
      <c r="L2668" t="s">
        <v>7955</v>
      </c>
      <c r="M2668" t="s">
        <v>7956</v>
      </c>
      <c r="N2668">
        <v>4.6955555550000003</v>
      </c>
      <c r="O2668">
        <v>0</v>
      </c>
      <c r="P2668">
        <v>3</v>
      </c>
      <c r="Q2668">
        <v>0</v>
      </c>
      <c r="R2668">
        <v>0</v>
      </c>
      <c r="S2668">
        <v>0</v>
      </c>
      <c r="T2668">
        <v>17</v>
      </c>
      <c r="U2668">
        <v>0</v>
      </c>
      <c r="V2668">
        <v>0</v>
      </c>
      <c r="W2668">
        <v>0</v>
      </c>
      <c r="X2668">
        <v>24.317099043326731</v>
      </c>
      <c r="Y2668">
        <v>0</v>
      </c>
      <c r="Z2668">
        <v>0</v>
      </c>
      <c r="AA2668">
        <v>0</v>
      </c>
      <c r="AB2668">
        <v>159.36042447477686</v>
      </c>
      <c r="AC2668">
        <v>0</v>
      </c>
      <c r="AD2668">
        <v>0</v>
      </c>
      <c r="AE2668">
        <v>183.67752351810358</v>
      </c>
    </row>
    <row r="2669" spans="1:31" x14ac:dyDescent="0.25">
      <c r="A2669">
        <v>1810174</v>
      </c>
      <c r="B2669">
        <v>1</v>
      </c>
      <c r="C2669" t="s">
        <v>80</v>
      </c>
      <c r="D2669" t="s">
        <v>87</v>
      </c>
      <c r="E2669" t="s">
        <v>131</v>
      </c>
      <c r="F2669" t="s">
        <v>7957</v>
      </c>
      <c r="G2669" t="s">
        <v>231</v>
      </c>
      <c r="H2669" t="s">
        <v>134</v>
      </c>
      <c r="I2669" t="s">
        <v>135</v>
      </c>
      <c r="J2669" t="s">
        <v>136</v>
      </c>
      <c r="K2669" t="s">
        <v>137</v>
      </c>
      <c r="L2669" t="s">
        <v>7958</v>
      </c>
      <c r="M2669" t="s">
        <v>7959</v>
      </c>
      <c r="N2669">
        <v>2.807222222</v>
      </c>
      <c r="O2669">
        <v>0</v>
      </c>
      <c r="P2669">
        <v>2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3.3105178838470195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3.3105178838470195</v>
      </c>
    </row>
    <row r="2670" spans="1:31" x14ac:dyDescent="0.25">
      <c r="A2670">
        <v>1810314</v>
      </c>
      <c r="B2670">
        <v>1</v>
      </c>
      <c r="C2670" t="s">
        <v>81</v>
      </c>
      <c r="D2670" t="s">
        <v>113</v>
      </c>
      <c r="E2670" t="s">
        <v>291</v>
      </c>
      <c r="F2670" t="s">
        <v>7960</v>
      </c>
      <c r="G2670" t="s">
        <v>373</v>
      </c>
      <c r="H2670" t="s">
        <v>134</v>
      </c>
      <c r="I2670" t="s">
        <v>135</v>
      </c>
      <c r="J2670" t="s">
        <v>136</v>
      </c>
      <c r="K2670" t="s">
        <v>137</v>
      </c>
      <c r="L2670" t="s">
        <v>7961</v>
      </c>
      <c r="M2670" t="s">
        <v>7962</v>
      </c>
      <c r="N2670">
        <v>2.5411111110000002</v>
      </c>
      <c r="O2670">
        <v>0</v>
      </c>
      <c r="P2670">
        <v>78</v>
      </c>
      <c r="Q2670">
        <v>0</v>
      </c>
      <c r="R2670">
        <v>10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25.840862109557154</v>
      </c>
      <c r="Y2670">
        <v>0</v>
      </c>
      <c r="Z2670">
        <v>0.59459146890458059</v>
      </c>
      <c r="AA2670">
        <v>0</v>
      </c>
      <c r="AB2670">
        <v>0</v>
      </c>
      <c r="AC2670">
        <v>0</v>
      </c>
      <c r="AD2670">
        <v>0</v>
      </c>
      <c r="AE2670">
        <v>26.435453578461736</v>
      </c>
    </row>
    <row r="2671" spans="1:31" x14ac:dyDescent="0.25">
      <c r="A2671">
        <v>1809919</v>
      </c>
      <c r="B2671">
        <v>1</v>
      </c>
      <c r="C2671" t="s">
        <v>81</v>
      </c>
      <c r="D2671" t="s">
        <v>126</v>
      </c>
      <c r="E2671" t="s">
        <v>146</v>
      </c>
      <c r="F2671" t="s">
        <v>7963</v>
      </c>
      <c r="G2671" t="s">
        <v>142</v>
      </c>
      <c r="H2671" t="s">
        <v>143</v>
      </c>
      <c r="I2671" t="s">
        <v>199</v>
      </c>
      <c r="J2671" t="s">
        <v>136</v>
      </c>
      <c r="K2671" t="s">
        <v>137</v>
      </c>
      <c r="L2671" t="s">
        <v>7964</v>
      </c>
      <c r="M2671" t="s">
        <v>7965</v>
      </c>
      <c r="N2671">
        <v>5.5555550000000002E-3</v>
      </c>
      <c r="O2671">
        <v>2</v>
      </c>
      <c r="P2671">
        <v>217</v>
      </c>
      <c r="Q2671">
        <v>31</v>
      </c>
      <c r="R2671">
        <v>90</v>
      </c>
      <c r="S2671">
        <v>5</v>
      </c>
      <c r="T2671">
        <v>22</v>
      </c>
      <c r="U2671">
        <v>0</v>
      </c>
      <c r="V2671">
        <v>0</v>
      </c>
      <c r="W2671">
        <v>3.4531627494222227E-3</v>
      </c>
      <c r="X2671">
        <v>0.11156055904235561</v>
      </c>
      <c r="Y2671">
        <v>0.95997373049557788</v>
      </c>
      <c r="Z2671">
        <v>0.18080222098660004</v>
      </c>
      <c r="AA2671">
        <v>0.13372627713360002</v>
      </c>
      <c r="AB2671">
        <v>0.25657225799192224</v>
      </c>
      <c r="AC2671">
        <v>0</v>
      </c>
      <c r="AD2671">
        <v>0</v>
      </c>
      <c r="AE2671">
        <v>1.6460882083994781</v>
      </c>
    </row>
    <row r="2672" spans="1:31" x14ac:dyDescent="0.25">
      <c r="A2672">
        <v>1810251</v>
      </c>
      <c r="B2672">
        <v>1</v>
      </c>
      <c r="C2672" t="s">
        <v>80</v>
      </c>
      <c r="D2672" t="s">
        <v>93</v>
      </c>
      <c r="E2672" t="s">
        <v>291</v>
      </c>
      <c r="F2672" t="s">
        <v>5457</v>
      </c>
      <c r="G2672" t="s">
        <v>424</v>
      </c>
      <c r="H2672" t="s">
        <v>134</v>
      </c>
      <c r="I2672" t="s">
        <v>135</v>
      </c>
      <c r="J2672" t="s">
        <v>136</v>
      </c>
      <c r="K2672" t="s">
        <v>137</v>
      </c>
      <c r="L2672" t="s">
        <v>7966</v>
      </c>
      <c r="M2672" t="s">
        <v>7373</v>
      </c>
      <c r="N2672">
        <v>1.1575</v>
      </c>
      <c r="O2672">
        <v>0</v>
      </c>
      <c r="P2672">
        <v>0</v>
      </c>
      <c r="Q2672">
        <v>0</v>
      </c>
      <c r="R2672">
        <v>15</v>
      </c>
      <c r="S2672">
        <v>0</v>
      </c>
      <c r="T2672">
        <v>3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23.622122793433505</v>
      </c>
      <c r="AA2672">
        <v>0</v>
      </c>
      <c r="AB2672">
        <v>0.17636155627033334</v>
      </c>
      <c r="AC2672">
        <v>0</v>
      </c>
      <c r="AD2672">
        <v>0</v>
      </c>
      <c r="AE2672">
        <v>23.798484349703838</v>
      </c>
    </row>
    <row r="2673" spans="1:31" x14ac:dyDescent="0.25">
      <c r="A2673">
        <v>1810111</v>
      </c>
      <c r="B2673">
        <v>1</v>
      </c>
      <c r="C2673" t="s">
        <v>80</v>
      </c>
      <c r="D2673" t="s">
        <v>93</v>
      </c>
      <c r="E2673" t="s">
        <v>176</v>
      </c>
      <c r="F2673" t="s">
        <v>7967</v>
      </c>
      <c r="G2673" t="s">
        <v>142</v>
      </c>
      <c r="H2673" t="s">
        <v>143</v>
      </c>
      <c r="I2673" t="s">
        <v>135</v>
      </c>
      <c r="J2673" t="s">
        <v>136</v>
      </c>
      <c r="K2673" t="s">
        <v>137</v>
      </c>
      <c r="L2673" t="s">
        <v>7968</v>
      </c>
      <c r="M2673" t="s">
        <v>7969</v>
      </c>
      <c r="N2673">
        <v>0.33111111100000001</v>
      </c>
      <c r="O2673">
        <v>3</v>
      </c>
      <c r="P2673">
        <v>241</v>
      </c>
      <c r="Q2673">
        <v>40</v>
      </c>
      <c r="R2673">
        <v>25</v>
      </c>
      <c r="S2673">
        <v>5</v>
      </c>
      <c r="T2673">
        <v>25</v>
      </c>
      <c r="U2673">
        <v>0</v>
      </c>
      <c r="V2673">
        <v>0</v>
      </c>
      <c r="W2673">
        <v>1.0068305168583751</v>
      </c>
      <c r="X2673">
        <v>15.302630440142957</v>
      </c>
      <c r="Y2673">
        <v>23.986246729452347</v>
      </c>
      <c r="Z2673">
        <v>17.684541438154959</v>
      </c>
      <c r="AA2673">
        <v>6.4718711810249223</v>
      </c>
      <c r="AB2673">
        <v>4.1232377873986126</v>
      </c>
      <c r="AC2673">
        <v>0</v>
      </c>
      <c r="AD2673">
        <v>0</v>
      </c>
      <c r="AE2673">
        <v>68.575358093032165</v>
      </c>
    </row>
    <row r="2674" spans="1:31" x14ac:dyDescent="0.25">
      <c r="A2674">
        <v>1809965</v>
      </c>
      <c r="B2674">
        <v>1</v>
      </c>
      <c r="C2674" t="s">
        <v>80</v>
      </c>
      <c r="D2674" t="s">
        <v>95</v>
      </c>
      <c r="E2674" t="s">
        <v>193</v>
      </c>
      <c r="F2674" t="s">
        <v>7970</v>
      </c>
      <c r="G2674" t="s">
        <v>279</v>
      </c>
      <c r="H2674" t="s">
        <v>134</v>
      </c>
      <c r="I2674" t="s">
        <v>135</v>
      </c>
      <c r="J2674" t="s">
        <v>136</v>
      </c>
      <c r="K2674" t="s">
        <v>137</v>
      </c>
      <c r="L2674" t="s">
        <v>7971</v>
      </c>
      <c r="M2674" t="s">
        <v>7428</v>
      </c>
      <c r="N2674">
        <v>0.73111111100000004</v>
      </c>
      <c r="O2674">
        <v>0</v>
      </c>
      <c r="P2674">
        <v>44</v>
      </c>
      <c r="Q2674">
        <v>0</v>
      </c>
      <c r="R2674">
        <v>0</v>
      </c>
      <c r="S2674">
        <v>0</v>
      </c>
      <c r="T2674">
        <v>1</v>
      </c>
      <c r="U2674">
        <v>0</v>
      </c>
      <c r="V2674">
        <v>0</v>
      </c>
      <c r="W2674">
        <v>0</v>
      </c>
      <c r="X2674">
        <v>5.7400144138013207</v>
      </c>
      <c r="Y2674">
        <v>0</v>
      </c>
      <c r="Z2674">
        <v>0</v>
      </c>
      <c r="AA2674">
        <v>0</v>
      </c>
      <c r="AB2674">
        <v>1.7399621732399999E-2</v>
      </c>
      <c r="AC2674">
        <v>0</v>
      </c>
      <c r="AD2674">
        <v>0</v>
      </c>
      <c r="AE2674">
        <v>5.7574140355337207</v>
      </c>
    </row>
    <row r="2675" spans="1:31" x14ac:dyDescent="0.25">
      <c r="A2675">
        <v>1810297</v>
      </c>
      <c r="B2675">
        <v>1</v>
      </c>
      <c r="C2675" t="s">
        <v>80</v>
      </c>
      <c r="D2675" t="s">
        <v>110</v>
      </c>
      <c r="E2675" t="s">
        <v>326</v>
      </c>
      <c r="F2675" t="s">
        <v>7972</v>
      </c>
      <c r="G2675" t="s">
        <v>195</v>
      </c>
      <c r="H2675" t="s">
        <v>134</v>
      </c>
      <c r="I2675" t="s">
        <v>135</v>
      </c>
      <c r="J2675" t="s">
        <v>136</v>
      </c>
      <c r="K2675" t="s">
        <v>137</v>
      </c>
      <c r="L2675" t="s">
        <v>7973</v>
      </c>
      <c r="M2675" t="s">
        <v>7974</v>
      </c>
      <c r="N2675">
        <v>2.076944444</v>
      </c>
      <c r="O2675">
        <v>0</v>
      </c>
      <c r="P2675">
        <v>26</v>
      </c>
      <c r="Q2675">
        <v>0</v>
      </c>
      <c r="R2675">
        <v>0</v>
      </c>
      <c r="S2675">
        <v>0</v>
      </c>
      <c r="T2675">
        <v>10</v>
      </c>
      <c r="U2675">
        <v>0</v>
      </c>
      <c r="V2675">
        <v>0</v>
      </c>
      <c r="W2675">
        <v>0</v>
      </c>
      <c r="X2675">
        <v>19.728485470274361</v>
      </c>
      <c r="Y2675">
        <v>0</v>
      </c>
      <c r="Z2675">
        <v>0</v>
      </c>
      <c r="AA2675">
        <v>0</v>
      </c>
      <c r="AB2675">
        <v>19.174931728548177</v>
      </c>
      <c r="AC2675">
        <v>0</v>
      </c>
      <c r="AD2675">
        <v>0</v>
      </c>
      <c r="AE2675">
        <v>38.903417198822538</v>
      </c>
    </row>
    <row r="2676" spans="1:31" x14ac:dyDescent="0.25">
      <c r="A2676">
        <v>1810234</v>
      </c>
      <c r="B2676">
        <v>1</v>
      </c>
      <c r="C2676" t="s">
        <v>81</v>
      </c>
      <c r="D2676" t="s">
        <v>115</v>
      </c>
      <c r="E2676" t="s">
        <v>146</v>
      </c>
      <c r="F2676" t="s">
        <v>7975</v>
      </c>
      <c r="G2676" t="s">
        <v>7569</v>
      </c>
      <c r="H2676" t="s">
        <v>143</v>
      </c>
      <c r="I2676" t="s">
        <v>135</v>
      </c>
      <c r="J2676" t="s">
        <v>136</v>
      </c>
      <c r="K2676" t="s">
        <v>137</v>
      </c>
      <c r="L2676" t="s">
        <v>7976</v>
      </c>
      <c r="M2676" t="s">
        <v>7977</v>
      </c>
      <c r="N2676">
        <v>2.4258333329999999</v>
      </c>
      <c r="O2676">
        <v>0</v>
      </c>
      <c r="P2676">
        <v>239</v>
      </c>
      <c r="Q2676">
        <v>0</v>
      </c>
      <c r="R2676">
        <v>0</v>
      </c>
      <c r="S2676">
        <v>0</v>
      </c>
      <c r="T2676">
        <v>20</v>
      </c>
      <c r="U2676">
        <v>0</v>
      </c>
      <c r="V2676">
        <v>0</v>
      </c>
      <c r="W2676">
        <v>0</v>
      </c>
      <c r="X2676">
        <v>47.758976344076039</v>
      </c>
      <c r="Y2676">
        <v>0</v>
      </c>
      <c r="Z2676">
        <v>0</v>
      </c>
      <c r="AA2676">
        <v>0</v>
      </c>
      <c r="AB2676">
        <v>1.7004388601115104</v>
      </c>
      <c r="AC2676">
        <v>0</v>
      </c>
      <c r="AD2676">
        <v>0</v>
      </c>
      <c r="AE2676">
        <v>49.45941520418755</v>
      </c>
    </row>
    <row r="2677" spans="1:31" x14ac:dyDescent="0.25">
      <c r="A2677">
        <v>1810257</v>
      </c>
      <c r="B2677">
        <v>1</v>
      </c>
      <c r="C2677" t="s">
        <v>80</v>
      </c>
      <c r="D2677" t="s">
        <v>95</v>
      </c>
      <c r="E2677" t="s">
        <v>131</v>
      </c>
      <c r="F2677" t="s">
        <v>7978</v>
      </c>
      <c r="G2677" t="s">
        <v>231</v>
      </c>
      <c r="H2677" t="s">
        <v>134</v>
      </c>
      <c r="I2677" t="s">
        <v>135</v>
      </c>
      <c r="J2677" t="s">
        <v>136</v>
      </c>
      <c r="K2677" t="s">
        <v>137</v>
      </c>
      <c r="L2677" t="s">
        <v>7979</v>
      </c>
      <c r="M2677" t="s">
        <v>7980</v>
      </c>
      <c r="N2677">
        <v>1.408055555</v>
      </c>
      <c r="O2677">
        <v>0</v>
      </c>
      <c r="P2677">
        <v>1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0.44593736503957421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0.44593736503957421</v>
      </c>
    </row>
    <row r="2678" spans="1:31" x14ac:dyDescent="0.25">
      <c r="A2678">
        <v>1810589</v>
      </c>
      <c r="B2678">
        <v>1</v>
      </c>
      <c r="C2678" t="s">
        <v>80</v>
      </c>
      <c r="D2678" t="s">
        <v>94</v>
      </c>
      <c r="E2678" t="s">
        <v>176</v>
      </c>
      <c r="F2678" t="s">
        <v>6025</v>
      </c>
      <c r="G2678" t="s">
        <v>142</v>
      </c>
      <c r="H2678" t="s">
        <v>143</v>
      </c>
      <c r="I2678" t="s">
        <v>135</v>
      </c>
      <c r="J2678" t="s">
        <v>136</v>
      </c>
      <c r="K2678" t="s">
        <v>137</v>
      </c>
      <c r="L2678" t="s">
        <v>7981</v>
      </c>
      <c r="M2678" t="s">
        <v>7982</v>
      </c>
      <c r="N2678">
        <v>1.3138888879999999</v>
      </c>
      <c r="O2678">
        <v>0</v>
      </c>
      <c r="P2678">
        <v>0</v>
      </c>
      <c r="Q2678">
        <v>13</v>
      </c>
      <c r="R2678">
        <v>44</v>
      </c>
      <c r="S2678">
        <v>1</v>
      </c>
      <c r="T2678">
        <v>2</v>
      </c>
      <c r="U2678">
        <v>1</v>
      </c>
      <c r="V2678">
        <v>0</v>
      </c>
      <c r="W2678">
        <v>0</v>
      </c>
      <c r="X2678">
        <v>0</v>
      </c>
      <c r="Y2678">
        <v>24.658153254081885</v>
      </c>
      <c r="Z2678">
        <v>33.900358305043994</v>
      </c>
      <c r="AA2678">
        <v>0</v>
      </c>
      <c r="AB2678">
        <v>2.0210350992362667</v>
      </c>
      <c r="AC2678">
        <v>5.3527511061313673</v>
      </c>
      <c r="AD2678">
        <v>0</v>
      </c>
      <c r="AE2678">
        <v>65.932297764493512</v>
      </c>
    </row>
    <row r="2679" spans="1:31" x14ac:dyDescent="0.25">
      <c r="A2679">
        <v>1810091</v>
      </c>
      <c r="B2679">
        <v>1</v>
      </c>
      <c r="C2679" t="s">
        <v>80</v>
      </c>
      <c r="D2679" t="s">
        <v>87</v>
      </c>
      <c r="E2679" t="s">
        <v>193</v>
      </c>
      <c r="F2679" t="s">
        <v>7983</v>
      </c>
      <c r="G2679" t="s">
        <v>235</v>
      </c>
      <c r="H2679" t="s">
        <v>134</v>
      </c>
      <c r="I2679" t="s">
        <v>135</v>
      </c>
      <c r="J2679" t="s">
        <v>136</v>
      </c>
      <c r="K2679" t="s">
        <v>137</v>
      </c>
      <c r="L2679" t="s">
        <v>7984</v>
      </c>
      <c r="M2679" t="s">
        <v>7985</v>
      </c>
      <c r="N2679">
        <v>1.1644444439999999</v>
      </c>
      <c r="O2679">
        <v>0</v>
      </c>
      <c r="P2679">
        <v>34</v>
      </c>
      <c r="Q2679">
        <v>0</v>
      </c>
      <c r="R2679">
        <v>0</v>
      </c>
      <c r="S2679">
        <v>0</v>
      </c>
      <c r="T2679">
        <v>1</v>
      </c>
      <c r="U2679">
        <v>0</v>
      </c>
      <c r="V2679">
        <v>0</v>
      </c>
      <c r="W2679">
        <v>0</v>
      </c>
      <c r="X2679">
        <v>12.133205077640689</v>
      </c>
      <c r="Y2679">
        <v>0</v>
      </c>
      <c r="Z2679">
        <v>0</v>
      </c>
      <c r="AA2679">
        <v>0</v>
      </c>
      <c r="AB2679">
        <v>0.47270024965020674</v>
      </c>
      <c r="AC2679">
        <v>0</v>
      </c>
      <c r="AD2679">
        <v>0</v>
      </c>
      <c r="AE2679">
        <v>12.605905327290895</v>
      </c>
    </row>
    <row r="2680" spans="1:31" x14ac:dyDescent="0.25">
      <c r="A2680">
        <v>1810065</v>
      </c>
      <c r="B2680">
        <v>1</v>
      </c>
      <c r="C2680" t="s">
        <v>80</v>
      </c>
      <c r="D2680" t="s">
        <v>110</v>
      </c>
      <c r="E2680" t="s">
        <v>339</v>
      </c>
      <c r="F2680" t="s">
        <v>7986</v>
      </c>
      <c r="G2680" t="s">
        <v>142</v>
      </c>
      <c r="H2680" t="s">
        <v>143</v>
      </c>
      <c r="I2680" t="s">
        <v>135</v>
      </c>
      <c r="J2680" t="s">
        <v>136</v>
      </c>
      <c r="K2680" t="s">
        <v>137</v>
      </c>
      <c r="L2680" t="s">
        <v>7987</v>
      </c>
      <c r="M2680" t="s">
        <v>7529</v>
      </c>
      <c r="N2680">
        <v>0.55222222200000004</v>
      </c>
      <c r="O2680">
        <v>0</v>
      </c>
      <c r="P2680">
        <v>1010</v>
      </c>
      <c r="Q2680">
        <v>0</v>
      </c>
      <c r="R2680">
        <v>0</v>
      </c>
      <c r="S2680">
        <v>3</v>
      </c>
      <c r="T2680">
        <v>72</v>
      </c>
      <c r="U2680">
        <v>2</v>
      </c>
      <c r="V2680">
        <v>0</v>
      </c>
      <c r="W2680">
        <v>0</v>
      </c>
      <c r="X2680">
        <v>146.05283703988513</v>
      </c>
      <c r="Y2680">
        <v>0</v>
      </c>
      <c r="Z2680">
        <v>0</v>
      </c>
      <c r="AA2680">
        <v>23.855339492036265</v>
      </c>
      <c r="AB2680">
        <v>26.419476138205514</v>
      </c>
      <c r="AC2680">
        <v>30.876224846158003</v>
      </c>
      <c r="AD2680">
        <v>0</v>
      </c>
      <c r="AE2680">
        <v>227.20387751628493</v>
      </c>
    </row>
    <row r="2681" spans="1:31" x14ac:dyDescent="0.25">
      <c r="A2681">
        <v>1809899</v>
      </c>
      <c r="B2681">
        <v>1</v>
      </c>
      <c r="C2681" t="s">
        <v>80</v>
      </c>
      <c r="D2681" t="s">
        <v>92</v>
      </c>
      <c r="E2681" t="s">
        <v>146</v>
      </c>
      <c r="F2681" t="s">
        <v>7988</v>
      </c>
      <c r="G2681" t="s">
        <v>2366</v>
      </c>
      <c r="H2681" t="s">
        <v>143</v>
      </c>
      <c r="I2681" t="s">
        <v>135</v>
      </c>
      <c r="J2681" t="s">
        <v>136</v>
      </c>
      <c r="K2681" t="s">
        <v>137</v>
      </c>
      <c r="L2681" t="s">
        <v>7989</v>
      </c>
      <c r="M2681" t="s">
        <v>7990</v>
      </c>
      <c r="N2681">
        <v>0.62388888799999997</v>
      </c>
      <c r="O2681">
        <v>0</v>
      </c>
      <c r="P2681">
        <v>1699</v>
      </c>
      <c r="Q2681">
        <v>0</v>
      </c>
      <c r="R2681">
        <v>2</v>
      </c>
      <c r="S2681">
        <v>0</v>
      </c>
      <c r="T2681">
        <v>31</v>
      </c>
      <c r="U2681">
        <v>0</v>
      </c>
      <c r="V2681">
        <v>0</v>
      </c>
      <c r="W2681">
        <v>0</v>
      </c>
      <c r="X2681">
        <v>212.64602394573015</v>
      </c>
      <c r="Y2681">
        <v>0</v>
      </c>
      <c r="Z2681">
        <v>0.35662950167056057</v>
      </c>
      <c r="AA2681">
        <v>0</v>
      </c>
      <c r="AB2681">
        <v>6.8547242754667286</v>
      </c>
      <c r="AC2681">
        <v>0</v>
      </c>
      <c r="AD2681">
        <v>0</v>
      </c>
      <c r="AE2681">
        <v>219.85737772286745</v>
      </c>
    </row>
    <row r="2682" spans="1:31" x14ac:dyDescent="0.25">
      <c r="A2682">
        <v>1810563</v>
      </c>
      <c r="B2682">
        <v>1</v>
      </c>
      <c r="C2682" t="s">
        <v>80</v>
      </c>
      <c r="D2682" t="s">
        <v>111</v>
      </c>
      <c r="E2682" t="s">
        <v>326</v>
      </c>
      <c r="F2682" t="s">
        <v>7461</v>
      </c>
      <c r="G2682" t="s">
        <v>235</v>
      </c>
      <c r="H2682" t="s">
        <v>134</v>
      </c>
      <c r="I2682" t="s">
        <v>135</v>
      </c>
      <c r="J2682" t="s">
        <v>136</v>
      </c>
      <c r="K2682" t="s">
        <v>137</v>
      </c>
      <c r="L2682" t="s">
        <v>7991</v>
      </c>
      <c r="M2682" t="s">
        <v>7992</v>
      </c>
      <c r="N2682">
        <v>0.76166666599999999</v>
      </c>
      <c r="O2682">
        <v>0</v>
      </c>
      <c r="P2682">
        <v>89</v>
      </c>
      <c r="Q2682">
        <v>0</v>
      </c>
      <c r="R2682">
        <v>0</v>
      </c>
      <c r="S2682">
        <v>0</v>
      </c>
      <c r="T2682">
        <v>19</v>
      </c>
      <c r="U2682">
        <v>0</v>
      </c>
      <c r="V2682">
        <v>0</v>
      </c>
      <c r="W2682">
        <v>0</v>
      </c>
      <c r="X2682">
        <v>23.029098550210325</v>
      </c>
      <c r="Y2682">
        <v>0</v>
      </c>
      <c r="Z2682">
        <v>0</v>
      </c>
      <c r="AA2682">
        <v>0</v>
      </c>
      <c r="AB2682">
        <v>2.9638055697618499</v>
      </c>
      <c r="AC2682">
        <v>0</v>
      </c>
      <c r="AD2682">
        <v>0</v>
      </c>
      <c r="AE2682">
        <v>25.992904119972174</v>
      </c>
    </row>
    <row r="2683" spans="1:31" x14ac:dyDescent="0.25">
      <c r="A2683">
        <v>1810214</v>
      </c>
      <c r="B2683">
        <v>1</v>
      </c>
      <c r="C2683" t="s">
        <v>81</v>
      </c>
      <c r="D2683" t="s">
        <v>127</v>
      </c>
      <c r="E2683" t="s">
        <v>146</v>
      </c>
      <c r="F2683" t="s">
        <v>2189</v>
      </c>
      <c r="G2683" t="s">
        <v>148</v>
      </c>
      <c r="H2683" t="s">
        <v>143</v>
      </c>
      <c r="I2683" t="s">
        <v>135</v>
      </c>
      <c r="J2683" t="s">
        <v>3</v>
      </c>
      <c r="K2683" t="s">
        <v>137</v>
      </c>
      <c r="L2683" t="s">
        <v>7993</v>
      </c>
      <c r="M2683" t="s">
        <v>7994</v>
      </c>
      <c r="N2683">
        <v>2.0888888880000001</v>
      </c>
      <c r="O2683">
        <v>0</v>
      </c>
      <c r="P2683">
        <v>596</v>
      </c>
      <c r="Q2683">
        <v>0</v>
      </c>
      <c r="R2683">
        <v>1</v>
      </c>
      <c r="S2683">
        <v>0</v>
      </c>
      <c r="T2683">
        <v>34</v>
      </c>
      <c r="U2683">
        <v>0</v>
      </c>
      <c r="V2683">
        <v>0</v>
      </c>
      <c r="W2683">
        <v>0</v>
      </c>
      <c r="X2683">
        <v>422.81709865319982</v>
      </c>
      <c r="Y2683">
        <v>0</v>
      </c>
      <c r="Z2683">
        <v>4.241630571977778E-2</v>
      </c>
      <c r="AA2683">
        <v>0</v>
      </c>
      <c r="AB2683">
        <v>66.433549035584548</v>
      </c>
      <c r="AC2683">
        <v>0</v>
      </c>
      <c r="AD2683">
        <v>0</v>
      </c>
      <c r="AE2683">
        <v>489.29306399450411</v>
      </c>
    </row>
    <row r="2684" spans="1:31" x14ac:dyDescent="0.25">
      <c r="A2684">
        <v>1810048</v>
      </c>
      <c r="B2684">
        <v>1</v>
      </c>
      <c r="C2684" t="s">
        <v>80</v>
      </c>
      <c r="D2684" t="s">
        <v>107</v>
      </c>
      <c r="E2684" t="s">
        <v>291</v>
      </c>
      <c r="F2684" t="s">
        <v>7995</v>
      </c>
      <c r="G2684" t="s">
        <v>235</v>
      </c>
      <c r="H2684" t="s">
        <v>134</v>
      </c>
      <c r="I2684" t="s">
        <v>135</v>
      </c>
      <c r="J2684" t="s">
        <v>136</v>
      </c>
      <c r="K2684" t="s">
        <v>137</v>
      </c>
      <c r="L2684" t="s">
        <v>7996</v>
      </c>
      <c r="M2684" t="s">
        <v>7997</v>
      </c>
      <c r="N2684">
        <v>1.3619444439999999</v>
      </c>
      <c r="O2684">
        <v>0</v>
      </c>
      <c r="P2684">
        <v>145</v>
      </c>
      <c r="Q2684">
        <v>0</v>
      </c>
      <c r="R2684">
        <v>0</v>
      </c>
      <c r="S2684">
        <v>0</v>
      </c>
      <c r="T2684">
        <v>11</v>
      </c>
      <c r="U2684">
        <v>0</v>
      </c>
      <c r="V2684">
        <v>0</v>
      </c>
      <c r="W2684">
        <v>0</v>
      </c>
      <c r="X2684">
        <v>42.184155991879202</v>
      </c>
      <c r="Y2684">
        <v>0</v>
      </c>
      <c r="Z2684">
        <v>0</v>
      </c>
      <c r="AA2684">
        <v>0</v>
      </c>
      <c r="AB2684">
        <v>20.358237650331947</v>
      </c>
      <c r="AC2684">
        <v>0</v>
      </c>
      <c r="AD2684">
        <v>0</v>
      </c>
      <c r="AE2684">
        <v>62.542393642211152</v>
      </c>
    </row>
    <row r="2685" spans="1:31" x14ac:dyDescent="0.25">
      <c r="A2685">
        <v>1810191</v>
      </c>
      <c r="B2685">
        <v>1</v>
      </c>
      <c r="C2685" t="s">
        <v>81</v>
      </c>
      <c r="D2685" t="s">
        <v>127</v>
      </c>
      <c r="E2685" t="s">
        <v>140</v>
      </c>
      <c r="F2685" t="s">
        <v>7862</v>
      </c>
      <c r="G2685" t="s">
        <v>142</v>
      </c>
      <c r="H2685" t="s">
        <v>143</v>
      </c>
      <c r="I2685" t="s">
        <v>135</v>
      </c>
      <c r="J2685" t="s">
        <v>136</v>
      </c>
      <c r="K2685" t="s">
        <v>137</v>
      </c>
      <c r="L2685" t="s">
        <v>7998</v>
      </c>
      <c r="M2685" t="s">
        <v>7999</v>
      </c>
      <c r="N2685">
        <v>1.866666666</v>
      </c>
      <c r="O2685">
        <v>2</v>
      </c>
      <c r="P2685">
        <v>52</v>
      </c>
      <c r="Q2685">
        <v>79</v>
      </c>
      <c r="R2685">
        <v>74</v>
      </c>
      <c r="S2685">
        <v>0</v>
      </c>
      <c r="T2685">
        <v>5</v>
      </c>
      <c r="U2685">
        <v>1</v>
      </c>
      <c r="V2685">
        <v>0</v>
      </c>
      <c r="W2685">
        <v>0.71864621501885007</v>
      </c>
      <c r="X2685">
        <v>23.863841257000878</v>
      </c>
      <c r="Y2685">
        <v>75.246630842035941</v>
      </c>
      <c r="Z2685">
        <v>41.546650861426286</v>
      </c>
      <c r="AA2685">
        <v>0</v>
      </c>
      <c r="AB2685">
        <v>5.1563736051366673</v>
      </c>
      <c r="AC2685">
        <v>154.14545068355326</v>
      </c>
      <c r="AD2685">
        <v>0</v>
      </c>
      <c r="AE2685">
        <v>300.67759346417188</v>
      </c>
    </row>
    <row r="2686" spans="1:31" x14ac:dyDescent="0.25">
      <c r="A2686">
        <v>1810022</v>
      </c>
      <c r="B2686">
        <v>1</v>
      </c>
      <c r="C2686" t="s">
        <v>80</v>
      </c>
      <c r="D2686" t="s">
        <v>93</v>
      </c>
      <c r="E2686" t="s">
        <v>291</v>
      </c>
      <c r="F2686" t="s">
        <v>5457</v>
      </c>
      <c r="G2686" t="s">
        <v>424</v>
      </c>
      <c r="H2686" t="s">
        <v>134</v>
      </c>
      <c r="I2686" t="s">
        <v>135</v>
      </c>
      <c r="J2686" t="s">
        <v>136</v>
      </c>
      <c r="K2686" t="s">
        <v>137</v>
      </c>
      <c r="L2686" t="s">
        <v>8000</v>
      </c>
      <c r="M2686" t="s">
        <v>8001</v>
      </c>
      <c r="N2686">
        <v>1.348333333</v>
      </c>
      <c r="O2686">
        <v>0</v>
      </c>
      <c r="P2686">
        <v>0</v>
      </c>
      <c r="Q2686">
        <v>0</v>
      </c>
      <c r="R2686">
        <v>15</v>
      </c>
      <c r="S2686">
        <v>0</v>
      </c>
      <c r="T2686">
        <v>3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28.827373961557495</v>
      </c>
      <c r="AA2686">
        <v>0</v>
      </c>
      <c r="AB2686">
        <v>0.2027470080646</v>
      </c>
      <c r="AC2686">
        <v>0</v>
      </c>
      <c r="AD2686">
        <v>0</v>
      </c>
      <c r="AE2686">
        <v>29.030120969622093</v>
      </c>
    </row>
    <row r="2687" spans="1:31" x14ac:dyDescent="0.25">
      <c r="A2687">
        <v>1809922</v>
      </c>
      <c r="B2687">
        <v>1</v>
      </c>
      <c r="C2687" t="s">
        <v>80</v>
      </c>
      <c r="D2687" t="s">
        <v>106</v>
      </c>
      <c r="E2687" t="s">
        <v>131</v>
      </c>
      <c r="F2687" t="s">
        <v>7455</v>
      </c>
      <c r="G2687" t="s">
        <v>231</v>
      </c>
      <c r="H2687" t="s">
        <v>134</v>
      </c>
      <c r="I2687" t="s">
        <v>135</v>
      </c>
      <c r="J2687" t="s">
        <v>136</v>
      </c>
      <c r="K2687" t="s">
        <v>137</v>
      </c>
      <c r="L2687" t="s">
        <v>8002</v>
      </c>
      <c r="M2687" t="s">
        <v>8003</v>
      </c>
      <c r="N2687">
        <v>2.0972222220000001</v>
      </c>
      <c r="O2687">
        <v>0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</row>
    <row r="2688" spans="1:31" x14ac:dyDescent="0.25">
      <c r="A2688">
        <v>1810028</v>
      </c>
      <c r="B2688">
        <v>1</v>
      </c>
      <c r="C2688" t="s">
        <v>81</v>
      </c>
      <c r="D2688" t="s">
        <v>112</v>
      </c>
      <c r="E2688" t="s">
        <v>193</v>
      </c>
      <c r="F2688" t="s">
        <v>8004</v>
      </c>
      <c r="G2688" t="s">
        <v>235</v>
      </c>
      <c r="H2688" t="s">
        <v>134</v>
      </c>
      <c r="I2688" t="s">
        <v>135</v>
      </c>
      <c r="J2688" t="s">
        <v>136</v>
      </c>
      <c r="K2688" t="s">
        <v>137</v>
      </c>
      <c r="L2688" t="s">
        <v>8005</v>
      </c>
      <c r="M2688" t="s">
        <v>8006</v>
      </c>
      <c r="N2688">
        <v>1.3022222219999999</v>
      </c>
      <c r="O2688">
        <v>0</v>
      </c>
      <c r="P2688">
        <v>35</v>
      </c>
      <c r="Q2688">
        <v>0</v>
      </c>
      <c r="R2688">
        <v>0</v>
      </c>
      <c r="S2688">
        <v>0</v>
      </c>
      <c r="T2688">
        <v>4</v>
      </c>
      <c r="U2688">
        <v>0</v>
      </c>
      <c r="V2688">
        <v>0</v>
      </c>
      <c r="W2688">
        <v>0</v>
      </c>
      <c r="X2688">
        <v>9.1579240794789616</v>
      </c>
      <c r="Y2688">
        <v>0</v>
      </c>
      <c r="Z2688">
        <v>0</v>
      </c>
      <c r="AA2688">
        <v>0</v>
      </c>
      <c r="AB2688">
        <v>0.74293013950031117</v>
      </c>
      <c r="AC2688">
        <v>0</v>
      </c>
      <c r="AD2688">
        <v>0</v>
      </c>
      <c r="AE2688">
        <v>9.9008542189792728</v>
      </c>
    </row>
    <row r="2689" spans="1:31" x14ac:dyDescent="0.25">
      <c r="A2689">
        <v>1810277</v>
      </c>
      <c r="B2689">
        <v>1</v>
      </c>
      <c r="C2689" t="s">
        <v>80</v>
      </c>
      <c r="D2689" t="s">
        <v>106</v>
      </c>
      <c r="E2689" t="s">
        <v>176</v>
      </c>
      <c r="F2689" t="s">
        <v>2391</v>
      </c>
      <c r="G2689" t="s">
        <v>142</v>
      </c>
      <c r="H2689" t="s">
        <v>143</v>
      </c>
      <c r="I2689" t="s">
        <v>135</v>
      </c>
      <c r="J2689" t="s">
        <v>136</v>
      </c>
      <c r="K2689" t="s">
        <v>137</v>
      </c>
      <c r="L2689" t="s">
        <v>8007</v>
      </c>
      <c r="M2689" t="s">
        <v>8008</v>
      </c>
      <c r="N2689">
        <v>9.5555555E-2</v>
      </c>
      <c r="O2689">
        <v>4</v>
      </c>
      <c r="P2689">
        <v>9556</v>
      </c>
      <c r="Q2689">
        <v>0</v>
      </c>
      <c r="R2689">
        <v>11</v>
      </c>
      <c r="S2689">
        <v>19</v>
      </c>
      <c r="T2689">
        <v>2314</v>
      </c>
      <c r="U2689">
        <v>0</v>
      </c>
      <c r="V2689">
        <v>0</v>
      </c>
      <c r="W2689">
        <v>0.1323137897927</v>
      </c>
      <c r="X2689">
        <v>313.55009353960804</v>
      </c>
      <c r="Y2689">
        <v>0</v>
      </c>
      <c r="Z2689">
        <v>0.79649204234288007</v>
      </c>
      <c r="AA2689">
        <v>5.8486019172812824</v>
      </c>
      <c r="AB2689">
        <v>78.078399051840648</v>
      </c>
      <c r="AC2689">
        <v>0</v>
      </c>
      <c r="AD2689">
        <v>0</v>
      </c>
      <c r="AE2689">
        <v>398.40590034086551</v>
      </c>
    </row>
    <row r="2690" spans="1:31" x14ac:dyDescent="0.25">
      <c r="A2690">
        <v>1810317</v>
      </c>
      <c r="B2690">
        <v>1</v>
      </c>
      <c r="C2690" t="s">
        <v>80</v>
      </c>
      <c r="D2690" t="s">
        <v>84</v>
      </c>
      <c r="E2690" t="s">
        <v>131</v>
      </c>
      <c r="F2690" t="s">
        <v>8009</v>
      </c>
      <c r="G2690" t="s">
        <v>209</v>
      </c>
      <c r="H2690" t="s">
        <v>134</v>
      </c>
      <c r="I2690" t="s">
        <v>135</v>
      </c>
      <c r="J2690" t="s">
        <v>136</v>
      </c>
      <c r="K2690" t="s">
        <v>137</v>
      </c>
      <c r="L2690" t="s">
        <v>8010</v>
      </c>
      <c r="M2690" t="s">
        <v>8011</v>
      </c>
      <c r="N2690">
        <v>1.9327777770000001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0.60209922665582494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0.60209922665582494</v>
      </c>
    </row>
    <row r="2691" spans="1:31" x14ac:dyDescent="0.25">
      <c r="A2691">
        <v>1810294</v>
      </c>
      <c r="B2691">
        <v>1</v>
      </c>
      <c r="C2691" t="s">
        <v>81</v>
      </c>
      <c r="D2691" t="s">
        <v>128</v>
      </c>
      <c r="E2691" t="s">
        <v>146</v>
      </c>
      <c r="F2691" t="s">
        <v>8012</v>
      </c>
      <c r="G2691" t="s">
        <v>170</v>
      </c>
      <c r="H2691" t="s">
        <v>143</v>
      </c>
      <c r="I2691" t="s">
        <v>135</v>
      </c>
      <c r="J2691" t="s">
        <v>136</v>
      </c>
      <c r="K2691" t="s">
        <v>137</v>
      </c>
      <c r="L2691" t="s">
        <v>8013</v>
      </c>
      <c r="M2691" t="s">
        <v>8014</v>
      </c>
      <c r="N2691">
        <v>1.88</v>
      </c>
      <c r="O2691">
        <v>0</v>
      </c>
      <c r="P2691">
        <v>303</v>
      </c>
      <c r="Q2691">
        <v>0</v>
      </c>
      <c r="R2691">
        <v>0</v>
      </c>
      <c r="S2691">
        <v>0</v>
      </c>
      <c r="T2691">
        <v>17</v>
      </c>
      <c r="U2691">
        <v>0</v>
      </c>
      <c r="V2691">
        <v>0</v>
      </c>
      <c r="W2691">
        <v>0</v>
      </c>
      <c r="X2691">
        <v>91.564552062103701</v>
      </c>
      <c r="Y2691">
        <v>0</v>
      </c>
      <c r="Z2691">
        <v>0</v>
      </c>
      <c r="AA2691">
        <v>0</v>
      </c>
      <c r="AB2691">
        <v>3.6584116931843824</v>
      </c>
      <c r="AC2691">
        <v>0</v>
      </c>
      <c r="AD2691">
        <v>0</v>
      </c>
      <c r="AE2691">
        <v>95.222963755288077</v>
      </c>
    </row>
    <row r="2692" spans="1:31" x14ac:dyDescent="0.25">
      <c r="A2692">
        <v>1810148</v>
      </c>
      <c r="B2692">
        <v>1</v>
      </c>
      <c r="C2692" t="s">
        <v>80</v>
      </c>
      <c r="D2692" t="s">
        <v>98</v>
      </c>
      <c r="E2692" t="s">
        <v>193</v>
      </c>
      <c r="F2692" t="s">
        <v>8015</v>
      </c>
      <c r="G2692" t="s">
        <v>235</v>
      </c>
      <c r="H2692" t="s">
        <v>134</v>
      </c>
      <c r="I2692" t="s">
        <v>135</v>
      </c>
      <c r="J2692" t="s">
        <v>136</v>
      </c>
      <c r="K2692" t="s">
        <v>137</v>
      </c>
      <c r="L2692" t="s">
        <v>8016</v>
      </c>
      <c r="M2692" t="s">
        <v>8017</v>
      </c>
      <c r="N2692">
        <v>4.1458333329999997</v>
      </c>
      <c r="O2692">
        <v>0</v>
      </c>
      <c r="P2692">
        <v>0</v>
      </c>
      <c r="Q2692">
        <v>0</v>
      </c>
      <c r="R2692">
        <v>3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2.0745376164936125</v>
      </c>
      <c r="AA2692">
        <v>0</v>
      </c>
      <c r="AB2692">
        <v>0</v>
      </c>
      <c r="AC2692">
        <v>0</v>
      </c>
      <c r="AD2692">
        <v>0</v>
      </c>
      <c r="AE2692">
        <v>2.0745376164936125</v>
      </c>
    </row>
    <row r="2693" spans="1:31" x14ac:dyDescent="0.25">
      <c r="A2693">
        <v>1810194</v>
      </c>
      <c r="B2693">
        <v>1</v>
      </c>
      <c r="C2693" t="s">
        <v>80</v>
      </c>
      <c r="D2693" t="s">
        <v>106</v>
      </c>
      <c r="E2693" t="s">
        <v>131</v>
      </c>
      <c r="F2693" t="s">
        <v>8018</v>
      </c>
      <c r="G2693" t="s">
        <v>231</v>
      </c>
      <c r="H2693" t="s">
        <v>134</v>
      </c>
      <c r="I2693" t="s">
        <v>135</v>
      </c>
      <c r="J2693" t="s">
        <v>136</v>
      </c>
      <c r="K2693" t="s">
        <v>137</v>
      </c>
      <c r="L2693" t="s">
        <v>8019</v>
      </c>
      <c r="M2693" t="s">
        <v>8020</v>
      </c>
      <c r="N2693">
        <v>1.566944444</v>
      </c>
      <c r="O2693">
        <v>0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4.2453303904438884E-3</v>
      </c>
      <c r="AA2693">
        <v>0</v>
      </c>
      <c r="AB2693">
        <v>0</v>
      </c>
      <c r="AC2693">
        <v>0</v>
      </c>
      <c r="AD2693">
        <v>0</v>
      </c>
      <c r="AE2693">
        <v>4.2453303904438884E-3</v>
      </c>
    </row>
    <row r="2694" spans="1:31" x14ac:dyDescent="0.25">
      <c r="A2694">
        <v>1810340</v>
      </c>
      <c r="B2694">
        <v>1</v>
      </c>
      <c r="C2694" t="s">
        <v>81</v>
      </c>
      <c r="D2694" t="s">
        <v>128</v>
      </c>
      <c r="E2694" t="s">
        <v>131</v>
      </c>
      <c r="F2694" t="s">
        <v>8021</v>
      </c>
      <c r="G2694" t="s">
        <v>231</v>
      </c>
      <c r="H2694" t="s">
        <v>134</v>
      </c>
      <c r="I2694" t="s">
        <v>135</v>
      </c>
      <c r="J2694" t="s">
        <v>136</v>
      </c>
      <c r="K2694" t="s">
        <v>137</v>
      </c>
      <c r="L2694" t="s">
        <v>8022</v>
      </c>
      <c r="M2694" t="s">
        <v>8023</v>
      </c>
      <c r="N2694">
        <v>1.0308333329999999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0.41141356014959085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0.41141356014959085</v>
      </c>
    </row>
    <row r="2695" spans="1:31" x14ac:dyDescent="0.25">
      <c r="A2695">
        <v>1810002</v>
      </c>
      <c r="B2695">
        <v>1</v>
      </c>
      <c r="C2695" t="s">
        <v>80</v>
      </c>
      <c r="D2695" t="s">
        <v>95</v>
      </c>
      <c r="E2695" t="s">
        <v>193</v>
      </c>
      <c r="F2695" t="s">
        <v>8024</v>
      </c>
      <c r="G2695" t="s">
        <v>475</v>
      </c>
      <c r="H2695" t="s">
        <v>134</v>
      </c>
      <c r="I2695" t="s">
        <v>135</v>
      </c>
      <c r="J2695" t="s">
        <v>136</v>
      </c>
      <c r="K2695" t="s">
        <v>137</v>
      </c>
      <c r="L2695" t="s">
        <v>8025</v>
      </c>
      <c r="M2695" t="s">
        <v>8026</v>
      </c>
      <c r="N2695">
        <v>1.098333333</v>
      </c>
      <c r="O2695">
        <v>0</v>
      </c>
      <c r="P2695">
        <v>39</v>
      </c>
      <c r="Q2695">
        <v>0</v>
      </c>
      <c r="R2695">
        <v>1</v>
      </c>
      <c r="S2695">
        <v>0</v>
      </c>
      <c r="T2695">
        <v>2</v>
      </c>
      <c r="U2695">
        <v>0</v>
      </c>
      <c r="V2695">
        <v>0</v>
      </c>
      <c r="W2695">
        <v>0</v>
      </c>
      <c r="X2695">
        <v>10.650493584340813</v>
      </c>
      <c r="Y2695">
        <v>0</v>
      </c>
      <c r="Z2695">
        <v>0.45312300681890672</v>
      </c>
      <c r="AA2695">
        <v>0</v>
      </c>
      <c r="AB2695">
        <v>9.9027953013820016E-2</v>
      </c>
      <c r="AC2695">
        <v>0</v>
      </c>
      <c r="AD2695">
        <v>0</v>
      </c>
      <c r="AE2695">
        <v>11.202644544173539</v>
      </c>
    </row>
    <row r="2696" spans="1:31" x14ac:dyDescent="0.25">
      <c r="A2696">
        <v>1810108</v>
      </c>
      <c r="B2696">
        <v>1</v>
      </c>
      <c r="C2696" t="s">
        <v>80</v>
      </c>
      <c r="D2696" t="s">
        <v>103</v>
      </c>
      <c r="E2696" t="s">
        <v>146</v>
      </c>
      <c r="F2696" t="s">
        <v>8027</v>
      </c>
      <c r="G2696" t="s">
        <v>170</v>
      </c>
      <c r="H2696" t="s">
        <v>143</v>
      </c>
      <c r="I2696" t="s">
        <v>135</v>
      </c>
      <c r="J2696" t="s">
        <v>136</v>
      </c>
      <c r="K2696" t="s">
        <v>137</v>
      </c>
      <c r="L2696" t="s">
        <v>8028</v>
      </c>
      <c r="M2696" t="s">
        <v>8029</v>
      </c>
      <c r="N2696">
        <v>1.1744444439999999</v>
      </c>
      <c r="O2696">
        <v>0</v>
      </c>
      <c r="P2696">
        <v>212</v>
      </c>
      <c r="Q2696">
        <v>0</v>
      </c>
      <c r="R2696">
        <v>0</v>
      </c>
      <c r="S2696">
        <v>0</v>
      </c>
      <c r="T2696">
        <v>1</v>
      </c>
      <c r="U2696">
        <v>0</v>
      </c>
      <c r="V2696">
        <v>0</v>
      </c>
      <c r="W2696">
        <v>0</v>
      </c>
      <c r="X2696">
        <v>66.9562833263344</v>
      </c>
      <c r="Y2696">
        <v>0</v>
      </c>
      <c r="Z2696">
        <v>0</v>
      </c>
      <c r="AA2696">
        <v>0</v>
      </c>
      <c r="AB2696">
        <v>5.5258875297777791E-3</v>
      </c>
      <c r="AC2696">
        <v>0</v>
      </c>
      <c r="AD2696">
        <v>0</v>
      </c>
      <c r="AE2696">
        <v>66.961809213864171</v>
      </c>
    </row>
    <row r="2697" spans="1:31" x14ac:dyDescent="0.25">
      <c r="A2697">
        <v>1810008</v>
      </c>
      <c r="B2697">
        <v>1</v>
      </c>
      <c r="C2697" t="s">
        <v>80</v>
      </c>
      <c r="D2697" t="s">
        <v>93</v>
      </c>
      <c r="E2697" t="s">
        <v>339</v>
      </c>
      <c r="F2697" t="s">
        <v>879</v>
      </c>
      <c r="G2697" t="s">
        <v>142</v>
      </c>
      <c r="H2697" t="s">
        <v>143</v>
      </c>
      <c r="I2697" t="s">
        <v>135</v>
      </c>
      <c r="J2697" t="s">
        <v>136</v>
      </c>
      <c r="K2697" t="s">
        <v>137</v>
      </c>
      <c r="L2697" t="s">
        <v>8030</v>
      </c>
      <c r="M2697" t="s">
        <v>8031</v>
      </c>
      <c r="N2697">
        <v>0.166478611</v>
      </c>
      <c r="O2697">
        <v>5</v>
      </c>
      <c r="P2697">
        <v>3565</v>
      </c>
      <c r="Q2697">
        <v>142</v>
      </c>
      <c r="R2697">
        <v>726</v>
      </c>
      <c r="S2697">
        <v>34</v>
      </c>
      <c r="T2697">
        <v>869</v>
      </c>
      <c r="U2697">
        <v>6</v>
      </c>
      <c r="V2697">
        <v>2</v>
      </c>
      <c r="W2697">
        <v>3.6960359897326303</v>
      </c>
      <c r="X2697">
        <v>134.13133190684781</v>
      </c>
      <c r="Y2697">
        <v>98.847860882611997</v>
      </c>
      <c r="Z2697">
        <v>106.71633893202555</v>
      </c>
      <c r="AA2697">
        <v>31.906544848138441</v>
      </c>
      <c r="AB2697">
        <v>78.726109414790457</v>
      </c>
      <c r="AC2697">
        <v>51.51027316897963</v>
      </c>
      <c r="AD2697">
        <v>0.19706282343535836</v>
      </c>
      <c r="AE2697">
        <v>505.73155796656187</v>
      </c>
    </row>
    <row r="2698" spans="1:31" x14ac:dyDescent="0.25">
      <c r="A2698">
        <v>1810254</v>
      </c>
      <c r="B2698">
        <v>1</v>
      </c>
      <c r="C2698" t="s">
        <v>81</v>
      </c>
      <c r="D2698" t="s">
        <v>123</v>
      </c>
      <c r="E2698" t="s">
        <v>193</v>
      </c>
      <c r="F2698" t="s">
        <v>8032</v>
      </c>
      <c r="G2698" t="s">
        <v>235</v>
      </c>
      <c r="H2698" t="s">
        <v>134</v>
      </c>
      <c r="I2698" t="s">
        <v>135</v>
      </c>
      <c r="J2698" t="s">
        <v>136</v>
      </c>
      <c r="K2698" t="s">
        <v>137</v>
      </c>
      <c r="L2698" t="s">
        <v>8033</v>
      </c>
      <c r="M2698" t="s">
        <v>8034</v>
      </c>
      <c r="N2698">
        <v>1.9016666659999999</v>
      </c>
      <c r="O2698">
        <v>0</v>
      </c>
      <c r="P2698">
        <v>41</v>
      </c>
      <c r="Q2698">
        <v>0</v>
      </c>
      <c r="R2698">
        <v>0</v>
      </c>
      <c r="S2698">
        <v>0</v>
      </c>
      <c r="T2698">
        <v>2</v>
      </c>
      <c r="U2698">
        <v>0</v>
      </c>
      <c r="V2698">
        <v>0</v>
      </c>
      <c r="W2698">
        <v>0</v>
      </c>
      <c r="X2698">
        <v>15.645805626247352</v>
      </c>
      <c r="Y2698">
        <v>0</v>
      </c>
      <c r="Z2698">
        <v>0</v>
      </c>
      <c r="AA2698">
        <v>0</v>
      </c>
      <c r="AB2698">
        <v>2.3366585273262492</v>
      </c>
      <c r="AC2698">
        <v>0</v>
      </c>
      <c r="AD2698">
        <v>0</v>
      </c>
      <c r="AE2698">
        <v>17.982464153573602</v>
      </c>
    </row>
    <row r="2699" spans="1:31" x14ac:dyDescent="0.25">
      <c r="A2699">
        <v>1810068</v>
      </c>
      <c r="B2699">
        <v>1</v>
      </c>
      <c r="C2699" t="s">
        <v>80</v>
      </c>
      <c r="D2699" t="s">
        <v>90</v>
      </c>
      <c r="E2699" t="s">
        <v>291</v>
      </c>
      <c r="F2699" t="s">
        <v>8035</v>
      </c>
      <c r="G2699" t="s">
        <v>263</v>
      </c>
      <c r="H2699" t="s">
        <v>134</v>
      </c>
      <c r="I2699" t="s">
        <v>135</v>
      </c>
      <c r="J2699" t="s">
        <v>136</v>
      </c>
      <c r="K2699" t="s">
        <v>159</v>
      </c>
      <c r="L2699" t="s">
        <v>8036</v>
      </c>
      <c r="M2699" t="s">
        <v>8037</v>
      </c>
      <c r="N2699">
        <v>1.477222222</v>
      </c>
      <c r="O2699">
        <v>0</v>
      </c>
      <c r="P2699">
        <v>436</v>
      </c>
      <c r="Q2699">
        <v>0</v>
      </c>
      <c r="R2699">
        <v>0</v>
      </c>
      <c r="S2699">
        <v>0</v>
      </c>
      <c r="T2699">
        <v>61</v>
      </c>
      <c r="U2699">
        <v>0</v>
      </c>
      <c r="V2699">
        <v>0</v>
      </c>
      <c r="W2699">
        <v>0</v>
      </c>
      <c r="X2699">
        <v>213.07487745826879</v>
      </c>
      <c r="Y2699">
        <v>0</v>
      </c>
      <c r="Z2699">
        <v>0</v>
      </c>
      <c r="AA2699">
        <v>0</v>
      </c>
      <c r="AB2699">
        <v>50.843286670561255</v>
      </c>
      <c r="AC2699">
        <v>0</v>
      </c>
      <c r="AD2699">
        <v>0</v>
      </c>
      <c r="AE2699">
        <v>263.91816412883003</v>
      </c>
    </row>
    <row r="2700" spans="1:31" x14ac:dyDescent="0.25">
      <c r="A2700">
        <v>1810188</v>
      </c>
      <c r="B2700">
        <v>1</v>
      </c>
      <c r="C2700" t="s">
        <v>80</v>
      </c>
      <c r="D2700" t="s">
        <v>87</v>
      </c>
      <c r="E2700" t="s">
        <v>146</v>
      </c>
      <c r="F2700" t="s">
        <v>8038</v>
      </c>
      <c r="G2700" t="s">
        <v>475</v>
      </c>
      <c r="H2700" t="s">
        <v>143</v>
      </c>
      <c r="I2700" t="s">
        <v>135</v>
      </c>
      <c r="J2700" t="s">
        <v>136</v>
      </c>
      <c r="K2700" t="s">
        <v>159</v>
      </c>
      <c r="L2700" t="s">
        <v>8039</v>
      </c>
      <c r="M2700" t="s">
        <v>8040</v>
      </c>
      <c r="N2700">
        <v>0.451944444</v>
      </c>
      <c r="O2700">
        <v>0</v>
      </c>
      <c r="P2700">
        <v>576</v>
      </c>
      <c r="Q2700">
        <v>0</v>
      </c>
      <c r="R2700">
        <v>1</v>
      </c>
      <c r="S2700">
        <v>2</v>
      </c>
      <c r="T2700">
        <v>40</v>
      </c>
      <c r="U2700">
        <v>0</v>
      </c>
      <c r="V2700">
        <v>0</v>
      </c>
      <c r="W2700">
        <v>0</v>
      </c>
      <c r="X2700">
        <v>89.192238105582618</v>
      </c>
      <c r="Y2700">
        <v>0</v>
      </c>
      <c r="Z2700">
        <v>3.005332040434389E-2</v>
      </c>
      <c r="AA2700">
        <v>2.6521790436734518</v>
      </c>
      <c r="AB2700">
        <v>13.475811867010284</v>
      </c>
      <c r="AC2700">
        <v>0</v>
      </c>
      <c r="AD2700">
        <v>0</v>
      </c>
      <c r="AE2700">
        <v>105.3502823366707</v>
      </c>
    </row>
    <row r="2701" spans="1:31" x14ac:dyDescent="0.25">
      <c r="A2701">
        <v>1809876</v>
      </c>
      <c r="B2701">
        <v>1</v>
      </c>
      <c r="C2701" t="s">
        <v>80</v>
      </c>
      <c r="D2701" t="s">
        <v>90</v>
      </c>
      <c r="E2701" t="s">
        <v>146</v>
      </c>
      <c r="F2701" t="s">
        <v>8041</v>
      </c>
      <c r="G2701" t="s">
        <v>263</v>
      </c>
      <c r="H2701" t="s">
        <v>143</v>
      </c>
      <c r="I2701" t="s">
        <v>135</v>
      </c>
      <c r="J2701" t="s">
        <v>136</v>
      </c>
      <c r="K2701" t="s">
        <v>159</v>
      </c>
      <c r="L2701" t="s">
        <v>8042</v>
      </c>
      <c r="M2701" t="s">
        <v>8043</v>
      </c>
      <c r="N2701">
        <v>0.49222222199999999</v>
      </c>
      <c r="O2701">
        <v>0</v>
      </c>
      <c r="P2701">
        <v>1511</v>
      </c>
      <c r="Q2701">
        <v>0</v>
      </c>
      <c r="R2701">
        <v>0</v>
      </c>
      <c r="S2701">
        <v>0</v>
      </c>
      <c r="T2701">
        <v>133</v>
      </c>
      <c r="U2701">
        <v>0</v>
      </c>
      <c r="V2701">
        <v>0</v>
      </c>
      <c r="W2701">
        <v>0</v>
      </c>
      <c r="X2701">
        <v>209.59135230329468</v>
      </c>
      <c r="Y2701">
        <v>0</v>
      </c>
      <c r="Z2701">
        <v>0</v>
      </c>
      <c r="AA2701">
        <v>0</v>
      </c>
      <c r="AB2701">
        <v>27.938867625451692</v>
      </c>
      <c r="AC2701">
        <v>0</v>
      </c>
      <c r="AD2701">
        <v>0</v>
      </c>
      <c r="AE2701">
        <v>237.53021992874636</v>
      </c>
    </row>
    <row r="2702" spans="1:31" x14ac:dyDescent="0.25">
      <c r="A2702">
        <v>1810586</v>
      </c>
      <c r="B2702">
        <v>1</v>
      </c>
      <c r="C2702" t="s">
        <v>80</v>
      </c>
      <c r="D2702" t="s">
        <v>97</v>
      </c>
      <c r="E2702" t="s">
        <v>193</v>
      </c>
      <c r="F2702" t="s">
        <v>8044</v>
      </c>
      <c r="G2702" t="s">
        <v>373</v>
      </c>
      <c r="H2702" t="s">
        <v>134</v>
      </c>
      <c r="I2702" t="s">
        <v>135</v>
      </c>
      <c r="J2702" t="s">
        <v>136</v>
      </c>
      <c r="K2702" t="s">
        <v>137</v>
      </c>
      <c r="L2702" t="s">
        <v>8045</v>
      </c>
      <c r="M2702" t="s">
        <v>8046</v>
      </c>
      <c r="N2702">
        <v>1.1258333330000001</v>
      </c>
      <c r="O2702">
        <v>0</v>
      </c>
      <c r="P2702">
        <v>21</v>
      </c>
      <c r="Q2702">
        <v>0</v>
      </c>
      <c r="R2702">
        <v>1</v>
      </c>
      <c r="S2702">
        <v>0</v>
      </c>
      <c r="T2702">
        <v>1</v>
      </c>
      <c r="U2702">
        <v>0</v>
      </c>
      <c r="V2702">
        <v>0</v>
      </c>
      <c r="W2702">
        <v>0</v>
      </c>
      <c r="X2702">
        <v>3.4157620803574202</v>
      </c>
      <c r="Y2702">
        <v>0</v>
      </c>
      <c r="Z2702">
        <v>9.4535559897750013E-4</v>
      </c>
      <c r="AA2702">
        <v>0</v>
      </c>
      <c r="AB2702">
        <v>0.86743281531848337</v>
      </c>
      <c r="AC2702">
        <v>0</v>
      </c>
      <c r="AD2702">
        <v>0</v>
      </c>
      <c r="AE2702">
        <v>4.2841402512748807</v>
      </c>
    </row>
    <row r="2703" spans="1:31" x14ac:dyDescent="0.25">
      <c r="A2703">
        <v>1810168</v>
      </c>
      <c r="B2703">
        <v>1</v>
      </c>
      <c r="C2703" t="s">
        <v>80</v>
      </c>
      <c r="D2703" t="s">
        <v>101</v>
      </c>
      <c r="E2703" t="s">
        <v>131</v>
      </c>
      <c r="F2703" t="s">
        <v>8047</v>
      </c>
      <c r="G2703" t="s">
        <v>231</v>
      </c>
      <c r="H2703" t="s">
        <v>134</v>
      </c>
      <c r="I2703" t="s">
        <v>135</v>
      </c>
      <c r="J2703" t="s">
        <v>136</v>
      </c>
      <c r="K2703" t="s">
        <v>137</v>
      </c>
      <c r="L2703" t="s">
        <v>8048</v>
      </c>
      <c r="M2703" t="s">
        <v>8049</v>
      </c>
      <c r="N2703">
        <v>1.2669444439999999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1.8123797287183892E-2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1.8123797287183892E-2</v>
      </c>
    </row>
    <row r="2704" spans="1:31" x14ac:dyDescent="0.25">
      <c r="A2704">
        <v>1810025</v>
      </c>
      <c r="B2704">
        <v>1</v>
      </c>
      <c r="C2704" t="s">
        <v>81</v>
      </c>
      <c r="D2704" t="s">
        <v>122</v>
      </c>
      <c r="E2704" t="s">
        <v>193</v>
      </c>
      <c r="F2704" t="s">
        <v>8050</v>
      </c>
      <c r="G2704" t="s">
        <v>373</v>
      </c>
      <c r="H2704" t="s">
        <v>134</v>
      </c>
      <c r="I2704" t="s">
        <v>135</v>
      </c>
      <c r="J2704" t="s">
        <v>136</v>
      </c>
      <c r="K2704" t="s">
        <v>137</v>
      </c>
      <c r="L2704" t="s">
        <v>8051</v>
      </c>
      <c r="M2704" t="s">
        <v>8052</v>
      </c>
      <c r="N2704">
        <v>1.6902777769999999</v>
      </c>
      <c r="O2704">
        <v>0</v>
      </c>
      <c r="P2704">
        <v>176</v>
      </c>
      <c r="Q2704">
        <v>0</v>
      </c>
      <c r="R2704">
        <v>0</v>
      </c>
      <c r="S2704">
        <v>0</v>
      </c>
      <c r="T2704">
        <v>15</v>
      </c>
      <c r="U2704">
        <v>0</v>
      </c>
      <c r="V2704">
        <v>1</v>
      </c>
      <c r="W2704">
        <v>0</v>
      </c>
      <c r="X2704">
        <v>68.609493667947731</v>
      </c>
      <c r="Y2704">
        <v>0</v>
      </c>
      <c r="Z2704">
        <v>0</v>
      </c>
      <c r="AA2704">
        <v>0</v>
      </c>
      <c r="AB2704">
        <v>4.5728777914866336</v>
      </c>
      <c r="AC2704">
        <v>0</v>
      </c>
      <c r="AD2704">
        <v>1.8356224210341905</v>
      </c>
      <c r="AE2704">
        <v>75.017993880468552</v>
      </c>
    </row>
    <row r="2705" spans="1:31" x14ac:dyDescent="0.25">
      <c r="A2705">
        <v>1810231</v>
      </c>
      <c r="B2705">
        <v>1</v>
      </c>
      <c r="C2705" t="s">
        <v>80</v>
      </c>
      <c r="D2705" t="s">
        <v>101</v>
      </c>
      <c r="E2705" t="s">
        <v>140</v>
      </c>
      <c r="F2705" t="s">
        <v>4866</v>
      </c>
      <c r="G2705" t="s">
        <v>142</v>
      </c>
      <c r="H2705" t="s">
        <v>143</v>
      </c>
      <c r="I2705" t="s">
        <v>135</v>
      </c>
      <c r="J2705" t="s">
        <v>136</v>
      </c>
      <c r="K2705" t="s">
        <v>137</v>
      </c>
      <c r="L2705" t="s">
        <v>8053</v>
      </c>
      <c r="M2705" t="s">
        <v>8054</v>
      </c>
      <c r="N2705">
        <v>0.41111111099999997</v>
      </c>
      <c r="O2705">
        <v>13</v>
      </c>
      <c r="P2705">
        <v>2941</v>
      </c>
      <c r="Q2705">
        <v>10</v>
      </c>
      <c r="R2705">
        <v>97</v>
      </c>
      <c r="S2705">
        <v>24</v>
      </c>
      <c r="T2705">
        <v>325</v>
      </c>
      <c r="U2705">
        <v>4</v>
      </c>
      <c r="V2705">
        <v>0</v>
      </c>
      <c r="W2705">
        <v>3.2981997204844671</v>
      </c>
      <c r="X2705">
        <v>379.51134916784787</v>
      </c>
      <c r="Y2705">
        <v>32.317602268931111</v>
      </c>
      <c r="Z2705">
        <v>10.369243889334067</v>
      </c>
      <c r="AA2705">
        <v>38.602773823260257</v>
      </c>
      <c r="AB2705">
        <v>94.029505693064038</v>
      </c>
      <c r="AC2705">
        <v>29.909235387807996</v>
      </c>
      <c r="AD2705">
        <v>0</v>
      </c>
      <c r="AE2705">
        <v>588.03790995072973</v>
      </c>
    </row>
    <row r="2706" spans="1:31" x14ac:dyDescent="0.25">
      <c r="A2706">
        <v>1809982</v>
      </c>
      <c r="B2706">
        <v>1</v>
      </c>
      <c r="C2706" t="s">
        <v>80</v>
      </c>
      <c r="D2706" t="s">
        <v>83</v>
      </c>
      <c r="E2706" t="s">
        <v>193</v>
      </c>
      <c r="F2706" t="s">
        <v>8055</v>
      </c>
      <c r="G2706" t="s">
        <v>235</v>
      </c>
      <c r="H2706" t="s">
        <v>134</v>
      </c>
      <c r="I2706" t="s">
        <v>135</v>
      </c>
      <c r="J2706" t="s">
        <v>136</v>
      </c>
      <c r="K2706" t="s">
        <v>137</v>
      </c>
      <c r="L2706" t="s">
        <v>8056</v>
      </c>
      <c r="M2706" t="s">
        <v>8057</v>
      </c>
      <c r="N2706">
        <v>1.5791666660000001</v>
      </c>
      <c r="O2706">
        <v>0</v>
      </c>
      <c r="P2706">
        <v>61</v>
      </c>
      <c r="Q2706">
        <v>0</v>
      </c>
      <c r="R2706">
        <v>0</v>
      </c>
      <c r="S2706">
        <v>0</v>
      </c>
      <c r="T2706">
        <v>5</v>
      </c>
      <c r="U2706">
        <v>0</v>
      </c>
      <c r="V2706">
        <v>0</v>
      </c>
      <c r="W2706">
        <v>0</v>
      </c>
      <c r="X2706">
        <v>38.158198966714181</v>
      </c>
      <c r="Y2706">
        <v>0</v>
      </c>
      <c r="Z2706">
        <v>0</v>
      </c>
      <c r="AA2706">
        <v>0</v>
      </c>
      <c r="AB2706">
        <v>1.7618694068580201</v>
      </c>
      <c r="AC2706">
        <v>0</v>
      </c>
      <c r="AD2706">
        <v>0</v>
      </c>
      <c r="AE2706">
        <v>39.9200683735722</v>
      </c>
    </row>
    <row r="2707" spans="1:31" x14ac:dyDescent="0.25">
      <c r="A2707">
        <v>1810197</v>
      </c>
      <c r="B2707">
        <v>1</v>
      </c>
      <c r="C2707" t="s">
        <v>80</v>
      </c>
      <c r="D2707" t="s">
        <v>101</v>
      </c>
      <c r="E2707" t="s">
        <v>193</v>
      </c>
      <c r="F2707" t="s">
        <v>8058</v>
      </c>
      <c r="G2707" t="s">
        <v>826</v>
      </c>
      <c r="H2707" t="s">
        <v>134</v>
      </c>
      <c r="I2707" t="s">
        <v>135</v>
      </c>
      <c r="J2707" t="s">
        <v>136</v>
      </c>
      <c r="K2707" t="s">
        <v>137</v>
      </c>
      <c r="L2707" t="s">
        <v>8059</v>
      </c>
      <c r="M2707" t="s">
        <v>8060</v>
      </c>
      <c r="N2707">
        <v>1.4113888880000001</v>
      </c>
      <c r="O2707">
        <v>0</v>
      </c>
      <c r="P2707">
        <v>10</v>
      </c>
      <c r="Q2707">
        <v>0</v>
      </c>
      <c r="R2707">
        <v>1</v>
      </c>
      <c r="S2707">
        <v>0</v>
      </c>
      <c r="T2707">
        <v>2</v>
      </c>
      <c r="U2707">
        <v>0</v>
      </c>
      <c r="V2707">
        <v>0</v>
      </c>
      <c r="W2707">
        <v>0</v>
      </c>
      <c r="X2707">
        <v>4.6452015265430822</v>
      </c>
      <c r="Y2707">
        <v>0</v>
      </c>
      <c r="Z2707">
        <v>9.894410094295833E-2</v>
      </c>
      <c r="AA2707">
        <v>0</v>
      </c>
      <c r="AB2707">
        <v>0.11560080678700166</v>
      </c>
      <c r="AC2707">
        <v>0</v>
      </c>
      <c r="AD2707">
        <v>0</v>
      </c>
      <c r="AE2707">
        <v>4.8597464342730419</v>
      </c>
    </row>
    <row r="2708" spans="1:31" x14ac:dyDescent="0.25">
      <c r="A2708">
        <v>1810343</v>
      </c>
      <c r="B2708">
        <v>1</v>
      </c>
      <c r="C2708" t="s">
        <v>80</v>
      </c>
      <c r="D2708" t="s">
        <v>83</v>
      </c>
      <c r="E2708" t="s">
        <v>193</v>
      </c>
      <c r="F2708" t="s">
        <v>8061</v>
      </c>
      <c r="G2708" t="s">
        <v>373</v>
      </c>
      <c r="H2708" t="s">
        <v>134</v>
      </c>
      <c r="I2708" t="s">
        <v>135</v>
      </c>
      <c r="J2708" t="s">
        <v>136</v>
      </c>
      <c r="K2708" t="s">
        <v>137</v>
      </c>
      <c r="L2708" t="s">
        <v>8062</v>
      </c>
      <c r="M2708" t="s">
        <v>8063</v>
      </c>
      <c r="N2708">
        <v>0.85055555500000002</v>
      </c>
      <c r="O2708">
        <v>0</v>
      </c>
      <c r="P2708">
        <v>107</v>
      </c>
      <c r="Q2708">
        <v>0</v>
      </c>
      <c r="R2708">
        <v>0</v>
      </c>
      <c r="S2708">
        <v>0</v>
      </c>
      <c r="T2708">
        <v>2</v>
      </c>
      <c r="U2708">
        <v>0</v>
      </c>
      <c r="V2708">
        <v>0</v>
      </c>
      <c r="W2708">
        <v>0</v>
      </c>
      <c r="X2708">
        <v>23.320440475193699</v>
      </c>
      <c r="Y2708">
        <v>0</v>
      </c>
      <c r="Z2708">
        <v>0</v>
      </c>
      <c r="AA2708">
        <v>0</v>
      </c>
      <c r="AB2708">
        <v>0.115943954716345</v>
      </c>
      <c r="AC2708">
        <v>0</v>
      </c>
      <c r="AD2708">
        <v>0</v>
      </c>
      <c r="AE2708">
        <v>23.436384429910046</v>
      </c>
    </row>
    <row r="2709" spans="1:31" x14ac:dyDescent="0.25">
      <c r="A2709">
        <v>1810157</v>
      </c>
      <c r="B2709">
        <v>1</v>
      </c>
      <c r="C2709" t="s">
        <v>80</v>
      </c>
      <c r="D2709" t="s">
        <v>82</v>
      </c>
      <c r="E2709" t="s">
        <v>131</v>
      </c>
      <c r="F2709" t="s">
        <v>8064</v>
      </c>
      <c r="G2709" t="s">
        <v>231</v>
      </c>
      <c r="H2709" t="s">
        <v>134</v>
      </c>
      <c r="I2709" t="s">
        <v>135</v>
      </c>
      <c r="J2709" t="s">
        <v>136</v>
      </c>
      <c r="K2709" t="s">
        <v>137</v>
      </c>
      <c r="L2709" t="s">
        <v>8065</v>
      </c>
      <c r="M2709" t="s">
        <v>8066</v>
      </c>
      <c r="N2709">
        <v>1.5313888879999999</v>
      </c>
      <c r="O2709">
        <v>0</v>
      </c>
      <c r="P2709">
        <v>2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0.983031051867853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0.983031051867853</v>
      </c>
    </row>
    <row r="2710" spans="1:31" x14ac:dyDescent="0.25">
      <c r="A2710">
        <v>1810051</v>
      </c>
      <c r="B2710">
        <v>1</v>
      </c>
      <c r="C2710" t="s">
        <v>80</v>
      </c>
      <c r="D2710" t="s">
        <v>99</v>
      </c>
      <c r="E2710" t="s">
        <v>176</v>
      </c>
      <c r="F2710" t="s">
        <v>8067</v>
      </c>
      <c r="G2710" t="s">
        <v>142</v>
      </c>
      <c r="H2710" t="s">
        <v>143</v>
      </c>
      <c r="I2710" t="s">
        <v>135</v>
      </c>
      <c r="J2710" t="s">
        <v>136</v>
      </c>
      <c r="K2710" t="s">
        <v>137</v>
      </c>
      <c r="L2710" t="s">
        <v>8068</v>
      </c>
      <c r="M2710" t="s">
        <v>8069</v>
      </c>
      <c r="N2710">
        <v>0.385833333</v>
      </c>
      <c r="O2710">
        <v>4</v>
      </c>
      <c r="P2710">
        <v>806</v>
      </c>
      <c r="Q2710">
        <v>11</v>
      </c>
      <c r="R2710">
        <v>98</v>
      </c>
      <c r="S2710">
        <v>20</v>
      </c>
      <c r="T2710">
        <v>51</v>
      </c>
      <c r="U2710">
        <v>0</v>
      </c>
      <c r="V2710">
        <v>4</v>
      </c>
      <c r="W2710">
        <v>5.2934992052621244</v>
      </c>
      <c r="X2710">
        <v>56.772388834376635</v>
      </c>
      <c r="Y2710">
        <v>5.2663069263316054</v>
      </c>
      <c r="Z2710">
        <v>8.0857752005304775</v>
      </c>
      <c r="AA2710">
        <v>24.942872120375643</v>
      </c>
      <c r="AB2710">
        <v>5.2970771936719734</v>
      </c>
      <c r="AC2710">
        <v>0</v>
      </c>
      <c r="AD2710">
        <v>0.79433294385542508</v>
      </c>
      <c r="AE2710">
        <v>106.45225242440387</v>
      </c>
    </row>
    <row r="2711" spans="1:31" x14ac:dyDescent="0.25">
      <c r="A2711">
        <v>1809911</v>
      </c>
      <c r="B2711">
        <v>1</v>
      </c>
      <c r="C2711" t="s">
        <v>80</v>
      </c>
      <c r="D2711" t="s">
        <v>94</v>
      </c>
      <c r="E2711" t="s">
        <v>339</v>
      </c>
      <c r="F2711" t="s">
        <v>340</v>
      </c>
      <c r="G2711" t="s">
        <v>2631</v>
      </c>
      <c r="H2711" t="s">
        <v>143</v>
      </c>
      <c r="I2711" t="s">
        <v>135</v>
      </c>
      <c r="J2711" t="s">
        <v>136</v>
      </c>
      <c r="K2711" t="s">
        <v>137</v>
      </c>
      <c r="L2711" t="s">
        <v>8070</v>
      </c>
      <c r="M2711" t="s">
        <v>8071</v>
      </c>
      <c r="N2711">
        <v>6.4974999999999996</v>
      </c>
      <c r="O2711">
        <v>0</v>
      </c>
      <c r="P2711">
        <v>911</v>
      </c>
      <c r="Q2711">
        <v>80</v>
      </c>
      <c r="R2711">
        <v>348</v>
      </c>
      <c r="S2711">
        <v>19</v>
      </c>
      <c r="T2711">
        <v>130</v>
      </c>
      <c r="U2711">
        <v>8</v>
      </c>
      <c r="V2711">
        <v>0</v>
      </c>
      <c r="W2711">
        <v>0</v>
      </c>
      <c r="X2711">
        <v>1337.7568842146432</v>
      </c>
      <c r="Y2711">
        <v>2419.6142656620823</v>
      </c>
      <c r="Z2711">
        <v>756.75660986807304</v>
      </c>
      <c r="AA2711">
        <v>1831.8967921750702</v>
      </c>
      <c r="AB2711">
        <v>303.41988630738973</v>
      </c>
      <c r="AC2711">
        <v>856.15721550883461</v>
      </c>
      <c r="AD2711">
        <v>0</v>
      </c>
      <c r="AE2711">
        <v>7505.601653736092</v>
      </c>
    </row>
    <row r="2712" spans="1:31" x14ac:dyDescent="0.25">
      <c r="A2712">
        <v>1809905</v>
      </c>
      <c r="B2712">
        <v>1</v>
      </c>
      <c r="C2712" t="s">
        <v>80</v>
      </c>
      <c r="D2712" t="s">
        <v>89</v>
      </c>
      <c r="E2712" t="s">
        <v>176</v>
      </c>
      <c r="F2712" t="s">
        <v>8072</v>
      </c>
      <c r="G2712" t="s">
        <v>142</v>
      </c>
      <c r="H2712" t="s">
        <v>143</v>
      </c>
      <c r="I2712" t="s">
        <v>135</v>
      </c>
      <c r="J2712" t="s">
        <v>136</v>
      </c>
      <c r="K2712" t="s">
        <v>137</v>
      </c>
      <c r="L2712" t="s">
        <v>8073</v>
      </c>
      <c r="M2712" t="s">
        <v>8074</v>
      </c>
      <c r="N2712">
        <v>0.24722222199999999</v>
      </c>
      <c r="O2712">
        <v>0</v>
      </c>
      <c r="P2712">
        <v>847</v>
      </c>
      <c r="Q2712">
        <v>0</v>
      </c>
      <c r="R2712">
        <v>2</v>
      </c>
      <c r="S2712">
        <v>3</v>
      </c>
      <c r="T2712">
        <v>49</v>
      </c>
      <c r="U2712">
        <v>1</v>
      </c>
      <c r="V2712">
        <v>0</v>
      </c>
      <c r="W2712">
        <v>0</v>
      </c>
      <c r="X2712">
        <v>47.519366034578425</v>
      </c>
      <c r="Y2712">
        <v>0</v>
      </c>
      <c r="Z2712">
        <v>0.21849022041297503</v>
      </c>
      <c r="AA2712">
        <v>15.712790363592255</v>
      </c>
      <c r="AB2712">
        <v>4.8221285503785767</v>
      </c>
      <c r="AC2712">
        <v>0.55348575412714174</v>
      </c>
      <c r="AD2712">
        <v>0</v>
      </c>
      <c r="AE2712">
        <v>68.826260923089364</v>
      </c>
    </row>
    <row r="2713" spans="1:31" x14ac:dyDescent="0.25">
      <c r="A2713">
        <v>1810303</v>
      </c>
      <c r="B2713">
        <v>1</v>
      </c>
      <c r="C2713" t="s">
        <v>81</v>
      </c>
      <c r="D2713" t="s">
        <v>120</v>
      </c>
      <c r="E2713" t="s">
        <v>291</v>
      </c>
      <c r="F2713" t="s">
        <v>8075</v>
      </c>
      <c r="G2713" t="s">
        <v>424</v>
      </c>
      <c r="H2713" t="s">
        <v>134</v>
      </c>
      <c r="I2713" t="s">
        <v>135</v>
      </c>
      <c r="J2713" t="s">
        <v>136</v>
      </c>
      <c r="K2713" t="s">
        <v>137</v>
      </c>
      <c r="L2713" t="s">
        <v>8076</v>
      </c>
      <c r="M2713" t="s">
        <v>8077</v>
      </c>
      <c r="N2713">
        <v>1.7136111110000001</v>
      </c>
      <c r="O2713">
        <v>0</v>
      </c>
      <c r="P2713">
        <v>4</v>
      </c>
      <c r="Q2713">
        <v>0</v>
      </c>
      <c r="R2713">
        <v>0</v>
      </c>
      <c r="S2713">
        <v>0</v>
      </c>
      <c r="T2713">
        <v>108</v>
      </c>
      <c r="U2713">
        <v>0</v>
      </c>
      <c r="V2713">
        <v>3</v>
      </c>
      <c r="W2713">
        <v>0</v>
      </c>
      <c r="X2713">
        <v>1.2571919590708236</v>
      </c>
      <c r="Y2713">
        <v>0</v>
      </c>
      <c r="Z2713">
        <v>0</v>
      </c>
      <c r="AA2713">
        <v>0</v>
      </c>
      <c r="AB2713">
        <v>33.318114182402134</v>
      </c>
      <c r="AC2713">
        <v>0</v>
      </c>
      <c r="AD2713">
        <v>1.0212435409385767</v>
      </c>
      <c r="AE2713">
        <v>35.596549682411535</v>
      </c>
    </row>
    <row r="2714" spans="1:31" x14ac:dyDescent="0.25">
      <c r="A2714">
        <v>1810057</v>
      </c>
      <c r="B2714">
        <v>1</v>
      </c>
      <c r="C2714" t="s">
        <v>80</v>
      </c>
      <c r="D2714" t="s">
        <v>93</v>
      </c>
      <c r="E2714" t="s">
        <v>176</v>
      </c>
      <c r="F2714" t="s">
        <v>8078</v>
      </c>
      <c r="G2714" t="s">
        <v>7569</v>
      </c>
      <c r="H2714" t="s">
        <v>143</v>
      </c>
      <c r="I2714" t="s">
        <v>135</v>
      </c>
      <c r="J2714" t="s">
        <v>136</v>
      </c>
      <c r="K2714" t="s">
        <v>137</v>
      </c>
      <c r="L2714" t="s">
        <v>8079</v>
      </c>
      <c r="M2714" t="s">
        <v>8080</v>
      </c>
      <c r="N2714">
        <v>2.926666666</v>
      </c>
      <c r="O2714">
        <v>0</v>
      </c>
      <c r="P2714">
        <v>637</v>
      </c>
      <c r="Q2714">
        <v>7</v>
      </c>
      <c r="R2714">
        <v>229</v>
      </c>
      <c r="S2714">
        <v>9</v>
      </c>
      <c r="T2714">
        <v>116</v>
      </c>
      <c r="U2714">
        <v>0</v>
      </c>
      <c r="V2714">
        <v>0</v>
      </c>
      <c r="W2714">
        <v>0</v>
      </c>
      <c r="X2714">
        <v>333.90610378713774</v>
      </c>
      <c r="Y2714">
        <v>86.852400919201074</v>
      </c>
      <c r="Z2714">
        <v>157.35859913421504</v>
      </c>
      <c r="AA2714">
        <v>396.7167163455203</v>
      </c>
      <c r="AB2714">
        <v>233.79291062952061</v>
      </c>
      <c r="AC2714">
        <v>0</v>
      </c>
      <c r="AD2714">
        <v>0</v>
      </c>
      <c r="AE2714">
        <v>1208.6267308155948</v>
      </c>
    </row>
    <row r="2715" spans="1:31" x14ac:dyDescent="0.25">
      <c r="A2715">
        <v>1810598</v>
      </c>
      <c r="B2715">
        <v>1</v>
      </c>
      <c r="C2715" t="s">
        <v>80</v>
      </c>
      <c r="D2715" t="s">
        <v>95</v>
      </c>
      <c r="E2715" t="s">
        <v>131</v>
      </c>
      <c r="F2715" t="s">
        <v>8081</v>
      </c>
      <c r="G2715" t="s">
        <v>231</v>
      </c>
      <c r="H2715" t="s">
        <v>134</v>
      </c>
      <c r="I2715" t="s">
        <v>135</v>
      </c>
      <c r="J2715" t="s">
        <v>136</v>
      </c>
      <c r="K2715" t="s">
        <v>137</v>
      </c>
      <c r="L2715" t="s">
        <v>8082</v>
      </c>
      <c r="M2715" t="s">
        <v>8083</v>
      </c>
      <c r="N2715">
        <v>2.091388888</v>
      </c>
      <c r="O2715">
        <v>0</v>
      </c>
      <c r="P2715">
        <v>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</row>
    <row r="2716" spans="1:31" x14ac:dyDescent="0.25">
      <c r="A2716">
        <v>1810140</v>
      </c>
      <c r="B2716">
        <v>1</v>
      </c>
      <c r="C2716" t="s">
        <v>80</v>
      </c>
      <c r="D2716" t="s">
        <v>91</v>
      </c>
      <c r="E2716" t="s">
        <v>176</v>
      </c>
      <c r="F2716" t="s">
        <v>8084</v>
      </c>
      <c r="G2716" t="s">
        <v>142</v>
      </c>
      <c r="H2716" t="s">
        <v>143</v>
      </c>
      <c r="I2716" t="s">
        <v>135</v>
      </c>
      <c r="J2716" t="s">
        <v>136</v>
      </c>
      <c r="K2716" t="s">
        <v>137</v>
      </c>
      <c r="L2716" t="s">
        <v>8085</v>
      </c>
      <c r="M2716" t="s">
        <v>8086</v>
      </c>
      <c r="N2716">
        <v>0.188611111</v>
      </c>
      <c r="O2716">
        <v>0</v>
      </c>
      <c r="P2716">
        <v>0</v>
      </c>
      <c r="Q2716">
        <v>0</v>
      </c>
      <c r="R2716">
        <v>0</v>
      </c>
      <c r="S2716">
        <v>6</v>
      </c>
      <c r="T2716">
        <v>1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70.197664824515329</v>
      </c>
      <c r="AB2716">
        <v>1.1721484806134445E-2</v>
      </c>
      <c r="AC2716">
        <v>0</v>
      </c>
      <c r="AD2716">
        <v>0</v>
      </c>
      <c r="AE2716">
        <v>70.209386309321459</v>
      </c>
    </row>
    <row r="2717" spans="1:31" x14ac:dyDescent="0.25">
      <c r="A2717">
        <v>1810114</v>
      </c>
      <c r="B2717">
        <v>1</v>
      </c>
      <c r="C2717" t="s">
        <v>80</v>
      </c>
      <c r="D2717" t="s">
        <v>100</v>
      </c>
      <c r="E2717" t="s">
        <v>131</v>
      </c>
      <c r="F2717" t="s">
        <v>8087</v>
      </c>
      <c r="G2717" t="s">
        <v>231</v>
      </c>
      <c r="H2717" t="s">
        <v>134</v>
      </c>
      <c r="I2717" t="s">
        <v>135</v>
      </c>
      <c r="J2717" t="s">
        <v>136</v>
      </c>
      <c r="K2717" t="s">
        <v>137</v>
      </c>
      <c r="L2717" t="s">
        <v>8088</v>
      </c>
      <c r="M2717" t="s">
        <v>8089</v>
      </c>
      <c r="N2717">
        <v>1.8725000000000001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0.26514560494102224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0.26514560494102224</v>
      </c>
    </row>
    <row r="2718" spans="1:31" x14ac:dyDescent="0.25">
      <c r="A2718">
        <v>1810283</v>
      </c>
      <c r="B2718">
        <v>1</v>
      </c>
      <c r="C2718" t="s">
        <v>81</v>
      </c>
      <c r="D2718" t="s">
        <v>128</v>
      </c>
      <c r="E2718" t="s">
        <v>140</v>
      </c>
      <c r="F2718" t="s">
        <v>8090</v>
      </c>
      <c r="G2718" t="s">
        <v>142</v>
      </c>
      <c r="H2718" t="s">
        <v>143</v>
      </c>
      <c r="I2718" t="s">
        <v>135</v>
      </c>
      <c r="J2718" t="s">
        <v>136</v>
      </c>
      <c r="K2718" t="s">
        <v>137</v>
      </c>
      <c r="L2718" t="s">
        <v>8091</v>
      </c>
      <c r="M2718" t="s">
        <v>8092</v>
      </c>
      <c r="N2718">
        <v>1.1375</v>
      </c>
      <c r="O2718">
        <v>0</v>
      </c>
      <c r="P2718">
        <v>1149</v>
      </c>
      <c r="Q2718">
        <v>4</v>
      </c>
      <c r="R2718">
        <v>1</v>
      </c>
      <c r="S2718">
        <v>3</v>
      </c>
      <c r="T2718">
        <v>78</v>
      </c>
      <c r="U2718">
        <v>0</v>
      </c>
      <c r="V2718">
        <v>0</v>
      </c>
      <c r="W2718">
        <v>0</v>
      </c>
      <c r="X2718">
        <v>183.05602071276601</v>
      </c>
      <c r="Y2718">
        <v>2.5304327073984831</v>
      </c>
      <c r="Z2718">
        <v>4.1017556144400001E-3</v>
      </c>
      <c r="AA2718">
        <v>21.882882398674141</v>
      </c>
      <c r="AB2718">
        <v>9.859903804300215</v>
      </c>
      <c r="AC2718">
        <v>0</v>
      </c>
      <c r="AD2718">
        <v>0</v>
      </c>
      <c r="AE2718">
        <v>217.33334137875332</v>
      </c>
    </row>
    <row r="2719" spans="1:31" x14ac:dyDescent="0.25">
      <c r="A2719">
        <v>1809928</v>
      </c>
      <c r="B2719">
        <v>1</v>
      </c>
      <c r="C2719" t="s">
        <v>80</v>
      </c>
      <c r="D2719" t="s">
        <v>88</v>
      </c>
      <c r="E2719" t="s">
        <v>291</v>
      </c>
      <c r="F2719" t="s">
        <v>8093</v>
      </c>
      <c r="G2719" t="s">
        <v>726</v>
      </c>
      <c r="H2719" t="s">
        <v>134</v>
      </c>
      <c r="I2719" t="s">
        <v>135</v>
      </c>
      <c r="J2719" t="s">
        <v>136</v>
      </c>
      <c r="K2719" t="s">
        <v>137</v>
      </c>
      <c r="L2719" t="s">
        <v>8094</v>
      </c>
      <c r="M2719" t="s">
        <v>8095</v>
      </c>
      <c r="N2719">
        <v>1.010277777</v>
      </c>
      <c r="O2719">
        <v>0</v>
      </c>
      <c r="P2719">
        <v>32</v>
      </c>
      <c r="Q2719">
        <v>0</v>
      </c>
      <c r="R2719">
        <v>0</v>
      </c>
      <c r="S2719">
        <v>0</v>
      </c>
      <c r="T2719">
        <v>2</v>
      </c>
      <c r="U2719">
        <v>0</v>
      </c>
      <c r="V2719">
        <v>0</v>
      </c>
      <c r="W2719">
        <v>0</v>
      </c>
      <c r="X2719">
        <v>7.5496299336880792</v>
      </c>
      <c r="Y2719">
        <v>0</v>
      </c>
      <c r="Z2719">
        <v>0</v>
      </c>
      <c r="AA2719">
        <v>0</v>
      </c>
      <c r="AB2719">
        <v>0.44937534971687498</v>
      </c>
      <c r="AC2719">
        <v>0</v>
      </c>
      <c r="AD2719">
        <v>0</v>
      </c>
      <c r="AE2719">
        <v>7.9990052834049541</v>
      </c>
    </row>
    <row r="2720" spans="1:31" x14ac:dyDescent="0.25">
      <c r="A2720">
        <v>1810469</v>
      </c>
      <c r="B2720">
        <v>1</v>
      </c>
      <c r="C2720" t="s">
        <v>81</v>
      </c>
      <c r="D2720" t="s">
        <v>120</v>
      </c>
      <c r="E2720" t="s">
        <v>140</v>
      </c>
      <c r="F2720" t="s">
        <v>8096</v>
      </c>
      <c r="G2720" t="s">
        <v>142</v>
      </c>
      <c r="H2720" t="s">
        <v>143</v>
      </c>
      <c r="I2720" t="s">
        <v>135</v>
      </c>
      <c r="J2720" t="s">
        <v>136</v>
      </c>
      <c r="K2720" t="s">
        <v>137</v>
      </c>
      <c r="L2720" t="s">
        <v>8097</v>
      </c>
      <c r="M2720" t="s">
        <v>8098</v>
      </c>
      <c r="N2720">
        <v>1.2116666659999999</v>
      </c>
      <c r="O2720">
        <v>0</v>
      </c>
      <c r="P2720">
        <v>3229</v>
      </c>
      <c r="Q2720">
        <v>156</v>
      </c>
      <c r="R2720">
        <v>119</v>
      </c>
      <c r="S2720">
        <v>19</v>
      </c>
      <c r="T2720">
        <v>270</v>
      </c>
      <c r="U2720">
        <v>3</v>
      </c>
      <c r="V2720">
        <v>0</v>
      </c>
      <c r="W2720">
        <v>0</v>
      </c>
      <c r="X2720">
        <v>910.54231097543106</v>
      </c>
      <c r="Y2720">
        <v>431.41785717991161</v>
      </c>
      <c r="Z2720">
        <v>33.958167657512263</v>
      </c>
      <c r="AA2720">
        <v>165.22631621788014</v>
      </c>
      <c r="AB2720">
        <v>87.483158739793978</v>
      </c>
      <c r="AC2720">
        <v>25.048284695641264</v>
      </c>
      <c r="AD2720">
        <v>0</v>
      </c>
      <c r="AE2720">
        <v>1653.6760954661702</v>
      </c>
    </row>
    <row r="2721" spans="1:31" x14ac:dyDescent="0.25">
      <c r="A2721">
        <v>1810120</v>
      </c>
      <c r="B2721">
        <v>1</v>
      </c>
      <c r="C2721" t="s">
        <v>80</v>
      </c>
      <c r="D2721" t="s">
        <v>99</v>
      </c>
      <c r="E2721" t="s">
        <v>131</v>
      </c>
      <c r="F2721" t="s">
        <v>8099</v>
      </c>
      <c r="G2721" t="s">
        <v>231</v>
      </c>
      <c r="H2721" t="s">
        <v>134</v>
      </c>
      <c r="I2721" t="s">
        <v>135</v>
      </c>
      <c r="J2721" t="s">
        <v>136</v>
      </c>
      <c r="K2721" t="s">
        <v>137</v>
      </c>
      <c r="L2721" t="s">
        <v>8100</v>
      </c>
      <c r="M2721" t="s">
        <v>8101</v>
      </c>
      <c r="N2721">
        <v>0.94888888800000004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2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1.2422079854603765</v>
      </c>
      <c r="AC2721">
        <v>0</v>
      </c>
      <c r="AD2721">
        <v>0</v>
      </c>
      <c r="AE2721">
        <v>1.2422079854603765</v>
      </c>
    </row>
    <row r="2722" spans="1:31" x14ac:dyDescent="0.25">
      <c r="A2722">
        <v>1809971</v>
      </c>
      <c r="B2722">
        <v>1</v>
      </c>
      <c r="C2722" t="s">
        <v>81</v>
      </c>
      <c r="D2722" t="s">
        <v>114</v>
      </c>
      <c r="E2722" t="s">
        <v>146</v>
      </c>
      <c r="F2722" t="s">
        <v>272</v>
      </c>
      <c r="G2722" t="s">
        <v>256</v>
      </c>
      <c r="H2722" t="s">
        <v>143</v>
      </c>
      <c r="I2722" t="s">
        <v>135</v>
      </c>
      <c r="J2722" t="s">
        <v>136</v>
      </c>
      <c r="K2722" t="s">
        <v>159</v>
      </c>
      <c r="L2722" t="s">
        <v>8102</v>
      </c>
      <c r="M2722" t="s">
        <v>8103</v>
      </c>
      <c r="N2722">
        <v>3.923611111</v>
      </c>
      <c r="O2722">
        <v>0</v>
      </c>
      <c r="P2722">
        <v>22</v>
      </c>
      <c r="Q2722">
        <v>0</v>
      </c>
      <c r="R2722">
        <v>2</v>
      </c>
      <c r="S2722">
        <v>0</v>
      </c>
      <c r="T2722">
        <v>1</v>
      </c>
      <c r="U2722">
        <v>0</v>
      </c>
      <c r="V2722">
        <v>0</v>
      </c>
      <c r="W2722">
        <v>0</v>
      </c>
      <c r="X2722">
        <v>14.07982503540129</v>
      </c>
      <c r="Y2722">
        <v>0</v>
      </c>
      <c r="Z2722">
        <v>8.2943413190032018</v>
      </c>
      <c r="AA2722">
        <v>0</v>
      </c>
      <c r="AB2722">
        <v>1.4645971943027085</v>
      </c>
      <c r="AC2722">
        <v>0</v>
      </c>
      <c r="AD2722">
        <v>0</v>
      </c>
      <c r="AE2722">
        <v>23.838763548707202</v>
      </c>
    </row>
    <row r="2723" spans="1:31" x14ac:dyDescent="0.25">
      <c r="A2723">
        <v>1809991</v>
      </c>
      <c r="B2723">
        <v>1</v>
      </c>
      <c r="C2723" t="s">
        <v>80</v>
      </c>
      <c r="D2723" t="s">
        <v>84</v>
      </c>
      <c r="E2723" t="s">
        <v>193</v>
      </c>
      <c r="F2723" t="s">
        <v>8104</v>
      </c>
      <c r="G2723" t="s">
        <v>235</v>
      </c>
      <c r="H2723" t="s">
        <v>134</v>
      </c>
      <c r="I2723" t="s">
        <v>135</v>
      </c>
      <c r="J2723" t="s">
        <v>136</v>
      </c>
      <c r="K2723" t="s">
        <v>137</v>
      </c>
      <c r="L2723" t="s">
        <v>8105</v>
      </c>
      <c r="M2723" t="s">
        <v>8106</v>
      </c>
      <c r="N2723">
        <v>2.545555555</v>
      </c>
      <c r="O2723">
        <v>0</v>
      </c>
      <c r="P2723">
        <v>91</v>
      </c>
      <c r="Q2723">
        <v>0</v>
      </c>
      <c r="R2723">
        <v>0</v>
      </c>
      <c r="S2723">
        <v>0</v>
      </c>
      <c r="T2723">
        <v>5</v>
      </c>
      <c r="U2723">
        <v>0</v>
      </c>
      <c r="V2723">
        <v>0</v>
      </c>
      <c r="W2723">
        <v>0</v>
      </c>
      <c r="X2723">
        <v>66.266666791152943</v>
      </c>
      <c r="Y2723">
        <v>0</v>
      </c>
      <c r="Z2723">
        <v>0</v>
      </c>
      <c r="AA2723">
        <v>0</v>
      </c>
      <c r="AB2723">
        <v>6.6885249294272002</v>
      </c>
      <c r="AC2723">
        <v>0</v>
      </c>
      <c r="AD2723">
        <v>0</v>
      </c>
      <c r="AE2723">
        <v>72.955191720580146</v>
      </c>
    </row>
    <row r="2724" spans="1:31" x14ac:dyDescent="0.25">
      <c r="A2724">
        <v>1810240</v>
      </c>
      <c r="B2724">
        <v>1</v>
      </c>
      <c r="C2724" t="s">
        <v>80</v>
      </c>
      <c r="D2724" t="s">
        <v>102</v>
      </c>
      <c r="E2724" t="s">
        <v>131</v>
      </c>
      <c r="F2724" t="s">
        <v>8107</v>
      </c>
      <c r="G2724" t="s">
        <v>231</v>
      </c>
      <c r="H2724" t="s">
        <v>134</v>
      </c>
      <c r="I2724" t="s">
        <v>135</v>
      </c>
      <c r="J2724" t="s">
        <v>136</v>
      </c>
      <c r="K2724" t="s">
        <v>137</v>
      </c>
      <c r="L2724" t="s">
        <v>8108</v>
      </c>
      <c r="M2724" t="s">
        <v>8109</v>
      </c>
      <c r="N2724">
        <v>1.7422222220000001</v>
      </c>
      <c r="O2724">
        <v>0</v>
      </c>
      <c r="P2724">
        <v>0</v>
      </c>
      <c r="Q2724">
        <v>0</v>
      </c>
      <c r="R2724">
        <v>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0.4571668852008467</v>
      </c>
      <c r="AA2724">
        <v>0</v>
      </c>
      <c r="AB2724">
        <v>0</v>
      </c>
      <c r="AC2724">
        <v>0</v>
      </c>
      <c r="AD2724">
        <v>0</v>
      </c>
      <c r="AE2724">
        <v>0.4571668852008467</v>
      </c>
    </row>
    <row r="2725" spans="1:31" x14ac:dyDescent="0.25">
      <c r="A2725">
        <v>1810326</v>
      </c>
      <c r="B2725">
        <v>1</v>
      </c>
      <c r="C2725" t="s">
        <v>81</v>
      </c>
      <c r="D2725" t="s">
        <v>123</v>
      </c>
      <c r="E2725" t="s">
        <v>193</v>
      </c>
      <c r="F2725" t="s">
        <v>8110</v>
      </c>
      <c r="G2725" t="s">
        <v>1943</v>
      </c>
      <c r="H2725" t="s">
        <v>134</v>
      </c>
      <c r="I2725" t="s">
        <v>135</v>
      </c>
      <c r="J2725" t="s">
        <v>136</v>
      </c>
      <c r="K2725" t="s">
        <v>137</v>
      </c>
      <c r="L2725" t="s">
        <v>8111</v>
      </c>
      <c r="M2725" t="s">
        <v>8112</v>
      </c>
      <c r="N2725">
        <v>2.1552777769999998</v>
      </c>
      <c r="O2725">
        <v>0</v>
      </c>
      <c r="P2725">
        <v>3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2.6381047262189337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2.6381047262189337</v>
      </c>
    </row>
    <row r="2726" spans="1:31" x14ac:dyDescent="0.25">
      <c r="A2726">
        <v>1810034</v>
      </c>
      <c r="B2726">
        <v>1</v>
      </c>
      <c r="C2726" t="s">
        <v>81</v>
      </c>
      <c r="D2726" t="s">
        <v>115</v>
      </c>
      <c r="E2726" t="s">
        <v>140</v>
      </c>
      <c r="F2726" t="s">
        <v>8113</v>
      </c>
      <c r="G2726" t="s">
        <v>142</v>
      </c>
      <c r="H2726" t="s">
        <v>143</v>
      </c>
      <c r="I2726" t="s">
        <v>135</v>
      </c>
      <c r="J2726" t="s">
        <v>136</v>
      </c>
      <c r="K2726" t="s">
        <v>137</v>
      </c>
      <c r="L2726" t="s">
        <v>8114</v>
      </c>
      <c r="M2726" t="s">
        <v>8115</v>
      </c>
      <c r="N2726">
        <v>5.0047222219999998</v>
      </c>
      <c r="O2726">
        <v>0</v>
      </c>
      <c r="P2726">
        <v>1233</v>
      </c>
      <c r="Q2726">
        <v>1</v>
      </c>
      <c r="R2726">
        <v>42</v>
      </c>
      <c r="S2726">
        <v>6</v>
      </c>
      <c r="T2726">
        <v>98</v>
      </c>
      <c r="U2726">
        <v>0</v>
      </c>
      <c r="V2726">
        <v>0</v>
      </c>
      <c r="W2726">
        <v>0</v>
      </c>
      <c r="X2726">
        <v>583.10178630637358</v>
      </c>
      <c r="Y2726">
        <v>9.2509977361168474</v>
      </c>
      <c r="Z2726">
        <v>56.219752427652104</v>
      </c>
      <c r="AA2726">
        <v>56.790943940374682</v>
      </c>
      <c r="AB2726">
        <v>103.86252123009237</v>
      </c>
      <c r="AC2726">
        <v>0</v>
      </c>
      <c r="AD2726">
        <v>0</v>
      </c>
      <c r="AE2726">
        <v>809.22600164060952</v>
      </c>
    </row>
    <row r="2727" spans="1:31" x14ac:dyDescent="0.25">
      <c r="A2727">
        <v>1810217</v>
      </c>
      <c r="B2727">
        <v>1</v>
      </c>
      <c r="C2727" t="s">
        <v>80</v>
      </c>
      <c r="D2727" t="s">
        <v>104</v>
      </c>
      <c r="E2727" t="s">
        <v>193</v>
      </c>
      <c r="F2727" t="s">
        <v>8116</v>
      </c>
      <c r="G2727" t="s">
        <v>1943</v>
      </c>
      <c r="H2727" t="s">
        <v>134</v>
      </c>
      <c r="I2727" t="s">
        <v>135</v>
      </c>
      <c r="J2727" t="s">
        <v>136</v>
      </c>
      <c r="K2727" t="s">
        <v>137</v>
      </c>
      <c r="L2727" t="s">
        <v>8117</v>
      </c>
      <c r="M2727" t="s">
        <v>8118</v>
      </c>
      <c r="N2727">
        <v>2.5447222219999999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1</v>
      </c>
      <c r="U2727">
        <v>0</v>
      </c>
      <c r="V2727">
        <v>0</v>
      </c>
      <c r="W2727">
        <v>0</v>
      </c>
      <c r="X2727">
        <v>1.0834928373064106</v>
      </c>
      <c r="Y2727">
        <v>0</v>
      </c>
      <c r="Z2727">
        <v>0</v>
      </c>
      <c r="AA2727">
        <v>0</v>
      </c>
      <c r="AB2727">
        <v>2.259907681800533</v>
      </c>
      <c r="AC2727">
        <v>0</v>
      </c>
      <c r="AD2727">
        <v>0</v>
      </c>
      <c r="AE2727">
        <v>3.3434005191069436</v>
      </c>
    </row>
    <row r="2728" spans="1:31" x14ac:dyDescent="0.25">
      <c r="A2728">
        <v>1809908</v>
      </c>
      <c r="B2728">
        <v>1</v>
      </c>
      <c r="C2728" t="s">
        <v>81</v>
      </c>
      <c r="D2728" t="s">
        <v>118</v>
      </c>
      <c r="E2728" t="s">
        <v>140</v>
      </c>
      <c r="F2728" t="s">
        <v>8119</v>
      </c>
      <c r="G2728" t="s">
        <v>142</v>
      </c>
      <c r="H2728" t="s">
        <v>143</v>
      </c>
      <c r="I2728" t="s">
        <v>135</v>
      </c>
      <c r="J2728" t="s">
        <v>136</v>
      </c>
      <c r="K2728" t="s">
        <v>137</v>
      </c>
      <c r="L2728" t="s">
        <v>8120</v>
      </c>
      <c r="M2728" t="s">
        <v>8121</v>
      </c>
      <c r="N2728">
        <v>2.6388888879999999</v>
      </c>
      <c r="O2728">
        <v>0</v>
      </c>
      <c r="P2728">
        <v>339</v>
      </c>
      <c r="Q2728">
        <v>2</v>
      </c>
      <c r="R2728">
        <v>74</v>
      </c>
      <c r="S2728">
        <v>0</v>
      </c>
      <c r="T2728">
        <v>10</v>
      </c>
      <c r="U2728">
        <v>0</v>
      </c>
      <c r="V2728">
        <v>0</v>
      </c>
      <c r="W2728">
        <v>0</v>
      </c>
      <c r="X2728">
        <v>85.246705609273135</v>
      </c>
      <c r="Y2728">
        <v>15.42854663336961</v>
      </c>
      <c r="Z2728">
        <v>43.08084058145554</v>
      </c>
      <c r="AA2728">
        <v>0</v>
      </c>
      <c r="AB2728">
        <v>6.0049453033779141</v>
      </c>
      <c r="AC2728">
        <v>0</v>
      </c>
      <c r="AD2728">
        <v>0</v>
      </c>
      <c r="AE2728">
        <v>149.76103812747621</v>
      </c>
    </row>
    <row r="2729" spans="1:31" x14ac:dyDescent="0.25">
      <c r="A2729">
        <v>1810300</v>
      </c>
      <c r="B2729">
        <v>1</v>
      </c>
      <c r="C2729" t="s">
        <v>81</v>
      </c>
      <c r="D2729" t="s">
        <v>128</v>
      </c>
      <c r="E2729" t="s">
        <v>176</v>
      </c>
      <c r="F2729" t="s">
        <v>8122</v>
      </c>
      <c r="G2729" t="s">
        <v>142</v>
      </c>
      <c r="H2729" t="s">
        <v>143</v>
      </c>
      <c r="I2729" t="s">
        <v>135</v>
      </c>
      <c r="J2729" t="s">
        <v>136</v>
      </c>
      <c r="K2729" t="s">
        <v>137</v>
      </c>
      <c r="L2729" t="s">
        <v>8123</v>
      </c>
      <c r="M2729" t="s">
        <v>8124</v>
      </c>
      <c r="N2729">
        <v>0.21194444400000001</v>
      </c>
      <c r="O2729">
        <v>36</v>
      </c>
      <c r="P2729">
        <v>4228</v>
      </c>
      <c r="Q2729">
        <v>461</v>
      </c>
      <c r="R2729">
        <v>316</v>
      </c>
      <c r="S2729">
        <v>42</v>
      </c>
      <c r="T2729">
        <v>418</v>
      </c>
      <c r="U2729">
        <v>5</v>
      </c>
      <c r="V2729">
        <v>0</v>
      </c>
      <c r="W2729">
        <v>2.2272071949648069</v>
      </c>
      <c r="X2729">
        <v>172.57340098798551</v>
      </c>
      <c r="Y2729">
        <v>46.489866895746239</v>
      </c>
      <c r="Z2729">
        <v>17.183894271272244</v>
      </c>
      <c r="AA2729">
        <v>163.41707236324652</v>
      </c>
      <c r="AB2729">
        <v>20.826844819175918</v>
      </c>
      <c r="AC2729">
        <v>33.044717028599166</v>
      </c>
      <c r="AD2729">
        <v>0</v>
      </c>
      <c r="AE2729">
        <v>455.7630035609904</v>
      </c>
    </row>
    <row r="2730" spans="1:31" x14ac:dyDescent="0.25">
      <c r="A2730">
        <v>1809968</v>
      </c>
      <c r="B2730">
        <v>1</v>
      </c>
      <c r="C2730" t="s">
        <v>80</v>
      </c>
      <c r="D2730" t="s">
        <v>97</v>
      </c>
      <c r="E2730" t="s">
        <v>131</v>
      </c>
      <c r="F2730" t="s">
        <v>8125</v>
      </c>
      <c r="G2730" t="s">
        <v>209</v>
      </c>
      <c r="H2730" t="s">
        <v>134</v>
      </c>
      <c r="I2730" t="s">
        <v>135</v>
      </c>
      <c r="J2730" t="s">
        <v>136</v>
      </c>
      <c r="K2730" t="s">
        <v>137</v>
      </c>
      <c r="L2730" t="s">
        <v>8126</v>
      </c>
      <c r="M2730" t="s">
        <v>8127</v>
      </c>
      <c r="N2730">
        <v>4.915277777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1.0457404258503034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1.0457404258503034</v>
      </c>
    </row>
    <row r="2731" spans="1:31" x14ac:dyDescent="0.25">
      <c r="A2731">
        <v>1810595</v>
      </c>
      <c r="B2731">
        <v>1</v>
      </c>
      <c r="C2731" t="s">
        <v>80</v>
      </c>
      <c r="D2731" t="s">
        <v>99</v>
      </c>
      <c r="E2731" t="s">
        <v>193</v>
      </c>
      <c r="F2731" t="s">
        <v>8128</v>
      </c>
      <c r="G2731" t="s">
        <v>373</v>
      </c>
      <c r="H2731" t="s">
        <v>134</v>
      </c>
      <c r="I2731" t="s">
        <v>135</v>
      </c>
      <c r="J2731" t="s">
        <v>136</v>
      </c>
      <c r="K2731" t="s">
        <v>137</v>
      </c>
      <c r="L2731" t="s">
        <v>8129</v>
      </c>
      <c r="M2731" t="s">
        <v>8130</v>
      </c>
      <c r="N2731">
        <v>0.65249999999999997</v>
      </c>
      <c r="O2731">
        <v>0</v>
      </c>
      <c r="P2731">
        <v>26</v>
      </c>
      <c r="Q2731">
        <v>0</v>
      </c>
      <c r="R2731">
        <v>0</v>
      </c>
      <c r="S2731">
        <v>0</v>
      </c>
      <c r="T2731">
        <v>1</v>
      </c>
      <c r="U2731">
        <v>0</v>
      </c>
      <c r="V2731">
        <v>0</v>
      </c>
      <c r="W2731">
        <v>0</v>
      </c>
      <c r="X2731">
        <v>2.9613383502035413</v>
      </c>
      <c r="Y2731">
        <v>0</v>
      </c>
      <c r="Z2731">
        <v>0</v>
      </c>
      <c r="AA2731">
        <v>0</v>
      </c>
      <c r="AB2731">
        <v>1.894900969692E-2</v>
      </c>
      <c r="AC2731">
        <v>0</v>
      </c>
      <c r="AD2731">
        <v>0</v>
      </c>
      <c r="AE2731">
        <v>2.9802873599004611</v>
      </c>
    </row>
    <row r="2732" spans="1:31" x14ac:dyDescent="0.25">
      <c r="A2732">
        <v>1810263</v>
      </c>
      <c r="B2732">
        <v>1</v>
      </c>
      <c r="C2732" t="s">
        <v>80</v>
      </c>
      <c r="D2732" t="s">
        <v>100</v>
      </c>
      <c r="E2732" t="s">
        <v>291</v>
      </c>
      <c r="F2732" t="s">
        <v>8131</v>
      </c>
      <c r="G2732" t="s">
        <v>1943</v>
      </c>
      <c r="H2732" t="s">
        <v>134</v>
      </c>
      <c r="I2732" t="s">
        <v>135</v>
      </c>
      <c r="J2732" t="s">
        <v>136</v>
      </c>
      <c r="K2732" t="s">
        <v>137</v>
      </c>
      <c r="L2732" t="s">
        <v>8132</v>
      </c>
      <c r="M2732" t="s">
        <v>8133</v>
      </c>
      <c r="N2732">
        <v>0.38055555499999999</v>
      </c>
      <c r="O2732">
        <v>0</v>
      </c>
      <c r="P2732">
        <v>230</v>
      </c>
      <c r="Q2732">
        <v>0</v>
      </c>
      <c r="R2732">
        <v>3</v>
      </c>
      <c r="S2732">
        <v>0</v>
      </c>
      <c r="T2732">
        <v>17</v>
      </c>
      <c r="U2732">
        <v>0</v>
      </c>
      <c r="V2732">
        <v>0</v>
      </c>
      <c r="W2732">
        <v>0</v>
      </c>
      <c r="X2732">
        <v>26.326841509106277</v>
      </c>
      <c r="Y2732">
        <v>0</v>
      </c>
      <c r="Z2732">
        <v>0.45707039361980001</v>
      </c>
      <c r="AA2732">
        <v>0</v>
      </c>
      <c r="AB2732">
        <v>2.745429633338266</v>
      </c>
      <c r="AC2732">
        <v>0</v>
      </c>
      <c r="AD2732">
        <v>0</v>
      </c>
      <c r="AE2732">
        <v>29.529341536064344</v>
      </c>
    </row>
    <row r="2733" spans="1:31" x14ac:dyDescent="0.25">
      <c r="A2733">
        <v>1810014</v>
      </c>
      <c r="B2733">
        <v>1</v>
      </c>
      <c r="C2733" t="s">
        <v>80</v>
      </c>
      <c r="D2733" t="s">
        <v>98</v>
      </c>
      <c r="E2733" t="s">
        <v>291</v>
      </c>
      <c r="F2733" t="s">
        <v>8134</v>
      </c>
      <c r="G2733" t="s">
        <v>424</v>
      </c>
      <c r="H2733" t="s">
        <v>134</v>
      </c>
      <c r="I2733" t="s">
        <v>135</v>
      </c>
      <c r="J2733" t="s">
        <v>136</v>
      </c>
      <c r="K2733" t="s">
        <v>137</v>
      </c>
      <c r="L2733" t="s">
        <v>8135</v>
      </c>
      <c r="M2733" t="s">
        <v>8136</v>
      </c>
      <c r="N2733">
        <v>2.6519444440000002</v>
      </c>
      <c r="O2733">
        <v>0</v>
      </c>
      <c r="P2733">
        <v>0</v>
      </c>
      <c r="Q2733">
        <v>0</v>
      </c>
      <c r="R2733">
        <v>7</v>
      </c>
      <c r="S2733">
        <v>0</v>
      </c>
      <c r="T2733">
        <v>1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5.1082702013350287</v>
      </c>
      <c r="AA2733">
        <v>0</v>
      </c>
      <c r="AB2733">
        <v>2.317491965949916</v>
      </c>
      <c r="AC2733">
        <v>0</v>
      </c>
      <c r="AD2733">
        <v>0</v>
      </c>
      <c r="AE2733">
        <v>7.4257621672849448</v>
      </c>
    </row>
    <row r="2734" spans="1:31" x14ac:dyDescent="0.25">
      <c r="A2734">
        <v>1810054</v>
      </c>
      <c r="B2734">
        <v>1</v>
      </c>
      <c r="C2734" t="s">
        <v>80</v>
      </c>
      <c r="D2734" t="s">
        <v>104</v>
      </c>
      <c r="E2734" t="s">
        <v>176</v>
      </c>
      <c r="F2734" t="s">
        <v>8137</v>
      </c>
      <c r="G2734" t="s">
        <v>7569</v>
      </c>
      <c r="H2734" t="s">
        <v>143</v>
      </c>
      <c r="I2734" t="s">
        <v>135</v>
      </c>
      <c r="J2734" t="s">
        <v>136</v>
      </c>
      <c r="K2734" t="s">
        <v>137</v>
      </c>
      <c r="L2734" t="s">
        <v>8138</v>
      </c>
      <c r="M2734" t="s">
        <v>8139</v>
      </c>
      <c r="N2734">
        <v>1.1425000000000001</v>
      </c>
      <c r="O2734">
        <v>14</v>
      </c>
      <c r="P2734">
        <v>1096</v>
      </c>
      <c r="Q2734">
        <v>19</v>
      </c>
      <c r="R2734">
        <v>51</v>
      </c>
      <c r="S2734">
        <v>32</v>
      </c>
      <c r="T2734">
        <v>69</v>
      </c>
      <c r="U2734">
        <v>1</v>
      </c>
      <c r="V2734">
        <v>0</v>
      </c>
      <c r="W2734">
        <v>53.726649222829465</v>
      </c>
      <c r="X2734">
        <v>464.96062471528916</v>
      </c>
      <c r="Y2734">
        <v>22.673657848341641</v>
      </c>
      <c r="Z2734">
        <v>39.566867139502328</v>
      </c>
      <c r="AA2734">
        <v>364.79213936647625</v>
      </c>
      <c r="AB2734">
        <v>47.569305537438098</v>
      </c>
      <c r="AC2734">
        <v>5.5468895259712028</v>
      </c>
      <c r="AD2734">
        <v>0</v>
      </c>
      <c r="AE2734">
        <v>998.83613335584823</v>
      </c>
    </row>
    <row r="2735" spans="1:31" x14ac:dyDescent="0.25">
      <c r="A2735">
        <v>1809925</v>
      </c>
      <c r="B2735">
        <v>1</v>
      </c>
      <c r="C2735" t="s">
        <v>81</v>
      </c>
      <c r="D2735" t="s">
        <v>123</v>
      </c>
      <c r="E2735" t="s">
        <v>146</v>
      </c>
      <c r="F2735" t="s">
        <v>8140</v>
      </c>
      <c r="G2735" t="s">
        <v>142</v>
      </c>
      <c r="H2735" t="s">
        <v>143</v>
      </c>
      <c r="I2735" t="s">
        <v>135</v>
      </c>
      <c r="J2735" t="s">
        <v>136</v>
      </c>
      <c r="K2735" t="s">
        <v>137</v>
      </c>
      <c r="L2735" t="s">
        <v>8141</v>
      </c>
      <c r="M2735" t="s">
        <v>8142</v>
      </c>
      <c r="N2735">
        <v>0.82611111100000001</v>
      </c>
      <c r="O2735">
        <v>0</v>
      </c>
      <c r="P2735">
        <v>4611</v>
      </c>
      <c r="Q2735">
        <v>0</v>
      </c>
      <c r="R2735">
        <v>2</v>
      </c>
      <c r="S2735">
        <v>4</v>
      </c>
      <c r="T2735">
        <v>417</v>
      </c>
      <c r="U2735">
        <v>3</v>
      </c>
      <c r="V2735">
        <v>4</v>
      </c>
      <c r="W2735">
        <v>0</v>
      </c>
      <c r="X2735">
        <v>545.26420910487332</v>
      </c>
      <c r="Y2735">
        <v>0</v>
      </c>
      <c r="Z2735">
        <v>8.3140205691118352E-2</v>
      </c>
      <c r="AA2735">
        <v>43.346753065960698</v>
      </c>
      <c r="AB2735">
        <v>170.87623640720651</v>
      </c>
      <c r="AC2735">
        <v>39.255876618627561</v>
      </c>
      <c r="AD2735">
        <v>41.102312467370197</v>
      </c>
      <c r="AE2735">
        <v>839.92852786972946</v>
      </c>
    </row>
    <row r="2736" spans="1:31" x14ac:dyDescent="0.25">
      <c r="A2736">
        <v>1810260</v>
      </c>
      <c r="B2736">
        <v>1</v>
      </c>
      <c r="C2736" t="s">
        <v>80</v>
      </c>
      <c r="D2736" t="s">
        <v>103</v>
      </c>
      <c r="E2736" t="s">
        <v>193</v>
      </c>
      <c r="F2736" t="s">
        <v>8143</v>
      </c>
      <c r="G2736" t="s">
        <v>235</v>
      </c>
      <c r="H2736" t="s">
        <v>134</v>
      </c>
      <c r="I2736" t="s">
        <v>135</v>
      </c>
      <c r="J2736" t="s">
        <v>136</v>
      </c>
      <c r="K2736" t="s">
        <v>137</v>
      </c>
      <c r="L2736" t="s">
        <v>8144</v>
      </c>
      <c r="M2736" t="s">
        <v>8145</v>
      </c>
      <c r="N2736">
        <v>0.44777777699999999</v>
      </c>
      <c r="O2736">
        <v>0</v>
      </c>
      <c r="P2736">
        <v>75</v>
      </c>
      <c r="Q2736">
        <v>0</v>
      </c>
      <c r="R2736">
        <v>0</v>
      </c>
      <c r="S2736">
        <v>0</v>
      </c>
      <c r="T2736">
        <v>1</v>
      </c>
      <c r="U2736">
        <v>0</v>
      </c>
      <c r="V2736">
        <v>0</v>
      </c>
      <c r="W2736">
        <v>0</v>
      </c>
      <c r="X2736">
        <v>11.220852368222303</v>
      </c>
      <c r="Y2736">
        <v>0</v>
      </c>
      <c r="Z2736">
        <v>0</v>
      </c>
      <c r="AA2736">
        <v>0</v>
      </c>
      <c r="AB2736">
        <v>1.7933024896798613E-2</v>
      </c>
      <c r="AC2736">
        <v>0</v>
      </c>
      <c r="AD2736">
        <v>0</v>
      </c>
      <c r="AE2736">
        <v>11.238785393119102</v>
      </c>
    </row>
    <row r="2737" spans="1:31" x14ac:dyDescent="0.25">
      <c r="A2737">
        <v>1810137</v>
      </c>
      <c r="B2737">
        <v>1</v>
      </c>
      <c r="C2737" t="s">
        <v>81</v>
      </c>
      <c r="D2737" t="s">
        <v>127</v>
      </c>
      <c r="E2737" t="s">
        <v>146</v>
      </c>
      <c r="F2737" t="s">
        <v>847</v>
      </c>
      <c r="G2737" t="s">
        <v>142</v>
      </c>
      <c r="H2737" t="s">
        <v>143</v>
      </c>
      <c r="I2737" t="s">
        <v>135</v>
      </c>
      <c r="J2737" t="s">
        <v>136</v>
      </c>
      <c r="K2737" t="s">
        <v>137</v>
      </c>
      <c r="L2737" t="s">
        <v>8146</v>
      </c>
      <c r="M2737" t="s">
        <v>8147</v>
      </c>
      <c r="N2737">
        <v>1.4575</v>
      </c>
      <c r="O2737">
        <v>0</v>
      </c>
      <c r="P2737">
        <v>85</v>
      </c>
      <c r="Q2737">
        <v>0</v>
      </c>
      <c r="R2737">
        <v>5</v>
      </c>
      <c r="S2737">
        <v>0</v>
      </c>
      <c r="T2737">
        <v>13</v>
      </c>
      <c r="U2737">
        <v>0</v>
      </c>
      <c r="V2737">
        <v>0</v>
      </c>
      <c r="W2737">
        <v>0</v>
      </c>
      <c r="X2737">
        <v>24.461914437601017</v>
      </c>
      <c r="Y2737">
        <v>0</v>
      </c>
      <c r="Z2737">
        <v>2.4219593847125003</v>
      </c>
      <c r="AA2737">
        <v>0</v>
      </c>
      <c r="AB2737">
        <v>8.5472629971310301</v>
      </c>
      <c r="AC2737">
        <v>0</v>
      </c>
      <c r="AD2737">
        <v>0</v>
      </c>
      <c r="AE2737">
        <v>35.431136819444546</v>
      </c>
    </row>
    <row r="2738" spans="1:31" x14ac:dyDescent="0.25">
      <c r="A2738">
        <v>1809994</v>
      </c>
      <c r="B2738">
        <v>1</v>
      </c>
      <c r="C2738" t="s">
        <v>81</v>
      </c>
      <c r="D2738" t="s">
        <v>117</v>
      </c>
      <c r="E2738" t="s">
        <v>131</v>
      </c>
      <c r="F2738" t="s">
        <v>8148</v>
      </c>
      <c r="G2738" t="s">
        <v>148</v>
      </c>
      <c r="H2738" t="s">
        <v>134</v>
      </c>
      <c r="I2738" t="s">
        <v>135</v>
      </c>
      <c r="J2738" t="s">
        <v>3</v>
      </c>
      <c r="K2738" t="s">
        <v>137</v>
      </c>
      <c r="L2738" t="s">
        <v>8149</v>
      </c>
      <c r="M2738" t="s">
        <v>8150</v>
      </c>
      <c r="N2738">
        <v>3.9252777769999998</v>
      </c>
      <c r="O2738">
        <v>0</v>
      </c>
      <c r="P2738">
        <v>7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5.2202746560117461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5.2202746560117461</v>
      </c>
    </row>
    <row r="2739" spans="1:31" x14ac:dyDescent="0.25">
      <c r="A2739">
        <v>1810323</v>
      </c>
      <c r="B2739">
        <v>1</v>
      </c>
      <c r="C2739" t="s">
        <v>81</v>
      </c>
      <c r="D2739" t="s">
        <v>118</v>
      </c>
      <c r="E2739" t="s">
        <v>131</v>
      </c>
      <c r="F2739" t="s">
        <v>8151</v>
      </c>
      <c r="G2739" t="s">
        <v>231</v>
      </c>
      <c r="H2739" t="s">
        <v>134</v>
      </c>
      <c r="I2739" t="s">
        <v>135</v>
      </c>
      <c r="J2739" t="s">
        <v>136</v>
      </c>
      <c r="K2739" t="s">
        <v>137</v>
      </c>
      <c r="L2739" t="s">
        <v>8152</v>
      </c>
      <c r="M2739" t="s">
        <v>8153</v>
      </c>
      <c r="N2739">
        <v>1.5791666660000001</v>
      </c>
      <c r="O2739">
        <v>0</v>
      </c>
      <c r="P2739">
        <v>2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0.69230947000400811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0.69230947000400811</v>
      </c>
    </row>
    <row r="2740" spans="1:31" x14ac:dyDescent="0.25">
      <c r="A2740">
        <v>1810074</v>
      </c>
      <c r="B2740">
        <v>1</v>
      </c>
      <c r="C2740" t="s">
        <v>80</v>
      </c>
      <c r="D2740" t="s">
        <v>101</v>
      </c>
      <c r="E2740" t="s">
        <v>131</v>
      </c>
      <c r="F2740" t="s">
        <v>8154</v>
      </c>
      <c r="G2740" t="s">
        <v>209</v>
      </c>
      <c r="H2740" t="s">
        <v>134</v>
      </c>
      <c r="I2740" t="s">
        <v>135</v>
      </c>
      <c r="J2740" t="s">
        <v>136</v>
      </c>
      <c r="K2740" t="s">
        <v>137</v>
      </c>
      <c r="L2740" t="s">
        <v>8155</v>
      </c>
      <c r="M2740" t="s">
        <v>8156</v>
      </c>
      <c r="N2740">
        <v>2.3377777769999999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1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3.7894593477447316</v>
      </c>
      <c r="AC2740">
        <v>0</v>
      </c>
      <c r="AD2740">
        <v>0</v>
      </c>
      <c r="AE2740">
        <v>3.7894593477447316</v>
      </c>
    </row>
    <row r="2741" spans="1:31" x14ac:dyDescent="0.25">
      <c r="A2741">
        <v>1809931</v>
      </c>
      <c r="B2741">
        <v>1</v>
      </c>
      <c r="C2741" t="s">
        <v>80</v>
      </c>
      <c r="D2741" t="s">
        <v>95</v>
      </c>
      <c r="E2741" t="s">
        <v>131</v>
      </c>
      <c r="F2741" t="s">
        <v>8157</v>
      </c>
      <c r="G2741" t="s">
        <v>231</v>
      </c>
      <c r="H2741" t="s">
        <v>134</v>
      </c>
      <c r="I2741" t="s">
        <v>135</v>
      </c>
      <c r="J2741" t="s">
        <v>136</v>
      </c>
      <c r="K2741" t="s">
        <v>137</v>
      </c>
      <c r="L2741" t="s">
        <v>8158</v>
      </c>
      <c r="M2741" t="s">
        <v>8159</v>
      </c>
      <c r="N2741">
        <v>1.991944444</v>
      </c>
      <c r="O2741">
        <v>0</v>
      </c>
      <c r="P2741">
        <v>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2.1488770592598332E-2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2.1488770592598332E-2</v>
      </c>
    </row>
    <row r="2742" spans="1:31" x14ac:dyDescent="0.25">
      <c r="A2742">
        <v>1810286</v>
      </c>
      <c r="B2742">
        <v>1</v>
      </c>
      <c r="C2742" t="s">
        <v>80</v>
      </c>
      <c r="D2742" t="s">
        <v>106</v>
      </c>
      <c r="E2742" t="s">
        <v>146</v>
      </c>
      <c r="F2742" t="s">
        <v>8160</v>
      </c>
      <c r="G2742" t="s">
        <v>2385</v>
      </c>
      <c r="H2742" t="s">
        <v>143</v>
      </c>
      <c r="I2742" t="s">
        <v>135</v>
      </c>
      <c r="J2742" t="s">
        <v>136</v>
      </c>
      <c r="K2742" t="s">
        <v>137</v>
      </c>
      <c r="L2742" t="s">
        <v>8161</v>
      </c>
      <c r="M2742" t="s">
        <v>8162</v>
      </c>
      <c r="N2742">
        <v>1.2761111110000001</v>
      </c>
      <c r="O2742">
        <v>0</v>
      </c>
      <c r="P2742">
        <v>2730</v>
      </c>
      <c r="Q2742">
        <v>0</v>
      </c>
      <c r="R2742">
        <v>1</v>
      </c>
      <c r="S2742">
        <v>3</v>
      </c>
      <c r="T2742">
        <v>171</v>
      </c>
      <c r="U2742">
        <v>0</v>
      </c>
      <c r="V2742">
        <v>0</v>
      </c>
      <c r="W2742">
        <v>0</v>
      </c>
      <c r="X2742">
        <v>826.64398982297826</v>
      </c>
      <c r="Y2742">
        <v>0</v>
      </c>
      <c r="Z2742">
        <v>0.22356372114375445</v>
      </c>
      <c r="AA2742">
        <v>57.543956462370332</v>
      </c>
      <c r="AB2742">
        <v>114.83710072219998</v>
      </c>
      <c r="AC2742">
        <v>0</v>
      </c>
      <c r="AD2742">
        <v>0</v>
      </c>
      <c r="AE2742">
        <v>999.24861072869226</v>
      </c>
    </row>
    <row r="2743" spans="1:31" x14ac:dyDescent="0.25">
      <c r="A2743">
        <v>1810280</v>
      </c>
      <c r="B2743">
        <v>1</v>
      </c>
      <c r="C2743" t="s">
        <v>80</v>
      </c>
      <c r="D2743" t="s">
        <v>103</v>
      </c>
      <c r="E2743" t="s">
        <v>193</v>
      </c>
      <c r="F2743" t="s">
        <v>8163</v>
      </c>
      <c r="G2743" t="s">
        <v>235</v>
      </c>
      <c r="H2743" t="s">
        <v>134</v>
      </c>
      <c r="I2743" t="s">
        <v>135</v>
      </c>
      <c r="J2743" t="s">
        <v>136</v>
      </c>
      <c r="K2743" t="s">
        <v>137</v>
      </c>
      <c r="L2743" t="s">
        <v>8164</v>
      </c>
      <c r="M2743" t="s">
        <v>8165</v>
      </c>
      <c r="N2743">
        <v>1.0055555549999999</v>
      </c>
      <c r="O2743">
        <v>0</v>
      </c>
      <c r="P2743">
        <v>6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2.0384313965707577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2.0384313965707577</v>
      </c>
    </row>
    <row r="2744" spans="1:31" x14ac:dyDescent="0.25">
      <c r="A2744">
        <v>1810180</v>
      </c>
      <c r="B2744">
        <v>1</v>
      </c>
      <c r="C2744" t="s">
        <v>80</v>
      </c>
      <c r="D2744" t="s">
        <v>108</v>
      </c>
      <c r="E2744" t="s">
        <v>146</v>
      </c>
      <c r="F2744" t="s">
        <v>8166</v>
      </c>
      <c r="G2744" t="s">
        <v>170</v>
      </c>
      <c r="H2744" t="s">
        <v>143</v>
      </c>
      <c r="I2744" t="s">
        <v>135</v>
      </c>
      <c r="J2744" t="s">
        <v>136</v>
      </c>
      <c r="K2744" t="s">
        <v>137</v>
      </c>
      <c r="L2744" t="s">
        <v>8167</v>
      </c>
      <c r="M2744" t="s">
        <v>8168</v>
      </c>
      <c r="N2744">
        <v>1.285555555</v>
      </c>
      <c r="O2744">
        <v>0</v>
      </c>
      <c r="P2744">
        <v>0</v>
      </c>
      <c r="Q2744">
        <v>0</v>
      </c>
      <c r="R2744">
        <v>0</v>
      </c>
      <c r="S2744">
        <v>1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8.5541540188811744</v>
      </c>
      <c r="AB2744">
        <v>0</v>
      </c>
      <c r="AC2744">
        <v>0</v>
      </c>
      <c r="AD2744">
        <v>0</v>
      </c>
      <c r="AE2744">
        <v>8.5541540188811744</v>
      </c>
    </row>
    <row r="2745" spans="1:31" x14ac:dyDescent="0.25">
      <c r="A2745">
        <v>1810126</v>
      </c>
      <c r="B2745">
        <v>1</v>
      </c>
      <c r="C2745" t="s">
        <v>81</v>
      </c>
      <c r="D2745" t="s">
        <v>127</v>
      </c>
      <c r="E2745" t="s">
        <v>140</v>
      </c>
      <c r="F2745" t="s">
        <v>8169</v>
      </c>
      <c r="G2745" t="s">
        <v>142</v>
      </c>
      <c r="H2745" t="s">
        <v>143</v>
      </c>
      <c r="I2745" t="s">
        <v>135</v>
      </c>
      <c r="J2745" t="s">
        <v>136</v>
      </c>
      <c r="K2745" t="s">
        <v>137</v>
      </c>
      <c r="L2745" t="s">
        <v>8170</v>
      </c>
      <c r="M2745" t="s">
        <v>8171</v>
      </c>
      <c r="N2745">
        <v>2.3655555549999998</v>
      </c>
      <c r="O2745">
        <v>1</v>
      </c>
      <c r="P2745">
        <v>97</v>
      </c>
      <c r="Q2745">
        <v>12</v>
      </c>
      <c r="R2745">
        <v>132</v>
      </c>
      <c r="S2745">
        <v>4</v>
      </c>
      <c r="T2745">
        <v>11</v>
      </c>
      <c r="U2745">
        <v>0</v>
      </c>
      <c r="V2745">
        <v>1</v>
      </c>
      <c r="W2745">
        <v>4.2647300787185802</v>
      </c>
      <c r="X2745">
        <v>44.818016841856448</v>
      </c>
      <c r="Y2745">
        <v>8.6321710559574392</v>
      </c>
      <c r="Z2745">
        <v>397.42657870755045</v>
      </c>
      <c r="AA2745">
        <v>67.518221330244842</v>
      </c>
      <c r="AB2745">
        <v>14.801661028250241</v>
      </c>
      <c r="AC2745">
        <v>0</v>
      </c>
      <c r="AD2745">
        <v>0.42353067960233887</v>
      </c>
      <c r="AE2745">
        <v>537.88490972218028</v>
      </c>
    </row>
    <row r="2746" spans="1:31" x14ac:dyDescent="0.25">
      <c r="A2746">
        <v>1810272</v>
      </c>
      <c r="B2746">
        <v>1</v>
      </c>
      <c r="C2746" t="s">
        <v>81</v>
      </c>
      <c r="D2746" t="s">
        <v>121</v>
      </c>
      <c r="E2746" t="s">
        <v>291</v>
      </c>
      <c r="F2746" t="s">
        <v>8172</v>
      </c>
      <c r="G2746" t="s">
        <v>424</v>
      </c>
      <c r="H2746" t="s">
        <v>134</v>
      </c>
      <c r="I2746" t="s">
        <v>135</v>
      </c>
      <c r="J2746" t="s">
        <v>136</v>
      </c>
      <c r="K2746" t="s">
        <v>137</v>
      </c>
      <c r="L2746" t="s">
        <v>8173</v>
      </c>
      <c r="M2746" t="s">
        <v>8174</v>
      </c>
      <c r="N2746">
        <v>1.571111111</v>
      </c>
      <c r="O2746">
        <v>0</v>
      </c>
      <c r="P2746">
        <v>20</v>
      </c>
      <c r="Q2746">
        <v>0</v>
      </c>
      <c r="R2746">
        <v>1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5.0674572981590087</v>
      </c>
      <c r="Y2746">
        <v>0</v>
      </c>
      <c r="Z2746">
        <v>0.66319855102623249</v>
      </c>
      <c r="AA2746">
        <v>0</v>
      </c>
      <c r="AB2746">
        <v>0</v>
      </c>
      <c r="AC2746">
        <v>0</v>
      </c>
      <c r="AD2746">
        <v>0</v>
      </c>
      <c r="AE2746">
        <v>5.7306558491852408</v>
      </c>
    </row>
    <row r="2747" spans="1:31" x14ac:dyDescent="0.25">
      <c r="A2747">
        <v>1809940</v>
      </c>
      <c r="B2747">
        <v>1</v>
      </c>
      <c r="C2747" t="s">
        <v>81</v>
      </c>
      <c r="D2747" t="s">
        <v>112</v>
      </c>
      <c r="E2747" t="s">
        <v>146</v>
      </c>
      <c r="F2747" t="s">
        <v>8175</v>
      </c>
      <c r="G2747" t="s">
        <v>593</v>
      </c>
      <c r="H2747" t="s">
        <v>143</v>
      </c>
      <c r="I2747" t="s">
        <v>135</v>
      </c>
      <c r="J2747" t="s">
        <v>136</v>
      </c>
      <c r="K2747" t="s">
        <v>137</v>
      </c>
      <c r="L2747" t="s">
        <v>8176</v>
      </c>
      <c r="M2747" t="s">
        <v>8177</v>
      </c>
      <c r="N2747">
        <v>3.2266666659999999</v>
      </c>
      <c r="O2747">
        <v>0</v>
      </c>
      <c r="P2747">
        <v>0</v>
      </c>
      <c r="Q2747">
        <v>1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8.4645532935865955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8.4645532935865955</v>
      </c>
    </row>
    <row r="2748" spans="1:31" x14ac:dyDescent="0.25">
      <c r="A2748">
        <v>1809894</v>
      </c>
      <c r="B2748">
        <v>1</v>
      </c>
      <c r="C2748" t="s">
        <v>80</v>
      </c>
      <c r="D2748" t="s">
        <v>92</v>
      </c>
      <c r="E2748" t="s">
        <v>146</v>
      </c>
      <c r="F2748" t="s">
        <v>8178</v>
      </c>
      <c r="G2748" t="s">
        <v>142</v>
      </c>
      <c r="H2748" t="s">
        <v>143</v>
      </c>
      <c r="I2748" t="s">
        <v>135</v>
      </c>
      <c r="J2748" t="s">
        <v>136</v>
      </c>
      <c r="K2748" t="s">
        <v>137</v>
      </c>
      <c r="L2748" t="s">
        <v>8179</v>
      </c>
      <c r="M2748" t="s">
        <v>8180</v>
      </c>
      <c r="N2748">
        <v>0.55222222200000004</v>
      </c>
      <c r="O2748">
        <v>0</v>
      </c>
      <c r="P2748">
        <v>2098</v>
      </c>
      <c r="Q2748">
        <v>0</v>
      </c>
      <c r="R2748">
        <v>3</v>
      </c>
      <c r="S2748">
        <v>0</v>
      </c>
      <c r="T2748">
        <v>46</v>
      </c>
      <c r="U2748">
        <v>0</v>
      </c>
      <c r="V2748">
        <v>0</v>
      </c>
      <c r="W2748">
        <v>0</v>
      </c>
      <c r="X2748">
        <v>238.95172157011282</v>
      </c>
      <c r="Y2748">
        <v>0</v>
      </c>
      <c r="Z2748">
        <v>0.36926374526750666</v>
      </c>
      <c r="AA2748">
        <v>0</v>
      </c>
      <c r="AB2748">
        <v>8.5612679999817765</v>
      </c>
      <c r="AC2748">
        <v>0</v>
      </c>
      <c r="AD2748">
        <v>0</v>
      </c>
      <c r="AE2748">
        <v>247.88225331536211</v>
      </c>
    </row>
    <row r="2749" spans="1:31" x14ac:dyDescent="0.25">
      <c r="A2749">
        <v>1810266</v>
      </c>
      <c r="B2749">
        <v>1</v>
      </c>
      <c r="C2749" t="s">
        <v>81</v>
      </c>
      <c r="D2749" t="s">
        <v>112</v>
      </c>
      <c r="E2749" t="s">
        <v>131</v>
      </c>
      <c r="F2749" t="s">
        <v>8181</v>
      </c>
      <c r="G2749" t="s">
        <v>231</v>
      </c>
      <c r="H2749" t="s">
        <v>134</v>
      </c>
      <c r="I2749" t="s">
        <v>135</v>
      </c>
      <c r="J2749" t="s">
        <v>136</v>
      </c>
      <c r="K2749" t="s">
        <v>137</v>
      </c>
      <c r="L2749" t="s">
        <v>8182</v>
      </c>
      <c r="M2749" t="s">
        <v>8183</v>
      </c>
      <c r="N2749">
        <v>1.106666666</v>
      </c>
      <c r="O2749">
        <v>0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4.4701449525250004E-3</v>
      </c>
      <c r="AA2749">
        <v>0</v>
      </c>
      <c r="AB2749">
        <v>0</v>
      </c>
      <c r="AC2749">
        <v>0</v>
      </c>
      <c r="AD2749">
        <v>0</v>
      </c>
      <c r="AE2749">
        <v>4.4701449525250004E-3</v>
      </c>
    </row>
    <row r="2750" spans="1:31" x14ac:dyDescent="0.25">
      <c r="A2750">
        <v>1810063</v>
      </c>
      <c r="B2750">
        <v>1</v>
      </c>
      <c r="C2750" t="s">
        <v>81</v>
      </c>
      <c r="D2750" t="s">
        <v>116</v>
      </c>
      <c r="E2750" t="s">
        <v>131</v>
      </c>
      <c r="F2750" t="s">
        <v>8184</v>
      </c>
      <c r="G2750" t="s">
        <v>133</v>
      </c>
      <c r="H2750" t="s">
        <v>134</v>
      </c>
      <c r="I2750" t="s">
        <v>135</v>
      </c>
      <c r="J2750" t="s">
        <v>136</v>
      </c>
      <c r="K2750" t="s">
        <v>137</v>
      </c>
      <c r="L2750" t="s">
        <v>8185</v>
      </c>
      <c r="M2750" t="s">
        <v>8186</v>
      </c>
      <c r="N2750">
        <v>3.5463888880000001</v>
      </c>
      <c r="O2750">
        <v>0</v>
      </c>
      <c r="P2750">
        <v>3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1.5707921832395477</v>
      </c>
      <c r="Y2750">
        <v>0</v>
      </c>
      <c r="Z2750">
        <v>0</v>
      </c>
      <c r="AA2750">
        <v>0</v>
      </c>
      <c r="AB2750">
        <v>4.4097117720400007E-3</v>
      </c>
      <c r="AC2750">
        <v>0</v>
      </c>
      <c r="AD2750">
        <v>0</v>
      </c>
      <c r="AE2750">
        <v>1.5752018950115878</v>
      </c>
    </row>
    <row r="2751" spans="1:31" x14ac:dyDescent="0.25">
      <c r="A2751">
        <v>1809957</v>
      </c>
      <c r="B2751">
        <v>1</v>
      </c>
      <c r="C2751" t="s">
        <v>81</v>
      </c>
      <c r="D2751" t="s">
        <v>113</v>
      </c>
      <c r="E2751" t="s">
        <v>140</v>
      </c>
      <c r="F2751" t="s">
        <v>5021</v>
      </c>
      <c r="G2751" t="s">
        <v>142</v>
      </c>
      <c r="H2751" t="s">
        <v>143</v>
      </c>
      <c r="I2751" t="s">
        <v>199</v>
      </c>
      <c r="J2751" t="s">
        <v>136</v>
      </c>
      <c r="K2751" t="s">
        <v>137</v>
      </c>
      <c r="L2751" t="s">
        <v>8187</v>
      </c>
      <c r="M2751" t="s">
        <v>8188</v>
      </c>
      <c r="N2751">
        <v>5.5555550000000002E-3</v>
      </c>
      <c r="O2751">
        <v>1</v>
      </c>
      <c r="P2751">
        <v>1496</v>
      </c>
      <c r="Q2751">
        <v>15</v>
      </c>
      <c r="R2751">
        <v>373</v>
      </c>
      <c r="S2751">
        <v>4</v>
      </c>
      <c r="T2751">
        <v>102</v>
      </c>
      <c r="U2751">
        <v>0</v>
      </c>
      <c r="V2751">
        <v>1</v>
      </c>
      <c r="W2751">
        <v>3.1500924133000003E-3</v>
      </c>
      <c r="X2751">
        <v>1.3129343746408024</v>
      </c>
      <c r="Y2751">
        <v>5.9657919792155567E-2</v>
      </c>
      <c r="Z2751">
        <v>0.56081557568961693</v>
      </c>
      <c r="AA2751">
        <v>8.6033687947711129E-2</v>
      </c>
      <c r="AB2751">
        <v>0.16205904805308896</v>
      </c>
      <c r="AC2751">
        <v>0</v>
      </c>
      <c r="AD2751">
        <v>2.4815316736611112E-3</v>
      </c>
      <c r="AE2751">
        <v>2.1871322302103362</v>
      </c>
    </row>
    <row r="2752" spans="1:31" x14ac:dyDescent="0.25">
      <c r="A2752">
        <v>1809997</v>
      </c>
      <c r="B2752">
        <v>1</v>
      </c>
      <c r="C2752" t="s">
        <v>80</v>
      </c>
      <c r="D2752" t="s">
        <v>97</v>
      </c>
      <c r="E2752" t="s">
        <v>339</v>
      </c>
      <c r="F2752" t="s">
        <v>8189</v>
      </c>
      <c r="G2752" t="s">
        <v>170</v>
      </c>
      <c r="H2752" t="s">
        <v>143</v>
      </c>
      <c r="I2752" t="s">
        <v>135</v>
      </c>
      <c r="J2752" t="s">
        <v>136</v>
      </c>
      <c r="K2752" t="s">
        <v>137</v>
      </c>
      <c r="L2752" t="s">
        <v>8190</v>
      </c>
      <c r="M2752" t="s">
        <v>8191</v>
      </c>
      <c r="N2752">
        <v>1.1772222219999999</v>
      </c>
      <c r="O2752">
        <v>3</v>
      </c>
      <c r="P2752">
        <v>673</v>
      </c>
      <c r="Q2752">
        <v>4</v>
      </c>
      <c r="R2752">
        <v>0</v>
      </c>
      <c r="S2752">
        <v>11</v>
      </c>
      <c r="T2752">
        <v>9</v>
      </c>
      <c r="U2752">
        <v>1</v>
      </c>
      <c r="V2752">
        <v>0</v>
      </c>
      <c r="W2752">
        <v>146.16023515196952</v>
      </c>
      <c r="X2752">
        <v>93.587469140521506</v>
      </c>
      <c r="Y2752">
        <v>40.183884419054742</v>
      </c>
      <c r="Z2752">
        <v>0</v>
      </c>
      <c r="AA2752">
        <v>222.88747359414978</v>
      </c>
      <c r="AB2752">
        <v>16.816883136126886</v>
      </c>
      <c r="AC2752">
        <v>4.3399267363491578</v>
      </c>
      <c r="AD2752">
        <v>0</v>
      </c>
      <c r="AE2752">
        <v>523.97587217817158</v>
      </c>
    </row>
    <row r="2753" spans="1:31" x14ac:dyDescent="0.25">
      <c r="A2753">
        <v>1810163</v>
      </c>
      <c r="B2753">
        <v>1</v>
      </c>
      <c r="C2753" t="s">
        <v>81</v>
      </c>
      <c r="D2753" t="s">
        <v>123</v>
      </c>
      <c r="E2753" t="s">
        <v>140</v>
      </c>
      <c r="F2753" t="s">
        <v>4860</v>
      </c>
      <c r="G2753" t="s">
        <v>142</v>
      </c>
      <c r="H2753" t="s">
        <v>143</v>
      </c>
      <c r="I2753" t="s">
        <v>135</v>
      </c>
      <c r="J2753" t="s">
        <v>136</v>
      </c>
      <c r="K2753" t="s">
        <v>137</v>
      </c>
      <c r="L2753" t="s">
        <v>8192</v>
      </c>
      <c r="M2753" t="s">
        <v>8193</v>
      </c>
      <c r="N2753">
        <v>1.9441666660000001</v>
      </c>
      <c r="O2753">
        <v>3</v>
      </c>
      <c r="P2753">
        <v>531</v>
      </c>
      <c r="Q2753">
        <v>230</v>
      </c>
      <c r="R2753">
        <v>97</v>
      </c>
      <c r="S2753">
        <v>16</v>
      </c>
      <c r="T2753">
        <v>50</v>
      </c>
      <c r="U2753">
        <v>0</v>
      </c>
      <c r="V2753">
        <v>0</v>
      </c>
      <c r="W2753">
        <v>57.054341842269594</v>
      </c>
      <c r="X2753">
        <v>219.65352673538675</v>
      </c>
      <c r="Y2753">
        <v>422.34820711981439</v>
      </c>
      <c r="Z2753">
        <v>218.38452623056858</v>
      </c>
      <c r="AA2753">
        <v>95.275910735425825</v>
      </c>
      <c r="AB2753">
        <v>39.642305761174342</v>
      </c>
      <c r="AC2753">
        <v>0</v>
      </c>
      <c r="AD2753">
        <v>0</v>
      </c>
      <c r="AE2753">
        <v>1052.3588184246394</v>
      </c>
    </row>
    <row r="2754" spans="1:31" x14ac:dyDescent="0.25">
      <c r="A2754">
        <v>1809877</v>
      </c>
      <c r="B2754">
        <v>1</v>
      </c>
      <c r="C2754" t="s">
        <v>80</v>
      </c>
      <c r="D2754" t="s">
        <v>103</v>
      </c>
      <c r="E2754" t="s">
        <v>176</v>
      </c>
      <c r="F2754" t="s">
        <v>8194</v>
      </c>
      <c r="G2754" t="s">
        <v>142</v>
      </c>
      <c r="H2754" t="s">
        <v>143</v>
      </c>
      <c r="I2754" t="s">
        <v>135</v>
      </c>
      <c r="J2754" t="s">
        <v>136</v>
      </c>
      <c r="K2754" t="s">
        <v>137</v>
      </c>
      <c r="L2754" t="s">
        <v>8195</v>
      </c>
      <c r="M2754" t="s">
        <v>8196</v>
      </c>
      <c r="N2754">
        <v>0.46916666600000001</v>
      </c>
      <c r="O2754">
        <v>3</v>
      </c>
      <c r="P2754">
        <v>1780</v>
      </c>
      <c r="Q2754">
        <v>95</v>
      </c>
      <c r="R2754">
        <v>274</v>
      </c>
      <c r="S2754">
        <v>28</v>
      </c>
      <c r="T2754">
        <v>159</v>
      </c>
      <c r="U2754">
        <v>2</v>
      </c>
      <c r="V2754">
        <v>0</v>
      </c>
      <c r="W2754">
        <v>0.25407650684127109</v>
      </c>
      <c r="X2754">
        <v>170.21244864705298</v>
      </c>
      <c r="Y2754">
        <v>107.75998255943915</v>
      </c>
      <c r="Z2754">
        <v>115.32504376374219</v>
      </c>
      <c r="AA2754">
        <v>84.653762809807844</v>
      </c>
      <c r="AB2754">
        <v>48.436919072297599</v>
      </c>
      <c r="AC2754">
        <v>34.934087294799824</v>
      </c>
      <c r="AD2754">
        <v>0</v>
      </c>
      <c r="AE2754">
        <v>561.57632065398093</v>
      </c>
    </row>
    <row r="2755" spans="1:31" x14ac:dyDescent="0.25">
      <c r="A2755">
        <v>1809897</v>
      </c>
      <c r="B2755">
        <v>1</v>
      </c>
      <c r="C2755" t="s">
        <v>80</v>
      </c>
      <c r="D2755" t="s">
        <v>82</v>
      </c>
      <c r="E2755" t="s">
        <v>291</v>
      </c>
      <c r="F2755" t="s">
        <v>8197</v>
      </c>
      <c r="G2755" t="s">
        <v>424</v>
      </c>
      <c r="H2755" t="s">
        <v>134</v>
      </c>
      <c r="I2755" t="s">
        <v>135</v>
      </c>
      <c r="J2755" t="s">
        <v>136</v>
      </c>
      <c r="K2755" t="s">
        <v>137</v>
      </c>
      <c r="L2755" t="s">
        <v>8198</v>
      </c>
      <c r="M2755" t="s">
        <v>8199</v>
      </c>
      <c r="N2755">
        <v>1.4175</v>
      </c>
      <c r="O2755">
        <v>0</v>
      </c>
      <c r="P2755">
        <v>887</v>
      </c>
      <c r="Q2755">
        <v>0</v>
      </c>
      <c r="R2755">
        <v>0</v>
      </c>
      <c r="S2755">
        <v>0</v>
      </c>
      <c r="T2755">
        <v>83</v>
      </c>
      <c r="U2755">
        <v>0</v>
      </c>
      <c r="V2755">
        <v>0</v>
      </c>
      <c r="W2755">
        <v>0</v>
      </c>
      <c r="X2755">
        <v>238.72409014869592</v>
      </c>
      <c r="Y2755">
        <v>0</v>
      </c>
      <c r="Z2755">
        <v>0</v>
      </c>
      <c r="AA2755">
        <v>0</v>
      </c>
      <c r="AB2755">
        <v>40.205615901836786</v>
      </c>
      <c r="AC2755">
        <v>0</v>
      </c>
      <c r="AD2755">
        <v>0</v>
      </c>
      <c r="AE2755">
        <v>278.92970605053273</v>
      </c>
    </row>
    <row r="2756" spans="1:31" x14ac:dyDescent="0.25">
      <c r="A2756">
        <v>1810040</v>
      </c>
      <c r="B2756">
        <v>1</v>
      </c>
      <c r="C2756" t="s">
        <v>80</v>
      </c>
      <c r="D2756" t="s">
        <v>95</v>
      </c>
      <c r="E2756" t="s">
        <v>326</v>
      </c>
      <c r="F2756" t="s">
        <v>7066</v>
      </c>
      <c r="G2756" t="s">
        <v>195</v>
      </c>
      <c r="H2756" t="s">
        <v>134</v>
      </c>
      <c r="I2756" t="s">
        <v>135</v>
      </c>
      <c r="J2756" t="s">
        <v>136</v>
      </c>
      <c r="K2756" t="s">
        <v>137</v>
      </c>
      <c r="L2756" t="s">
        <v>8200</v>
      </c>
      <c r="M2756" t="s">
        <v>8201</v>
      </c>
      <c r="N2756">
        <v>1.4227777770000001</v>
      </c>
      <c r="O2756">
        <v>0</v>
      </c>
      <c r="P2756">
        <v>98</v>
      </c>
      <c r="Q2756">
        <v>0</v>
      </c>
      <c r="R2756">
        <v>0</v>
      </c>
      <c r="S2756">
        <v>0</v>
      </c>
      <c r="T2756">
        <v>3</v>
      </c>
      <c r="U2756">
        <v>0</v>
      </c>
      <c r="V2756">
        <v>0</v>
      </c>
      <c r="W2756">
        <v>0</v>
      </c>
      <c r="X2756">
        <v>35.874675157001469</v>
      </c>
      <c r="Y2756">
        <v>0</v>
      </c>
      <c r="Z2756">
        <v>0</v>
      </c>
      <c r="AA2756">
        <v>0</v>
      </c>
      <c r="AB2756">
        <v>2.0894199604934394</v>
      </c>
      <c r="AC2756">
        <v>0</v>
      </c>
      <c r="AD2756">
        <v>0</v>
      </c>
      <c r="AE2756">
        <v>37.964095117494907</v>
      </c>
    </row>
    <row r="2757" spans="1:31" x14ac:dyDescent="0.25">
      <c r="A2757">
        <v>1809977</v>
      </c>
      <c r="B2757">
        <v>1</v>
      </c>
      <c r="C2757" t="s">
        <v>80</v>
      </c>
      <c r="D2757" t="s">
        <v>83</v>
      </c>
      <c r="E2757" t="s">
        <v>291</v>
      </c>
      <c r="F2757" t="s">
        <v>8202</v>
      </c>
      <c r="G2757" t="s">
        <v>256</v>
      </c>
      <c r="H2757" t="s">
        <v>134</v>
      </c>
      <c r="I2757" t="s">
        <v>135</v>
      </c>
      <c r="J2757" t="s">
        <v>136</v>
      </c>
      <c r="K2757" t="s">
        <v>159</v>
      </c>
      <c r="L2757" t="s">
        <v>8203</v>
      </c>
      <c r="M2757" t="s">
        <v>8204</v>
      </c>
      <c r="N2757">
        <v>3.991666666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33</v>
      </c>
      <c r="U2757">
        <v>0</v>
      </c>
      <c r="V2757">
        <v>13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241.65162484705692</v>
      </c>
      <c r="AC2757">
        <v>0</v>
      </c>
      <c r="AD2757">
        <v>385.89559718357248</v>
      </c>
      <c r="AE2757">
        <v>627.54722203062943</v>
      </c>
    </row>
    <row r="2758" spans="1:31" x14ac:dyDescent="0.25">
      <c r="A2758">
        <v>1810332</v>
      </c>
      <c r="B2758">
        <v>1</v>
      </c>
      <c r="C2758" t="s">
        <v>80</v>
      </c>
      <c r="D2758" t="s">
        <v>90</v>
      </c>
      <c r="E2758" t="s">
        <v>193</v>
      </c>
      <c r="F2758" t="s">
        <v>8205</v>
      </c>
      <c r="G2758" t="s">
        <v>209</v>
      </c>
      <c r="H2758" t="s">
        <v>134</v>
      </c>
      <c r="I2758" t="s">
        <v>135</v>
      </c>
      <c r="J2758" t="s">
        <v>136</v>
      </c>
      <c r="K2758" t="s">
        <v>137</v>
      </c>
      <c r="L2758" t="s">
        <v>8206</v>
      </c>
      <c r="M2758" t="s">
        <v>8207</v>
      </c>
      <c r="N2758">
        <v>1.9602777769999999</v>
      </c>
      <c r="O2758">
        <v>0</v>
      </c>
      <c r="P2758">
        <v>58</v>
      </c>
      <c r="Q2758">
        <v>0</v>
      </c>
      <c r="R2758">
        <v>0</v>
      </c>
      <c r="S2758">
        <v>0</v>
      </c>
      <c r="T2758">
        <v>7</v>
      </c>
      <c r="U2758">
        <v>0</v>
      </c>
      <c r="V2758">
        <v>0</v>
      </c>
      <c r="W2758">
        <v>0</v>
      </c>
      <c r="X2758">
        <v>32.500966947093673</v>
      </c>
      <c r="Y2758">
        <v>0</v>
      </c>
      <c r="Z2758">
        <v>0</v>
      </c>
      <c r="AA2758">
        <v>0</v>
      </c>
      <c r="AB2758">
        <v>1.9817519624387228</v>
      </c>
      <c r="AC2758">
        <v>0</v>
      </c>
      <c r="AD2758">
        <v>0</v>
      </c>
      <c r="AE2758">
        <v>34.482718909532394</v>
      </c>
    </row>
    <row r="2759" spans="1:31" x14ac:dyDescent="0.25">
      <c r="A2759">
        <v>1810083</v>
      </c>
      <c r="B2759">
        <v>1</v>
      </c>
      <c r="C2759" t="s">
        <v>80</v>
      </c>
      <c r="D2759" t="s">
        <v>97</v>
      </c>
      <c r="E2759" t="s">
        <v>131</v>
      </c>
      <c r="F2759" t="s">
        <v>8208</v>
      </c>
      <c r="G2759" t="s">
        <v>231</v>
      </c>
      <c r="H2759" t="s">
        <v>134</v>
      </c>
      <c r="I2759" t="s">
        <v>135</v>
      </c>
      <c r="J2759" t="s">
        <v>136</v>
      </c>
      <c r="K2759" t="s">
        <v>137</v>
      </c>
      <c r="L2759" t="s">
        <v>8209</v>
      </c>
      <c r="M2759" t="s">
        <v>8210</v>
      </c>
      <c r="N2759">
        <v>2.7527777769999999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5.0536046511250016E-2</v>
      </c>
      <c r="AC2759">
        <v>0</v>
      </c>
      <c r="AD2759">
        <v>0</v>
      </c>
      <c r="AE2759">
        <v>5.0536046511250016E-2</v>
      </c>
    </row>
    <row r="2760" spans="1:31" x14ac:dyDescent="0.25">
      <c r="A2760">
        <v>1810226</v>
      </c>
      <c r="B2760">
        <v>1</v>
      </c>
      <c r="C2760" t="s">
        <v>81</v>
      </c>
      <c r="D2760" t="s">
        <v>113</v>
      </c>
      <c r="E2760" t="s">
        <v>131</v>
      </c>
      <c r="F2760" t="s">
        <v>8211</v>
      </c>
      <c r="G2760" t="s">
        <v>231</v>
      </c>
      <c r="H2760" t="s">
        <v>134</v>
      </c>
      <c r="I2760" t="s">
        <v>135</v>
      </c>
      <c r="J2760" t="s">
        <v>136</v>
      </c>
      <c r="K2760" t="s">
        <v>137</v>
      </c>
      <c r="L2760" t="s">
        <v>8212</v>
      </c>
      <c r="M2760" t="s">
        <v>8213</v>
      </c>
      <c r="N2760">
        <v>1.801666666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0.15843936069385667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0.15843936069385667</v>
      </c>
    </row>
    <row r="2761" spans="1:31" x14ac:dyDescent="0.25">
      <c r="A2761">
        <v>1810183</v>
      </c>
      <c r="B2761">
        <v>1</v>
      </c>
      <c r="C2761" t="s">
        <v>80</v>
      </c>
      <c r="D2761" t="s">
        <v>84</v>
      </c>
      <c r="E2761" t="s">
        <v>291</v>
      </c>
      <c r="F2761" t="s">
        <v>8214</v>
      </c>
      <c r="G2761" t="s">
        <v>424</v>
      </c>
      <c r="H2761" t="s">
        <v>134</v>
      </c>
      <c r="I2761" t="s">
        <v>135</v>
      </c>
      <c r="J2761" t="s">
        <v>136</v>
      </c>
      <c r="K2761" t="s">
        <v>137</v>
      </c>
      <c r="L2761" t="s">
        <v>8215</v>
      </c>
      <c r="M2761" t="s">
        <v>8216</v>
      </c>
      <c r="N2761">
        <v>3.4611111110000001</v>
      </c>
      <c r="O2761">
        <v>0</v>
      </c>
      <c r="P2761">
        <v>13</v>
      </c>
      <c r="Q2761">
        <v>0</v>
      </c>
      <c r="R2761">
        <v>14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20.560699419141862</v>
      </c>
      <c r="Y2761">
        <v>0</v>
      </c>
      <c r="Z2761">
        <v>29.083793878782306</v>
      </c>
      <c r="AA2761">
        <v>0</v>
      </c>
      <c r="AB2761">
        <v>3.0821752829459164</v>
      </c>
      <c r="AC2761">
        <v>0</v>
      </c>
      <c r="AD2761">
        <v>0</v>
      </c>
      <c r="AE2761">
        <v>52.72666858087009</v>
      </c>
    </row>
    <row r="2762" spans="1:31" x14ac:dyDescent="0.25">
      <c r="A2762">
        <v>1810246</v>
      </c>
      <c r="B2762">
        <v>1</v>
      </c>
      <c r="C2762" t="s">
        <v>80</v>
      </c>
      <c r="D2762" t="s">
        <v>97</v>
      </c>
      <c r="E2762" t="s">
        <v>193</v>
      </c>
      <c r="F2762" t="s">
        <v>8217</v>
      </c>
      <c r="G2762" t="s">
        <v>235</v>
      </c>
      <c r="H2762" t="s">
        <v>134</v>
      </c>
      <c r="I2762" t="s">
        <v>135</v>
      </c>
      <c r="J2762" t="s">
        <v>136</v>
      </c>
      <c r="K2762" t="s">
        <v>137</v>
      </c>
      <c r="L2762" t="s">
        <v>8218</v>
      </c>
      <c r="M2762" t="s">
        <v>8219</v>
      </c>
      <c r="N2762">
        <v>1.4569444439999999</v>
      </c>
      <c r="O2762">
        <v>0</v>
      </c>
      <c r="P2762">
        <v>2</v>
      </c>
      <c r="Q2762">
        <v>0</v>
      </c>
      <c r="R2762">
        <v>1</v>
      </c>
      <c r="S2762">
        <v>0</v>
      </c>
      <c r="T2762">
        <v>3</v>
      </c>
      <c r="U2762">
        <v>0</v>
      </c>
      <c r="V2762">
        <v>0</v>
      </c>
      <c r="W2762">
        <v>0</v>
      </c>
      <c r="X2762">
        <v>1.4350373615991292</v>
      </c>
      <c r="Y2762">
        <v>0</v>
      </c>
      <c r="Z2762">
        <v>1.2424845602933627</v>
      </c>
      <c r="AA2762">
        <v>0</v>
      </c>
      <c r="AB2762">
        <v>2.5832635738080136</v>
      </c>
      <c r="AC2762">
        <v>0</v>
      </c>
      <c r="AD2762">
        <v>0</v>
      </c>
      <c r="AE2762">
        <v>5.2607854957005049</v>
      </c>
    </row>
    <row r="2763" spans="1:31" x14ac:dyDescent="0.25">
      <c r="A2763">
        <v>1809914</v>
      </c>
      <c r="B2763">
        <v>1</v>
      </c>
      <c r="C2763" t="s">
        <v>80</v>
      </c>
      <c r="D2763" t="s">
        <v>98</v>
      </c>
      <c r="E2763" t="s">
        <v>193</v>
      </c>
      <c r="F2763" t="s">
        <v>8220</v>
      </c>
      <c r="G2763" t="s">
        <v>235</v>
      </c>
      <c r="H2763" t="s">
        <v>134</v>
      </c>
      <c r="I2763" t="s">
        <v>135</v>
      </c>
      <c r="J2763" t="s">
        <v>136</v>
      </c>
      <c r="K2763" t="s">
        <v>137</v>
      </c>
      <c r="L2763" t="s">
        <v>8221</v>
      </c>
      <c r="M2763" t="s">
        <v>8222</v>
      </c>
      <c r="N2763">
        <v>3.701944444</v>
      </c>
      <c r="O2763">
        <v>0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</row>
    <row r="2764" spans="1:31" x14ac:dyDescent="0.25">
      <c r="A2764">
        <v>1810269</v>
      </c>
      <c r="B2764">
        <v>1</v>
      </c>
      <c r="C2764" t="s">
        <v>80</v>
      </c>
      <c r="D2764" t="s">
        <v>96</v>
      </c>
      <c r="E2764" t="s">
        <v>176</v>
      </c>
      <c r="F2764" t="s">
        <v>8223</v>
      </c>
      <c r="G2764" t="s">
        <v>158</v>
      </c>
      <c r="H2764" t="s">
        <v>143</v>
      </c>
      <c r="I2764" t="s">
        <v>135</v>
      </c>
      <c r="J2764" t="s">
        <v>136</v>
      </c>
      <c r="K2764" t="s">
        <v>137</v>
      </c>
      <c r="L2764" t="s">
        <v>8224</v>
      </c>
      <c r="M2764" t="s">
        <v>8225</v>
      </c>
      <c r="N2764">
        <v>0.50333333300000005</v>
      </c>
      <c r="O2764">
        <v>0</v>
      </c>
      <c r="P2764">
        <v>279</v>
      </c>
      <c r="Q2764">
        <v>0</v>
      </c>
      <c r="R2764">
        <v>0</v>
      </c>
      <c r="S2764">
        <v>8</v>
      </c>
      <c r="T2764">
        <v>56</v>
      </c>
      <c r="U2764">
        <v>0</v>
      </c>
      <c r="V2764">
        <v>0</v>
      </c>
      <c r="W2764">
        <v>0</v>
      </c>
      <c r="X2764">
        <v>63.237638749520443</v>
      </c>
      <c r="Y2764">
        <v>0</v>
      </c>
      <c r="Z2764">
        <v>0</v>
      </c>
      <c r="AA2764">
        <v>153.60917530387516</v>
      </c>
      <c r="AB2764">
        <v>33.681227243595927</v>
      </c>
      <c r="AC2764">
        <v>0</v>
      </c>
      <c r="AD2764">
        <v>0</v>
      </c>
      <c r="AE2764">
        <v>250.52804129699155</v>
      </c>
    </row>
    <row r="2765" spans="1:31" x14ac:dyDescent="0.25">
      <c r="A2765">
        <v>1810292</v>
      </c>
      <c r="B2765">
        <v>1</v>
      </c>
      <c r="C2765" t="s">
        <v>81</v>
      </c>
      <c r="D2765" t="s">
        <v>118</v>
      </c>
      <c r="E2765" t="s">
        <v>140</v>
      </c>
      <c r="F2765" t="s">
        <v>8226</v>
      </c>
      <c r="G2765" t="s">
        <v>142</v>
      </c>
      <c r="H2765" t="s">
        <v>143</v>
      </c>
      <c r="I2765" t="s">
        <v>199</v>
      </c>
      <c r="J2765" t="s">
        <v>136</v>
      </c>
      <c r="K2765" t="s">
        <v>137</v>
      </c>
      <c r="L2765" t="s">
        <v>8227</v>
      </c>
      <c r="M2765" t="s">
        <v>8228</v>
      </c>
      <c r="N2765">
        <v>1.6666666E-2</v>
      </c>
      <c r="O2765">
        <v>1</v>
      </c>
      <c r="P2765">
        <v>247</v>
      </c>
      <c r="Q2765">
        <v>56</v>
      </c>
      <c r="R2765">
        <v>23</v>
      </c>
      <c r="S2765">
        <v>5</v>
      </c>
      <c r="T2765">
        <v>22</v>
      </c>
      <c r="U2765">
        <v>0</v>
      </c>
      <c r="V2765">
        <v>0</v>
      </c>
      <c r="W2765">
        <v>2.9794115508783334E-2</v>
      </c>
      <c r="X2765">
        <v>0.74890974990646608</v>
      </c>
      <c r="Y2765">
        <v>0.6982684406511831</v>
      </c>
      <c r="Z2765">
        <v>0.19671130390440003</v>
      </c>
      <c r="AA2765">
        <v>0.23553611801599997</v>
      </c>
      <c r="AB2765">
        <v>8.0021395984716651E-2</v>
      </c>
      <c r="AC2765">
        <v>0</v>
      </c>
      <c r="AD2765">
        <v>0</v>
      </c>
      <c r="AE2765">
        <v>1.9892411239715493</v>
      </c>
    </row>
    <row r="2766" spans="1:31" x14ac:dyDescent="0.25">
      <c r="A2766">
        <v>1810315</v>
      </c>
      <c r="B2766">
        <v>1</v>
      </c>
      <c r="C2766" t="s">
        <v>80</v>
      </c>
      <c r="D2766" t="s">
        <v>101</v>
      </c>
      <c r="E2766" t="s">
        <v>131</v>
      </c>
      <c r="F2766" t="s">
        <v>8229</v>
      </c>
      <c r="G2766" t="s">
        <v>231</v>
      </c>
      <c r="H2766" t="s">
        <v>134</v>
      </c>
      <c r="I2766" t="s">
        <v>135</v>
      </c>
      <c r="J2766" t="s">
        <v>136</v>
      </c>
      <c r="K2766" t="s">
        <v>137</v>
      </c>
      <c r="L2766" t="s">
        <v>8230</v>
      </c>
      <c r="M2766" t="s">
        <v>8231</v>
      </c>
      <c r="N2766">
        <v>1.66</v>
      </c>
      <c r="O2766">
        <v>0</v>
      </c>
      <c r="P2766">
        <v>4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3.3056800204443735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3.3056800204443735</v>
      </c>
    </row>
    <row r="2767" spans="1:31" x14ac:dyDescent="0.25">
      <c r="A2767">
        <v>1810252</v>
      </c>
      <c r="B2767">
        <v>1</v>
      </c>
      <c r="C2767" t="s">
        <v>81</v>
      </c>
      <c r="D2767" t="s">
        <v>123</v>
      </c>
      <c r="E2767" t="s">
        <v>140</v>
      </c>
      <c r="F2767" t="s">
        <v>4860</v>
      </c>
      <c r="G2767" t="s">
        <v>142</v>
      </c>
      <c r="H2767" t="s">
        <v>143</v>
      </c>
      <c r="I2767" t="s">
        <v>135</v>
      </c>
      <c r="J2767" t="s">
        <v>136</v>
      </c>
      <c r="K2767" t="s">
        <v>137</v>
      </c>
      <c r="L2767" t="s">
        <v>8232</v>
      </c>
      <c r="M2767" t="s">
        <v>8233</v>
      </c>
      <c r="N2767">
        <v>2.0194444439999999</v>
      </c>
      <c r="O2767">
        <v>3</v>
      </c>
      <c r="P2767">
        <v>531</v>
      </c>
      <c r="Q2767">
        <v>230</v>
      </c>
      <c r="R2767">
        <v>97</v>
      </c>
      <c r="S2767">
        <v>16</v>
      </c>
      <c r="T2767">
        <v>50</v>
      </c>
      <c r="U2767">
        <v>0</v>
      </c>
      <c r="V2767">
        <v>0</v>
      </c>
      <c r="W2767">
        <v>62.914933042325274</v>
      </c>
      <c r="X2767">
        <v>242.3915429254844</v>
      </c>
      <c r="Y2767">
        <v>424.1803425568674</v>
      </c>
      <c r="Z2767">
        <v>228.11632676089545</v>
      </c>
      <c r="AA2767">
        <v>96.197930648232315</v>
      </c>
      <c r="AB2767">
        <v>40.599547757477239</v>
      </c>
      <c r="AC2767">
        <v>0</v>
      </c>
      <c r="AD2767">
        <v>0</v>
      </c>
      <c r="AE2767">
        <v>1094.4006236912821</v>
      </c>
    </row>
    <row r="2768" spans="1:31" x14ac:dyDescent="0.25">
      <c r="A2768">
        <v>1810146</v>
      </c>
      <c r="B2768">
        <v>1</v>
      </c>
      <c r="C2768" t="s">
        <v>80</v>
      </c>
      <c r="D2768" t="s">
        <v>101</v>
      </c>
      <c r="E2768" t="s">
        <v>291</v>
      </c>
      <c r="F2768" t="s">
        <v>8234</v>
      </c>
      <c r="G2768" t="s">
        <v>247</v>
      </c>
      <c r="H2768" t="s">
        <v>134</v>
      </c>
      <c r="I2768" t="s">
        <v>135</v>
      </c>
      <c r="J2768" t="s">
        <v>136</v>
      </c>
      <c r="K2768" t="s">
        <v>137</v>
      </c>
      <c r="L2768" t="s">
        <v>8235</v>
      </c>
      <c r="M2768" t="s">
        <v>8236</v>
      </c>
      <c r="N2768">
        <v>1.1727777770000001</v>
      </c>
      <c r="O2768">
        <v>0</v>
      </c>
      <c r="P2768">
        <v>681</v>
      </c>
      <c r="Q2768">
        <v>0</v>
      </c>
      <c r="R2768">
        <v>0</v>
      </c>
      <c r="S2768">
        <v>0</v>
      </c>
      <c r="T2768">
        <v>4</v>
      </c>
      <c r="U2768">
        <v>0</v>
      </c>
      <c r="V2768">
        <v>0</v>
      </c>
      <c r="W2768">
        <v>0</v>
      </c>
      <c r="X2768">
        <v>173.43685389972285</v>
      </c>
      <c r="Y2768">
        <v>0</v>
      </c>
      <c r="Z2768">
        <v>0</v>
      </c>
      <c r="AA2768">
        <v>0</v>
      </c>
      <c r="AB2768">
        <v>0.72681469162538892</v>
      </c>
      <c r="AC2768">
        <v>0</v>
      </c>
      <c r="AD2768">
        <v>0</v>
      </c>
      <c r="AE2768">
        <v>174.16366859134823</v>
      </c>
    </row>
    <row r="2769" spans="1:31" x14ac:dyDescent="0.25">
      <c r="A2769">
        <v>1810060</v>
      </c>
      <c r="B2769">
        <v>1</v>
      </c>
      <c r="C2769" t="s">
        <v>80</v>
      </c>
      <c r="D2769" t="s">
        <v>94</v>
      </c>
      <c r="E2769" t="s">
        <v>193</v>
      </c>
      <c r="F2769" t="s">
        <v>4401</v>
      </c>
      <c r="G2769" t="s">
        <v>235</v>
      </c>
      <c r="H2769" t="s">
        <v>134</v>
      </c>
      <c r="I2769" t="s">
        <v>135</v>
      </c>
      <c r="J2769" t="s">
        <v>136</v>
      </c>
      <c r="K2769" t="s">
        <v>137</v>
      </c>
      <c r="L2769" t="s">
        <v>8237</v>
      </c>
      <c r="M2769" t="s">
        <v>8238</v>
      </c>
      <c r="N2769">
        <v>4.3483333330000002</v>
      </c>
      <c r="O2769">
        <v>0</v>
      </c>
      <c r="P2769">
        <v>34</v>
      </c>
      <c r="Q2769">
        <v>0</v>
      </c>
      <c r="R2769">
        <v>2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36.361204819045987</v>
      </c>
      <c r="Y2769">
        <v>0</v>
      </c>
      <c r="Z2769">
        <v>4.8292376852891632</v>
      </c>
      <c r="AA2769">
        <v>0</v>
      </c>
      <c r="AB2769">
        <v>0</v>
      </c>
      <c r="AC2769">
        <v>0</v>
      </c>
      <c r="AD2769">
        <v>0</v>
      </c>
      <c r="AE2769">
        <v>41.190442504335152</v>
      </c>
    </row>
    <row r="2770" spans="1:31" x14ac:dyDescent="0.25">
      <c r="A2770">
        <v>1810106</v>
      </c>
      <c r="B2770">
        <v>1</v>
      </c>
      <c r="C2770" t="s">
        <v>80</v>
      </c>
      <c r="D2770" t="s">
        <v>93</v>
      </c>
      <c r="E2770" t="s">
        <v>193</v>
      </c>
      <c r="F2770" t="s">
        <v>8239</v>
      </c>
      <c r="G2770" t="s">
        <v>235</v>
      </c>
      <c r="H2770" t="s">
        <v>134</v>
      </c>
      <c r="I2770" t="s">
        <v>135</v>
      </c>
      <c r="J2770" t="s">
        <v>136</v>
      </c>
      <c r="K2770" t="s">
        <v>137</v>
      </c>
      <c r="L2770" t="s">
        <v>8240</v>
      </c>
      <c r="M2770" t="s">
        <v>8241</v>
      </c>
      <c r="N2770">
        <v>5.7088888879999997</v>
      </c>
      <c r="O2770">
        <v>0</v>
      </c>
      <c r="P2770">
        <v>0</v>
      </c>
      <c r="Q2770">
        <v>0</v>
      </c>
      <c r="R2770">
        <v>12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0.27320534332875007</v>
      </c>
      <c r="AA2770">
        <v>0</v>
      </c>
      <c r="AB2770">
        <v>4.6360255857777778E-5</v>
      </c>
      <c r="AC2770">
        <v>0</v>
      </c>
      <c r="AD2770">
        <v>0</v>
      </c>
      <c r="AE2770">
        <v>0.27325170358460787</v>
      </c>
    </row>
    <row r="2771" spans="1:31" x14ac:dyDescent="0.25">
      <c r="A2771">
        <v>1810329</v>
      </c>
      <c r="B2771">
        <v>1</v>
      </c>
      <c r="C2771" t="s">
        <v>80</v>
      </c>
      <c r="D2771" t="s">
        <v>103</v>
      </c>
      <c r="E2771" t="s">
        <v>193</v>
      </c>
      <c r="F2771" t="s">
        <v>8242</v>
      </c>
      <c r="G2771" t="s">
        <v>475</v>
      </c>
      <c r="H2771" t="s">
        <v>134</v>
      </c>
      <c r="I2771" t="s">
        <v>135</v>
      </c>
      <c r="J2771" t="s">
        <v>136</v>
      </c>
      <c r="K2771" t="s">
        <v>137</v>
      </c>
      <c r="L2771" t="s">
        <v>8243</v>
      </c>
      <c r="M2771" t="s">
        <v>8244</v>
      </c>
      <c r="N2771">
        <v>0.393055555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0.15539193610792223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0.15539193610792223</v>
      </c>
    </row>
    <row r="2772" spans="1:31" x14ac:dyDescent="0.25">
      <c r="A2772">
        <v>1810186</v>
      </c>
      <c r="B2772">
        <v>1</v>
      </c>
      <c r="C2772" t="s">
        <v>80</v>
      </c>
      <c r="D2772" t="s">
        <v>83</v>
      </c>
      <c r="E2772" t="s">
        <v>193</v>
      </c>
      <c r="F2772" t="s">
        <v>8245</v>
      </c>
      <c r="G2772" t="s">
        <v>235</v>
      </c>
      <c r="H2772" t="s">
        <v>134</v>
      </c>
      <c r="I2772" t="s">
        <v>135</v>
      </c>
      <c r="J2772" t="s">
        <v>136</v>
      </c>
      <c r="K2772" t="s">
        <v>137</v>
      </c>
      <c r="L2772" t="s">
        <v>8246</v>
      </c>
      <c r="M2772" t="s">
        <v>8247</v>
      </c>
      <c r="N2772">
        <v>0.54972222199999998</v>
      </c>
      <c r="O2772">
        <v>0</v>
      </c>
      <c r="P2772">
        <v>165</v>
      </c>
      <c r="Q2772">
        <v>0</v>
      </c>
      <c r="R2772">
        <v>0</v>
      </c>
      <c r="S2772">
        <v>0</v>
      </c>
      <c r="T2772">
        <v>23</v>
      </c>
      <c r="U2772">
        <v>0</v>
      </c>
      <c r="V2772">
        <v>0</v>
      </c>
      <c r="W2772">
        <v>0</v>
      </c>
      <c r="X2772">
        <v>26.005316374375347</v>
      </c>
      <c r="Y2772">
        <v>0</v>
      </c>
      <c r="Z2772">
        <v>0</v>
      </c>
      <c r="AA2772">
        <v>0</v>
      </c>
      <c r="AB2772">
        <v>3.7514773962880259</v>
      </c>
      <c r="AC2772">
        <v>0</v>
      </c>
      <c r="AD2772">
        <v>0</v>
      </c>
      <c r="AE2772">
        <v>29.756793770663371</v>
      </c>
    </row>
    <row r="2773" spans="1:31" x14ac:dyDescent="0.25">
      <c r="A2773">
        <v>1810017</v>
      </c>
      <c r="B2773">
        <v>1</v>
      </c>
      <c r="C2773" t="s">
        <v>81</v>
      </c>
      <c r="D2773" t="s">
        <v>115</v>
      </c>
      <c r="E2773" t="s">
        <v>140</v>
      </c>
      <c r="F2773" t="s">
        <v>8248</v>
      </c>
      <c r="G2773" t="s">
        <v>142</v>
      </c>
      <c r="H2773" t="s">
        <v>143</v>
      </c>
      <c r="I2773" t="s">
        <v>199</v>
      </c>
      <c r="J2773" t="s">
        <v>136</v>
      </c>
      <c r="K2773" t="s">
        <v>137</v>
      </c>
      <c r="L2773" t="s">
        <v>8249</v>
      </c>
      <c r="M2773" t="s">
        <v>8250</v>
      </c>
      <c r="N2773">
        <v>8.3333330000000001E-3</v>
      </c>
      <c r="O2773">
        <v>0</v>
      </c>
      <c r="P2773">
        <v>1233</v>
      </c>
      <c r="Q2773">
        <v>1</v>
      </c>
      <c r="R2773">
        <v>42</v>
      </c>
      <c r="S2773">
        <v>6</v>
      </c>
      <c r="T2773">
        <v>98</v>
      </c>
      <c r="U2773">
        <v>0</v>
      </c>
      <c r="V2773">
        <v>0</v>
      </c>
      <c r="W2773">
        <v>0</v>
      </c>
      <c r="X2773">
        <v>0.96616596190755011</v>
      </c>
      <c r="Y2773">
        <v>1.5035499556733334E-2</v>
      </c>
      <c r="Z2773">
        <v>9.4039911432066692E-2</v>
      </c>
      <c r="AA2773">
        <v>9.024366979649999E-2</v>
      </c>
      <c r="AB2773">
        <v>0.16281955762775002</v>
      </c>
      <c r="AC2773">
        <v>0</v>
      </c>
      <c r="AD2773">
        <v>0</v>
      </c>
      <c r="AE2773">
        <v>1.3283046003206</v>
      </c>
    </row>
    <row r="2774" spans="1:31" x14ac:dyDescent="0.25">
      <c r="A2774">
        <v>1810023</v>
      </c>
      <c r="B2774">
        <v>1</v>
      </c>
      <c r="C2774" t="s">
        <v>80</v>
      </c>
      <c r="D2774" t="s">
        <v>82</v>
      </c>
      <c r="E2774" t="s">
        <v>131</v>
      </c>
      <c r="F2774" t="s">
        <v>8251</v>
      </c>
      <c r="G2774" t="s">
        <v>231</v>
      </c>
      <c r="H2774" t="s">
        <v>134</v>
      </c>
      <c r="I2774" t="s">
        <v>135</v>
      </c>
      <c r="J2774" t="s">
        <v>136</v>
      </c>
      <c r="K2774" t="s">
        <v>137</v>
      </c>
      <c r="L2774" t="s">
        <v>8252</v>
      </c>
      <c r="M2774" t="s">
        <v>8253</v>
      </c>
      <c r="N2774">
        <v>2.5163888879999998</v>
      </c>
      <c r="O2774">
        <v>0</v>
      </c>
      <c r="P2774">
        <v>1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0.6510327108781444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0.6510327108781444</v>
      </c>
    </row>
    <row r="2775" spans="1:31" x14ac:dyDescent="0.25">
      <c r="A2775">
        <v>1809874</v>
      </c>
      <c r="B2775">
        <v>1</v>
      </c>
      <c r="C2775" t="s">
        <v>81</v>
      </c>
      <c r="D2775" t="s">
        <v>123</v>
      </c>
      <c r="E2775" t="s">
        <v>176</v>
      </c>
      <c r="F2775" t="s">
        <v>8254</v>
      </c>
      <c r="G2775" t="s">
        <v>142</v>
      </c>
      <c r="H2775" t="s">
        <v>143</v>
      </c>
      <c r="I2775" t="s">
        <v>135</v>
      </c>
      <c r="J2775" t="s">
        <v>136</v>
      </c>
      <c r="K2775" t="s">
        <v>137</v>
      </c>
      <c r="L2775" t="s">
        <v>8255</v>
      </c>
      <c r="M2775" t="s">
        <v>8256</v>
      </c>
      <c r="N2775">
        <v>1.0986111110000001</v>
      </c>
      <c r="O2775">
        <v>5</v>
      </c>
      <c r="P2775">
        <v>0</v>
      </c>
      <c r="Q2775">
        <v>67</v>
      </c>
      <c r="R2775">
        <v>0</v>
      </c>
      <c r="S2775">
        <v>9</v>
      </c>
      <c r="T2775">
        <v>0</v>
      </c>
      <c r="U2775">
        <v>0</v>
      </c>
      <c r="V2775">
        <v>0</v>
      </c>
      <c r="W2775">
        <v>0.76778952536990019</v>
      </c>
      <c r="X2775">
        <v>0</v>
      </c>
      <c r="Y2775">
        <v>25.101423165754642</v>
      </c>
      <c r="Z2775">
        <v>0</v>
      </c>
      <c r="AA2775">
        <v>3.0287357808205169</v>
      </c>
      <c r="AB2775">
        <v>0</v>
      </c>
      <c r="AC2775">
        <v>0</v>
      </c>
      <c r="AD2775">
        <v>0</v>
      </c>
      <c r="AE2775">
        <v>28.897948471945057</v>
      </c>
    </row>
    <row r="2776" spans="1:31" x14ac:dyDescent="0.25">
      <c r="A2776">
        <v>1810143</v>
      </c>
      <c r="B2776">
        <v>1</v>
      </c>
      <c r="C2776" t="s">
        <v>80</v>
      </c>
      <c r="D2776" t="s">
        <v>106</v>
      </c>
      <c r="E2776" t="s">
        <v>146</v>
      </c>
      <c r="F2776" t="s">
        <v>8257</v>
      </c>
      <c r="G2776" t="s">
        <v>593</v>
      </c>
      <c r="H2776" t="s">
        <v>143</v>
      </c>
      <c r="I2776" t="s">
        <v>135</v>
      </c>
      <c r="J2776" t="s">
        <v>136</v>
      </c>
      <c r="K2776" t="s">
        <v>137</v>
      </c>
      <c r="L2776" t="s">
        <v>8258</v>
      </c>
      <c r="M2776" t="s">
        <v>8259</v>
      </c>
      <c r="N2776">
        <v>3.4741666659999999</v>
      </c>
      <c r="O2776">
        <v>0</v>
      </c>
      <c r="P2776">
        <v>0</v>
      </c>
      <c r="Q2776">
        <v>0</v>
      </c>
      <c r="R2776">
        <v>4</v>
      </c>
      <c r="S2776">
        <v>0</v>
      </c>
      <c r="T2776">
        <v>3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1.4308555172149802</v>
      </c>
      <c r="AA2776">
        <v>0</v>
      </c>
      <c r="AB2776">
        <v>6.9489011380792123</v>
      </c>
      <c r="AC2776">
        <v>0</v>
      </c>
      <c r="AD2776">
        <v>0</v>
      </c>
      <c r="AE2776">
        <v>8.3797566552941927</v>
      </c>
    </row>
    <row r="2777" spans="1:31" x14ac:dyDescent="0.25">
      <c r="A2777">
        <v>1810335</v>
      </c>
      <c r="B2777">
        <v>1</v>
      </c>
      <c r="C2777" t="s">
        <v>81</v>
      </c>
      <c r="D2777" t="s">
        <v>119</v>
      </c>
      <c r="E2777" t="s">
        <v>193</v>
      </c>
      <c r="F2777" t="s">
        <v>8260</v>
      </c>
      <c r="G2777" t="s">
        <v>6665</v>
      </c>
      <c r="H2777" t="s">
        <v>134</v>
      </c>
      <c r="I2777" t="s">
        <v>135</v>
      </c>
      <c r="J2777" t="s">
        <v>136</v>
      </c>
      <c r="K2777" t="s">
        <v>137</v>
      </c>
      <c r="L2777" t="s">
        <v>8261</v>
      </c>
      <c r="M2777" t="s">
        <v>8262</v>
      </c>
      <c r="N2777">
        <v>1.045555555</v>
      </c>
      <c r="O2777">
        <v>0</v>
      </c>
      <c r="P2777">
        <v>7</v>
      </c>
      <c r="Q2777">
        <v>0</v>
      </c>
      <c r="R2777">
        <v>12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1.8116953990315676</v>
      </c>
      <c r="Y2777">
        <v>0</v>
      </c>
      <c r="Z2777">
        <v>0.6820876743161467</v>
      </c>
      <c r="AA2777">
        <v>0</v>
      </c>
      <c r="AB2777">
        <v>0</v>
      </c>
      <c r="AC2777">
        <v>0</v>
      </c>
      <c r="AD2777">
        <v>0</v>
      </c>
      <c r="AE2777">
        <v>2.4937830733477142</v>
      </c>
    </row>
    <row r="2778" spans="1:31" x14ac:dyDescent="0.25">
      <c r="A2778">
        <v>1810086</v>
      </c>
      <c r="B2778">
        <v>1</v>
      </c>
      <c r="C2778" t="s">
        <v>81</v>
      </c>
      <c r="D2778" t="s">
        <v>128</v>
      </c>
      <c r="E2778" t="s">
        <v>193</v>
      </c>
      <c r="F2778" t="s">
        <v>8263</v>
      </c>
      <c r="G2778" t="s">
        <v>235</v>
      </c>
      <c r="H2778" t="s">
        <v>134</v>
      </c>
      <c r="I2778" t="s">
        <v>135</v>
      </c>
      <c r="J2778" t="s">
        <v>136</v>
      </c>
      <c r="K2778" t="s">
        <v>137</v>
      </c>
      <c r="L2778" t="s">
        <v>8264</v>
      </c>
      <c r="M2778" t="s">
        <v>8265</v>
      </c>
      <c r="N2778">
        <v>2.4619444439999998</v>
      </c>
      <c r="O2778">
        <v>0</v>
      </c>
      <c r="P2778">
        <v>66</v>
      </c>
      <c r="Q2778">
        <v>0</v>
      </c>
      <c r="R2778">
        <v>0</v>
      </c>
      <c r="S2778">
        <v>0</v>
      </c>
      <c r="T2778">
        <v>2</v>
      </c>
      <c r="U2778">
        <v>0</v>
      </c>
      <c r="V2778">
        <v>0</v>
      </c>
      <c r="W2778">
        <v>0</v>
      </c>
      <c r="X2778">
        <v>38.930462365184468</v>
      </c>
      <c r="Y2778">
        <v>0</v>
      </c>
      <c r="Z2778">
        <v>0</v>
      </c>
      <c r="AA2778">
        <v>0</v>
      </c>
      <c r="AB2778">
        <v>3.6621997875209717</v>
      </c>
      <c r="AC2778">
        <v>0</v>
      </c>
      <c r="AD2778">
        <v>0</v>
      </c>
      <c r="AE2778">
        <v>42.592662152705437</v>
      </c>
    </row>
    <row r="2779" spans="1:31" x14ac:dyDescent="0.25">
      <c r="A2779">
        <v>1810584</v>
      </c>
      <c r="B2779">
        <v>1</v>
      </c>
      <c r="C2779" t="s">
        <v>80</v>
      </c>
      <c r="D2779" t="s">
        <v>107</v>
      </c>
      <c r="E2779" t="s">
        <v>131</v>
      </c>
      <c r="F2779" t="s">
        <v>8266</v>
      </c>
      <c r="G2779" t="s">
        <v>231</v>
      </c>
      <c r="H2779" t="s">
        <v>134</v>
      </c>
      <c r="I2779" t="s">
        <v>135</v>
      </c>
      <c r="J2779" t="s">
        <v>136</v>
      </c>
      <c r="K2779" t="s">
        <v>137</v>
      </c>
      <c r="L2779" t="s">
        <v>8267</v>
      </c>
      <c r="M2779" t="s">
        <v>8268</v>
      </c>
      <c r="N2779">
        <v>1.230277777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1.1356404746999999E-4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1.1356404746999999E-4</v>
      </c>
    </row>
    <row r="2780" spans="1:31" x14ac:dyDescent="0.25">
      <c r="A2780">
        <v>1809980</v>
      </c>
      <c r="B2780">
        <v>1</v>
      </c>
      <c r="C2780" t="s">
        <v>80</v>
      </c>
      <c r="D2780" t="s">
        <v>106</v>
      </c>
      <c r="E2780" t="s">
        <v>193</v>
      </c>
      <c r="F2780" t="s">
        <v>8269</v>
      </c>
      <c r="G2780" t="s">
        <v>235</v>
      </c>
      <c r="H2780" t="s">
        <v>134</v>
      </c>
      <c r="I2780" t="s">
        <v>135</v>
      </c>
      <c r="J2780" t="s">
        <v>136</v>
      </c>
      <c r="K2780" t="s">
        <v>137</v>
      </c>
      <c r="L2780" t="s">
        <v>8270</v>
      </c>
      <c r="M2780" t="s">
        <v>8271</v>
      </c>
      <c r="N2780">
        <v>4.7144444439999997</v>
      </c>
      <c r="O2780">
        <v>0</v>
      </c>
      <c r="P2780">
        <v>0</v>
      </c>
      <c r="Q2780">
        <v>0</v>
      </c>
      <c r="R2780">
        <v>2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1.1612076687157049</v>
      </c>
      <c r="AA2780">
        <v>0</v>
      </c>
      <c r="AB2780">
        <v>0</v>
      </c>
      <c r="AC2780">
        <v>0</v>
      </c>
      <c r="AD2780">
        <v>0</v>
      </c>
      <c r="AE2780">
        <v>1.1612076687157049</v>
      </c>
    </row>
    <row r="2781" spans="1:31" x14ac:dyDescent="0.25">
      <c r="A2781">
        <v>1810037</v>
      </c>
      <c r="B2781">
        <v>1</v>
      </c>
      <c r="C2781" t="s">
        <v>80</v>
      </c>
      <c r="D2781" t="s">
        <v>94</v>
      </c>
      <c r="E2781" t="s">
        <v>131</v>
      </c>
      <c r="F2781" t="s">
        <v>8272</v>
      </c>
      <c r="G2781" t="s">
        <v>231</v>
      </c>
      <c r="H2781" t="s">
        <v>134</v>
      </c>
      <c r="I2781" t="s">
        <v>135</v>
      </c>
      <c r="J2781" t="s">
        <v>136</v>
      </c>
      <c r="K2781" t="s">
        <v>137</v>
      </c>
      <c r="L2781" t="s">
        <v>8273</v>
      </c>
      <c r="M2781" t="s">
        <v>8274</v>
      </c>
      <c r="N2781">
        <v>7.5213888879999997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1.0371528467533568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1.0371528467533568</v>
      </c>
    </row>
    <row r="2782" spans="1:31" x14ac:dyDescent="0.25">
      <c r="A2782">
        <v>1810229</v>
      </c>
      <c r="B2782">
        <v>1</v>
      </c>
      <c r="C2782" t="s">
        <v>81</v>
      </c>
      <c r="D2782" t="s">
        <v>116</v>
      </c>
      <c r="E2782" t="s">
        <v>193</v>
      </c>
      <c r="F2782" t="s">
        <v>8275</v>
      </c>
      <c r="G2782" t="s">
        <v>235</v>
      </c>
      <c r="H2782" t="s">
        <v>134</v>
      </c>
      <c r="I2782" t="s">
        <v>135</v>
      </c>
      <c r="J2782" t="s">
        <v>136</v>
      </c>
      <c r="K2782" t="s">
        <v>137</v>
      </c>
      <c r="L2782" t="s">
        <v>8276</v>
      </c>
      <c r="M2782" t="s">
        <v>8277</v>
      </c>
      <c r="N2782">
        <v>1.826944444</v>
      </c>
      <c r="O2782">
        <v>0</v>
      </c>
      <c r="P2782">
        <v>5</v>
      </c>
      <c r="Q2782">
        <v>0</v>
      </c>
      <c r="R2782">
        <v>1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0.27729976930218253</v>
      </c>
      <c r="Y2782">
        <v>0</v>
      </c>
      <c r="Z2782">
        <v>1.9076065843829169E-2</v>
      </c>
      <c r="AA2782">
        <v>0</v>
      </c>
      <c r="AB2782">
        <v>0</v>
      </c>
      <c r="AC2782">
        <v>0</v>
      </c>
      <c r="AD2782">
        <v>0</v>
      </c>
      <c r="AE2782">
        <v>0.29637583514601168</v>
      </c>
    </row>
    <row r="2783" spans="1:31" x14ac:dyDescent="0.25">
      <c r="A2783">
        <v>1810603</v>
      </c>
      <c r="B2783">
        <v>1</v>
      </c>
      <c r="C2783" t="s">
        <v>80</v>
      </c>
      <c r="D2783" t="s">
        <v>107</v>
      </c>
      <c r="E2783" t="s">
        <v>193</v>
      </c>
      <c r="F2783" t="s">
        <v>8278</v>
      </c>
      <c r="G2783" t="s">
        <v>373</v>
      </c>
      <c r="H2783" t="s">
        <v>134</v>
      </c>
      <c r="I2783" t="s">
        <v>135</v>
      </c>
      <c r="J2783" t="s">
        <v>136</v>
      </c>
      <c r="K2783" t="s">
        <v>137</v>
      </c>
      <c r="L2783" t="s">
        <v>8279</v>
      </c>
      <c r="M2783" t="s">
        <v>8280</v>
      </c>
      <c r="N2783">
        <v>7.3133333330000001</v>
      </c>
      <c r="O2783">
        <v>0</v>
      </c>
      <c r="P2783">
        <v>4</v>
      </c>
      <c r="Q2783">
        <v>0</v>
      </c>
      <c r="R2783">
        <v>0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5.3183735125494014</v>
      </c>
      <c r="Y2783">
        <v>0</v>
      </c>
      <c r="Z2783">
        <v>0</v>
      </c>
      <c r="AA2783">
        <v>0</v>
      </c>
      <c r="AB2783">
        <v>5.0929265936392998</v>
      </c>
      <c r="AC2783">
        <v>0</v>
      </c>
      <c r="AD2783">
        <v>0</v>
      </c>
      <c r="AE2783">
        <v>10.411300106188701</v>
      </c>
    </row>
    <row r="2784" spans="1:31" x14ac:dyDescent="0.25">
      <c r="A2784">
        <v>1810607</v>
      </c>
      <c r="B2784">
        <v>1</v>
      </c>
      <c r="C2784" t="s">
        <v>81</v>
      </c>
      <c r="D2784" t="s">
        <v>127</v>
      </c>
      <c r="E2784" t="s">
        <v>131</v>
      </c>
      <c r="F2784" t="s">
        <v>8281</v>
      </c>
      <c r="G2784" t="s">
        <v>231</v>
      </c>
      <c r="H2784" t="s">
        <v>134</v>
      </c>
      <c r="I2784" t="s">
        <v>135</v>
      </c>
      <c r="J2784" t="s">
        <v>136</v>
      </c>
      <c r="K2784" t="s">
        <v>137</v>
      </c>
      <c r="L2784" t="s">
        <v>8282</v>
      </c>
      <c r="M2784" t="s">
        <v>8283</v>
      </c>
      <c r="N2784">
        <v>1.3280555549999999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4.7854575198133338E-3</v>
      </c>
      <c r="AC2784">
        <v>0</v>
      </c>
      <c r="AD2784">
        <v>0</v>
      </c>
      <c r="AE2784">
        <v>4.7854575198133338E-3</v>
      </c>
    </row>
    <row r="2785" spans="1:31" x14ac:dyDescent="0.25">
      <c r="A2785">
        <v>1810614</v>
      </c>
      <c r="B2785">
        <v>1</v>
      </c>
      <c r="C2785" t="s">
        <v>81</v>
      </c>
      <c r="D2785" t="s">
        <v>127</v>
      </c>
      <c r="E2785" t="s">
        <v>140</v>
      </c>
      <c r="F2785" t="s">
        <v>7568</v>
      </c>
      <c r="G2785" t="s">
        <v>142</v>
      </c>
      <c r="H2785" t="s">
        <v>143</v>
      </c>
      <c r="I2785" t="s">
        <v>135</v>
      </c>
      <c r="J2785" t="s">
        <v>136</v>
      </c>
      <c r="K2785" t="s">
        <v>137</v>
      </c>
      <c r="L2785" t="s">
        <v>8284</v>
      </c>
      <c r="M2785" t="s">
        <v>8285</v>
      </c>
      <c r="N2785">
        <v>1.7127777769999999</v>
      </c>
      <c r="O2785">
        <v>0</v>
      </c>
      <c r="P2785">
        <v>0</v>
      </c>
      <c r="Q2785">
        <v>26</v>
      </c>
      <c r="R2785">
        <v>0</v>
      </c>
      <c r="S2785">
        <v>4</v>
      </c>
      <c r="T2785">
        <v>0</v>
      </c>
      <c r="U2785">
        <v>1</v>
      </c>
      <c r="V2785">
        <v>0</v>
      </c>
      <c r="W2785">
        <v>0</v>
      </c>
      <c r="X2785">
        <v>0</v>
      </c>
      <c r="Y2785">
        <v>11.716605161684157</v>
      </c>
      <c r="Z2785">
        <v>0</v>
      </c>
      <c r="AA2785">
        <v>14.634331308703773</v>
      </c>
      <c r="AB2785">
        <v>0</v>
      </c>
      <c r="AC2785">
        <v>11.456627714398859</v>
      </c>
      <c r="AD2785">
        <v>0</v>
      </c>
      <c r="AE2785">
        <v>37.807564184786784</v>
      </c>
    </row>
    <row r="2786" spans="1:31" x14ac:dyDescent="0.25">
      <c r="A2786">
        <v>1810615</v>
      </c>
      <c r="B2786">
        <v>1</v>
      </c>
      <c r="C2786" t="s">
        <v>80</v>
      </c>
      <c r="D2786" t="s">
        <v>95</v>
      </c>
      <c r="E2786" t="s">
        <v>140</v>
      </c>
      <c r="F2786" t="s">
        <v>8286</v>
      </c>
      <c r="G2786" t="s">
        <v>158</v>
      </c>
      <c r="H2786" t="s">
        <v>143</v>
      </c>
      <c r="I2786" t="s">
        <v>135</v>
      </c>
      <c r="J2786" t="s">
        <v>136</v>
      </c>
      <c r="K2786" t="s">
        <v>159</v>
      </c>
      <c r="L2786" t="s">
        <v>8287</v>
      </c>
      <c r="M2786" t="s">
        <v>8288</v>
      </c>
      <c r="N2786">
        <v>0.21972222199999999</v>
      </c>
      <c r="O2786">
        <v>3</v>
      </c>
      <c r="P2786">
        <v>2329</v>
      </c>
      <c r="Q2786">
        <v>7</v>
      </c>
      <c r="R2786">
        <v>29</v>
      </c>
      <c r="S2786">
        <v>43</v>
      </c>
      <c r="T2786">
        <v>196</v>
      </c>
      <c r="U2786">
        <v>10</v>
      </c>
      <c r="V2786">
        <v>2</v>
      </c>
      <c r="W2786">
        <v>0.32054604489206834</v>
      </c>
      <c r="X2786">
        <v>100.31193569191782</v>
      </c>
      <c r="Y2786">
        <v>11.43125365043011</v>
      </c>
      <c r="Z2786">
        <v>2.0335236684456612</v>
      </c>
      <c r="AA2786">
        <v>59.744379525696253</v>
      </c>
      <c r="AB2786">
        <v>23.548959064710363</v>
      </c>
      <c r="AC2786">
        <v>32.757583336525926</v>
      </c>
      <c r="AD2786">
        <v>1.0697410713555573</v>
      </c>
      <c r="AE2786">
        <v>231.21792205397378</v>
      </c>
    </row>
    <row r="2787" spans="1:31" x14ac:dyDescent="0.25">
      <c r="A2787">
        <v>1810616</v>
      </c>
      <c r="B2787">
        <v>1</v>
      </c>
      <c r="C2787" t="s">
        <v>80</v>
      </c>
      <c r="D2787" t="s">
        <v>98</v>
      </c>
      <c r="E2787" t="s">
        <v>291</v>
      </c>
      <c r="F2787" t="s">
        <v>8289</v>
      </c>
      <c r="G2787" t="s">
        <v>424</v>
      </c>
      <c r="H2787" t="s">
        <v>134</v>
      </c>
      <c r="I2787" t="s">
        <v>135</v>
      </c>
      <c r="J2787" t="s">
        <v>136</v>
      </c>
      <c r="K2787" t="s">
        <v>137</v>
      </c>
      <c r="L2787" t="s">
        <v>8290</v>
      </c>
      <c r="M2787" t="s">
        <v>8291</v>
      </c>
      <c r="N2787">
        <v>1.6105555549999999</v>
      </c>
      <c r="O2787">
        <v>0</v>
      </c>
      <c r="P2787">
        <v>0</v>
      </c>
      <c r="Q2787">
        <v>0</v>
      </c>
      <c r="R2787">
        <v>6</v>
      </c>
      <c r="S2787">
        <v>0</v>
      </c>
      <c r="T2787">
        <v>5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0.17008943253130665</v>
      </c>
      <c r="AA2787">
        <v>0</v>
      </c>
      <c r="AB2787">
        <v>24.013591951471099</v>
      </c>
      <c r="AC2787">
        <v>0</v>
      </c>
      <c r="AD2787">
        <v>0</v>
      </c>
      <c r="AE2787">
        <v>24.183681384002405</v>
      </c>
    </row>
    <row r="2788" spans="1:31" x14ac:dyDescent="0.25">
      <c r="A2788">
        <v>1810617</v>
      </c>
      <c r="B2788">
        <v>1</v>
      </c>
      <c r="C2788" t="s">
        <v>80</v>
      </c>
      <c r="D2788" t="s">
        <v>95</v>
      </c>
      <c r="E2788" t="s">
        <v>339</v>
      </c>
      <c r="F2788" t="s">
        <v>8292</v>
      </c>
      <c r="G2788" t="s">
        <v>142</v>
      </c>
      <c r="H2788" t="s">
        <v>143</v>
      </c>
      <c r="I2788" t="s">
        <v>135</v>
      </c>
      <c r="J2788" t="s">
        <v>136</v>
      </c>
      <c r="K2788" t="s">
        <v>137</v>
      </c>
      <c r="L2788" t="s">
        <v>8293</v>
      </c>
      <c r="M2788" t="s">
        <v>8294</v>
      </c>
      <c r="N2788">
        <v>9.5277776999999994E-2</v>
      </c>
      <c r="O2788">
        <v>0</v>
      </c>
      <c r="P2788">
        <v>291</v>
      </c>
      <c r="Q2788">
        <v>0</v>
      </c>
      <c r="R2788">
        <v>4</v>
      </c>
      <c r="S2788">
        <v>1</v>
      </c>
      <c r="T2788">
        <v>5</v>
      </c>
      <c r="U2788">
        <v>1</v>
      </c>
      <c r="V2788">
        <v>0</v>
      </c>
      <c r="W2788">
        <v>0</v>
      </c>
      <c r="X2788">
        <v>5.4766678265100008</v>
      </c>
      <c r="Y2788">
        <v>0</v>
      </c>
      <c r="Z2788">
        <v>5.3653064624133327E-3</v>
      </c>
      <c r="AA2788">
        <v>0.28192380319861338</v>
      </c>
      <c r="AB2788">
        <v>0.96329964346557673</v>
      </c>
      <c r="AC2788">
        <v>0.11418043786913754</v>
      </c>
      <c r="AD2788">
        <v>0</v>
      </c>
      <c r="AE2788">
        <v>6.8414370175057417</v>
      </c>
    </row>
    <row r="2789" spans="1:31" x14ac:dyDescent="0.25">
      <c r="A2789">
        <v>1810619</v>
      </c>
      <c r="B2789">
        <v>1</v>
      </c>
      <c r="C2789" t="s">
        <v>81</v>
      </c>
      <c r="D2789" t="s">
        <v>113</v>
      </c>
      <c r="E2789" t="s">
        <v>193</v>
      </c>
      <c r="F2789" t="s">
        <v>8295</v>
      </c>
      <c r="G2789" t="s">
        <v>726</v>
      </c>
      <c r="H2789" t="s">
        <v>134</v>
      </c>
      <c r="I2789" t="s">
        <v>135</v>
      </c>
      <c r="J2789" t="s">
        <v>136</v>
      </c>
      <c r="K2789" t="s">
        <v>137</v>
      </c>
      <c r="L2789" t="s">
        <v>8296</v>
      </c>
      <c r="M2789" t="s">
        <v>8297</v>
      </c>
      <c r="N2789">
        <v>4.2716666659999998</v>
      </c>
      <c r="O2789">
        <v>0</v>
      </c>
      <c r="P2789">
        <v>8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2.2338359205595819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2.2338359205595819</v>
      </c>
    </row>
    <row r="2790" spans="1:31" x14ac:dyDescent="0.25">
      <c r="A2790">
        <v>1810620</v>
      </c>
      <c r="B2790">
        <v>1</v>
      </c>
      <c r="C2790" t="s">
        <v>80</v>
      </c>
      <c r="D2790" t="s">
        <v>99</v>
      </c>
      <c r="E2790" t="s">
        <v>176</v>
      </c>
      <c r="F2790" t="s">
        <v>8298</v>
      </c>
      <c r="G2790" t="s">
        <v>443</v>
      </c>
      <c r="H2790" t="s">
        <v>143</v>
      </c>
      <c r="I2790" t="s">
        <v>135</v>
      </c>
      <c r="J2790" t="s">
        <v>136</v>
      </c>
      <c r="K2790" t="s">
        <v>137</v>
      </c>
      <c r="L2790" t="s">
        <v>8299</v>
      </c>
      <c r="M2790" t="s">
        <v>8300</v>
      </c>
      <c r="N2790">
        <v>0.36388888800000002</v>
      </c>
      <c r="O2790">
        <v>3</v>
      </c>
      <c r="P2790">
        <v>1554</v>
      </c>
      <c r="Q2790">
        <v>1</v>
      </c>
      <c r="R2790">
        <v>25</v>
      </c>
      <c r="S2790">
        <v>6</v>
      </c>
      <c r="T2790">
        <v>121</v>
      </c>
      <c r="U2790">
        <v>0</v>
      </c>
      <c r="V2790">
        <v>2</v>
      </c>
      <c r="W2790">
        <v>1.3584462687725083</v>
      </c>
      <c r="X2790">
        <v>74.134894358045159</v>
      </c>
      <c r="Y2790">
        <v>0.21562698948885001</v>
      </c>
      <c r="Z2790">
        <v>1.0138271469169167</v>
      </c>
      <c r="AA2790">
        <v>3.2086481387933357</v>
      </c>
      <c r="AB2790">
        <v>12.950161851760528</v>
      </c>
      <c r="AC2790">
        <v>0</v>
      </c>
      <c r="AD2790">
        <v>0.31039660073966396</v>
      </c>
      <c r="AE2790">
        <v>93.192001354516961</v>
      </c>
    </row>
    <row r="2791" spans="1:31" x14ac:dyDescent="0.25">
      <c r="A2791">
        <v>1810621</v>
      </c>
      <c r="B2791">
        <v>1</v>
      </c>
      <c r="C2791" t="s">
        <v>80</v>
      </c>
      <c r="D2791" t="s">
        <v>99</v>
      </c>
      <c r="E2791" t="s">
        <v>176</v>
      </c>
      <c r="F2791" t="s">
        <v>8301</v>
      </c>
      <c r="G2791" t="s">
        <v>142</v>
      </c>
      <c r="H2791" t="s">
        <v>143</v>
      </c>
      <c r="I2791" t="s">
        <v>135</v>
      </c>
      <c r="J2791" t="s">
        <v>136</v>
      </c>
      <c r="K2791" t="s">
        <v>137</v>
      </c>
      <c r="L2791" t="s">
        <v>8299</v>
      </c>
      <c r="M2791" t="s">
        <v>8302</v>
      </c>
      <c r="N2791">
        <v>0.30249999999999999</v>
      </c>
      <c r="O2791">
        <v>0</v>
      </c>
      <c r="P2791">
        <v>982</v>
      </c>
      <c r="Q2791">
        <v>0</v>
      </c>
      <c r="R2791">
        <v>5</v>
      </c>
      <c r="S2791">
        <v>0</v>
      </c>
      <c r="T2791">
        <v>51</v>
      </c>
      <c r="U2791">
        <v>0</v>
      </c>
      <c r="V2791">
        <v>1</v>
      </c>
      <c r="W2791">
        <v>0</v>
      </c>
      <c r="X2791">
        <v>62.535095018219948</v>
      </c>
      <c r="Y2791">
        <v>0</v>
      </c>
      <c r="Z2791">
        <v>0.16648891652084999</v>
      </c>
      <c r="AA2791">
        <v>0</v>
      </c>
      <c r="AB2791">
        <v>5.985139146795877</v>
      </c>
      <c r="AC2791">
        <v>0</v>
      </c>
      <c r="AD2791">
        <v>2.0272152341100002E-3</v>
      </c>
      <c r="AE2791">
        <v>68.688750296770777</v>
      </c>
    </row>
    <row r="2792" spans="1:31" x14ac:dyDescent="0.25">
      <c r="A2792">
        <v>1810623</v>
      </c>
      <c r="B2792">
        <v>1</v>
      </c>
      <c r="C2792" t="s">
        <v>80</v>
      </c>
      <c r="D2792" t="s">
        <v>104</v>
      </c>
      <c r="E2792" t="s">
        <v>146</v>
      </c>
      <c r="F2792" t="s">
        <v>4216</v>
      </c>
      <c r="G2792" t="s">
        <v>170</v>
      </c>
      <c r="H2792" t="s">
        <v>143</v>
      </c>
      <c r="I2792" t="s">
        <v>135</v>
      </c>
      <c r="J2792" t="s">
        <v>136</v>
      </c>
      <c r="K2792" t="s">
        <v>137</v>
      </c>
      <c r="L2792" t="s">
        <v>8303</v>
      </c>
      <c r="M2792" t="s">
        <v>8304</v>
      </c>
      <c r="N2792">
        <v>2.040277777</v>
      </c>
      <c r="O2792">
        <v>0</v>
      </c>
      <c r="P2792">
        <v>4</v>
      </c>
      <c r="Q2792">
        <v>0</v>
      </c>
      <c r="R2792">
        <v>13</v>
      </c>
      <c r="S2792">
        <v>0</v>
      </c>
      <c r="T2792">
        <v>1</v>
      </c>
      <c r="U2792">
        <v>0</v>
      </c>
      <c r="V2792">
        <v>0</v>
      </c>
      <c r="W2792">
        <v>0</v>
      </c>
      <c r="X2792">
        <v>0.91714704039528983</v>
      </c>
      <c r="Y2792">
        <v>0</v>
      </c>
      <c r="Z2792">
        <v>5.2400484501069045</v>
      </c>
      <c r="AA2792">
        <v>0</v>
      </c>
      <c r="AB2792">
        <v>4.140290376590972</v>
      </c>
      <c r="AC2792">
        <v>0</v>
      </c>
      <c r="AD2792">
        <v>0</v>
      </c>
      <c r="AE2792">
        <v>10.297485867093165</v>
      </c>
    </row>
    <row r="2793" spans="1:31" x14ac:dyDescent="0.25">
      <c r="A2793">
        <v>1810625</v>
      </c>
      <c r="B2793">
        <v>1</v>
      </c>
      <c r="C2793" t="s">
        <v>80</v>
      </c>
      <c r="D2793" t="s">
        <v>107</v>
      </c>
      <c r="E2793" t="s">
        <v>140</v>
      </c>
      <c r="F2793" t="s">
        <v>8305</v>
      </c>
      <c r="G2793" t="s">
        <v>142</v>
      </c>
      <c r="H2793" t="s">
        <v>143</v>
      </c>
      <c r="I2793" t="s">
        <v>135</v>
      </c>
      <c r="J2793" t="s">
        <v>136</v>
      </c>
      <c r="K2793" t="s">
        <v>137</v>
      </c>
      <c r="L2793" t="s">
        <v>8306</v>
      </c>
      <c r="M2793" t="s">
        <v>8307</v>
      </c>
      <c r="N2793">
        <v>1.845555555</v>
      </c>
      <c r="O2793">
        <v>3</v>
      </c>
      <c r="P2793">
        <v>443</v>
      </c>
      <c r="Q2793">
        <v>3</v>
      </c>
      <c r="R2793">
        <v>8</v>
      </c>
      <c r="S2793">
        <v>9</v>
      </c>
      <c r="T2793">
        <v>35</v>
      </c>
      <c r="U2793">
        <v>0</v>
      </c>
      <c r="V2793">
        <v>0</v>
      </c>
      <c r="W2793">
        <v>0.54758026026229167</v>
      </c>
      <c r="X2793">
        <v>87.5063806018386</v>
      </c>
      <c r="Y2793">
        <v>621.05090511739581</v>
      </c>
      <c r="Z2793">
        <v>0.80473850123908341</v>
      </c>
      <c r="AA2793">
        <v>566.27754790397387</v>
      </c>
      <c r="AB2793">
        <v>11.97178904376619</v>
      </c>
      <c r="AC2793">
        <v>0</v>
      </c>
      <c r="AD2793">
        <v>0</v>
      </c>
      <c r="AE2793">
        <v>1288.1589414284758</v>
      </c>
    </row>
    <row r="2794" spans="1:31" x14ac:dyDescent="0.25">
      <c r="A2794">
        <v>1810626</v>
      </c>
      <c r="B2794">
        <v>1</v>
      </c>
      <c r="C2794" t="s">
        <v>80</v>
      </c>
      <c r="D2794" t="s">
        <v>110</v>
      </c>
      <c r="E2794" t="s">
        <v>291</v>
      </c>
      <c r="F2794" t="s">
        <v>8308</v>
      </c>
      <c r="G2794" t="s">
        <v>279</v>
      </c>
      <c r="H2794" t="s">
        <v>134</v>
      </c>
      <c r="I2794" t="s">
        <v>135</v>
      </c>
      <c r="J2794" t="s">
        <v>136</v>
      </c>
      <c r="K2794" t="s">
        <v>137</v>
      </c>
      <c r="L2794" t="s">
        <v>8309</v>
      </c>
      <c r="M2794" t="s">
        <v>8310</v>
      </c>
      <c r="N2794">
        <v>1.0475000000000001</v>
      </c>
      <c r="O2794">
        <v>0</v>
      </c>
      <c r="P2794">
        <v>413</v>
      </c>
      <c r="Q2794">
        <v>0</v>
      </c>
      <c r="R2794">
        <v>0</v>
      </c>
      <c r="S2794">
        <v>0</v>
      </c>
      <c r="T2794">
        <v>12</v>
      </c>
      <c r="U2794">
        <v>0</v>
      </c>
      <c r="V2794">
        <v>0</v>
      </c>
      <c r="W2794">
        <v>0</v>
      </c>
      <c r="X2794">
        <v>107.82147219202535</v>
      </c>
      <c r="Y2794">
        <v>0</v>
      </c>
      <c r="Z2794">
        <v>0</v>
      </c>
      <c r="AA2794">
        <v>0</v>
      </c>
      <c r="AB2794">
        <v>4.9328583682959319</v>
      </c>
      <c r="AC2794">
        <v>0</v>
      </c>
      <c r="AD2794">
        <v>0</v>
      </c>
      <c r="AE2794">
        <v>112.75433056032128</v>
      </c>
    </row>
    <row r="2795" spans="1:31" x14ac:dyDescent="0.25">
      <c r="A2795">
        <v>1810630</v>
      </c>
      <c r="B2795">
        <v>1</v>
      </c>
      <c r="C2795" t="s">
        <v>80</v>
      </c>
      <c r="D2795" t="s">
        <v>96</v>
      </c>
      <c r="E2795" t="s">
        <v>326</v>
      </c>
      <c r="F2795" t="s">
        <v>8311</v>
      </c>
      <c r="G2795" t="s">
        <v>148</v>
      </c>
      <c r="H2795" t="s">
        <v>134</v>
      </c>
      <c r="I2795" t="s">
        <v>135</v>
      </c>
      <c r="J2795" t="s">
        <v>136</v>
      </c>
      <c r="K2795" t="s">
        <v>137</v>
      </c>
      <c r="L2795" t="s">
        <v>8312</v>
      </c>
      <c r="M2795" t="s">
        <v>8313</v>
      </c>
      <c r="N2795">
        <v>1.544166666</v>
      </c>
      <c r="O2795">
        <v>0</v>
      </c>
      <c r="P2795">
        <v>35</v>
      </c>
      <c r="Q2795">
        <v>0</v>
      </c>
      <c r="R2795">
        <v>0</v>
      </c>
      <c r="S2795">
        <v>0</v>
      </c>
      <c r="T2795">
        <v>11</v>
      </c>
      <c r="U2795">
        <v>0</v>
      </c>
      <c r="V2795">
        <v>0</v>
      </c>
      <c r="W2795">
        <v>0</v>
      </c>
      <c r="X2795">
        <v>15.773435286317657</v>
      </c>
      <c r="Y2795">
        <v>0</v>
      </c>
      <c r="Z2795">
        <v>0</v>
      </c>
      <c r="AA2795">
        <v>0</v>
      </c>
      <c r="AB2795">
        <v>14.134249312527629</v>
      </c>
      <c r="AC2795">
        <v>0</v>
      </c>
      <c r="AD2795">
        <v>0</v>
      </c>
      <c r="AE2795">
        <v>29.907684598845286</v>
      </c>
    </row>
    <row r="2796" spans="1:31" x14ac:dyDescent="0.25">
      <c r="A2796">
        <v>1810634</v>
      </c>
      <c r="B2796">
        <v>1</v>
      </c>
      <c r="C2796" t="s">
        <v>81</v>
      </c>
      <c r="D2796" t="s">
        <v>127</v>
      </c>
      <c r="E2796" t="s">
        <v>140</v>
      </c>
      <c r="F2796" t="s">
        <v>8314</v>
      </c>
      <c r="G2796" t="s">
        <v>142</v>
      </c>
      <c r="H2796" t="s">
        <v>143</v>
      </c>
      <c r="I2796" t="s">
        <v>135</v>
      </c>
      <c r="J2796" t="s">
        <v>136</v>
      </c>
      <c r="K2796" t="s">
        <v>137</v>
      </c>
      <c r="L2796" t="s">
        <v>8315</v>
      </c>
      <c r="M2796" t="s">
        <v>8316</v>
      </c>
      <c r="N2796">
        <v>2.1377777770000002</v>
      </c>
      <c r="O2796">
        <v>0</v>
      </c>
      <c r="P2796">
        <v>763</v>
      </c>
      <c r="Q2796">
        <v>16</v>
      </c>
      <c r="R2796">
        <v>31</v>
      </c>
      <c r="S2796">
        <v>2</v>
      </c>
      <c r="T2796">
        <v>79</v>
      </c>
      <c r="U2796">
        <v>0</v>
      </c>
      <c r="V2796">
        <v>0</v>
      </c>
      <c r="W2796">
        <v>0</v>
      </c>
      <c r="X2796">
        <v>169.71746126486931</v>
      </c>
      <c r="Y2796">
        <v>31.443934174268804</v>
      </c>
      <c r="Z2796">
        <v>13.727578131552001</v>
      </c>
      <c r="AA2796">
        <v>5.3694460154677301</v>
      </c>
      <c r="AB2796">
        <v>41.465608239415566</v>
      </c>
      <c r="AC2796">
        <v>0</v>
      </c>
      <c r="AD2796">
        <v>0</v>
      </c>
      <c r="AE2796">
        <v>261.72402782557344</v>
      </c>
    </row>
    <row r="2797" spans="1:31" x14ac:dyDescent="0.25">
      <c r="A2797">
        <v>1810635</v>
      </c>
      <c r="B2797">
        <v>1</v>
      </c>
      <c r="C2797" t="s">
        <v>80</v>
      </c>
      <c r="D2797" t="s">
        <v>84</v>
      </c>
      <c r="E2797" t="s">
        <v>140</v>
      </c>
      <c r="F2797" t="s">
        <v>8317</v>
      </c>
      <c r="G2797" t="s">
        <v>142</v>
      </c>
      <c r="H2797" t="s">
        <v>143</v>
      </c>
      <c r="I2797" t="s">
        <v>135</v>
      </c>
      <c r="J2797" t="s">
        <v>136</v>
      </c>
      <c r="K2797" t="s">
        <v>137</v>
      </c>
      <c r="L2797" t="s">
        <v>8318</v>
      </c>
      <c r="M2797" t="s">
        <v>8319</v>
      </c>
      <c r="N2797">
        <v>5.4722222000000001E-2</v>
      </c>
      <c r="O2797">
        <v>6</v>
      </c>
      <c r="P2797">
        <v>1340</v>
      </c>
      <c r="Q2797">
        <v>13</v>
      </c>
      <c r="R2797">
        <v>280</v>
      </c>
      <c r="S2797">
        <v>25</v>
      </c>
      <c r="T2797">
        <v>190</v>
      </c>
      <c r="U2797">
        <v>1</v>
      </c>
      <c r="V2797">
        <v>0</v>
      </c>
      <c r="W2797">
        <v>0.15923207006514001</v>
      </c>
      <c r="X2797">
        <v>14.22263998337346</v>
      </c>
      <c r="Y2797">
        <v>0.82420500718645229</v>
      </c>
      <c r="Z2797">
        <v>4.3592498958402484</v>
      </c>
      <c r="AA2797">
        <v>3.8014463024446075</v>
      </c>
      <c r="AB2797">
        <v>4.5826921928573787</v>
      </c>
      <c r="AC2797">
        <v>2.8886611076460667</v>
      </c>
      <c r="AD2797">
        <v>0</v>
      </c>
      <c r="AE2797">
        <v>30.83812655941335</v>
      </c>
    </row>
    <row r="2798" spans="1:31" x14ac:dyDescent="0.25">
      <c r="A2798">
        <v>1810636</v>
      </c>
      <c r="B2798">
        <v>1</v>
      </c>
      <c r="C2798" t="s">
        <v>81</v>
      </c>
      <c r="D2798" t="s">
        <v>120</v>
      </c>
      <c r="E2798" t="s">
        <v>140</v>
      </c>
      <c r="F2798" t="s">
        <v>1066</v>
      </c>
      <c r="G2798" t="s">
        <v>142</v>
      </c>
      <c r="H2798" t="s">
        <v>143</v>
      </c>
      <c r="I2798" t="s">
        <v>135</v>
      </c>
      <c r="J2798" t="s">
        <v>136</v>
      </c>
      <c r="K2798" t="s">
        <v>137</v>
      </c>
      <c r="L2798" t="s">
        <v>8320</v>
      </c>
      <c r="M2798" t="s">
        <v>8321</v>
      </c>
      <c r="N2798">
        <v>3.292777777</v>
      </c>
      <c r="O2798">
        <v>0</v>
      </c>
      <c r="P2798">
        <v>473</v>
      </c>
      <c r="Q2798">
        <v>23</v>
      </c>
      <c r="R2798">
        <v>43</v>
      </c>
      <c r="S2798">
        <v>3</v>
      </c>
      <c r="T2798">
        <v>24</v>
      </c>
      <c r="U2798">
        <v>0</v>
      </c>
      <c r="V2798">
        <v>0</v>
      </c>
      <c r="W2798">
        <v>0</v>
      </c>
      <c r="X2798">
        <v>231.95989773267272</v>
      </c>
      <c r="Y2798">
        <v>27.90173987212118</v>
      </c>
      <c r="Z2798">
        <v>39.293849362617472</v>
      </c>
      <c r="AA2798">
        <v>78.320202236808015</v>
      </c>
      <c r="AB2798">
        <v>12.744827887930381</v>
      </c>
      <c r="AC2798">
        <v>0</v>
      </c>
      <c r="AD2798">
        <v>0</v>
      </c>
      <c r="AE2798">
        <v>390.22051709214981</v>
      </c>
    </row>
    <row r="2799" spans="1:31" x14ac:dyDescent="0.25">
      <c r="A2799">
        <v>1810638</v>
      </c>
      <c r="B2799">
        <v>1</v>
      </c>
      <c r="C2799" t="s">
        <v>80</v>
      </c>
      <c r="D2799" t="s">
        <v>104</v>
      </c>
      <c r="E2799" t="s">
        <v>140</v>
      </c>
      <c r="F2799" t="s">
        <v>8322</v>
      </c>
      <c r="G2799" t="s">
        <v>142</v>
      </c>
      <c r="H2799" t="s">
        <v>143</v>
      </c>
      <c r="I2799" t="s">
        <v>135</v>
      </c>
      <c r="J2799" t="s">
        <v>136</v>
      </c>
      <c r="K2799" t="s">
        <v>137</v>
      </c>
      <c r="L2799" t="s">
        <v>8323</v>
      </c>
      <c r="M2799" t="s">
        <v>8324</v>
      </c>
      <c r="N2799">
        <v>0.68805555500000004</v>
      </c>
      <c r="O2799">
        <v>2</v>
      </c>
      <c r="P2799">
        <v>5992</v>
      </c>
      <c r="Q2799">
        <v>17</v>
      </c>
      <c r="R2799">
        <v>131</v>
      </c>
      <c r="S2799">
        <v>5</v>
      </c>
      <c r="T2799">
        <v>764</v>
      </c>
      <c r="U2799">
        <v>6</v>
      </c>
      <c r="V2799">
        <v>1</v>
      </c>
      <c r="W2799">
        <v>0.31816378857651717</v>
      </c>
      <c r="X2799">
        <v>588.07195437573375</v>
      </c>
      <c r="Y2799">
        <v>7.8647046220668635</v>
      </c>
      <c r="Z2799">
        <v>20.55571715765285</v>
      </c>
      <c r="AA2799">
        <v>13.720552862538888</v>
      </c>
      <c r="AB2799">
        <v>154.62787471483728</v>
      </c>
      <c r="AC2799">
        <v>78.984165015641636</v>
      </c>
      <c r="AD2799">
        <v>0</v>
      </c>
      <c r="AE2799">
        <v>864.14313253704768</v>
      </c>
    </row>
    <row r="2800" spans="1:31" x14ac:dyDescent="0.25">
      <c r="A2800">
        <v>1810639</v>
      </c>
      <c r="B2800">
        <v>1</v>
      </c>
      <c r="C2800" t="s">
        <v>81</v>
      </c>
      <c r="D2800" t="s">
        <v>118</v>
      </c>
      <c r="E2800" t="s">
        <v>146</v>
      </c>
      <c r="F2800" t="s">
        <v>8325</v>
      </c>
      <c r="G2800" t="s">
        <v>170</v>
      </c>
      <c r="H2800" t="s">
        <v>143</v>
      </c>
      <c r="I2800" t="s">
        <v>135</v>
      </c>
      <c r="J2800" t="s">
        <v>136</v>
      </c>
      <c r="K2800" t="s">
        <v>137</v>
      </c>
      <c r="L2800" t="s">
        <v>8326</v>
      </c>
      <c r="M2800" t="s">
        <v>8327</v>
      </c>
      <c r="N2800">
        <v>2.4105555550000002</v>
      </c>
      <c r="O2800">
        <v>0</v>
      </c>
      <c r="P2800">
        <v>0</v>
      </c>
      <c r="Q2800">
        <v>1</v>
      </c>
      <c r="R2800">
        <v>0</v>
      </c>
      <c r="S2800">
        <v>2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0.40081510815052557</v>
      </c>
      <c r="Z2800">
        <v>0</v>
      </c>
      <c r="AA2800">
        <v>4.1796382218802934</v>
      </c>
      <c r="AB2800">
        <v>0</v>
      </c>
      <c r="AC2800">
        <v>0</v>
      </c>
      <c r="AD2800">
        <v>0</v>
      </c>
      <c r="AE2800">
        <v>4.580453330030819</v>
      </c>
    </row>
    <row r="2801" spans="1:31" x14ac:dyDescent="0.25">
      <c r="A2801">
        <v>1810640</v>
      </c>
      <c r="B2801">
        <v>1</v>
      </c>
      <c r="C2801" t="s">
        <v>80</v>
      </c>
      <c r="D2801" t="s">
        <v>93</v>
      </c>
      <c r="E2801" t="s">
        <v>291</v>
      </c>
      <c r="F2801" t="s">
        <v>5457</v>
      </c>
      <c r="G2801" t="s">
        <v>937</v>
      </c>
      <c r="H2801" t="s">
        <v>134</v>
      </c>
      <c r="I2801" t="s">
        <v>135</v>
      </c>
      <c r="J2801" t="s">
        <v>136</v>
      </c>
      <c r="K2801" t="s">
        <v>137</v>
      </c>
      <c r="L2801" t="s">
        <v>8328</v>
      </c>
      <c r="M2801" t="s">
        <v>8329</v>
      </c>
      <c r="N2801">
        <v>4.4330555550000001</v>
      </c>
      <c r="O2801">
        <v>0</v>
      </c>
      <c r="P2801">
        <v>0</v>
      </c>
      <c r="Q2801">
        <v>0</v>
      </c>
      <c r="R2801">
        <v>15</v>
      </c>
      <c r="S2801">
        <v>0</v>
      </c>
      <c r="T2801">
        <v>3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97.855154490800018</v>
      </c>
      <c r="AA2801">
        <v>0</v>
      </c>
      <c r="AB2801">
        <v>0.80759266411907227</v>
      </c>
      <c r="AC2801">
        <v>0</v>
      </c>
      <c r="AD2801">
        <v>0</v>
      </c>
      <c r="AE2801">
        <v>98.662747154919089</v>
      </c>
    </row>
    <row r="2802" spans="1:31" x14ac:dyDescent="0.25">
      <c r="A2802">
        <v>1810643</v>
      </c>
      <c r="B2802">
        <v>1</v>
      </c>
      <c r="C2802" t="s">
        <v>80</v>
      </c>
      <c r="D2802" t="s">
        <v>107</v>
      </c>
      <c r="E2802" t="s">
        <v>193</v>
      </c>
      <c r="F2802" t="s">
        <v>7444</v>
      </c>
      <c r="G2802" t="s">
        <v>235</v>
      </c>
      <c r="H2802" t="s">
        <v>134</v>
      </c>
      <c r="I2802" t="s">
        <v>135</v>
      </c>
      <c r="J2802" t="s">
        <v>136</v>
      </c>
      <c r="K2802" t="s">
        <v>137</v>
      </c>
      <c r="L2802" t="s">
        <v>8330</v>
      </c>
      <c r="M2802" t="s">
        <v>8331</v>
      </c>
      <c r="N2802">
        <v>2.9505555550000002</v>
      </c>
      <c r="O2802">
        <v>0</v>
      </c>
      <c r="P2802">
        <v>14</v>
      </c>
      <c r="Q2802">
        <v>0</v>
      </c>
      <c r="R2802">
        <v>0</v>
      </c>
      <c r="S2802">
        <v>0</v>
      </c>
      <c r="T2802">
        <v>5</v>
      </c>
      <c r="U2802">
        <v>0</v>
      </c>
      <c r="V2802">
        <v>0</v>
      </c>
      <c r="W2802">
        <v>0</v>
      </c>
      <c r="X2802">
        <v>6.5858903880194877</v>
      </c>
      <c r="Y2802">
        <v>0</v>
      </c>
      <c r="Z2802">
        <v>0</v>
      </c>
      <c r="AA2802">
        <v>0</v>
      </c>
      <c r="AB2802">
        <v>6.2114607683089984</v>
      </c>
      <c r="AC2802">
        <v>0</v>
      </c>
      <c r="AD2802">
        <v>0</v>
      </c>
      <c r="AE2802">
        <v>12.797351156328485</v>
      </c>
    </row>
    <row r="2803" spans="1:31" x14ac:dyDescent="0.25">
      <c r="A2803">
        <v>1810644</v>
      </c>
      <c r="B2803">
        <v>1</v>
      </c>
      <c r="C2803" t="s">
        <v>81</v>
      </c>
      <c r="D2803" t="s">
        <v>128</v>
      </c>
      <c r="E2803" t="s">
        <v>146</v>
      </c>
      <c r="F2803" t="s">
        <v>1129</v>
      </c>
      <c r="G2803" t="s">
        <v>142</v>
      </c>
      <c r="H2803" t="s">
        <v>143</v>
      </c>
      <c r="I2803" t="s">
        <v>135</v>
      </c>
      <c r="J2803" t="s">
        <v>136</v>
      </c>
      <c r="K2803" t="s">
        <v>137</v>
      </c>
      <c r="L2803" t="s">
        <v>8332</v>
      </c>
      <c r="M2803" t="s">
        <v>8333</v>
      </c>
      <c r="N2803">
        <v>2.437777777</v>
      </c>
      <c r="O2803">
        <v>0</v>
      </c>
      <c r="P2803">
        <v>15</v>
      </c>
      <c r="Q2803">
        <v>0</v>
      </c>
      <c r="R2803">
        <v>19</v>
      </c>
      <c r="S2803">
        <v>8</v>
      </c>
      <c r="T2803">
        <v>4</v>
      </c>
      <c r="U2803">
        <v>2</v>
      </c>
      <c r="V2803">
        <v>0</v>
      </c>
      <c r="W2803">
        <v>0</v>
      </c>
      <c r="X2803">
        <v>8.2970270143250637</v>
      </c>
      <c r="Y2803">
        <v>0</v>
      </c>
      <c r="Z2803">
        <v>13.731712678117772</v>
      </c>
      <c r="AA2803">
        <v>919.5002883979945</v>
      </c>
      <c r="AB2803">
        <v>22.916709421284374</v>
      </c>
      <c r="AC2803">
        <v>155.53674184997729</v>
      </c>
      <c r="AD2803">
        <v>0</v>
      </c>
      <c r="AE2803">
        <v>1119.982479361699</v>
      </c>
    </row>
    <row r="2804" spans="1:31" x14ac:dyDescent="0.25">
      <c r="A2804">
        <v>1810645</v>
      </c>
      <c r="B2804">
        <v>1</v>
      </c>
      <c r="C2804" t="s">
        <v>80</v>
      </c>
      <c r="D2804" t="s">
        <v>86</v>
      </c>
      <c r="E2804" t="s">
        <v>146</v>
      </c>
      <c r="F2804" t="s">
        <v>8334</v>
      </c>
      <c r="G2804" t="s">
        <v>5591</v>
      </c>
      <c r="H2804" t="s">
        <v>143</v>
      </c>
      <c r="I2804" t="s">
        <v>135</v>
      </c>
      <c r="J2804" t="s">
        <v>136</v>
      </c>
      <c r="K2804" t="s">
        <v>137</v>
      </c>
      <c r="L2804" t="s">
        <v>8335</v>
      </c>
      <c r="M2804" t="s">
        <v>8336</v>
      </c>
      <c r="N2804">
        <v>6.7094444439999998</v>
      </c>
      <c r="O2804">
        <v>0</v>
      </c>
      <c r="P2804">
        <v>440</v>
      </c>
      <c r="Q2804">
        <v>0</v>
      </c>
      <c r="R2804">
        <v>1</v>
      </c>
      <c r="S2804">
        <v>0</v>
      </c>
      <c r="T2804">
        <v>29</v>
      </c>
      <c r="U2804">
        <v>0</v>
      </c>
      <c r="V2804">
        <v>0</v>
      </c>
      <c r="W2804">
        <v>0</v>
      </c>
      <c r="X2804">
        <v>937.51211263210348</v>
      </c>
      <c r="Y2804">
        <v>0</v>
      </c>
      <c r="Z2804">
        <v>7.6558963418884343</v>
      </c>
      <c r="AA2804">
        <v>0</v>
      </c>
      <c r="AB2804">
        <v>152.24273021660701</v>
      </c>
      <c r="AC2804">
        <v>0</v>
      </c>
      <c r="AD2804">
        <v>0</v>
      </c>
      <c r="AE2804">
        <v>1097.4107391905991</v>
      </c>
    </row>
    <row r="2805" spans="1:31" x14ac:dyDescent="0.25">
      <c r="A2805">
        <v>1810646</v>
      </c>
      <c r="B2805">
        <v>1</v>
      </c>
      <c r="C2805" t="s">
        <v>80</v>
      </c>
      <c r="D2805" t="s">
        <v>87</v>
      </c>
      <c r="E2805" t="s">
        <v>193</v>
      </c>
      <c r="F2805" t="s">
        <v>6183</v>
      </c>
      <c r="G2805" t="s">
        <v>722</v>
      </c>
      <c r="H2805" t="s">
        <v>134</v>
      </c>
      <c r="I2805" t="s">
        <v>135</v>
      </c>
      <c r="J2805" t="s">
        <v>136</v>
      </c>
      <c r="K2805" t="s">
        <v>137</v>
      </c>
      <c r="L2805" t="s">
        <v>8337</v>
      </c>
      <c r="M2805" t="s">
        <v>8338</v>
      </c>
      <c r="N2805">
        <v>2.1088888880000001</v>
      </c>
      <c r="O2805">
        <v>0</v>
      </c>
      <c r="P2805">
        <v>108</v>
      </c>
      <c r="Q2805">
        <v>0</v>
      </c>
      <c r="R2805">
        <v>0</v>
      </c>
      <c r="S2805">
        <v>0</v>
      </c>
      <c r="T2805">
        <v>2</v>
      </c>
      <c r="U2805">
        <v>0</v>
      </c>
      <c r="V2805">
        <v>0</v>
      </c>
      <c r="W2805">
        <v>0</v>
      </c>
      <c r="X2805">
        <v>57.181652606949527</v>
      </c>
      <c r="Y2805">
        <v>0</v>
      </c>
      <c r="Z2805">
        <v>0</v>
      </c>
      <c r="AA2805">
        <v>0</v>
      </c>
      <c r="AB2805">
        <v>1.9615670226393194</v>
      </c>
      <c r="AC2805">
        <v>0</v>
      </c>
      <c r="AD2805">
        <v>0</v>
      </c>
      <c r="AE2805">
        <v>59.143219629588849</v>
      </c>
    </row>
    <row r="2806" spans="1:31" x14ac:dyDescent="0.25">
      <c r="A2806">
        <v>1810648</v>
      </c>
      <c r="B2806">
        <v>1</v>
      </c>
      <c r="C2806" t="s">
        <v>80</v>
      </c>
      <c r="D2806" t="s">
        <v>98</v>
      </c>
      <c r="E2806" t="s">
        <v>176</v>
      </c>
      <c r="F2806" t="s">
        <v>6374</v>
      </c>
      <c r="G2806" t="s">
        <v>7132</v>
      </c>
      <c r="H2806" t="s">
        <v>143</v>
      </c>
      <c r="I2806" t="s">
        <v>135</v>
      </c>
      <c r="J2806" t="s">
        <v>136</v>
      </c>
      <c r="K2806" t="s">
        <v>137</v>
      </c>
      <c r="L2806" t="s">
        <v>8339</v>
      </c>
      <c r="M2806" t="s">
        <v>8340</v>
      </c>
      <c r="N2806">
        <v>7.443888888</v>
      </c>
      <c r="O2806">
        <v>0</v>
      </c>
      <c r="P2806">
        <v>0</v>
      </c>
      <c r="Q2806">
        <v>15</v>
      </c>
      <c r="R2806">
        <v>36</v>
      </c>
      <c r="S2806">
        <v>5</v>
      </c>
      <c r="T2806">
        <v>24</v>
      </c>
      <c r="U2806">
        <v>0</v>
      </c>
      <c r="V2806">
        <v>0</v>
      </c>
      <c r="W2806">
        <v>0</v>
      </c>
      <c r="X2806">
        <v>0</v>
      </c>
      <c r="Y2806">
        <v>242.96048639824673</v>
      </c>
      <c r="Z2806">
        <v>128.14575173619468</v>
      </c>
      <c r="AA2806">
        <v>32.253531946764852</v>
      </c>
      <c r="AB2806">
        <v>178.20719033509218</v>
      </c>
      <c r="AC2806">
        <v>0</v>
      </c>
      <c r="AD2806">
        <v>0</v>
      </c>
      <c r="AE2806">
        <v>581.56696041629846</v>
      </c>
    </row>
    <row r="2807" spans="1:31" x14ac:dyDescent="0.25">
      <c r="A2807">
        <v>1810652</v>
      </c>
      <c r="B2807">
        <v>1</v>
      </c>
      <c r="C2807" t="s">
        <v>80</v>
      </c>
      <c r="D2807" t="s">
        <v>98</v>
      </c>
      <c r="E2807" t="s">
        <v>193</v>
      </c>
      <c r="F2807" t="s">
        <v>8341</v>
      </c>
      <c r="G2807" t="s">
        <v>235</v>
      </c>
      <c r="H2807" t="s">
        <v>134</v>
      </c>
      <c r="I2807" t="s">
        <v>135</v>
      </c>
      <c r="J2807" t="s">
        <v>136</v>
      </c>
      <c r="K2807" t="s">
        <v>137</v>
      </c>
      <c r="L2807" t="s">
        <v>8342</v>
      </c>
      <c r="M2807" t="s">
        <v>8343</v>
      </c>
      <c r="N2807">
        <v>1.7044444439999999</v>
      </c>
      <c r="O2807">
        <v>0</v>
      </c>
      <c r="P2807">
        <v>0</v>
      </c>
      <c r="Q2807">
        <v>0</v>
      </c>
      <c r="R2807">
        <v>2</v>
      </c>
      <c r="S2807">
        <v>0</v>
      </c>
      <c r="T2807">
        <v>1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5.8057919262438293</v>
      </c>
      <c r="AA2807">
        <v>0</v>
      </c>
      <c r="AB2807">
        <v>0.27065275871337785</v>
      </c>
      <c r="AC2807">
        <v>0</v>
      </c>
      <c r="AD2807">
        <v>0</v>
      </c>
      <c r="AE2807">
        <v>6.0764446849572069</v>
      </c>
    </row>
    <row r="2808" spans="1:31" x14ac:dyDescent="0.25">
      <c r="A2808">
        <v>1810654</v>
      </c>
      <c r="B2808">
        <v>1</v>
      </c>
      <c r="C2808" t="s">
        <v>80</v>
      </c>
      <c r="D2808" t="s">
        <v>104</v>
      </c>
      <c r="E2808" t="s">
        <v>146</v>
      </c>
      <c r="F2808" t="s">
        <v>8344</v>
      </c>
      <c r="G2808" t="s">
        <v>170</v>
      </c>
      <c r="H2808" t="s">
        <v>143</v>
      </c>
      <c r="I2808" t="s">
        <v>135</v>
      </c>
      <c r="J2808" t="s">
        <v>136</v>
      </c>
      <c r="K2808" t="s">
        <v>137</v>
      </c>
      <c r="L2808" t="s">
        <v>8345</v>
      </c>
      <c r="M2808" t="s">
        <v>8346</v>
      </c>
      <c r="N2808">
        <v>3.335555555</v>
      </c>
      <c r="O2808">
        <v>0</v>
      </c>
      <c r="P2808">
        <v>2774</v>
      </c>
      <c r="Q2808">
        <v>0</v>
      </c>
      <c r="R2808">
        <v>16</v>
      </c>
      <c r="S2808">
        <v>0</v>
      </c>
      <c r="T2808">
        <v>341</v>
      </c>
      <c r="U2808">
        <v>1</v>
      </c>
      <c r="V2808">
        <v>0</v>
      </c>
      <c r="W2808">
        <v>0</v>
      </c>
      <c r="X2808">
        <v>1738.878329414991</v>
      </c>
      <c r="Y2808">
        <v>0</v>
      </c>
      <c r="Z2808">
        <v>15.22992869646249</v>
      </c>
      <c r="AA2808">
        <v>0</v>
      </c>
      <c r="AB2808">
        <v>500.43451831026721</v>
      </c>
      <c r="AC2808">
        <v>406.03816845594901</v>
      </c>
      <c r="AD2808">
        <v>0</v>
      </c>
      <c r="AE2808">
        <v>2660.5809448776695</v>
      </c>
    </row>
    <row r="2809" spans="1:31" x14ac:dyDescent="0.25">
      <c r="A2809">
        <v>1810657</v>
      </c>
      <c r="B2809">
        <v>1</v>
      </c>
      <c r="C2809" t="s">
        <v>80</v>
      </c>
      <c r="D2809" t="s">
        <v>107</v>
      </c>
      <c r="E2809" t="s">
        <v>193</v>
      </c>
      <c r="F2809" t="s">
        <v>8347</v>
      </c>
      <c r="G2809" t="s">
        <v>373</v>
      </c>
      <c r="H2809" t="s">
        <v>134</v>
      </c>
      <c r="I2809" t="s">
        <v>135</v>
      </c>
      <c r="J2809" t="s">
        <v>136</v>
      </c>
      <c r="K2809" t="s">
        <v>137</v>
      </c>
      <c r="L2809" t="s">
        <v>8348</v>
      </c>
      <c r="M2809" t="s">
        <v>8349</v>
      </c>
      <c r="N2809">
        <v>2.1038888880000002</v>
      </c>
      <c r="O2809">
        <v>0</v>
      </c>
      <c r="P2809">
        <v>18</v>
      </c>
      <c r="Q2809">
        <v>0</v>
      </c>
      <c r="R2809">
        <v>0</v>
      </c>
      <c r="S2809">
        <v>0</v>
      </c>
      <c r="T2809">
        <v>8</v>
      </c>
      <c r="U2809">
        <v>0</v>
      </c>
      <c r="V2809">
        <v>0</v>
      </c>
      <c r="W2809">
        <v>0</v>
      </c>
      <c r="X2809">
        <v>4.8248565787561439</v>
      </c>
      <c r="Y2809">
        <v>0</v>
      </c>
      <c r="Z2809">
        <v>0</v>
      </c>
      <c r="AA2809">
        <v>0</v>
      </c>
      <c r="AB2809">
        <v>5.7075842105178403</v>
      </c>
      <c r="AC2809">
        <v>0</v>
      </c>
      <c r="AD2809">
        <v>0</v>
      </c>
      <c r="AE2809">
        <v>10.532440789273984</v>
      </c>
    </row>
    <row r="2810" spans="1:31" x14ac:dyDescent="0.25">
      <c r="A2810">
        <v>1810660</v>
      </c>
      <c r="B2810">
        <v>1</v>
      </c>
      <c r="C2810" t="s">
        <v>80</v>
      </c>
      <c r="D2810" t="s">
        <v>105</v>
      </c>
      <c r="E2810" t="s">
        <v>131</v>
      </c>
      <c r="F2810" t="s">
        <v>8350</v>
      </c>
      <c r="G2810" t="s">
        <v>209</v>
      </c>
      <c r="H2810" t="s">
        <v>134</v>
      </c>
      <c r="I2810" t="s">
        <v>135</v>
      </c>
      <c r="J2810" t="s">
        <v>136</v>
      </c>
      <c r="K2810" t="s">
        <v>137</v>
      </c>
      <c r="L2810" t="s">
        <v>8351</v>
      </c>
      <c r="M2810" t="s">
        <v>8352</v>
      </c>
      <c r="N2810">
        <v>0.390833333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1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9.3629582570511106E-3</v>
      </c>
      <c r="AC2810">
        <v>0</v>
      </c>
      <c r="AD2810">
        <v>0</v>
      </c>
      <c r="AE2810">
        <v>9.3629582570511106E-3</v>
      </c>
    </row>
    <row r="2811" spans="1:31" x14ac:dyDescent="0.25">
      <c r="A2811">
        <v>1810661</v>
      </c>
      <c r="B2811">
        <v>1</v>
      </c>
      <c r="C2811" t="s">
        <v>80</v>
      </c>
      <c r="D2811" t="s">
        <v>106</v>
      </c>
      <c r="E2811" t="s">
        <v>146</v>
      </c>
      <c r="F2811" t="s">
        <v>8353</v>
      </c>
      <c r="G2811" t="s">
        <v>3018</v>
      </c>
      <c r="H2811" t="s">
        <v>143</v>
      </c>
      <c r="I2811" t="s">
        <v>135</v>
      </c>
      <c r="J2811" t="s">
        <v>136</v>
      </c>
      <c r="K2811" t="s">
        <v>137</v>
      </c>
      <c r="L2811" t="s">
        <v>8354</v>
      </c>
      <c r="M2811" t="s">
        <v>8355</v>
      </c>
      <c r="N2811">
        <v>3.815833333</v>
      </c>
      <c r="O2811">
        <v>0</v>
      </c>
      <c r="P2811">
        <v>0</v>
      </c>
      <c r="Q2811">
        <v>1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17.671288030334086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17.671288030334086</v>
      </c>
    </row>
    <row r="2812" spans="1:31" x14ac:dyDescent="0.25">
      <c r="A2812">
        <v>1810662</v>
      </c>
      <c r="B2812">
        <v>1</v>
      </c>
      <c r="C2812" t="s">
        <v>80</v>
      </c>
      <c r="D2812" t="s">
        <v>105</v>
      </c>
      <c r="E2812" t="s">
        <v>176</v>
      </c>
      <c r="F2812" t="s">
        <v>8356</v>
      </c>
      <c r="G2812" t="s">
        <v>142</v>
      </c>
      <c r="H2812" t="s">
        <v>143</v>
      </c>
      <c r="I2812" t="s">
        <v>135</v>
      </c>
      <c r="J2812" t="s">
        <v>136</v>
      </c>
      <c r="K2812" t="s">
        <v>137</v>
      </c>
      <c r="L2812" t="s">
        <v>8357</v>
      </c>
      <c r="M2812" t="s">
        <v>8358</v>
      </c>
      <c r="N2812">
        <v>0.61388888799999997</v>
      </c>
      <c r="O2812">
        <v>0</v>
      </c>
      <c r="P2812">
        <v>417</v>
      </c>
      <c r="Q2812">
        <v>1</v>
      </c>
      <c r="R2812">
        <v>30</v>
      </c>
      <c r="S2812">
        <v>4</v>
      </c>
      <c r="T2812">
        <v>57</v>
      </c>
      <c r="U2812">
        <v>7</v>
      </c>
      <c r="V2812">
        <v>0</v>
      </c>
      <c r="W2812">
        <v>0</v>
      </c>
      <c r="X2812">
        <v>59.446245051683576</v>
      </c>
      <c r="Y2812">
        <v>4.9728626326665726</v>
      </c>
      <c r="Z2812">
        <v>5.1870379730040082</v>
      </c>
      <c r="AA2812">
        <v>41.13783902008452</v>
      </c>
      <c r="AB2812">
        <v>26.320413363355076</v>
      </c>
      <c r="AC2812">
        <v>251.82470273786831</v>
      </c>
      <c r="AD2812">
        <v>0</v>
      </c>
      <c r="AE2812">
        <v>388.88910077866205</v>
      </c>
    </row>
    <row r="2813" spans="1:31" x14ac:dyDescent="0.25">
      <c r="A2813">
        <v>1810667</v>
      </c>
      <c r="B2813">
        <v>1</v>
      </c>
      <c r="C2813" t="s">
        <v>80</v>
      </c>
      <c r="D2813" t="s">
        <v>93</v>
      </c>
      <c r="E2813" t="s">
        <v>193</v>
      </c>
      <c r="F2813" t="s">
        <v>8359</v>
      </c>
      <c r="G2813" t="s">
        <v>447</v>
      </c>
      <c r="H2813" t="s">
        <v>134</v>
      </c>
      <c r="I2813" t="s">
        <v>135</v>
      </c>
      <c r="J2813" t="s">
        <v>136</v>
      </c>
      <c r="K2813" t="s">
        <v>137</v>
      </c>
      <c r="L2813" t="s">
        <v>8360</v>
      </c>
      <c r="M2813" t="s">
        <v>8361</v>
      </c>
      <c r="N2813">
        <v>2.619722222</v>
      </c>
      <c r="O2813">
        <v>0</v>
      </c>
      <c r="P2813">
        <v>55</v>
      </c>
      <c r="Q2813">
        <v>0</v>
      </c>
      <c r="R2813">
        <v>4</v>
      </c>
      <c r="S2813">
        <v>0</v>
      </c>
      <c r="T2813">
        <v>2</v>
      </c>
      <c r="U2813">
        <v>0</v>
      </c>
      <c r="V2813">
        <v>0</v>
      </c>
      <c r="W2813">
        <v>0</v>
      </c>
      <c r="X2813">
        <v>12.674048755594328</v>
      </c>
      <c r="Y2813">
        <v>0</v>
      </c>
      <c r="Z2813">
        <v>0.77556538411464671</v>
      </c>
      <c r="AA2813">
        <v>0</v>
      </c>
      <c r="AB2813">
        <v>0.13426326943628888</v>
      </c>
      <c r="AC2813">
        <v>0</v>
      </c>
      <c r="AD2813">
        <v>0</v>
      </c>
      <c r="AE2813">
        <v>13.583877409145263</v>
      </c>
    </row>
    <row r="2814" spans="1:31" x14ac:dyDescent="0.25">
      <c r="A2814">
        <v>1810668</v>
      </c>
      <c r="B2814">
        <v>1</v>
      </c>
      <c r="C2814" t="s">
        <v>81</v>
      </c>
      <c r="D2814" t="s">
        <v>122</v>
      </c>
      <c r="E2814" t="s">
        <v>176</v>
      </c>
      <c r="F2814" t="s">
        <v>1646</v>
      </c>
      <c r="G2814" t="s">
        <v>158</v>
      </c>
      <c r="H2814" t="s">
        <v>143</v>
      </c>
      <c r="I2814" t="s">
        <v>135</v>
      </c>
      <c r="J2814" t="s">
        <v>136</v>
      </c>
      <c r="K2814" t="s">
        <v>159</v>
      </c>
      <c r="L2814" t="s">
        <v>8362</v>
      </c>
      <c r="M2814" t="s">
        <v>8363</v>
      </c>
      <c r="N2814">
        <v>0.328333333</v>
      </c>
      <c r="O2814">
        <v>5</v>
      </c>
      <c r="P2814">
        <v>3722</v>
      </c>
      <c r="Q2814">
        <v>61</v>
      </c>
      <c r="R2814">
        <v>133</v>
      </c>
      <c r="S2814">
        <v>40</v>
      </c>
      <c r="T2814">
        <v>321</v>
      </c>
      <c r="U2814">
        <v>3</v>
      </c>
      <c r="V2814">
        <v>1</v>
      </c>
      <c r="W2814">
        <v>0.53429674134746674</v>
      </c>
      <c r="X2814">
        <v>154.88431508763105</v>
      </c>
      <c r="Y2814">
        <v>35.9482874713866</v>
      </c>
      <c r="Z2814">
        <v>8.7897421397252469</v>
      </c>
      <c r="AA2814">
        <v>42.88465049548887</v>
      </c>
      <c r="AB2814">
        <v>28.707774898929781</v>
      </c>
      <c r="AC2814">
        <v>18.958650234603979</v>
      </c>
      <c r="AD2814">
        <v>9.1826530234135006E-2</v>
      </c>
      <c r="AE2814">
        <v>290.79954359934709</v>
      </c>
    </row>
    <row r="2815" spans="1:31" x14ac:dyDescent="0.25">
      <c r="A2815">
        <v>1810669</v>
      </c>
      <c r="B2815">
        <v>1</v>
      </c>
      <c r="C2815" t="s">
        <v>80</v>
      </c>
      <c r="D2815" t="s">
        <v>103</v>
      </c>
      <c r="E2815" t="s">
        <v>140</v>
      </c>
      <c r="F2815" t="s">
        <v>8364</v>
      </c>
      <c r="G2815" t="s">
        <v>142</v>
      </c>
      <c r="H2815" t="s">
        <v>143</v>
      </c>
      <c r="I2815" t="s">
        <v>135</v>
      </c>
      <c r="J2815" t="s">
        <v>136</v>
      </c>
      <c r="K2815" t="s">
        <v>137</v>
      </c>
      <c r="L2815" t="s">
        <v>8365</v>
      </c>
      <c r="M2815" t="s">
        <v>8366</v>
      </c>
      <c r="N2815">
        <v>0.890833333</v>
      </c>
      <c r="O2815">
        <v>0</v>
      </c>
      <c r="P2815">
        <v>201</v>
      </c>
      <c r="Q2815">
        <v>0</v>
      </c>
      <c r="R2815">
        <v>14</v>
      </c>
      <c r="S2815">
        <v>1</v>
      </c>
      <c r="T2815">
        <v>45</v>
      </c>
      <c r="U2815">
        <v>0</v>
      </c>
      <c r="V2815">
        <v>0</v>
      </c>
      <c r="W2815">
        <v>0</v>
      </c>
      <c r="X2815">
        <v>43.030162939182091</v>
      </c>
      <c r="Y2815">
        <v>0</v>
      </c>
      <c r="Z2815">
        <v>3.981561362794062</v>
      </c>
      <c r="AA2815">
        <v>12.390160246327044</v>
      </c>
      <c r="AB2815">
        <v>9.7771466722179294</v>
      </c>
      <c r="AC2815">
        <v>0</v>
      </c>
      <c r="AD2815">
        <v>0</v>
      </c>
      <c r="AE2815">
        <v>69.179031220521125</v>
      </c>
    </row>
    <row r="2816" spans="1:31" x14ac:dyDescent="0.25">
      <c r="A2816">
        <v>1810670</v>
      </c>
      <c r="B2816">
        <v>1</v>
      </c>
      <c r="C2816" t="s">
        <v>80</v>
      </c>
      <c r="D2816" t="s">
        <v>107</v>
      </c>
      <c r="E2816" t="s">
        <v>131</v>
      </c>
      <c r="F2816" t="s">
        <v>8367</v>
      </c>
      <c r="G2816" t="s">
        <v>231</v>
      </c>
      <c r="H2816" t="s">
        <v>134</v>
      </c>
      <c r="I2816" t="s">
        <v>135</v>
      </c>
      <c r="J2816" t="s">
        <v>136</v>
      </c>
      <c r="K2816" t="s">
        <v>137</v>
      </c>
      <c r="L2816" t="s">
        <v>8368</v>
      </c>
      <c r="M2816" t="s">
        <v>8369</v>
      </c>
      <c r="N2816">
        <v>1.6563888879999999</v>
      </c>
      <c r="O2816">
        <v>0</v>
      </c>
      <c r="P2816">
        <v>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0.53944649256521837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0.53944649256521837</v>
      </c>
    </row>
    <row r="2817" spans="1:31" x14ac:dyDescent="0.25">
      <c r="A2817">
        <v>1810672</v>
      </c>
      <c r="B2817">
        <v>1</v>
      </c>
      <c r="C2817" t="s">
        <v>81</v>
      </c>
      <c r="D2817" t="s">
        <v>122</v>
      </c>
      <c r="E2817" t="s">
        <v>176</v>
      </c>
      <c r="F2817" t="s">
        <v>1646</v>
      </c>
      <c r="G2817" t="s">
        <v>263</v>
      </c>
      <c r="H2817" t="s">
        <v>143</v>
      </c>
      <c r="I2817" t="s">
        <v>135</v>
      </c>
      <c r="J2817" t="s">
        <v>136</v>
      </c>
      <c r="K2817" t="s">
        <v>159</v>
      </c>
      <c r="L2817" t="s">
        <v>8370</v>
      </c>
      <c r="M2817" t="s">
        <v>8371</v>
      </c>
      <c r="N2817">
        <v>3.5066627769999998</v>
      </c>
      <c r="O2817">
        <v>5</v>
      </c>
      <c r="P2817">
        <v>3722</v>
      </c>
      <c r="Q2817">
        <v>61</v>
      </c>
      <c r="R2817">
        <v>133</v>
      </c>
      <c r="S2817">
        <v>40</v>
      </c>
      <c r="T2817">
        <v>321</v>
      </c>
      <c r="U2817">
        <v>3</v>
      </c>
      <c r="V2817">
        <v>1</v>
      </c>
      <c r="W2817">
        <v>6.7415917352269679</v>
      </c>
      <c r="X2817">
        <v>1954.2826085810359</v>
      </c>
      <c r="Y2817">
        <v>424.9004470837001</v>
      </c>
      <c r="Z2817">
        <v>103.10660115511365</v>
      </c>
      <c r="AA2817">
        <v>529.88792245207196</v>
      </c>
      <c r="AB2817">
        <v>370.1635257482921</v>
      </c>
      <c r="AC2817">
        <v>238.01655475205015</v>
      </c>
      <c r="AD2817">
        <v>1.2030800275441009</v>
      </c>
      <c r="AE2817">
        <v>3628.3023315350351</v>
      </c>
    </row>
    <row r="2818" spans="1:31" x14ac:dyDescent="0.25">
      <c r="A2818">
        <v>1810676</v>
      </c>
      <c r="B2818">
        <v>1</v>
      </c>
      <c r="C2818" t="s">
        <v>80</v>
      </c>
      <c r="D2818" t="s">
        <v>103</v>
      </c>
      <c r="E2818" t="s">
        <v>131</v>
      </c>
      <c r="F2818" t="s">
        <v>8372</v>
      </c>
      <c r="G2818" t="s">
        <v>231</v>
      </c>
      <c r="H2818" t="s">
        <v>134</v>
      </c>
      <c r="I2818" t="s">
        <v>135</v>
      </c>
      <c r="J2818" t="s">
        <v>136</v>
      </c>
      <c r="K2818" t="s">
        <v>137</v>
      </c>
      <c r="L2818" t="s">
        <v>8373</v>
      </c>
      <c r="M2818" t="s">
        <v>8374</v>
      </c>
      <c r="N2818">
        <v>1.3361111109999999</v>
      </c>
      <c r="O2818">
        <v>0</v>
      </c>
      <c r="P2818">
        <v>1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0.30055834433649997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0.30055834433649997</v>
      </c>
    </row>
    <row r="2819" spans="1:31" x14ac:dyDescent="0.25">
      <c r="A2819">
        <v>1810679</v>
      </c>
      <c r="B2819">
        <v>1</v>
      </c>
      <c r="C2819" t="s">
        <v>80</v>
      </c>
      <c r="D2819" t="s">
        <v>95</v>
      </c>
      <c r="E2819" t="s">
        <v>131</v>
      </c>
      <c r="F2819" t="s">
        <v>8375</v>
      </c>
      <c r="G2819" t="s">
        <v>209</v>
      </c>
      <c r="H2819" t="s">
        <v>134</v>
      </c>
      <c r="I2819" t="s">
        <v>135</v>
      </c>
      <c r="J2819" t="s">
        <v>136</v>
      </c>
      <c r="K2819" t="s">
        <v>137</v>
      </c>
      <c r="L2819" t="s">
        <v>8376</v>
      </c>
      <c r="M2819" t="s">
        <v>8377</v>
      </c>
      <c r="N2819">
        <v>1.042777777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1.1695883579755558E-2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1.1695883579755558E-2</v>
      </c>
    </row>
    <row r="2820" spans="1:31" x14ac:dyDescent="0.25">
      <c r="A2820">
        <v>1810680</v>
      </c>
      <c r="B2820">
        <v>1</v>
      </c>
      <c r="C2820" t="s">
        <v>80</v>
      </c>
      <c r="D2820" t="s">
        <v>96</v>
      </c>
      <c r="E2820" t="s">
        <v>326</v>
      </c>
      <c r="F2820" t="s">
        <v>8378</v>
      </c>
      <c r="G2820" t="s">
        <v>1749</v>
      </c>
      <c r="H2820" t="s">
        <v>134</v>
      </c>
      <c r="I2820" t="s">
        <v>135</v>
      </c>
      <c r="J2820" t="s">
        <v>136</v>
      </c>
      <c r="K2820" t="s">
        <v>137</v>
      </c>
      <c r="L2820" t="s">
        <v>8379</v>
      </c>
      <c r="M2820" t="s">
        <v>8380</v>
      </c>
      <c r="N2820">
        <v>3.1363888879999999</v>
      </c>
      <c r="O2820">
        <v>0</v>
      </c>
      <c r="P2820">
        <v>7</v>
      </c>
      <c r="Q2820">
        <v>0</v>
      </c>
      <c r="R2820">
        <v>0</v>
      </c>
      <c r="S2820">
        <v>0</v>
      </c>
      <c r="T2820">
        <v>10</v>
      </c>
      <c r="U2820">
        <v>0</v>
      </c>
      <c r="V2820">
        <v>0</v>
      </c>
      <c r="W2820">
        <v>0</v>
      </c>
      <c r="X2820">
        <v>6.8171574351255559</v>
      </c>
      <c r="Y2820">
        <v>0</v>
      </c>
      <c r="Z2820">
        <v>0</v>
      </c>
      <c r="AA2820">
        <v>0</v>
      </c>
      <c r="AB2820">
        <v>46.813812254721213</v>
      </c>
      <c r="AC2820">
        <v>0</v>
      </c>
      <c r="AD2820">
        <v>0</v>
      </c>
      <c r="AE2820">
        <v>53.630969689846772</v>
      </c>
    </row>
    <row r="2821" spans="1:31" x14ac:dyDescent="0.25">
      <c r="A2821">
        <v>1810681</v>
      </c>
      <c r="B2821">
        <v>1</v>
      </c>
      <c r="C2821" t="s">
        <v>80</v>
      </c>
      <c r="D2821" t="s">
        <v>104</v>
      </c>
      <c r="E2821" t="s">
        <v>146</v>
      </c>
      <c r="F2821" t="s">
        <v>8381</v>
      </c>
      <c r="G2821" t="s">
        <v>7132</v>
      </c>
      <c r="H2821" t="s">
        <v>143</v>
      </c>
      <c r="I2821" t="s">
        <v>135</v>
      </c>
      <c r="J2821" t="s">
        <v>136</v>
      </c>
      <c r="K2821" t="s">
        <v>137</v>
      </c>
      <c r="L2821" t="s">
        <v>8382</v>
      </c>
      <c r="M2821" t="s">
        <v>8383</v>
      </c>
      <c r="N2821">
        <v>8.0786111110000007</v>
      </c>
      <c r="O2821">
        <v>0</v>
      </c>
      <c r="P2821">
        <v>0</v>
      </c>
      <c r="Q2821">
        <v>2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6.6555304994402587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6.6555304994402587</v>
      </c>
    </row>
    <row r="2822" spans="1:31" x14ac:dyDescent="0.25">
      <c r="A2822">
        <v>1810682</v>
      </c>
      <c r="B2822">
        <v>1</v>
      </c>
      <c r="C2822" t="s">
        <v>81</v>
      </c>
      <c r="D2822" t="s">
        <v>116</v>
      </c>
      <c r="E2822" t="s">
        <v>193</v>
      </c>
      <c r="F2822" t="s">
        <v>8384</v>
      </c>
      <c r="G2822" t="s">
        <v>235</v>
      </c>
      <c r="H2822" t="s">
        <v>134</v>
      </c>
      <c r="I2822" t="s">
        <v>135</v>
      </c>
      <c r="J2822" t="s">
        <v>136</v>
      </c>
      <c r="K2822" t="s">
        <v>137</v>
      </c>
      <c r="L2822" t="s">
        <v>8385</v>
      </c>
      <c r="M2822" t="s">
        <v>8386</v>
      </c>
      <c r="N2822">
        <v>1.2002777769999999</v>
      </c>
      <c r="O2822">
        <v>0</v>
      </c>
      <c r="P2822">
        <v>2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0.25518464775852001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0.25518464775852001</v>
      </c>
    </row>
    <row r="2823" spans="1:31" x14ac:dyDescent="0.25">
      <c r="A2823">
        <v>1810684</v>
      </c>
      <c r="B2823">
        <v>1</v>
      </c>
      <c r="C2823" t="s">
        <v>80</v>
      </c>
      <c r="D2823" t="s">
        <v>94</v>
      </c>
      <c r="E2823" t="s">
        <v>176</v>
      </c>
      <c r="F2823" t="s">
        <v>5986</v>
      </c>
      <c r="G2823" t="s">
        <v>142</v>
      </c>
      <c r="H2823" t="s">
        <v>143</v>
      </c>
      <c r="I2823" t="s">
        <v>135</v>
      </c>
      <c r="J2823" t="s">
        <v>136</v>
      </c>
      <c r="K2823" t="s">
        <v>137</v>
      </c>
      <c r="L2823" t="s">
        <v>8387</v>
      </c>
      <c r="M2823" t="s">
        <v>8388</v>
      </c>
      <c r="N2823">
        <v>0.92222222200000004</v>
      </c>
      <c r="O2823">
        <v>0</v>
      </c>
      <c r="P2823">
        <v>0</v>
      </c>
      <c r="Q2823">
        <v>13</v>
      </c>
      <c r="R2823">
        <v>44</v>
      </c>
      <c r="S2823">
        <v>1</v>
      </c>
      <c r="T2823">
        <v>2</v>
      </c>
      <c r="U2823">
        <v>1</v>
      </c>
      <c r="V2823">
        <v>0</v>
      </c>
      <c r="W2823">
        <v>0</v>
      </c>
      <c r="X2823">
        <v>0</v>
      </c>
      <c r="Y2823">
        <v>24.808679649968877</v>
      </c>
      <c r="Z2823">
        <v>35.584503143796475</v>
      </c>
      <c r="AA2823">
        <v>0</v>
      </c>
      <c r="AB2823">
        <v>2.1288249565185335</v>
      </c>
      <c r="AC2823">
        <v>10.493835919078302</v>
      </c>
      <c r="AD2823">
        <v>0</v>
      </c>
      <c r="AE2823">
        <v>73.015843669362184</v>
      </c>
    </row>
    <row r="2824" spans="1:31" x14ac:dyDescent="0.25">
      <c r="A2824">
        <v>1810686</v>
      </c>
      <c r="B2824">
        <v>1</v>
      </c>
      <c r="C2824" t="s">
        <v>81</v>
      </c>
      <c r="D2824" t="s">
        <v>128</v>
      </c>
      <c r="E2824" t="s">
        <v>131</v>
      </c>
      <c r="F2824" t="s">
        <v>8389</v>
      </c>
      <c r="G2824" t="s">
        <v>133</v>
      </c>
      <c r="H2824" t="s">
        <v>134</v>
      </c>
      <c r="I2824" t="s">
        <v>135</v>
      </c>
      <c r="J2824" t="s">
        <v>136</v>
      </c>
      <c r="K2824" t="s">
        <v>137</v>
      </c>
      <c r="L2824" t="s">
        <v>8390</v>
      </c>
      <c r="M2824" t="s">
        <v>8391</v>
      </c>
      <c r="N2824">
        <v>2.6025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</row>
    <row r="2825" spans="1:31" x14ac:dyDescent="0.25">
      <c r="A2825">
        <v>1810690</v>
      </c>
      <c r="B2825">
        <v>1</v>
      </c>
      <c r="C2825" t="s">
        <v>80</v>
      </c>
      <c r="D2825" t="s">
        <v>96</v>
      </c>
      <c r="E2825" t="s">
        <v>131</v>
      </c>
      <c r="F2825" t="s">
        <v>8392</v>
      </c>
      <c r="G2825" t="s">
        <v>231</v>
      </c>
      <c r="H2825" t="s">
        <v>134</v>
      </c>
      <c r="I2825" t="s">
        <v>135</v>
      </c>
      <c r="J2825" t="s">
        <v>136</v>
      </c>
      <c r="K2825" t="s">
        <v>137</v>
      </c>
      <c r="L2825" t="s">
        <v>8393</v>
      </c>
      <c r="M2825" t="s">
        <v>8394</v>
      </c>
      <c r="N2825">
        <v>2.7711111110000002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2.491555284098002</v>
      </c>
      <c r="AC2825">
        <v>0</v>
      </c>
      <c r="AD2825">
        <v>0</v>
      </c>
      <c r="AE2825">
        <v>2.491555284098002</v>
      </c>
    </row>
    <row r="2826" spans="1:31" x14ac:dyDescent="0.25">
      <c r="A2826">
        <v>1810691</v>
      </c>
      <c r="B2826">
        <v>1</v>
      </c>
      <c r="C2826" t="s">
        <v>81</v>
      </c>
      <c r="D2826" t="s">
        <v>119</v>
      </c>
      <c r="E2826" t="s">
        <v>146</v>
      </c>
      <c r="F2826" t="s">
        <v>8395</v>
      </c>
      <c r="G2826" t="s">
        <v>263</v>
      </c>
      <c r="H2826" t="s">
        <v>143</v>
      </c>
      <c r="I2826" t="s">
        <v>135</v>
      </c>
      <c r="J2826" t="s">
        <v>136</v>
      </c>
      <c r="K2826" t="s">
        <v>159</v>
      </c>
      <c r="L2826" t="s">
        <v>8396</v>
      </c>
      <c r="M2826" t="s">
        <v>8397</v>
      </c>
      <c r="N2826">
        <v>1.926690555</v>
      </c>
      <c r="O2826">
        <v>0</v>
      </c>
      <c r="P2826">
        <v>24</v>
      </c>
      <c r="Q2826">
        <v>0</v>
      </c>
      <c r="R2826">
        <v>21</v>
      </c>
      <c r="S2826">
        <v>6</v>
      </c>
      <c r="T2826">
        <v>1</v>
      </c>
      <c r="U2826">
        <v>0</v>
      </c>
      <c r="V2826">
        <v>0</v>
      </c>
      <c r="W2826">
        <v>0</v>
      </c>
      <c r="X2826">
        <v>7.6981600368768062</v>
      </c>
      <c r="Y2826">
        <v>0</v>
      </c>
      <c r="Z2826">
        <v>26.993891188447861</v>
      </c>
      <c r="AA2826">
        <v>38.751838356794153</v>
      </c>
      <c r="AB2826">
        <v>0.26634370111386224</v>
      </c>
      <c r="AC2826">
        <v>0</v>
      </c>
      <c r="AD2826">
        <v>0</v>
      </c>
      <c r="AE2826">
        <v>73.710233283232697</v>
      </c>
    </row>
    <row r="2827" spans="1:31" x14ac:dyDescent="0.25">
      <c r="A2827">
        <v>1810693</v>
      </c>
      <c r="B2827">
        <v>1</v>
      </c>
      <c r="C2827" t="s">
        <v>80</v>
      </c>
      <c r="D2827" t="s">
        <v>90</v>
      </c>
      <c r="E2827" t="s">
        <v>291</v>
      </c>
      <c r="F2827" t="s">
        <v>8398</v>
      </c>
      <c r="G2827" t="s">
        <v>854</v>
      </c>
      <c r="H2827" t="s">
        <v>134</v>
      </c>
      <c r="I2827" t="s">
        <v>135</v>
      </c>
      <c r="J2827" t="s">
        <v>136</v>
      </c>
      <c r="K2827" t="s">
        <v>137</v>
      </c>
      <c r="L2827" t="s">
        <v>8399</v>
      </c>
      <c r="M2827" t="s">
        <v>8400</v>
      </c>
      <c r="N2827">
        <v>1.203333333</v>
      </c>
      <c r="O2827">
        <v>0</v>
      </c>
      <c r="P2827">
        <v>549</v>
      </c>
      <c r="Q2827">
        <v>0</v>
      </c>
      <c r="R2827">
        <v>0</v>
      </c>
      <c r="S2827">
        <v>0</v>
      </c>
      <c r="T2827">
        <v>30</v>
      </c>
      <c r="U2827">
        <v>0</v>
      </c>
      <c r="V2827">
        <v>0</v>
      </c>
      <c r="W2827">
        <v>0</v>
      </c>
      <c r="X2827">
        <v>151.33279872002387</v>
      </c>
      <c r="Y2827">
        <v>0</v>
      </c>
      <c r="Z2827">
        <v>0</v>
      </c>
      <c r="AA2827">
        <v>0</v>
      </c>
      <c r="AB2827">
        <v>17.120939866385541</v>
      </c>
      <c r="AC2827">
        <v>0</v>
      </c>
      <c r="AD2827">
        <v>0</v>
      </c>
      <c r="AE2827">
        <v>168.45373858640943</v>
      </c>
    </row>
    <row r="2828" spans="1:31" x14ac:dyDescent="0.25">
      <c r="A2828">
        <v>1810694</v>
      </c>
      <c r="B2828">
        <v>1</v>
      </c>
      <c r="C2828" t="s">
        <v>81</v>
      </c>
      <c r="D2828" t="s">
        <v>119</v>
      </c>
      <c r="E2828" t="s">
        <v>176</v>
      </c>
      <c r="F2828" t="s">
        <v>8401</v>
      </c>
      <c r="G2828" t="s">
        <v>158</v>
      </c>
      <c r="H2828" t="s">
        <v>143</v>
      </c>
      <c r="I2828" t="s">
        <v>135</v>
      </c>
      <c r="J2828" t="s">
        <v>136</v>
      </c>
      <c r="K2828" t="s">
        <v>159</v>
      </c>
      <c r="L2828" t="s">
        <v>8402</v>
      </c>
      <c r="M2828" t="s">
        <v>8403</v>
      </c>
      <c r="N2828">
        <v>9.5555555E-2</v>
      </c>
      <c r="O2828">
        <v>1</v>
      </c>
      <c r="P2828">
        <v>2546</v>
      </c>
      <c r="Q2828">
        <v>26</v>
      </c>
      <c r="R2828">
        <v>485</v>
      </c>
      <c r="S2828">
        <v>5</v>
      </c>
      <c r="T2828">
        <v>232</v>
      </c>
      <c r="U2828">
        <v>0</v>
      </c>
      <c r="V2828">
        <v>2</v>
      </c>
      <c r="W2828">
        <v>3.110217605235556E-2</v>
      </c>
      <c r="X2828">
        <v>26.529302787077103</v>
      </c>
      <c r="Y2828">
        <v>8.4954416848078012</v>
      </c>
      <c r="Z2828">
        <v>13.074808012368072</v>
      </c>
      <c r="AA2828">
        <v>1.2405357858932446</v>
      </c>
      <c r="AB2828">
        <v>7.4695284586307924</v>
      </c>
      <c r="AC2828">
        <v>0</v>
      </c>
      <c r="AD2828">
        <v>6.2041278548479996E-2</v>
      </c>
      <c r="AE2828">
        <v>56.902760183377843</v>
      </c>
    </row>
    <row r="2829" spans="1:31" x14ac:dyDescent="0.25">
      <c r="A2829">
        <v>1810697</v>
      </c>
      <c r="B2829">
        <v>1</v>
      </c>
      <c r="C2829" t="s">
        <v>81</v>
      </c>
      <c r="D2829" t="s">
        <v>118</v>
      </c>
      <c r="E2829" t="s">
        <v>326</v>
      </c>
      <c r="F2829" t="s">
        <v>8404</v>
      </c>
      <c r="G2829" t="s">
        <v>195</v>
      </c>
      <c r="H2829" t="s">
        <v>134</v>
      </c>
      <c r="I2829" t="s">
        <v>135</v>
      </c>
      <c r="J2829" t="s">
        <v>136</v>
      </c>
      <c r="K2829" t="s">
        <v>137</v>
      </c>
      <c r="L2829" t="s">
        <v>8405</v>
      </c>
      <c r="M2829" t="s">
        <v>8406</v>
      </c>
      <c r="N2829">
        <v>3.091388888</v>
      </c>
      <c r="O2829">
        <v>0</v>
      </c>
      <c r="P2829">
        <v>33</v>
      </c>
      <c r="Q2829">
        <v>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17.168951138158477</v>
      </c>
      <c r="Y2829">
        <v>0</v>
      </c>
      <c r="Z2829">
        <v>0</v>
      </c>
      <c r="AA2829">
        <v>0</v>
      </c>
      <c r="AB2829">
        <v>10.773006459480817</v>
      </c>
      <c r="AC2829">
        <v>0</v>
      </c>
      <c r="AD2829">
        <v>0</v>
      </c>
      <c r="AE2829">
        <v>27.941957597639295</v>
      </c>
    </row>
    <row r="2830" spans="1:31" x14ac:dyDescent="0.25">
      <c r="A2830">
        <v>1810700</v>
      </c>
      <c r="B2830">
        <v>1</v>
      </c>
      <c r="C2830" t="s">
        <v>80</v>
      </c>
      <c r="D2830" t="s">
        <v>104</v>
      </c>
      <c r="E2830" t="s">
        <v>291</v>
      </c>
      <c r="F2830" t="s">
        <v>8407</v>
      </c>
      <c r="G2830" t="s">
        <v>256</v>
      </c>
      <c r="H2830" t="s">
        <v>134</v>
      </c>
      <c r="I2830" t="s">
        <v>135</v>
      </c>
      <c r="J2830" t="s">
        <v>136</v>
      </c>
      <c r="K2830" t="s">
        <v>159</v>
      </c>
      <c r="L2830" t="s">
        <v>8408</v>
      </c>
      <c r="M2830" t="s">
        <v>8409</v>
      </c>
      <c r="N2830">
        <v>4.2015869439999998</v>
      </c>
      <c r="O2830">
        <v>0</v>
      </c>
      <c r="P2830">
        <v>192</v>
      </c>
      <c r="Q2830">
        <v>0</v>
      </c>
      <c r="R2830">
        <v>18</v>
      </c>
      <c r="S2830">
        <v>0</v>
      </c>
      <c r="T2830">
        <v>39</v>
      </c>
      <c r="U2830">
        <v>0</v>
      </c>
      <c r="V2830">
        <v>0</v>
      </c>
      <c r="W2830">
        <v>0</v>
      </c>
      <c r="X2830">
        <v>174.55231506433236</v>
      </c>
      <c r="Y2830">
        <v>0</v>
      </c>
      <c r="Z2830">
        <v>17.307538588973809</v>
      </c>
      <c r="AA2830">
        <v>0</v>
      </c>
      <c r="AB2830">
        <v>140.94479215427123</v>
      </c>
      <c r="AC2830">
        <v>0</v>
      </c>
      <c r="AD2830">
        <v>0</v>
      </c>
      <c r="AE2830">
        <v>332.8046458075774</v>
      </c>
    </row>
    <row r="2831" spans="1:31" x14ac:dyDescent="0.25">
      <c r="A2831">
        <v>1810701</v>
      </c>
      <c r="B2831">
        <v>1</v>
      </c>
      <c r="C2831" t="s">
        <v>80</v>
      </c>
      <c r="D2831" t="s">
        <v>96</v>
      </c>
      <c r="E2831" t="s">
        <v>131</v>
      </c>
      <c r="F2831" t="s">
        <v>8410</v>
      </c>
      <c r="G2831" t="s">
        <v>209</v>
      </c>
      <c r="H2831" t="s">
        <v>134</v>
      </c>
      <c r="I2831" t="s">
        <v>135</v>
      </c>
      <c r="J2831" t="s">
        <v>136</v>
      </c>
      <c r="K2831" t="s">
        <v>137</v>
      </c>
      <c r="L2831" t="s">
        <v>8411</v>
      </c>
      <c r="M2831" t="s">
        <v>8412</v>
      </c>
      <c r="N2831">
        <v>4.8394444439999997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6.1129067761666678E-3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6.1129067761666678E-3</v>
      </c>
    </row>
    <row r="2832" spans="1:31" x14ac:dyDescent="0.25">
      <c r="A2832">
        <v>1810703</v>
      </c>
      <c r="B2832">
        <v>1</v>
      </c>
      <c r="C2832" t="s">
        <v>81</v>
      </c>
      <c r="D2832" t="s">
        <v>116</v>
      </c>
      <c r="E2832" t="s">
        <v>193</v>
      </c>
      <c r="F2832" t="s">
        <v>8413</v>
      </c>
      <c r="G2832" t="s">
        <v>235</v>
      </c>
      <c r="H2832" t="s">
        <v>134</v>
      </c>
      <c r="I2832" t="s">
        <v>135</v>
      </c>
      <c r="J2832" t="s">
        <v>136</v>
      </c>
      <c r="K2832" t="s">
        <v>137</v>
      </c>
      <c r="L2832" t="s">
        <v>8414</v>
      </c>
      <c r="M2832" t="s">
        <v>8415</v>
      </c>
      <c r="N2832">
        <v>1.663611111</v>
      </c>
      <c r="O2832">
        <v>0</v>
      </c>
      <c r="P2832">
        <v>12</v>
      </c>
      <c r="Q2832">
        <v>0</v>
      </c>
      <c r="R2832">
        <v>13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9.7735701592500002E-2</v>
      </c>
      <c r="Y2832">
        <v>0</v>
      </c>
      <c r="Z2832">
        <v>0.11289011427731584</v>
      </c>
      <c r="AA2832">
        <v>0</v>
      </c>
      <c r="AB2832">
        <v>0</v>
      </c>
      <c r="AC2832">
        <v>0</v>
      </c>
      <c r="AD2832">
        <v>0</v>
      </c>
      <c r="AE2832">
        <v>0.21062581586981582</v>
      </c>
    </row>
    <row r="2833" spans="1:31" x14ac:dyDescent="0.25">
      <c r="A2833">
        <v>1810704</v>
      </c>
      <c r="B2833">
        <v>1</v>
      </c>
      <c r="C2833" t="s">
        <v>80</v>
      </c>
      <c r="D2833" t="s">
        <v>99</v>
      </c>
      <c r="E2833" t="s">
        <v>131</v>
      </c>
      <c r="F2833" t="s">
        <v>8416</v>
      </c>
      <c r="G2833" t="s">
        <v>231</v>
      </c>
      <c r="H2833" t="s">
        <v>134</v>
      </c>
      <c r="I2833" t="s">
        <v>135</v>
      </c>
      <c r="J2833" t="s">
        <v>136</v>
      </c>
      <c r="K2833" t="s">
        <v>137</v>
      </c>
      <c r="L2833" t="s">
        <v>8417</v>
      </c>
      <c r="M2833" t="s">
        <v>8418</v>
      </c>
      <c r="N2833">
        <v>2.7480555550000001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2.3391057126125E-3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2.3391057126125E-3</v>
      </c>
    </row>
    <row r="2834" spans="1:31" x14ac:dyDescent="0.25">
      <c r="A2834">
        <v>1810705</v>
      </c>
      <c r="B2834">
        <v>1</v>
      </c>
      <c r="C2834" t="s">
        <v>81</v>
      </c>
      <c r="D2834" t="s">
        <v>124</v>
      </c>
      <c r="E2834" t="s">
        <v>193</v>
      </c>
      <c r="F2834" t="s">
        <v>8419</v>
      </c>
      <c r="G2834" t="s">
        <v>235</v>
      </c>
      <c r="H2834" t="s">
        <v>134</v>
      </c>
      <c r="I2834" t="s">
        <v>135</v>
      </c>
      <c r="J2834" t="s">
        <v>136</v>
      </c>
      <c r="K2834" t="s">
        <v>137</v>
      </c>
      <c r="L2834" t="s">
        <v>8420</v>
      </c>
      <c r="M2834" t="s">
        <v>8421</v>
      </c>
      <c r="N2834">
        <v>0.72305555499999996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7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0.78087895593566004</v>
      </c>
      <c r="AC2834">
        <v>0</v>
      </c>
      <c r="AD2834">
        <v>0</v>
      </c>
      <c r="AE2834">
        <v>0.78087895593566004</v>
      </c>
    </row>
    <row r="2835" spans="1:31" x14ac:dyDescent="0.25">
      <c r="A2835">
        <v>1810707</v>
      </c>
      <c r="B2835">
        <v>1</v>
      </c>
      <c r="C2835" t="s">
        <v>81</v>
      </c>
      <c r="D2835" t="s">
        <v>127</v>
      </c>
      <c r="E2835" t="s">
        <v>146</v>
      </c>
      <c r="F2835" t="s">
        <v>8422</v>
      </c>
      <c r="G2835" t="s">
        <v>142</v>
      </c>
      <c r="H2835" t="s">
        <v>143</v>
      </c>
      <c r="I2835" t="s">
        <v>135</v>
      </c>
      <c r="J2835" t="s">
        <v>136</v>
      </c>
      <c r="K2835" t="s">
        <v>137</v>
      </c>
      <c r="L2835" t="s">
        <v>8423</v>
      </c>
      <c r="M2835" t="s">
        <v>8424</v>
      </c>
      <c r="N2835">
        <v>2.9597222219999999</v>
      </c>
      <c r="O2835">
        <v>3</v>
      </c>
      <c r="P2835">
        <v>0</v>
      </c>
      <c r="Q2835">
        <v>134</v>
      </c>
      <c r="R2835">
        <v>6</v>
      </c>
      <c r="S2835">
        <v>6</v>
      </c>
      <c r="T2835">
        <v>0</v>
      </c>
      <c r="U2835">
        <v>0</v>
      </c>
      <c r="V2835">
        <v>0</v>
      </c>
      <c r="W2835">
        <v>1.6209387145488665</v>
      </c>
      <c r="X2835">
        <v>0</v>
      </c>
      <c r="Y2835">
        <v>165.74222414578793</v>
      </c>
      <c r="Z2835">
        <v>3.8618592388378055</v>
      </c>
      <c r="AA2835">
        <v>76.461575411813229</v>
      </c>
      <c r="AB2835">
        <v>0</v>
      </c>
      <c r="AC2835">
        <v>0</v>
      </c>
      <c r="AD2835">
        <v>0</v>
      </c>
      <c r="AE2835">
        <v>247.68659751098784</v>
      </c>
    </row>
    <row r="2836" spans="1:31" x14ac:dyDescent="0.25">
      <c r="A2836">
        <v>1810709</v>
      </c>
      <c r="B2836">
        <v>1</v>
      </c>
      <c r="C2836" t="s">
        <v>81</v>
      </c>
      <c r="D2836" t="s">
        <v>115</v>
      </c>
      <c r="E2836" t="s">
        <v>193</v>
      </c>
      <c r="F2836" t="s">
        <v>8425</v>
      </c>
      <c r="G2836" t="s">
        <v>235</v>
      </c>
      <c r="H2836" t="s">
        <v>134</v>
      </c>
      <c r="I2836" t="s">
        <v>135</v>
      </c>
      <c r="J2836" t="s">
        <v>136</v>
      </c>
      <c r="K2836" t="s">
        <v>137</v>
      </c>
      <c r="L2836" t="s">
        <v>8426</v>
      </c>
      <c r="M2836" t="s">
        <v>8427</v>
      </c>
      <c r="N2836">
        <v>1.026944444</v>
      </c>
      <c r="O2836">
        <v>0</v>
      </c>
      <c r="P2836">
        <v>2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8.8591890640073334E-2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8.8591890640073334E-2</v>
      </c>
    </row>
    <row r="2837" spans="1:31" x14ac:dyDescent="0.25">
      <c r="A2837">
        <v>1810711</v>
      </c>
      <c r="B2837">
        <v>1</v>
      </c>
      <c r="C2837" t="s">
        <v>80</v>
      </c>
      <c r="D2837" t="s">
        <v>84</v>
      </c>
      <c r="E2837" t="s">
        <v>131</v>
      </c>
      <c r="F2837" t="s">
        <v>8428</v>
      </c>
      <c r="G2837" t="s">
        <v>133</v>
      </c>
      <c r="H2837" t="s">
        <v>134</v>
      </c>
      <c r="I2837" t="s">
        <v>135</v>
      </c>
      <c r="J2837" t="s">
        <v>136</v>
      </c>
      <c r="K2837" t="s">
        <v>137</v>
      </c>
      <c r="L2837" t="s">
        <v>8429</v>
      </c>
      <c r="M2837" t="s">
        <v>8430</v>
      </c>
      <c r="N2837">
        <v>2.8488888879999998</v>
      </c>
      <c r="O2837">
        <v>0</v>
      </c>
      <c r="P2837">
        <v>4</v>
      </c>
      <c r="Q2837">
        <v>0</v>
      </c>
      <c r="R2837">
        <v>0</v>
      </c>
      <c r="S2837">
        <v>0</v>
      </c>
      <c r="T2837">
        <v>2</v>
      </c>
      <c r="U2837">
        <v>0</v>
      </c>
      <c r="V2837">
        <v>0</v>
      </c>
      <c r="W2837">
        <v>0</v>
      </c>
      <c r="X2837">
        <v>2.2048958887798586</v>
      </c>
      <c r="Y2837">
        <v>0</v>
      </c>
      <c r="Z2837">
        <v>0</v>
      </c>
      <c r="AA2837">
        <v>0</v>
      </c>
      <c r="AB2837">
        <v>10.635198472067454</v>
      </c>
      <c r="AC2837">
        <v>0</v>
      </c>
      <c r="AD2837">
        <v>0</v>
      </c>
      <c r="AE2837">
        <v>12.840094360847313</v>
      </c>
    </row>
    <row r="2838" spans="1:31" x14ac:dyDescent="0.25">
      <c r="A2838">
        <v>1810714</v>
      </c>
      <c r="B2838">
        <v>1</v>
      </c>
      <c r="C2838" t="s">
        <v>80</v>
      </c>
      <c r="D2838" t="s">
        <v>106</v>
      </c>
      <c r="E2838" t="s">
        <v>326</v>
      </c>
      <c r="F2838" t="s">
        <v>8431</v>
      </c>
      <c r="G2838" t="s">
        <v>1749</v>
      </c>
      <c r="H2838" t="s">
        <v>134</v>
      </c>
      <c r="I2838" t="s">
        <v>135</v>
      </c>
      <c r="J2838" t="s">
        <v>136</v>
      </c>
      <c r="K2838" t="s">
        <v>137</v>
      </c>
      <c r="L2838" t="s">
        <v>8432</v>
      </c>
      <c r="M2838" t="s">
        <v>8433</v>
      </c>
      <c r="N2838">
        <v>2.5811111109999998</v>
      </c>
      <c r="O2838">
        <v>0</v>
      </c>
      <c r="P2838">
        <v>23</v>
      </c>
      <c r="Q2838">
        <v>0</v>
      </c>
      <c r="R2838">
        <v>0</v>
      </c>
      <c r="S2838">
        <v>0</v>
      </c>
      <c r="T2838">
        <v>13</v>
      </c>
      <c r="U2838">
        <v>0</v>
      </c>
      <c r="V2838">
        <v>0</v>
      </c>
      <c r="W2838">
        <v>0</v>
      </c>
      <c r="X2838">
        <v>8.4839418675005778</v>
      </c>
      <c r="Y2838">
        <v>0</v>
      </c>
      <c r="Z2838">
        <v>0</v>
      </c>
      <c r="AA2838">
        <v>0</v>
      </c>
      <c r="AB2838">
        <v>16.829128149340221</v>
      </c>
      <c r="AC2838">
        <v>0</v>
      </c>
      <c r="AD2838">
        <v>0</v>
      </c>
      <c r="AE2838">
        <v>25.313070016840797</v>
      </c>
    </row>
    <row r="2839" spans="1:31" x14ac:dyDescent="0.25">
      <c r="A2839">
        <v>1810715</v>
      </c>
      <c r="B2839">
        <v>1</v>
      </c>
      <c r="C2839" t="s">
        <v>80</v>
      </c>
      <c r="D2839" t="s">
        <v>94</v>
      </c>
      <c r="E2839" t="s">
        <v>131</v>
      </c>
      <c r="F2839" t="s">
        <v>7684</v>
      </c>
      <c r="G2839" t="s">
        <v>231</v>
      </c>
      <c r="H2839" t="s">
        <v>134</v>
      </c>
      <c r="I2839" t="s">
        <v>135</v>
      </c>
      <c r="J2839" t="s">
        <v>136</v>
      </c>
      <c r="K2839" t="s">
        <v>137</v>
      </c>
      <c r="L2839" t="s">
        <v>8434</v>
      </c>
      <c r="M2839" t="s">
        <v>8435</v>
      </c>
      <c r="N2839">
        <v>2.4016666660000001</v>
      </c>
      <c r="O2839">
        <v>0</v>
      </c>
      <c r="P2839">
        <v>1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0.61904791516772228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0.61904791516772228</v>
      </c>
    </row>
    <row r="2840" spans="1:31" x14ac:dyDescent="0.25">
      <c r="A2840">
        <v>1810716</v>
      </c>
      <c r="B2840">
        <v>1</v>
      </c>
      <c r="C2840" t="s">
        <v>81</v>
      </c>
      <c r="D2840" t="s">
        <v>123</v>
      </c>
      <c r="E2840" t="s">
        <v>140</v>
      </c>
      <c r="F2840" t="s">
        <v>8436</v>
      </c>
      <c r="G2840" t="s">
        <v>142</v>
      </c>
      <c r="H2840" t="s">
        <v>143</v>
      </c>
      <c r="I2840" t="s">
        <v>135</v>
      </c>
      <c r="J2840" t="s">
        <v>136</v>
      </c>
      <c r="K2840" t="s">
        <v>137</v>
      </c>
      <c r="L2840" t="s">
        <v>8437</v>
      </c>
      <c r="M2840" t="s">
        <v>8438</v>
      </c>
      <c r="N2840">
        <v>1.501666666</v>
      </c>
      <c r="O2840">
        <v>3</v>
      </c>
      <c r="P2840">
        <v>531</v>
      </c>
      <c r="Q2840">
        <v>230</v>
      </c>
      <c r="R2840">
        <v>97</v>
      </c>
      <c r="S2840">
        <v>16</v>
      </c>
      <c r="T2840">
        <v>50</v>
      </c>
      <c r="U2840">
        <v>0</v>
      </c>
      <c r="V2840">
        <v>0</v>
      </c>
      <c r="W2840">
        <v>42.029153566577449</v>
      </c>
      <c r="X2840">
        <v>161.79813343473882</v>
      </c>
      <c r="Y2840">
        <v>351.64582507159764</v>
      </c>
      <c r="Z2840">
        <v>199.90160445240318</v>
      </c>
      <c r="AA2840">
        <v>95.331606909757483</v>
      </c>
      <c r="AB2840">
        <v>41.993174089863217</v>
      </c>
      <c r="AC2840">
        <v>0</v>
      </c>
      <c r="AD2840">
        <v>0</v>
      </c>
      <c r="AE2840">
        <v>892.69949752493778</v>
      </c>
    </row>
    <row r="2841" spans="1:31" x14ac:dyDescent="0.25">
      <c r="A2841">
        <v>1810717</v>
      </c>
      <c r="B2841">
        <v>1</v>
      </c>
      <c r="C2841" t="s">
        <v>80</v>
      </c>
      <c r="D2841" t="s">
        <v>94</v>
      </c>
      <c r="E2841" t="s">
        <v>291</v>
      </c>
      <c r="F2841" t="s">
        <v>8439</v>
      </c>
      <c r="G2841" t="s">
        <v>195</v>
      </c>
      <c r="H2841" t="s">
        <v>134</v>
      </c>
      <c r="I2841" t="s">
        <v>135</v>
      </c>
      <c r="J2841" t="s">
        <v>136</v>
      </c>
      <c r="K2841" t="s">
        <v>137</v>
      </c>
      <c r="L2841" t="s">
        <v>8440</v>
      </c>
      <c r="M2841" t="s">
        <v>8441</v>
      </c>
      <c r="N2841">
        <v>9.0155555550000006</v>
      </c>
      <c r="O2841">
        <v>0</v>
      </c>
      <c r="P2841">
        <v>0</v>
      </c>
      <c r="Q2841">
        <v>0</v>
      </c>
      <c r="R2841">
        <v>7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290.66210671378104</v>
      </c>
      <c r="AA2841">
        <v>0</v>
      </c>
      <c r="AB2841">
        <v>0</v>
      </c>
      <c r="AC2841">
        <v>0</v>
      </c>
      <c r="AD2841">
        <v>0</v>
      </c>
      <c r="AE2841">
        <v>290.66210671378104</v>
      </c>
    </row>
    <row r="2842" spans="1:31" x14ac:dyDescent="0.25">
      <c r="A2842">
        <v>1810718</v>
      </c>
      <c r="B2842">
        <v>1</v>
      </c>
      <c r="C2842" t="s">
        <v>80</v>
      </c>
      <c r="D2842" t="s">
        <v>105</v>
      </c>
      <c r="E2842" t="s">
        <v>176</v>
      </c>
      <c r="F2842" t="s">
        <v>8442</v>
      </c>
      <c r="G2842" t="s">
        <v>142</v>
      </c>
      <c r="H2842" t="s">
        <v>143</v>
      </c>
      <c r="I2842" t="s">
        <v>135</v>
      </c>
      <c r="J2842" t="s">
        <v>136</v>
      </c>
      <c r="K2842" t="s">
        <v>137</v>
      </c>
      <c r="L2842" t="s">
        <v>8443</v>
      </c>
      <c r="M2842" t="s">
        <v>8444</v>
      </c>
      <c r="N2842">
        <v>0.26</v>
      </c>
      <c r="O2842">
        <v>0</v>
      </c>
      <c r="P2842">
        <v>4215</v>
      </c>
      <c r="Q2842">
        <v>0</v>
      </c>
      <c r="R2842">
        <v>1</v>
      </c>
      <c r="S2842">
        <v>1</v>
      </c>
      <c r="T2842">
        <v>263</v>
      </c>
      <c r="U2842">
        <v>0</v>
      </c>
      <c r="V2842">
        <v>2</v>
      </c>
      <c r="W2842">
        <v>0</v>
      </c>
      <c r="X2842">
        <v>252.03960275004337</v>
      </c>
      <c r="Y2842">
        <v>0</v>
      </c>
      <c r="Z2842">
        <v>5.1417786407880278E-2</v>
      </c>
      <c r="AA2842">
        <v>5.0187775388163187</v>
      </c>
      <c r="AB2842">
        <v>51.32458982800221</v>
      </c>
      <c r="AC2842">
        <v>0</v>
      </c>
      <c r="AD2842">
        <v>43.453024200918662</v>
      </c>
      <c r="AE2842">
        <v>351.88741210418846</v>
      </c>
    </row>
    <row r="2843" spans="1:31" x14ac:dyDescent="0.25">
      <c r="A2843">
        <v>1810722</v>
      </c>
      <c r="B2843">
        <v>1</v>
      </c>
      <c r="C2843" t="s">
        <v>80</v>
      </c>
      <c r="D2843" t="s">
        <v>95</v>
      </c>
      <c r="E2843" t="s">
        <v>193</v>
      </c>
      <c r="F2843" t="s">
        <v>8445</v>
      </c>
      <c r="G2843" t="s">
        <v>475</v>
      </c>
      <c r="H2843" t="s">
        <v>134</v>
      </c>
      <c r="I2843" t="s">
        <v>135</v>
      </c>
      <c r="J2843" t="s">
        <v>136</v>
      </c>
      <c r="K2843" t="s">
        <v>137</v>
      </c>
      <c r="L2843" t="s">
        <v>8446</v>
      </c>
      <c r="M2843" t="s">
        <v>8447</v>
      </c>
      <c r="N2843">
        <v>0.44861111100000001</v>
      </c>
      <c r="O2843">
        <v>0</v>
      </c>
      <c r="P2843">
        <v>37</v>
      </c>
      <c r="Q2843">
        <v>0</v>
      </c>
      <c r="R2843">
        <v>0</v>
      </c>
      <c r="S2843">
        <v>0</v>
      </c>
      <c r="T2843">
        <v>1</v>
      </c>
      <c r="U2843">
        <v>0</v>
      </c>
      <c r="V2843">
        <v>0</v>
      </c>
      <c r="W2843">
        <v>0</v>
      </c>
      <c r="X2843">
        <v>4.3089355091210235</v>
      </c>
      <c r="Y2843">
        <v>0</v>
      </c>
      <c r="Z2843">
        <v>0</v>
      </c>
      <c r="AA2843">
        <v>0</v>
      </c>
      <c r="AB2843">
        <v>0.14252343314731808</v>
      </c>
      <c r="AC2843">
        <v>0</v>
      </c>
      <c r="AD2843">
        <v>0</v>
      </c>
      <c r="AE2843">
        <v>4.4514589422683413</v>
      </c>
    </row>
    <row r="2844" spans="1:31" x14ac:dyDescent="0.25">
      <c r="A2844">
        <v>1810724</v>
      </c>
      <c r="B2844">
        <v>1</v>
      </c>
      <c r="C2844" t="s">
        <v>80</v>
      </c>
      <c r="D2844" t="s">
        <v>91</v>
      </c>
      <c r="E2844" t="s">
        <v>131</v>
      </c>
      <c r="F2844" t="s">
        <v>8448</v>
      </c>
      <c r="G2844" t="s">
        <v>231</v>
      </c>
      <c r="H2844" t="s">
        <v>134</v>
      </c>
      <c r="I2844" t="s">
        <v>135</v>
      </c>
      <c r="J2844" t="s">
        <v>136</v>
      </c>
      <c r="K2844" t="s">
        <v>137</v>
      </c>
      <c r="L2844" t="s">
        <v>8449</v>
      </c>
      <c r="M2844" t="s">
        <v>8450</v>
      </c>
      <c r="N2844">
        <v>1.2188888879999999</v>
      </c>
      <c r="O2844">
        <v>0</v>
      </c>
      <c r="P2844">
        <v>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0.8678418615509067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0.8678418615509067</v>
      </c>
    </row>
    <row r="2845" spans="1:31" x14ac:dyDescent="0.25">
      <c r="A2845">
        <v>1810726</v>
      </c>
      <c r="B2845">
        <v>1</v>
      </c>
      <c r="C2845" t="s">
        <v>80</v>
      </c>
      <c r="D2845" t="s">
        <v>85</v>
      </c>
      <c r="E2845" t="s">
        <v>146</v>
      </c>
      <c r="F2845" t="s">
        <v>7458</v>
      </c>
      <c r="G2845" t="s">
        <v>170</v>
      </c>
      <c r="H2845" t="s">
        <v>143</v>
      </c>
      <c r="I2845" t="s">
        <v>135</v>
      </c>
      <c r="J2845" t="s">
        <v>136</v>
      </c>
      <c r="K2845" t="s">
        <v>137</v>
      </c>
      <c r="L2845" t="s">
        <v>8451</v>
      </c>
      <c r="M2845" t="s">
        <v>8452</v>
      </c>
      <c r="N2845">
        <v>2.7483333330000002</v>
      </c>
      <c r="O2845">
        <v>0</v>
      </c>
      <c r="P2845">
        <v>0</v>
      </c>
      <c r="Q2845">
        <v>0</v>
      </c>
      <c r="R2845">
        <v>0</v>
      </c>
      <c r="S2845">
        <v>1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6.104219322475517</v>
      </c>
      <c r="AB2845">
        <v>0</v>
      </c>
      <c r="AC2845">
        <v>0</v>
      </c>
      <c r="AD2845">
        <v>0</v>
      </c>
      <c r="AE2845">
        <v>6.104219322475517</v>
      </c>
    </row>
    <row r="2846" spans="1:31" x14ac:dyDescent="0.25">
      <c r="A2846">
        <v>1810727</v>
      </c>
      <c r="B2846">
        <v>1</v>
      </c>
      <c r="C2846" t="s">
        <v>80</v>
      </c>
      <c r="D2846" t="s">
        <v>94</v>
      </c>
      <c r="E2846" t="s">
        <v>131</v>
      </c>
      <c r="F2846" t="s">
        <v>8453</v>
      </c>
      <c r="G2846" t="s">
        <v>231</v>
      </c>
      <c r="H2846" t="s">
        <v>134</v>
      </c>
      <c r="I2846" t="s">
        <v>135</v>
      </c>
      <c r="J2846" t="s">
        <v>136</v>
      </c>
      <c r="K2846" t="s">
        <v>137</v>
      </c>
      <c r="L2846" t="s">
        <v>8454</v>
      </c>
      <c r="M2846" t="s">
        <v>8455</v>
      </c>
      <c r="N2846">
        <v>3.3777777769999999</v>
      </c>
      <c r="O2846">
        <v>0</v>
      </c>
      <c r="P2846">
        <v>1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2.8779447106398739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2.8779447106398739</v>
      </c>
    </row>
    <row r="2847" spans="1:31" x14ac:dyDescent="0.25">
      <c r="A2847">
        <v>1810728</v>
      </c>
      <c r="B2847">
        <v>1</v>
      </c>
      <c r="C2847" t="s">
        <v>80</v>
      </c>
      <c r="D2847" t="s">
        <v>96</v>
      </c>
      <c r="E2847" t="s">
        <v>326</v>
      </c>
      <c r="F2847" t="s">
        <v>8456</v>
      </c>
      <c r="G2847" t="s">
        <v>148</v>
      </c>
      <c r="H2847" t="s">
        <v>134</v>
      </c>
      <c r="I2847" t="s">
        <v>135</v>
      </c>
      <c r="J2847" t="s">
        <v>136</v>
      </c>
      <c r="K2847" t="s">
        <v>137</v>
      </c>
      <c r="L2847" t="s">
        <v>8449</v>
      </c>
      <c r="M2847" t="s">
        <v>8457</v>
      </c>
      <c r="N2847">
        <v>5.8372222220000003</v>
      </c>
      <c r="O2847">
        <v>0</v>
      </c>
      <c r="P2847">
        <v>12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37.167296119971297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37.167296119971297</v>
      </c>
    </row>
    <row r="2848" spans="1:31" x14ac:dyDescent="0.25">
      <c r="A2848">
        <v>1810730</v>
      </c>
      <c r="B2848">
        <v>1</v>
      </c>
      <c r="C2848" t="s">
        <v>80</v>
      </c>
      <c r="D2848" t="s">
        <v>94</v>
      </c>
      <c r="E2848" t="s">
        <v>176</v>
      </c>
      <c r="F2848" t="s">
        <v>8458</v>
      </c>
      <c r="G2848" t="s">
        <v>142</v>
      </c>
      <c r="H2848" t="s">
        <v>143</v>
      </c>
      <c r="I2848" t="s">
        <v>199</v>
      </c>
      <c r="J2848" t="s">
        <v>136</v>
      </c>
      <c r="K2848" t="s">
        <v>137</v>
      </c>
      <c r="L2848" t="s">
        <v>8459</v>
      </c>
      <c r="M2848" t="s">
        <v>8460</v>
      </c>
      <c r="N2848">
        <v>1.3055555E-2</v>
      </c>
      <c r="O2848">
        <v>0</v>
      </c>
      <c r="P2848">
        <v>1985</v>
      </c>
      <c r="Q2848">
        <v>22</v>
      </c>
      <c r="R2848">
        <v>16</v>
      </c>
      <c r="S2848">
        <v>14</v>
      </c>
      <c r="T2848">
        <v>167</v>
      </c>
      <c r="U2848">
        <v>0</v>
      </c>
      <c r="V2848">
        <v>0</v>
      </c>
      <c r="W2848">
        <v>0</v>
      </c>
      <c r="X2848">
        <v>2.3689240043603546</v>
      </c>
      <c r="Y2848">
        <v>0.14666029355848001</v>
      </c>
      <c r="Z2848">
        <v>0.10422502502095</v>
      </c>
      <c r="AA2848">
        <v>0.37417154973917216</v>
      </c>
      <c r="AB2848">
        <v>0.66711981057037273</v>
      </c>
      <c r="AC2848">
        <v>0</v>
      </c>
      <c r="AD2848">
        <v>0</v>
      </c>
      <c r="AE2848">
        <v>3.6611006832493294</v>
      </c>
    </row>
    <row r="2849" spans="1:31" x14ac:dyDescent="0.25">
      <c r="A2849">
        <v>1810733</v>
      </c>
      <c r="B2849">
        <v>1</v>
      </c>
      <c r="C2849" t="s">
        <v>80</v>
      </c>
      <c r="D2849" t="s">
        <v>85</v>
      </c>
      <c r="E2849" t="s">
        <v>131</v>
      </c>
      <c r="F2849" t="s">
        <v>8461</v>
      </c>
      <c r="G2849" t="s">
        <v>209</v>
      </c>
      <c r="H2849" t="s">
        <v>134</v>
      </c>
      <c r="I2849" t="s">
        <v>135</v>
      </c>
      <c r="J2849" t="s">
        <v>136</v>
      </c>
      <c r="K2849" t="s">
        <v>137</v>
      </c>
      <c r="L2849" t="s">
        <v>8462</v>
      </c>
      <c r="M2849" t="s">
        <v>8463</v>
      </c>
      <c r="N2849">
        <v>4.0786111109999998</v>
      </c>
      <c r="O2849">
        <v>0</v>
      </c>
      <c r="P2849">
        <v>11</v>
      </c>
      <c r="Q2849">
        <v>0</v>
      </c>
      <c r="R2849">
        <v>0</v>
      </c>
      <c r="S2849">
        <v>0</v>
      </c>
      <c r="T2849">
        <v>2</v>
      </c>
      <c r="U2849">
        <v>0</v>
      </c>
      <c r="V2849">
        <v>0</v>
      </c>
      <c r="W2849">
        <v>0</v>
      </c>
      <c r="X2849">
        <v>9.9714902662711111</v>
      </c>
      <c r="Y2849">
        <v>0</v>
      </c>
      <c r="Z2849">
        <v>0</v>
      </c>
      <c r="AA2849">
        <v>0</v>
      </c>
      <c r="AB2849">
        <v>0.50734806880212757</v>
      </c>
      <c r="AC2849">
        <v>0</v>
      </c>
      <c r="AD2849">
        <v>0</v>
      </c>
      <c r="AE2849">
        <v>10.478838335073238</v>
      </c>
    </row>
    <row r="2850" spans="1:31" x14ac:dyDescent="0.25">
      <c r="A2850">
        <v>1810734</v>
      </c>
      <c r="B2850">
        <v>1</v>
      </c>
      <c r="C2850" t="s">
        <v>81</v>
      </c>
      <c r="D2850" t="s">
        <v>128</v>
      </c>
      <c r="E2850" t="s">
        <v>291</v>
      </c>
      <c r="F2850" t="s">
        <v>8464</v>
      </c>
      <c r="G2850" t="s">
        <v>424</v>
      </c>
      <c r="H2850" t="s">
        <v>134</v>
      </c>
      <c r="I2850" t="s">
        <v>135</v>
      </c>
      <c r="J2850" t="s">
        <v>136</v>
      </c>
      <c r="K2850" t="s">
        <v>137</v>
      </c>
      <c r="L2850" t="s">
        <v>8465</v>
      </c>
      <c r="M2850" t="s">
        <v>8466</v>
      </c>
      <c r="N2850">
        <v>0.712777777</v>
      </c>
      <c r="O2850">
        <v>0</v>
      </c>
      <c r="P2850">
        <v>146</v>
      </c>
      <c r="Q2850">
        <v>0</v>
      </c>
      <c r="R2850">
        <v>1</v>
      </c>
      <c r="S2850">
        <v>0</v>
      </c>
      <c r="T2850">
        <v>17</v>
      </c>
      <c r="U2850">
        <v>0</v>
      </c>
      <c r="V2850">
        <v>0</v>
      </c>
      <c r="W2850">
        <v>0</v>
      </c>
      <c r="X2850">
        <v>24.616279005201427</v>
      </c>
      <c r="Y2850">
        <v>0</v>
      </c>
      <c r="Z2850">
        <v>0.6498162318986167</v>
      </c>
      <c r="AA2850">
        <v>0</v>
      </c>
      <c r="AB2850">
        <v>9.8717342748872881</v>
      </c>
      <c r="AC2850">
        <v>0</v>
      </c>
      <c r="AD2850">
        <v>0</v>
      </c>
      <c r="AE2850">
        <v>35.137829511987334</v>
      </c>
    </row>
    <row r="2851" spans="1:31" x14ac:dyDescent="0.25">
      <c r="A2851">
        <v>1810735</v>
      </c>
      <c r="B2851">
        <v>1</v>
      </c>
      <c r="C2851" t="s">
        <v>80</v>
      </c>
      <c r="D2851" t="s">
        <v>85</v>
      </c>
      <c r="E2851" t="s">
        <v>131</v>
      </c>
      <c r="F2851" t="s">
        <v>8467</v>
      </c>
      <c r="G2851" t="s">
        <v>148</v>
      </c>
      <c r="H2851" t="s">
        <v>134</v>
      </c>
      <c r="I2851" t="s">
        <v>135</v>
      </c>
      <c r="J2851" t="s">
        <v>3</v>
      </c>
      <c r="K2851" t="s">
        <v>137</v>
      </c>
      <c r="L2851" t="s">
        <v>8468</v>
      </c>
      <c r="M2851" t="s">
        <v>8469</v>
      </c>
      <c r="N2851">
        <v>1.2224999999999999</v>
      </c>
      <c r="O2851">
        <v>0</v>
      </c>
      <c r="P2851">
        <v>10</v>
      </c>
      <c r="Q2851">
        <v>0</v>
      </c>
      <c r="R2851">
        <v>0</v>
      </c>
      <c r="S2851">
        <v>0</v>
      </c>
      <c r="T2851">
        <v>2</v>
      </c>
      <c r="U2851">
        <v>0</v>
      </c>
      <c r="V2851">
        <v>0</v>
      </c>
      <c r="W2851">
        <v>0</v>
      </c>
      <c r="X2851">
        <v>2.8286001822861895</v>
      </c>
      <c r="Y2851">
        <v>0</v>
      </c>
      <c r="Z2851">
        <v>0</v>
      </c>
      <c r="AA2851">
        <v>0</v>
      </c>
      <c r="AB2851">
        <v>1.8143377819209616</v>
      </c>
      <c r="AC2851">
        <v>0</v>
      </c>
      <c r="AD2851">
        <v>0</v>
      </c>
      <c r="AE2851">
        <v>4.6429379642071513</v>
      </c>
    </row>
    <row r="2852" spans="1:31" x14ac:dyDescent="0.25">
      <c r="A2852">
        <v>1810736</v>
      </c>
      <c r="B2852">
        <v>1</v>
      </c>
      <c r="C2852" t="s">
        <v>80</v>
      </c>
      <c r="D2852" t="s">
        <v>83</v>
      </c>
      <c r="E2852" t="s">
        <v>193</v>
      </c>
      <c r="F2852" t="s">
        <v>8470</v>
      </c>
      <c r="G2852" t="s">
        <v>235</v>
      </c>
      <c r="H2852" t="s">
        <v>134</v>
      </c>
      <c r="I2852" t="s">
        <v>135</v>
      </c>
      <c r="J2852" t="s">
        <v>136</v>
      </c>
      <c r="K2852" t="s">
        <v>137</v>
      </c>
      <c r="L2852" t="s">
        <v>8471</v>
      </c>
      <c r="M2852" t="s">
        <v>8472</v>
      </c>
      <c r="N2852">
        <v>2.113611111</v>
      </c>
      <c r="O2852">
        <v>0</v>
      </c>
      <c r="P2852">
        <v>11</v>
      </c>
      <c r="Q2852">
        <v>0</v>
      </c>
      <c r="R2852">
        <v>1</v>
      </c>
      <c r="S2852">
        <v>0</v>
      </c>
      <c r="T2852">
        <v>9</v>
      </c>
      <c r="U2852">
        <v>0</v>
      </c>
      <c r="V2852">
        <v>0</v>
      </c>
      <c r="W2852">
        <v>0</v>
      </c>
      <c r="X2852">
        <v>5.1383974758863236</v>
      </c>
      <c r="Y2852">
        <v>0</v>
      </c>
      <c r="Z2852">
        <v>3.8228618826309604</v>
      </c>
      <c r="AA2852">
        <v>0</v>
      </c>
      <c r="AB2852">
        <v>19.69277651828979</v>
      </c>
      <c r="AC2852">
        <v>0</v>
      </c>
      <c r="AD2852">
        <v>0</v>
      </c>
      <c r="AE2852">
        <v>28.654035876807072</v>
      </c>
    </row>
    <row r="2853" spans="1:31" x14ac:dyDescent="0.25">
      <c r="A2853">
        <v>1810739</v>
      </c>
      <c r="B2853">
        <v>1</v>
      </c>
      <c r="C2853" t="s">
        <v>81</v>
      </c>
      <c r="D2853" t="s">
        <v>112</v>
      </c>
      <c r="E2853" t="s">
        <v>146</v>
      </c>
      <c r="F2853" t="s">
        <v>8473</v>
      </c>
      <c r="G2853" t="s">
        <v>256</v>
      </c>
      <c r="H2853" t="s">
        <v>143</v>
      </c>
      <c r="I2853" t="s">
        <v>135</v>
      </c>
      <c r="J2853" t="s">
        <v>136</v>
      </c>
      <c r="K2853" t="s">
        <v>159</v>
      </c>
      <c r="L2853" t="s">
        <v>8474</v>
      </c>
      <c r="M2853" t="s">
        <v>8475</v>
      </c>
      <c r="N2853">
        <v>2.4394444439999998</v>
      </c>
      <c r="O2853">
        <v>0</v>
      </c>
      <c r="P2853">
        <v>0</v>
      </c>
      <c r="Q2853">
        <v>0</v>
      </c>
      <c r="R2853">
        <v>0</v>
      </c>
      <c r="S2853">
        <v>2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11.188373507919</v>
      </c>
      <c r="AB2853">
        <v>0</v>
      </c>
      <c r="AC2853">
        <v>0</v>
      </c>
      <c r="AD2853">
        <v>0</v>
      </c>
      <c r="AE2853">
        <v>11.188373507919</v>
      </c>
    </row>
    <row r="2854" spans="1:31" x14ac:dyDescent="0.25">
      <c r="A2854">
        <v>1810740</v>
      </c>
      <c r="B2854">
        <v>1</v>
      </c>
      <c r="C2854" t="s">
        <v>81</v>
      </c>
      <c r="D2854" t="s">
        <v>116</v>
      </c>
      <c r="E2854" t="s">
        <v>291</v>
      </c>
      <c r="F2854" t="s">
        <v>8476</v>
      </c>
      <c r="G2854" t="s">
        <v>424</v>
      </c>
      <c r="H2854" t="s">
        <v>134</v>
      </c>
      <c r="I2854" t="s">
        <v>135</v>
      </c>
      <c r="J2854" t="s">
        <v>136</v>
      </c>
      <c r="K2854" t="s">
        <v>137</v>
      </c>
      <c r="L2854" t="s">
        <v>8477</v>
      </c>
      <c r="M2854" t="s">
        <v>8478</v>
      </c>
      <c r="N2854">
        <v>1.529722222</v>
      </c>
      <c r="O2854">
        <v>0</v>
      </c>
      <c r="P2854">
        <v>22</v>
      </c>
      <c r="Q2854">
        <v>0</v>
      </c>
      <c r="R2854">
        <v>4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0.16949319811033836</v>
      </c>
      <c r="Y2854">
        <v>0</v>
      </c>
      <c r="Z2854">
        <v>0.1758965184038333</v>
      </c>
      <c r="AA2854">
        <v>0</v>
      </c>
      <c r="AB2854">
        <v>0</v>
      </c>
      <c r="AC2854">
        <v>0</v>
      </c>
      <c r="AD2854">
        <v>0</v>
      </c>
      <c r="AE2854">
        <v>0.34538971651417166</v>
      </c>
    </row>
    <row r="2855" spans="1:31" x14ac:dyDescent="0.25">
      <c r="A2855">
        <v>1810741</v>
      </c>
      <c r="B2855">
        <v>1</v>
      </c>
      <c r="C2855" t="s">
        <v>80</v>
      </c>
      <c r="D2855" t="s">
        <v>95</v>
      </c>
      <c r="E2855" t="s">
        <v>131</v>
      </c>
      <c r="F2855" t="s">
        <v>8479</v>
      </c>
      <c r="G2855" t="s">
        <v>148</v>
      </c>
      <c r="H2855" t="s">
        <v>134</v>
      </c>
      <c r="I2855" t="s">
        <v>135</v>
      </c>
      <c r="J2855" t="s">
        <v>136</v>
      </c>
      <c r="K2855" t="s">
        <v>137</v>
      </c>
      <c r="L2855" t="s">
        <v>8480</v>
      </c>
      <c r="M2855" t="s">
        <v>8481</v>
      </c>
      <c r="N2855">
        <v>1.2975000000000001</v>
      </c>
      <c r="O2855">
        <v>0</v>
      </c>
      <c r="P2855">
        <v>2</v>
      </c>
      <c r="Q2855">
        <v>0</v>
      </c>
      <c r="R2855">
        <v>0</v>
      </c>
      <c r="S2855">
        <v>0</v>
      </c>
      <c r="T2855">
        <v>2</v>
      </c>
      <c r="U2855">
        <v>0</v>
      </c>
      <c r="V2855">
        <v>0</v>
      </c>
      <c r="W2855">
        <v>0</v>
      </c>
      <c r="X2855">
        <v>1.1889624072155618</v>
      </c>
      <c r="Y2855">
        <v>0</v>
      </c>
      <c r="Z2855">
        <v>0</v>
      </c>
      <c r="AA2855">
        <v>0</v>
      </c>
      <c r="AB2855">
        <v>0.39802666028886252</v>
      </c>
      <c r="AC2855">
        <v>0</v>
      </c>
      <c r="AD2855">
        <v>0</v>
      </c>
      <c r="AE2855">
        <v>1.5869890675044243</v>
      </c>
    </row>
    <row r="2856" spans="1:31" x14ac:dyDescent="0.25">
      <c r="A2856">
        <v>1810743</v>
      </c>
      <c r="B2856">
        <v>1</v>
      </c>
      <c r="C2856" t="s">
        <v>80</v>
      </c>
      <c r="D2856" t="s">
        <v>83</v>
      </c>
      <c r="E2856" t="s">
        <v>291</v>
      </c>
      <c r="F2856" t="s">
        <v>8482</v>
      </c>
      <c r="G2856" t="s">
        <v>726</v>
      </c>
      <c r="H2856" t="s">
        <v>134</v>
      </c>
      <c r="I2856" t="s">
        <v>135</v>
      </c>
      <c r="J2856" t="s">
        <v>136</v>
      </c>
      <c r="K2856" t="s">
        <v>137</v>
      </c>
      <c r="L2856" t="s">
        <v>8483</v>
      </c>
      <c r="M2856" t="s">
        <v>8484</v>
      </c>
      <c r="N2856">
        <v>1.5475000000000001</v>
      </c>
      <c r="O2856">
        <v>0</v>
      </c>
      <c r="P2856">
        <v>600</v>
      </c>
      <c r="Q2856">
        <v>0</v>
      </c>
      <c r="R2856">
        <v>0</v>
      </c>
      <c r="S2856">
        <v>0</v>
      </c>
      <c r="T2856">
        <v>32</v>
      </c>
      <c r="U2856">
        <v>0</v>
      </c>
      <c r="V2856">
        <v>0</v>
      </c>
      <c r="W2856">
        <v>0</v>
      </c>
      <c r="X2856">
        <v>237.13337399645647</v>
      </c>
      <c r="Y2856">
        <v>0</v>
      </c>
      <c r="Z2856">
        <v>0</v>
      </c>
      <c r="AA2856">
        <v>0</v>
      </c>
      <c r="AB2856">
        <v>24.866920120019014</v>
      </c>
      <c r="AC2856">
        <v>0</v>
      </c>
      <c r="AD2856">
        <v>0</v>
      </c>
      <c r="AE2856">
        <v>262.00029411647546</v>
      </c>
    </row>
    <row r="2857" spans="1:31" x14ac:dyDescent="0.25">
      <c r="A2857">
        <v>1810744</v>
      </c>
      <c r="B2857">
        <v>1</v>
      </c>
      <c r="C2857" t="s">
        <v>81</v>
      </c>
      <c r="D2857" t="s">
        <v>120</v>
      </c>
      <c r="E2857" t="s">
        <v>140</v>
      </c>
      <c r="F2857" t="s">
        <v>8485</v>
      </c>
      <c r="G2857" t="s">
        <v>142</v>
      </c>
      <c r="H2857" t="s">
        <v>143</v>
      </c>
      <c r="I2857" t="s">
        <v>135</v>
      </c>
      <c r="J2857" t="s">
        <v>136</v>
      </c>
      <c r="K2857" t="s">
        <v>137</v>
      </c>
      <c r="L2857" t="s">
        <v>8486</v>
      </c>
      <c r="M2857" t="s">
        <v>8487</v>
      </c>
      <c r="N2857">
        <v>1.7627777769999999</v>
      </c>
      <c r="O2857">
        <v>0</v>
      </c>
      <c r="P2857">
        <v>189</v>
      </c>
      <c r="Q2857">
        <v>39</v>
      </c>
      <c r="R2857">
        <v>11</v>
      </c>
      <c r="S2857">
        <v>2</v>
      </c>
      <c r="T2857">
        <v>11</v>
      </c>
      <c r="U2857">
        <v>0</v>
      </c>
      <c r="V2857">
        <v>0</v>
      </c>
      <c r="W2857">
        <v>0</v>
      </c>
      <c r="X2857">
        <v>65.460521590441488</v>
      </c>
      <c r="Y2857">
        <v>22.394203655919473</v>
      </c>
      <c r="Z2857">
        <v>5.0213489243218525</v>
      </c>
      <c r="AA2857">
        <v>3.9824015393749645</v>
      </c>
      <c r="AB2857">
        <v>9.6233316851951098</v>
      </c>
      <c r="AC2857">
        <v>0</v>
      </c>
      <c r="AD2857">
        <v>0</v>
      </c>
      <c r="AE2857">
        <v>106.48180739525289</v>
      </c>
    </row>
    <row r="2858" spans="1:31" x14ac:dyDescent="0.25">
      <c r="A2858">
        <v>1810745</v>
      </c>
      <c r="B2858">
        <v>1</v>
      </c>
      <c r="C2858" t="s">
        <v>81</v>
      </c>
      <c r="D2858" t="s">
        <v>124</v>
      </c>
      <c r="E2858" t="s">
        <v>131</v>
      </c>
      <c r="F2858" t="s">
        <v>8488</v>
      </c>
      <c r="G2858" t="s">
        <v>279</v>
      </c>
      <c r="H2858" t="s">
        <v>134</v>
      </c>
      <c r="I2858" t="s">
        <v>135</v>
      </c>
      <c r="J2858" t="s">
        <v>136</v>
      </c>
      <c r="K2858" t="s">
        <v>137</v>
      </c>
      <c r="L2858" t="s">
        <v>8489</v>
      </c>
      <c r="M2858" t="s">
        <v>8490</v>
      </c>
      <c r="N2858">
        <v>0.48861111099999999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0.11877262989564055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0.11877262989564055</v>
      </c>
    </row>
    <row r="2859" spans="1:31" x14ac:dyDescent="0.25">
      <c r="A2859">
        <v>1810746</v>
      </c>
      <c r="B2859">
        <v>1</v>
      </c>
      <c r="C2859" t="s">
        <v>81</v>
      </c>
      <c r="D2859" t="s">
        <v>112</v>
      </c>
      <c r="E2859" t="s">
        <v>193</v>
      </c>
      <c r="F2859" t="s">
        <v>4715</v>
      </c>
      <c r="G2859" t="s">
        <v>385</v>
      </c>
      <c r="H2859" t="s">
        <v>134</v>
      </c>
      <c r="I2859" t="s">
        <v>135</v>
      </c>
      <c r="J2859" t="s">
        <v>136</v>
      </c>
      <c r="K2859" t="s">
        <v>137</v>
      </c>
      <c r="L2859" t="s">
        <v>8491</v>
      </c>
      <c r="M2859" t="s">
        <v>8492</v>
      </c>
      <c r="N2859">
        <v>3.14</v>
      </c>
      <c r="O2859">
        <v>0</v>
      </c>
      <c r="P2859">
        <v>16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4.0868351772436622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4.0868351772436622</v>
      </c>
    </row>
    <row r="2860" spans="1:31" x14ac:dyDescent="0.25">
      <c r="A2860">
        <v>1810748</v>
      </c>
      <c r="B2860">
        <v>1</v>
      </c>
      <c r="C2860" t="s">
        <v>81</v>
      </c>
      <c r="D2860" t="s">
        <v>127</v>
      </c>
      <c r="E2860" t="s">
        <v>146</v>
      </c>
      <c r="F2860" t="s">
        <v>8493</v>
      </c>
      <c r="G2860" t="s">
        <v>170</v>
      </c>
      <c r="H2860" t="s">
        <v>143</v>
      </c>
      <c r="I2860" t="s">
        <v>135</v>
      </c>
      <c r="J2860" t="s">
        <v>136</v>
      </c>
      <c r="K2860" t="s">
        <v>137</v>
      </c>
      <c r="L2860" t="s">
        <v>8494</v>
      </c>
      <c r="M2860" t="s">
        <v>8495</v>
      </c>
      <c r="N2860">
        <v>1.348055555</v>
      </c>
      <c r="O2860">
        <v>0</v>
      </c>
      <c r="P2860">
        <v>0</v>
      </c>
      <c r="Q2860">
        <v>8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8.0506870923588032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8.0506870923588032</v>
      </c>
    </row>
    <row r="2861" spans="1:31" x14ac:dyDescent="0.25">
      <c r="A2861">
        <v>1810749</v>
      </c>
      <c r="B2861">
        <v>1</v>
      </c>
      <c r="C2861" t="s">
        <v>81</v>
      </c>
      <c r="D2861" t="s">
        <v>122</v>
      </c>
      <c r="E2861" t="s">
        <v>176</v>
      </c>
      <c r="F2861" t="s">
        <v>8496</v>
      </c>
      <c r="G2861" t="s">
        <v>612</v>
      </c>
      <c r="H2861" t="s">
        <v>143</v>
      </c>
      <c r="I2861" t="s">
        <v>135</v>
      </c>
      <c r="J2861" t="s">
        <v>3</v>
      </c>
      <c r="K2861" t="s">
        <v>137</v>
      </c>
      <c r="L2861" t="s">
        <v>8497</v>
      </c>
      <c r="M2861" t="s">
        <v>8498</v>
      </c>
      <c r="N2861">
        <v>0.19083333299999999</v>
      </c>
      <c r="O2861">
        <v>0</v>
      </c>
      <c r="P2861">
        <v>25701</v>
      </c>
      <c r="Q2861">
        <v>1</v>
      </c>
      <c r="R2861">
        <v>20</v>
      </c>
      <c r="S2861">
        <v>28</v>
      </c>
      <c r="T2861">
        <v>3373</v>
      </c>
      <c r="U2861">
        <v>5</v>
      </c>
      <c r="V2861">
        <v>3</v>
      </c>
      <c r="W2861">
        <v>0</v>
      </c>
      <c r="X2861">
        <v>1106.1428150713366</v>
      </c>
      <c r="Y2861">
        <v>4.436775173614E-2</v>
      </c>
      <c r="Z2861">
        <v>3.8257817914151002</v>
      </c>
      <c r="AA2861">
        <v>71.547605057843967</v>
      </c>
      <c r="AB2861">
        <v>330.84749117357677</v>
      </c>
      <c r="AC2861">
        <v>645.93196717144042</v>
      </c>
      <c r="AD2861">
        <v>6.6034696050806909</v>
      </c>
      <c r="AE2861">
        <v>2164.9434976224297</v>
      </c>
    </row>
    <row r="2862" spans="1:31" x14ac:dyDescent="0.25">
      <c r="A2862">
        <v>1810750</v>
      </c>
      <c r="B2862">
        <v>1</v>
      </c>
      <c r="C2862" t="s">
        <v>80</v>
      </c>
      <c r="D2862" t="s">
        <v>104</v>
      </c>
      <c r="E2862" t="s">
        <v>291</v>
      </c>
      <c r="F2862" t="s">
        <v>8499</v>
      </c>
      <c r="G2862" t="s">
        <v>424</v>
      </c>
      <c r="H2862" t="s">
        <v>134</v>
      </c>
      <c r="I2862" t="s">
        <v>135</v>
      </c>
      <c r="J2862" t="s">
        <v>136</v>
      </c>
      <c r="K2862" t="s">
        <v>137</v>
      </c>
      <c r="L2862" t="s">
        <v>8500</v>
      </c>
      <c r="M2862" t="s">
        <v>8501</v>
      </c>
      <c r="N2862">
        <v>2.775833333</v>
      </c>
      <c r="O2862">
        <v>0</v>
      </c>
      <c r="P2862">
        <v>7</v>
      </c>
      <c r="Q2862">
        <v>0</v>
      </c>
      <c r="R2862">
        <v>14</v>
      </c>
      <c r="S2862">
        <v>0</v>
      </c>
      <c r="T2862">
        <v>6</v>
      </c>
      <c r="U2862">
        <v>0</v>
      </c>
      <c r="V2862">
        <v>0</v>
      </c>
      <c r="W2862">
        <v>0</v>
      </c>
      <c r="X2862">
        <v>3.7573739061748332</v>
      </c>
      <c r="Y2862">
        <v>0</v>
      </c>
      <c r="Z2862">
        <v>10.611452329566271</v>
      </c>
      <c r="AA2862">
        <v>0</v>
      </c>
      <c r="AB2862">
        <v>23.44555183492405</v>
      </c>
      <c r="AC2862">
        <v>0</v>
      </c>
      <c r="AD2862">
        <v>0</v>
      </c>
      <c r="AE2862">
        <v>37.814378070665157</v>
      </c>
    </row>
    <row r="2863" spans="1:31" x14ac:dyDescent="0.25">
      <c r="A2863">
        <v>1810752</v>
      </c>
      <c r="B2863">
        <v>1</v>
      </c>
      <c r="C2863" t="s">
        <v>81</v>
      </c>
      <c r="D2863" t="s">
        <v>128</v>
      </c>
      <c r="E2863" t="s">
        <v>131</v>
      </c>
      <c r="F2863" t="s">
        <v>8502</v>
      </c>
      <c r="G2863" t="s">
        <v>209</v>
      </c>
      <c r="H2863" t="s">
        <v>134</v>
      </c>
      <c r="I2863" t="s">
        <v>135</v>
      </c>
      <c r="J2863" t="s">
        <v>136</v>
      </c>
      <c r="K2863" t="s">
        <v>137</v>
      </c>
      <c r="L2863" t="s">
        <v>8503</v>
      </c>
      <c r="M2863" t="s">
        <v>8504</v>
      </c>
      <c r="N2863">
        <v>3.2238888879999998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2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5.5354672011185553</v>
      </c>
      <c r="AC2863">
        <v>0</v>
      </c>
      <c r="AD2863">
        <v>0</v>
      </c>
      <c r="AE2863">
        <v>5.5354672011185553</v>
      </c>
    </row>
    <row r="2864" spans="1:31" x14ac:dyDescent="0.25">
      <c r="A2864">
        <v>1810754</v>
      </c>
      <c r="B2864">
        <v>1</v>
      </c>
      <c r="C2864" t="s">
        <v>81</v>
      </c>
      <c r="D2864" t="s">
        <v>113</v>
      </c>
      <c r="E2864" t="s">
        <v>193</v>
      </c>
      <c r="F2864" t="s">
        <v>8505</v>
      </c>
      <c r="G2864" t="s">
        <v>235</v>
      </c>
      <c r="H2864" t="s">
        <v>134</v>
      </c>
      <c r="I2864" t="s">
        <v>135</v>
      </c>
      <c r="J2864" t="s">
        <v>136</v>
      </c>
      <c r="K2864" t="s">
        <v>137</v>
      </c>
      <c r="L2864" t="s">
        <v>8506</v>
      </c>
      <c r="M2864" t="s">
        <v>8507</v>
      </c>
      <c r="N2864">
        <v>3.6816666659999999</v>
      </c>
      <c r="O2864">
        <v>0</v>
      </c>
      <c r="P2864">
        <v>9</v>
      </c>
      <c r="Q2864">
        <v>0</v>
      </c>
      <c r="R2864">
        <v>1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4.7079538662400067</v>
      </c>
      <c r="Y2864">
        <v>0</v>
      </c>
      <c r="Z2864">
        <v>10.463245295075636</v>
      </c>
      <c r="AA2864">
        <v>0</v>
      </c>
      <c r="AB2864">
        <v>0</v>
      </c>
      <c r="AC2864">
        <v>0</v>
      </c>
      <c r="AD2864">
        <v>0</v>
      </c>
      <c r="AE2864">
        <v>15.171199161315641</v>
      </c>
    </row>
    <row r="2865" spans="1:31" x14ac:dyDescent="0.25">
      <c r="A2865">
        <v>1810757</v>
      </c>
      <c r="B2865">
        <v>1</v>
      </c>
      <c r="C2865" t="s">
        <v>80</v>
      </c>
      <c r="D2865" t="s">
        <v>100</v>
      </c>
      <c r="E2865" t="s">
        <v>131</v>
      </c>
      <c r="F2865" t="s">
        <v>8508</v>
      </c>
      <c r="G2865" t="s">
        <v>209</v>
      </c>
      <c r="H2865" t="s">
        <v>134</v>
      </c>
      <c r="I2865" t="s">
        <v>135</v>
      </c>
      <c r="J2865" t="s">
        <v>136</v>
      </c>
      <c r="K2865" t="s">
        <v>137</v>
      </c>
      <c r="L2865" t="s">
        <v>8509</v>
      </c>
      <c r="M2865" t="s">
        <v>8510</v>
      </c>
      <c r="N2865">
        <v>0.93055555499999998</v>
      </c>
      <c r="O2865">
        <v>0</v>
      </c>
      <c r="P2865">
        <v>0</v>
      </c>
      <c r="Q2865">
        <v>0</v>
      </c>
      <c r="R2865">
        <v>1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0.21343298058141505</v>
      </c>
      <c r="AA2865">
        <v>0</v>
      </c>
      <c r="AB2865">
        <v>1.1761153707337166</v>
      </c>
      <c r="AC2865">
        <v>0</v>
      </c>
      <c r="AD2865">
        <v>0</v>
      </c>
      <c r="AE2865">
        <v>1.3895483513151317</v>
      </c>
    </row>
    <row r="2866" spans="1:31" x14ac:dyDescent="0.25">
      <c r="A2866">
        <v>1810758</v>
      </c>
      <c r="B2866">
        <v>1</v>
      </c>
      <c r="C2866" t="s">
        <v>81</v>
      </c>
      <c r="D2866" t="s">
        <v>119</v>
      </c>
      <c r="E2866" t="s">
        <v>176</v>
      </c>
      <c r="F2866" t="s">
        <v>8401</v>
      </c>
      <c r="G2866" t="s">
        <v>158</v>
      </c>
      <c r="H2866" t="s">
        <v>143</v>
      </c>
      <c r="I2866" t="s">
        <v>135</v>
      </c>
      <c r="J2866" t="s">
        <v>136</v>
      </c>
      <c r="K2866" t="s">
        <v>159</v>
      </c>
      <c r="L2866" t="s">
        <v>8511</v>
      </c>
      <c r="M2866" t="s">
        <v>8512</v>
      </c>
      <c r="N2866">
        <v>8.6666666000000003E-2</v>
      </c>
      <c r="O2866">
        <v>1</v>
      </c>
      <c r="P2866">
        <v>2546</v>
      </c>
      <c r="Q2866">
        <v>26</v>
      </c>
      <c r="R2866">
        <v>485</v>
      </c>
      <c r="S2866">
        <v>5</v>
      </c>
      <c r="T2866">
        <v>232</v>
      </c>
      <c r="U2866">
        <v>0</v>
      </c>
      <c r="V2866">
        <v>2</v>
      </c>
      <c r="W2866">
        <v>2.9751015187152504E-2</v>
      </c>
      <c r="X2866">
        <v>25.376800792874437</v>
      </c>
      <c r="Y2866">
        <v>8.0998380709292963</v>
      </c>
      <c r="Z2866">
        <v>12.422149625809466</v>
      </c>
      <c r="AA2866">
        <v>1.2074031177226994</v>
      </c>
      <c r="AB2866">
        <v>7.4574067881881909</v>
      </c>
      <c r="AC2866">
        <v>0</v>
      </c>
      <c r="AD2866">
        <v>6.0134058186875554E-2</v>
      </c>
      <c r="AE2866">
        <v>54.653483468898116</v>
      </c>
    </row>
    <row r="2867" spans="1:31" x14ac:dyDescent="0.25">
      <c r="A2867">
        <v>1810759</v>
      </c>
      <c r="B2867">
        <v>1</v>
      </c>
      <c r="C2867" t="s">
        <v>81</v>
      </c>
      <c r="D2867" t="s">
        <v>128</v>
      </c>
      <c r="E2867" t="s">
        <v>131</v>
      </c>
      <c r="F2867" t="s">
        <v>8513</v>
      </c>
      <c r="G2867" t="s">
        <v>209</v>
      </c>
      <c r="H2867" t="s">
        <v>134</v>
      </c>
      <c r="I2867" t="s">
        <v>135</v>
      </c>
      <c r="J2867" t="s">
        <v>136</v>
      </c>
      <c r="K2867" t="s">
        <v>137</v>
      </c>
      <c r="L2867" t="s">
        <v>8514</v>
      </c>
      <c r="M2867" t="s">
        <v>8515</v>
      </c>
      <c r="N2867">
        <v>3.2311111110000001</v>
      </c>
      <c r="O2867">
        <v>0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1.0487321937666669E-4</v>
      </c>
      <c r="AA2867">
        <v>0</v>
      </c>
      <c r="AB2867">
        <v>0</v>
      </c>
      <c r="AC2867">
        <v>0</v>
      </c>
      <c r="AD2867">
        <v>0</v>
      </c>
      <c r="AE2867">
        <v>1.0487321937666669E-4</v>
      </c>
    </row>
    <row r="2868" spans="1:31" x14ac:dyDescent="0.25">
      <c r="A2868">
        <v>1810761</v>
      </c>
      <c r="B2868">
        <v>1</v>
      </c>
      <c r="C2868" t="s">
        <v>80</v>
      </c>
      <c r="D2868" t="s">
        <v>93</v>
      </c>
      <c r="E2868" t="s">
        <v>193</v>
      </c>
      <c r="F2868" t="s">
        <v>8516</v>
      </c>
      <c r="G2868" t="s">
        <v>3180</v>
      </c>
      <c r="H2868" t="s">
        <v>134</v>
      </c>
      <c r="I2868" t="s">
        <v>135</v>
      </c>
      <c r="J2868" t="s">
        <v>136</v>
      </c>
      <c r="K2868" t="s">
        <v>137</v>
      </c>
      <c r="L2868" t="s">
        <v>8517</v>
      </c>
      <c r="M2868" t="s">
        <v>8518</v>
      </c>
      <c r="N2868">
        <v>0.73499999999999999</v>
      </c>
      <c r="O2868">
        <v>0</v>
      </c>
      <c r="P2868">
        <v>0</v>
      </c>
      <c r="Q2868">
        <v>0</v>
      </c>
      <c r="R2868">
        <v>10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0.73056719813674675</v>
      </c>
      <c r="AA2868">
        <v>0</v>
      </c>
      <c r="AB2868">
        <v>0</v>
      </c>
      <c r="AC2868">
        <v>0</v>
      </c>
      <c r="AD2868">
        <v>0</v>
      </c>
      <c r="AE2868">
        <v>0.73056719813674675</v>
      </c>
    </row>
    <row r="2869" spans="1:31" x14ac:dyDescent="0.25">
      <c r="A2869">
        <v>1810764</v>
      </c>
      <c r="B2869">
        <v>1</v>
      </c>
      <c r="C2869" t="s">
        <v>81</v>
      </c>
      <c r="D2869" t="s">
        <v>118</v>
      </c>
      <c r="E2869" t="s">
        <v>131</v>
      </c>
      <c r="F2869" t="s">
        <v>8519</v>
      </c>
      <c r="G2869" t="s">
        <v>231</v>
      </c>
      <c r="H2869" t="s">
        <v>134</v>
      </c>
      <c r="I2869" t="s">
        <v>135</v>
      </c>
      <c r="J2869" t="s">
        <v>136</v>
      </c>
      <c r="K2869" t="s">
        <v>137</v>
      </c>
      <c r="L2869" t="s">
        <v>8520</v>
      </c>
      <c r="M2869" t="s">
        <v>8521</v>
      </c>
      <c r="N2869">
        <v>2.0536111109999999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1.0309962401808057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1.0309962401808057</v>
      </c>
    </row>
    <row r="2870" spans="1:31" x14ac:dyDescent="0.25">
      <c r="A2870">
        <v>1810765</v>
      </c>
      <c r="B2870">
        <v>1</v>
      </c>
      <c r="C2870" t="s">
        <v>81</v>
      </c>
      <c r="D2870" t="s">
        <v>123</v>
      </c>
      <c r="E2870" t="s">
        <v>176</v>
      </c>
      <c r="F2870" t="s">
        <v>8522</v>
      </c>
      <c r="G2870" t="s">
        <v>142</v>
      </c>
      <c r="H2870" t="s">
        <v>143</v>
      </c>
      <c r="I2870" t="s">
        <v>135</v>
      </c>
      <c r="J2870" t="s">
        <v>136</v>
      </c>
      <c r="K2870" t="s">
        <v>137</v>
      </c>
      <c r="L2870" t="s">
        <v>8523</v>
      </c>
      <c r="M2870" t="s">
        <v>8524</v>
      </c>
      <c r="N2870">
        <v>0.46805555500000001</v>
      </c>
      <c r="O2870">
        <v>3</v>
      </c>
      <c r="P2870">
        <v>23</v>
      </c>
      <c r="Q2870">
        <v>245</v>
      </c>
      <c r="R2870">
        <v>280</v>
      </c>
      <c r="S2870">
        <v>24</v>
      </c>
      <c r="T2870">
        <v>50</v>
      </c>
      <c r="U2870">
        <v>0</v>
      </c>
      <c r="V2870">
        <v>0</v>
      </c>
      <c r="W2870">
        <v>0.2829268928419556</v>
      </c>
      <c r="X2870">
        <v>1.6213781755649905</v>
      </c>
      <c r="Y2870">
        <v>41.605235175065552</v>
      </c>
      <c r="Z2870">
        <v>35.379262814963667</v>
      </c>
      <c r="AA2870">
        <v>8.2106189605898621</v>
      </c>
      <c r="AB2870">
        <v>17.03864841771766</v>
      </c>
      <c r="AC2870">
        <v>0</v>
      </c>
      <c r="AD2870">
        <v>0</v>
      </c>
      <c r="AE2870">
        <v>104.1380704367437</v>
      </c>
    </row>
    <row r="2871" spans="1:31" x14ac:dyDescent="0.25">
      <c r="A2871">
        <v>1810767</v>
      </c>
      <c r="B2871">
        <v>1</v>
      </c>
      <c r="C2871" t="s">
        <v>80</v>
      </c>
      <c r="D2871" t="s">
        <v>90</v>
      </c>
      <c r="E2871" t="s">
        <v>193</v>
      </c>
      <c r="F2871" t="s">
        <v>8525</v>
      </c>
      <c r="G2871" t="s">
        <v>235</v>
      </c>
      <c r="H2871" t="s">
        <v>134</v>
      </c>
      <c r="I2871" t="s">
        <v>135</v>
      </c>
      <c r="J2871" t="s">
        <v>136</v>
      </c>
      <c r="K2871" t="s">
        <v>137</v>
      </c>
      <c r="L2871" t="s">
        <v>8526</v>
      </c>
      <c r="M2871" t="s">
        <v>8527</v>
      </c>
      <c r="N2871">
        <v>3.2238888879999998</v>
      </c>
      <c r="O2871">
        <v>0</v>
      </c>
      <c r="P2871">
        <v>53</v>
      </c>
      <c r="Q2871">
        <v>0</v>
      </c>
      <c r="R2871">
        <v>0</v>
      </c>
      <c r="S2871">
        <v>0</v>
      </c>
      <c r="T2871">
        <v>4</v>
      </c>
      <c r="U2871">
        <v>0</v>
      </c>
      <c r="V2871">
        <v>0</v>
      </c>
      <c r="W2871">
        <v>0</v>
      </c>
      <c r="X2871">
        <v>38.767394138426546</v>
      </c>
      <c r="Y2871">
        <v>0</v>
      </c>
      <c r="Z2871">
        <v>0</v>
      </c>
      <c r="AA2871">
        <v>0</v>
      </c>
      <c r="AB2871">
        <v>9.00967893802828</v>
      </c>
      <c r="AC2871">
        <v>0</v>
      </c>
      <c r="AD2871">
        <v>0</v>
      </c>
      <c r="AE2871">
        <v>47.777073076454826</v>
      </c>
    </row>
    <row r="2872" spans="1:31" x14ac:dyDescent="0.25">
      <c r="A2872">
        <v>1810768</v>
      </c>
      <c r="B2872">
        <v>1</v>
      </c>
      <c r="C2872" t="s">
        <v>80</v>
      </c>
      <c r="D2872" t="s">
        <v>85</v>
      </c>
      <c r="E2872" t="s">
        <v>291</v>
      </c>
      <c r="F2872" t="s">
        <v>8528</v>
      </c>
      <c r="G2872" t="s">
        <v>279</v>
      </c>
      <c r="H2872" t="s">
        <v>134</v>
      </c>
      <c r="I2872" t="s">
        <v>135</v>
      </c>
      <c r="J2872" t="s">
        <v>136</v>
      </c>
      <c r="K2872" t="s">
        <v>137</v>
      </c>
      <c r="L2872" t="s">
        <v>8529</v>
      </c>
      <c r="M2872" t="s">
        <v>8530</v>
      </c>
      <c r="N2872">
        <v>0.73611111100000004</v>
      </c>
      <c r="O2872">
        <v>0</v>
      </c>
      <c r="P2872">
        <v>812</v>
      </c>
      <c r="Q2872">
        <v>0</v>
      </c>
      <c r="R2872">
        <v>0</v>
      </c>
      <c r="S2872">
        <v>0</v>
      </c>
      <c r="T2872">
        <v>76</v>
      </c>
      <c r="U2872">
        <v>0</v>
      </c>
      <c r="V2872">
        <v>0</v>
      </c>
      <c r="W2872">
        <v>0</v>
      </c>
      <c r="X2872">
        <v>149.03447405049914</v>
      </c>
      <c r="Y2872">
        <v>0</v>
      </c>
      <c r="Z2872">
        <v>0</v>
      </c>
      <c r="AA2872">
        <v>0</v>
      </c>
      <c r="AB2872">
        <v>41.135128330974183</v>
      </c>
      <c r="AC2872">
        <v>0</v>
      </c>
      <c r="AD2872">
        <v>0</v>
      </c>
      <c r="AE2872">
        <v>190.16960238147334</v>
      </c>
    </row>
    <row r="2873" spans="1:31" x14ac:dyDescent="0.25">
      <c r="A2873">
        <v>1810769</v>
      </c>
      <c r="B2873">
        <v>1</v>
      </c>
      <c r="C2873" t="s">
        <v>80</v>
      </c>
      <c r="D2873" t="s">
        <v>84</v>
      </c>
      <c r="E2873" t="s">
        <v>291</v>
      </c>
      <c r="F2873" t="s">
        <v>8531</v>
      </c>
      <c r="G2873" t="s">
        <v>424</v>
      </c>
      <c r="H2873" t="s">
        <v>134</v>
      </c>
      <c r="I2873" t="s">
        <v>135</v>
      </c>
      <c r="J2873" t="s">
        <v>136</v>
      </c>
      <c r="K2873" t="s">
        <v>137</v>
      </c>
      <c r="L2873" t="s">
        <v>8532</v>
      </c>
      <c r="M2873" t="s">
        <v>8533</v>
      </c>
      <c r="N2873">
        <v>0.43138888800000003</v>
      </c>
      <c r="O2873">
        <v>0</v>
      </c>
      <c r="P2873">
        <v>903</v>
      </c>
      <c r="Q2873">
        <v>0</v>
      </c>
      <c r="R2873">
        <v>0</v>
      </c>
      <c r="S2873">
        <v>0</v>
      </c>
      <c r="T2873">
        <v>100</v>
      </c>
      <c r="U2873">
        <v>0</v>
      </c>
      <c r="V2873">
        <v>0</v>
      </c>
      <c r="W2873">
        <v>0</v>
      </c>
      <c r="X2873">
        <v>88.315971486091428</v>
      </c>
      <c r="Y2873">
        <v>0</v>
      </c>
      <c r="Z2873">
        <v>0</v>
      </c>
      <c r="AA2873">
        <v>0</v>
      </c>
      <c r="AB2873">
        <v>45.628029144880692</v>
      </c>
      <c r="AC2873">
        <v>0</v>
      </c>
      <c r="AD2873">
        <v>0</v>
      </c>
      <c r="AE2873">
        <v>133.94400063097211</v>
      </c>
    </row>
    <row r="2874" spans="1:31" x14ac:dyDescent="0.25">
      <c r="A2874">
        <v>1810770</v>
      </c>
      <c r="B2874">
        <v>1</v>
      </c>
      <c r="C2874" t="s">
        <v>81</v>
      </c>
      <c r="D2874" t="s">
        <v>122</v>
      </c>
      <c r="E2874" t="s">
        <v>176</v>
      </c>
      <c r="F2874" t="s">
        <v>8534</v>
      </c>
      <c r="G2874" t="s">
        <v>142</v>
      </c>
      <c r="H2874" t="s">
        <v>143</v>
      </c>
      <c r="I2874" t="s">
        <v>199</v>
      </c>
      <c r="J2874" t="s">
        <v>136</v>
      </c>
      <c r="K2874" t="s">
        <v>137</v>
      </c>
      <c r="L2874" t="s">
        <v>8535</v>
      </c>
      <c r="M2874" t="s">
        <v>8536</v>
      </c>
      <c r="N2874">
        <v>6.1111109999999998E-3</v>
      </c>
      <c r="O2874">
        <v>1</v>
      </c>
      <c r="P2874">
        <v>5251</v>
      </c>
      <c r="Q2874">
        <v>1</v>
      </c>
      <c r="R2874">
        <v>11</v>
      </c>
      <c r="S2874">
        <v>16</v>
      </c>
      <c r="T2874">
        <v>931</v>
      </c>
      <c r="U2874">
        <v>5</v>
      </c>
      <c r="V2874">
        <v>1</v>
      </c>
      <c r="W2874">
        <v>7.9766685918944457E-4</v>
      </c>
      <c r="X2874">
        <v>6.8214811876181836</v>
      </c>
      <c r="Y2874">
        <v>1.4641079068855554E-3</v>
      </c>
      <c r="Z2874">
        <v>0.11606728911501782</v>
      </c>
      <c r="AA2874">
        <v>0.3676186348605161</v>
      </c>
      <c r="AB2874">
        <v>2.7101460165740434</v>
      </c>
      <c r="AC2874">
        <v>21.218635961886317</v>
      </c>
      <c r="AD2874">
        <v>1.0565754033835001E-2</v>
      </c>
      <c r="AE2874">
        <v>31.246776618853985</v>
      </c>
    </row>
    <row r="2875" spans="1:31" x14ac:dyDescent="0.25">
      <c r="A2875">
        <v>1810771</v>
      </c>
      <c r="B2875">
        <v>1</v>
      </c>
      <c r="C2875" t="s">
        <v>81</v>
      </c>
      <c r="D2875" t="s">
        <v>122</v>
      </c>
      <c r="E2875" t="s">
        <v>176</v>
      </c>
      <c r="F2875" t="s">
        <v>8496</v>
      </c>
      <c r="G2875" t="s">
        <v>612</v>
      </c>
      <c r="H2875" t="s">
        <v>143</v>
      </c>
      <c r="I2875" t="s">
        <v>135</v>
      </c>
      <c r="J2875" t="s">
        <v>3</v>
      </c>
      <c r="K2875" t="s">
        <v>137</v>
      </c>
      <c r="L2875" t="s">
        <v>8537</v>
      </c>
      <c r="M2875" t="s">
        <v>8538</v>
      </c>
      <c r="N2875">
        <v>0.193611111</v>
      </c>
      <c r="O2875">
        <v>0</v>
      </c>
      <c r="P2875">
        <v>25701</v>
      </c>
      <c r="Q2875">
        <v>1</v>
      </c>
      <c r="R2875">
        <v>20</v>
      </c>
      <c r="S2875">
        <v>28</v>
      </c>
      <c r="T2875">
        <v>3373</v>
      </c>
      <c r="U2875">
        <v>5</v>
      </c>
      <c r="V2875">
        <v>3</v>
      </c>
      <c r="W2875">
        <v>0</v>
      </c>
      <c r="X2875">
        <v>1110.7703828126714</v>
      </c>
      <c r="Y2875">
        <v>4.6385600504510557E-2</v>
      </c>
      <c r="Z2875">
        <v>3.9506617825192452</v>
      </c>
      <c r="AA2875">
        <v>73.989098994160955</v>
      </c>
      <c r="AB2875">
        <v>346.18624512487099</v>
      </c>
      <c r="AC2875">
        <v>672.24496661067121</v>
      </c>
      <c r="AD2875">
        <v>7.0582400752945027</v>
      </c>
      <c r="AE2875">
        <v>2214.2459810006931</v>
      </c>
    </row>
    <row r="2876" spans="1:31" x14ac:dyDescent="0.25">
      <c r="A2876">
        <v>1810773</v>
      </c>
      <c r="B2876">
        <v>1</v>
      </c>
      <c r="C2876" t="s">
        <v>80</v>
      </c>
      <c r="D2876" t="s">
        <v>107</v>
      </c>
      <c r="E2876" t="s">
        <v>193</v>
      </c>
      <c r="F2876" t="s">
        <v>8539</v>
      </c>
      <c r="G2876" t="s">
        <v>447</v>
      </c>
      <c r="H2876" t="s">
        <v>134</v>
      </c>
      <c r="I2876" t="s">
        <v>135</v>
      </c>
      <c r="J2876" t="s">
        <v>136</v>
      </c>
      <c r="K2876" t="s">
        <v>137</v>
      </c>
      <c r="L2876" t="s">
        <v>8540</v>
      </c>
      <c r="M2876" t="s">
        <v>8541</v>
      </c>
      <c r="N2876">
        <v>1.115555555</v>
      </c>
      <c r="O2876">
        <v>0</v>
      </c>
      <c r="P2876">
        <v>98</v>
      </c>
      <c r="Q2876">
        <v>0</v>
      </c>
      <c r="R2876">
        <v>0</v>
      </c>
      <c r="S2876">
        <v>0</v>
      </c>
      <c r="T2876">
        <v>1</v>
      </c>
      <c r="U2876">
        <v>0</v>
      </c>
      <c r="V2876">
        <v>0</v>
      </c>
      <c r="W2876">
        <v>0</v>
      </c>
      <c r="X2876">
        <v>8.3689433734861129</v>
      </c>
      <c r="Y2876">
        <v>0</v>
      </c>
      <c r="Z2876">
        <v>0</v>
      </c>
      <c r="AA2876">
        <v>0</v>
      </c>
      <c r="AB2876">
        <v>0.61661774511158285</v>
      </c>
      <c r="AC2876">
        <v>0</v>
      </c>
      <c r="AD2876">
        <v>0</v>
      </c>
      <c r="AE2876">
        <v>8.9855611185976958</v>
      </c>
    </row>
    <row r="2877" spans="1:31" x14ac:dyDescent="0.25">
      <c r="A2877">
        <v>1810774</v>
      </c>
      <c r="B2877">
        <v>1</v>
      </c>
      <c r="C2877" t="s">
        <v>81</v>
      </c>
      <c r="D2877" t="s">
        <v>122</v>
      </c>
      <c r="E2877" t="s">
        <v>176</v>
      </c>
      <c r="F2877" t="s">
        <v>8542</v>
      </c>
      <c r="G2877" t="s">
        <v>142</v>
      </c>
      <c r="H2877" t="s">
        <v>143</v>
      </c>
      <c r="I2877" t="s">
        <v>135</v>
      </c>
      <c r="J2877" t="s">
        <v>136</v>
      </c>
      <c r="K2877" t="s">
        <v>137</v>
      </c>
      <c r="L2877" t="s">
        <v>8543</v>
      </c>
      <c r="M2877" t="s">
        <v>8544</v>
      </c>
      <c r="N2877">
        <v>0.195833333</v>
      </c>
      <c r="O2877">
        <v>0</v>
      </c>
      <c r="P2877">
        <v>5251</v>
      </c>
      <c r="Q2877">
        <v>1</v>
      </c>
      <c r="R2877">
        <v>11</v>
      </c>
      <c r="S2877">
        <v>16</v>
      </c>
      <c r="T2877">
        <v>931</v>
      </c>
      <c r="U2877">
        <v>5</v>
      </c>
      <c r="V2877">
        <v>1</v>
      </c>
      <c r="W2877">
        <v>0</v>
      </c>
      <c r="X2877">
        <v>218.59746533049258</v>
      </c>
      <c r="Y2877">
        <v>4.6918003379741668E-2</v>
      </c>
      <c r="Z2877">
        <v>3.7194290375494337</v>
      </c>
      <c r="AA2877">
        <v>11.78050625348472</v>
      </c>
      <c r="AB2877">
        <v>86.847860985668433</v>
      </c>
      <c r="AC2877">
        <v>679.96083423317521</v>
      </c>
      <c r="AD2877">
        <v>0.33858439062971252</v>
      </c>
      <c r="AE2877">
        <v>1001.2915982343799</v>
      </c>
    </row>
    <row r="2878" spans="1:31" x14ac:dyDescent="0.25">
      <c r="A2878">
        <v>1810775</v>
      </c>
      <c r="B2878">
        <v>1</v>
      </c>
      <c r="C2878" t="s">
        <v>80</v>
      </c>
      <c r="D2878" t="s">
        <v>98</v>
      </c>
      <c r="E2878" t="s">
        <v>131</v>
      </c>
      <c r="F2878" t="s">
        <v>8545</v>
      </c>
      <c r="G2878" t="s">
        <v>231</v>
      </c>
      <c r="H2878" t="s">
        <v>134</v>
      </c>
      <c r="I2878" t="s">
        <v>135</v>
      </c>
      <c r="J2878" t="s">
        <v>136</v>
      </c>
      <c r="K2878" t="s">
        <v>137</v>
      </c>
      <c r="L2878" t="s">
        <v>8546</v>
      </c>
      <c r="M2878" t="s">
        <v>8547</v>
      </c>
      <c r="N2878">
        <v>8.2449999999999992</v>
      </c>
      <c r="O2878">
        <v>0</v>
      </c>
      <c r="P2878">
        <v>0</v>
      </c>
      <c r="Q2878">
        <v>0</v>
      </c>
      <c r="R2878">
        <v>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15.062131893930403</v>
      </c>
      <c r="AA2878">
        <v>0</v>
      </c>
      <c r="AB2878">
        <v>0</v>
      </c>
      <c r="AC2878">
        <v>0</v>
      </c>
      <c r="AD2878">
        <v>0</v>
      </c>
      <c r="AE2878">
        <v>15.062131893930403</v>
      </c>
    </row>
    <row r="2879" spans="1:31" x14ac:dyDescent="0.25">
      <c r="A2879">
        <v>1810777</v>
      </c>
      <c r="B2879">
        <v>1</v>
      </c>
      <c r="C2879" t="s">
        <v>80</v>
      </c>
      <c r="D2879" t="s">
        <v>103</v>
      </c>
      <c r="E2879" t="s">
        <v>131</v>
      </c>
      <c r="F2879" t="s">
        <v>8548</v>
      </c>
      <c r="G2879" t="s">
        <v>231</v>
      </c>
      <c r="H2879" t="s">
        <v>134</v>
      </c>
      <c r="I2879" t="s">
        <v>135</v>
      </c>
      <c r="J2879" t="s">
        <v>136</v>
      </c>
      <c r="K2879" t="s">
        <v>137</v>
      </c>
      <c r="L2879" t="s">
        <v>8549</v>
      </c>
      <c r="M2879" t="s">
        <v>8550</v>
      </c>
      <c r="N2879">
        <v>2.2858333329999998</v>
      </c>
      <c r="O2879">
        <v>0</v>
      </c>
      <c r="P2879">
        <v>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0.62104778602434751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0.62104778602434751</v>
      </c>
    </row>
    <row r="2880" spans="1:31" x14ac:dyDescent="0.25">
      <c r="A2880">
        <v>1810778</v>
      </c>
      <c r="B2880">
        <v>1</v>
      </c>
      <c r="C2880" t="s">
        <v>80</v>
      </c>
      <c r="D2880" t="s">
        <v>105</v>
      </c>
      <c r="E2880" t="s">
        <v>131</v>
      </c>
      <c r="F2880" t="s">
        <v>8551</v>
      </c>
      <c r="G2880" t="s">
        <v>148</v>
      </c>
      <c r="H2880" t="s">
        <v>134</v>
      </c>
      <c r="I2880" t="s">
        <v>135</v>
      </c>
      <c r="J2880" t="s">
        <v>136</v>
      </c>
      <c r="K2880" t="s">
        <v>137</v>
      </c>
      <c r="L2880" t="s">
        <v>8552</v>
      </c>
      <c r="M2880" t="s">
        <v>8553</v>
      </c>
      <c r="N2880">
        <v>1.1572222219999999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0.34320959110018057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0.34320959110018057</v>
      </c>
    </row>
    <row r="2881" spans="1:31" x14ac:dyDescent="0.25">
      <c r="A2881">
        <v>1810780</v>
      </c>
      <c r="B2881">
        <v>1</v>
      </c>
      <c r="C2881" t="s">
        <v>80</v>
      </c>
      <c r="D2881" t="s">
        <v>100</v>
      </c>
      <c r="E2881" t="s">
        <v>131</v>
      </c>
      <c r="F2881" t="s">
        <v>8554</v>
      </c>
      <c r="G2881" t="s">
        <v>231</v>
      </c>
      <c r="H2881" t="s">
        <v>134</v>
      </c>
      <c r="I2881" t="s">
        <v>135</v>
      </c>
      <c r="J2881" t="s">
        <v>136</v>
      </c>
      <c r="K2881" t="s">
        <v>137</v>
      </c>
      <c r="L2881" t="s">
        <v>8555</v>
      </c>
      <c r="M2881" t="s">
        <v>8556</v>
      </c>
      <c r="N2881">
        <v>2.8711111109999998</v>
      </c>
      <c r="O2881">
        <v>0</v>
      </c>
      <c r="P2881">
        <v>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0.69774392342157787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0.69774392342157787</v>
      </c>
    </row>
    <row r="2882" spans="1:31" x14ac:dyDescent="0.25">
      <c r="A2882">
        <v>1810781</v>
      </c>
      <c r="B2882">
        <v>1</v>
      </c>
      <c r="C2882" t="s">
        <v>80</v>
      </c>
      <c r="D2882" t="s">
        <v>99</v>
      </c>
      <c r="E2882" t="s">
        <v>131</v>
      </c>
      <c r="F2882" t="s">
        <v>8557</v>
      </c>
      <c r="G2882" t="s">
        <v>279</v>
      </c>
      <c r="H2882" t="s">
        <v>134</v>
      </c>
      <c r="I2882" t="s">
        <v>135</v>
      </c>
      <c r="J2882" t="s">
        <v>136</v>
      </c>
      <c r="K2882" t="s">
        <v>137</v>
      </c>
      <c r="L2882" t="s">
        <v>8558</v>
      </c>
      <c r="M2882" t="s">
        <v>8559</v>
      </c>
      <c r="N2882">
        <v>2.144722222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3.0581084639705838E-2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3.0581084639705838E-2</v>
      </c>
    </row>
    <row r="2883" spans="1:31" x14ac:dyDescent="0.25">
      <c r="A2883">
        <v>1810782</v>
      </c>
      <c r="B2883">
        <v>1</v>
      </c>
      <c r="C2883" t="s">
        <v>81</v>
      </c>
      <c r="D2883" t="s">
        <v>112</v>
      </c>
      <c r="E2883" t="s">
        <v>131</v>
      </c>
      <c r="F2883" t="s">
        <v>8560</v>
      </c>
      <c r="G2883" t="s">
        <v>231</v>
      </c>
      <c r="H2883" t="s">
        <v>134</v>
      </c>
      <c r="I2883" t="s">
        <v>135</v>
      </c>
      <c r="J2883" t="s">
        <v>136</v>
      </c>
      <c r="K2883" t="s">
        <v>137</v>
      </c>
      <c r="L2883" t="s">
        <v>8561</v>
      </c>
      <c r="M2883" t="s">
        <v>8562</v>
      </c>
      <c r="N2883">
        <v>6.3919444439999999</v>
      </c>
      <c r="O2883">
        <v>0</v>
      </c>
      <c r="P2883">
        <v>1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1.0510113075958414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1.0510113075958414</v>
      </c>
    </row>
    <row r="2884" spans="1:31" x14ac:dyDescent="0.25">
      <c r="A2884">
        <v>1810783</v>
      </c>
      <c r="B2884">
        <v>1</v>
      </c>
      <c r="C2884" t="s">
        <v>80</v>
      </c>
      <c r="D2884" t="s">
        <v>106</v>
      </c>
      <c r="E2884" t="s">
        <v>193</v>
      </c>
      <c r="F2884" t="s">
        <v>8563</v>
      </c>
      <c r="G2884" t="s">
        <v>235</v>
      </c>
      <c r="H2884" t="s">
        <v>134</v>
      </c>
      <c r="I2884" t="s">
        <v>135</v>
      </c>
      <c r="J2884" t="s">
        <v>136</v>
      </c>
      <c r="K2884" t="s">
        <v>137</v>
      </c>
      <c r="L2884" t="s">
        <v>8564</v>
      </c>
      <c r="M2884" t="s">
        <v>8565</v>
      </c>
      <c r="N2884">
        <v>7.6677777770000004</v>
      </c>
      <c r="O2884">
        <v>0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1.5415993030081567</v>
      </c>
      <c r="AA2884">
        <v>0</v>
      </c>
      <c r="AB2884">
        <v>0</v>
      </c>
      <c r="AC2884">
        <v>0</v>
      </c>
      <c r="AD2884">
        <v>0</v>
      </c>
      <c r="AE2884">
        <v>1.5415993030081567</v>
      </c>
    </row>
    <row r="2885" spans="1:31" x14ac:dyDescent="0.25">
      <c r="A2885">
        <v>1810791</v>
      </c>
      <c r="B2885">
        <v>1</v>
      </c>
      <c r="C2885" t="s">
        <v>80</v>
      </c>
      <c r="D2885" t="s">
        <v>97</v>
      </c>
      <c r="E2885" t="s">
        <v>131</v>
      </c>
      <c r="F2885" t="s">
        <v>8566</v>
      </c>
      <c r="G2885" t="s">
        <v>209</v>
      </c>
      <c r="H2885" t="s">
        <v>134</v>
      </c>
      <c r="I2885" t="s">
        <v>135</v>
      </c>
      <c r="J2885" t="s">
        <v>136</v>
      </c>
      <c r="K2885" t="s">
        <v>137</v>
      </c>
      <c r="L2885" t="s">
        <v>8567</v>
      </c>
      <c r="M2885" t="s">
        <v>8568</v>
      </c>
      <c r="N2885">
        <v>4.3052777769999997</v>
      </c>
      <c r="O2885">
        <v>0</v>
      </c>
      <c r="P2885">
        <v>1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0.15644287402333334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0.15644287402333334</v>
      </c>
    </row>
    <row r="2886" spans="1:31" x14ac:dyDescent="0.25">
      <c r="A2886">
        <v>1810794</v>
      </c>
      <c r="B2886">
        <v>1</v>
      </c>
      <c r="C2886" t="s">
        <v>80</v>
      </c>
      <c r="D2886" t="s">
        <v>107</v>
      </c>
      <c r="E2886" t="s">
        <v>131</v>
      </c>
      <c r="F2886" t="s">
        <v>8569</v>
      </c>
      <c r="G2886" t="s">
        <v>133</v>
      </c>
      <c r="H2886" t="s">
        <v>134</v>
      </c>
      <c r="I2886" t="s">
        <v>135</v>
      </c>
      <c r="J2886" t="s">
        <v>136</v>
      </c>
      <c r="K2886" t="s">
        <v>137</v>
      </c>
      <c r="L2886" t="s">
        <v>8570</v>
      </c>
      <c r="M2886" t="s">
        <v>8571</v>
      </c>
      <c r="N2886">
        <v>1.106944444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2.5685713618162503E-2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2.5685713618162503E-2</v>
      </c>
    </row>
    <row r="2887" spans="1:31" x14ac:dyDescent="0.25">
      <c r="A2887">
        <v>1810797</v>
      </c>
      <c r="B2887">
        <v>1</v>
      </c>
      <c r="C2887" t="s">
        <v>80</v>
      </c>
      <c r="D2887" t="s">
        <v>96</v>
      </c>
      <c r="E2887" t="s">
        <v>193</v>
      </c>
      <c r="F2887" t="s">
        <v>8572</v>
      </c>
      <c r="G2887" t="s">
        <v>195</v>
      </c>
      <c r="H2887" t="s">
        <v>134</v>
      </c>
      <c r="I2887" t="s">
        <v>135</v>
      </c>
      <c r="J2887" t="s">
        <v>136</v>
      </c>
      <c r="K2887" t="s">
        <v>137</v>
      </c>
      <c r="L2887" t="s">
        <v>8573</v>
      </c>
      <c r="M2887" t="s">
        <v>8574</v>
      </c>
      <c r="N2887">
        <v>5.7813888880000004</v>
      </c>
      <c r="O2887">
        <v>0</v>
      </c>
      <c r="P2887">
        <v>49</v>
      </c>
      <c r="Q2887">
        <v>0</v>
      </c>
      <c r="R2887">
        <v>0</v>
      </c>
      <c r="S2887">
        <v>0</v>
      </c>
      <c r="T2887">
        <v>2</v>
      </c>
      <c r="U2887">
        <v>0</v>
      </c>
      <c r="V2887">
        <v>0</v>
      </c>
      <c r="W2887">
        <v>0</v>
      </c>
      <c r="X2887">
        <v>109.53163522662122</v>
      </c>
      <c r="Y2887">
        <v>0</v>
      </c>
      <c r="Z2887">
        <v>0</v>
      </c>
      <c r="AA2887">
        <v>0</v>
      </c>
      <c r="AB2887">
        <v>7.8243392570816219</v>
      </c>
      <c r="AC2887">
        <v>0</v>
      </c>
      <c r="AD2887">
        <v>0</v>
      </c>
      <c r="AE2887">
        <v>117.35597448370284</v>
      </c>
    </row>
    <row r="2888" spans="1:31" x14ac:dyDescent="0.25">
      <c r="A2888">
        <v>1810799</v>
      </c>
      <c r="B2888">
        <v>1</v>
      </c>
      <c r="C2888" t="s">
        <v>80</v>
      </c>
      <c r="D2888" t="s">
        <v>110</v>
      </c>
      <c r="E2888" t="s">
        <v>291</v>
      </c>
      <c r="F2888" t="s">
        <v>8575</v>
      </c>
      <c r="G2888" t="s">
        <v>279</v>
      </c>
      <c r="H2888" t="s">
        <v>134</v>
      </c>
      <c r="I2888" t="s">
        <v>135</v>
      </c>
      <c r="J2888" t="s">
        <v>136</v>
      </c>
      <c r="K2888" t="s">
        <v>137</v>
      </c>
      <c r="L2888" t="s">
        <v>8576</v>
      </c>
      <c r="M2888" t="s">
        <v>8577</v>
      </c>
      <c r="N2888">
        <v>1.761111111</v>
      </c>
      <c r="O2888">
        <v>0</v>
      </c>
      <c r="P2888">
        <v>333</v>
      </c>
      <c r="Q2888">
        <v>0</v>
      </c>
      <c r="R2888">
        <v>0</v>
      </c>
      <c r="S2888">
        <v>0</v>
      </c>
      <c r="T2888">
        <v>58</v>
      </c>
      <c r="U2888">
        <v>0</v>
      </c>
      <c r="V2888">
        <v>0</v>
      </c>
      <c r="W2888">
        <v>0</v>
      </c>
      <c r="X2888">
        <v>157.82957954669436</v>
      </c>
      <c r="Y2888">
        <v>0</v>
      </c>
      <c r="Z2888">
        <v>0</v>
      </c>
      <c r="AA2888">
        <v>0</v>
      </c>
      <c r="AB2888">
        <v>100.48556261273839</v>
      </c>
      <c r="AC2888">
        <v>0</v>
      </c>
      <c r="AD2888">
        <v>0</v>
      </c>
      <c r="AE2888">
        <v>258.31514215943275</v>
      </c>
    </row>
    <row r="2889" spans="1:31" x14ac:dyDescent="0.25">
      <c r="A2889">
        <v>1810800</v>
      </c>
      <c r="B2889">
        <v>1</v>
      </c>
      <c r="C2889" t="s">
        <v>81</v>
      </c>
      <c r="D2889" t="s">
        <v>120</v>
      </c>
      <c r="E2889" t="s">
        <v>131</v>
      </c>
      <c r="F2889" t="s">
        <v>8578</v>
      </c>
      <c r="G2889" t="s">
        <v>231</v>
      </c>
      <c r="H2889" t="s">
        <v>134</v>
      </c>
      <c r="I2889" t="s">
        <v>135</v>
      </c>
      <c r="J2889" t="s">
        <v>136</v>
      </c>
      <c r="K2889" t="s">
        <v>137</v>
      </c>
      <c r="L2889" t="s">
        <v>8579</v>
      </c>
      <c r="M2889" t="s">
        <v>8580</v>
      </c>
      <c r="N2889">
        <v>1.7805555550000001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0.2180404023925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0.2180404023925</v>
      </c>
    </row>
    <row r="2890" spans="1:31" x14ac:dyDescent="0.25">
      <c r="A2890">
        <v>1810802</v>
      </c>
      <c r="B2890">
        <v>1</v>
      </c>
      <c r="C2890" t="s">
        <v>81</v>
      </c>
      <c r="D2890" t="s">
        <v>126</v>
      </c>
      <c r="E2890" t="s">
        <v>140</v>
      </c>
      <c r="F2890" t="s">
        <v>4425</v>
      </c>
      <c r="G2890" t="s">
        <v>142</v>
      </c>
      <c r="H2890" t="s">
        <v>143</v>
      </c>
      <c r="I2890" t="s">
        <v>135</v>
      </c>
      <c r="J2890" t="s">
        <v>136</v>
      </c>
      <c r="K2890" t="s">
        <v>137</v>
      </c>
      <c r="L2890" t="s">
        <v>8581</v>
      </c>
      <c r="M2890" t="s">
        <v>8582</v>
      </c>
      <c r="N2890">
        <v>0.66944444400000003</v>
      </c>
      <c r="O2890">
        <v>2</v>
      </c>
      <c r="P2890">
        <v>230</v>
      </c>
      <c r="Q2890">
        <v>31</v>
      </c>
      <c r="R2890">
        <v>94</v>
      </c>
      <c r="S2890">
        <v>5</v>
      </c>
      <c r="T2890">
        <v>23</v>
      </c>
      <c r="U2890">
        <v>0</v>
      </c>
      <c r="V2890">
        <v>0</v>
      </c>
      <c r="W2890">
        <v>0.61059632289681676</v>
      </c>
      <c r="X2890">
        <v>20.892575629566259</v>
      </c>
      <c r="Y2890">
        <v>165.80596398199253</v>
      </c>
      <c r="Z2890">
        <v>32.459111019032107</v>
      </c>
      <c r="AA2890">
        <v>26.64885335667093</v>
      </c>
      <c r="AB2890">
        <v>60.395829303156297</v>
      </c>
      <c r="AC2890">
        <v>0</v>
      </c>
      <c r="AD2890">
        <v>0</v>
      </c>
      <c r="AE2890">
        <v>306.81292961331496</v>
      </c>
    </row>
    <row r="2891" spans="1:31" x14ac:dyDescent="0.25">
      <c r="A2891">
        <v>1810804</v>
      </c>
      <c r="B2891">
        <v>1</v>
      </c>
      <c r="C2891" t="s">
        <v>80</v>
      </c>
      <c r="D2891" t="s">
        <v>93</v>
      </c>
      <c r="E2891" t="s">
        <v>291</v>
      </c>
      <c r="F2891" t="s">
        <v>8583</v>
      </c>
      <c r="G2891" t="s">
        <v>373</v>
      </c>
      <c r="H2891" t="s">
        <v>134</v>
      </c>
      <c r="I2891" t="s">
        <v>135</v>
      </c>
      <c r="J2891" t="s">
        <v>136</v>
      </c>
      <c r="K2891" t="s">
        <v>137</v>
      </c>
      <c r="L2891" t="s">
        <v>8584</v>
      </c>
      <c r="M2891" t="s">
        <v>8585</v>
      </c>
      <c r="N2891">
        <v>0.998611111</v>
      </c>
      <c r="O2891">
        <v>0</v>
      </c>
      <c r="P2891">
        <v>578</v>
      </c>
      <c r="Q2891">
        <v>0</v>
      </c>
      <c r="R2891">
        <v>0</v>
      </c>
      <c r="S2891">
        <v>0</v>
      </c>
      <c r="T2891">
        <v>34</v>
      </c>
      <c r="U2891">
        <v>0</v>
      </c>
      <c r="V2891">
        <v>0</v>
      </c>
      <c r="W2891">
        <v>0</v>
      </c>
      <c r="X2891">
        <v>106.63682017509846</v>
      </c>
      <c r="Y2891">
        <v>0</v>
      </c>
      <c r="Z2891">
        <v>0</v>
      </c>
      <c r="AA2891">
        <v>0</v>
      </c>
      <c r="AB2891">
        <v>12.262108131258636</v>
      </c>
      <c r="AC2891">
        <v>0</v>
      </c>
      <c r="AD2891">
        <v>0</v>
      </c>
      <c r="AE2891">
        <v>118.89892830635711</v>
      </c>
    </row>
    <row r="2892" spans="1:31" x14ac:dyDescent="0.25">
      <c r="A2892">
        <v>1810805</v>
      </c>
      <c r="B2892">
        <v>1</v>
      </c>
      <c r="C2892" t="s">
        <v>80</v>
      </c>
      <c r="D2892" t="s">
        <v>97</v>
      </c>
      <c r="E2892" t="s">
        <v>131</v>
      </c>
      <c r="F2892" t="s">
        <v>8586</v>
      </c>
      <c r="G2892" t="s">
        <v>231</v>
      </c>
      <c r="H2892" t="s">
        <v>134</v>
      </c>
      <c r="I2892" t="s">
        <v>135</v>
      </c>
      <c r="J2892" t="s">
        <v>136</v>
      </c>
      <c r="K2892" t="s">
        <v>137</v>
      </c>
      <c r="L2892" t="s">
        <v>8587</v>
      </c>
      <c r="M2892" t="s">
        <v>8588</v>
      </c>
      <c r="N2892">
        <v>2.468611111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1.2545401074745353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1.2545401074745353</v>
      </c>
    </row>
    <row r="2893" spans="1:31" x14ac:dyDescent="0.25">
      <c r="A2893">
        <v>1810806</v>
      </c>
      <c r="B2893">
        <v>1</v>
      </c>
      <c r="C2893" t="s">
        <v>80</v>
      </c>
      <c r="D2893" t="s">
        <v>84</v>
      </c>
      <c r="E2893" t="s">
        <v>131</v>
      </c>
      <c r="F2893" t="s">
        <v>6590</v>
      </c>
      <c r="G2893" t="s">
        <v>133</v>
      </c>
      <c r="H2893" t="s">
        <v>134</v>
      </c>
      <c r="I2893" t="s">
        <v>135</v>
      </c>
      <c r="J2893" t="s">
        <v>136</v>
      </c>
      <c r="K2893" t="s">
        <v>137</v>
      </c>
      <c r="L2893" t="s">
        <v>8589</v>
      </c>
      <c r="M2893" t="s">
        <v>8590</v>
      </c>
      <c r="N2893">
        <v>2.4477777770000002</v>
      </c>
      <c r="O2893">
        <v>0</v>
      </c>
      <c r="P2893">
        <v>1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0.59641229847100008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0.59641229847100008</v>
      </c>
    </row>
    <row r="2894" spans="1:31" x14ac:dyDescent="0.25">
      <c r="A2894">
        <v>1810808</v>
      </c>
      <c r="B2894">
        <v>1</v>
      </c>
      <c r="C2894" t="s">
        <v>80</v>
      </c>
      <c r="D2894" t="s">
        <v>100</v>
      </c>
      <c r="E2894" t="s">
        <v>326</v>
      </c>
      <c r="F2894" t="s">
        <v>8591</v>
      </c>
      <c r="G2894" t="s">
        <v>195</v>
      </c>
      <c r="H2894" t="s">
        <v>134</v>
      </c>
      <c r="I2894" t="s">
        <v>135</v>
      </c>
      <c r="J2894" t="s">
        <v>136</v>
      </c>
      <c r="K2894" t="s">
        <v>137</v>
      </c>
      <c r="L2894" t="s">
        <v>8592</v>
      </c>
      <c r="M2894" t="s">
        <v>8593</v>
      </c>
      <c r="N2894">
        <v>4.1166666660000004</v>
      </c>
      <c r="O2894">
        <v>0</v>
      </c>
      <c r="P2894">
        <v>10</v>
      </c>
      <c r="Q2894">
        <v>0</v>
      </c>
      <c r="R2894">
        <v>0</v>
      </c>
      <c r="S2894">
        <v>0</v>
      </c>
      <c r="T2894">
        <v>2</v>
      </c>
      <c r="U2894">
        <v>0</v>
      </c>
      <c r="V2894">
        <v>0</v>
      </c>
      <c r="W2894">
        <v>0</v>
      </c>
      <c r="X2894">
        <v>11.320007372935102</v>
      </c>
      <c r="Y2894">
        <v>0</v>
      </c>
      <c r="Z2894">
        <v>0</v>
      </c>
      <c r="AA2894">
        <v>0</v>
      </c>
      <c r="AB2894">
        <v>26.976766656657418</v>
      </c>
      <c r="AC2894">
        <v>0</v>
      </c>
      <c r="AD2894">
        <v>0</v>
      </c>
      <c r="AE2894">
        <v>38.29677402959252</v>
      </c>
    </row>
    <row r="2895" spans="1:31" x14ac:dyDescent="0.25">
      <c r="A2895">
        <v>1810809</v>
      </c>
      <c r="B2895">
        <v>1</v>
      </c>
      <c r="C2895" t="s">
        <v>80</v>
      </c>
      <c r="D2895" t="s">
        <v>89</v>
      </c>
      <c r="E2895" t="s">
        <v>131</v>
      </c>
      <c r="F2895" t="s">
        <v>8594</v>
      </c>
      <c r="G2895" t="s">
        <v>231</v>
      </c>
      <c r="H2895" t="s">
        <v>134</v>
      </c>
      <c r="I2895" t="s">
        <v>135</v>
      </c>
      <c r="J2895" t="s">
        <v>136</v>
      </c>
      <c r="K2895" t="s">
        <v>137</v>
      </c>
      <c r="L2895" t="s">
        <v>8595</v>
      </c>
      <c r="M2895" t="s">
        <v>8596</v>
      </c>
      <c r="N2895">
        <v>2.1613888879999998</v>
      </c>
      <c r="O2895">
        <v>0</v>
      </c>
      <c r="P2895">
        <v>2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0.95597058862862916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0.95597058862862916</v>
      </c>
    </row>
    <row r="2896" spans="1:31" x14ac:dyDescent="0.25">
      <c r="A2896">
        <v>1810810</v>
      </c>
      <c r="B2896">
        <v>1</v>
      </c>
      <c r="C2896" t="s">
        <v>80</v>
      </c>
      <c r="D2896" t="s">
        <v>110</v>
      </c>
      <c r="E2896" t="s">
        <v>193</v>
      </c>
      <c r="F2896" t="s">
        <v>8597</v>
      </c>
      <c r="G2896" t="s">
        <v>279</v>
      </c>
      <c r="H2896" t="s">
        <v>134</v>
      </c>
      <c r="I2896" t="s">
        <v>135</v>
      </c>
      <c r="J2896" t="s">
        <v>136</v>
      </c>
      <c r="K2896" t="s">
        <v>137</v>
      </c>
      <c r="L2896" t="s">
        <v>8598</v>
      </c>
      <c r="M2896" t="s">
        <v>8599</v>
      </c>
      <c r="N2896">
        <v>0.59638888800000001</v>
      </c>
      <c r="O2896">
        <v>0</v>
      </c>
      <c r="P2896">
        <v>33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5.7896480925285276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5.7896480925285276</v>
      </c>
    </row>
    <row r="2897" spans="1:31" x14ac:dyDescent="0.25">
      <c r="A2897">
        <v>1810811</v>
      </c>
      <c r="B2897">
        <v>1</v>
      </c>
      <c r="C2897" t="s">
        <v>81</v>
      </c>
      <c r="D2897" t="s">
        <v>112</v>
      </c>
      <c r="E2897" t="s">
        <v>291</v>
      </c>
      <c r="F2897" t="s">
        <v>8600</v>
      </c>
      <c r="G2897" t="s">
        <v>424</v>
      </c>
      <c r="H2897" t="s">
        <v>134</v>
      </c>
      <c r="I2897" t="s">
        <v>135</v>
      </c>
      <c r="J2897" t="s">
        <v>136</v>
      </c>
      <c r="K2897" t="s">
        <v>137</v>
      </c>
      <c r="L2897" t="s">
        <v>8601</v>
      </c>
      <c r="M2897" t="s">
        <v>8602</v>
      </c>
      <c r="N2897">
        <v>6.5422222220000004</v>
      </c>
      <c r="O2897">
        <v>0</v>
      </c>
      <c r="P2897">
        <v>0</v>
      </c>
      <c r="Q2897">
        <v>0</v>
      </c>
      <c r="R2897">
        <v>9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8.4081935360483087</v>
      </c>
      <c r="AA2897">
        <v>0</v>
      </c>
      <c r="AB2897">
        <v>0</v>
      </c>
      <c r="AC2897">
        <v>0</v>
      </c>
      <c r="AD2897">
        <v>0</v>
      </c>
      <c r="AE2897">
        <v>8.4081935360483087</v>
      </c>
    </row>
    <row r="2898" spans="1:31" x14ac:dyDescent="0.25">
      <c r="A2898">
        <v>1810813</v>
      </c>
      <c r="B2898">
        <v>1</v>
      </c>
      <c r="C2898" t="s">
        <v>81</v>
      </c>
      <c r="D2898" t="s">
        <v>122</v>
      </c>
      <c r="E2898" t="s">
        <v>176</v>
      </c>
      <c r="F2898" t="s">
        <v>1646</v>
      </c>
      <c r="G2898" t="s">
        <v>158</v>
      </c>
      <c r="H2898" t="s">
        <v>143</v>
      </c>
      <c r="I2898" t="s">
        <v>135</v>
      </c>
      <c r="J2898" t="s">
        <v>136</v>
      </c>
      <c r="K2898" t="s">
        <v>159</v>
      </c>
      <c r="L2898" t="s">
        <v>8603</v>
      </c>
      <c r="M2898" t="s">
        <v>8604</v>
      </c>
      <c r="N2898">
        <v>0.33083333300000001</v>
      </c>
      <c r="O2898">
        <v>5</v>
      </c>
      <c r="P2898">
        <v>3722</v>
      </c>
      <c r="Q2898">
        <v>61</v>
      </c>
      <c r="R2898">
        <v>133</v>
      </c>
      <c r="S2898">
        <v>40</v>
      </c>
      <c r="T2898">
        <v>321</v>
      </c>
      <c r="U2898">
        <v>3</v>
      </c>
      <c r="V2898">
        <v>1</v>
      </c>
      <c r="W2898">
        <v>0.65072319994634342</v>
      </c>
      <c r="X2898">
        <v>188.63456560006017</v>
      </c>
      <c r="Y2898">
        <v>41.840633396006758</v>
      </c>
      <c r="Z2898">
        <v>10.034254805009619</v>
      </c>
      <c r="AA2898">
        <v>51.989086126499863</v>
      </c>
      <c r="AB2898">
        <v>37.320695157004927</v>
      </c>
      <c r="AC2898">
        <v>21.736688788932707</v>
      </c>
      <c r="AD2898">
        <v>0.11055034603327168</v>
      </c>
      <c r="AE2898">
        <v>352.31719741949371</v>
      </c>
    </row>
    <row r="2899" spans="1:31" x14ac:dyDescent="0.25">
      <c r="A2899">
        <v>1810814</v>
      </c>
      <c r="B2899">
        <v>1</v>
      </c>
      <c r="C2899" t="s">
        <v>80</v>
      </c>
      <c r="D2899" t="s">
        <v>107</v>
      </c>
      <c r="E2899" t="s">
        <v>146</v>
      </c>
      <c r="F2899" t="s">
        <v>8605</v>
      </c>
      <c r="G2899" t="s">
        <v>706</v>
      </c>
      <c r="H2899" t="s">
        <v>143</v>
      </c>
      <c r="I2899" t="s">
        <v>135</v>
      </c>
      <c r="J2899" t="s">
        <v>136</v>
      </c>
      <c r="K2899" t="s">
        <v>137</v>
      </c>
      <c r="L2899" t="s">
        <v>8606</v>
      </c>
      <c r="M2899" t="s">
        <v>8607</v>
      </c>
      <c r="N2899">
        <v>1.5249999999999999</v>
      </c>
      <c r="O2899">
        <v>0</v>
      </c>
      <c r="P2899">
        <v>2098</v>
      </c>
      <c r="Q2899">
        <v>0</v>
      </c>
      <c r="R2899">
        <v>0</v>
      </c>
      <c r="S2899">
        <v>2</v>
      </c>
      <c r="T2899">
        <v>78</v>
      </c>
      <c r="U2899">
        <v>0</v>
      </c>
      <c r="V2899">
        <v>1</v>
      </c>
      <c r="W2899">
        <v>0</v>
      </c>
      <c r="X2899">
        <v>387.20649566815928</v>
      </c>
      <c r="Y2899">
        <v>0</v>
      </c>
      <c r="Z2899">
        <v>0</v>
      </c>
      <c r="AA2899">
        <v>66.21795359212247</v>
      </c>
      <c r="AB2899">
        <v>74.396010178212208</v>
      </c>
      <c r="AC2899">
        <v>0</v>
      </c>
      <c r="AD2899">
        <v>1.0829538501485316</v>
      </c>
      <c r="AE2899">
        <v>528.90341328864247</v>
      </c>
    </row>
    <row r="2900" spans="1:31" x14ac:dyDescent="0.25">
      <c r="A2900">
        <v>1810817</v>
      </c>
      <c r="B2900">
        <v>1</v>
      </c>
      <c r="C2900" t="s">
        <v>80</v>
      </c>
      <c r="D2900" t="s">
        <v>96</v>
      </c>
      <c r="E2900" t="s">
        <v>131</v>
      </c>
      <c r="F2900" t="s">
        <v>8608</v>
      </c>
      <c r="G2900" t="s">
        <v>231</v>
      </c>
      <c r="H2900" t="s">
        <v>134</v>
      </c>
      <c r="I2900" t="s">
        <v>135</v>
      </c>
      <c r="J2900" t="s">
        <v>136</v>
      </c>
      <c r="K2900" t="s">
        <v>137</v>
      </c>
      <c r="L2900" t="s">
        <v>8609</v>
      </c>
      <c r="M2900" t="s">
        <v>8610</v>
      </c>
      <c r="N2900">
        <v>6.2019444439999996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7.0360525749180836E-2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7.0360525749180836E-2</v>
      </c>
    </row>
    <row r="2901" spans="1:31" x14ac:dyDescent="0.25">
      <c r="A2901">
        <v>1810818</v>
      </c>
      <c r="B2901">
        <v>1</v>
      </c>
      <c r="C2901" t="s">
        <v>81</v>
      </c>
      <c r="D2901" t="s">
        <v>112</v>
      </c>
      <c r="E2901" t="s">
        <v>131</v>
      </c>
      <c r="F2901" t="s">
        <v>8611</v>
      </c>
      <c r="G2901" t="s">
        <v>231</v>
      </c>
      <c r="H2901" t="s">
        <v>134</v>
      </c>
      <c r="I2901" t="s">
        <v>135</v>
      </c>
      <c r="J2901" t="s">
        <v>136</v>
      </c>
      <c r="K2901" t="s">
        <v>137</v>
      </c>
      <c r="L2901" t="s">
        <v>8612</v>
      </c>
      <c r="M2901" t="s">
        <v>8613</v>
      </c>
      <c r="N2901">
        <v>2.7013888879999999</v>
      </c>
      <c r="O2901">
        <v>0</v>
      </c>
      <c r="P2901">
        <v>7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2.6590853397946219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2.6590853397946219</v>
      </c>
    </row>
    <row r="2902" spans="1:31" x14ac:dyDescent="0.25">
      <c r="A2902">
        <v>1810822</v>
      </c>
      <c r="B2902">
        <v>1</v>
      </c>
      <c r="C2902" t="s">
        <v>80</v>
      </c>
      <c r="D2902" t="s">
        <v>84</v>
      </c>
      <c r="E2902" t="s">
        <v>131</v>
      </c>
      <c r="F2902" t="s">
        <v>8614</v>
      </c>
      <c r="G2902" t="s">
        <v>209</v>
      </c>
      <c r="H2902" t="s">
        <v>134</v>
      </c>
      <c r="I2902" t="s">
        <v>135</v>
      </c>
      <c r="J2902" t="s">
        <v>136</v>
      </c>
      <c r="K2902" t="s">
        <v>137</v>
      </c>
      <c r="L2902" t="s">
        <v>8615</v>
      </c>
      <c r="M2902" t="s">
        <v>8616</v>
      </c>
      <c r="N2902">
        <v>5.2077777770000004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2.4646039989161812</v>
      </c>
      <c r="AC2902">
        <v>0</v>
      </c>
      <c r="AD2902">
        <v>0</v>
      </c>
      <c r="AE2902">
        <v>2.4646039989161812</v>
      </c>
    </row>
    <row r="2903" spans="1:31" x14ac:dyDescent="0.25">
      <c r="A2903">
        <v>1810824</v>
      </c>
      <c r="B2903">
        <v>1</v>
      </c>
      <c r="C2903" t="s">
        <v>81</v>
      </c>
      <c r="D2903" t="s">
        <v>122</v>
      </c>
      <c r="E2903" t="s">
        <v>146</v>
      </c>
      <c r="F2903" t="s">
        <v>8617</v>
      </c>
      <c r="G2903" t="s">
        <v>187</v>
      </c>
      <c r="H2903" t="s">
        <v>143</v>
      </c>
      <c r="I2903" t="s">
        <v>135</v>
      </c>
      <c r="J2903" t="s">
        <v>136</v>
      </c>
      <c r="K2903" t="s">
        <v>137</v>
      </c>
      <c r="L2903" t="s">
        <v>8618</v>
      </c>
      <c r="M2903" t="s">
        <v>8619</v>
      </c>
      <c r="N2903">
        <v>2.0308333329999999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1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11.326175534919743</v>
      </c>
      <c r="AC2903">
        <v>0</v>
      </c>
      <c r="AD2903">
        <v>0</v>
      </c>
      <c r="AE2903">
        <v>11.326175534919743</v>
      </c>
    </row>
    <row r="2904" spans="1:31" x14ac:dyDescent="0.25">
      <c r="A2904">
        <v>1810825</v>
      </c>
      <c r="B2904">
        <v>1</v>
      </c>
      <c r="C2904" t="s">
        <v>80</v>
      </c>
      <c r="D2904" t="s">
        <v>95</v>
      </c>
      <c r="E2904" t="s">
        <v>326</v>
      </c>
      <c r="F2904" t="s">
        <v>8620</v>
      </c>
      <c r="G2904" t="s">
        <v>475</v>
      </c>
      <c r="H2904" t="s">
        <v>134</v>
      </c>
      <c r="I2904" t="s">
        <v>135</v>
      </c>
      <c r="J2904" t="s">
        <v>136</v>
      </c>
      <c r="K2904" t="s">
        <v>137</v>
      </c>
      <c r="L2904" t="s">
        <v>8621</v>
      </c>
      <c r="M2904" t="s">
        <v>8622</v>
      </c>
      <c r="N2904">
        <v>0.66500000000000004</v>
      </c>
      <c r="O2904">
        <v>0</v>
      </c>
      <c r="P2904">
        <v>35</v>
      </c>
      <c r="Q2904">
        <v>0</v>
      </c>
      <c r="R2904">
        <v>0</v>
      </c>
      <c r="S2904">
        <v>0</v>
      </c>
      <c r="T2904">
        <v>1</v>
      </c>
      <c r="U2904">
        <v>0</v>
      </c>
      <c r="V2904">
        <v>0</v>
      </c>
      <c r="W2904">
        <v>0</v>
      </c>
      <c r="X2904">
        <v>4.5838284680687469</v>
      </c>
      <c r="Y2904">
        <v>0</v>
      </c>
      <c r="Z2904">
        <v>0</v>
      </c>
      <c r="AA2904">
        <v>0</v>
      </c>
      <c r="AB2904">
        <v>0.35978946532074002</v>
      </c>
      <c r="AC2904">
        <v>0</v>
      </c>
      <c r="AD2904">
        <v>0</v>
      </c>
      <c r="AE2904">
        <v>4.9436179333894872</v>
      </c>
    </row>
    <row r="2905" spans="1:31" x14ac:dyDescent="0.25">
      <c r="A2905">
        <v>1810826</v>
      </c>
      <c r="B2905">
        <v>1</v>
      </c>
      <c r="C2905" t="s">
        <v>81</v>
      </c>
      <c r="D2905" t="s">
        <v>115</v>
      </c>
      <c r="E2905" t="s">
        <v>193</v>
      </c>
      <c r="F2905" t="s">
        <v>8623</v>
      </c>
      <c r="G2905" t="s">
        <v>195</v>
      </c>
      <c r="H2905" t="s">
        <v>134</v>
      </c>
      <c r="I2905" t="s">
        <v>135</v>
      </c>
      <c r="J2905" t="s">
        <v>136</v>
      </c>
      <c r="K2905" t="s">
        <v>137</v>
      </c>
      <c r="L2905" t="s">
        <v>8624</v>
      </c>
      <c r="M2905" t="s">
        <v>8625</v>
      </c>
      <c r="N2905">
        <v>3.9511111109999999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2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1.0690171643541866</v>
      </c>
      <c r="AC2905">
        <v>0</v>
      </c>
      <c r="AD2905">
        <v>0</v>
      </c>
      <c r="AE2905">
        <v>1.0690171643541866</v>
      </c>
    </row>
    <row r="2906" spans="1:31" x14ac:dyDescent="0.25">
      <c r="A2906">
        <v>1810827</v>
      </c>
      <c r="B2906">
        <v>1</v>
      </c>
      <c r="C2906" t="s">
        <v>81</v>
      </c>
      <c r="D2906" t="s">
        <v>122</v>
      </c>
      <c r="E2906" t="s">
        <v>131</v>
      </c>
      <c r="F2906" t="s">
        <v>8626</v>
      </c>
      <c r="G2906" t="s">
        <v>231</v>
      </c>
      <c r="H2906" t="s">
        <v>134</v>
      </c>
      <c r="I2906" t="s">
        <v>135</v>
      </c>
      <c r="J2906" t="s">
        <v>136</v>
      </c>
      <c r="K2906" t="s">
        <v>137</v>
      </c>
      <c r="L2906" t="s">
        <v>8627</v>
      </c>
      <c r="M2906" t="s">
        <v>8628</v>
      </c>
      <c r="N2906">
        <v>4.392222222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1.4127891967911455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1.4127891967911455</v>
      </c>
    </row>
    <row r="2907" spans="1:31" x14ac:dyDescent="0.25">
      <c r="A2907">
        <v>1810828</v>
      </c>
      <c r="B2907">
        <v>1</v>
      </c>
      <c r="C2907" t="s">
        <v>81</v>
      </c>
      <c r="D2907" t="s">
        <v>128</v>
      </c>
      <c r="E2907" t="s">
        <v>176</v>
      </c>
      <c r="F2907" t="s">
        <v>8629</v>
      </c>
      <c r="G2907" t="s">
        <v>142</v>
      </c>
      <c r="H2907" t="s">
        <v>143</v>
      </c>
      <c r="I2907" t="s">
        <v>135</v>
      </c>
      <c r="J2907" t="s">
        <v>136</v>
      </c>
      <c r="K2907" t="s">
        <v>137</v>
      </c>
      <c r="L2907" t="s">
        <v>8630</v>
      </c>
      <c r="M2907" t="s">
        <v>8631</v>
      </c>
      <c r="N2907">
        <v>0.26138888799999999</v>
      </c>
      <c r="O2907">
        <v>15</v>
      </c>
      <c r="P2907">
        <v>74</v>
      </c>
      <c r="Q2907">
        <v>248</v>
      </c>
      <c r="R2907">
        <v>75</v>
      </c>
      <c r="S2907">
        <v>3</v>
      </c>
      <c r="T2907">
        <v>1</v>
      </c>
      <c r="U2907">
        <v>0</v>
      </c>
      <c r="V2907">
        <v>0</v>
      </c>
      <c r="W2907">
        <v>0.32620042624249423</v>
      </c>
      <c r="X2907">
        <v>5.0195305094048681</v>
      </c>
      <c r="Y2907">
        <v>24.650517799123584</v>
      </c>
      <c r="Z2907">
        <v>7.4698795540317438</v>
      </c>
      <c r="AA2907">
        <v>0.61391803079623986</v>
      </c>
      <c r="AB2907">
        <v>0.33796415557038334</v>
      </c>
      <c r="AC2907">
        <v>0</v>
      </c>
      <c r="AD2907">
        <v>0</v>
      </c>
      <c r="AE2907">
        <v>38.418010475169311</v>
      </c>
    </row>
    <row r="2908" spans="1:31" x14ac:dyDescent="0.25">
      <c r="A2908">
        <v>1810830</v>
      </c>
      <c r="B2908">
        <v>1</v>
      </c>
      <c r="C2908" t="s">
        <v>80</v>
      </c>
      <c r="D2908" t="s">
        <v>95</v>
      </c>
      <c r="E2908" t="s">
        <v>193</v>
      </c>
      <c r="F2908" t="s">
        <v>8632</v>
      </c>
      <c r="G2908" t="s">
        <v>475</v>
      </c>
      <c r="H2908" t="s">
        <v>134</v>
      </c>
      <c r="I2908" t="s">
        <v>135</v>
      </c>
      <c r="J2908" t="s">
        <v>136</v>
      </c>
      <c r="K2908" t="s">
        <v>137</v>
      </c>
      <c r="L2908" t="s">
        <v>8633</v>
      </c>
      <c r="M2908" t="s">
        <v>8634</v>
      </c>
      <c r="N2908">
        <v>2.3461111109999999</v>
      </c>
      <c r="O2908">
        <v>0</v>
      </c>
      <c r="P2908">
        <v>144</v>
      </c>
      <c r="Q2908">
        <v>0</v>
      </c>
      <c r="R2908">
        <v>0</v>
      </c>
      <c r="S2908">
        <v>0</v>
      </c>
      <c r="T2908">
        <v>3</v>
      </c>
      <c r="U2908">
        <v>0</v>
      </c>
      <c r="V2908">
        <v>0</v>
      </c>
      <c r="W2908">
        <v>0</v>
      </c>
      <c r="X2908">
        <v>66.368590702919235</v>
      </c>
      <c r="Y2908">
        <v>0</v>
      </c>
      <c r="Z2908">
        <v>0</v>
      </c>
      <c r="AA2908">
        <v>0</v>
      </c>
      <c r="AB2908">
        <v>0.30840610669949731</v>
      </c>
      <c r="AC2908">
        <v>0</v>
      </c>
      <c r="AD2908">
        <v>0</v>
      </c>
      <c r="AE2908">
        <v>66.676996809618728</v>
      </c>
    </row>
    <row r="2909" spans="1:31" x14ac:dyDescent="0.25">
      <c r="A2909">
        <v>1810831</v>
      </c>
      <c r="B2909">
        <v>1</v>
      </c>
      <c r="C2909" t="s">
        <v>80</v>
      </c>
      <c r="D2909" t="s">
        <v>82</v>
      </c>
      <c r="E2909" t="s">
        <v>131</v>
      </c>
      <c r="F2909" t="s">
        <v>8635</v>
      </c>
      <c r="G2909" t="s">
        <v>209</v>
      </c>
      <c r="H2909" t="s">
        <v>134</v>
      </c>
      <c r="I2909" t="s">
        <v>135</v>
      </c>
      <c r="J2909" t="s">
        <v>136</v>
      </c>
      <c r="K2909" t="s">
        <v>137</v>
      </c>
      <c r="L2909" t="s">
        <v>8636</v>
      </c>
      <c r="M2909" t="s">
        <v>8637</v>
      </c>
      <c r="N2909">
        <v>1.268611111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11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0.81923174654033426</v>
      </c>
      <c r="AC2909">
        <v>0</v>
      </c>
      <c r="AD2909">
        <v>0</v>
      </c>
      <c r="AE2909">
        <v>0.81923174654033426</v>
      </c>
    </row>
    <row r="2910" spans="1:31" x14ac:dyDescent="0.25">
      <c r="A2910">
        <v>1810834</v>
      </c>
      <c r="B2910">
        <v>1</v>
      </c>
      <c r="C2910" t="s">
        <v>81</v>
      </c>
      <c r="D2910" t="s">
        <v>127</v>
      </c>
      <c r="E2910" t="s">
        <v>326</v>
      </c>
      <c r="F2910" t="s">
        <v>8638</v>
      </c>
      <c r="G2910" t="s">
        <v>299</v>
      </c>
      <c r="H2910" t="s">
        <v>134</v>
      </c>
      <c r="I2910" t="s">
        <v>135</v>
      </c>
      <c r="J2910" t="s">
        <v>136</v>
      </c>
      <c r="K2910" t="s">
        <v>137</v>
      </c>
      <c r="L2910" t="s">
        <v>8639</v>
      </c>
      <c r="M2910" t="s">
        <v>8640</v>
      </c>
      <c r="N2910">
        <v>3.3433333329999999</v>
      </c>
      <c r="O2910">
        <v>0</v>
      </c>
      <c r="P2910">
        <v>11</v>
      </c>
      <c r="Q2910">
        <v>0</v>
      </c>
      <c r="R2910">
        <v>0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6.1892334953931805</v>
      </c>
      <c r="Y2910">
        <v>0</v>
      </c>
      <c r="Z2910">
        <v>0</v>
      </c>
      <c r="AA2910">
        <v>0</v>
      </c>
      <c r="AB2910">
        <v>2.2171051210015587</v>
      </c>
      <c r="AC2910">
        <v>0</v>
      </c>
      <c r="AD2910">
        <v>0</v>
      </c>
      <c r="AE2910">
        <v>8.4063386163947396</v>
      </c>
    </row>
    <row r="2911" spans="1:31" x14ac:dyDescent="0.25">
      <c r="A2911">
        <v>1810835</v>
      </c>
      <c r="B2911">
        <v>1</v>
      </c>
      <c r="C2911" t="s">
        <v>81</v>
      </c>
      <c r="D2911" t="s">
        <v>122</v>
      </c>
      <c r="E2911" t="s">
        <v>176</v>
      </c>
      <c r="F2911" t="s">
        <v>8542</v>
      </c>
      <c r="G2911" t="s">
        <v>142</v>
      </c>
      <c r="H2911" t="s">
        <v>143</v>
      </c>
      <c r="I2911" t="s">
        <v>135</v>
      </c>
      <c r="J2911" t="s">
        <v>136</v>
      </c>
      <c r="K2911" t="s">
        <v>137</v>
      </c>
      <c r="L2911" t="s">
        <v>8641</v>
      </c>
      <c r="M2911" t="s">
        <v>8642</v>
      </c>
      <c r="N2911">
        <v>0.18833333299999999</v>
      </c>
      <c r="O2911">
        <v>0</v>
      </c>
      <c r="P2911">
        <v>5251</v>
      </c>
      <c r="Q2911">
        <v>1</v>
      </c>
      <c r="R2911">
        <v>11</v>
      </c>
      <c r="S2911">
        <v>16</v>
      </c>
      <c r="T2911">
        <v>931</v>
      </c>
      <c r="U2911">
        <v>5</v>
      </c>
      <c r="V2911">
        <v>1</v>
      </c>
      <c r="W2911">
        <v>0</v>
      </c>
      <c r="X2911">
        <v>210.08675717178198</v>
      </c>
      <c r="Y2911">
        <v>4.5815485732496664E-2</v>
      </c>
      <c r="Z2911">
        <v>3.6183003514284104</v>
      </c>
      <c r="AA2911">
        <v>11.460177875420319</v>
      </c>
      <c r="AB2911">
        <v>84.677993125044793</v>
      </c>
      <c r="AC2911">
        <v>644.37667339732798</v>
      </c>
      <c r="AD2911">
        <v>0.30912663854566003</v>
      </c>
      <c r="AE2911">
        <v>954.57484404528168</v>
      </c>
    </row>
    <row r="2912" spans="1:31" x14ac:dyDescent="0.25">
      <c r="A2912">
        <v>1810836</v>
      </c>
      <c r="B2912">
        <v>1</v>
      </c>
      <c r="C2912" t="s">
        <v>80</v>
      </c>
      <c r="D2912" t="s">
        <v>88</v>
      </c>
      <c r="E2912" t="s">
        <v>131</v>
      </c>
      <c r="F2912" t="s">
        <v>8643</v>
      </c>
      <c r="G2912" t="s">
        <v>209</v>
      </c>
      <c r="H2912" t="s">
        <v>134</v>
      </c>
      <c r="I2912" t="s">
        <v>135</v>
      </c>
      <c r="J2912" t="s">
        <v>136</v>
      </c>
      <c r="K2912" t="s">
        <v>137</v>
      </c>
      <c r="L2912" t="s">
        <v>8492</v>
      </c>
      <c r="M2912" t="s">
        <v>8644</v>
      </c>
      <c r="N2912">
        <v>0.76694444399999995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0.11353293709605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0.11353293709605</v>
      </c>
    </row>
    <row r="2913" spans="1:31" x14ac:dyDescent="0.25">
      <c r="A2913">
        <v>1810843</v>
      </c>
      <c r="B2913">
        <v>1</v>
      </c>
      <c r="C2913" t="s">
        <v>81</v>
      </c>
      <c r="D2913" t="s">
        <v>118</v>
      </c>
      <c r="E2913" t="s">
        <v>131</v>
      </c>
      <c r="F2913" t="s">
        <v>8645</v>
      </c>
      <c r="G2913" t="s">
        <v>231</v>
      </c>
      <c r="H2913" t="s">
        <v>134</v>
      </c>
      <c r="I2913" t="s">
        <v>135</v>
      </c>
      <c r="J2913" t="s">
        <v>136</v>
      </c>
      <c r="K2913" t="s">
        <v>137</v>
      </c>
      <c r="L2913" t="s">
        <v>8646</v>
      </c>
      <c r="M2913" t="s">
        <v>8647</v>
      </c>
      <c r="N2913">
        <v>0.961388888</v>
      </c>
      <c r="O2913">
        <v>0</v>
      </c>
      <c r="P2913">
        <v>1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7.243703293755667E-2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7.243703293755667E-2</v>
      </c>
    </row>
    <row r="2914" spans="1:31" x14ac:dyDescent="0.25">
      <c r="A2914">
        <v>1810846</v>
      </c>
      <c r="B2914">
        <v>1</v>
      </c>
      <c r="C2914" t="s">
        <v>80</v>
      </c>
      <c r="D2914" t="s">
        <v>94</v>
      </c>
      <c r="E2914" t="s">
        <v>291</v>
      </c>
      <c r="F2914" t="s">
        <v>8648</v>
      </c>
      <c r="G2914" t="s">
        <v>373</v>
      </c>
      <c r="H2914" t="s">
        <v>134</v>
      </c>
      <c r="I2914" t="s">
        <v>135</v>
      </c>
      <c r="J2914" t="s">
        <v>136</v>
      </c>
      <c r="K2914" t="s">
        <v>137</v>
      </c>
      <c r="L2914" t="s">
        <v>8649</v>
      </c>
      <c r="M2914" t="s">
        <v>8650</v>
      </c>
      <c r="N2914">
        <v>1.868055555</v>
      </c>
      <c r="O2914">
        <v>0</v>
      </c>
      <c r="P2914">
        <v>0</v>
      </c>
      <c r="Q2914">
        <v>1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21.11940291679543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21.11940291679543</v>
      </c>
    </row>
    <row r="2915" spans="1:31" x14ac:dyDescent="0.25">
      <c r="A2915">
        <v>1810847</v>
      </c>
      <c r="B2915">
        <v>1</v>
      </c>
      <c r="C2915" t="s">
        <v>80</v>
      </c>
      <c r="D2915" t="s">
        <v>82</v>
      </c>
      <c r="E2915" t="s">
        <v>131</v>
      </c>
      <c r="F2915" t="s">
        <v>8651</v>
      </c>
      <c r="G2915" t="s">
        <v>231</v>
      </c>
      <c r="H2915" t="s">
        <v>134</v>
      </c>
      <c r="I2915" t="s">
        <v>135</v>
      </c>
      <c r="J2915" t="s">
        <v>136</v>
      </c>
      <c r="K2915" t="s">
        <v>137</v>
      </c>
      <c r="L2915" t="s">
        <v>8652</v>
      </c>
      <c r="M2915" t="s">
        <v>8653</v>
      </c>
      <c r="N2915">
        <v>0.71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5.1620327574749991E-2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5.1620327574749991E-2</v>
      </c>
    </row>
    <row r="2916" spans="1:31" x14ac:dyDescent="0.25">
      <c r="A2916">
        <v>1810848</v>
      </c>
      <c r="B2916">
        <v>1</v>
      </c>
      <c r="C2916" t="s">
        <v>81</v>
      </c>
      <c r="D2916" t="s">
        <v>112</v>
      </c>
      <c r="E2916" t="s">
        <v>131</v>
      </c>
      <c r="F2916" t="s">
        <v>8654</v>
      </c>
      <c r="G2916" t="s">
        <v>231</v>
      </c>
      <c r="H2916" t="s">
        <v>134</v>
      </c>
      <c r="I2916" t="s">
        <v>135</v>
      </c>
      <c r="J2916" t="s">
        <v>136</v>
      </c>
      <c r="K2916" t="s">
        <v>137</v>
      </c>
      <c r="L2916" t="s">
        <v>8655</v>
      </c>
      <c r="M2916" t="s">
        <v>8656</v>
      </c>
      <c r="N2916">
        <v>3.1530555549999999</v>
      </c>
      <c r="O2916">
        <v>0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4.3940922981174996E-2</v>
      </c>
      <c r="AA2916">
        <v>0</v>
      </c>
      <c r="AB2916">
        <v>0</v>
      </c>
      <c r="AC2916">
        <v>0</v>
      </c>
      <c r="AD2916">
        <v>0</v>
      </c>
      <c r="AE2916">
        <v>4.3940922981174996E-2</v>
      </c>
    </row>
    <row r="2917" spans="1:31" x14ac:dyDescent="0.25">
      <c r="A2917">
        <v>1810850</v>
      </c>
      <c r="B2917">
        <v>1</v>
      </c>
      <c r="C2917" t="s">
        <v>80</v>
      </c>
      <c r="D2917" t="s">
        <v>90</v>
      </c>
      <c r="E2917" t="s">
        <v>193</v>
      </c>
      <c r="F2917" t="s">
        <v>8657</v>
      </c>
      <c r="G2917" t="s">
        <v>148</v>
      </c>
      <c r="H2917" t="s">
        <v>134</v>
      </c>
      <c r="I2917" t="s">
        <v>135</v>
      </c>
      <c r="J2917" t="s">
        <v>136</v>
      </c>
      <c r="K2917" t="s">
        <v>137</v>
      </c>
      <c r="L2917" t="s">
        <v>8340</v>
      </c>
      <c r="M2917" t="s">
        <v>8658</v>
      </c>
      <c r="N2917">
        <v>3.4788888880000002</v>
      </c>
      <c r="O2917">
        <v>0</v>
      </c>
      <c r="P2917">
        <v>167</v>
      </c>
      <c r="Q2917">
        <v>0</v>
      </c>
      <c r="R2917">
        <v>0</v>
      </c>
      <c r="S2917">
        <v>0</v>
      </c>
      <c r="T2917">
        <v>3</v>
      </c>
      <c r="U2917">
        <v>0</v>
      </c>
      <c r="V2917">
        <v>0</v>
      </c>
      <c r="W2917">
        <v>0</v>
      </c>
      <c r="X2917">
        <v>134.8548927602132</v>
      </c>
      <c r="Y2917">
        <v>0</v>
      </c>
      <c r="Z2917">
        <v>0</v>
      </c>
      <c r="AA2917">
        <v>0</v>
      </c>
      <c r="AB2917">
        <v>0.42170860938308674</v>
      </c>
      <c r="AC2917">
        <v>0</v>
      </c>
      <c r="AD2917">
        <v>0</v>
      </c>
      <c r="AE2917">
        <v>135.27660136959628</v>
      </c>
    </row>
    <row r="2918" spans="1:31" x14ac:dyDescent="0.25">
      <c r="A2918">
        <v>1810851</v>
      </c>
      <c r="B2918">
        <v>1</v>
      </c>
      <c r="C2918" t="s">
        <v>81</v>
      </c>
      <c r="D2918" t="s">
        <v>123</v>
      </c>
      <c r="E2918" t="s">
        <v>131</v>
      </c>
      <c r="F2918" t="s">
        <v>8659</v>
      </c>
      <c r="G2918" t="s">
        <v>231</v>
      </c>
      <c r="H2918" t="s">
        <v>134</v>
      </c>
      <c r="I2918" t="s">
        <v>135</v>
      </c>
      <c r="J2918" t="s">
        <v>136</v>
      </c>
      <c r="K2918" t="s">
        <v>137</v>
      </c>
      <c r="L2918" t="s">
        <v>8660</v>
      </c>
      <c r="M2918" t="s">
        <v>8661</v>
      </c>
      <c r="N2918">
        <v>1.528333333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0.35472395741461393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0.35472395741461393</v>
      </c>
    </row>
    <row r="2919" spans="1:31" x14ac:dyDescent="0.25">
      <c r="A2919">
        <v>1810852</v>
      </c>
      <c r="B2919">
        <v>1</v>
      </c>
      <c r="C2919" t="s">
        <v>80</v>
      </c>
      <c r="D2919" t="s">
        <v>104</v>
      </c>
      <c r="E2919" t="s">
        <v>146</v>
      </c>
      <c r="F2919" t="s">
        <v>1670</v>
      </c>
      <c r="G2919" t="s">
        <v>142</v>
      </c>
      <c r="H2919" t="s">
        <v>143</v>
      </c>
      <c r="I2919" t="s">
        <v>199</v>
      </c>
      <c r="J2919" t="s">
        <v>136</v>
      </c>
      <c r="K2919" t="s">
        <v>137</v>
      </c>
      <c r="L2919" t="s">
        <v>8662</v>
      </c>
      <c r="M2919" t="s">
        <v>8663</v>
      </c>
      <c r="N2919">
        <v>4.7222219999999999E-3</v>
      </c>
      <c r="O2919">
        <v>3</v>
      </c>
      <c r="P2919">
        <v>0</v>
      </c>
      <c r="Q2919">
        <v>16</v>
      </c>
      <c r="R2919">
        <v>0</v>
      </c>
      <c r="S2919">
        <v>11</v>
      </c>
      <c r="T2919">
        <v>0</v>
      </c>
      <c r="U2919">
        <v>1</v>
      </c>
      <c r="V2919">
        <v>0</v>
      </c>
      <c r="W2919">
        <v>6.4135580176875005E-3</v>
      </c>
      <c r="X2919">
        <v>0</v>
      </c>
      <c r="Y2919">
        <v>4.0256660066168334E-2</v>
      </c>
      <c r="Z2919">
        <v>0</v>
      </c>
      <c r="AA2919">
        <v>0.29152688239934227</v>
      </c>
      <c r="AB2919">
        <v>0</v>
      </c>
      <c r="AC2919">
        <v>8.0509385376719436E-2</v>
      </c>
      <c r="AD2919">
        <v>0</v>
      </c>
      <c r="AE2919">
        <v>0.41870648585991754</v>
      </c>
    </row>
    <row r="2920" spans="1:31" x14ac:dyDescent="0.25">
      <c r="A2920">
        <v>1810853</v>
      </c>
      <c r="B2920">
        <v>1</v>
      </c>
      <c r="C2920" t="s">
        <v>80</v>
      </c>
      <c r="D2920" t="s">
        <v>102</v>
      </c>
      <c r="E2920" t="s">
        <v>176</v>
      </c>
      <c r="F2920" t="s">
        <v>4135</v>
      </c>
      <c r="G2920" t="s">
        <v>142</v>
      </c>
      <c r="H2920" t="s">
        <v>143</v>
      </c>
      <c r="I2920" t="s">
        <v>135</v>
      </c>
      <c r="J2920" t="s">
        <v>136</v>
      </c>
      <c r="K2920" t="s">
        <v>137</v>
      </c>
      <c r="L2920" t="s">
        <v>8664</v>
      </c>
      <c r="M2920" t="s">
        <v>8665</v>
      </c>
      <c r="N2920">
        <v>0.61611111100000004</v>
      </c>
      <c r="O2920">
        <v>0</v>
      </c>
      <c r="P2920">
        <v>980</v>
      </c>
      <c r="Q2920">
        <v>6</v>
      </c>
      <c r="R2920">
        <v>198</v>
      </c>
      <c r="S2920">
        <v>6</v>
      </c>
      <c r="T2920">
        <v>95</v>
      </c>
      <c r="U2920">
        <v>0</v>
      </c>
      <c r="V2920">
        <v>0</v>
      </c>
      <c r="W2920">
        <v>0</v>
      </c>
      <c r="X2920">
        <v>78.335670149755174</v>
      </c>
      <c r="Y2920">
        <v>3.4812747348609849</v>
      </c>
      <c r="Z2920">
        <v>76.634860871331711</v>
      </c>
      <c r="AA2920">
        <v>24.537333177843099</v>
      </c>
      <c r="AB2920">
        <v>51.066135190776194</v>
      </c>
      <c r="AC2920">
        <v>0</v>
      </c>
      <c r="AD2920">
        <v>0</v>
      </c>
      <c r="AE2920">
        <v>234.05527412456718</v>
      </c>
    </row>
    <row r="2921" spans="1:31" x14ac:dyDescent="0.25">
      <c r="A2921">
        <v>1810854</v>
      </c>
      <c r="B2921">
        <v>1</v>
      </c>
      <c r="C2921" t="s">
        <v>80</v>
      </c>
      <c r="D2921" t="s">
        <v>100</v>
      </c>
      <c r="E2921" t="s">
        <v>131</v>
      </c>
      <c r="F2921" t="s">
        <v>8666</v>
      </c>
      <c r="G2921" t="s">
        <v>231</v>
      </c>
      <c r="H2921" t="s">
        <v>134</v>
      </c>
      <c r="I2921" t="s">
        <v>135</v>
      </c>
      <c r="J2921" t="s">
        <v>136</v>
      </c>
      <c r="K2921" t="s">
        <v>137</v>
      </c>
      <c r="L2921" t="s">
        <v>8667</v>
      </c>
      <c r="M2921" t="s">
        <v>8668</v>
      </c>
      <c r="N2921">
        <v>5.4288888880000004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0.56050908265062016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0.56050908265062016</v>
      </c>
    </row>
    <row r="2922" spans="1:31" x14ac:dyDescent="0.25">
      <c r="A2922">
        <v>1810855</v>
      </c>
      <c r="B2922">
        <v>1</v>
      </c>
      <c r="C2922" t="s">
        <v>81</v>
      </c>
      <c r="D2922" t="s">
        <v>120</v>
      </c>
      <c r="E2922" t="s">
        <v>291</v>
      </c>
      <c r="F2922" t="s">
        <v>8669</v>
      </c>
      <c r="G2922" t="s">
        <v>235</v>
      </c>
      <c r="H2922" t="s">
        <v>134</v>
      </c>
      <c r="I2922" t="s">
        <v>135</v>
      </c>
      <c r="J2922" t="s">
        <v>136</v>
      </c>
      <c r="K2922" t="s">
        <v>137</v>
      </c>
      <c r="L2922" t="s">
        <v>8670</v>
      </c>
      <c r="M2922" t="s">
        <v>8671</v>
      </c>
      <c r="N2922">
        <v>3.0188888880000002</v>
      </c>
      <c r="O2922">
        <v>0</v>
      </c>
      <c r="P2922">
        <v>0</v>
      </c>
      <c r="Q2922">
        <v>0</v>
      </c>
      <c r="R2922">
        <v>3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7.3301323919925929</v>
      </c>
      <c r="AA2922">
        <v>0</v>
      </c>
      <c r="AB2922">
        <v>0</v>
      </c>
      <c r="AC2922">
        <v>0</v>
      </c>
      <c r="AD2922">
        <v>0</v>
      </c>
      <c r="AE2922">
        <v>7.3301323919925929</v>
      </c>
    </row>
    <row r="2923" spans="1:31" x14ac:dyDescent="0.25">
      <c r="A2923">
        <v>1810859</v>
      </c>
      <c r="B2923">
        <v>1</v>
      </c>
      <c r="C2923" t="s">
        <v>80</v>
      </c>
      <c r="D2923" t="s">
        <v>90</v>
      </c>
      <c r="E2923" t="s">
        <v>131</v>
      </c>
      <c r="F2923" t="s">
        <v>8672</v>
      </c>
      <c r="G2923" t="s">
        <v>209</v>
      </c>
      <c r="H2923" t="s">
        <v>134</v>
      </c>
      <c r="I2923" t="s">
        <v>135</v>
      </c>
      <c r="J2923" t="s">
        <v>136</v>
      </c>
      <c r="K2923" t="s">
        <v>137</v>
      </c>
      <c r="L2923" t="s">
        <v>8673</v>
      </c>
      <c r="M2923" t="s">
        <v>8674</v>
      </c>
      <c r="N2923">
        <v>4.5119444440000001</v>
      </c>
      <c r="O2923">
        <v>0</v>
      </c>
      <c r="P2923">
        <v>16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21.747336054550299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21.747336054550299</v>
      </c>
    </row>
    <row r="2924" spans="1:31" x14ac:dyDescent="0.25">
      <c r="A2924">
        <v>1810860</v>
      </c>
      <c r="B2924">
        <v>1</v>
      </c>
      <c r="C2924" t="s">
        <v>80</v>
      </c>
      <c r="D2924" t="s">
        <v>88</v>
      </c>
      <c r="E2924" t="s">
        <v>131</v>
      </c>
      <c r="F2924" t="s">
        <v>8675</v>
      </c>
      <c r="G2924" t="s">
        <v>209</v>
      </c>
      <c r="H2924" t="s">
        <v>134</v>
      </c>
      <c r="I2924" t="s">
        <v>135</v>
      </c>
      <c r="J2924" t="s">
        <v>136</v>
      </c>
      <c r="K2924" t="s">
        <v>137</v>
      </c>
      <c r="L2924" t="s">
        <v>8676</v>
      </c>
      <c r="M2924" t="s">
        <v>8677</v>
      </c>
      <c r="N2924">
        <v>1.3744444440000001</v>
      </c>
      <c r="O2924">
        <v>0</v>
      </c>
      <c r="P2924">
        <v>1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3.4713687532000003E-4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3.4713687532000003E-4</v>
      </c>
    </row>
    <row r="2925" spans="1:31" x14ac:dyDescent="0.25">
      <c r="A2925">
        <v>1810862</v>
      </c>
      <c r="B2925">
        <v>1</v>
      </c>
      <c r="C2925" t="s">
        <v>80</v>
      </c>
      <c r="D2925" t="s">
        <v>100</v>
      </c>
      <c r="E2925" t="s">
        <v>146</v>
      </c>
      <c r="F2925" t="s">
        <v>8678</v>
      </c>
      <c r="G2925" t="s">
        <v>170</v>
      </c>
      <c r="H2925" t="s">
        <v>143</v>
      </c>
      <c r="I2925" t="s">
        <v>135</v>
      </c>
      <c r="J2925" t="s">
        <v>136</v>
      </c>
      <c r="K2925" t="s">
        <v>137</v>
      </c>
      <c r="L2925" t="s">
        <v>8679</v>
      </c>
      <c r="M2925" t="s">
        <v>8680</v>
      </c>
      <c r="N2925">
        <v>3.5641666660000002</v>
      </c>
      <c r="O2925">
        <v>0</v>
      </c>
      <c r="P2925">
        <v>173</v>
      </c>
      <c r="Q2925">
        <v>0</v>
      </c>
      <c r="R2925">
        <v>15</v>
      </c>
      <c r="S2925">
        <v>0</v>
      </c>
      <c r="T2925">
        <v>15</v>
      </c>
      <c r="U2925">
        <v>0</v>
      </c>
      <c r="V2925">
        <v>0</v>
      </c>
      <c r="W2925">
        <v>0</v>
      </c>
      <c r="X2925">
        <v>159.19056326261997</v>
      </c>
      <c r="Y2925">
        <v>0</v>
      </c>
      <c r="Z2925">
        <v>35.940416226212683</v>
      </c>
      <c r="AA2925">
        <v>0</v>
      </c>
      <c r="AB2925">
        <v>63.439676130333204</v>
      </c>
      <c r="AC2925">
        <v>0</v>
      </c>
      <c r="AD2925">
        <v>0</v>
      </c>
      <c r="AE2925">
        <v>258.57065561916585</v>
      </c>
    </row>
    <row r="2926" spans="1:31" x14ac:dyDescent="0.25">
      <c r="A2926">
        <v>1810863</v>
      </c>
      <c r="B2926">
        <v>1</v>
      </c>
      <c r="C2926" t="s">
        <v>81</v>
      </c>
      <c r="D2926" t="s">
        <v>117</v>
      </c>
      <c r="E2926" t="s">
        <v>131</v>
      </c>
      <c r="F2926" t="s">
        <v>8681</v>
      </c>
      <c r="G2926" t="s">
        <v>231</v>
      </c>
      <c r="H2926" t="s">
        <v>134</v>
      </c>
      <c r="I2926" t="s">
        <v>135</v>
      </c>
      <c r="J2926" t="s">
        <v>136</v>
      </c>
      <c r="K2926" t="s">
        <v>137</v>
      </c>
      <c r="L2926" t="s">
        <v>8682</v>
      </c>
      <c r="M2926" t="s">
        <v>8683</v>
      </c>
      <c r="N2926">
        <v>1.6391666659999999</v>
      </c>
      <c r="O2926">
        <v>0</v>
      </c>
      <c r="P2926">
        <v>1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0.39745647444994997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0.39745647444994997</v>
      </c>
    </row>
    <row r="2927" spans="1:31" x14ac:dyDescent="0.25">
      <c r="A2927">
        <v>1810865</v>
      </c>
      <c r="B2927">
        <v>1</v>
      </c>
      <c r="C2927" t="s">
        <v>80</v>
      </c>
      <c r="D2927" t="s">
        <v>92</v>
      </c>
      <c r="E2927" t="s">
        <v>193</v>
      </c>
      <c r="F2927" t="s">
        <v>8684</v>
      </c>
      <c r="G2927" t="s">
        <v>247</v>
      </c>
      <c r="H2927" t="s">
        <v>134</v>
      </c>
      <c r="I2927" t="s">
        <v>135</v>
      </c>
      <c r="J2927" t="s">
        <v>136</v>
      </c>
      <c r="K2927" t="s">
        <v>137</v>
      </c>
      <c r="L2927" t="s">
        <v>8685</v>
      </c>
      <c r="M2927" t="s">
        <v>8686</v>
      </c>
      <c r="N2927">
        <v>0.98888888799999997</v>
      </c>
      <c r="O2927">
        <v>0</v>
      </c>
      <c r="P2927">
        <v>45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5.0719421845749713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5.0719421845749713</v>
      </c>
    </row>
    <row r="2928" spans="1:31" x14ac:dyDescent="0.25">
      <c r="A2928">
        <v>1810866</v>
      </c>
      <c r="B2928">
        <v>1</v>
      </c>
      <c r="C2928" t="s">
        <v>81</v>
      </c>
      <c r="D2928" t="s">
        <v>128</v>
      </c>
      <c r="E2928" t="s">
        <v>146</v>
      </c>
      <c r="F2928" t="s">
        <v>8687</v>
      </c>
      <c r="G2928" t="s">
        <v>148</v>
      </c>
      <c r="H2928" t="s">
        <v>143</v>
      </c>
      <c r="I2928" t="s">
        <v>135</v>
      </c>
      <c r="J2928" t="s">
        <v>3</v>
      </c>
      <c r="K2928" t="s">
        <v>137</v>
      </c>
      <c r="L2928" t="s">
        <v>8688</v>
      </c>
      <c r="M2928" t="s">
        <v>8689</v>
      </c>
      <c r="N2928">
        <v>8.8147222220000003</v>
      </c>
      <c r="O2928">
        <v>4</v>
      </c>
      <c r="P2928">
        <v>38</v>
      </c>
      <c r="Q2928">
        <v>10</v>
      </c>
      <c r="R2928">
        <v>91</v>
      </c>
      <c r="S2928">
        <v>9</v>
      </c>
      <c r="T2928">
        <v>2</v>
      </c>
      <c r="U2928">
        <v>2</v>
      </c>
      <c r="V2928">
        <v>0</v>
      </c>
      <c r="W2928">
        <v>17.486920653840002</v>
      </c>
      <c r="X2928">
        <v>59.014152367576692</v>
      </c>
      <c r="Y2928">
        <v>76.582894697976343</v>
      </c>
      <c r="Z2928">
        <v>289.65533996265515</v>
      </c>
      <c r="AA2928">
        <v>250.15626679164643</v>
      </c>
      <c r="AB2928">
        <v>33.85100125450613</v>
      </c>
      <c r="AC2928">
        <v>132.52177962182159</v>
      </c>
      <c r="AD2928">
        <v>0</v>
      </c>
      <c r="AE2928">
        <v>859.26835535002238</v>
      </c>
    </row>
    <row r="2929" spans="1:31" x14ac:dyDescent="0.25">
      <c r="A2929">
        <v>1810868</v>
      </c>
      <c r="B2929">
        <v>1</v>
      </c>
      <c r="C2929" t="s">
        <v>80</v>
      </c>
      <c r="D2929" t="s">
        <v>98</v>
      </c>
      <c r="E2929" t="s">
        <v>193</v>
      </c>
      <c r="F2929" t="s">
        <v>8690</v>
      </c>
      <c r="G2929" t="s">
        <v>235</v>
      </c>
      <c r="H2929" t="s">
        <v>134</v>
      </c>
      <c r="I2929" t="s">
        <v>135</v>
      </c>
      <c r="J2929" t="s">
        <v>136</v>
      </c>
      <c r="K2929" t="s">
        <v>137</v>
      </c>
      <c r="L2929" t="s">
        <v>8691</v>
      </c>
      <c r="M2929" t="s">
        <v>8692</v>
      </c>
      <c r="N2929">
        <v>5.6547222220000002</v>
      </c>
      <c r="O2929">
        <v>0</v>
      </c>
      <c r="P2929">
        <v>0</v>
      </c>
      <c r="Q2929">
        <v>0</v>
      </c>
      <c r="R2929">
        <v>11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12.234866936370597</v>
      </c>
      <c r="AA2929">
        <v>0</v>
      </c>
      <c r="AB2929">
        <v>0</v>
      </c>
      <c r="AC2929">
        <v>0</v>
      </c>
      <c r="AD2929">
        <v>0</v>
      </c>
      <c r="AE2929">
        <v>12.234866936370597</v>
      </c>
    </row>
    <row r="2930" spans="1:31" x14ac:dyDescent="0.25">
      <c r="A2930">
        <v>1810870</v>
      </c>
      <c r="B2930">
        <v>1</v>
      </c>
      <c r="C2930" t="s">
        <v>80</v>
      </c>
      <c r="D2930" t="s">
        <v>96</v>
      </c>
      <c r="E2930" t="s">
        <v>193</v>
      </c>
      <c r="F2930" t="s">
        <v>8693</v>
      </c>
      <c r="G2930" t="s">
        <v>235</v>
      </c>
      <c r="H2930" t="s">
        <v>134</v>
      </c>
      <c r="I2930" t="s">
        <v>135</v>
      </c>
      <c r="J2930" t="s">
        <v>136</v>
      </c>
      <c r="K2930" t="s">
        <v>137</v>
      </c>
      <c r="L2930" t="s">
        <v>8694</v>
      </c>
      <c r="M2930" t="s">
        <v>8695</v>
      </c>
      <c r="N2930">
        <v>4.3358333330000001</v>
      </c>
      <c r="O2930">
        <v>0</v>
      </c>
      <c r="P2930">
        <v>18</v>
      </c>
      <c r="Q2930">
        <v>0</v>
      </c>
      <c r="R2930">
        <v>0</v>
      </c>
      <c r="S2930">
        <v>0</v>
      </c>
      <c r="T2930">
        <v>2</v>
      </c>
      <c r="U2930">
        <v>0</v>
      </c>
      <c r="V2930">
        <v>0</v>
      </c>
      <c r="W2930">
        <v>0</v>
      </c>
      <c r="X2930">
        <v>43.044337896455069</v>
      </c>
      <c r="Y2930">
        <v>0</v>
      </c>
      <c r="Z2930">
        <v>0</v>
      </c>
      <c r="AA2930">
        <v>0</v>
      </c>
      <c r="AB2930">
        <v>3.7203350784937959</v>
      </c>
      <c r="AC2930">
        <v>0</v>
      </c>
      <c r="AD2930">
        <v>0</v>
      </c>
      <c r="AE2930">
        <v>46.764672974948866</v>
      </c>
    </row>
    <row r="2931" spans="1:31" x14ac:dyDescent="0.25">
      <c r="A2931">
        <v>1810873</v>
      </c>
      <c r="B2931">
        <v>1</v>
      </c>
      <c r="C2931" t="s">
        <v>80</v>
      </c>
      <c r="D2931" t="s">
        <v>82</v>
      </c>
      <c r="E2931" t="s">
        <v>131</v>
      </c>
      <c r="F2931" t="s">
        <v>8696</v>
      </c>
      <c r="G2931" t="s">
        <v>231</v>
      </c>
      <c r="H2931" t="s">
        <v>134</v>
      </c>
      <c r="I2931" t="s">
        <v>135</v>
      </c>
      <c r="J2931" t="s">
        <v>136</v>
      </c>
      <c r="K2931" t="s">
        <v>137</v>
      </c>
      <c r="L2931" t="s">
        <v>8697</v>
      </c>
      <c r="M2931" t="s">
        <v>8698</v>
      </c>
      <c r="N2931">
        <v>6.1058333329999996</v>
      </c>
      <c r="O2931">
        <v>0</v>
      </c>
      <c r="P2931">
        <v>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3.2106355645728359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3.2106355645728359</v>
      </c>
    </row>
    <row r="2932" spans="1:31" x14ac:dyDescent="0.25">
      <c r="A2932">
        <v>1810875</v>
      </c>
      <c r="B2932">
        <v>1</v>
      </c>
      <c r="C2932" t="s">
        <v>80</v>
      </c>
      <c r="D2932" t="s">
        <v>94</v>
      </c>
      <c r="E2932" t="s">
        <v>176</v>
      </c>
      <c r="F2932" t="s">
        <v>5986</v>
      </c>
      <c r="G2932" t="s">
        <v>158</v>
      </c>
      <c r="H2932" t="s">
        <v>143</v>
      </c>
      <c r="I2932" t="s">
        <v>135</v>
      </c>
      <c r="J2932" t="s">
        <v>136</v>
      </c>
      <c r="K2932" t="s">
        <v>137</v>
      </c>
      <c r="L2932" t="s">
        <v>8699</v>
      </c>
      <c r="M2932" t="s">
        <v>8700</v>
      </c>
      <c r="N2932">
        <v>0.62694444400000005</v>
      </c>
      <c r="O2932">
        <v>0</v>
      </c>
      <c r="P2932">
        <v>0</v>
      </c>
      <c r="Q2932">
        <v>13</v>
      </c>
      <c r="R2932">
        <v>44</v>
      </c>
      <c r="S2932">
        <v>1</v>
      </c>
      <c r="T2932">
        <v>2</v>
      </c>
      <c r="U2932">
        <v>1</v>
      </c>
      <c r="V2932">
        <v>0</v>
      </c>
      <c r="W2932">
        <v>0</v>
      </c>
      <c r="X2932">
        <v>0</v>
      </c>
      <c r="Y2932">
        <v>18.158606503911113</v>
      </c>
      <c r="Z2932">
        <v>26.336316542270371</v>
      </c>
      <c r="AA2932">
        <v>0</v>
      </c>
      <c r="AB2932">
        <v>1.6340332868133327</v>
      </c>
      <c r="AC2932">
        <v>7.2817680113216996</v>
      </c>
      <c r="AD2932">
        <v>0</v>
      </c>
      <c r="AE2932">
        <v>53.41072434431652</v>
      </c>
    </row>
    <row r="2933" spans="1:31" x14ac:dyDescent="0.25">
      <c r="A2933">
        <v>1810876</v>
      </c>
      <c r="B2933">
        <v>1</v>
      </c>
      <c r="C2933" t="s">
        <v>81</v>
      </c>
      <c r="D2933" t="s">
        <v>122</v>
      </c>
      <c r="E2933" t="s">
        <v>146</v>
      </c>
      <c r="F2933" t="s">
        <v>790</v>
      </c>
      <c r="G2933" t="s">
        <v>2366</v>
      </c>
      <c r="H2933" t="s">
        <v>143</v>
      </c>
      <c r="I2933" t="s">
        <v>135</v>
      </c>
      <c r="J2933" t="s">
        <v>136</v>
      </c>
      <c r="K2933" t="s">
        <v>137</v>
      </c>
      <c r="L2933" t="s">
        <v>8701</v>
      </c>
      <c r="M2933" t="s">
        <v>8702</v>
      </c>
      <c r="N2933">
        <v>7.0877777770000003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1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32.615336503340274</v>
      </c>
      <c r="AC2933">
        <v>0</v>
      </c>
      <c r="AD2933">
        <v>0</v>
      </c>
      <c r="AE2933">
        <v>32.615336503340274</v>
      </c>
    </row>
    <row r="2934" spans="1:31" x14ac:dyDescent="0.25">
      <c r="A2934">
        <v>1810878</v>
      </c>
      <c r="B2934">
        <v>1</v>
      </c>
      <c r="C2934" t="s">
        <v>80</v>
      </c>
      <c r="D2934" t="s">
        <v>93</v>
      </c>
      <c r="E2934" t="s">
        <v>131</v>
      </c>
      <c r="F2934" t="s">
        <v>8703</v>
      </c>
      <c r="G2934" t="s">
        <v>231</v>
      </c>
      <c r="H2934" t="s">
        <v>134</v>
      </c>
      <c r="I2934" t="s">
        <v>135</v>
      </c>
      <c r="J2934" t="s">
        <v>136</v>
      </c>
      <c r="K2934" t="s">
        <v>137</v>
      </c>
      <c r="L2934" t="s">
        <v>8704</v>
      </c>
      <c r="M2934" t="s">
        <v>8705</v>
      </c>
      <c r="N2934">
        <v>3.821111111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1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0.33378226373648451</v>
      </c>
      <c r="AC2934">
        <v>0</v>
      </c>
      <c r="AD2934">
        <v>0</v>
      </c>
      <c r="AE2934">
        <v>0.33378226373648451</v>
      </c>
    </row>
    <row r="2935" spans="1:31" x14ac:dyDescent="0.25">
      <c r="A2935">
        <v>1810880</v>
      </c>
      <c r="B2935">
        <v>1</v>
      </c>
      <c r="C2935" t="s">
        <v>80</v>
      </c>
      <c r="D2935" t="s">
        <v>88</v>
      </c>
      <c r="E2935" t="s">
        <v>326</v>
      </c>
      <c r="F2935" t="s">
        <v>8706</v>
      </c>
      <c r="G2935" t="s">
        <v>3180</v>
      </c>
      <c r="H2935" t="s">
        <v>134</v>
      </c>
      <c r="I2935" t="s">
        <v>135</v>
      </c>
      <c r="J2935" t="s">
        <v>136</v>
      </c>
      <c r="K2935" t="s">
        <v>137</v>
      </c>
      <c r="L2935" t="s">
        <v>8707</v>
      </c>
      <c r="M2935" t="s">
        <v>8708</v>
      </c>
      <c r="N2935">
        <v>1.2669444439999999</v>
      </c>
      <c r="O2935">
        <v>0</v>
      </c>
      <c r="P2935">
        <v>7</v>
      </c>
      <c r="Q2935">
        <v>0</v>
      </c>
      <c r="R2935">
        <v>0</v>
      </c>
      <c r="S2935">
        <v>0</v>
      </c>
      <c r="T2935">
        <v>3</v>
      </c>
      <c r="U2935">
        <v>0</v>
      </c>
      <c r="V2935">
        <v>0</v>
      </c>
      <c r="W2935">
        <v>0</v>
      </c>
      <c r="X2935">
        <v>2.4740252925569197</v>
      </c>
      <c r="Y2935">
        <v>0</v>
      </c>
      <c r="Z2935">
        <v>0</v>
      </c>
      <c r="AA2935">
        <v>0</v>
      </c>
      <c r="AB2935">
        <v>6.1304900246816665</v>
      </c>
      <c r="AC2935">
        <v>0</v>
      </c>
      <c r="AD2935">
        <v>0</v>
      </c>
      <c r="AE2935">
        <v>8.6045153172385866</v>
      </c>
    </row>
    <row r="2936" spans="1:31" x14ac:dyDescent="0.25">
      <c r="A2936">
        <v>1810881</v>
      </c>
      <c r="B2936">
        <v>1</v>
      </c>
      <c r="C2936" t="s">
        <v>80</v>
      </c>
      <c r="D2936" t="s">
        <v>95</v>
      </c>
      <c r="E2936" t="s">
        <v>326</v>
      </c>
      <c r="F2936" t="s">
        <v>8620</v>
      </c>
      <c r="G2936" t="s">
        <v>247</v>
      </c>
      <c r="H2936" t="s">
        <v>134</v>
      </c>
      <c r="I2936" t="s">
        <v>135</v>
      </c>
      <c r="J2936" t="s">
        <v>136</v>
      </c>
      <c r="K2936" t="s">
        <v>137</v>
      </c>
      <c r="L2936" t="s">
        <v>8709</v>
      </c>
      <c r="M2936" t="s">
        <v>8710</v>
      </c>
      <c r="N2936">
        <v>0.71250000000000002</v>
      </c>
      <c r="O2936">
        <v>0</v>
      </c>
      <c r="P2936">
        <v>35</v>
      </c>
      <c r="Q2936">
        <v>0</v>
      </c>
      <c r="R2936">
        <v>0</v>
      </c>
      <c r="S2936">
        <v>0</v>
      </c>
      <c r="T2936">
        <v>1</v>
      </c>
      <c r="U2936">
        <v>0</v>
      </c>
      <c r="V2936">
        <v>0</v>
      </c>
      <c r="W2936">
        <v>0</v>
      </c>
      <c r="X2936">
        <v>4.8980117250776418</v>
      </c>
      <c r="Y2936">
        <v>0</v>
      </c>
      <c r="Z2936">
        <v>0</v>
      </c>
      <c r="AA2936">
        <v>0</v>
      </c>
      <c r="AB2936">
        <v>0.38363052224700001</v>
      </c>
      <c r="AC2936">
        <v>0</v>
      </c>
      <c r="AD2936">
        <v>0</v>
      </c>
      <c r="AE2936">
        <v>5.2816422473246423</v>
      </c>
    </row>
    <row r="2937" spans="1:31" x14ac:dyDescent="0.25">
      <c r="A2937">
        <v>1810884</v>
      </c>
      <c r="B2937">
        <v>1</v>
      </c>
      <c r="C2937" t="s">
        <v>80</v>
      </c>
      <c r="D2937" t="s">
        <v>101</v>
      </c>
      <c r="E2937" t="s">
        <v>131</v>
      </c>
      <c r="F2937" t="s">
        <v>8711</v>
      </c>
      <c r="G2937" t="s">
        <v>231</v>
      </c>
      <c r="H2937" t="s">
        <v>134</v>
      </c>
      <c r="I2937" t="s">
        <v>135</v>
      </c>
      <c r="J2937" t="s">
        <v>136</v>
      </c>
      <c r="K2937" t="s">
        <v>137</v>
      </c>
      <c r="L2937" t="s">
        <v>8712</v>
      </c>
      <c r="M2937" t="s">
        <v>8713</v>
      </c>
      <c r="N2937">
        <v>1.798888888</v>
      </c>
      <c r="O2937">
        <v>0</v>
      </c>
      <c r="P2937">
        <v>1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2.2569386026219198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2.2569386026219198</v>
      </c>
    </row>
    <row r="2938" spans="1:31" x14ac:dyDescent="0.25">
      <c r="A2938">
        <v>1810885</v>
      </c>
      <c r="B2938">
        <v>1</v>
      </c>
      <c r="C2938" t="s">
        <v>80</v>
      </c>
      <c r="D2938" t="s">
        <v>92</v>
      </c>
      <c r="E2938" t="s">
        <v>131</v>
      </c>
      <c r="F2938" t="s">
        <v>8714</v>
      </c>
      <c r="G2938" t="s">
        <v>231</v>
      </c>
      <c r="H2938" t="s">
        <v>134</v>
      </c>
      <c r="I2938" t="s">
        <v>135</v>
      </c>
      <c r="J2938" t="s">
        <v>136</v>
      </c>
      <c r="K2938" t="s">
        <v>137</v>
      </c>
      <c r="L2938" t="s">
        <v>8715</v>
      </c>
      <c r="M2938" t="s">
        <v>8716</v>
      </c>
      <c r="N2938">
        <v>6.5747222220000001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3.8137234478478077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3.8137234478478077</v>
      </c>
    </row>
    <row r="2939" spans="1:31" x14ac:dyDescent="0.25">
      <c r="A2939">
        <v>1810887</v>
      </c>
      <c r="B2939">
        <v>1</v>
      </c>
      <c r="C2939" t="s">
        <v>80</v>
      </c>
      <c r="D2939" t="s">
        <v>106</v>
      </c>
      <c r="E2939" t="s">
        <v>131</v>
      </c>
      <c r="F2939" t="s">
        <v>8717</v>
      </c>
      <c r="G2939" t="s">
        <v>231</v>
      </c>
      <c r="H2939" t="s">
        <v>134</v>
      </c>
      <c r="I2939" t="s">
        <v>135</v>
      </c>
      <c r="J2939" t="s">
        <v>136</v>
      </c>
      <c r="K2939" t="s">
        <v>137</v>
      </c>
      <c r="L2939" t="s">
        <v>8718</v>
      </c>
      <c r="M2939" t="s">
        <v>8719</v>
      </c>
      <c r="N2939">
        <v>2.4983333330000002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0.89216415989218012</v>
      </c>
      <c r="AC2939">
        <v>0</v>
      </c>
      <c r="AD2939">
        <v>0</v>
      </c>
      <c r="AE2939">
        <v>0.89216415989218012</v>
      </c>
    </row>
    <row r="2940" spans="1:31" x14ac:dyDescent="0.25">
      <c r="A2940">
        <v>1810890</v>
      </c>
      <c r="B2940">
        <v>1</v>
      </c>
      <c r="C2940" t="s">
        <v>80</v>
      </c>
      <c r="D2940" t="s">
        <v>86</v>
      </c>
      <c r="E2940" t="s">
        <v>131</v>
      </c>
      <c r="F2940" t="s">
        <v>8720</v>
      </c>
      <c r="G2940" t="s">
        <v>133</v>
      </c>
      <c r="H2940" t="s">
        <v>134</v>
      </c>
      <c r="I2940" t="s">
        <v>135</v>
      </c>
      <c r="J2940" t="s">
        <v>136</v>
      </c>
      <c r="K2940" t="s">
        <v>137</v>
      </c>
      <c r="L2940" t="s">
        <v>8721</v>
      </c>
      <c r="M2940" t="s">
        <v>8722</v>
      </c>
      <c r="N2940">
        <v>4.6399999999999997</v>
      </c>
      <c r="O2940">
        <v>0</v>
      </c>
      <c r="P2940">
        <v>2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3.7926018884343335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3.7926018884343335</v>
      </c>
    </row>
    <row r="2941" spans="1:31" x14ac:dyDescent="0.25">
      <c r="A2941">
        <v>1810892</v>
      </c>
      <c r="B2941">
        <v>1</v>
      </c>
      <c r="C2941" t="s">
        <v>80</v>
      </c>
      <c r="D2941" t="s">
        <v>97</v>
      </c>
      <c r="E2941" t="s">
        <v>131</v>
      </c>
      <c r="F2941" t="s">
        <v>8723</v>
      </c>
      <c r="G2941" t="s">
        <v>209</v>
      </c>
      <c r="H2941" t="s">
        <v>134</v>
      </c>
      <c r="I2941" t="s">
        <v>135</v>
      </c>
      <c r="J2941" t="s">
        <v>136</v>
      </c>
      <c r="K2941" t="s">
        <v>137</v>
      </c>
      <c r="L2941" t="s">
        <v>8724</v>
      </c>
      <c r="M2941" t="s">
        <v>8725</v>
      </c>
      <c r="N2941">
        <v>1.5494444439999999</v>
      </c>
      <c r="O2941">
        <v>0</v>
      </c>
      <c r="P2941">
        <v>9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3.4417522351945955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3.4417522351945955</v>
      </c>
    </row>
    <row r="2942" spans="1:31" x14ac:dyDescent="0.25">
      <c r="A2942">
        <v>1810893</v>
      </c>
      <c r="B2942">
        <v>1</v>
      </c>
      <c r="C2942" t="s">
        <v>80</v>
      </c>
      <c r="D2942" t="s">
        <v>93</v>
      </c>
      <c r="E2942" t="s">
        <v>193</v>
      </c>
      <c r="F2942" t="s">
        <v>5301</v>
      </c>
      <c r="G2942" t="s">
        <v>235</v>
      </c>
      <c r="H2942" t="s">
        <v>134</v>
      </c>
      <c r="I2942" t="s">
        <v>135</v>
      </c>
      <c r="J2942" t="s">
        <v>136</v>
      </c>
      <c r="K2942" t="s">
        <v>137</v>
      </c>
      <c r="L2942" t="s">
        <v>8726</v>
      </c>
      <c r="M2942" t="s">
        <v>8727</v>
      </c>
      <c r="N2942">
        <v>1.5433333330000001</v>
      </c>
      <c r="O2942">
        <v>0</v>
      </c>
      <c r="P2942">
        <v>48</v>
      </c>
      <c r="Q2942">
        <v>0</v>
      </c>
      <c r="R2942">
        <v>1</v>
      </c>
      <c r="S2942">
        <v>0</v>
      </c>
      <c r="T2942">
        <v>5</v>
      </c>
      <c r="U2942">
        <v>0</v>
      </c>
      <c r="V2942">
        <v>0</v>
      </c>
      <c r="W2942">
        <v>0</v>
      </c>
      <c r="X2942">
        <v>15.679663021370363</v>
      </c>
      <c r="Y2942">
        <v>0</v>
      </c>
      <c r="Z2942">
        <v>2.1403127112663025</v>
      </c>
      <c r="AA2942">
        <v>0</v>
      </c>
      <c r="AB2942">
        <v>5.7295492532601759</v>
      </c>
      <c r="AC2942">
        <v>0</v>
      </c>
      <c r="AD2942">
        <v>0</v>
      </c>
      <c r="AE2942">
        <v>23.549524985896838</v>
      </c>
    </row>
    <row r="2943" spans="1:31" x14ac:dyDescent="0.25">
      <c r="A2943">
        <v>1810895</v>
      </c>
      <c r="B2943">
        <v>1</v>
      </c>
      <c r="C2943" t="s">
        <v>80</v>
      </c>
      <c r="D2943" t="s">
        <v>83</v>
      </c>
      <c r="E2943" t="s">
        <v>291</v>
      </c>
      <c r="F2943" t="s">
        <v>8728</v>
      </c>
      <c r="G2943" t="s">
        <v>279</v>
      </c>
      <c r="H2943" t="s">
        <v>134</v>
      </c>
      <c r="I2943" t="s">
        <v>135</v>
      </c>
      <c r="J2943" t="s">
        <v>136</v>
      </c>
      <c r="K2943" t="s">
        <v>137</v>
      </c>
      <c r="L2943" t="s">
        <v>8729</v>
      </c>
      <c r="M2943" t="s">
        <v>8730</v>
      </c>
      <c r="N2943">
        <v>1.176111111</v>
      </c>
      <c r="O2943">
        <v>0</v>
      </c>
      <c r="P2943">
        <v>1045</v>
      </c>
      <c r="Q2943">
        <v>0</v>
      </c>
      <c r="R2943">
        <v>0</v>
      </c>
      <c r="S2943">
        <v>0</v>
      </c>
      <c r="T2943">
        <v>130</v>
      </c>
      <c r="U2943">
        <v>0</v>
      </c>
      <c r="V2943">
        <v>0</v>
      </c>
      <c r="W2943">
        <v>0</v>
      </c>
      <c r="X2943">
        <v>299.43788167204036</v>
      </c>
      <c r="Y2943">
        <v>0</v>
      </c>
      <c r="Z2943">
        <v>0</v>
      </c>
      <c r="AA2943">
        <v>0</v>
      </c>
      <c r="AB2943">
        <v>60.042700274694511</v>
      </c>
      <c r="AC2943">
        <v>0</v>
      </c>
      <c r="AD2943">
        <v>0</v>
      </c>
      <c r="AE2943">
        <v>359.4805819467349</v>
      </c>
    </row>
    <row r="2944" spans="1:31" x14ac:dyDescent="0.25">
      <c r="A2944">
        <v>1810897</v>
      </c>
      <c r="B2944">
        <v>1</v>
      </c>
      <c r="C2944" t="s">
        <v>80</v>
      </c>
      <c r="D2944" t="s">
        <v>96</v>
      </c>
      <c r="E2944" t="s">
        <v>131</v>
      </c>
      <c r="F2944" t="s">
        <v>8731</v>
      </c>
      <c r="G2944" t="s">
        <v>133</v>
      </c>
      <c r="H2944" t="s">
        <v>134</v>
      </c>
      <c r="I2944" t="s">
        <v>135</v>
      </c>
      <c r="J2944" t="s">
        <v>136</v>
      </c>
      <c r="K2944" t="s">
        <v>137</v>
      </c>
      <c r="L2944" t="s">
        <v>8732</v>
      </c>
      <c r="M2944" t="s">
        <v>8733</v>
      </c>
      <c r="N2944">
        <v>9.2838888879999999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6.1446071528180726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6.1446071528180726</v>
      </c>
    </row>
    <row r="2945" spans="1:31" x14ac:dyDescent="0.25">
      <c r="A2945">
        <v>1810898</v>
      </c>
      <c r="B2945">
        <v>1</v>
      </c>
      <c r="C2945" t="s">
        <v>80</v>
      </c>
      <c r="D2945" t="s">
        <v>85</v>
      </c>
      <c r="E2945" t="s">
        <v>131</v>
      </c>
      <c r="F2945" t="s">
        <v>8734</v>
      </c>
      <c r="G2945" t="s">
        <v>133</v>
      </c>
      <c r="H2945" t="s">
        <v>134</v>
      </c>
      <c r="I2945" t="s">
        <v>135</v>
      </c>
      <c r="J2945" t="s">
        <v>136</v>
      </c>
      <c r="K2945" t="s">
        <v>137</v>
      </c>
      <c r="L2945" t="s">
        <v>8735</v>
      </c>
      <c r="M2945" t="s">
        <v>8736</v>
      </c>
      <c r="N2945">
        <v>3.3733333330000002</v>
      </c>
      <c r="O2945">
        <v>0</v>
      </c>
      <c r="P2945">
        <v>9</v>
      </c>
      <c r="Q2945">
        <v>0</v>
      </c>
      <c r="R2945">
        <v>0</v>
      </c>
      <c r="S2945">
        <v>0</v>
      </c>
      <c r="T2945">
        <v>2</v>
      </c>
      <c r="U2945">
        <v>0</v>
      </c>
      <c r="V2945">
        <v>0</v>
      </c>
      <c r="W2945">
        <v>0</v>
      </c>
      <c r="X2945">
        <v>7.9653702939297277</v>
      </c>
      <c r="Y2945">
        <v>0</v>
      </c>
      <c r="Z2945">
        <v>0</v>
      </c>
      <c r="AA2945">
        <v>0</v>
      </c>
      <c r="AB2945">
        <v>5.9389183178085556</v>
      </c>
      <c r="AC2945">
        <v>0</v>
      </c>
      <c r="AD2945">
        <v>0</v>
      </c>
      <c r="AE2945">
        <v>13.904288611738284</v>
      </c>
    </row>
    <row r="2946" spans="1:31" x14ac:dyDescent="0.25">
      <c r="A2946">
        <v>1810899</v>
      </c>
      <c r="B2946">
        <v>1</v>
      </c>
      <c r="C2946" t="s">
        <v>80</v>
      </c>
      <c r="D2946" t="s">
        <v>92</v>
      </c>
      <c r="E2946" t="s">
        <v>131</v>
      </c>
      <c r="F2946" t="s">
        <v>8737</v>
      </c>
      <c r="G2946" t="s">
        <v>148</v>
      </c>
      <c r="H2946" t="s">
        <v>134</v>
      </c>
      <c r="I2946" t="s">
        <v>135</v>
      </c>
      <c r="J2946" t="s">
        <v>136</v>
      </c>
      <c r="K2946" t="s">
        <v>137</v>
      </c>
      <c r="L2946" t="s">
        <v>8738</v>
      </c>
      <c r="M2946" t="s">
        <v>8739</v>
      </c>
      <c r="N2946">
        <v>1.757222222</v>
      </c>
      <c r="O2946">
        <v>0</v>
      </c>
      <c r="P2946">
        <v>5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2.1952067062451648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2.1952067062451648</v>
      </c>
    </row>
    <row r="2947" spans="1:31" x14ac:dyDescent="0.25">
      <c r="A2947">
        <v>1810900</v>
      </c>
      <c r="B2947">
        <v>1</v>
      </c>
      <c r="C2947" t="s">
        <v>80</v>
      </c>
      <c r="D2947" t="s">
        <v>96</v>
      </c>
      <c r="E2947" t="s">
        <v>131</v>
      </c>
      <c r="F2947" t="s">
        <v>8740</v>
      </c>
      <c r="G2947" t="s">
        <v>209</v>
      </c>
      <c r="H2947" t="s">
        <v>134</v>
      </c>
      <c r="I2947" t="s">
        <v>135</v>
      </c>
      <c r="J2947" t="s">
        <v>136</v>
      </c>
      <c r="K2947" t="s">
        <v>137</v>
      </c>
      <c r="L2947" t="s">
        <v>8741</v>
      </c>
      <c r="M2947" t="s">
        <v>8742</v>
      </c>
      <c r="N2947">
        <v>6.2925000000000004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1.3435905841518336E-2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1.3435905841518336E-2</v>
      </c>
    </row>
    <row r="2948" spans="1:31" x14ac:dyDescent="0.25">
      <c r="A2948">
        <v>1810902</v>
      </c>
      <c r="B2948">
        <v>1</v>
      </c>
      <c r="C2948" t="s">
        <v>81</v>
      </c>
      <c r="D2948" t="s">
        <v>118</v>
      </c>
      <c r="E2948" t="s">
        <v>131</v>
      </c>
      <c r="F2948" t="s">
        <v>8743</v>
      </c>
      <c r="G2948" t="s">
        <v>231</v>
      </c>
      <c r="H2948" t="s">
        <v>134</v>
      </c>
      <c r="I2948" t="s">
        <v>135</v>
      </c>
      <c r="J2948" t="s">
        <v>136</v>
      </c>
      <c r="K2948" t="s">
        <v>137</v>
      </c>
      <c r="L2948" t="s">
        <v>8744</v>
      </c>
      <c r="M2948" t="s">
        <v>8745</v>
      </c>
      <c r="N2948">
        <v>2.91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0.53515303980097761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0.53515303980097761</v>
      </c>
    </row>
    <row r="2949" spans="1:31" x14ac:dyDescent="0.25">
      <c r="A2949">
        <v>1810903</v>
      </c>
      <c r="B2949">
        <v>1</v>
      </c>
      <c r="C2949" t="s">
        <v>80</v>
      </c>
      <c r="D2949" t="s">
        <v>94</v>
      </c>
      <c r="E2949" t="s">
        <v>193</v>
      </c>
      <c r="F2949" t="s">
        <v>8746</v>
      </c>
      <c r="G2949" t="s">
        <v>235</v>
      </c>
      <c r="H2949" t="s">
        <v>134</v>
      </c>
      <c r="I2949" t="s">
        <v>135</v>
      </c>
      <c r="J2949" t="s">
        <v>136</v>
      </c>
      <c r="K2949" t="s">
        <v>137</v>
      </c>
      <c r="L2949" t="s">
        <v>8747</v>
      </c>
      <c r="M2949" t="s">
        <v>8748</v>
      </c>
      <c r="N2949">
        <v>3.537222222</v>
      </c>
      <c r="O2949">
        <v>0</v>
      </c>
      <c r="P2949">
        <v>9</v>
      </c>
      <c r="Q2949">
        <v>0</v>
      </c>
      <c r="R2949">
        <v>1</v>
      </c>
      <c r="S2949">
        <v>0</v>
      </c>
      <c r="T2949">
        <v>1</v>
      </c>
      <c r="U2949">
        <v>0</v>
      </c>
      <c r="V2949">
        <v>0</v>
      </c>
      <c r="W2949">
        <v>0</v>
      </c>
      <c r="X2949">
        <v>4.0761747159568493</v>
      </c>
      <c r="Y2949">
        <v>0</v>
      </c>
      <c r="Z2949">
        <v>0.60994908249508006</v>
      </c>
      <c r="AA2949">
        <v>0</v>
      </c>
      <c r="AB2949">
        <v>0.2253956717027778</v>
      </c>
      <c r="AC2949">
        <v>0</v>
      </c>
      <c r="AD2949">
        <v>0</v>
      </c>
      <c r="AE2949">
        <v>4.9115194701547074</v>
      </c>
    </row>
    <row r="2950" spans="1:31" x14ac:dyDescent="0.25">
      <c r="A2950">
        <v>1810905</v>
      </c>
      <c r="B2950">
        <v>1</v>
      </c>
      <c r="C2950" t="s">
        <v>80</v>
      </c>
      <c r="D2950" t="s">
        <v>96</v>
      </c>
      <c r="E2950" t="s">
        <v>193</v>
      </c>
      <c r="F2950" t="s">
        <v>8749</v>
      </c>
      <c r="G2950" t="s">
        <v>385</v>
      </c>
      <c r="H2950" t="s">
        <v>134</v>
      </c>
      <c r="I2950" t="s">
        <v>135</v>
      </c>
      <c r="J2950" t="s">
        <v>136</v>
      </c>
      <c r="K2950" t="s">
        <v>137</v>
      </c>
      <c r="L2950" t="s">
        <v>8750</v>
      </c>
      <c r="M2950" t="s">
        <v>8751</v>
      </c>
      <c r="N2950">
        <v>1.9724999999999999</v>
      </c>
      <c r="O2950">
        <v>0</v>
      </c>
      <c r="P2950">
        <v>46</v>
      </c>
      <c r="Q2950">
        <v>0</v>
      </c>
      <c r="R2950">
        <v>1</v>
      </c>
      <c r="S2950">
        <v>0</v>
      </c>
      <c r="T2950">
        <v>4</v>
      </c>
      <c r="U2950">
        <v>0</v>
      </c>
      <c r="V2950">
        <v>0</v>
      </c>
      <c r="W2950">
        <v>0</v>
      </c>
      <c r="X2950">
        <v>30.189089588946125</v>
      </c>
      <c r="Y2950">
        <v>0</v>
      </c>
      <c r="Z2950">
        <v>0.92080152350463762</v>
      </c>
      <c r="AA2950">
        <v>0</v>
      </c>
      <c r="AB2950">
        <v>4.2167420980625421</v>
      </c>
      <c r="AC2950">
        <v>0</v>
      </c>
      <c r="AD2950">
        <v>0</v>
      </c>
      <c r="AE2950">
        <v>35.3266332105133</v>
      </c>
    </row>
    <row r="2951" spans="1:31" x14ac:dyDescent="0.25">
      <c r="A2951">
        <v>1810909</v>
      </c>
      <c r="B2951">
        <v>1</v>
      </c>
      <c r="C2951" t="s">
        <v>80</v>
      </c>
      <c r="D2951" t="s">
        <v>110</v>
      </c>
      <c r="E2951" t="s">
        <v>193</v>
      </c>
      <c r="F2951" t="s">
        <v>8752</v>
      </c>
      <c r="G2951" t="s">
        <v>235</v>
      </c>
      <c r="H2951" t="s">
        <v>134</v>
      </c>
      <c r="I2951" t="s">
        <v>135</v>
      </c>
      <c r="J2951" t="s">
        <v>136</v>
      </c>
      <c r="K2951" t="s">
        <v>137</v>
      </c>
      <c r="L2951" t="s">
        <v>8753</v>
      </c>
      <c r="M2951" t="s">
        <v>8754</v>
      </c>
      <c r="N2951">
        <v>1.1969444440000001</v>
      </c>
      <c r="O2951">
        <v>0</v>
      </c>
      <c r="P2951">
        <v>6</v>
      </c>
      <c r="Q2951">
        <v>0</v>
      </c>
      <c r="R2951">
        <v>0</v>
      </c>
      <c r="S2951">
        <v>0</v>
      </c>
      <c r="T2951">
        <v>13</v>
      </c>
      <c r="U2951">
        <v>0</v>
      </c>
      <c r="V2951">
        <v>0</v>
      </c>
      <c r="W2951">
        <v>0</v>
      </c>
      <c r="X2951">
        <v>1.3043198626019661</v>
      </c>
      <c r="Y2951">
        <v>0</v>
      </c>
      <c r="Z2951">
        <v>0</v>
      </c>
      <c r="AA2951">
        <v>0</v>
      </c>
      <c r="AB2951">
        <v>28.459325840602521</v>
      </c>
      <c r="AC2951">
        <v>0</v>
      </c>
      <c r="AD2951">
        <v>0</v>
      </c>
      <c r="AE2951">
        <v>29.763645703204485</v>
      </c>
    </row>
    <row r="2952" spans="1:31" x14ac:dyDescent="0.25">
      <c r="A2952">
        <v>1810911</v>
      </c>
      <c r="B2952">
        <v>1</v>
      </c>
      <c r="C2952" t="s">
        <v>80</v>
      </c>
      <c r="D2952" t="s">
        <v>96</v>
      </c>
      <c r="E2952" t="s">
        <v>131</v>
      </c>
      <c r="F2952" t="s">
        <v>8755</v>
      </c>
      <c r="G2952" t="s">
        <v>231</v>
      </c>
      <c r="H2952" t="s">
        <v>134</v>
      </c>
      <c r="I2952" t="s">
        <v>135</v>
      </c>
      <c r="J2952" t="s">
        <v>136</v>
      </c>
      <c r="K2952" t="s">
        <v>137</v>
      </c>
      <c r="L2952" t="s">
        <v>8756</v>
      </c>
      <c r="M2952" t="s">
        <v>8757</v>
      </c>
      <c r="N2952">
        <v>6.0419444440000003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2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53.090353605398228</v>
      </c>
      <c r="AC2952">
        <v>0</v>
      </c>
      <c r="AD2952">
        <v>0</v>
      </c>
      <c r="AE2952">
        <v>53.090353605398228</v>
      </c>
    </row>
    <row r="2953" spans="1:31" x14ac:dyDescent="0.25">
      <c r="A2953">
        <v>1810912</v>
      </c>
      <c r="B2953">
        <v>1</v>
      </c>
      <c r="C2953" t="s">
        <v>81</v>
      </c>
      <c r="D2953" t="s">
        <v>121</v>
      </c>
      <c r="E2953" t="s">
        <v>146</v>
      </c>
      <c r="F2953" t="s">
        <v>8758</v>
      </c>
      <c r="G2953" t="s">
        <v>170</v>
      </c>
      <c r="H2953" t="s">
        <v>143</v>
      </c>
      <c r="I2953" t="s">
        <v>135</v>
      </c>
      <c r="J2953" t="s">
        <v>136</v>
      </c>
      <c r="K2953" t="s">
        <v>137</v>
      </c>
      <c r="L2953" t="s">
        <v>8759</v>
      </c>
      <c r="M2953" t="s">
        <v>8760</v>
      </c>
      <c r="N2953">
        <v>1.3416666660000001</v>
      </c>
      <c r="O2953">
        <v>0</v>
      </c>
      <c r="P2953">
        <v>142</v>
      </c>
      <c r="Q2953">
        <v>0</v>
      </c>
      <c r="R2953">
        <v>17</v>
      </c>
      <c r="S2953">
        <v>0</v>
      </c>
      <c r="T2953">
        <v>6</v>
      </c>
      <c r="U2953">
        <v>0</v>
      </c>
      <c r="V2953">
        <v>0</v>
      </c>
      <c r="W2953">
        <v>0</v>
      </c>
      <c r="X2953">
        <v>25.258620607708874</v>
      </c>
      <c r="Y2953">
        <v>0</v>
      </c>
      <c r="Z2953">
        <v>2.4339206048441318</v>
      </c>
      <c r="AA2953">
        <v>0</v>
      </c>
      <c r="AB2953">
        <v>2.3095689322301443</v>
      </c>
      <c r="AC2953">
        <v>0</v>
      </c>
      <c r="AD2953">
        <v>0</v>
      </c>
      <c r="AE2953">
        <v>30.002110144783153</v>
      </c>
    </row>
    <row r="2954" spans="1:31" x14ac:dyDescent="0.25">
      <c r="A2954">
        <v>1810913</v>
      </c>
      <c r="B2954">
        <v>1</v>
      </c>
      <c r="C2954" t="s">
        <v>80</v>
      </c>
      <c r="D2954" t="s">
        <v>96</v>
      </c>
      <c r="E2954" t="s">
        <v>193</v>
      </c>
      <c r="F2954" t="s">
        <v>8761</v>
      </c>
      <c r="G2954" t="s">
        <v>195</v>
      </c>
      <c r="H2954" t="s">
        <v>134</v>
      </c>
      <c r="I2954" t="s">
        <v>135</v>
      </c>
      <c r="J2954" t="s">
        <v>136</v>
      </c>
      <c r="K2954" t="s">
        <v>137</v>
      </c>
      <c r="L2954" t="s">
        <v>8750</v>
      </c>
      <c r="M2954" t="s">
        <v>8762</v>
      </c>
      <c r="N2954">
        <v>1.9058333329999999</v>
      </c>
      <c r="O2954">
        <v>0</v>
      </c>
      <c r="P2954">
        <v>2</v>
      </c>
      <c r="Q2954">
        <v>0</v>
      </c>
      <c r="R2954">
        <v>0</v>
      </c>
      <c r="S2954">
        <v>0</v>
      </c>
      <c r="T2954">
        <v>7</v>
      </c>
      <c r="U2954">
        <v>0</v>
      </c>
      <c r="V2954">
        <v>0</v>
      </c>
      <c r="W2954">
        <v>0</v>
      </c>
      <c r="X2954">
        <v>0.218904346711945</v>
      </c>
      <c r="Y2954">
        <v>0</v>
      </c>
      <c r="Z2954">
        <v>0</v>
      </c>
      <c r="AA2954">
        <v>0</v>
      </c>
      <c r="AB2954">
        <v>42.055549490503942</v>
      </c>
      <c r="AC2954">
        <v>0</v>
      </c>
      <c r="AD2954">
        <v>0</v>
      </c>
      <c r="AE2954">
        <v>42.274453837215887</v>
      </c>
    </row>
    <row r="2955" spans="1:31" x14ac:dyDescent="0.25">
      <c r="A2955">
        <v>1810914</v>
      </c>
      <c r="B2955">
        <v>1</v>
      </c>
      <c r="C2955" t="s">
        <v>80</v>
      </c>
      <c r="D2955" t="s">
        <v>102</v>
      </c>
      <c r="E2955" t="s">
        <v>131</v>
      </c>
      <c r="F2955" t="s">
        <v>8763</v>
      </c>
      <c r="G2955" t="s">
        <v>279</v>
      </c>
      <c r="H2955" t="s">
        <v>134</v>
      </c>
      <c r="I2955" t="s">
        <v>135</v>
      </c>
      <c r="J2955" t="s">
        <v>136</v>
      </c>
      <c r="K2955" t="s">
        <v>137</v>
      </c>
      <c r="L2955" t="s">
        <v>8764</v>
      </c>
      <c r="M2955" t="s">
        <v>8765</v>
      </c>
      <c r="N2955">
        <v>1.4297222220000001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0.55232473900260004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0.55232473900260004</v>
      </c>
    </row>
    <row r="2956" spans="1:31" x14ac:dyDescent="0.25">
      <c r="A2956">
        <v>1810915</v>
      </c>
      <c r="B2956">
        <v>1</v>
      </c>
      <c r="C2956" t="s">
        <v>80</v>
      </c>
      <c r="D2956" t="s">
        <v>99</v>
      </c>
      <c r="E2956" t="s">
        <v>131</v>
      </c>
      <c r="F2956" t="s">
        <v>8766</v>
      </c>
      <c r="G2956" t="s">
        <v>231</v>
      </c>
      <c r="H2956" t="s">
        <v>134</v>
      </c>
      <c r="I2956" t="s">
        <v>135</v>
      </c>
      <c r="J2956" t="s">
        <v>136</v>
      </c>
      <c r="K2956" t="s">
        <v>137</v>
      </c>
      <c r="L2956" t="s">
        <v>8767</v>
      </c>
      <c r="M2956" t="s">
        <v>8768</v>
      </c>
      <c r="N2956">
        <v>3.918055555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1.4451413634860601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1.4451413634860601</v>
      </c>
    </row>
    <row r="2957" spans="1:31" x14ac:dyDescent="0.25">
      <c r="A2957">
        <v>1810917</v>
      </c>
      <c r="B2957">
        <v>1</v>
      </c>
      <c r="C2957" t="s">
        <v>80</v>
      </c>
      <c r="D2957" t="s">
        <v>106</v>
      </c>
      <c r="E2957" t="s">
        <v>131</v>
      </c>
      <c r="F2957" t="s">
        <v>8769</v>
      </c>
      <c r="G2957" t="s">
        <v>148</v>
      </c>
      <c r="H2957" t="s">
        <v>134</v>
      </c>
      <c r="I2957" t="s">
        <v>135</v>
      </c>
      <c r="J2957" t="s">
        <v>136</v>
      </c>
      <c r="K2957" t="s">
        <v>137</v>
      </c>
      <c r="L2957" t="s">
        <v>8770</v>
      </c>
      <c r="M2957" t="s">
        <v>8771</v>
      </c>
      <c r="N2957">
        <v>3.4775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2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0.54580789088314596</v>
      </c>
      <c r="AC2957">
        <v>0</v>
      </c>
      <c r="AD2957">
        <v>0</v>
      </c>
      <c r="AE2957">
        <v>0.54580789088314596</v>
      </c>
    </row>
    <row r="2958" spans="1:31" x14ac:dyDescent="0.25">
      <c r="A2958">
        <v>1810918</v>
      </c>
      <c r="B2958">
        <v>1</v>
      </c>
      <c r="C2958" t="s">
        <v>80</v>
      </c>
      <c r="D2958" t="s">
        <v>95</v>
      </c>
      <c r="E2958" t="s">
        <v>291</v>
      </c>
      <c r="F2958" t="s">
        <v>8772</v>
      </c>
      <c r="G2958" t="s">
        <v>195</v>
      </c>
      <c r="H2958" t="s">
        <v>134</v>
      </c>
      <c r="I2958" t="s">
        <v>135</v>
      </c>
      <c r="J2958" t="s">
        <v>136</v>
      </c>
      <c r="K2958" t="s">
        <v>137</v>
      </c>
      <c r="L2958" t="s">
        <v>8773</v>
      </c>
      <c r="M2958" t="s">
        <v>8774</v>
      </c>
      <c r="N2958">
        <v>1.3291666660000001</v>
      </c>
      <c r="O2958">
        <v>0</v>
      </c>
      <c r="P2958">
        <v>370</v>
      </c>
      <c r="Q2958">
        <v>0</v>
      </c>
      <c r="R2958">
        <v>0</v>
      </c>
      <c r="S2958">
        <v>0</v>
      </c>
      <c r="T2958">
        <v>15</v>
      </c>
      <c r="U2958">
        <v>0</v>
      </c>
      <c r="V2958">
        <v>0</v>
      </c>
      <c r="W2958">
        <v>0</v>
      </c>
      <c r="X2958">
        <v>117.35746908791046</v>
      </c>
      <c r="Y2958">
        <v>0</v>
      </c>
      <c r="Z2958">
        <v>0</v>
      </c>
      <c r="AA2958">
        <v>0</v>
      </c>
      <c r="AB2958">
        <v>11.679129197076985</v>
      </c>
      <c r="AC2958">
        <v>0</v>
      </c>
      <c r="AD2958">
        <v>0</v>
      </c>
      <c r="AE2958">
        <v>129.03659828498743</v>
      </c>
    </row>
    <row r="2959" spans="1:31" x14ac:dyDescent="0.25">
      <c r="A2959">
        <v>1810919</v>
      </c>
      <c r="B2959">
        <v>1</v>
      </c>
      <c r="C2959" t="s">
        <v>80</v>
      </c>
      <c r="D2959" t="s">
        <v>96</v>
      </c>
      <c r="E2959" t="s">
        <v>131</v>
      </c>
      <c r="F2959" t="s">
        <v>8775</v>
      </c>
      <c r="G2959" t="s">
        <v>231</v>
      </c>
      <c r="H2959" t="s">
        <v>134</v>
      </c>
      <c r="I2959" t="s">
        <v>135</v>
      </c>
      <c r="J2959" t="s">
        <v>136</v>
      </c>
      <c r="K2959" t="s">
        <v>137</v>
      </c>
      <c r="L2959" t="s">
        <v>8776</v>
      </c>
      <c r="M2959" t="s">
        <v>8777</v>
      </c>
      <c r="N2959">
        <v>2.2475000000000001</v>
      </c>
      <c r="O2959">
        <v>0</v>
      </c>
      <c r="P2959">
        <v>10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10.19382878266528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10.19382878266528</v>
      </c>
    </row>
    <row r="2960" spans="1:31" x14ac:dyDescent="0.25">
      <c r="A2960">
        <v>1810921</v>
      </c>
      <c r="B2960">
        <v>1</v>
      </c>
      <c r="C2960" t="s">
        <v>80</v>
      </c>
      <c r="D2960" t="s">
        <v>83</v>
      </c>
      <c r="E2960" t="s">
        <v>291</v>
      </c>
      <c r="F2960" t="s">
        <v>8728</v>
      </c>
      <c r="G2960" t="s">
        <v>279</v>
      </c>
      <c r="H2960" t="s">
        <v>134</v>
      </c>
      <c r="I2960" t="s">
        <v>135</v>
      </c>
      <c r="J2960" t="s">
        <v>136</v>
      </c>
      <c r="K2960" t="s">
        <v>137</v>
      </c>
      <c r="L2960" t="s">
        <v>8778</v>
      </c>
      <c r="M2960" t="s">
        <v>8779</v>
      </c>
      <c r="N2960">
        <v>0.70527777700000005</v>
      </c>
      <c r="O2960">
        <v>0</v>
      </c>
      <c r="P2960">
        <v>1045</v>
      </c>
      <c r="Q2960">
        <v>0</v>
      </c>
      <c r="R2960">
        <v>0</v>
      </c>
      <c r="S2960">
        <v>0</v>
      </c>
      <c r="T2960">
        <v>130</v>
      </c>
      <c r="U2960">
        <v>0</v>
      </c>
      <c r="V2960">
        <v>0</v>
      </c>
      <c r="W2960">
        <v>0</v>
      </c>
      <c r="X2960">
        <v>181.42466255845784</v>
      </c>
      <c r="Y2960">
        <v>0</v>
      </c>
      <c r="Z2960">
        <v>0</v>
      </c>
      <c r="AA2960">
        <v>0</v>
      </c>
      <c r="AB2960">
        <v>34.374555688017985</v>
      </c>
      <c r="AC2960">
        <v>0</v>
      </c>
      <c r="AD2960">
        <v>0</v>
      </c>
      <c r="AE2960">
        <v>215.79921824647582</v>
      </c>
    </row>
    <row r="2961" spans="1:31" x14ac:dyDescent="0.25">
      <c r="A2961">
        <v>1810924</v>
      </c>
      <c r="B2961">
        <v>1</v>
      </c>
      <c r="C2961" t="s">
        <v>80</v>
      </c>
      <c r="D2961" t="s">
        <v>108</v>
      </c>
      <c r="E2961" t="s">
        <v>131</v>
      </c>
      <c r="F2961" t="s">
        <v>8780</v>
      </c>
      <c r="G2961" t="s">
        <v>231</v>
      </c>
      <c r="H2961" t="s">
        <v>134</v>
      </c>
      <c r="I2961" t="s">
        <v>135</v>
      </c>
      <c r="J2961" t="s">
        <v>136</v>
      </c>
      <c r="K2961" t="s">
        <v>137</v>
      </c>
      <c r="L2961" t="s">
        <v>8781</v>
      </c>
      <c r="M2961" t="s">
        <v>8782</v>
      </c>
      <c r="N2961">
        <v>1.500555555</v>
      </c>
      <c r="O2961">
        <v>0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9.1351400305734437E-2</v>
      </c>
      <c r="AA2961">
        <v>0</v>
      </c>
      <c r="AB2961">
        <v>0</v>
      </c>
      <c r="AC2961">
        <v>0</v>
      </c>
      <c r="AD2961">
        <v>0</v>
      </c>
      <c r="AE2961">
        <v>9.1351400305734437E-2</v>
      </c>
    </row>
    <row r="2962" spans="1:31" x14ac:dyDescent="0.25">
      <c r="A2962">
        <v>1810925</v>
      </c>
      <c r="B2962">
        <v>1</v>
      </c>
      <c r="C2962" t="s">
        <v>80</v>
      </c>
      <c r="D2962" t="s">
        <v>91</v>
      </c>
      <c r="E2962" t="s">
        <v>193</v>
      </c>
      <c r="F2962" t="s">
        <v>2192</v>
      </c>
      <c r="G2962" t="s">
        <v>148</v>
      </c>
      <c r="H2962" t="s">
        <v>134</v>
      </c>
      <c r="I2962" t="s">
        <v>135</v>
      </c>
      <c r="J2962" t="s">
        <v>136</v>
      </c>
      <c r="K2962" t="s">
        <v>137</v>
      </c>
      <c r="L2962" t="s">
        <v>8783</v>
      </c>
      <c r="M2962" t="s">
        <v>8784</v>
      </c>
      <c r="N2962">
        <v>2.3136111110000002</v>
      </c>
      <c r="O2962">
        <v>0</v>
      </c>
      <c r="P2962">
        <v>2</v>
      </c>
      <c r="Q2962">
        <v>0</v>
      </c>
      <c r="R2962">
        <v>7</v>
      </c>
      <c r="S2962">
        <v>0</v>
      </c>
      <c r="T2962">
        <v>23</v>
      </c>
      <c r="U2962">
        <v>0</v>
      </c>
      <c r="V2962">
        <v>0</v>
      </c>
      <c r="W2962">
        <v>0</v>
      </c>
      <c r="X2962">
        <v>1.2487096574194154</v>
      </c>
      <c r="Y2962">
        <v>0</v>
      </c>
      <c r="Z2962">
        <v>0.81769512844084413</v>
      </c>
      <c r="AA2962">
        <v>0</v>
      </c>
      <c r="AB2962">
        <v>18.354917507081481</v>
      </c>
      <c r="AC2962">
        <v>0</v>
      </c>
      <c r="AD2962">
        <v>0</v>
      </c>
      <c r="AE2962">
        <v>20.421322292941742</v>
      </c>
    </row>
    <row r="2963" spans="1:31" x14ac:dyDescent="0.25">
      <c r="A2963">
        <v>1810929</v>
      </c>
      <c r="B2963">
        <v>1</v>
      </c>
      <c r="C2963" t="s">
        <v>81</v>
      </c>
      <c r="D2963" t="s">
        <v>116</v>
      </c>
      <c r="E2963" t="s">
        <v>193</v>
      </c>
      <c r="F2963" t="s">
        <v>8785</v>
      </c>
      <c r="G2963" t="s">
        <v>726</v>
      </c>
      <c r="H2963" t="s">
        <v>134</v>
      </c>
      <c r="I2963" t="s">
        <v>135</v>
      </c>
      <c r="J2963" t="s">
        <v>136</v>
      </c>
      <c r="K2963" t="s">
        <v>137</v>
      </c>
      <c r="L2963" t="s">
        <v>8786</v>
      </c>
      <c r="M2963" t="s">
        <v>8787</v>
      </c>
      <c r="N2963">
        <v>0.91305555500000002</v>
      </c>
      <c r="O2963">
        <v>0</v>
      </c>
      <c r="P2963">
        <v>125</v>
      </c>
      <c r="Q2963">
        <v>0</v>
      </c>
      <c r="R2963">
        <v>7</v>
      </c>
      <c r="S2963">
        <v>0</v>
      </c>
      <c r="T2963">
        <v>10</v>
      </c>
      <c r="U2963">
        <v>0</v>
      </c>
      <c r="V2963">
        <v>0</v>
      </c>
      <c r="W2963">
        <v>0</v>
      </c>
      <c r="X2963">
        <v>22.518869766291374</v>
      </c>
      <c r="Y2963">
        <v>0</v>
      </c>
      <c r="Z2963">
        <v>0.69414781685653837</v>
      </c>
      <c r="AA2963">
        <v>0</v>
      </c>
      <c r="AB2963">
        <v>3.7418432151559693</v>
      </c>
      <c r="AC2963">
        <v>0</v>
      </c>
      <c r="AD2963">
        <v>0</v>
      </c>
      <c r="AE2963">
        <v>26.954860798303883</v>
      </c>
    </row>
    <row r="2964" spans="1:31" x14ac:dyDescent="0.25">
      <c r="A2964">
        <v>1810930</v>
      </c>
      <c r="B2964">
        <v>1</v>
      </c>
      <c r="C2964" t="s">
        <v>80</v>
      </c>
      <c r="D2964" t="s">
        <v>93</v>
      </c>
      <c r="E2964" t="s">
        <v>131</v>
      </c>
      <c r="F2964" t="s">
        <v>8788</v>
      </c>
      <c r="G2964" t="s">
        <v>231</v>
      </c>
      <c r="H2964" t="s">
        <v>134</v>
      </c>
      <c r="I2964" t="s">
        <v>135</v>
      </c>
      <c r="J2964" t="s">
        <v>136</v>
      </c>
      <c r="K2964" t="s">
        <v>137</v>
      </c>
      <c r="L2964" t="s">
        <v>8789</v>
      </c>
      <c r="M2964" t="s">
        <v>8790</v>
      </c>
      <c r="N2964">
        <v>3.221666666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0.96117028420069894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0.96117028420069894</v>
      </c>
    </row>
    <row r="2965" spans="1:31" x14ac:dyDescent="0.25">
      <c r="A2965">
        <v>1810931</v>
      </c>
      <c r="B2965">
        <v>1</v>
      </c>
      <c r="C2965" t="s">
        <v>80</v>
      </c>
      <c r="D2965" t="s">
        <v>94</v>
      </c>
      <c r="E2965" t="s">
        <v>131</v>
      </c>
      <c r="F2965" t="s">
        <v>8791</v>
      </c>
      <c r="G2965" t="s">
        <v>231</v>
      </c>
      <c r="H2965" t="s">
        <v>134</v>
      </c>
      <c r="I2965" t="s">
        <v>135</v>
      </c>
      <c r="J2965" t="s">
        <v>136</v>
      </c>
      <c r="K2965" t="s">
        <v>137</v>
      </c>
      <c r="L2965" t="s">
        <v>8792</v>
      </c>
      <c r="M2965" t="s">
        <v>8793</v>
      </c>
      <c r="N2965">
        <v>3.0447222219999999</v>
      </c>
      <c r="O2965">
        <v>0</v>
      </c>
      <c r="P2965">
        <v>2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0.20005859511234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0.20005859511234</v>
      </c>
    </row>
    <row r="2966" spans="1:31" x14ac:dyDescent="0.25">
      <c r="A2966">
        <v>1810932</v>
      </c>
      <c r="B2966">
        <v>1</v>
      </c>
      <c r="C2966" t="s">
        <v>81</v>
      </c>
      <c r="D2966" t="s">
        <v>117</v>
      </c>
      <c r="E2966" t="s">
        <v>140</v>
      </c>
      <c r="F2966" t="s">
        <v>8794</v>
      </c>
      <c r="G2966" t="s">
        <v>142</v>
      </c>
      <c r="H2966" t="s">
        <v>143</v>
      </c>
      <c r="I2966" t="s">
        <v>199</v>
      </c>
      <c r="J2966" t="s">
        <v>136</v>
      </c>
      <c r="K2966" t="s">
        <v>137</v>
      </c>
      <c r="L2966" t="s">
        <v>8795</v>
      </c>
      <c r="M2966" t="s">
        <v>8796</v>
      </c>
      <c r="N2966">
        <v>1.1111111E-2</v>
      </c>
      <c r="O2966">
        <v>2</v>
      </c>
      <c r="P2966">
        <v>516</v>
      </c>
      <c r="Q2966">
        <v>61</v>
      </c>
      <c r="R2966">
        <v>113</v>
      </c>
      <c r="S2966">
        <v>6</v>
      </c>
      <c r="T2966">
        <v>62</v>
      </c>
      <c r="U2966">
        <v>0</v>
      </c>
      <c r="V2966">
        <v>0</v>
      </c>
      <c r="W2966">
        <v>3.5361708776444449E-3</v>
      </c>
      <c r="X2966">
        <v>1.1611069534709011</v>
      </c>
      <c r="Y2966">
        <v>0.39376522476005538</v>
      </c>
      <c r="Z2966">
        <v>0.2196549957305666</v>
      </c>
      <c r="AA2966">
        <v>0.14087713802836666</v>
      </c>
      <c r="AB2966">
        <v>0.70801249388773368</v>
      </c>
      <c r="AC2966">
        <v>0</v>
      </c>
      <c r="AD2966">
        <v>0</v>
      </c>
      <c r="AE2966">
        <v>2.626952976755268</v>
      </c>
    </row>
    <row r="2967" spans="1:31" x14ac:dyDescent="0.25">
      <c r="A2967">
        <v>1810933</v>
      </c>
      <c r="B2967">
        <v>1</v>
      </c>
      <c r="C2967" t="s">
        <v>80</v>
      </c>
      <c r="D2967" t="s">
        <v>97</v>
      </c>
      <c r="E2967" t="s">
        <v>131</v>
      </c>
      <c r="F2967" t="s">
        <v>8797</v>
      </c>
      <c r="G2967" t="s">
        <v>209</v>
      </c>
      <c r="H2967" t="s">
        <v>134</v>
      </c>
      <c r="I2967" t="s">
        <v>135</v>
      </c>
      <c r="J2967" t="s">
        <v>136</v>
      </c>
      <c r="K2967" t="s">
        <v>137</v>
      </c>
      <c r="L2967" t="s">
        <v>8798</v>
      </c>
      <c r="M2967" t="s">
        <v>8799</v>
      </c>
      <c r="N2967">
        <v>0.89638888800000005</v>
      </c>
      <c r="O2967">
        <v>0</v>
      </c>
      <c r="P2967">
        <v>4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1.5819147932956503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1.5819147932956503</v>
      </c>
    </row>
    <row r="2968" spans="1:31" x14ac:dyDescent="0.25">
      <c r="A2968">
        <v>1810934</v>
      </c>
      <c r="B2968">
        <v>1</v>
      </c>
      <c r="C2968" t="s">
        <v>80</v>
      </c>
      <c r="D2968" t="s">
        <v>83</v>
      </c>
      <c r="E2968" t="s">
        <v>339</v>
      </c>
      <c r="F2968" t="s">
        <v>1652</v>
      </c>
      <c r="G2968" t="s">
        <v>142</v>
      </c>
      <c r="H2968" t="s">
        <v>143</v>
      </c>
      <c r="I2968" t="s">
        <v>135</v>
      </c>
      <c r="J2968" t="s">
        <v>136</v>
      </c>
      <c r="K2968" t="s">
        <v>137</v>
      </c>
      <c r="L2968" t="s">
        <v>8800</v>
      </c>
      <c r="M2968" t="s">
        <v>8801</v>
      </c>
      <c r="N2968">
        <v>0.29166666600000002</v>
      </c>
      <c r="O2968">
        <v>2</v>
      </c>
      <c r="P2968">
        <v>3870</v>
      </c>
      <c r="Q2968">
        <v>5</v>
      </c>
      <c r="R2968">
        <v>6</v>
      </c>
      <c r="S2968">
        <v>29</v>
      </c>
      <c r="T2968">
        <v>1587</v>
      </c>
      <c r="U2968">
        <v>17</v>
      </c>
      <c r="V2968">
        <v>77</v>
      </c>
      <c r="W2968">
        <v>3.154826812143334E-2</v>
      </c>
      <c r="X2968">
        <v>300.78227591698754</v>
      </c>
      <c r="Y2968">
        <v>55.100478551956634</v>
      </c>
      <c r="Z2968">
        <v>0.51308752664446844</v>
      </c>
      <c r="AA2968">
        <v>70.80537702211339</v>
      </c>
      <c r="AB2968">
        <v>357.00521571832712</v>
      </c>
      <c r="AC2968">
        <v>234.92523176281188</v>
      </c>
      <c r="AD2968">
        <v>478.69833106916093</v>
      </c>
      <c r="AE2968">
        <v>1497.8615458361235</v>
      </c>
    </row>
    <row r="2969" spans="1:31" x14ac:dyDescent="0.25">
      <c r="A2969">
        <v>1810940</v>
      </c>
      <c r="B2969">
        <v>1</v>
      </c>
      <c r="C2969" t="s">
        <v>80</v>
      </c>
      <c r="D2969" t="s">
        <v>93</v>
      </c>
      <c r="E2969" t="s">
        <v>131</v>
      </c>
      <c r="F2969" t="s">
        <v>8802</v>
      </c>
      <c r="G2969" t="s">
        <v>231</v>
      </c>
      <c r="H2969" t="s">
        <v>134</v>
      </c>
      <c r="I2969" t="s">
        <v>135</v>
      </c>
      <c r="J2969" t="s">
        <v>136</v>
      </c>
      <c r="K2969" t="s">
        <v>137</v>
      </c>
      <c r="L2969" t="s">
        <v>8803</v>
      </c>
      <c r="M2969" t="s">
        <v>8804</v>
      </c>
      <c r="N2969">
        <v>2.5719444440000001</v>
      </c>
      <c r="O2969">
        <v>0</v>
      </c>
      <c r="P2969">
        <v>9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7.714602904117406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7.714602904117406</v>
      </c>
    </row>
    <row r="2970" spans="1:31" x14ac:dyDescent="0.25">
      <c r="A2970">
        <v>1810941</v>
      </c>
      <c r="B2970">
        <v>1</v>
      </c>
      <c r="C2970" t="s">
        <v>80</v>
      </c>
      <c r="D2970" t="s">
        <v>100</v>
      </c>
      <c r="E2970" t="s">
        <v>176</v>
      </c>
      <c r="F2970" t="s">
        <v>3973</v>
      </c>
      <c r="G2970" t="s">
        <v>158</v>
      </c>
      <c r="H2970" t="s">
        <v>143</v>
      </c>
      <c r="I2970" t="s">
        <v>199</v>
      </c>
      <c r="J2970" t="s">
        <v>136</v>
      </c>
      <c r="K2970" t="s">
        <v>137</v>
      </c>
      <c r="L2970" t="s">
        <v>8805</v>
      </c>
      <c r="M2970" t="s">
        <v>8806</v>
      </c>
      <c r="N2970">
        <v>3.2500000000000001E-2</v>
      </c>
      <c r="O2970">
        <v>1</v>
      </c>
      <c r="P2970">
        <v>1267</v>
      </c>
      <c r="Q2970">
        <v>18</v>
      </c>
      <c r="R2970">
        <v>444</v>
      </c>
      <c r="S2970">
        <v>13</v>
      </c>
      <c r="T2970">
        <v>237</v>
      </c>
      <c r="U2970">
        <v>0</v>
      </c>
      <c r="V2970">
        <v>1</v>
      </c>
      <c r="W2970">
        <v>2.127375045198E-2</v>
      </c>
      <c r="X2970">
        <v>11.284203222638476</v>
      </c>
      <c r="Y2970">
        <v>7.2422603900264804</v>
      </c>
      <c r="Z2970">
        <v>10.03837869772004</v>
      </c>
      <c r="AA2970">
        <v>3.3658777475866404</v>
      </c>
      <c r="AB2970">
        <v>5.6918516751702137</v>
      </c>
      <c r="AC2970">
        <v>0</v>
      </c>
      <c r="AD2970">
        <v>3.1395227015236502</v>
      </c>
      <c r="AE2970">
        <v>40.783368185117489</v>
      </c>
    </row>
    <row r="2971" spans="1:31" x14ac:dyDescent="0.25">
      <c r="A2971">
        <v>1810944</v>
      </c>
      <c r="B2971">
        <v>1</v>
      </c>
      <c r="C2971" t="s">
        <v>81</v>
      </c>
      <c r="D2971" t="s">
        <v>113</v>
      </c>
      <c r="E2971" t="s">
        <v>140</v>
      </c>
      <c r="F2971" t="s">
        <v>5021</v>
      </c>
      <c r="G2971" t="s">
        <v>142</v>
      </c>
      <c r="H2971" t="s">
        <v>143</v>
      </c>
      <c r="I2971" t="s">
        <v>199</v>
      </c>
      <c r="J2971" t="s">
        <v>136</v>
      </c>
      <c r="K2971" t="s">
        <v>137</v>
      </c>
      <c r="L2971" t="s">
        <v>8807</v>
      </c>
      <c r="M2971" t="s">
        <v>8808</v>
      </c>
      <c r="N2971">
        <v>5.5555550000000002E-3</v>
      </c>
      <c r="O2971">
        <v>1</v>
      </c>
      <c r="P2971">
        <v>1496</v>
      </c>
      <c r="Q2971">
        <v>15</v>
      </c>
      <c r="R2971">
        <v>373</v>
      </c>
      <c r="S2971">
        <v>4</v>
      </c>
      <c r="T2971">
        <v>102</v>
      </c>
      <c r="U2971">
        <v>0</v>
      </c>
      <c r="V2971">
        <v>1</v>
      </c>
      <c r="W2971">
        <v>3.5738667765500003E-3</v>
      </c>
      <c r="X2971">
        <v>1.4944185548107514</v>
      </c>
      <c r="Y2971">
        <v>6.7023238529955564E-2</v>
      </c>
      <c r="Z2971">
        <v>0.66717080568112219</v>
      </c>
      <c r="AA2971">
        <v>0.1077577241152889</v>
      </c>
      <c r="AB2971">
        <v>0.22306292164310004</v>
      </c>
      <c r="AC2971">
        <v>0</v>
      </c>
      <c r="AD2971">
        <v>5.9292565617000016E-3</v>
      </c>
      <c r="AE2971">
        <v>2.568936368118468</v>
      </c>
    </row>
    <row r="2972" spans="1:31" x14ac:dyDescent="0.25">
      <c r="A2972">
        <v>1810946</v>
      </c>
      <c r="B2972">
        <v>1</v>
      </c>
      <c r="C2972" t="s">
        <v>81</v>
      </c>
      <c r="D2972" t="s">
        <v>127</v>
      </c>
      <c r="E2972" t="s">
        <v>131</v>
      </c>
      <c r="F2972" t="s">
        <v>8809</v>
      </c>
      <c r="G2972" t="s">
        <v>231</v>
      </c>
      <c r="H2972" t="s">
        <v>134</v>
      </c>
      <c r="I2972" t="s">
        <v>135</v>
      </c>
      <c r="J2972" t="s">
        <v>136</v>
      </c>
      <c r="K2972" t="s">
        <v>137</v>
      </c>
      <c r="L2972" t="s">
        <v>8810</v>
      </c>
      <c r="M2972" t="s">
        <v>8811</v>
      </c>
      <c r="N2972">
        <v>0.55194444399999998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3.662611517375E-4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3.662611517375E-4</v>
      </c>
    </row>
    <row r="2973" spans="1:31" x14ac:dyDescent="0.25">
      <c r="A2973">
        <v>1810948</v>
      </c>
      <c r="B2973">
        <v>1</v>
      </c>
      <c r="C2973" t="s">
        <v>80</v>
      </c>
      <c r="D2973" t="s">
        <v>90</v>
      </c>
      <c r="E2973" t="s">
        <v>193</v>
      </c>
      <c r="F2973" t="s">
        <v>8525</v>
      </c>
      <c r="G2973" t="s">
        <v>195</v>
      </c>
      <c r="H2973" t="s">
        <v>134</v>
      </c>
      <c r="I2973" t="s">
        <v>135</v>
      </c>
      <c r="J2973" t="s">
        <v>136</v>
      </c>
      <c r="K2973" t="s">
        <v>137</v>
      </c>
      <c r="L2973" t="s">
        <v>8812</v>
      </c>
      <c r="M2973" t="s">
        <v>8813</v>
      </c>
      <c r="N2973">
        <v>1.7011111109999999</v>
      </c>
      <c r="O2973">
        <v>0</v>
      </c>
      <c r="P2973">
        <v>53</v>
      </c>
      <c r="Q2973">
        <v>0</v>
      </c>
      <c r="R2973">
        <v>0</v>
      </c>
      <c r="S2973">
        <v>0</v>
      </c>
      <c r="T2973">
        <v>4</v>
      </c>
      <c r="U2973">
        <v>0</v>
      </c>
      <c r="V2973">
        <v>0</v>
      </c>
      <c r="W2973">
        <v>0</v>
      </c>
      <c r="X2973">
        <v>22.684896703715921</v>
      </c>
      <c r="Y2973">
        <v>0</v>
      </c>
      <c r="Z2973">
        <v>0</v>
      </c>
      <c r="AA2973">
        <v>0</v>
      </c>
      <c r="AB2973">
        <v>3.8375076112768065</v>
      </c>
      <c r="AC2973">
        <v>0</v>
      </c>
      <c r="AD2973">
        <v>0</v>
      </c>
      <c r="AE2973">
        <v>26.522404314992727</v>
      </c>
    </row>
    <row r="2974" spans="1:31" x14ac:dyDescent="0.25">
      <c r="A2974">
        <v>1810950</v>
      </c>
      <c r="B2974">
        <v>1</v>
      </c>
      <c r="C2974" t="s">
        <v>80</v>
      </c>
      <c r="D2974" t="s">
        <v>94</v>
      </c>
      <c r="E2974" t="s">
        <v>176</v>
      </c>
      <c r="F2974" t="s">
        <v>8814</v>
      </c>
      <c r="G2974" t="s">
        <v>142</v>
      </c>
      <c r="H2974" t="s">
        <v>143</v>
      </c>
      <c r="I2974" t="s">
        <v>135</v>
      </c>
      <c r="J2974" t="s">
        <v>136</v>
      </c>
      <c r="K2974" t="s">
        <v>137</v>
      </c>
      <c r="L2974" t="s">
        <v>8815</v>
      </c>
      <c r="M2974" t="s">
        <v>8816</v>
      </c>
      <c r="N2974">
        <v>0.61305555499999997</v>
      </c>
      <c r="O2974">
        <v>0</v>
      </c>
      <c r="P2974">
        <v>0</v>
      </c>
      <c r="Q2974">
        <v>7</v>
      </c>
      <c r="R2974">
        <v>24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0</v>
      </c>
      <c r="Y2974">
        <v>7.4508208083699747</v>
      </c>
      <c r="Z2974">
        <v>20.720593344914015</v>
      </c>
      <c r="AA2974">
        <v>0</v>
      </c>
      <c r="AB2974">
        <v>0</v>
      </c>
      <c r="AC2974">
        <v>69.660360136950217</v>
      </c>
      <c r="AD2974">
        <v>0</v>
      </c>
      <c r="AE2974">
        <v>97.831774290234208</v>
      </c>
    </row>
    <row r="2975" spans="1:31" x14ac:dyDescent="0.25">
      <c r="A2975">
        <v>1810951</v>
      </c>
      <c r="B2975">
        <v>1</v>
      </c>
      <c r="C2975" t="s">
        <v>80</v>
      </c>
      <c r="D2975" t="s">
        <v>110</v>
      </c>
      <c r="E2975" t="s">
        <v>291</v>
      </c>
      <c r="F2975" t="s">
        <v>8575</v>
      </c>
      <c r="G2975" t="s">
        <v>279</v>
      </c>
      <c r="H2975" t="s">
        <v>134</v>
      </c>
      <c r="I2975" t="s">
        <v>135</v>
      </c>
      <c r="J2975" t="s">
        <v>136</v>
      </c>
      <c r="K2975" t="s">
        <v>137</v>
      </c>
      <c r="L2975" t="s">
        <v>8817</v>
      </c>
      <c r="M2975" t="s">
        <v>8818</v>
      </c>
      <c r="N2975">
        <v>1.9983333329999999</v>
      </c>
      <c r="O2975">
        <v>0</v>
      </c>
      <c r="P2975">
        <v>333</v>
      </c>
      <c r="Q2975">
        <v>0</v>
      </c>
      <c r="R2975">
        <v>0</v>
      </c>
      <c r="S2975">
        <v>0</v>
      </c>
      <c r="T2975">
        <v>58</v>
      </c>
      <c r="U2975">
        <v>0</v>
      </c>
      <c r="V2975">
        <v>0</v>
      </c>
      <c r="W2975">
        <v>0</v>
      </c>
      <c r="X2975">
        <v>197.04769783835565</v>
      </c>
      <c r="Y2975">
        <v>0</v>
      </c>
      <c r="Z2975">
        <v>0</v>
      </c>
      <c r="AA2975">
        <v>0</v>
      </c>
      <c r="AB2975">
        <v>92.125395824803093</v>
      </c>
      <c r="AC2975">
        <v>0</v>
      </c>
      <c r="AD2975">
        <v>0</v>
      </c>
      <c r="AE2975">
        <v>289.17309366315874</v>
      </c>
    </row>
    <row r="2976" spans="1:31" x14ac:dyDescent="0.25">
      <c r="A2976">
        <v>1810952</v>
      </c>
      <c r="B2976">
        <v>1</v>
      </c>
      <c r="C2976" t="s">
        <v>80</v>
      </c>
      <c r="D2976" t="s">
        <v>97</v>
      </c>
      <c r="E2976" t="s">
        <v>176</v>
      </c>
      <c r="F2976" t="s">
        <v>8819</v>
      </c>
      <c r="G2976" t="s">
        <v>142</v>
      </c>
      <c r="H2976" t="s">
        <v>143</v>
      </c>
      <c r="I2976" t="s">
        <v>135</v>
      </c>
      <c r="J2976" t="s">
        <v>136</v>
      </c>
      <c r="K2976" t="s">
        <v>137</v>
      </c>
      <c r="L2976" t="s">
        <v>8820</v>
      </c>
      <c r="M2976" t="s">
        <v>8821</v>
      </c>
      <c r="N2976">
        <v>0.48277777700000002</v>
      </c>
      <c r="O2976">
        <v>4</v>
      </c>
      <c r="P2976">
        <v>1245</v>
      </c>
      <c r="Q2976">
        <v>5</v>
      </c>
      <c r="R2976">
        <v>51</v>
      </c>
      <c r="S2976">
        <v>16</v>
      </c>
      <c r="T2976">
        <v>97</v>
      </c>
      <c r="U2976">
        <v>0</v>
      </c>
      <c r="V2976">
        <v>0</v>
      </c>
      <c r="W2976">
        <v>13.553508093283584</v>
      </c>
      <c r="X2976">
        <v>133.63506623800376</v>
      </c>
      <c r="Y2976">
        <v>1.8010562883672645</v>
      </c>
      <c r="Z2976">
        <v>7.8423423194018156</v>
      </c>
      <c r="AA2976">
        <v>118.96162123635538</v>
      </c>
      <c r="AB2976">
        <v>48.040559837491706</v>
      </c>
      <c r="AC2976">
        <v>0</v>
      </c>
      <c r="AD2976">
        <v>0</v>
      </c>
      <c r="AE2976">
        <v>323.83415401290353</v>
      </c>
    </row>
    <row r="2977" spans="1:31" x14ac:dyDescent="0.25">
      <c r="A2977">
        <v>1810953</v>
      </c>
      <c r="B2977">
        <v>1</v>
      </c>
      <c r="C2977" t="s">
        <v>80</v>
      </c>
      <c r="D2977" t="s">
        <v>84</v>
      </c>
      <c r="E2977" t="s">
        <v>131</v>
      </c>
      <c r="F2977" t="s">
        <v>8822</v>
      </c>
      <c r="G2977" t="s">
        <v>231</v>
      </c>
      <c r="H2977" t="s">
        <v>134</v>
      </c>
      <c r="I2977" t="s">
        <v>135</v>
      </c>
      <c r="J2977" t="s">
        <v>136</v>
      </c>
      <c r="K2977" t="s">
        <v>137</v>
      </c>
      <c r="L2977" t="s">
        <v>8823</v>
      </c>
      <c r="M2977" t="s">
        <v>8824</v>
      </c>
      <c r="N2977">
        <v>3.1930555549999999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1.2084841373937152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1.2084841373937152</v>
      </c>
    </row>
    <row r="2978" spans="1:31" x14ac:dyDescent="0.25">
      <c r="A2978">
        <v>1810954</v>
      </c>
      <c r="B2978">
        <v>1</v>
      </c>
      <c r="C2978" t="s">
        <v>80</v>
      </c>
      <c r="D2978" t="s">
        <v>106</v>
      </c>
      <c r="E2978" t="s">
        <v>193</v>
      </c>
      <c r="F2978" t="s">
        <v>8825</v>
      </c>
      <c r="G2978" t="s">
        <v>235</v>
      </c>
      <c r="H2978" t="s">
        <v>134</v>
      </c>
      <c r="I2978" t="s">
        <v>135</v>
      </c>
      <c r="J2978" t="s">
        <v>136</v>
      </c>
      <c r="K2978" t="s">
        <v>137</v>
      </c>
      <c r="L2978" t="s">
        <v>8826</v>
      </c>
      <c r="M2978" t="s">
        <v>8827</v>
      </c>
      <c r="N2978">
        <v>2.2916666659999998</v>
      </c>
      <c r="O2978">
        <v>0</v>
      </c>
      <c r="P2978">
        <v>0</v>
      </c>
      <c r="Q2978">
        <v>0</v>
      </c>
      <c r="R2978">
        <v>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9.6121306480873123</v>
      </c>
      <c r="AA2978">
        <v>0</v>
      </c>
      <c r="AB2978">
        <v>0</v>
      </c>
      <c r="AC2978">
        <v>0</v>
      </c>
      <c r="AD2978">
        <v>0</v>
      </c>
      <c r="AE2978">
        <v>9.6121306480873123</v>
      </c>
    </row>
    <row r="2979" spans="1:31" x14ac:dyDescent="0.25">
      <c r="A2979">
        <v>1810957</v>
      </c>
      <c r="B2979">
        <v>1</v>
      </c>
      <c r="C2979" t="s">
        <v>80</v>
      </c>
      <c r="D2979" t="s">
        <v>96</v>
      </c>
      <c r="E2979" t="s">
        <v>131</v>
      </c>
      <c r="F2979" t="s">
        <v>8828</v>
      </c>
      <c r="G2979" t="s">
        <v>133</v>
      </c>
      <c r="H2979" t="s">
        <v>134</v>
      </c>
      <c r="I2979" t="s">
        <v>135</v>
      </c>
      <c r="J2979" t="s">
        <v>136</v>
      </c>
      <c r="K2979" t="s">
        <v>137</v>
      </c>
      <c r="L2979" t="s">
        <v>8829</v>
      </c>
      <c r="M2979" t="s">
        <v>8830</v>
      </c>
      <c r="N2979">
        <v>1.1369444440000001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9.7425758193514178E-2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9.7425758193514178E-2</v>
      </c>
    </row>
    <row r="2980" spans="1:31" x14ac:dyDescent="0.25">
      <c r="A2980">
        <v>1810959</v>
      </c>
      <c r="B2980">
        <v>1</v>
      </c>
      <c r="C2980" t="s">
        <v>80</v>
      </c>
      <c r="D2980" t="s">
        <v>108</v>
      </c>
      <c r="E2980" t="s">
        <v>131</v>
      </c>
      <c r="F2980" t="s">
        <v>8831</v>
      </c>
      <c r="G2980" t="s">
        <v>231</v>
      </c>
      <c r="H2980" t="s">
        <v>134</v>
      </c>
      <c r="I2980" t="s">
        <v>135</v>
      </c>
      <c r="J2980" t="s">
        <v>136</v>
      </c>
      <c r="K2980" t="s">
        <v>137</v>
      </c>
      <c r="L2980" t="s">
        <v>8832</v>
      </c>
      <c r="M2980" t="s">
        <v>8833</v>
      </c>
      <c r="N2980">
        <v>3.3955555550000001</v>
      </c>
      <c r="O2980">
        <v>0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8.4395679611455554E-2</v>
      </c>
      <c r="AA2980">
        <v>0</v>
      </c>
      <c r="AB2980">
        <v>0</v>
      </c>
      <c r="AC2980">
        <v>0</v>
      </c>
      <c r="AD2980">
        <v>0</v>
      </c>
      <c r="AE2980">
        <v>8.4395679611455554E-2</v>
      </c>
    </row>
    <row r="2981" spans="1:31" x14ac:dyDescent="0.25">
      <c r="A2981">
        <v>1810962</v>
      </c>
      <c r="B2981">
        <v>1</v>
      </c>
      <c r="C2981" t="s">
        <v>81</v>
      </c>
      <c r="D2981" t="s">
        <v>114</v>
      </c>
      <c r="E2981" t="s">
        <v>146</v>
      </c>
      <c r="F2981" t="s">
        <v>8834</v>
      </c>
      <c r="G2981" t="s">
        <v>170</v>
      </c>
      <c r="H2981" t="s">
        <v>143</v>
      </c>
      <c r="I2981" t="s">
        <v>135</v>
      </c>
      <c r="J2981" t="s">
        <v>136</v>
      </c>
      <c r="K2981" t="s">
        <v>137</v>
      </c>
      <c r="L2981" t="s">
        <v>8835</v>
      </c>
      <c r="M2981" t="s">
        <v>8836</v>
      </c>
      <c r="N2981">
        <v>1.336944444</v>
      </c>
      <c r="O2981">
        <v>2</v>
      </c>
      <c r="P2981">
        <v>443</v>
      </c>
      <c r="Q2981">
        <v>0</v>
      </c>
      <c r="R2981">
        <v>0</v>
      </c>
      <c r="S2981">
        <v>0</v>
      </c>
      <c r="T2981">
        <v>31</v>
      </c>
      <c r="U2981">
        <v>0</v>
      </c>
      <c r="V2981">
        <v>0</v>
      </c>
      <c r="W2981">
        <v>0.98911945752066011</v>
      </c>
      <c r="X2981">
        <v>61.010840250802694</v>
      </c>
      <c r="Y2981">
        <v>0</v>
      </c>
      <c r="Z2981">
        <v>0</v>
      </c>
      <c r="AA2981">
        <v>0</v>
      </c>
      <c r="AB2981">
        <v>2.2653500614473181</v>
      </c>
      <c r="AC2981">
        <v>0</v>
      </c>
      <c r="AD2981">
        <v>0</v>
      </c>
      <c r="AE2981">
        <v>64.265309769770667</v>
      </c>
    </row>
    <row r="2982" spans="1:31" x14ac:dyDescent="0.25">
      <c r="A2982">
        <v>1810965</v>
      </c>
      <c r="B2982">
        <v>1</v>
      </c>
      <c r="C2982" t="s">
        <v>80</v>
      </c>
      <c r="D2982" t="s">
        <v>83</v>
      </c>
      <c r="E2982" t="s">
        <v>146</v>
      </c>
      <c r="F2982" t="s">
        <v>8837</v>
      </c>
      <c r="G2982" t="s">
        <v>706</v>
      </c>
      <c r="H2982" t="s">
        <v>143</v>
      </c>
      <c r="I2982" t="s">
        <v>135</v>
      </c>
      <c r="J2982" t="s">
        <v>136</v>
      </c>
      <c r="K2982" t="s">
        <v>137</v>
      </c>
      <c r="L2982" t="s">
        <v>8838</v>
      </c>
      <c r="M2982" t="s">
        <v>8839</v>
      </c>
      <c r="N2982">
        <v>2.5616666659999998</v>
      </c>
      <c r="O2982">
        <v>0</v>
      </c>
      <c r="P2982">
        <v>0</v>
      </c>
      <c r="Q2982">
        <v>0</v>
      </c>
      <c r="R2982">
        <v>0</v>
      </c>
      <c r="S2982">
        <v>1</v>
      </c>
      <c r="T2982">
        <v>1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23.081294939503685</v>
      </c>
      <c r="AB2982">
        <v>4.2415714208547515</v>
      </c>
      <c r="AC2982">
        <v>0</v>
      </c>
      <c r="AD2982">
        <v>0</v>
      </c>
      <c r="AE2982">
        <v>27.322866360358436</v>
      </c>
    </row>
    <row r="2983" spans="1:31" x14ac:dyDescent="0.25">
      <c r="A2983">
        <v>1810966</v>
      </c>
      <c r="B2983">
        <v>1</v>
      </c>
      <c r="C2983" t="s">
        <v>80</v>
      </c>
      <c r="D2983" t="s">
        <v>96</v>
      </c>
      <c r="E2983" t="s">
        <v>193</v>
      </c>
      <c r="F2983" t="s">
        <v>8840</v>
      </c>
      <c r="G2983" t="s">
        <v>195</v>
      </c>
      <c r="H2983" t="s">
        <v>134</v>
      </c>
      <c r="I2983" t="s">
        <v>135</v>
      </c>
      <c r="J2983" t="s">
        <v>136</v>
      </c>
      <c r="K2983" t="s">
        <v>137</v>
      </c>
      <c r="L2983" t="s">
        <v>8841</v>
      </c>
      <c r="M2983" t="s">
        <v>8842</v>
      </c>
      <c r="N2983">
        <v>3.366666666</v>
      </c>
      <c r="O2983">
        <v>0</v>
      </c>
      <c r="P2983">
        <v>15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11.911469742842124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11.911469742842124</v>
      </c>
    </row>
    <row r="2984" spans="1:31" x14ac:dyDescent="0.25">
      <c r="A2984">
        <v>1810967</v>
      </c>
      <c r="B2984">
        <v>1</v>
      </c>
      <c r="C2984" t="s">
        <v>81</v>
      </c>
      <c r="D2984" t="s">
        <v>120</v>
      </c>
      <c r="E2984" t="s">
        <v>146</v>
      </c>
      <c r="F2984" t="s">
        <v>4183</v>
      </c>
      <c r="G2984" t="s">
        <v>142</v>
      </c>
      <c r="H2984" t="s">
        <v>143</v>
      </c>
      <c r="I2984" t="s">
        <v>199</v>
      </c>
      <c r="J2984" t="s">
        <v>136</v>
      </c>
      <c r="K2984" t="s">
        <v>137</v>
      </c>
      <c r="L2984" t="s">
        <v>8843</v>
      </c>
      <c r="M2984" t="s">
        <v>8844</v>
      </c>
      <c r="N2984">
        <v>1.1111111E-2</v>
      </c>
      <c r="O2984">
        <v>1</v>
      </c>
      <c r="P2984">
        <v>1112</v>
      </c>
      <c r="Q2984">
        <v>72</v>
      </c>
      <c r="R2984">
        <v>45</v>
      </c>
      <c r="S2984">
        <v>15</v>
      </c>
      <c r="T2984">
        <v>49</v>
      </c>
      <c r="U2984">
        <v>2</v>
      </c>
      <c r="V2984">
        <v>0</v>
      </c>
      <c r="W2984">
        <v>1.388693231177778E-3</v>
      </c>
      <c r="X2984">
        <v>2.3343550861111066</v>
      </c>
      <c r="Y2984">
        <v>0.38201157246642209</v>
      </c>
      <c r="Z2984">
        <v>0.23964860053113329</v>
      </c>
      <c r="AA2984">
        <v>0.21417497839807781</v>
      </c>
      <c r="AB2984">
        <v>0.11009450908965551</v>
      </c>
      <c r="AC2984">
        <v>0.311106698884</v>
      </c>
      <c r="AD2984">
        <v>0</v>
      </c>
      <c r="AE2984">
        <v>3.5927801387115732</v>
      </c>
    </row>
    <row r="2985" spans="1:31" x14ac:dyDescent="0.25">
      <c r="A2985">
        <v>1810968</v>
      </c>
      <c r="B2985">
        <v>1</v>
      </c>
      <c r="C2985" t="s">
        <v>80</v>
      </c>
      <c r="D2985" t="s">
        <v>93</v>
      </c>
      <c r="E2985" t="s">
        <v>193</v>
      </c>
      <c r="F2985" t="s">
        <v>5301</v>
      </c>
      <c r="G2985" t="s">
        <v>235</v>
      </c>
      <c r="H2985" t="s">
        <v>134</v>
      </c>
      <c r="I2985" t="s">
        <v>135</v>
      </c>
      <c r="J2985" t="s">
        <v>136</v>
      </c>
      <c r="K2985" t="s">
        <v>137</v>
      </c>
      <c r="L2985" t="s">
        <v>8845</v>
      </c>
      <c r="M2985" t="s">
        <v>8846</v>
      </c>
      <c r="N2985">
        <v>2.5325000000000002</v>
      </c>
      <c r="O2985">
        <v>0</v>
      </c>
      <c r="P2985">
        <v>48</v>
      </c>
      <c r="Q2985">
        <v>0</v>
      </c>
      <c r="R2985">
        <v>1</v>
      </c>
      <c r="S2985">
        <v>0</v>
      </c>
      <c r="T2985">
        <v>5</v>
      </c>
      <c r="U2985">
        <v>0</v>
      </c>
      <c r="V2985">
        <v>0</v>
      </c>
      <c r="W2985">
        <v>0</v>
      </c>
      <c r="X2985">
        <v>30.621493118891742</v>
      </c>
      <c r="Y2985">
        <v>0</v>
      </c>
      <c r="Z2985">
        <v>3.3148059846215645</v>
      </c>
      <c r="AA2985">
        <v>0</v>
      </c>
      <c r="AB2985">
        <v>7.6315794733544973</v>
      </c>
      <c r="AC2985">
        <v>0</v>
      </c>
      <c r="AD2985">
        <v>0</v>
      </c>
      <c r="AE2985">
        <v>41.567878576867805</v>
      </c>
    </row>
    <row r="2986" spans="1:31" x14ac:dyDescent="0.25">
      <c r="A2986">
        <v>1810969</v>
      </c>
      <c r="B2986">
        <v>1</v>
      </c>
      <c r="C2986" t="s">
        <v>80</v>
      </c>
      <c r="D2986" t="s">
        <v>107</v>
      </c>
      <c r="E2986" t="s">
        <v>131</v>
      </c>
      <c r="F2986" t="s">
        <v>8847</v>
      </c>
      <c r="G2986" t="s">
        <v>231</v>
      </c>
      <c r="H2986" t="s">
        <v>134</v>
      </c>
      <c r="I2986" t="s">
        <v>135</v>
      </c>
      <c r="J2986" t="s">
        <v>136</v>
      </c>
      <c r="K2986" t="s">
        <v>137</v>
      </c>
      <c r="L2986" t="s">
        <v>8848</v>
      </c>
      <c r="M2986" t="s">
        <v>8849</v>
      </c>
      <c r="N2986">
        <v>2.221666666</v>
      </c>
      <c r="O2986">
        <v>0</v>
      </c>
      <c r="P2986">
        <v>19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10.107758521844806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10.107758521844806</v>
      </c>
    </row>
    <row r="2987" spans="1:31" x14ac:dyDescent="0.25">
      <c r="A2987">
        <v>1810970</v>
      </c>
      <c r="B2987">
        <v>1</v>
      </c>
      <c r="C2987" t="s">
        <v>81</v>
      </c>
      <c r="D2987" t="s">
        <v>120</v>
      </c>
      <c r="E2987" t="s">
        <v>193</v>
      </c>
      <c r="F2987" t="s">
        <v>8850</v>
      </c>
      <c r="G2987" t="s">
        <v>235</v>
      </c>
      <c r="H2987" t="s">
        <v>134</v>
      </c>
      <c r="I2987" t="s">
        <v>135</v>
      </c>
      <c r="J2987" t="s">
        <v>136</v>
      </c>
      <c r="K2987" t="s">
        <v>137</v>
      </c>
      <c r="L2987" t="s">
        <v>8851</v>
      </c>
      <c r="M2987" t="s">
        <v>8852</v>
      </c>
      <c r="N2987">
        <v>2.3416666660000001</v>
      </c>
      <c r="O2987">
        <v>0</v>
      </c>
      <c r="P2987">
        <v>55</v>
      </c>
      <c r="Q2987">
        <v>0</v>
      </c>
      <c r="R2987">
        <v>0</v>
      </c>
      <c r="S2987">
        <v>0</v>
      </c>
      <c r="T2987">
        <v>4</v>
      </c>
      <c r="U2987">
        <v>0</v>
      </c>
      <c r="V2987">
        <v>0</v>
      </c>
      <c r="W2987">
        <v>0</v>
      </c>
      <c r="X2987">
        <v>26.088529896652567</v>
      </c>
      <c r="Y2987">
        <v>0</v>
      </c>
      <c r="Z2987">
        <v>0</v>
      </c>
      <c r="AA2987">
        <v>0</v>
      </c>
      <c r="AB2987">
        <v>6.2371380999160992</v>
      </c>
      <c r="AC2987">
        <v>0</v>
      </c>
      <c r="AD2987">
        <v>0</v>
      </c>
      <c r="AE2987">
        <v>32.325667996568669</v>
      </c>
    </row>
    <row r="2988" spans="1:31" x14ac:dyDescent="0.25">
      <c r="A2988">
        <v>1810971</v>
      </c>
      <c r="B2988">
        <v>1</v>
      </c>
      <c r="C2988" t="s">
        <v>81</v>
      </c>
      <c r="D2988" t="s">
        <v>117</v>
      </c>
      <c r="E2988" t="s">
        <v>193</v>
      </c>
      <c r="F2988" t="s">
        <v>8853</v>
      </c>
      <c r="G2988" t="s">
        <v>148</v>
      </c>
      <c r="H2988" t="s">
        <v>134</v>
      </c>
      <c r="I2988" t="s">
        <v>135</v>
      </c>
      <c r="J2988" t="s">
        <v>136</v>
      </c>
      <c r="K2988" t="s">
        <v>137</v>
      </c>
      <c r="L2988" t="s">
        <v>8854</v>
      </c>
      <c r="M2988" t="s">
        <v>8855</v>
      </c>
      <c r="N2988">
        <v>2.2338888880000001</v>
      </c>
      <c r="O2988">
        <v>0</v>
      </c>
      <c r="P2988">
        <v>67</v>
      </c>
      <c r="Q2988">
        <v>0</v>
      </c>
      <c r="R2988">
        <v>0</v>
      </c>
      <c r="S2988">
        <v>0</v>
      </c>
      <c r="T2988">
        <v>2</v>
      </c>
      <c r="U2988">
        <v>0</v>
      </c>
      <c r="V2988">
        <v>0</v>
      </c>
      <c r="W2988">
        <v>0</v>
      </c>
      <c r="X2988">
        <v>35.653660051599864</v>
      </c>
      <c r="Y2988">
        <v>0</v>
      </c>
      <c r="Z2988">
        <v>0</v>
      </c>
      <c r="AA2988">
        <v>0</v>
      </c>
      <c r="AB2988">
        <v>3.2545551800899086</v>
      </c>
      <c r="AC2988">
        <v>0</v>
      </c>
      <c r="AD2988">
        <v>0</v>
      </c>
      <c r="AE2988">
        <v>38.908215231689773</v>
      </c>
    </row>
    <row r="2989" spans="1:31" x14ac:dyDescent="0.25">
      <c r="A2989">
        <v>1810975</v>
      </c>
      <c r="B2989">
        <v>1</v>
      </c>
      <c r="C2989" t="s">
        <v>81</v>
      </c>
      <c r="D2989" t="s">
        <v>118</v>
      </c>
      <c r="E2989" t="s">
        <v>131</v>
      </c>
      <c r="F2989" t="s">
        <v>8856</v>
      </c>
      <c r="G2989" t="s">
        <v>231</v>
      </c>
      <c r="H2989" t="s">
        <v>134</v>
      </c>
      <c r="I2989" t="s">
        <v>135</v>
      </c>
      <c r="J2989" t="s">
        <v>136</v>
      </c>
      <c r="K2989" t="s">
        <v>137</v>
      </c>
      <c r="L2989" t="s">
        <v>8857</v>
      </c>
      <c r="M2989" t="s">
        <v>8858</v>
      </c>
      <c r="N2989">
        <v>0.72499999999999998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1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1.6897712982773334E-2</v>
      </c>
      <c r="AC2989">
        <v>0</v>
      </c>
      <c r="AD2989">
        <v>0</v>
      </c>
      <c r="AE2989">
        <v>1.6897712982773334E-2</v>
      </c>
    </row>
    <row r="2990" spans="1:31" x14ac:dyDescent="0.25">
      <c r="A2990">
        <v>1810976</v>
      </c>
      <c r="B2990">
        <v>1</v>
      </c>
      <c r="C2990" t="s">
        <v>81</v>
      </c>
      <c r="D2990" t="s">
        <v>113</v>
      </c>
      <c r="E2990" t="s">
        <v>146</v>
      </c>
      <c r="F2990" t="s">
        <v>8859</v>
      </c>
      <c r="G2990" t="s">
        <v>142</v>
      </c>
      <c r="H2990" t="s">
        <v>143</v>
      </c>
      <c r="I2990" t="s">
        <v>135</v>
      </c>
      <c r="J2990" t="s">
        <v>136</v>
      </c>
      <c r="K2990" t="s">
        <v>137</v>
      </c>
      <c r="L2990" t="s">
        <v>8860</v>
      </c>
      <c r="M2990" t="s">
        <v>8861</v>
      </c>
      <c r="N2990">
        <v>0.21777777700000001</v>
      </c>
      <c r="O2990">
        <v>0</v>
      </c>
      <c r="P2990">
        <v>1417</v>
      </c>
      <c r="Q2990">
        <v>6</v>
      </c>
      <c r="R2990">
        <v>31</v>
      </c>
      <c r="S2990">
        <v>1</v>
      </c>
      <c r="T2990">
        <v>268</v>
      </c>
      <c r="U2990">
        <v>0</v>
      </c>
      <c r="V2990">
        <v>0</v>
      </c>
      <c r="W2990">
        <v>0</v>
      </c>
      <c r="X2990">
        <v>65.626164274931924</v>
      </c>
      <c r="Y2990">
        <v>6.4987216682260005</v>
      </c>
      <c r="Z2990">
        <v>41.641596633539045</v>
      </c>
      <c r="AA2990">
        <v>0.77316292025919997</v>
      </c>
      <c r="AB2990">
        <v>17.268130020861165</v>
      </c>
      <c r="AC2990">
        <v>0</v>
      </c>
      <c r="AD2990">
        <v>0</v>
      </c>
      <c r="AE2990">
        <v>131.80777551781733</v>
      </c>
    </row>
    <row r="2991" spans="1:31" x14ac:dyDescent="0.25">
      <c r="A2991">
        <v>1810977</v>
      </c>
      <c r="B2991">
        <v>1</v>
      </c>
      <c r="C2991" t="s">
        <v>80</v>
      </c>
      <c r="D2991" t="s">
        <v>95</v>
      </c>
      <c r="E2991" t="s">
        <v>193</v>
      </c>
      <c r="F2991" t="s">
        <v>8862</v>
      </c>
      <c r="G2991" t="s">
        <v>279</v>
      </c>
      <c r="H2991" t="s">
        <v>134</v>
      </c>
      <c r="I2991" t="s">
        <v>135</v>
      </c>
      <c r="J2991" t="s">
        <v>136</v>
      </c>
      <c r="K2991" t="s">
        <v>137</v>
      </c>
      <c r="L2991" t="s">
        <v>8863</v>
      </c>
      <c r="M2991" t="s">
        <v>8864</v>
      </c>
      <c r="N2991">
        <v>0.41111111099999997</v>
      </c>
      <c r="O2991">
        <v>0</v>
      </c>
      <c r="P2991">
        <v>120</v>
      </c>
      <c r="Q2991">
        <v>0</v>
      </c>
      <c r="R2991">
        <v>0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10.546957023553196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10.546957023553196</v>
      </c>
    </row>
    <row r="2992" spans="1:31" x14ac:dyDescent="0.25">
      <c r="A2992">
        <v>1810982</v>
      </c>
      <c r="B2992">
        <v>1</v>
      </c>
      <c r="C2992" t="s">
        <v>80</v>
      </c>
      <c r="D2992" t="s">
        <v>96</v>
      </c>
      <c r="E2992" t="s">
        <v>131</v>
      </c>
      <c r="F2992" t="s">
        <v>8865</v>
      </c>
      <c r="G2992" t="s">
        <v>133</v>
      </c>
      <c r="H2992" t="s">
        <v>134</v>
      </c>
      <c r="I2992" t="s">
        <v>135</v>
      </c>
      <c r="J2992" t="s">
        <v>136</v>
      </c>
      <c r="K2992" t="s">
        <v>137</v>
      </c>
      <c r="L2992" t="s">
        <v>8866</v>
      </c>
      <c r="M2992" t="s">
        <v>8867</v>
      </c>
      <c r="N2992">
        <v>1.513055555</v>
      </c>
      <c r="O2992">
        <v>0</v>
      </c>
      <c r="P2992">
        <v>2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0.25778319197428001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0.25778319197428001</v>
      </c>
    </row>
    <row r="2993" spans="1:31" x14ac:dyDescent="0.25">
      <c r="A2993">
        <v>1810983</v>
      </c>
      <c r="B2993">
        <v>1</v>
      </c>
      <c r="C2993" t="s">
        <v>80</v>
      </c>
      <c r="D2993" t="s">
        <v>100</v>
      </c>
      <c r="E2993" t="s">
        <v>131</v>
      </c>
      <c r="F2993" t="s">
        <v>8868</v>
      </c>
      <c r="G2993" t="s">
        <v>231</v>
      </c>
      <c r="H2993" t="s">
        <v>134</v>
      </c>
      <c r="I2993" t="s">
        <v>135</v>
      </c>
      <c r="J2993" t="s">
        <v>136</v>
      </c>
      <c r="K2993" t="s">
        <v>137</v>
      </c>
      <c r="L2993" t="s">
        <v>8869</v>
      </c>
      <c r="M2993" t="s">
        <v>8870</v>
      </c>
      <c r="N2993">
        <v>2.1544444440000001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6.9736992553940835E-2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6.9736992553940835E-2</v>
      </c>
    </row>
    <row r="2994" spans="1:31" x14ac:dyDescent="0.25">
      <c r="A2994">
        <v>1810984</v>
      </c>
      <c r="B2994">
        <v>1</v>
      </c>
      <c r="C2994" t="s">
        <v>81</v>
      </c>
      <c r="D2994" t="s">
        <v>112</v>
      </c>
      <c r="E2994" t="s">
        <v>131</v>
      </c>
      <c r="F2994" t="s">
        <v>8871</v>
      </c>
      <c r="G2994" t="s">
        <v>231</v>
      </c>
      <c r="H2994" t="s">
        <v>134</v>
      </c>
      <c r="I2994" t="s">
        <v>135</v>
      </c>
      <c r="J2994" t="s">
        <v>136</v>
      </c>
      <c r="K2994" t="s">
        <v>137</v>
      </c>
      <c r="L2994" t="s">
        <v>8872</v>
      </c>
      <c r="M2994" t="s">
        <v>8873</v>
      </c>
      <c r="N2994">
        <v>1.1372222219999999</v>
      </c>
      <c r="O2994">
        <v>0</v>
      </c>
      <c r="P2994">
        <v>16</v>
      </c>
      <c r="Q2994">
        <v>0</v>
      </c>
      <c r="R2994">
        <v>0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5.0019050271770258</v>
      </c>
      <c r="Y2994">
        <v>0</v>
      </c>
      <c r="Z2994">
        <v>0</v>
      </c>
      <c r="AA2994">
        <v>0</v>
      </c>
      <c r="AB2994">
        <v>0.30594834207457777</v>
      </c>
      <c r="AC2994">
        <v>0</v>
      </c>
      <c r="AD2994">
        <v>0</v>
      </c>
      <c r="AE2994">
        <v>5.3078533692516032</v>
      </c>
    </row>
    <row r="2995" spans="1:31" x14ac:dyDescent="0.25">
      <c r="A2995">
        <v>1810985</v>
      </c>
      <c r="B2995">
        <v>1</v>
      </c>
      <c r="C2995" t="s">
        <v>80</v>
      </c>
      <c r="D2995" t="s">
        <v>94</v>
      </c>
      <c r="E2995" t="s">
        <v>131</v>
      </c>
      <c r="F2995" t="s">
        <v>8874</v>
      </c>
      <c r="G2995" t="s">
        <v>231</v>
      </c>
      <c r="H2995" t="s">
        <v>134</v>
      </c>
      <c r="I2995" t="s">
        <v>135</v>
      </c>
      <c r="J2995" t="s">
        <v>136</v>
      </c>
      <c r="K2995" t="s">
        <v>137</v>
      </c>
      <c r="L2995" t="s">
        <v>8875</v>
      </c>
      <c r="M2995" t="s">
        <v>8876</v>
      </c>
      <c r="N2995">
        <v>2.9080555549999998</v>
      </c>
      <c r="O2995">
        <v>0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</row>
    <row r="2996" spans="1:31" x14ac:dyDescent="0.25">
      <c r="A2996">
        <v>1810988</v>
      </c>
      <c r="B2996">
        <v>1</v>
      </c>
      <c r="C2996" t="s">
        <v>80</v>
      </c>
      <c r="D2996" t="s">
        <v>94</v>
      </c>
      <c r="E2996" t="s">
        <v>131</v>
      </c>
      <c r="F2996" t="s">
        <v>8877</v>
      </c>
      <c r="G2996" t="s">
        <v>231</v>
      </c>
      <c r="H2996" t="s">
        <v>134</v>
      </c>
      <c r="I2996" t="s">
        <v>135</v>
      </c>
      <c r="J2996" t="s">
        <v>136</v>
      </c>
      <c r="K2996" t="s">
        <v>137</v>
      </c>
      <c r="L2996" t="s">
        <v>8878</v>
      </c>
      <c r="M2996" t="s">
        <v>8879</v>
      </c>
      <c r="N2996">
        <v>2.292777777</v>
      </c>
      <c r="O2996">
        <v>0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2.4812570166883474</v>
      </c>
      <c r="AA2996">
        <v>0</v>
      </c>
      <c r="AB2996">
        <v>0</v>
      </c>
      <c r="AC2996">
        <v>0</v>
      </c>
      <c r="AD2996">
        <v>0</v>
      </c>
      <c r="AE2996">
        <v>2.4812570166883474</v>
      </c>
    </row>
    <row r="2997" spans="1:31" x14ac:dyDescent="0.25">
      <c r="A2997">
        <v>1810990</v>
      </c>
      <c r="B2997">
        <v>1</v>
      </c>
      <c r="C2997" t="s">
        <v>80</v>
      </c>
      <c r="D2997" t="s">
        <v>89</v>
      </c>
      <c r="E2997" t="s">
        <v>131</v>
      </c>
      <c r="F2997" t="s">
        <v>8880</v>
      </c>
      <c r="G2997" t="s">
        <v>209</v>
      </c>
      <c r="H2997" t="s">
        <v>134</v>
      </c>
      <c r="I2997" t="s">
        <v>135</v>
      </c>
      <c r="J2997" t="s">
        <v>136</v>
      </c>
      <c r="K2997" t="s">
        <v>137</v>
      </c>
      <c r="L2997" t="s">
        <v>8881</v>
      </c>
      <c r="M2997" t="s">
        <v>8882</v>
      </c>
      <c r="N2997">
        <v>1.221944444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0.80372866558187761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0.80372866558187761</v>
      </c>
    </row>
    <row r="2998" spans="1:31" x14ac:dyDescent="0.25">
      <c r="A2998">
        <v>1810993</v>
      </c>
      <c r="B2998">
        <v>1</v>
      </c>
      <c r="C2998" t="s">
        <v>80</v>
      </c>
      <c r="D2998" t="s">
        <v>84</v>
      </c>
      <c r="E2998" t="s">
        <v>131</v>
      </c>
      <c r="F2998" t="s">
        <v>8883</v>
      </c>
      <c r="G2998" t="s">
        <v>133</v>
      </c>
      <c r="H2998" t="s">
        <v>134</v>
      </c>
      <c r="I2998" t="s">
        <v>135</v>
      </c>
      <c r="J2998" t="s">
        <v>136</v>
      </c>
      <c r="K2998" t="s">
        <v>137</v>
      </c>
      <c r="L2998" t="s">
        <v>8884</v>
      </c>
      <c r="M2998" t="s">
        <v>8885</v>
      </c>
      <c r="N2998">
        <v>2.3141666660000002</v>
      </c>
      <c r="O2998">
        <v>0</v>
      </c>
      <c r="P2998">
        <v>7</v>
      </c>
      <c r="Q2998">
        <v>0</v>
      </c>
      <c r="R2998">
        <v>0</v>
      </c>
      <c r="S2998">
        <v>0</v>
      </c>
      <c r="T2998">
        <v>2</v>
      </c>
      <c r="U2998">
        <v>0</v>
      </c>
      <c r="V2998">
        <v>0</v>
      </c>
      <c r="W2998">
        <v>0</v>
      </c>
      <c r="X2998">
        <v>2.7492502361167799</v>
      </c>
      <c r="Y2998">
        <v>0</v>
      </c>
      <c r="Z2998">
        <v>0</v>
      </c>
      <c r="AA2998">
        <v>0</v>
      </c>
      <c r="AB2998">
        <v>1.8142680195956151</v>
      </c>
      <c r="AC2998">
        <v>0</v>
      </c>
      <c r="AD2998">
        <v>0</v>
      </c>
      <c r="AE2998">
        <v>4.5635182557123954</v>
      </c>
    </row>
    <row r="2999" spans="1:31" x14ac:dyDescent="0.25">
      <c r="A2999">
        <v>1810994</v>
      </c>
      <c r="B2999">
        <v>1</v>
      </c>
      <c r="C2999" t="s">
        <v>81</v>
      </c>
      <c r="D2999" t="s">
        <v>124</v>
      </c>
      <c r="E2999" t="s">
        <v>131</v>
      </c>
      <c r="F2999" t="s">
        <v>8886</v>
      </c>
      <c r="G2999" t="s">
        <v>231</v>
      </c>
      <c r="H2999" t="s">
        <v>134</v>
      </c>
      <c r="I2999" t="s">
        <v>135</v>
      </c>
      <c r="J2999" t="s">
        <v>136</v>
      </c>
      <c r="K2999" t="s">
        <v>137</v>
      </c>
      <c r="L2999" t="s">
        <v>8887</v>
      </c>
      <c r="M2999" t="s">
        <v>8888</v>
      </c>
      <c r="N2999">
        <v>1.018888888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0.17197635970594335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0.17197635970594335</v>
      </c>
    </row>
    <row r="3000" spans="1:31" x14ac:dyDescent="0.25">
      <c r="A3000">
        <v>1810996</v>
      </c>
      <c r="B3000">
        <v>1</v>
      </c>
      <c r="C3000" t="s">
        <v>81</v>
      </c>
      <c r="D3000" t="s">
        <v>115</v>
      </c>
      <c r="E3000" t="s">
        <v>193</v>
      </c>
      <c r="F3000" t="s">
        <v>8889</v>
      </c>
      <c r="G3000" t="s">
        <v>235</v>
      </c>
      <c r="H3000" t="s">
        <v>134</v>
      </c>
      <c r="I3000" t="s">
        <v>135</v>
      </c>
      <c r="J3000" t="s">
        <v>136</v>
      </c>
      <c r="K3000" t="s">
        <v>137</v>
      </c>
      <c r="L3000" t="s">
        <v>8890</v>
      </c>
      <c r="M3000" t="s">
        <v>8891</v>
      </c>
      <c r="N3000">
        <v>1.368333333</v>
      </c>
      <c r="O3000">
        <v>0</v>
      </c>
      <c r="P3000">
        <v>1</v>
      </c>
      <c r="Q3000">
        <v>0</v>
      </c>
      <c r="R3000">
        <v>3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0.22753131719992498</v>
      </c>
      <c r="AA3000">
        <v>0</v>
      </c>
      <c r="AB3000">
        <v>0</v>
      </c>
      <c r="AC3000">
        <v>0</v>
      </c>
      <c r="AD3000">
        <v>0</v>
      </c>
      <c r="AE3000">
        <v>0.22753131719992498</v>
      </c>
    </row>
    <row r="3001" spans="1:31" x14ac:dyDescent="0.25">
      <c r="A3001">
        <v>1810997</v>
      </c>
      <c r="B3001">
        <v>1</v>
      </c>
      <c r="C3001" t="s">
        <v>81</v>
      </c>
      <c r="D3001" t="s">
        <v>122</v>
      </c>
      <c r="E3001" t="s">
        <v>131</v>
      </c>
      <c r="F3001" t="s">
        <v>8892</v>
      </c>
      <c r="G3001" t="s">
        <v>231</v>
      </c>
      <c r="H3001" t="s">
        <v>134</v>
      </c>
      <c r="I3001" t="s">
        <v>135</v>
      </c>
      <c r="J3001" t="s">
        <v>136</v>
      </c>
      <c r="K3001" t="s">
        <v>137</v>
      </c>
      <c r="L3001" t="s">
        <v>8893</v>
      </c>
      <c r="M3001" t="s">
        <v>8894</v>
      </c>
      <c r="N3001">
        <v>1.6274999999999999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0.33342245395337922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0.33342245395337922</v>
      </c>
    </row>
    <row r="3002" spans="1:31" x14ac:dyDescent="0.25">
      <c r="A3002">
        <v>1810998</v>
      </c>
      <c r="B3002">
        <v>1</v>
      </c>
      <c r="C3002" t="s">
        <v>80</v>
      </c>
      <c r="D3002" t="s">
        <v>83</v>
      </c>
      <c r="E3002" t="s">
        <v>339</v>
      </c>
      <c r="F3002" t="s">
        <v>1652</v>
      </c>
      <c r="G3002" t="s">
        <v>148</v>
      </c>
      <c r="H3002" t="s">
        <v>143</v>
      </c>
      <c r="I3002" t="s">
        <v>135</v>
      </c>
      <c r="J3002" t="s">
        <v>136</v>
      </c>
      <c r="K3002" t="s">
        <v>137</v>
      </c>
      <c r="L3002" t="s">
        <v>8895</v>
      </c>
      <c r="M3002" t="s">
        <v>8896</v>
      </c>
      <c r="N3002">
        <v>0.65</v>
      </c>
      <c r="O3002">
        <v>2</v>
      </c>
      <c r="P3002">
        <v>3870</v>
      </c>
      <c r="Q3002">
        <v>5</v>
      </c>
      <c r="R3002">
        <v>6</v>
      </c>
      <c r="S3002">
        <v>28</v>
      </c>
      <c r="T3002">
        <v>1586</v>
      </c>
      <c r="U3002">
        <v>17</v>
      </c>
      <c r="V3002">
        <v>77</v>
      </c>
      <c r="W3002">
        <v>8.6093947447200017E-2</v>
      </c>
      <c r="X3002">
        <v>820.82263928193947</v>
      </c>
      <c r="Y3002">
        <v>106.24703786203719</v>
      </c>
      <c r="Z3002">
        <v>1.0297107289959</v>
      </c>
      <c r="AA3002">
        <v>133.17943800109569</v>
      </c>
      <c r="AB3002">
        <v>655.5272378519478</v>
      </c>
      <c r="AC3002">
        <v>366.71357782838339</v>
      </c>
      <c r="AD3002">
        <v>562.46467304302382</v>
      </c>
      <c r="AE3002">
        <v>2646.0704085448706</v>
      </c>
    </row>
    <row r="3003" spans="1:31" x14ac:dyDescent="0.25">
      <c r="A3003">
        <v>1810999</v>
      </c>
      <c r="B3003">
        <v>1</v>
      </c>
      <c r="C3003" t="s">
        <v>80</v>
      </c>
      <c r="D3003" t="s">
        <v>95</v>
      </c>
      <c r="E3003" t="s">
        <v>193</v>
      </c>
      <c r="F3003" t="s">
        <v>8897</v>
      </c>
      <c r="G3003" t="s">
        <v>279</v>
      </c>
      <c r="H3003" t="s">
        <v>134</v>
      </c>
      <c r="I3003" t="s">
        <v>135</v>
      </c>
      <c r="J3003" t="s">
        <v>136</v>
      </c>
      <c r="K3003" t="s">
        <v>137</v>
      </c>
      <c r="L3003" t="s">
        <v>8898</v>
      </c>
      <c r="M3003" t="s">
        <v>8899</v>
      </c>
      <c r="N3003">
        <v>0.385833333</v>
      </c>
      <c r="O3003">
        <v>0</v>
      </c>
      <c r="P3003">
        <v>30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1.0533804102514353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1.0533804102514353</v>
      </c>
    </row>
    <row r="3004" spans="1:31" x14ac:dyDescent="0.25">
      <c r="A3004">
        <v>1811000</v>
      </c>
      <c r="B3004">
        <v>1</v>
      </c>
      <c r="C3004" t="s">
        <v>81</v>
      </c>
      <c r="D3004" t="s">
        <v>119</v>
      </c>
      <c r="E3004" t="s">
        <v>131</v>
      </c>
      <c r="F3004" t="s">
        <v>8900</v>
      </c>
      <c r="G3004" t="s">
        <v>231</v>
      </c>
      <c r="H3004" t="s">
        <v>134</v>
      </c>
      <c r="I3004" t="s">
        <v>135</v>
      </c>
      <c r="J3004" t="s">
        <v>136</v>
      </c>
      <c r="K3004" t="s">
        <v>137</v>
      </c>
      <c r="L3004" t="s">
        <v>8901</v>
      </c>
      <c r="M3004" t="s">
        <v>8902</v>
      </c>
      <c r="N3004">
        <v>1.080833333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1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1.8685139277300001E-3</v>
      </c>
      <c r="AC3004">
        <v>0</v>
      </c>
      <c r="AD3004">
        <v>0</v>
      </c>
      <c r="AE3004">
        <v>1.8685139277300001E-3</v>
      </c>
    </row>
    <row r="3005" spans="1:31" x14ac:dyDescent="0.25">
      <c r="A3005">
        <v>1811002</v>
      </c>
      <c r="B3005">
        <v>1</v>
      </c>
      <c r="C3005" t="s">
        <v>81</v>
      </c>
      <c r="D3005" t="s">
        <v>127</v>
      </c>
      <c r="E3005" t="s">
        <v>193</v>
      </c>
      <c r="F3005" t="s">
        <v>8903</v>
      </c>
      <c r="G3005" t="s">
        <v>1943</v>
      </c>
      <c r="H3005" t="s">
        <v>134</v>
      </c>
      <c r="I3005" t="s">
        <v>135</v>
      </c>
      <c r="J3005" t="s">
        <v>136</v>
      </c>
      <c r="K3005" t="s">
        <v>137</v>
      </c>
      <c r="L3005" t="s">
        <v>8904</v>
      </c>
      <c r="M3005" t="s">
        <v>8905</v>
      </c>
      <c r="N3005">
        <v>1.1902777769999999</v>
      </c>
      <c r="O3005">
        <v>0</v>
      </c>
      <c r="P3005">
        <v>32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7.1257531925260595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7.1257531925260595</v>
      </c>
    </row>
    <row r="3006" spans="1:31" x14ac:dyDescent="0.25">
      <c r="A3006">
        <v>1811005</v>
      </c>
      <c r="B3006">
        <v>1</v>
      </c>
      <c r="C3006" t="s">
        <v>80</v>
      </c>
      <c r="D3006" t="s">
        <v>82</v>
      </c>
      <c r="E3006" t="s">
        <v>131</v>
      </c>
      <c r="F3006" t="s">
        <v>8906</v>
      </c>
      <c r="G3006" t="s">
        <v>231</v>
      </c>
      <c r="H3006" t="s">
        <v>134</v>
      </c>
      <c r="I3006" t="s">
        <v>135</v>
      </c>
      <c r="J3006" t="s">
        <v>136</v>
      </c>
      <c r="K3006" t="s">
        <v>137</v>
      </c>
      <c r="L3006" t="s">
        <v>8907</v>
      </c>
      <c r="M3006" t="s">
        <v>8908</v>
      </c>
      <c r="N3006">
        <v>0.578333333</v>
      </c>
      <c r="O3006">
        <v>0</v>
      </c>
      <c r="P3006">
        <v>4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0.16677852804208668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0.16677852804208668</v>
      </c>
    </row>
    <row r="3007" spans="1:31" x14ac:dyDescent="0.25">
      <c r="A3007">
        <v>1811006</v>
      </c>
      <c r="B3007">
        <v>1</v>
      </c>
      <c r="C3007" t="s">
        <v>80</v>
      </c>
      <c r="D3007" t="s">
        <v>95</v>
      </c>
      <c r="E3007" t="s">
        <v>291</v>
      </c>
      <c r="F3007" t="s">
        <v>8772</v>
      </c>
      <c r="G3007" t="s">
        <v>195</v>
      </c>
      <c r="H3007" t="s">
        <v>134</v>
      </c>
      <c r="I3007" t="s">
        <v>135</v>
      </c>
      <c r="J3007" t="s">
        <v>136</v>
      </c>
      <c r="K3007" t="s">
        <v>137</v>
      </c>
      <c r="L3007" t="s">
        <v>8909</v>
      </c>
      <c r="M3007" t="s">
        <v>8910</v>
      </c>
      <c r="N3007">
        <v>1.5169444439999999</v>
      </c>
      <c r="O3007">
        <v>0</v>
      </c>
      <c r="P3007">
        <v>370</v>
      </c>
      <c r="Q3007">
        <v>0</v>
      </c>
      <c r="R3007">
        <v>0</v>
      </c>
      <c r="S3007">
        <v>0</v>
      </c>
      <c r="T3007">
        <v>15</v>
      </c>
      <c r="U3007">
        <v>0</v>
      </c>
      <c r="V3007">
        <v>0</v>
      </c>
      <c r="W3007">
        <v>0</v>
      </c>
      <c r="X3007">
        <v>157.23769978826815</v>
      </c>
      <c r="Y3007">
        <v>0</v>
      </c>
      <c r="Z3007">
        <v>0</v>
      </c>
      <c r="AA3007">
        <v>0</v>
      </c>
      <c r="AB3007">
        <v>10.716498914249472</v>
      </c>
      <c r="AC3007">
        <v>0</v>
      </c>
      <c r="AD3007">
        <v>0</v>
      </c>
      <c r="AE3007">
        <v>167.95419870251763</v>
      </c>
    </row>
    <row r="3008" spans="1:31" x14ac:dyDescent="0.25">
      <c r="A3008">
        <v>1811008</v>
      </c>
      <c r="B3008">
        <v>1</v>
      </c>
      <c r="C3008" t="s">
        <v>81</v>
      </c>
      <c r="D3008" t="s">
        <v>112</v>
      </c>
      <c r="E3008" t="s">
        <v>131</v>
      </c>
      <c r="F3008" t="s">
        <v>8911</v>
      </c>
      <c r="G3008" t="s">
        <v>231</v>
      </c>
      <c r="H3008" t="s">
        <v>134</v>
      </c>
      <c r="I3008" t="s">
        <v>135</v>
      </c>
      <c r="J3008" t="s">
        <v>136</v>
      </c>
      <c r="K3008" t="s">
        <v>137</v>
      </c>
      <c r="L3008" t="s">
        <v>8912</v>
      </c>
      <c r="M3008" t="s">
        <v>8913</v>
      </c>
      <c r="N3008">
        <v>2.0583333330000002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0.70548845134460847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0.70548845134460847</v>
      </c>
    </row>
    <row r="3009" spans="1:31" x14ac:dyDescent="0.25">
      <c r="A3009">
        <v>1811009</v>
      </c>
      <c r="B3009">
        <v>1</v>
      </c>
      <c r="C3009" t="s">
        <v>80</v>
      </c>
      <c r="D3009" t="s">
        <v>88</v>
      </c>
      <c r="E3009" t="s">
        <v>131</v>
      </c>
      <c r="F3009" t="s">
        <v>8914</v>
      </c>
      <c r="G3009" t="s">
        <v>231</v>
      </c>
      <c r="H3009" t="s">
        <v>134</v>
      </c>
      <c r="I3009" t="s">
        <v>135</v>
      </c>
      <c r="J3009" t="s">
        <v>136</v>
      </c>
      <c r="K3009" t="s">
        <v>137</v>
      </c>
      <c r="L3009" t="s">
        <v>8915</v>
      </c>
      <c r="M3009" t="s">
        <v>8916</v>
      </c>
      <c r="N3009">
        <v>3.0811111109999998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1.8614066663195903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1.8614066663195903</v>
      </c>
    </row>
    <row r="3010" spans="1:31" x14ac:dyDescent="0.25">
      <c r="A3010">
        <v>1811018</v>
      </c>
      <c r="B3010">
        <v>1</v>
      </c>
      <c r="C3010" t="s">
        <v>80</v>
      </c>
      <c r="D3010" t="s">
        <v>103</v>
      </c>
      <c r="E3010" t="s">
        <v>131</v>
      </c>
      <c r="F3010" t="s">
        <v>8917</v>
      </c>
      <c r="G3010" t="s">
        <v>231</v>
      </c>
      <c r="H3010" t="s">
        <v>134</v>
      </c>
      <c r="I3010" t="s">
        <v>135</v>
      </c>
      <c r="J3010" t="s">
        <v>136</v>
      </c>
      <c r="K3010" t="s">
        <v>137</v>
      </c>
      <c r="L3010" t="s">
        <v>8918</v>
      </c>
      <c r="M3010" t="s">
        <v>8919</v>
      </c>
      <c r="N3010">
        <v>1.1372222219999999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0.54238454374924783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0.54238454374924783</v>
      </c>
    </row>
    <row r="3011" spans="1:31" x14ac:dyDescent="0.25">
      <c r="A3011">
        <v>1811019</v>
      </c>
      <c r="B3011">
        <v>1</v>
      </c>
      <c r="C3011" t="s">
        <v>80</v>
      </c>
      <c r="D3011" t="s">
        <v>90</v>
      </c>
      <c r="E3011" t="s">
        <v>193</v>
      </c>
      <c r="F3011" t="s">
        <v>8920</v>
      </c>
      <c r="G3011" t="s">
        <v>235</v>
      </c>
      <c r="H3011" t="s">
        <v>134</v>
      </c>
      <c r="I3011" t="s">
        <v>135</v>
      </c>
      <c r="J3011" t="s">
        <v>136</v>
      </c>
      <c r="K3011" t="s">
        <v>137</v>
      </c>
      <c r="L3011" t="s">
        <v>8921</v>
      </c>
      <c r="M3011" t="s">
        <v>8922</v>
      </c>
      <c r="N3011">
        <v>1.5766666659999999</v>
      </c>
      <c r="O3011">
        <v>0</v>
      </c>
      <c r="P3011">
        <v>50</v>
      </c>
      <c r="Q3011">
        <v>0</v>
      </c>
      <c r="R3011">
        <v>0</v>
      </c>
      <c r="S3011">
        <v>0</v>
      </c>
      <c r="T3011">
        <v>2</v>
      </c>
      <c r="U3011">
        <v>0</v>
      </c>
      <c r="V3011">
        <v>0</v>
      </c>
      <c r="W3011">
        <v>0</v>
      </c>
      <c r="X3011">
        <v>24.969044530598133</v>
      </c>
      <c r="Y3011">
        <v>0</v>
      </c>
      <c r="Z3011">
        <v>0</v>
      </c>
      <c r="AA3011">
        <v>0</v>
      </c>
      <c r="AB3011">
        <v>0.33505950974148335</v>
      </c>
      <c r="AC3011">
        <v>0</v>
      </c>
      <c r="AD3011">
        <v>0</v>
      </c>
      <c r="AE3011">
        <v>25.304104040339617</v>
      </c>
    </row>
    <row r="3012" spans="1:31" x14ac:dyDescent="0.25">
      <c r="A3012">
        <v>1811020</v>
      </c>
      <c r="B3012">
        <v>1</v>
      </c>
      <c r="C3012" t="s">
        <v>81</v>
      </c>
      <c r="D3012" t="s">
        <v>123</v>
      </c>
      <c r="E3012" t="s">
        <v>140</v>
      </c>
      <c r="F3012" t="s">
        <v>7879</v>
      </c>
      <c r="G3012" t="s">
        <v>142</v>
      </c>
      <c r="H3012" t="s">
        <v>143</v>
      </c>
      <c r="I3012" t="s">
        <v>135</v>
      </c>
      <c r="J3012" t="s">
        <v>136</v>
      </c>
      <c r="K3012" t="s">
        <v>137</v>
      </c>
      <c r="L3012" t="s">
        <v>8923</v>
      </c>
      <c r="M3012" t="s">
        <v>8924</v>
      </c>
      <c r="N3012">
        <v>0.62055555500000004</v>
      </c>
      <c r="O3012">
        <v>1</v>
      </c>
      <c r="P3012">
        <v>6</v>
      </c>
      <c r="Q3012">
        <v>31</v>
      </c>
      <c r="R3012">
        <v>78</v>
      </c>
      <c r="S3012">
        <v>8</v>
      </c>
      <c r="T3012">
        <v>3</v>
      </c>
      <c r="U3012">
        <v>1</v>
      </c>
      <c r="V3012">
        <v>0</v>
      </c>
      <c r="W3012">
        <v>1.6690966560133337E-2</v>
      </c>
      <c r="X3012">
        <v>1.6809919934132544</v>
      </c>
      <c r="Y3012">
        <v>17.5954783215183</v>
      </c>
      <c r="Z3012">
        <v>54.725976864124618</v>
      </c>
      <c r="AA3012">
        <v>6.6285498259339652</v>
      </c>
      <c r="AB3012">
        <v>0.99524702311941771</v>
      </c>
      <c r="AC3012">
        <v>0</v>
      </c>
      <c r="AD3012">
        <v>0</v>
      </c>
      <c r="AE3012">
        <v>81.642934994669687</v>
      </c>
    </row>
    <row r="3013" spans="1:31" x14ac:dyDescent="0.25">
      <c r="A3013">
        <v>1811022</v>
      </c>
      <c r="B3013">
        <v>1</v>
      </c>
      <c r="C3013" t="s">
        <v>81</v>
      </c>
      <c r="D3013" t="s">
        <v>118</v>
      </c>
      <c r="E3013" t="s">
        <v>176</v>
      </c>
      <c r="F3013" t="s">
        <v>8925</v>
      </c>
      <c r="G3013" t="s">
        <v>142</v>
      </c>
      <c r="H3013" t="s">
        <v>143</v>
      </c>
      <c r="I3013" t="s">
        <v>135</v>
      </c>
      <c r="J3013" t="s">
        <v>136</v>
      </c>
      <c r="K3013" t="s">
        <v>137</v>
      </c>
      <c r="L3013" t="s">
        <v>8926</v>
      </c>
      <c r="M3013" t="s">
        <v>8927</v>
      </c>
      <c r="N3013">
        <v>1.0930555550000001</v>
      </c>
      <c r="O3013">
        <v>0</v>
      </c>
      <c r="P3013">
        <v>207</v>
      </c>
      <c r="Q3013">
        <v>0</v>
      </c>
      <c r="R3013">
        <v>23</v>
      </c>
      <c r="S3013">
        <v>2</v>
      </c>
      <c r="T3013">
        <v>41</v>
      </c>
      <c r="U3013">
        <v>0</v>
      </c>
      <c r="V3013">
        <v>2</v>
      </c>
      <c r="W3013">
        <v>0</v>
      </c>
      <c r="X3013">
        <v>64.410725471055045</v>
      </c>
      <c r="Y3013">
        <v>0</v>
      </c>
      <c r="Z3013">
        <v>4.2299713069112599</v>
      </c>
      <c r="AA3013">
        <v>0</v>
      </c>
      <c r="AB3013">
        <v>39.182075859114128</v>
      </c>
      <c r="AC3013">
        <v>0</v>
      </c>
      <c r="AD3013">
        <v>8.8807038282583424</v>
      </c>
      <c r="AE3013">
        <v>116.70347646533877</v>
      </c>
    </row>
    <row r="3014" spans="1:31" x14ac:dyDescent="0.25">
      <c r="A3014">
        <v>1811023</v>
      </c>
      <c r="B3014">
        <v>1</v>
      </c>
      <c r="C3014" t="s">
        <v>80</v>
      </c>
      <c r="D3014" t="s">
        <v>82</v>
      </c>
      <c r="E3014" t="s">
        <v>131</v>
      </c>
      <c r="F3014" t="s">
        <v>8928</v>
      </c>
      <c r="G3014" t="s">
        <v>133</v>
      </c>
      <c r="H3014" t="s">
        <v>134</v>
      </c>
      <c r="I3014" t="s">
        <v>135</v>
      </c>
      <c r="J3014" t="s">
        <v>136</v>
      </c>
      <c r="K3014" t="s">
        <v>137</v>
      </c>
      <c r="L3014" t="s">
        <v>8929</v>
      </c>
      <c r="M3014" t="s">
        <v>8930</v>
      </c>
      <c r="N3014">
        <v>1.751944444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0.90649251876258174</v>
      </c>
      <c r="AC3014">
        <v>0</v>
      </c>
      <c r="AD3014">
        <v>0</v>
      </c>
      <c r="AE3014">
        <v>0.90649251876258174</v>
      </c>
    </row>
    <row r="3015" spans="1:31" x14ac:dyDescent="0.25">
      <c r="A3015">
        <v>1811024</v>
      </c>
      <c r="B3015">
        <v>1</v>
      </c>
      <c r="C3015" t="s">
        <v>80</v>
      </c>
      <c r="D3015" t="s">
        <v>100</v>
      </c>
      <c r="E3015" t="s">
        <v>131</v>
      </c>
      <c r="F3015" t="s">
        <v>8931</v>
      </c>
      <c r="G3015" t="s">
        <v>231</v>
      </c>
      <c r="H3015" t="s">
        <v>134</v>
      </c>
      <c r="I3015" t="s">
        <v>135</v>
      </c>
      <c r="J3015" t="s">
        <v>136</v>
      </c>
      <c r="K3015" t="s">
        <v>137</v>
      </c>
      <c r="L3015" t="s">
        <v>8932</v>
      </c>
      <c r="M3015" t="s">
        <v>8933</v>
      </c>
      <c r="N3015">
        <v>1.5205555550000001</v>
      </c>
      <c r="O3015">
        <v>0</v>
      </c>
      <c r="P3015">
        <v>2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0.85503830833623895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0.85503830833623895</v>
      </c>
    </row>
    <row r="3016" spans="1:31" x14ac:dyDescent="0.25">
      <c r="A3016">
        <v>1811025</v>
      </c>
      <c r="B3016">
        <v>1</v>
      </c>
      <c r="C3016" t="s">
        <v>80</v>
      </c>
      <c r="D3016" t="s">
        <v>106</v>
      </c>
      <c r="E3016" t="s">
        <v>131</v>
      </c>
      <c r="F3016" t="s">
        <v>8934</v>
      </c>
      <c r="G3016" t="s">
        <v>231</v>
      </c>
      <c r="H3016" t="s">
        <v>134</v>
      </c>
      <c r="I3016" t="s">
        <v>135</v>
      </c>
      <c r="J3016" t="s">
        <v>136</v>
      </c>
      <c r="K3016" t="s">
        <v>137</v>
      </c>
      <c r="L3016" t="s">
        <v>8935</v>
      </c>
      <c r="M3016" t="s">
        <v>8936</v>
      </c>
      <c r="N3016">
        <v>2.0550000000000002</v>
      </c>
      <c r="O3016">
        <v>0</v>
      </c>
      <c r="P3016">
        <v>1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0.62141049828435668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0.62141049828435668</v>
      </c>
    </row>
    <row r="3017" spans="1:31" x14ac:dyDescent="0.25">
      <c r="A3017">
        <v>1811028</v>
      </c>
      <c r="B3017">
        <v>1</v>
      </c>
      <c r="C3017" t="s">
        <v>80</v>
      </c>
      <c r="D3017" t="s">
        <v>93</v>
      </c>
      <c r="E3017" t="s">
        <v>176</v>
      </c>
      <c r="F3017" t="s">
        <v>8937</v>
      </c>
      <c r="G3017" t="s">
        <v>158</v>
      </c>
      <c r="H3017" t="s">
        <v>143</v>
      </c>
      <c r="I3017" t="s">
        <v>135</v>
      </c>
      <c r="J3017" t="s">
        <v>136</v>
      </c>
      <c r="K3017" t="s">
        <v>159</v>
      </c>
      <c r="L3017" t="s">
        <v>8938</v>
      </c>
      <c r="M3017" t="s">
        <v>8939</v>
      </c>
      <c r="N3017">
        <v>0.15</v>
      </c>
      <c r="O3017">
        <v>0</v>
      </c>
      <c r="P3017">
        <v>4355</v>
      </c>
      <c r="Q3017">
        <v>1</v>
      </c>
      <c r="R3017">
        <v>6</v>
      </c>
      <c r="S3017">
        <v>3</v>
      </c>
      <c r="T3017">
        <v>241</v>
      </c>
      <c r="U3017">
        <v>0</v>
      </c>
      <c r="V3017">
        <v>0</v>
      </c>
      <c r="W3017">
        <v>0</v>
      </c>
      <c r="X3017">
        <v>125.90062193511004</v>
      </c>
      <c r="Y3017">
        <v>1.9087495184751</v>
      </c>
      <c r="Z3017">
        <v>0.26819712803520002</v>
      </c>
      <c r="AA3017">
        <v>78.273337488311697</v>
      </c>
      <c r="AB3017">
        <v>19.855912831736401</v>
      </c>
      <c r="AC3017">
        <v>0</v>
      </c>
      <c r="AD3017">
        <v>0</v>
      </c>
      <c r="AE3017">
        <v>226.20681890166841</v>
      </c>
    </row>
    <row r="3018" spans="1:31" x14ac:dyDescent="0.25">
      <c r="A3018">
        <v>1811029</v>
      </c>
      <c r="B3018">
        <v>1</v>
      </c>
      <c r="C3018" t="s">
        <v>81</v>
      </c>
      <c r="D3018" t="s">
        <v>128</v>
      </c>
      <c r="E3018" t="s">
        <v>193</v>
      </c>
      <c r="F3018" t="s">
        <v>8940</v>
      </c>
      <c r="G3018" t="s">
        <v>235</v>
      </c>
      <c r="H3018" t="s">
        <v>134</v>
      </c>
      <c r="I3018" t="s">
        <v>135</v>
      </c>
      <c r="J3018" t="s">
        <v>136</v>
      </c>
      <c r="K3018" t="s">
        <v>137</v>
      </c>
      <c r="L3018" t="s">
        <v>8941</v>
      </c>
      <c r="M3018" t="s">
        <v>8942</v>
      </c>
      <c r="N3018">
        <v>1.5133333330000001</v>
      </c>
      <c r="O3018">
        <v>0</v>
      </c>
      <c r="P3018">
        <v>460</v>
      </c>
      <c r="Q3018">
        <v>0</v>
      </c>
      <c r="R3018">
        <v>0</v>
      </c>
      <c r="S3018">
        <v>0</v>
      </c>
      <c r="T3018">
        <v>18</v>
      </c>
      <c r="U3018">
        <v>0</v>
      </c>
      <c r="V3018">
        <v>0</v>
      </c>
      <c r="W3018">
        <v>0</v>
      </c>
      <c r="X3018">
        <v>106.55194344403017</v>
      </c>
      <c r="Y3018">
        <v>0</v>
      </c>
      <c r="Z3018">
        <v>0</v>
      </c>
      <c r="AA3018">
        <v>0</v>
      </c>
      <c r="AB3018">
        <v>8.8361919345360533</v>
      </c>
      <c r="AC3018">
        <v>0</v>
      </c>
      <c r="AD3018">
        <v>0</v>
      </c>
      <c r="AE3018">
        <v>115.38813537856623</v>
      </c>
    </row>
    <row r="3019" spans="1:31" x14ac:dyDescent="0.25">
      <c r="A3019">
        <v>1811031</v>
      </c>
      <c r="B3019">
        <v>1</v>
      </c>
      <c r="C3019" t="s">
        <v>80</v>
      </c>
      <c r="D3019" t="s">
        <v>110</v>
      </c>
      <c r="E3019" t="s">
        <v>131</v>
      </c>
      <c r="F3019" t="s">
        <v>8943</v>
      </c>
      <c r="G3019" t="s">
        <v>133</v>
      </c>
      <c r="H3019" t="s">
        <v>134</v>
      </c>
      <c r="I3019" t="s">
        <v>135</v>
      </c>
      <c r="J3019" t="s">
        <v>136</v>
      </c>
      <c r="K3019" t="s">
        <v>137</v>
      </c>
      <c r="L3019" t="s">
        <v>8944</v>
      </c>
      <c r="M3019" t="s">
        <v>8945</v>
      </c>
      <c r="N3019">
        <v>1.1219444439999999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0.88898508072297111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0.88898508072297111</v>
      </c>
    </row>
    <row r="3020" spans="1:31" x14ac:dyDescent="0.25">
      <c r="A3020">
        <v>1811036</v>
      </c>
      <c r="B3020">
        <v>1</v>
      </c>
      <c r="C3020" t="s">
        <v>81</v>
      </c>
      <c r="D3020" t="s">
        <v>123</v>
      </c>
      <c r="E3020" t="s">
        <v>140</v>
      </c>
      <c r="F3020" t="s">
        <v>8946</v>
      </c>
      <c r="G3020" t="s">
        <v>142</v>
      </c>
      <c r="H3020" t="s">
        <v>143</v>
      </c>
      <c r="I3020" t="s">
        <v>135</v>
      </c>
      <c r="J3020" t="s">
        <v>136</v>
      </c>
      <c r="K3020" t="s">
        <v>137</v>
      </c>
      <c r="L3020" t="s">
        <v>8947</v>
      </c>
      <c r="M3020" t="s">
        <v>8948</v>
      </c>
      <c r="N3020">
        <v>1.698055555</v>
      </c>
      <c r="O3020">
        <v>1</v>
      </c>
      <c r="P3020">
        <v>6</v>
      </c>
      <c r="Q3020">
        <v>31</v>
      </c>
      <c r="R3020">
        <v>78</v>
      </c>
      <c r="S3020">
        <v>8</v>
      </c>
      <c r="T3020">
        <v>3</v>
      </c>
      <c r="U3020">
        <v>1</v>
      </c>
      <c r="V3020">
        <v>0</v>
      </c>
      <c r="W3020">
        <v>3.0087432914066674E-2</v>
      </c>
      <c r="X3020">
        <v>3.0301860379798438</v>
      </c>
      <c r="Y3020">
        <v>37.901694642102512</v>
      </c>
      <c r="Z3020">
        <v>106.66543698413251</v>
      </c>
      <c r="AA3020">
        <v>15.490957105230526</v>
      </c>
      <c r="AB3020">
        <v>2.2445305844664247</v>
      </c>
      <c r="AC3020">
        <v>0</v>
      </c>
      <c r="AD3020">
        <v>0</v>
      </c>
      <c r="AE3020">
        <v>165.36289278682588</v>
      </c>
    </row>
    <row r="3021" spans="1:31" x14ac:dyDescent="0.25">
      <c r="A3021">
        <v>1811038</v>
      </c>
      <c r="B3021">
        <v>1</v>
      </c>
      <c r="C3021" t="s">
        <v>80</v>
      </c>
      <c r="D3021" t="s">
        <v>100</v>
      </c>
      <c r="E3021" t="s">
        <v>176</v>
      </c>
      <c r="F3021" t="s">
        <v>8949</v>
      </c>
      <c r="G3021" t="s">
        <v>142</v>
      </c>
      <c r="H3021" t="s">
        <v>143</v>
      </c>
      <c r="I3021" t="s">
        <v>135</v>
      </c>
      <c r="J3021" t="s">
        <v>136</v>
      </c>
      <c r="K3021" t="s">
        <v>137</v>
      </c>
      <c r="L3021" t="s">
        <v>8950</v>
      </c>
      <c r="M3021" t="s">
        <v>8951</v>
      </c>
      <c r="N3021">
        <v>0.90277777699999995</v>
      </c>
      <c r="O3021">
        <v>0</v>
      </c>
      <c r="P3021">
        <v>0</v>
      </c>
      <c r="Q3021">
        <v>3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30.911911913031105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30.911911913031105</v>
      </c>
    </row>
    <row r="3022" spans="1:31" x14ac:dyDescent="0.25">
      <c r="A3022">
        <v>1811039</v>
      </c>
      <c r="B3022">
        <v>1</v>
      </c>
      <c r="C3022" t="s">
        <v>80</v>
      </c>
      <c r="D3022" t="s">
        <v>93</v>
      </c>
      <c r="E3022" t="s">
        <v>146</v>
      </c>
      <c r="F3022" t="s">
        <v>8952</v>
      </c>
      <c r="G3022" t="s">
        <v>170</v>
      </c>
      <c r="H3022" t="s">
        <v>143</v>
      </c>
      <c r="I3022" t="s">
        <v>135</v>
      </c>
      <c r="J3022" t="s">
        <v>136</v>
      </c>
      <c r="K3022" t="s">
        <v>137</v>
      </c>
      <c r="L3022" t="s">
        <v>8953</v>
      </c>
      <c r="M3022" t="s">
        <v>8954</v>
      </c>
      <c r="N3022">
        <v>1.901944444</v>
      </c>
      <c r="O3022">
        <v>0</v>
      </c>
      <c r="P3022">
        <v>1021</v>
      </c>
      <c r="Q3022">
        <v>0</v>
      </c>
      <c r="R3022">
        <v>3</v>
      </c>
      <c r="S3022">
        <v>0</v>
      </c>
      <c r="T3022">
        <v>38</v>
      </c>
      <c r="U3022">
        <v>0</v>
      </c>
      <c r="V3022">
        <v>0</v>
      </c>
      <c r="W3022">
        <v>0</v>
      </c>
      <c r="X3022">
        <v>305.46802992285018</v>
      </c>
      <c r="Y3022">
        <v>0</v>
      </c>
      <c r="Z3022">
        <v>9.9324217451566665E-2</v>
      </c>
      <c r="AA3022">
        <v>0</v>
      </c>
      <c r="AB3022">
        <v>57.276088775049324</v>
      </c>
      <c r="AC3022">
        <v>0</v>
      </c>
      <c r="AD3022">
        <v>0</v>
      </c>
      <c r="AE3022">
        <v>362.84344291535109</v>
      </c>
    </row>
    <row r="3023" spans="1:31" x14ac:dyDescent="0.25">
      <c r="A3023">
        <v>1811041</v>
      </c>
      <c r="B3023">
        <v>1</v>
      </c>
      <c r="C3023" t="s">
        <v>80</v>
      </c>
      <c r="D3023" t="s">
        <v>104</v>
      </c>
      <c r="E3023" t="s">
        <v>176</v>
      </c>
      <c r="F3023" t="s">
        <v>4681</v>
      </c>
      <c r="G3023" t="s">
        <v>142</v>
      </c>
      <c r="H3023" t="s">
        <v>143</v>
      </c>
      <c r="I3023" t="s">
        <v>135</v>
      </c>
      <c r="J3023" t="s">
        <v>136</v>
      </c>
      <c r="K3023" t="s">
        <v>137</v>
      </c>
      <c r="L3023" t="s">
        <v>8955</v>
      </c>
      <c r="M3023" t="s">
        <v>8956</v>
      </c>
      <c r="N3023">
        <v>2.273055555</v>
      </c>
      <c r="O3023">
        <v>32</v>
      </c>
      <c r="P3023">
        <v>2067</v>
      </c>
      <c r="Q3023">
        <v>115</v>
      </c>
      <c r="R3023">
        <v>163</v>
      </c>
      <c r="S3023">
        <v>51</v>
      </c>
      <c r="T3023">
        <v>206</v>
      </c>
      <c r="U3023">
        <v>3</v>
      </c>
      <c r="V3023">
        <v>1</v>
      </c>
      <c r="W3023">
        <v>101.04068757959438</v>
      </c>
      <c r="X3023">
        <v>885.70077603613652</v>
      </c>
      <c r="Y3023">
        <v>108.16645050027462</v>
      </c>
      <c r="Z3023">
        <v>71.759543557975405</v>
      </c>
      <c r="AA3023">
        <v>230.72042824840491</v>
      </c>
      <c r="AB3023">
        <v>180.84077795467425</v>
      </c>
      <c r="AC3023">
        <v>29.315869518652953</v>
      </c>
      <c r="AD3023">
        <v>1.4839214556418634</v>
      </c>
      <c r="AE3023">
        <v>1609.0284548513548</v>
      </c>
    </row>
    <row r="3024" spans="1:31" x14ac:dyDescent="0.25">
      <c r="A3024">
        <v>1811044</v>
      </c>
      <c r="B3024">
        <v>1</v>
      </c>
      <c r="C3024" t="s">
        <v>81</v>
      </c>
      <c r="D3024" t="s">
        <v>128</v>
      </c>
      <c r="E3024" t="s">
        <v>291</v>
      </c>
      <c r="F3024" t="s">
        <v>1542</v>
      </c>
      <c r="G3024" t="s">
        <v>424</v>
      </c>
      <c r="H3024" t="s">
        <v>134</v>
      </c>
      <c r="I3024" t="s">
        <v>135</v>
      </c>
      <c r="J3024" t="s">
        <v>136</v>
      </c>
      <c r="K3024" t="s">
        <v>137</v>
      </c>
      <c r="L3024" t="s">
        <v>8957</v>
      </c>
      <c r="M3024" t="s">
        <v>8958</v>
      </c>
      <c r="N3024">
        <v>1.4269444440000001</v>
      </c>
      <c r="O3024">
        <v>0</v>
      </c>
      <c r="P3024">
        <v>11</v>
      </c>
      <c r="Q3024">
        <v>0</v>
      </c>
      <c r="R3024">
        <v>11</v>
      </c>
      <c r="S3024">
        <v>0</v>
      </c>
      <c r="T3024">
        <v>3</v>
      </c>
      <c r="U3024">
        <v>0</v>
      </c>
      <c r="V3024">
        <v>0</v>
      </c>
      <c r="W3024">
        <v>0</v>
      </c>
      <c r="X3024">
        <v>3.9047807985056804</v>
      </c>
      <c r="Y3024">
        <v>0</v>
      </c>
      <c r="Z3024">
        <v>2.8311109800907892</v>
      </c>
      <c r="AA3024">
        <v>0</v>
      </c>
      <c r="AB3024">
        <v>5.0186473348208329</v>
      </c>
      <c r="AC3024">
        <v>0</v>
      </c>
      <c r="AD3024">
        <v>0</v>
      </c>
      <c r="AE3024">
        <v>11.754539113417302</v>
      </c>
    </row>
    <row r="3025" spans="1:31" x14ac:dyDescent="0.25">
      <c r="A3025">
        <v>1811050</v>
      </c>
      <c r="B3025">
        <v>1</v>
      </c>
      <c r="C3025" t="s">
        <v>80</v>
      </c>
      <c r="D3025" t="s">
        <v>110</v>
      </c>
      <c r="E3025" t="s">
        <v>131</v>
      </c>
      <c r="F3025" t="s">
        <v>8959</v>
      </c>
      <c r="G3025" t="s">
        <v>133</v>
      </c>
      <c r="H3025" t="s">
        <v>134</v>
      </c>
      <c r="I3025" t="s">
        <v>135</v>
      </c>
      <c r="J3025" t="s">
        <v>136</v>
      </c>
      <c r="K3025" t="s">
        <v>137</v>
      </c>
      <c r="L3025" t="s">
        <v>8960</v>
      </c>
      <c r="M3025" t="s">
        <v>8961</v>
      </c>
      <c r="N3025">
        <v>2.7694444439999999</v>
      </c>
      <c r="O3025">
        <v>0</v>
      </c>
      <c r="P3025">
        <v>2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2.1789251081428698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2.1789251081428698</v>
      </c>
    </row>
    <row r="3026" spans="1:31" x14ac:dyDescent="0.25">
      <c r="A3026">
        <v>1811053</v>
      </c>
      <c r="B3026">
        <v>1</v>
      </c>
      <c r="C3026" t="s">
        <v>81</v>
      </c>
      <c r="D3026" t="s">
        <v>112</v>
      </c>
      <c r="E3026" t="s">
        <v>176</v>
      </c>
      <c r="F3026" t="s">
        <v>8962</v>
      </c>
      <c r="G3026" t="s">
        <v>142</v>
      </c>
      <c r="H3026" t="s">
        <v>143</v>
      </c>
      <c r="I3026" t="s">
        <v>135</v>
      </c>
      <c r="J3026" t="s">
        <v>136</v>
      </c>
      <c r="K3026" t="s">
        <v>137</v>
      </c>
      <c r="L3026" t="s">
        <v>8963</v>
      </c>
      <c r="M3026" t="s">
        <v>8964</v>
      </c>
      <c r="N3026">
        <v>0.25333333299999999</v>
      </c>
      <c r="O3026">
        <v>0</v>
      </c>
      <c r="P3026">
        <v>9129</v>
      </c>
      <c r="Q3026">
        <v>0</v>
      </c>
      <c r="R3026">
        <v>283</v>
      </c>
      <c r="S3026">
        <v>0</v>
      </c>
      <c r="T3026">
        <v>744</v>
      </c>
      <c r="U3026">
        <v>2</v>
      </c>
      <c r="V3026">
        <v>3</v>
      </c>
      <c r="W3026">
        <v>0</v>
      </c>
      <c r="X3026">
        <v>298.12268165350656</v>
      </c>
      <c r="Y3026">
        <v>0</v>
      </c>
      <c r="Z3026">
        <v>4.4149054025909056</v>
      </c>
      <c r="AA3026">
        <v>0</v>
      </c>
      <c r="AB3026">
        <v>63.457697457650852</v>
      </c>
      <c r="AC3026">
        <v>3.7881191300437336</v>
      </c>
      <c r="AD3026">
        <v>0.83301776056746668</v>
      </c>
      <c r="AE3026">
        <v>370.61642140435958</v>
      </c>
    </row>
    <row r="3027" spans="1:31" x14ac:dyDescent="0.25">
      <c r="A3027">
        <v>1811054</v>
      </c>
      <c r="B3027">
        <v>1</v>
      </c>
      <c r="C3027" t="s">
        <v>80</v>
      </c>
      <c r="D3027" t="s">
        <v>89</v>
      </c>
      <c r="E3027" t="s">
        <v>131</v>
      </c>
      <c r="F3027" t="s">
        <v>8965</v>
      </c>
      <c r="G3027" t="s">
        <v>133</v>
      </c>
      <c r="H3027" t="s">
        <v>134</v>
      </c>
      <c r="I3027" t="s">
        <v>135</v>
      </c>
      <c r="J3027" t="s">
        <v>136</v>
      </c>
      <c r="K3027" t="s">
        <v>137</v>
      </c>
      <c r="L3027" t="s">
        <v>8966</v>
      </c>
      <c r="M3027" t="s">
        <v>8967</v>
      </c>
      <c r="N3027">
        <v>6.818888888</v>
      </c>
      <c r="O3027">
        <v>0</v>
      </c>
      <c r="P3027">
        <v>1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4.1053323878404111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4.1053323878404111</v>
      </c>
    </row>
    <row r="3028" spans="1:31" x14ac:dyDescent="0.25">
      <c r="A3028">
        <v>1811056</v>
      </c>
      <c r="B3028">
        <v>1</v>
      </c>
      <c r="C3028" t="s">
        <v>80</v>
      </c>
      <c r="D3028" t="s">
        <v>98</v>
      </c>
      <c r="E3028" t="s">
        <v>131</v>
      </c>
      <c r="F3028" t="s">
        <v>8968</v>
      </c>
      <c r="G3028" t="s">
        <v>231</v>
      </c>
      <c r="H3028" t="s">
        <v>134</v>
      </c>
      <c r="I3028" t="s">
        <v>135</v>
      </c>
      <c r="J3028" t="s">
        <v>136</v>
      </c>
      <c r="K3028" t="s">
        <v>137</v>
      </c>
      <c r="L3028" t="s">
        <v>8969</v>
      </c>
      <c r="M3028" t="s">
        <v>8970</v>
      </c>
      <c r="N3028">
        <v>7.3066666659999999</v>
      </c>
      <c r="O3028">
        <v>0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3.459607864020946</v>
      </c>
      <c r="AA3028">
        <v>0</v>
      </c>
      <c r="AB3028">
        <v>0</v>
      </c>
      <c r="AC3028">
        <v>0</v>
      </c>
      <c r="AD3028">
        <v>0</v>
      </c>
      <c r="AE3028">
        <v>3.459607864020946</v>
      </c>
    </row>
    <row r="3029" spans="1:31" x14ac:dyDescent="0.25">
      <c r="A3029">
        <v>1811057</v>
      </c>
      <c r="B3029">
        <v>1</v>
      </c>
      <c r="C3029" t="s">
        <v>80</v>
      </c>
      <c r="D3029" t="s">
        <v>99</v>
      </c>
      <c r="E3029" t="s">
        <v>131</v>
      </c>
      <c r="F3029" t="s">
        <v>8971</v>
      </c>
      <c r="G3029" t="s">
        <v>231</v>
      </c>
      <c r="H3029" t="s">
        <v>134</v>
      </c>
      <c r="I3029" t="s">
        <v>135</v>
      </c>
      <c r="J3029" t="s">
        <v>136</v>
      </c>
      <c r="K3029" t="s">
        <v>137</v>
      </c>
      <c r="L3029" t="s">
        <v>8972</v>
      </c>
      <c r="M3029" t="s">
        <v>8973</v>
      </c>
      <c r="N3029">
        <v>2.7675000000000001</v>
      </c>
      <c r="O3029">
        <v>0</v>
      </c>
      <c r="P3029">
        <v>2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2.5811662034760836E-2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2.5811662034760836E-2</v>
      </c>
    </row>
    <row r="3030" spans="1:31" x14ac:dyDescent="0.25">
      <c r="A3030">
        <v>1811058</v>
      </c>
      <c r="B3030">
        <v>1</v>
      </c>
      <c r="C3030" t="s">
        <v>81</v>
      </c>
      <c r="D3030" t="s">
        <v>120</v>
      </c>
      <c r="E3030" t="s">
        <v>140</v>
      </c>
      <c r="F3030" t="s">
        <v>1066</v>
      </c>
      <c r="G3030" t="s">
        <v>142</v>
      </c>
      <c r="H3030" t="s">
        <v>143</v>
      </c>
      <c r="I3030" t="s">
        <v>135</v>
      </c>
      <c r="J3030" t="s">
        <v>136</v>
      </c>
      <c r="K3030" t="s">
        <v>137</v>
      </c>
      <c r="L3030" t="s">
        <v>8974</v>
      </c>
      <c r="M3030" t="s">
        <v>8975</v>
      </c>
      <c r="N3030">
        <v>1.1944444439999999</v>
      </c>
      <c r="O3030">
        <v>0</v>
      </c>
      <c r="P3030">
        <v>473</v>
      </c>
      <c r="Q3030">
        <v>23</v>
      </c>
      <c r="R3030">
        <v>43</v>
      </c>
      <c r="S3030">
        <v>3</v>
      </c>
      <c r="T3030">
        <v>24</v>
      </c>
      <c r="U3030">
        <v>0</v>
      </c>
      <c r="V3030">
        <v>0</v>
      </c>
      <c r="W3030">
        <v>0</v>
      </c>
      <c r="X3030">
        <v>96.522140080800469</v>
      </c>
      <c r="Y3030">
        <v>13.24062167312027</v>
      </c>
      <c r="Z3030">
        <v>18.562005486512778</v>
      </c>
      <c r="AA3030">
        <v>38.347162019571286</v>
      </c>
      <c r="AB3030">
        <v>6.1955604105090103</v>
      </c>
      <c r="AC3030">
        <v>0</v>
      </c>
      <c r="AD3030">
        <v>0</v>
      </c>
      <c r="AE3030">
        <v>172.86748967051381</v>
      </c>
    </row>
    <row r="3031" spans="1:31" x14ac:dyDescent="0.25">
      <c r="A3031">
        <v>1811059</v>
      </c>
      <c r="B3031">
        <v>1</v>
      </c>
      <c r="C3031" t="s">
        <v>81</v>
      </c>
      <c r="D3031" t="s">
        <v>128</v>
      </c>
      <c r="E3031" t="s">
        <v>193</v>
      </c>
      <c r="F3031" t="s">
        <v>8976</v>
      </c>
      <c r="G3031" t="s">
        <v>7817</v>
      </c>
      <c r="H3031" t="s">
        <v>134</v>
      </c>
      <c r="I3031" t="s">
        <v>135</v>
      </c>
      <c r="J3031" t="s">
        <v>136</v>
      </c>
      <c r="K3031" t="s">
        <v>137</v>
      </c>
      <c r="L3031" t="s">
        <v>8977</v>
      </c>
      <c r="M3031" t="s">
        <v>8978</v>
      </c>
      <c r="N3031">
        <v>3.2002777770000002</v>
      </c>
      <c r="O3031">
        <v>0</v>
      </c>
      <c r="P3031">
        <v>93</v>
      </c>
      <c r="Q3031">
        <v>0</v>
      </c>
      <c r="R3031">
        <v>2</v>
      </c>
      <c r="S3031">
        <v>0</v>
      </c>
      <c r="T3031">
        <v>6</v>
      </c>
      <c r="U3031">
        <v>0</v>
      </c>
      <c r="V3031">
        <v>0</v>
      </c>
      <c r="W3031">
        <v>0</v>
      </c>
      <c r="X3031">
        <v>38.927910352794221</v>
      </c>
      <c r="Y3031">
        <v>0</v>
      </c>
      <c r="Z3031">
        <v>2.6209788399043084</v>
      </c>
      <c r="AA3031">
        <v>0</v>
      </c>
      <c r="AB3031">
        <v>1.9858057080441351</v>
      </c>
      <c r="AC3031">
        <v>0</v>
      </c>
      <c r="AD3031">
        <v>0</v>
      </c>
      <c r="AE3031">
        <v>43.534694900742664</v>
      </c>
    </row>
    <row r="3032" spans="1:31" x14ac:dyDescent="0.25">
      <c r="A3032">
        <v>1811060</v>
      </c>
      <c r="B3032">
        <v>1</v>
      </c>
      <c r="C3032" t="s">
        <v>80</v>
      </c>
      <c r="D3032" t="s">
        <v>91</v>
      </c>
      <c r="E3032" t="s">
        <v>176</v>
      </c>
      <c r="F3032" t="s">
        <v>8979</v>
      </c>
      <c r="G3032" t="s">
        <v>593</v>
      </c>
      <c r="H3032" t="s">
        <v>143</v>
      </c>
      <c r="I3032" t="s">
        <v>135</v>
      </c>
      <c r="J3032" t="s">
        <v>136</v>
      </c>
      <c r="K3032" t="s">
        <v>137</v>
      </c>
      <c r="L3032" t="s">
        <v>8980</v>
      </c>
      <c r="M3032" t="s">
        <v>8981</v>
      </c>
      <c r="N3032">
        <v>1.545555555</v>
      </c>
      <c r="O3032">
        <v>2</v>
      </c>
      <c r="P3032">
        <v>0</v>
      </c>
      <c r="Q3032">
        <v>16</v>
      </c>
      <c r="R3032">
        <v>23</v>
      </c>
      <c r="S3032">
        <v>7</v>
      </c>
      <c r="T3032">
        <v>3</v>
      </c>
      <c r="U3032">
        <v>0</v>
      </c>
      <c r="V3032">
        <v>0</v>
      </c>
      <c r="W3032">
        <v>0.7917348463196473</v>
      </c>
      <c r="X3032">
        <v>0</v>
      </c>
      <c r="Y3032">
        <v>85.543166101542994</v>
      </c>
      <c r="Z3032">
        <v>2.4093642248590301</v>
      </c>
      <c r="AA3032">
        <v>21.871276670822258</v>
      </c>
      <c r="AB3032">
        <v>13.616387359286499</v>
      </c>
      <c r="AC3032">
        <v>0</v>
      </c>
      <c r="AD3032">
        <v>0</v>
      </c>
      <c r="AE3032">
        <v>124.23192920283043</v>
      </c>
    </row>
    <row r="3033" spans="1:31" x14ac:dyDescent="0.25">
      <c r="A3033">
        <v>1811061</v>
      </c>
      <c r="B3033">
        <v>1</v>
      </c>
      <c r="C3033" t="s">
        <v>81</v>
      </c>
      <c r="D3033" t="s">
        <v>120</v>
      </c>
      <c r="E3033" t="s">
        <v>291</v>
      </c>
      <c r="F3033" t="s">
        <v>8982</v>
      </c>
      <c r="G3033" t="s">
        <v>424</v>
      </c>
      <c r="H3033" t="s">
        <v>134</v>
      </c>
      <c r="I3033" t="s">
        <v>135</v>
      </c>
      <c r="J3033" t="s">
        <v>136</v>
      </c>
      <c r="K3033" t="s">
        <v>137</v>
      </c>
      <c r="L3033" t="s">
        <v>8983</v>
      </c>
      <c r="M3033" t="s">
        <v>8984</v>
      </c>
      <c r="N3033">
        <v>2.8833333329999999</v>
      </c>
      <c r="O3033">
        <v>0</v>
      </c>
      <c r="P3033">
        <v>0</v>
      </c>
      <c r="Q3033">
        <v>0</v>
      </c>
      <c r="R3033">
        <v>7</v>
      </c>
      <c r="S3033">
        <v>0</v>
      </c>
      <c r="T3033">
        <v>1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5.003263592035454</v>
      </c>
      <c r="AA3033">
        <v>0</v>
      </c>
      <c r="AB3033">
        <v>5.9457118373175011E-3</v>
      </c>
      <c r="AC3033">
        <v>0</v>
      </c>
      <c r="AD3033">
        <v>0</v>
      </c>
      <c r="AE3033">
        <v>5.0092093038727716</v>
      </c>
    </row>
    <row r="3034" spans="1:31" x14ac:dyDescent="0.25">
      <c r="A3034">
        <v>1811062</v>
      </c>
      <c r="B3034">
        <v>1</v>
      </c>
      <c r="C3034" t="s">
        <v>80</v>
      </c>
      <c r="D3034" t="s">
        <v>85</v>
      </c>
      <c r="E3034" t="s">
        <v>131</v>
      </c>
      <c r="F3034" t="s">
        <v>8985</v>
      </c>
      <c r="G3034" t="s">
        <v>133</v>
      </c>
      <c r="H3034" t="s">
        <v>134</v>
      </c>
      <c r="I3034" t="s">
        <v>135</v>
      </c>
      <c r="J3034" t="s">
        <v>136</v>
      </c>
      <c r="K3034" t="s">
        <v>137</v>
      </c>
      <c r="L3034" t="s">
        <v>8986</v>
      </c>
      <c r="M3034" t="s">
        <v>8987</v>
      </c>
      <c r="N3034">
        <v>5.0308333330000004</v>
      </c>
      <c r="O3034">
        <v>0</v>
      </c>
      <c r="P3034">
        <v>9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11.43806829824632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11.43806829824632</v>
      </c>
    </row>
    <row r="3035" spans="1:31" x14ac:dyDescent="0.25">
      <c r="A3035">
        <v>1811064</v>
      </c>
      <c r="B3035">
        <v>1</v>
      </c>
      <c r="C3035" t="s">
        <v>80</v>
      </c>
      <c r="D3035" t="s">
        <v>100</v>
      </c>
      <c r="E3035" t="s">
        <v>140</v>
      </c>
      <c r="F3035" t="s">
        <v>8988</v>
      </c>
      <c r="G3035" t="s">
        <v>142</v>
      </c>
      <c r="H3035" t="s">
        <v>143</v>
      </c>
      <c r="I3035" t="s">
        <v>135</v>
      </c>
      <c r="J3035" t="s">
        <v>136</v>
      </c>
      <c r="K3035" t="s">
        <v>137</v>
      </c>
      <c r="L3035" t="s">
        <v>8989</v>
      </c>
      <c r="M3035" t="s">
        <v>8990</v>
      </c>
      <c r="N3035">
        <v>0.82972222200000001</v>
      </c>
      <c r="O3035">
        <v>0</v>
      </c>
      <c r="P3035">
        <v>3038</v>
      </c>
      <c r="Q3035">
        <v>0</v>
      </c>
      <c r="R3035">
        <v>7</v>
      </c>
      <c r="S3035">
        <v>5</v>
      </c>
      <c r="T3035">
        <v>188</v>
      </c>
      <c r="U3035">
        <v>0</v>
      </c>
      <c r="V3035">
        <v>0</v>
      </c>
      <c r="W3035">
        <v>0</v>
      </c>
      <c r="X3035">
        <v>297.70410841190392</v>
      </c>
      <c r="Y3035">
        <v>0</v>
      </c>
      <c r="Z3035">
        <v>0.47722415692401005</v>
      </c>
      <c r="AA3035">
        <v>27.236676996399151</v>
      </c>
      <c r="AB3035">
        <v>62.77326650206183</v>
      </c>
      <c r="AC3035">
        <v>0</v>
      </c>
      <c r="AD3035">
        <v>0</v>
      </c>
      <c r="AE3035">
        <v>388.19127606728887</v>
      </c>
    </row>
    <row r="3036" spans="1:31" x14ac:dyDescent="0.25">
      <c r="A3036">
        <v>1811065</v>
      </c>
      <c r="B3036">
        <v>1</v>
      </c>
      <c r="C3036" t="s">
        <v>81</v>
      </c>
      <c r="D3036" t="s">
        <v>123</v>
      </c>
      <c r="E3036" t="s">
        <v>291</v>
      </c>
      <c r="F3036" t="s">
        <v>8991</v>
      </c>
      <c r="G3036" t="s">
        <v>424</v>
      </c>
      <c r="H3036" t="s">
        <v>134</v>
      </c>
      <c r="I3036" t="s">
        <v>135</v>
      </c>
      <c r="J3036" t="s">
        <v>136</v>
      </c>
      <c r="K3036" t="s">
        <v>137</v>
      </c>
      <c r="L3036" t="s">
        <v>8992</v>
      </c>
      <c r="M3036" t="s">
        <v>8993</v>
      </c>
      <c r="N3036">
        <v>10.104166665999999</v>
      </c>
      <c r="O3036">
        <v>0</v>
      </c>
      <c r="P3036">
        <v>0</v>
      </c>
      <c r="Q3036">
        <v>0</v>
      </c>
      <c r="R3036">
        <v>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19.902790198999892</v>
      </c>
      <c r="AA3036">
        <v>0</v>
      </c>
      <c r="AB3036">
        <v>0</v>
      </c>
      <c r="AC3036">
        <v>0</v>
      </c>
      <c r="AD3036">
        <v>0</v>
      </c>
      <c r="AE3036">
        <v>19.902790198999892</v>
      </c>
    </row>
    <row r="3037" spans="1:31" x14ac:dyDescent="0.25">
      <c r="A3037">
        <v>1811066</v>
      </c>
      <c r="B3037">
        <v>1</v>
      </c>
      <c r="C3037" t="s">
        <v>80</v>
      </c>
      <c r="D3037" t="s">
        <v>96</v>
      </c>
      <c r="E3037" t="s">
        <v>146</v>
      </c>
      <c r="F3037" t="s">
        <v>8994</v>
      </c>
      <c r="G3037" t="s">
        <v>142</v>
      </c>
      <c r="H3037" t="s">
        <v>143</v>
      </c>
      <c r="I3037" t="s">
        <v>135</v>
      </c>
      <c r="J3037" t="s">
        <v>136</v>
      </c>
      <c r="K3037" t="s">
        <v>137</v>
      </c>
      <c r="L3037" t="s">
        <v>8995</v>
      </c>
      <c r="M3037" t="s">
        <v>8996</v>
      </c>
      <c r="N3037">
        <v>1.798888888</v>
      </c>
      <c r="O3037">
        <v>0</v>
      </c>
      <c r="P3037">
        <v>199</v>
      </c>
      <c r="Q3037">
        <v>0</v>
      </c>
      <c r="R3037">
        <v>0</v>
      </c>
      <c r="S3037">
        <v>0</v>
      </c>
      <c r="T3037">
        <v>2</v>
      </c>
      <c r="U3037">
        <v>0</v>
      </c>
      <c r="V3037">
        <v>0</v>
      </c>
      <c r="W3037">
        <v>0</v>
      </c>
      <c r="X3037">
        <v>37.919452052130588</v>
      </c>
      <c r="Y3037">
        <v>0</v>
      </c>
      <c r="Z3037">
        <v>0</v>
      </c>
      <c r="AA3037">
        <v>0</v>
      </c>
      <c r="AB3037">
        <v>1.8497425421098757</v>
      </c>
      <c r="AC3037">
        <v>0</v>
      </c>
      <c r="AD3037">
        <v>0</v>
      </c>
      <c r="AE3037">
        <v>39.76919459424046</v>
      </c>
    </row>
    <row r="3038" spans="1:31" x14ac:dyDescent="0.25">
      <c r="A3038">
        <v>1811068</v>
      </c>
      <c r="B3038">
        <v>1</v>
      </c>
      <c r="C3038" t="s">
        <v>81</v>
      </c>
      <c r="D3038" t="s">
        <v>113</v>
      </c>
      <c r="E3038" t="s">
        <v>193</v>
      </c>
      <c r="F3038" t="s">
        <v>8997</v>
      </c>
      <c r="G3038" t="s">
        <v>235</v>
      </c>
      <c r="H3038" t="s">
        <v>134</v>
      </c>
      <c r="I3038" t="s">
        <v>135</v>
      </c>
      <c r="J3038" t="s">
        <v>136</v>
      </c>
      <c r="K3038" t="s">
        <v>137</v>
      </c>
      <c r="L3038" t="s">
        <v>8998</v>
      </c>
      <c r="M3038" t="s">
        <v>8999</v>
      </c>
      <c r="N3038">
        <v>2.338055555</v>
      </c>
      <c r="O3038">
        <v>0</v>
      </c>
      <c r="P3038">
        <v>62</v>
      </c>
      <c r="Q3038">
        <v>0</v>
      </c>
      <c r="R3038">
        <v>0</v>
      </c>
      <c r="S3038">
        <v>0</v>
      </c>
      <c r="T3038">
        <v>2</v>
      </c>
      <c r="U3038">
        <v>0</v>
      </c>
      <c r="V3038">
        <v>0</v>
      </c>
      <c r="W3038">
        <v>0</v>
      </c>
      <c r="X3038">
        <v>31.977396101066738</v>
      </c>
      <c r="Y3038">
        <v>0</v>
      </c>
      <c r="Z3038">
        <v>0</v>
      </c>
      <c r="AA3038">
        <v>0</v>
      </c>
      <c r="AB3038">
        <v>2.3132452737807503</v>
      </c>
      <c r="AC3038">
        <v>0</v>
      </c>
      <c r="AD3038">
        <v>0</v>
      </c>
      <c r="AE3038">
        <v>34.290641374847489</v>
      </c>
    </row>
    <row r="3039" spans="1:31" x14ac:dyDescent="0.25">
      <c r="A3039">
        <v>1811069</v>
      </c>
      <c r="B3039">
        <v>1</v>
      </c>
      <c r="C3039" t="s">
        <v>81</v>
      </c>
      <c r="D3039" t="s">
        <v>126</v>
      </c>
      <c r="E3039" t="s">
        <v>146</v>
      </c>
      <c r="F3039" t="s">
        <v>9000</v>
      </c>
      <c r="G3039" t="s">
        <v>170</v>
      </c>
      <c r="H3039" t="s">
        <v>143</v>
      </c>
      <c r="I3039" t="s">
        <v>135</v>
      </c>
      <c r="J3039" t="s">
        <v>136</v>
      </c>
      <c r="K3039" t="s">
        <v>137</v>
      </c>
      <c r="L3039" t="s">
        <v>9001</v>
      </c>
      <c r="M3039" t="s">
        <v>9002</v>
      </c>
      <c r="N3039">
        <v>0.771666666</v>
      </c>
      <c r="O3039">
        <v>0</v>
      </c>
      <c r="P3039">
        <v>34</v>
      </c>
      <c r="Q3039">
        <v>4</v>
      </c>
      <c r="R3039">
        <v>20</v>
      </c>
      <c r="S3039">
        <v>0</v>
      </c>
      <c r="T3039">
        <v>1</v>
      </c>
      <c r="U3039">
        <v>0</v>
      </c>
      <c r="V3039">
        <v>0</v>
      </c>
      <c r="W3039">
        <v>0</v>
      </c>
      <c r="X3039">
        <v>3.1052677351521938</v>
      </c>
      <c r="Y3039">
        <v>4.2727721159747984</v>
      </c>
      <c r="Z3039">
        <v>5.4599627398377635</v>
      </c>
      <c r="AA3039">
        <v>0</v>
      </c>
      <c r="AB3039">
        <v>3.4112607870500001E-4</v>
      </c>
      <c r="AC3039">
        <v>0</v>
      </c>
      <c r="AD3039">
        <v>0</v>
      </c>
      <c r="AE3039">
        <v>12.838343717043461</v>
      </c>
    </row>
    <row r="3040" spans="1:31" x14ac:dyDescent="0.25">
      <c r="A3040">
        <v>1811070</v>
      </c>
      <c r="B3040">
        <v>1</v>
      </c>
      <c r="C3040" t="s">
        <v>80</v>
      </c>
      <c r="D3040" t="s">
        <v>95</v>
      </c>
      <c r="E3040" t="s">
        <v>326</v>
      </c>
      <c r="F3040" t="s">
        <v>8620</v>
      </c>
      <c r="G3040" t="s">
        <v>475</v>
      </c>
      <c r="H3040" t="s">
        <v>134</v>
      </c>
      <c r="I3040" t="s">
        <v>135</v>
      </c>
      <c r="J3040" t="s">
        <v>136</v>
      </c>
      <c r="K3040" t="s">
        <v>137</v>
      </c>
      <c r="L3040" t="s">
        <v>9003</v>
      </c>
      <c r="M3040" t="s">
        <v>9004</v>
      </c>
      <c r="N3040">
        <v>0.38194444399999999</v>
      </c>
      <c r="O3040">
        <v>0</v>
      </c>
      <c r="P3040">
        <v>35</v>
      </c>
      <c r="Q3040">
        <v>0</v>
      </c>
      <c r="R3040">
        <v>0</v>
      </c>
      <c r="S3040">
        <v>0</v>
      </c>
      <c r="T3040">
        <v>1</v>
      </c>
      <c r="U3040">
        <v>0</v>
      </c>
      <c r="V3040">
        <v>0</v>
      </c>
      <c r="W3040">
        <v>0</v>
      </c>
      <c r="X3040">
        <v>2.103268232718507</v>
      </c>
      <c r="Y3040">
        <v>0</v>
      </c>
      <c r="Z3040">
        <v>0</v>
      </c>
      <c r="AA3040">
        <v>0</v>
      </c>
      <c r="AB3040">
        <v>0.16252419797625001</v>
      </c>
      <c r="AC3040">
        <v>0</v>
      </c>
      <c r="AD3040">
        <v>0</v>
      </c>
      <c r="AE3040">
        <v>2.265792430694757</v>
      </c>
    </row>
    <row r="3041" spans="1:31" x14ac:dyDescent="0.25">
      <c r="A3041">
        <v>1811071</v>
      </c>
      <c r="B3041">
        <v>1</v>
      </c>
      <c r="C3041" t="s">
        <v>80</v>
      </c>
      <c r="D3041" t="s">
        <v>92</v>
      </c>
      <c r="E3041" t="s">
        <v>193</v>
      </c>
      <c r="F3041" t="s">
        <v>9005</v>
      </c>
      <c r="G3041" t="s">
        <v>373</v>
      </c>
      <c r="H3041" t="s">
        <v>134</v>
      </c>
      <c r="I3041" t="s">
        <v>135</v>
      </c>
      <c r="J3041" t="s">
        <v>136</v>
      </c>
      <c r="K3041" t="s">
        <v>137</v>
      </c>
      <c r="L3041" t="s">
        <v>9006</v>
      </c>
      <c r="M3041" t="s">
        <v>9007</v>
      </c>
      <c r="N3041">
        <v>1.593611111</v>
      </c>
      <c r="O3041">
        <v>0</v>
      </c>
      <c r="P3041">
        <v>24</v>
      </c>
      <c r="Q3041">
        <v>0</v>
      </c>
      <c r="R3041">
        <v>1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20.928172144223353</v>
      </c>
      <c r="Y3041">
        <v>0</v>
      </c>
      <c r="Z3041">
        <v>0.24854414626091581</v>
      </c>
      <c r="AA3041">
        <v>0</v>
      </c>
      <c r="AB3041">
        <v>0</v>
      </c>
      <c r="AC3041">
        <v>0</v>
      </c>
      <c r="AD3041">
        <v>0</v>
      </c>
      <c r="AE3041">
        <v>21.176716290484269</v>
      </c>
    </row>
    <row r="3042" spans="1:31" x14ac:dyDescent="0.25">
      <c r="A3042">
        <v>1811072</v>
      </c>
      <c r="B3042">
        <v>1</v>
      </c>
      <c r="C3042" t="s">
        <v>80</v>
      </c>
      <c r="D3042" t="s">
        <v>83</v>
      </c>
      <c r="E3042" t="s">
        <v>146</v>
      </c>
      <c r="F3042" t="s">
        <v>9008</v>
      </c>
      <c r="G3042" t="s">
        <v>2366</v>
      </c>
      <c r="H3042" t="s">
        <v>143</v>
      </c>
      <c r="I3042" t="s">
        <v>135</v>
      </c>
      <c r="J3042" t="s">
        <v>136</v>
      </c>
      <c r="K3042" t="s">
        <v>137</v>
      </c>
      <c r="L3042" t="s">
        <v>9009</v>
      </c>
      <c r="M3042" t="s">
        <v>9010</v>
      </c>
      <c r="N3042">
        <v>5.7761111109999996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15</v>
      </c>
      <c r="U3042">
        <v>0</v>
      </c>
      <c r="V3042">
        <v>2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171.64542773704693</v>
      </c>
      <c r="AC3042">
        <v>0</v>
      </c>
      <c r="AD3042">
        <v>360.80531745404073</v>
      </c>
      <c r="AE3042">
        <v>532.45074519108766</v>
      </c>
    </row>
    <row r="3043" spans="1:31" x14ac:dyDescent="0.25">
      <c r="A3043">
        <v>1811074</v>
      </c>
      <c r="B3043">
        <v>1</v>
      </c>
      <c r="C3043" t="s">
        <v>80</v>
      </c>
      <c r="D3043" t="s">
        <v>97</v>
      </c>
      <c r="E3043" t="s">
        <v>193</v>
      </c>
      <c r="F3043" t="s">
        <v>9011</v>
      </c>
      <c r="G3043" t="s">
        <v>263</v>
      </c>
      <c r="H3043" t="s">
        <v>134</v>
      </c>
      <c r="I3043" t="s">
        <v>135</v>
      </c>
      <c r="J3043" t="s">
        <v>136</v>
      </c>
      <c r="K3043" t="s">
        <v>159</v>
      </c>
      <c r="L3043" t="s">
        <v>9012</v>
      </c>
      <c r="M3043" t="s">
        <v>9013</v>
      </c>
      <c r="N3043">
        <v>3.3745599999999998</v>
      </c>
      <c r="O3043">
        <v>0</v>
      </c>
      <c r="P3043">
        <v>89</v>
      </c>
      <c r="Q3043">
        <v>0</v>
      </c>
      <c r="R3043">
        <v>0</v>
      </c>
      <c r="S3043">
        <v>0</v>
      </c>
      <c r="T3043">
        <v>6</v>
      </c>
      <c r="U3043">
        <v>0</v>
      </c>
      <c r="V3043">
        <v>0</v>
      </c>
      <c r="W3043">
        <v>0</v>
      </c>
      <c r="X3043">
        <v>87.026722575052332</v>
      </c>
      <c r="Y3043">
        <v>0</v>
      </c>
      <c r="Z3043">
        <v>0</v>
      </c>
      <c r="AA3043">
        <v>0</v>
      </c>
      <c r="AB3043">
        <v>19.719472740779064</v>
      </c>
      <c r="AC3043">
        <v>0</v>
      </c>
      <c r="AD3043">
        <v>0</v>
      </c>
      <c r="AE3043">
        <v>106.7461953158314</v>
      </c>
    </row>
    <row r="3044" spans="1:31" x14ac:dyDescent="0.25">
      <c r="A3044">
        <v>1811075</v>
      </c>
      <c r="B3044">
        <v>1</v>
      </c>
      <c r="C3044" t="s">
        <v>80</v>
      </c>
      <c r="D3044" t="s">
        <v>92</v>
      </c>
      <c r="E3044" t="s">
        <v>146</v>
      </c>
      <c r="F3044" t="s">
        <v>9014</v>
      </c>
      <c r="G3044" t="s">
        <v>170</v>
      </c>
      <c r="H3044" t="s">
        <v>143</v>
      </c>
      <c r="I3044" t="s">
        <v>135</v>
      </c>
      <c r="J3044" t="s">
        <v>136</v>
      </c>
      <c r="K3044" t="s">
        <v>137</v>
      </c>
      <c r="L3044" t="s">
        <v>9015</v>
      </c>
      <c r="M3044" t="s">
        <v>9016</v>
      </c>
      <c r="N3044">
        <v>3.3080555550000001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19.917200894063917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19.917200894063917</v>
      </c>
    </row>
    <row r="3045" spans="1:31" x14ac:dyDescent="0.25">
      <c r="A3045">
        <v>1811076</v>
      </c>
      <c r="B3045">
        <v>1</v>
      </c>
      <c r="C3045" t="s">
        <v>81</v>
      </c>
      <c r="D3045" t="s">
        <v>120</v>
      </c>
      <c r="E3045" t="s">
        <v>131</v>
      </c>
      <c r="F3045" t="s">
        <v>9017</v>
      </c>
      <c r="G3045" t="s">
        <v>231</v>
      </c>
      <c r="H3045" t="s">
        <v>134</v>
      </c>
      <c r="I3045" t="s">
        <v>135</v>
      </c>
      <c r="J3045" t="s">
        <v>136</v>
      </c>
      <c r="K3045" t="s">
        <v>137</v>
      </c>
      <c r="L3045" t="s">
        <v>9018</v>
      </c>
      <c r="M3045" t="s">
        <v>9019</v>
      </c>
      <c r="N3045">
        <v>2.108055555</v>
      </c>
      <c r="O3045">
        <v>0</v>
      </c>
      <c r="P3045">
        <v>1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0.28990792850510499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0.28990792850510499</v>
      </c>
    </row>
    <row r="3046" spans="1:31" x14ac:dyDescent="0.25">
      <c r="A3046">
        <v>1811077</v>
      </c>
      <c r="B3046">
        <v>1</v>
      </c>
      <c r="C3046" t="s">
        <v>81</v>
      </c>
      <c r="D3046" t="s">
        <v>112</v>
      </c>
      <c r="E3046" t="s">
        <v>193</v>
      </c>
      <c r="F3046" t="s">
        <v>9020</v>
      </c>
      <c r="G3046" t="s">
        <v>235</v>
      </c>
      <c r="H3046" t="s">
        <v>134</v>
      </c>
      <c r="I3046" t="s">
        <v>135</v>
      </c>
      <c r="J3046" t="s">
        <v>136</v>
      </c>
      <c r="K3046" t="s">
        <v>137</v>
      </c>
      <c r="L3046" t="s">
        <v>9021</v>
      </c>
      <c r="M3046" t="s">
        <v>9022</v>
      </c>
      <c r="N3046">
        <v>1.264444444</v>
      </c>
      <c r="O3046">
        <v>0</v>
      </c>
      <c r="P3046">
        <v>0</v>
      </c>
      <c r="Q3046">
        <v>0</v>
      </c>
      <c r="R3046">
        <v>2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1.6353431477482732</v>
      </c>
      <c r="AA3046">
        <v>0</v>
      </c>
      <c r="AB3046">
        <v>0</v>
      </c>
      <c r="AC3046">
        <v>0</v>
      </c>
      <c r="AD3046">
        <v>0</v>
      </c>
      <c r="AE3046">
        <v>1.6353431477482732</v>
      </c>
    </row>
    <row r="3047" spans="1:31" x14ac:dyDescent="0.25">
      <c r="A3047">
        <v>1811078</v>
      </c>
      <c r="B3047">
        <v>1</v>
      </c>
      <c r="C3047" t="s">
        <v>80</v>
      </c>
      <c r="D3047" t="s">
        <v>89</v>
      </c>
      <c r="E3047" t="s">
        <v>176</v>
      </c>
      <c r="F3047" t="s">
        <v>9023</v>
      </c>
      <c r="G3047" t="s">
        <v>142</v>
      </c>
      <c r="H3047" t="s">
        <v>143</v>
      </c>
      <c r="I3047" t="s">
        <v>199</v>
      </c>
      <c r="J3047" t="s">
        <v>136</v>
      </c>
      <c r="K3047" t="s">
        <v>137</v>
      </c>
      <c r="L3047" t="s">
        <v>9024</v>
      </c>
      <c r="M3047" t="s">
        <v>9025</v>
      </c>
      <c r="N3047">
        <v>4.4166666E-2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422.18370501315565</v>
      </c>
      <c r="AD3047">
        <v>0</v>
      </c>
      <c r="AE3047">
        <v>422.18370501315565</v>
      </c>
    </row>
    <row r="3048" spans="1:31" x14ac:dyDescent="0.25">
      <c r="A3048">
        <v>1811079</v>
      </c>
      <c r="B3048">
        <v>1</v>
      </c>
      <c r="C3048" t="s">
        <v>80</v>
      </c>
      <c r="D3048" t="s">
        <v>106</v>
      </c>
      <c r="E3048" t="s">
        <v>131</v>
      </c>
      <c r="F3048" t="s">
        <v>9026</v>
      </c>
      <c r="G3048" t="s">
        <v>231</v>
      </c>
      <c r="H3048" t="s">
        <v>134</v>
      </c>
      <c r="I3048" t="s">
        <v>135</v>
      </c>
      <c r="J3048" t="s">
        <v>136</v>
      </c>
      <c r="K3048" t="s">
        <v>137</v>
      </c>
      <c r="L3048" t="s">
        <v>9027</v>
      </c>
      <c r="M3048" t="s">
        <v>9028</v>
      </c>
      <c r="N3048">
        <v>0.79555555499999997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1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4.6998803330258339</v>
      </c>
      <c r="AC3048">
        <v>0</v>
      </c>
      <c r="AD3048">
        <v>0</v>
      </c>
      <c r="AE3048">
        <v>4.6998803330258339</v>
      </c>
    </row>
    <row r="3049" spans="1:31" x14ac:dyDescent="0.25">
      <c r="A3049">
        <v>1811082</v>
      </c>
      <c r="B3049">
        <v>1</v>
      </c>
      <c r="C3049" t="s">
        <v>80</v>
      </c>
      <c r="D3049" t="s">
        <v>104</v>
      </c>
      <c r="E3049" t="s">
        <v>131</v>
      </c>
      <c r="F3049" t="s">
        <v>9029</v>
      </c>
      <c r="G3049" t="s">
        <v>231</v>
      </c>
      <c r="H3049" t="s">
        <v>134</v>
      </c>
      <c r="I3049" t="s">
        <v>135</v>
      </c>
      <c r="J3049" t="s">
        <v>136</v>
      </c>
      <c r="K3049" t="s">
        <v>137</v>
      </c>
      <c r="L3049" t="s">
        <v>9030</v>
      </c>
      <c r="M3049" t="s">
        <v>9031</v>
      </c>
      <c r="N3049">
        <v>4.3838888880000004</v>
      </c>
      <c r="O3049">
        <v>0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0.64044971613124835</v>
      </c>
      <c r="AA3049">
        <v>0</v>
      </c>
      <c r="AB3049">
        <v>0</v>
      </c>
      <c r="AC3049">
        <v>0</v>
      </c>
      <c r="AD3049">
        <v>0</v>
      </c>
      <c r="AE3049">
        <v>0.64044971613124835</v>
      </c>
    </row>
    <row r="3050" spans="1:31" x14ac:dyDescent="0.25">
      <c r="A3050">
        <v>1811083</v>
      </c>
      <c r="B3050">
        <v>1</v>
      </c>
      <c r="C3050" t="s">
        <v>81</v>
      </c>
      <c r="D3050" t="s">
        <v>121</v>
      </c>
      <c r="E3050" t="s">
        <v>146</v>
      </c>
      <c r="F3050" t="s">
        <v>9032</v>
      </c>
      <c r="G3050" t="s">
        <v>142</v>
      </c>
      <c r="H3050" t="s">
        <v>143</v>
      </c>
      <c r="I3050" t="s">
        <v>135</v>
      </c>
      <c r="J3050" t="s">
        <v>136</v>
      </c>
      <c r="K3050" t="s">
        <v>137</v>
      </c>
      <c r="L3050" t="s">
        <v>9033</v>
      </c>
      <c r="M3050" t="s">
        <v>9034</v>
      </c>
      <c r="N3050">
        <v>2.716388888</v>
      </c>
      <c r="O3050">
        <v>0</v>
      </c>
      <c r="P3050">
        <v>167</v>
      </c>
      <c r="Q3050">
        <v>0</v>
      </c>
      <c r="R3050">
        <v>10</v>
      </c>
      <c r="S3050">
        <v>0</v>
      </c>
      <c r="T3050">
        <v>5</v>
      </c>
      <c r="U3050">
        <v>0</v>
      </c>
      <c r="V3050">
        <v>0</v>
      </c>
      <c r="W3050">
        <v>0</v>
      </c>
      <c r="X3050">
        <v>44.278914547595662</v>
      </c>
      <c r="Y3050">
        <v>0</v>
      </c>
      <c r="Z3050">
        <v>3.5079631754824175E-2</v>
      </c>
      <c r="AA3050">
        <v>0</v>
      </c>
      <c r="AB3050">
        <v>1.3386298645406529</v>
      </c>
      <c r="AC3050">
        <v>0</v>
      </c>
      <c r="AD3050">
        <v>0</v>
      </c>
      <c r="AE3050">
        <v>45.652624043891137</v>
      </c>
    </row>
    <row r="3051" spans="1:31" x14ac:dyDescent="0.25">
      <c r="A3051">
        <v>1811084</v>
      </c>
      <c r="B3051">
        <v>1</v>
      </c>
      <c r="C3051" t="s">
        <v>81</v>
      </c>
      <c r="D3051" t="s">
        <v>117</v>
      </c>
      <c r="E3051" t="s">
        <v>193</v>
      </c>
      <c r="F3051" t="s">
        <v>9035</v>
      </c>
      <c r="G3051" t="s">
        <v>263</v>
      </c>
      <c r="H3051" t="s">
        <v>134</v>
      </c>
      <c r="I3051" t="s">
        <v>135</v>
      </c>
      <c r="J3051" t="s">
        <v>136</v>
      </c>
      <c r="K3051" t="s">
        <v>159</v>
      </c>
      <c r="L3051" t="s">
        <v>9036</v>
      </c>
      <c r="M3051" t="s">
        <v>9037</v>
      </c>
      <c r="N3051">
        <v>6.1633333329999997</v>
      </c>
      <c r="O3051">
        <v>0</v>
      </c>
      <c r="P3051">
        <v>5</v>
      </c>
      <c r="Q3051">
        <v>0</v>
      </c>
      <c r="R3051">
        <v>2</v>
      </c>
      <c r="S3051">
        <v>0</v>
      </c>
      <c r="T3051">
        <v>1</v>
      </c>
      <c r="U3051">
        <v>0</v>
      </c>
      <c r="V3051">
        <v>0</v>
      </c>
      <c r="W3051">
        <v>0</v>
      </c>
      <c r="X3051">
        <v>4.879411967401408</v>
      </c>
      <c r="Y3051">
        <v>0</v>
      </c>
      <c r="Z3051">
        <v>4.8435177260278213</v>
      </c>
      <c r="AA3051">
        <v>0</v>
      </c>
      <c r="AB3051">
        <v>0.11620142879045556</v>
      </c>
      <c r="AC3051">
        <v>0</v>
      </c>
      <c r="AD3051">
        <v>0</v>
      </c>
      <c r="AE3051">
        <v>9.8391311222196851</v>
      </c>
    </row>
    <row r="3052" spans="1:31" x14ac:dyDescent="0.25">
      <c r="A3052">
        <v>1811085</v>
      </c>
      <c r="B3052">
        <v>1</v>
      </c>
      <c r="C3052" t="s">
        <v>81</v>
      </c>
      <c r="D3052" t="s">
        <v>114</v>
      </c>
      <c r="E3052" t="s">
        <v>140</v>
      </c>
      <c r="F3052" t="s">
        <v>9038</v>
      </c>
      <c r="G3052" t="s">
        <v>142</v>
      </c>
      <c r="H3052" t="s">
        <v>143</v>
      </c>
      <c r="I3052" t="s">
        <v>199</v>
      </c>
      <c r="J3052" t="s">
        <v>136</v>
      </c>
      <c r="K3052" t="s">
        <v>137</v>
      </c>
      <c r="L3052" t="s">
        <v>9039</v>
      </c>
      <c r="M3052" t="s">
        <v>9040</v>
      </c>
      <c r="N3052">
        <v>8.3333330000000001E-3</v>
      </c>
      <c r="O3052">
        <v>0</v>
      </c>
      <c r="P3052">
        <v>858</v>
      </c>
      <c r="Q3052">
        <v>0</v>
      </c>
      <c r="R3052">
        <v>9</v>
      </c>
      <c r="S3052">
        <v>1</v>
      </c>
      <c r="T3052">
        <v>67</v>
      </c>
      <c r="U3052">
        <v>0</v>
      </c>
      <c r="V3052">
        <v>0</v>
      </c>
      <c r="W3052">
        <v>0</v>
      </c>
      <c r="X3052">
        <v>0.55669430364174999</v>
      </c>
      <c r="Y3052">
        <v>0</v>
      </c>
      <c r="Z3052">
        <v>4.5734766162499994E-4</v>
      </c>
      <c r="AA3052">
        <v>0</v>
      </c>
      <c r="AB3052">
        <v>7.1936805692099995E-2</v>
      </c>
      <c r="AC3052">
        <v>0</v>
      </c>
      <c r="AD3052">
        <v>0</v>
      </c>
      <c r="AE3052">
        <v>0.629088456995475</v>
      </c>
    </row>
    <row r="3053" spans="1:31" x14ac:dyDescent="0.25">
      <c r="A3053">
        <v>1811086</v>
      </c>
      <c r="B3053">
        <v>1</v>
      </c>
      <c r="C3053" t="s">
        <v>80</v>
      </c>
      <c r="D3053" t="s">
        <v>92</v>
      </c>
      <c r="E3053" t="s">
        <v>131</v>
      </c>
      <c r="F3053" t="s">
        <v>9041</v>
      </c>
      <c r="G3053" t="s">
        <v>231</v>
      </c>
      <c r="H3053" t="s">
        <v>134</v>
      </c>
      <c r="I3053" t="s">
        <v>135</v>
      </c>
      <c r="J3053" t="s">
        <v>136</v>
      </c>
      <c r="K3053" t="s">
        <v>137</v>
      </c>
      <c r="L3053" t="s">
        <v>9042</v>
      </c>
      <c r="M3053" t="s">
        <v>9043</v>
      </c>
      <c r="N3053">
        <v>6.9866666659999996</v>
      </c>
      <c r="O3053">
        <v>0</v>
      </c>
      <c r="P3053">
        <v>1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3.7859836778722133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3.7859836778722133</v>
      </c>
    </row>
    <row r="3054" spans="1:31" x14ac:dyDescent="0.25">
      <c r="A3054">
        <v>1811087</v>
      </c>
      <c r="B3054">
        <v>1</v>
      </c>
      <c r="C3054" t="s">
        <v>80</v>
      </c>
      <c r="D3054" t="s">
        <v>94</v>
      </c>
      <c r="E3054" t="s">
        <v>291</v>
      </c>
      <c r="F3054" t="s">
        <v>9044</v>
      </c>
      <c r="G3054" t="s">
        <v>279</v>
      </c>
      <c r="H3054" t="s">
        <v>134</v>
      </c>
      <c r="I3054" t="s">
        <v>135</v>
      </c>
      <c r="J3054" t="s">
        <v>136</v>
      </c>
      <c r="K3054" t="s">
        <v>137</v>
      </c>
      <c r="L3054" t="s">
        <v>9045</v>
      </c>
      <c r="M3054" t="s">
        <v>9046</v>
      </c>
      <c r="N3054">
        <v>0.71972222200000002</v>
      </c>
      <c r="O3054">
        <v>0</v>
      </c>
      <c r="P3054">
        <v>35</v>
      </c>
      <c r="Q3054">
        <v>0</v>
      </c>
      <c r="R3054">
        <v>0</v>
      </c>
      <c r="S3054">
        <v>0</v>
      </c>
      <c r="T3054">
        <v>2</v>
      </c>
      <c r="U3054">
        <v>0</v>
      </c>
      <c r="V3054">
        <v>0</v>
      </c>
      <c r="W3054">
        <v>0</v>
      </c>
      <c r="X3054">
        <v>1.9188256678930813</v>
      </c>
      <c r="Y3054">
        <v>0</v>
      </c>
      <c r="Z3054">
        <v>0</v>
      </c>
      <c r="AA3054">
        <v>0</v>
      </c>
      <c r="AB3054">
        <v>2.4865212933E-3</v>
      </c>
      <c r="AC3054">
        <v>0</v>
      </c>
      <c r="AD3054">
        <v>0</v>
      </c>
      <c r="AE3054">
        <v>1.9213121891863814</v>
      </c>
    </row>
    <row r="3055" spans="1:31" x14ac:dyDescent="0.25">
      <c r="A3055">
        <v>1811088</v>
      </c>
      <c r="B3055">
        <v>1</v>
      </c>
      <c r="C3055" t="s">
        <v>80</v>
      </c>
      <c r="D3055" t="s">
        <v>100</v>
      </c>
      <c r="E3055" t="s">
        <v>131</v>
      </c>
      <c r="F3055" t="s">
        <v>9047</v>
      </c>
      <c r="G3055" t="s">
        <v>231</v>
      </c>
      <c r="H3055" t="s">
        <v>134</v>
      </c>
      <c r="I3055" t="s">
        <v>135</v>
      </c>
      <c r="J3055" t="s">
        <v>136</v>
      </c>
      <c r="K3055" t="s">
        <v>137</v>
      </c>
      <c r="L3055" t="s">
        <v>9048</v>
      </c>
      <c r="M3055" t="s">
        <v>9049</v>
      </c>
      <c r="N3055">
        <v>1.0219444440000001</v>
      </c>
      <c r="O3055">
        <v>0</v>
      </c>
      <c r="P3055">
        <v>2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0.1469871161651278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0.1469871161651278</v>
      </c>
    </row>
    <row r="3056" spans="1:31" x14ac:dyDescent="0.25">
      <c r="A3056">
        <v>1811089</v>
      </c>
      <c r="B3056">
        <v>1</v>
      </c>
      <c r="C3056" t="s">
        <v>80</v>
      </c>
      <c r="D3056" t="s">
        <v>109</v>
      </c>
      <c r="E3056" t="s">
        <v>131</v>
      </c>
      <c r="F3056" t="s">
        <v>9050</v>
      </c>
      <c r="G3056" t="s">
        <v>231</v>
      </c>
      <c r="H3056" t="s">
        <v>134</v>
      </c>
      <c r="I3056" t="s">
        <v>135</v>
      </c>
      <c r="J3056" t="s">
        <v>136</v>
      </c>
      <c r="K3056" t="s">
        <v>137</v>
      </c>
      <c r="L3056" t="s">
        <v>9051</v>
      </c>
      <c r="M3056" t="s">
        <v>9052</v>
      </c>
      <c r="N3056">
        <v>2.5233333330000001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0.40967410628905998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0.40967410628905998</v>
      </c>
    </row>
    <row r="3057" spans="1:31" x14ac:dyDescent="0.25">
      <c r="A3057">
        <v>1811091</v>
      </c>
      <c r="B3057">
        <v>1</v>
      </c>
      <c r="C3057" t="s">
        <v>80</v>
      </c>
      <c r="D3057" t="s">
        <v>93</v>
      </c>
      <c r="E3057" t="s">
        <v>176</v>
      </c>
      <c r="F3057" t="s">
        <v>5454</v>
      </c>
      <c r="G3057" t="s">
        <v>263</v>
      </c>
      <c r="H3057" t="s">
        <v>143</v>
      </c>
      <c r="I3057" t="s">
        <v>135</v>
      </c>
      <c r="J3057" t="s">
        <v>136</v>
      </c>
      <c r="K3057" t="s">
        <v>159</v>
      </c>
      <c r="L3057" t="s">
        <v>9053</v>
      </c>
      <c r="M3057" t="s">
        <v>9054</v>
      </c>
      <c r="N3057">
        <v>6.4583349999999999</v>
      </c>
      <c r="O3057">
        <v>0</v>
      </c>
      <c r="P3057">
        <v>181</v>
      </c>
      <c r="Q3057">
        <v>0</v>
      </c>
      <c r="R3057">
        <v>83</v>
      </c>
      <c r="S3057">
        <v>1</v>
      </c>
      <c r="T3057">
        <v>51</v>
      </c>
      <c r="U3057">
        <v>0</v>
      </c>
      <c r="V3057">
        <v>0</v>
      </c>
      <c r="W3057">
        <v>0</v>
      </c>
      <c r="X3057">
        <v>355.62403173738619</v>
      </c>
      <c r="Y3057">
        <v>0</v>
      </c>
      <c r="Z3057">
        <v>481.69633083259686</v>
      </c>
      <c r="AA3057">
        <v>89.494621755908568</v>
      </c>
      <c r="AB3057">
        <v>288.08682075810657</v>
      </c>
      <c r="AC3057">
        <v>0</v>
      </c>
      <c r="AD3057">
        <v>0</v>
      </c>
      <c r="AE3057">
        <v>1214.9018050839982</v>
      </c>
    </row>
    <row r="3058" spans="1:31" x14ac:dyDescent="0.25">
      <c r="A3058">
        <v>1811092</v>
      </c>
      <c r="B3058">
        <v>1</v>
      </c>
      <c r="C3058" t="s">
        <v>80</v>
      </c>
      <c r="D3058" t="s">
        <v>85</v>
      </c>
      <c r="E3058" t="s">
        <v>131</v>
      </c>
      <c r="F3058" t="s">
        <v>9055</v>
      </c>
      <c r="G3058" t="s">
        <v>209</v>
      </c>
      <c r="H3058" t="s">
        <v>134</v>
      </c>
      <c r="I3058" t="s">
        <v>135</v>
      </c>
      <c r="J3058" t="s">
        <v>136</v>
      </c>
      <c r="K3058" t="s">
        <v>137</v>
      </c>
      <c r="L3058" t="s">
        <v>9056</v>
      </c>
      <c r="M3058" t="s">
        <v>9057</v>
      </c>
      <c r="N3058">
        <v>1.1391666659999999</v>
      </c>
      <c r="O3058">
        <v>0</v>
      </c>
      <c r="P3058">
        <v>9</v>
      </c>
      <c r="Q3058">
        <v>0</v>
      </c>
      <c r="R3058">
        <v>0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2.8204738607282782</v>
      </c>
      <c r="Y3058">
        <v>0</v>
      </c>
      <c r="Z3058">
        <v>0</v>
      </c>
      <c r="AA3058">
        <v>0</v>
      </c>
      <c r="AB3058">
        <v>1.8355837313920004E-2</v>
      </c>
      <c r="AC3058">
        <v>0</v>
      </c>
      <c r="AD3058">
        <v>0</v>
      </c>
      <c r="AE3058">
        <v>2.8388296980421983</v>
      </c>
    </row>
    <row r="3059" spans="1:31" x14ac:dyDescent="0.25">
      <c r="A3059">
        <v>1811094</v>
      </c>
      <c r="B3059">
        <v>1</v>
      </c>
      <c r="C3059" t="s">
        <v>80</v>
      </c>
      <c r="D3059" t="s">
        <v>95</v>
      </c>
      <c r="E3059" t="s">
        <v>193</v>
      </c>
      <c r="F3059" t="s">
        <v>9058</v>
      </c>
      <c r="G3059" t="s">
        <v>247</v>
      </c>
      <c r="H3059" t="s">
        <v>134</v>
      </c>
      <c r="I3059" t="s">
        <v>135</v>
      </c>
      <c r="J3059" t="s">
        <v>136</v>
      </c>
      <c r="K3059" t="s">
        <v>137</v>
      </c>
      <c r="L3059" t="s">
        <v>9059</v>
      </c>
      <c r="M3059" t="s">
        <v>9060</v>
      </c>
      <c r="N3059">
        <v>1.7647222220000001</v>
      </c>
      <c r="O3059">
        <v>0</v>
      </c>
      <c r="P3059">
        <v>50</v>
      </c>
      <c r="Q3059">
        <v>0</v>
      </c>
      <c r="R3059">
        <v>0</v>
      </c>
      <c r="S3059">
        <v>0</v>
      </c>
      <c r="T3059">
        <v>1</v>
      </c>
      <c r="U3059">
        <v>0</v>
      </c>
      <c r="V3059">
        <v>0</v>
      </c>
      <c r="W3059">
        <v>0</v>
      </c>
      <c r="X3059">
        <v>14.16759875257806</v>
      </c>
      <c r="Y3059">
        <v>0</v>
      </c>
      <c r="Z3059">
        <v>0</v>
      </c>
      <c r="AA3059">
        <v>0</v>
      </c>
      <c r="AB3059">
        <v>8.2547657813744443E-2</v>
      </c>
      <c r="AC3059">
        <v>0</v>
      </c>
      <c r="AD3059">
        <v>0</v>
      </c>
      <c r="AE3059">
        <v>14.250146410391805</v>
      </c>
    </row>
    <row r="3060" spans="1:31" x14ac:dyDescent="0.25">
      <c r="A3060">
        <v>1811095</v>
      </c>
      <c r="B3060">
        <v>1</v>
      </c>
      <c r="C3060" t="s">
        <v>80</v>
      </c>
      <c r="D3060" t="s">
        <v>100</v>
      </c>
      <c r="E3060" t="s">
        <v>193</v>
      </c>
      <c r="F3060" t="s">
        <v>9061</v>
      </c>
      <c r="G3060" t="s">
        <v>373</v>
      </c>
      <c r="H3060" t="s">
        <v>134</v>
      </c>
      <c r="I3060" t="s">
        <v>135</v>
      </c>
      <c r="J3060" t="s">
        <v>136</v>
      </c>
      <c r="K3060" t="s">
        <v>137</v>
      </c>
      <c r="L3060" t="s">
        <v>9059</v>
      </c>
      <c r="M3060" t="s">
        <v>9062</v>
      </c>
      <c r="N3060">
        <v>1.6955555550000001</v>
      </c>
      <c r="O3060">
        <v>0</v>
      </c>
      <c r="P3060">
        <v>1</v>
      </c>
      <c r="Q3060">
        <v>0</v>
      </c>
      <c r="R3060">
        <v>0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0.40068001586447999</v>
      </c>
      <c r="Y3060">
        <v>0</v>
      </c>
      <c r="Z3060">
        <v>0</v>
      </c>
      <c r="AA3060">
        <v>0</v>
      </c>
      <c r="AB3060">
        <v>48.47723931197126</v>
      </c>
      <c r="AC3060">
        <v>0</v>
      </c>
      <c r="AD3060">
        <v>0</v>
      </c>
      <c r="AE3060">
        <v>48.877919327835741</v>
      </c>
    </row>
    <row r="3061" spans="1:31" x14ac:dyDescent="0.25">
      <c r="A3061">
        <v>1811097</v>
      </c>
      <c r="B3061">
        <v>1</v>
      </c>
      <c r="C3061" t="s">
        <v>80</v>
      </c>
      <c r="D3061" t="s">
        <v>100</v>
      </c>
      <c r="E3061" t="s">
        <v>146</v>
      </c>
      <c r="F3061" t="s">
        <v>9063</v>
      </c>
      <c r="G3061" t="s">
        <v>142</v>
      </c>
      <c r="H3061" t="s">
        <v>143</v>
      </c>
      <c r="I3061" t="s">
        <v>135</v>
      </c>
      <c r="J3061" t="s">
        <v>136</v>
      </c>
      <c r="K3061" t="s">
        <v>137</v>
      </c>
      <c r="L3061" t="s">
        <v>9064</v>
      </c>
      <c r="M3061" t="s">
        <v>9065</v>
      </c>
      <c r="N3061">
        <v>1.386111111</v>
      </c>
      <c r="O3061">
        <v>0</v>
      </c>
      <c r="P3061">
        <v>2068</v>
      </c>
      <c r="Q3061">
        <v>0</v>
      </c>
      <c r="R3061">
        <v>7</v>
      </c>
      <c r="S3061">
        <v>2</v>
      </c>
      <c r="T3061">
        <v>162</v>
      </c>
      <c r="U3061">
        <v>0</v>
      </c>
      <c r="V3061">
        <v>0</v>
      </c>
      <c r="W3061">
        <v>0</v>
      </c>
      <c r="X3061">
        <v>435.9846792404154</v>
      </c>
      <c r="Y3061">
        <v>0</v>
      </c>
      <c r="Z3061">
        <v>0.83743418284729998</v>
      </c>
      <c r="AA3061">
        <v>33.214887975009866</v>
      </c>
      <c r="AB3061">
        <v>108.01175145018422</v>
      </c>
      <c r="AC3061">
        <v>0</v>
      </c>
      <c r="AD3061">
        <v>0</v>
      </c>
      <c r="AE3061">
        <v>578.04875284845673</v>
      </c>
    </row>
    <row r="3062" spans="1:31" x14ac:dyDescent="0.25">
      <c r="A3062">
        <v>1811098</v>
      </c>
      <c r="B3062">
        <v>1</v>
      </c>
      <c r="C3062" t="s">
        <v>80</v>
      </c>
      <c r="D3062" t="s">
        <v>110</v>
      </c>
      <c r="E3062" t="s">
        <v>193</v>
      </c>
      <c r="F3062" t="s">
        <v>9066</v>
      </c>
      <c r="G3062" t="s">
        <v>263</v>
      </c>
      <c r="H3062" t="s">
        <v>134</v>
      </c>
      <c r="I3062" t="s">
        <v>135</v>
      </c>
      <c r="J3062" t="s">
        <v>136</v>
      </c>
      <c r="K3062" t="s">
        <v>159</v>
      </c>
      <c r="L3062" t="s">
        <v>9067</v>
      </c>
      <c r="M3062" t="s">
        <v>9068</v>
      </c>
      <c r="N3062">
        <v>1.1458333329999999</v>
      </c>
      <c r="O3062">
        <v>0</v>
      </c>
      <c r="P3062">
        <v>70</v>
      </c>
      <c r="Q3062">
        <v>0</v>
      </c>
      <c r="R3062">
        <v>0</v>
      </c>
      <c r="S3062">
        <v>0</v>
      </c>
      <c r="T3062">
        <v>2</v>
      </c>
      <c r="U3062">
        <v>0</v>
      </c>
      <c r="V3062">
        <v>0</v>
      </c>
      <c r="W3062">
        <v>0</v>
      </c>
      <c r="X3062">
        <v>20.755398713208582</v>
      </c>
      <c r="Y3062">
        <v>0</v>
      </c>
      <c r="Z3062">
        <v>0</v>
      </c>
      <c r="AA3062">
        <v>0</v>
      </c>
      <c r="AB3062">
        <v>2.2031417693488473</v>
      </c>
      <c r="AC3062">
        <v>0</v>
      </c>
      <c r="AD3062">
        <v>0</v>
      </c>
      <c r="AE3062">
        <v>22.958540482557428</v>
      </c>
    </row>
    <row r="3063" spans="1:31" x14ac:dyDescent="0.25">
      <c r="A3063">
        <v>1811099</v>
      </c>
      <c r="B3063">
        <v>1</v>
      </c>
      <c r="C3063" t="s">
        <v>80</v>
      </c>
      <c r="D3063" t="s">
        <v>83</v>
      </c>
      <c r="E3063" t="s">
        <v>131</v>
      </c>
      <c r="F3063" t="s">
        <v>9069</v>
      </c>
      <c r="G3063" t="s">
        <v>209</v>
      </c>
      <c r="H3063" t="s">
        <v>134</v>
      </c>
      <c r="I3063" t="s">
        <v>135</v>
      </c>
      <c r="J3063" t="s">
        <v>136</v>
      </c>
      <c r="K3063" t="s">
        <v>137</v>
      </c>
      <c r="L3063" t="s">
        <v>9070</v>
      </c>
      <c r="M3063" t="s">
        <v>9071</v>
      </c>
      <c r="N3063">
        <v>1.1875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12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6.6405537335057581</v>
      </c>
      <c r="AC3063">
        <v>0</v>
      </c>
      <c r="AD3063">
        <v>0</v>
      </c>
      <c r="AE3063">
        <v>6.6405537335057581</v>
      </c>
    </row>
    <row r="3064" spans="1:31" x14ac:dyDescent="0.25">
      <c r="A3064">
        <v>1811100</v>
      </c>
      <c r="B3064">
        <v>1</v>
      </c>
      <c r="C3064" t="s">
        <v>81</v>
      </c>
      <c r="D3064" t="s">
        <v>119</v>
      </c>
      <c r="E3064" t="s">
        <v>193</v>
      </c>
      <c r="F3064" t="s">
        <v>9072</v>
      </c>
      <c r="G3064" t="s">
        <v>726</v>
      </c>
      <c r="H3064" t="s">
        <v>134</v>
      </c>
      <c r="I3064" t="s">
        <v>135</v>
      </c>
      <c r="J3064" t="s">
        <v>136</v>
      </c>
      <c r="K3064" t="s">
        <v>137</v>
      </c>
      <c r="L3064" t="s">
        <v>9073</v>
      </c>
      <c r="M3064" t="s">
        <v>9074</v>
      </c>
      <c r="N3064">
        <v>3.0555555550000002</v>
      </c>
      <c r="O3064">
        <v>0</v>
      </c>
      <c r="P3064">
        <v>49</v>
      </c>
      <c r="Q3064">
        <v>0</v>
      </c>
      <c r="R3064">
        <v>2</v>
      </c>
      <c r="S3064">
        <v>0</v>
      </c>
      <c r="T3064">
        <v>1</v>
      </c>
      <c r="U3064">
        <v>0</v>
      </c>
      <c r="V3064">
        <v>0</v>
      </c>
      <c r="W3064">
        <v>0</v>
      </c>
      <c r="X3064">
        <v>23.720875353532485</v>
      </c>
      <c r="Y3064">
        <v>0</v>
      </c>
      <c r="Z3064">
        <v>1.7892488603733336</v>
      </c>
      <c r="AA3064">
        <v>0</v>
      </c>
      <c r="AB3064">
        <v>0.53853860820799992</v>
      </c>
      <c r="AC3064">
        <v>0</v>
      </c>
      <c r="AD3064">
        <v>0</v>
      </c>
      <c r="AE3064">
        <v>26.048662822113819</v>
      </c>
    </row>
    <row r="3065" spans="1:31" x14ac:dyDescent="0.25">
      <c r="A3065">
        <v>1811103</v>
      </c>
      <c r="B3065">
        <v>1</v>
      </c>
      <c r="C3065" t="s">
        <v>81</v>
      </c>
      <c r="D3065" t="s">
        <v>118</v>
      </c>
      <c r="E3065" t="s">
        <v>140</v>
      </c>
      <c r="F3065" t="s">
        <v>154</v>
      </c>
      <c r="G3065" t="s">
        <v>142</v>
      </c>
      <c r="H3065" t="s">
        <v>143</v>
      </c>
      <c r="I3065" t="s">
        <v>199</v>
      </c>
      <c r="J3065" t="s">
        <v>136</v>
      </c>
      <c r="K3065" t="s">
        <v>137</v>
      </c>
      <c r="L3065" t="s">
        <v>9075</v>
      </c>
      <c r="M3065" t="s">
        <v>9076</v>
      </c>
      <c r="N3065">
        <v>6.3888879999999997E-3</v>
      </c>
      <c r="O3065">
        <v>1</v>
      </c>
      <c r="P3065">
        <v>353</v>
      </c>
      <c r="Q3065">
        <v>44</v>
      </c>
      <c r="R3065">
        <v>33</v>
      </c>
      <c r="S3065">
        <v>9</v>
      </c>
      <c r="T3065">
        <v>38</v>
      </c>
      <c r="U3065">
        <v>0</v>
      </c>
      <c r="V3065">
        <v>0</v>
      </c>
      <c r="W3065">
        <v>3.7625206197794449E-3</v>
      </c>
      <c r="X3065">
        <v>0.27244199504622224</v>
      </c>
      <c r="Y3065">
        <v>1.9903967962578482</v>
      </c>
      <c r="Z3065">
        <v>0.11003520387231693</v>
      </c>
      <c r="AA3065">
        <v>0.15593361494067501</v>
      </c>
      <c r="AB3065">
        <v>0.17662834582518616</v>
      </c>
      <c r="AC3065">
        <v>0</v>
      </c>
      <c r="AD3065">
        <v>0</v>
      </c>
      <c r="AE3065">
        <v>2.7091984765620283</v>
      </c>
    </row>
    <row r="3066" spans="1:31" x14ac:dyDescent="0.25">
      <c r="A3066">
        <v>1811106</v>
      </c>
      <c r="B3066">
        <v>1</v>
      </c>
      <c r="C3066" t="s">
        <v>80</v>
      </c>
      <c r="D3066" t="s">
        <v>96</v>
      </c>
      <c r="E3066" t="s">
        <v>131</v>
      </c>
      <c r="F3066" t="s">
        <v>9077</v>
      </c>
      <c r="G3066" t="s">
        <v>209</v>
      </c>
      <c r="H3066" t="s">
        <v>134</v>
      </c>
      <c r="I3066" t="s">
        <v>135</v>
      </c>
      <c r="J3066" t="s">
        <v>136</v>
      </c>
      <c r="K3066" t="s">
        <v>137</v>
      </c>
      <c r="L3066" t="s">
        <v>9078</v>
      </c>
      <c r="M3066" t="s">
        <v>9079</v>
      </c>
      <c r="N3066">
        <v>2.8280555550000002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1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0.30989432139568918</v>
      </c>
      <c r="AC3066">
        <v>0</v>
      </c>
      <c r="AD3066">
        <v>0</v>
      </c>
      <c r="AE3066">
        <v>0.30989432139568918</v>
      </c>
    </row>
    <row r="3067" spans="1:31" x14ac:dyDescent="0.25">
      <c r="A3067">
        <v>1811107</v>
      </c>
      <c r="B3067">
        <v>1</v>
      </c>
      <c r="C3067" t="s">
        <v>80</v>
      </c>
      <c r="D3067" t="s">
        <v>103</v>
      </c>
      <c r="E3067" t="s">
        <v>193</v>
      </c>
      <c r="F3067" t="s">
        <v>8163</v>
      </c>
      <c r="G3067" t="s">
        <v>1763</v>
      </c>
      <c r="H3067" t="s">
        <v>134</v>
      </c>
      <c r="I3067" t="s">
        <v>135</v>
      </c>
      <c r="J3067" t="s">
        <v>136</v>
      </c>
      <c r="K3067" t="s">
        <v>137</v>
      </c>
      <c r="L3067" t="s">
        <v>9080</v>
      </c>
      <c r="M3067" t="s">
        <v>9081</v>
      </c>
      <c r="N3067">
        <v>1.5719444440000001</v>
      </c>
      <c r="O3067">
        <v>0</v>
      </c>
      <c r="P3067">
        <v>6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2.1288191852910505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2.1288191852910505</v>
      </c>
    </row>
    <row r="3068" spans="1:31" x14ac:dyDescent="0.25">
      <c r="A3068">
        <v>1811108</v>
      </c>
      <c r="B3068">
        <v>1</v>
      </c>
      <c r="C3068" t="s">
        <v>80</v>
      </c>
      <c r="D3068" t="s">
        <v>96</v>
      </c>
      <c r="E3068" t="s">
        <v>131</v>
      </c>
      <c r="F3068" t="s">
        <v>9082</v>
      </c>
      <c r="G3068" t="s">
        <v>231</v>
      </c>
      <c r="H3068" t="s">
        <v>134</v>
      </c>
      <c r="I3068" t="s">
        <v>135</v>
      </c>
      <c r="J3068" t="s">
        <v>136</v>
      </c>
      <c r="K3068" t="s">
        <v>137</v>
      </c>
      <c r="L3068" t="s">
        <v>9083</v>
      </c>
      <c r="M3068" t="s">
        <v>9084</v>
      </c>
      <c r="N3068">
        <v>6.4469444439999997</v>
      </c>
      <c r="O3068">
        <v>0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3.3563314887339275</v>
      </c>
      <c r="AA3068">
        <v>0</v>
      </c>
      <c r="AB3068">
        <v>0</v>
      </c>
      <c r="AC3068">
        <v>0</v>
      </c>
      <c r="AD3068">
        <v>0</v>
      </c>
      <c r="AE3068">
        <v>3.3563314887339275</v>
      </c>
    </row>
    <row r="3069" spans="1:31" x14ac:dyDescent="0.25">
      <c r="A3069">
        <v>1811109</v>
      </c>
      <c r="B3069">
        <v>1</v>
      </c>
      <c r="C3069" t="s">
        <v>81</v>
      </c>
      <c r="D3069" t="s">
        <v>123</v>
      </c>
      <c r="E3069" t="s">
        <v>140</v>
      </c>
      <c r="F3069" t="s">
        <v>4860</v>
      </c>
      <c r="G3069" t="s">
        <v>142</v>
      </c>
      <c r="H3069" t="s">
        <v>143</v>
      </c>
      <c r="I3069" t="s">
        <v>135</v>
      </c>
      <c r="J3069" t="s">
        <v>136</v>
      </c>
      <c r="K3069" t="s">
        <v>137</v>
      </c>
      <c r="L3069" t="s">
        <v>9085</v>
      </c>
      <c r="M3069" t="s">
        <v>9086</v>
      </c>
      <c r="N3069">
        <v>1.0094444440000001</v>
      </c>
      <c r="O3069">
        <v>3</v>
      </c>
      <c r="P3069">
        <v>531</v>
      </c>
      <c r="Q3069">
        <v>230</v>
      </c>
      <c r="R3069">
        <v>97</v>
      </c>
      <c r="S3069">
        <v>16</v>
      </c>
      <c r="T3069">
        <v>50</v>
      </c>
      <c r="U3069">
        <v>0</v>
      </c>
      <c r="V3069">
        <v>0</v>
      </c>
      <c r="W3069">
        <v>26.987435445012068</v>
      </c>
      <c r="X3069">
        <v>103.89257068591526</v>
      </c>
      <c r="Y3069">
        <v>232.61620272050817</v>
      </c>
      <c r="Z3069">
        <v>123.08040664568425</v>
      </c>
      <c r="AA3069">
        <v>64.40129107939201</v>
      </c>
      <c r="AB3069">
        <v>28.416067729126052</v>
      </c>
      <c r="AC3069">
        <v>0</v>
      </c>
      <c r="AD3069">
        <v>0</v>
      </c>
      <c r="AE3069">
        <v>579.39397430563781</v>
      </c>
    </row>
    <row r="3070" spans="1:31" x14ac:dyDescent="0.25">
      <c r="A3070">
        <v>1811111</v>
      </c>
      <c r="B3070">
        <v>1</v>
      </c>
      <c r="C3070" t="s">
        <v>80</v>
      </c>
      <c r="D3070" t="s">
        <v>82</v>
      </c>
      <c r="E3070" t="s">
        <v>193</v>
      </c>
      <c r="F3070" t="s">
        <v>9087</v>
      </c>
      <c r="G3070" t="s">
        <v>263</v>
      </c>
      <c r="H3070" t="s">
        <v>134</v>
      </c>
      <c r="I3070" t="s">
        <v>135</v>
      </c>
      <c r="J3070" t="s">
        <v>136</v>
      </c>
      <c r="K3070" t="s">
        <v>159</v>
      </c>
      <c r="L3070" t="s">
        <v>9088</v>
      </c>
      <c r="M3070" t="s">
        <v>9089</v>
      </c>
      <c r="N3070">
        <v>2.8603377769999998</v>
      </c>
      <c r="O3070">
        <v>0</v>
      </c>
      <c r="P3070">
        <v>151</v>
      </c>
      <c r="Q3070">
        <v>0</v>
      </c>
      <c r="R3070">
        <v>0</v>
      </c>
      <c r="S3070">
        <v>0</v>
      </c>
      <c r="T3070">
        <v>6</v>
      </c>
      <c r="U3070">
        <v>0</v>
      </c>
      <c r="V3070">
        <v>0</v>
      </c>
      <c r="W3070">
        <v>0</v>
      </c>
      <c r="X3070">
        <v>95.853865307986695</v>
      </c>
      <c r="Y3070">
        <v>0</v>
      </c>
      <c r="Z3070">
        <v>0</v>
      </c>
      <c r="AA3070">
        <v>0</v>
      </c>
      <c r="AB3070">
        <v>16.222574282613504</v>
      </c>
      <c r="AC3070">
        <v>0</v>
      </c>
      <c r="AD3070">
        <v>0</v>
      </c>
      <c r="AE3070">
        <v>112.0764395906002</v>
      </c>
    </row>
    <row r="3071" spans="1:31" x14ac:dyDescent="0.25">
      <c r="A3071">
        <v>1811114</v>
      </c>
      <c r="B3071">
        <v>1</v>
      </c>
      <c r="C3071" t="s">
        <v>80</v>
      </c>
      <c r="D3071" t="s">
        <v>94</v>
      </c>
      <c r="E3071" t="s">
        <v>131</v>
      </c>
      <c r="F3071" t="s">
        <v>9090</v>
      </c>
      <c r="G3071" t="s">
        <v>231</v>
      </c>
      <c r="H3071" t="s">
        <v>134</v>
      </c>
      <c r="I3071" t="s">
        <v>135</v>
      </c>
      <c r="J3071" t="s">
        <v>136</v>
      </c>
      <c r="K3071" t="s">
        <v>137</v>
      </c>
      <c r="L3071" t="s">
        <v>9091</v>
      </c>
      <c r="M3071" t="s">
        <v>9092</v>
      </c>
      <c r="N3071">
        <v>6.3555555549999996</v>
      </c>
      <c r="O3071">
        <v>0</v>
      </c>
      <c r="P3071">
        <v>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1.8699895826344447E-3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1.8699895826344447E-3</v>
      </c>
    </row>
    <row r="3072" spans="1:31" x14ac:dyDescent="0.25">
      <c r="A3072">
        <v>1811115</v>
      </c>
      <c r="B3072">
        <v>1</v>
      </c>
      <c r="C3072" t="s">
        <v>80</v>
      </c>
      <c r="D3072" t="s">
        <v>94</v>
      </c>
      <c r="E3072" t="s">
        <v>176</v>
      </c>
      <c r="F3072" t="s">
        <v>9093</v>
      </c>
      <c r="G3072" t="s">
        <v>142</v>
      </c>
      <c r="H3072" t="s">
        <v>143</v>
      </c>
      <c r="I3072" t="s">
        <v>135</v>
      </c>
      <c r="J3072" t="s">
        <v>136</v>
      </c>
      <c r="K3072" t="s">
        <v>137</v>
      </c>
      <c r="L3072" t="s">
        <v>9094</v>
      </c>
      <c r="M3072" t="s">
        <v>9095</v>
      </c>
      <c r="N3072">
        <v>0.75249999999999995</v>
      </c>
      <c r="O3072">
        <v>0</v>
      </c>
      <c r="P3072">
        <v>530</v>
      </c>
      <c r="Q3072">
        <v>0</v>
      </c>
      <c r="R3072">
        <v>28</v>
      </c>
      <c r="S3072">
        <v>1</v>
      </c>
      <c r="T3072">
        <v>47</v>
      </c>
      <c r="U3072">
        <v>0</v>
      </c>
      <c r="V3072">
        <v>0</v>
      </c>
      <c r="W3072">
        <v>0</v>
      </c>
      <c r="X3072">
        <v>78.285114227083625</v>
      </c>
      <c r="Y3072">
        <v>0</v>
      </c>
      <c r="Z3072">
        <v>9.9017015679002576</v>
      </c>
      <c r="AA3072">
        <v>8.1866223521401196</v>
      </c>
      <c r="AB3072">
        <v>14.861834399410318</v>
      </c>
      <c r="AC3072">
        <v>0</v>
      </c>
      <c r="AD3072">
        <v>0</v>
      </c>
      <c r="AE3072">
        <v>111.23527254653432</v>
      </c>
    </row>
    <row r="3073" spans="1:31" x14ac:dyDescent="0.25">
      <c r="A3073">
        <v>1811117</v>
      </c>
      <c r="B3073">
        <v>1</v>
      </c>
      <c r="C3073" t="s">
        <v>81</v>
      </c>
      <c r="D3073" t="s">
        <v>112</v>
      </c>
      <c r="E3073" t="s">
        <v>131</v>
      </c>
      <c r="F3073" t="s">
        <v>9096</v>
      </c>
      <c r="G3073" t="s">
        <v>231</v>
      </c>
      <c r="H3073" t="s">
        <v>134</v>
      </c>
      <c r="I3073" t="s">
        <v>135</v>
      </c>
      <c r="J3073" t="s">
        <v>136</v>
      </c>
      <c r="K3073" t="s">
        <v>137</v>
      </c>
      <c r="L3073" t="s">
        <v>9097</v>
      </c>
      <c r="M3073" t="s">
        <v>9098</v>
      </c>
      <c r="N3073">
        <v>1.9472222219999999</v>
      </c>
      <c r="O3073">
        <v>0</v>
      </c>
      <c r="P3073">
        <v>1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1.9008484030286113E-2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1.9008484030286113E-2</v>
      </c>
    </row>
    <row r="3074" spans="1:31" x14ac:dyDescent="0.25">
      <c r="A3074">
        <v>1811124</v>
      </c>
      <c r="B3074">
        <v>1</v>
      </c>
      <c r="C3074" t="s">
        <v>80</v>
      </c>
      <c r="D3074" t="s">
        <v>104</v>
      </c>
      <c r="E3074" t="s">
        <v>146</v>
      </c>
      <c r="F3074" t="s">
        <v>9099</v>
      </c>
      <c r="G3074" t="s">
        <v>3018</v>
      </c>
      <c r="H3074" t="s">
        <v>143</v>
      </c>
      <c r="I3074" t="s">
        <v>135</v>
      </c>
      <c r="J3074" t="s">
        <v>136</v>
      </c>
      <c r="K3074" t="s">
        <v>159</v>
      </c>
      <c r="L3074" t="s">
        <v>9100</v>
      </c>
      <c r="M3074" t="s">
        <v>9101</v>
      </c>
      <c r="N3074">
        <v>2.1163444440000001</v>
      </c>
      <c r="O3074">
        <v>0</v>
      </c>
      <c r="P3074">
        <v>19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9.7926473955100484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9.7926473955100484</v>
      </c>
    </row>
    <row r="3075" spans="1:31" x14ac:dyDescent="0.25">
      <c r="A3075">
        <v>1811128</v>
      </c>
      <c r="B3075">
        <v>1</v>
      </c>
      <c r="C3075" t="s">
        <v>80</v>
      </c>
      <c r="D3075" t="s">
        <v>104</v>
      </c>
      <c r="E3075" t="s">
        <v>176</v>
      </c>
      <c r="F3075" t="s">
        <v>9102</v>
      </c>
      <c r="G3075" t="s">
        <v>142</v>
      </c>
      <c r="H3075" t="s">
        <v>143</v>
      </c>
      <c r="I3075" t="s">
        <v>135</v>
      </c>
      <c r="J3075" t="s">
        <v>136</v>
      </c>
      <c r="K3075" t="s">
        <v>137</v>
      </c>
      <c r="L3075" t="s">
        <v>9103</v>
      </c>
      <c r="M3075" t="s">
        <v>9104</v>
      </c>
      <c r="N3075">
        <v>1.777222222</v>
      </c>
      <c r="O3075">
        <v>32</v>
      </c>
      <c r="P3075">
        <v>2067</v>
      </c>
      <c r="Q3075">
        <v>115</v>
      </c>
      <c r="R3075">
        <v>163</v>
      </c>
      <c r="S3075">
        <v>51</v>
      </c>
      <c r="T3075">
        <v>206</v>
      </c>
      <c r="U3075">
        <v>3</v>
      </c>
      <c r="V3075">
        <v>1</v>
      </c>
      <c r="W3075">
        <v>111.94976582993641</v>
      </c>
      <c r="X3075">
        <v>978.13980553022577</v>
      </c>
      <c r="Y3075">
        <v>135.57573760147318</v>
      </c>
      <c r="Z3075">
        <v>86.97108802769236</v>
      </c>
      <c r="AA3075">
        <v>283.01250053818831</v>
      </c>
      <c r="AB3075">
        <v>256.63942113399719</v>
      </c>
      <c r="AC3075">
        <v>46.824195624152793</v>
      </c>
      <c r="AD3075">
        <v>3.0371581833714867</v>
      </c>
      <c r="AE3075">
        <v>1902.1496724690373</v>
      </c>
    </row>
    <row r="3076" spans="1:31" x14ac:dyDescent="0.25">
      <c r="A3076">
        <v>1811130</v>
      </c>
      <c r="B3076">
        <v>1</v>
      </c>
      <c r="C3076" t="s">
        <v>80</v>
      </c>
      <c r="D3076" t="s">
        <v>100</v>
      </c>
      <c r="E3076" t="s">
        <v>146</v>
      </c>
      <c r="F3076" t="s">
        <v>9105</v>
      </c>
      <c r="G3076" t="s">
        <v>142</v>
      </c>
      <c r="H3076" t="s">
        <v>143</v>
      </c>
      <c r="I3076" t="s">
        <v>135</v>
      </c>
      <c r="J3076" t="s">
        <v>136</v>
      </c>
      <c r="K3076" t="s">
        <v>137</v>
      </c>
      <c r="L3076" t="s">
        <v>9106</v>
      </c>
      <c r="M3076" t="s">
        <v>9107</v>
      </c>
      <c r="N3076">
        <v>0.380833333</v>
      </c>
      <c r="O3076">
        <v>2</v>
      </c>
      <c r="P3076">
        <v>4886</v>
      </c>
      <c r="Q3076">
        <v>2</v>
      </c>
      <c r="R3076">
        <v>32</v>
      </c>
      <c r="S3076">
        <v>6</v>
      </c>
      <c r="T3076">
        <v>268</v>
      </c>
      <c r="U3076">
        <v>0</v>
      </c>
      <c r="V3076">
        <v>0</v>
      </c>
      <c r="W3076">
        <v>0.30188568801511251</v>
      </c>
      <c r="X3076">
        <v>273.23154528698143</v>
      </c>
      <c r="Y3076">
        <v>0.41429462436278003</v>
      </c>
      <c r="Z3076">
        <v>2.2579237427091101</v>
      </c>
      <c r="AA3076">
        <v>14.959447484471365</v>
      </c>
      <c r="AB3076">
        <v>50.999104995147782</v>
      </c>
      <c r="AC3076">
        <v>0</v>
      </c>
      <c r="AD3076">
        <v>0</v>
      </c>
      <c r="AE3076">
        <v>342.16420182168753</v>
      </c>
    </row>
    <row r="3077" spans="1:31" x14ac:dyDescent="0.25">
      <c r="A3077">
        <v>1811131</v>
      </c>
      <c r="B3077">
        <v>1</v>
      </c>
      <c r="C3077" t="s">
        <v>80</v>
      </c>
      <c r="D3077" t="s">
        <v>94</v>
      </c>
      <c r="E3077" t="s">
        <v>193</v>
      </c>
      <c r="F3077" t="s">
        <v>9108</v>
      </c>
      <c r="G3077" t="s">
        <v>385</v>
      </c>
      <c r="H3077" t="s">
        <v>134</v>
      </c>
      <c r="I3077" t="s">
        <v>135</v>
      </c>
      <c r="J3077" t="s">
        <v>136</v>
      </c>
      <c r="K3077" t="s">
        <v>137</v>
      </c>
      <c r="L3077" t="s">
        <v>9109</v>
      </c>
      <c r="M3077" t="s">
        <v>9110</v>
      </c>
      <c r="N3077">
        <v>3.0327777770000002</v>
      </c>
      <c r="O3077">
        <v>0</v>
      </c>
      <c r="P3077">
        <v>10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2.087658419665571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2.087658419665571</v>
      </c>
    </row>
    <row r="3078" spans="1:31" x14ac:dyDescent="0.25">
      <c r="A3078">
        <v>1811132</v>
      </c>
      <c r="B3078">
        <v>1</v>
      </c>
      <c r="C3078" t="s">
        <v>81</v>
      </c>
      <c r="D3078" t="s">
        <v>121</v>
      </c>
      <c r="E3078" t="s">
        <v>176</v>
      </c>
      <c r="F3078" t="s">
        <v>769</v>
      </c>
      <c r="G3078" t="s">
        <v>142</v>
      </c>
      <c r="H3078" t="s">
        <v>143</v>
      </c>
      <c r="I3078" t="s">
        <v>199</v>
      </c>
      <c r="J3078" t="s">
        <v>136</v>
      </c>
      <c r="K3078" t="s">
        <v>137</v>
      </c>
      <c r="L3078" t="s">
        <v>9111</v>
      </c>
      <c r="M3078" t="s">
        <v>9112</v>
      </c>
      <c r="N3078">
        <v>1.4722222E-2</v>
      </c>
      <c r="O3078">
        <v>0</v>
      </c>
      <c r="P3078">
        <v>281</v>
      </c>
      <c r="Q3078">
        <v>0</v>
      </c>
      <c r="R3078">
        <v>121</v>
      </c>
      <c r="S3078">
        <v>3</v>
      </c>
      <c r="T3078">
        <v>17</v>
      </c>
      <c r="U3078">
        <v>0</v>
      </c>
      <c r="V3078">
        <v>0</v>
      </c>
      <c r="W3078">
        <v>0</v>
      </c>
      <c r="X3078">
        <v>0.53774075430704771</v>
      </c>
      <c r="Y3078">
        <v>0</v>
      </c>
      <c r="Z3078">
        <v>0.30650354224638299</v>
      </c>
      <c r="AA3078">
        <v>5.2233761427791105E-2</v>
      </c>
      <c r="AB3078">
        <v>0.26505258206735166</v>
      </c>
      <c r="AC3078">
        <v>0</v>
      </c>
      <c r="AD3078">
        <v>0</v>
      </c>
      <c r="AE3078">
        <v>1.1615306400485734</v>
      </c>
    </row>
    <row r="3079" spans="1:31" x14ac:dyDescent="0.25">
      <c r="A3079">
        <v>1811133</v>
      </c>
      <c r="B3079">
        <v>1</v>
      </c>
      <c r="C3079" t="s">
        <v>80</v>
      </c>
      <c r="D3079" t="s">
        <v>96</v>
      </c>
      <c r="E3079" t="s">
        <v>193</v>
      </c>
      <c r="F3079" t="s">
        <v>8572</v>
      </c>
      <c r="G3079" t="s">
        <v>195</v>
      </c>
      <c r="H3079" t="s">
        <v>134</v>
      </c>
      <c r="I3079" t="s">
        <v>135</v>
      </c>
      <c r="J3079" t="s">
        <v>136</v>
      </c>
      <c r="K3079" t="s">
        <v>137</v>
      </c>
      <c r="L3079" t="s">
        <v>9113</v>
      </c>
      <c r="M3079" t="s">
        <v>9114</v>
      </c>
      <c r="N3079">
        <v>6.8122222219999999</v>
      </c>
      <c r="O3079">
        <v>0</v>
      </c>
      <c r="P3079">
        <v>49</v>
      </c>
      <c r="Q3079">
        <v>0</v>
      </c>
      <c r="R3079">
        <v>0</v>
      </c>
      <c r="S3079">
        <v>0</v>
      </c>
      <c r="T3079">
        <v>2</v>
      </c>
      <c r="U3079">
        <v>0</v>
      </c>
      <c r="V3079">
        <v>0</v>
      </c>
      <c r="W3079">
        <v>0</v>
      </c>
      <c r="X3079">
        <v>122.06158032970039</v>
      </c>
      <c r="Y3079">
        <v>0</v>
      </c>
      <c r="Z3079">
        <v>0</v>
      </c>
      <c r="AA3079">
        <v>0</v>
      </c>
      <c r="AB3079">
        <v>9.306768998980111</v>
      </c>
      <c r="AC3079">
        <v>0</v>
      </c>
      <c r="AD3079">
        <v>0</v>
      </c>
      <c r="AE3079">
        <v>131.36834932868049</v>
      </c>
    </row>
    <row r="3080" spans="1:31" x14ac:dyDescent="0.25">
      <c r="A3080">
        <v>1811134</v>
      </c>
      <c r="B3080">
        <v>1</v>
      </c>
      <c r="C3080" t="s">
        <v>81</v>
      </c>
      <c r="D3080" t="s">
        <v>128</v>
      </c>
      <c r="E3080" t="s">
        <v>131</v>
      </c>
      <c r="F3080" t="s">
        <v>9115</v>
      </c>
      <c r="G3080" t="s">
        <v>148</v>
      </c>
      <c r="H3080" t="s">
        <v>134</v>
      </c>
      <c r="I3080" t="s">
        <v>135</v>
      </c>
      <c r="J3080" t="s">
        <v>3</v>
      </c>
      <c r="K3080" t="s">
        <v>137</v>
      </c>
      <c r="L3080" t="s">
        <v>9116</v>
      </c>
      <c r="M3080" t="s">
        <v>9117</v>
      </c>
      <c r="N3080">
        <v>1.459166666</v>
      </c>
      <c r="O3080">
        <v>0</v>
      </c>
      <c r="P3080">
        <v>2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0.52356050080692662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0.52356050080692662</v>
      </c>
    </row>
    <row r="3081" spans="1:31" x14ac:dyDescent="0.25">
      <c r="A3081">
        <v>1811135</v>
      </c>
      <c r="B3081">
        <v>1</v>
      </c>
      <c r="C3081" t="s">
        <v>80</v>
      </c>
      <c r="D3081" t="s">
        <v>97</v>
      </c>
      <c r="E3081" t="s">
        <v>131</v>
      </c>
      <c r="F3081" t="s">
        <v>9118</v>
      </c>
      <c r="G3081" t="s">
        <v>231</v>
      </c>
      <c r="H3081" t="s">
        <v>134</v>
      </c>
      <c r="I3081" t="s">
        <v>135</v>
      </c>
      <c r="J3081" t="s">
        <v>136</v>
      </c>
      <c r="K3081" t="s">
        <v>137</v>
      </c>
      <c r="L3081" t="s">
        <v>9119</v>
      </c>
      <c r="M3081" t="s">
        <v>9120</v>
      </c>
      <c r="N3081">
        <v>8.0436111110000006</v>
      </c>
      <c r="O3081">
        <v>0</v>
      </c>
      <c r="P3081">
        <v>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2.171634517540034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2.171634517540034</v>
      </c>
    </row>
    <row r="3082" spans="1:31" x14ac:dyDescent="0.25">
      <c r="A3082">
        <v>1811136</v>
      </c>
      <c r="B3082">
        <v>1</v>
      </c>
      <c r="C3082" t="s">
        <v>80</v>
      </c>
      <c r="D3082" t="s">
        <v>110</v>
      </c>
      <c r="E3082" t="s">
        <v>193</v>
      </c>
      <c r="F3082" t="s">
        <v>9121</v>
      </c>
      <c r="G3082" t="s">
        <v>263</v>
      </c>
      <c r="H3082" t="s">
        <v>134</v>
      </c>
      <c r="I3082" t="s">
        <v>135</v>
      </c>
      <c r="J3082" t="s">
        <v>136</v>
      </c>
      <c r="K3082" t="s">
        <v>159</v>
      </c>
      <c r="L3082" t="s">
        <v>9122</v>
      </c>
      <c r="M3082" t="s">
        <v>9123</v>
      </c>
      <c r="N3082">
        <v>0.52771944400000004</v>
      </c>
      <c r="O3082">
        <v>0</v>
      </c>
      <c r="P3082">
        <v>66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11.37281526899978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11.37281526899978</v>
      </c>
    </row>
    <row r="3083" spans="1:31" x14ac:dyDescent="0.25">
      <c r="A3083">
        <v>1811137</v>
      </c>
      <c r="B3083">
        <v>1</v>
      </c>
      <c r="C3083" t="s">
        <v>80</v>
      </c>
      <c r="D3083" t="s">
        <v>100</v>
      </c>
      <c r="E3083" t="s">
        <v>140</v>
      </c>
      <c r="F3083" t="s">
        <v>9124</v>
      </c>
      <c r="G3083" t="s">
        <v>142</v>
      </c>
      <c r="H3083" t="s">
        <v>143</v>
      </c>
      <c r="I3083" t="s">
        <v>135</v>
      </c>
      <c r="J3083" t="s">
        <v>136</v>
      </c>
      <c r="K3083" t="s">
        <v>137</v>
      </c>
      <c r="L3083" t="s">
        <v>9125</v>
      </c>
      <c r="M3083" t="s">
        <v>9126</v>
      </c>
      <c r="N3083">
        <v>2.864166666</v>
      </c>
      <c r="O3083">
        <v>5</v>
      </c>
      <c r="P3083">
        <v>150</v>
      </c>
      <c r="Q3083">
        <v>7</v>
      </c>
      <c r="R3083">
        <v>69</v>
      </c>
      <c r="S3083">
        <v>10</v>
      </c>
      <c r="T3083">
        <v>55</v>
      </c>
      <c r="U3083">
        <v>4</v>
      </c>
      <c r="V3083">
        <v>0</v>
      </c>
      <c r="W3083">
        <v>5.2950013442563479</v>
      </c>
      <c r="X3083">
        <v>116.72499358472291</v>
      </c>
      <c r="Y3083">
        <v>151.07019027935732</v>
      </c>
      <c r="Z3083">
        <v>47.309597648432685</v>
      </c>
      <c r="AA3083">
        <v>268.44717397581405</v>
      </c>
      <c r="AB3083">
        <v>79.114491854137469</v>
      </c>
      <c r="AC3083">
        <v>224.00211713414404</v>
      </c>
      <c r="AD3083">
        <v>0</v>
      </c>
      <c r="AE3083">
        <v>891.96356582086491</v>
      </c>
    </row>
    <row r="3084" spans="1:31" x14ac:dyDescent="0.25">
      <c r="A3084">
        <v>1811138</v>
      </c>
      <c r="B3084">
        <v>1</v>
      </c>
      <c r="C3084" t="s">
        <v>81</v>
      </c>
      <c r="D3084" t="s">
        <v>121</v>
      </c>
      <c r="E3084" t="s">
        <v>140</v>
      </c>
      <c r="F3084" t="s">
        <v>1283</v>
      </c>
      <c r="G3084" t="s">
        <v>142</v>
      </c>
      <c r="H3084" t="s">
        <v>143</v>
      </c>
      <c r="I3084" t="s">
        <v>135</v>
      </c>
      <c r="J3084" t="s">
        <v>136</v>
      </c>
      <c r="K3084" t="s">
        <v>137</v>
      </c>
      <c r="L3084" t="s">
        <v>9127</v>
      </c>
      <c r="M3084" t="s">
        <v>9128</v>
      </c>
      <c r="N3084">
        <v>1.554166666</v>
      </c>
      <c r="O3084">
        <v>0</v>
      </c>
      <c r="P3084">
        <v>242</v>
      </c>
      <c r="Q3084">
        <v>0</v>
      </c>
      <c r="R3084">
        <v>53</v>
      </c>
      <c r="S3084">
        <v>2</v>
      </c>
      <c r="T3084">
        <v>10</v>
      </c>
      <c r="U3084">
        <v>0</v>
      </c>
      <c r="V3084">
        <v>0</v>
      </c>
      <c r="W3084">
        <v>0</v>
      </c>
      <c r="X3084">
        <v>49.624173148935959</v>
      </c>
      <c r="Y3084">
        <v>0</v>
      </c>
      <c r="Z3084">
        <v>6.2765062895700066</v>
      </c>
      <c r="AA3084">
        <v>5.1807067606740533</v>
      </c>
      <c r="AB3084">
        <v>25.534700786795522</v>
      </c>
      <c r="AC3084">
        <v>0</v>
      </c>
      <c r="AD3084">
        <v>0</v>
      </c>
      <c r="AE3084">
        <v>86.616086985975542</v>
      </c>
    </row>
    <row r="3085" spans="1:31" x14ac:dyDescent="0.25">
      <c r="A3085">
        <v>1811140</v>
      </c>
      <c r="B3085">
        <v>1</v>
      </c>
      <c r="C3085" t="s">
        <v>80</v>
      </c>
      <c r="D3085" t="s">
        <v>96</v>
      </c>
      <c r="E3085" t="s">
        <v>131</v>
      </c>
      <c r="F3085" t="s">
        <v>9129</v>
      </c>
      <c r="G3085" t="s">
        <v>231</v>
      </c>
      <c r="H3085" t="s">
        <v>134</v>
      </c>
      <c r="I3085" t="s">
        <v>135</v>
      </c>
      <c r="J3085" t="s">
        <v>136</v>
      </c>
      <c r="K3085" t="s">
        <v>137</v>
      </c>
      <c r="L3085" t="s">
        <v>9130</v>
      </c>
      <c r="M3085" t="s">
        <v>9131</v>
      </c>
      <c r="N3085">
        <v>7.2602777769999998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11.78373167967302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11.78373167967302</v>
      </c>
    </row>
    <row r="3086" spans="1:31" x14ac:dyDescent="0.25">
      <c r="A3086">
        <v>1811148</v>
      </c>
      <c r="B3086">
        <v>1</v>
      </c>
      <c r="C3086" t="s">
        <v>80</v>
      </c>
      <c r="D3086" t="s">
        <v>109</v>
      </c>
      <c r="E3086" t="s">
        <v>193</v>
      </c>
      <c r="F3086" t="s">
        <v>3148</v>
      </c>
      <c r="G3086" t="s">
        <v>235</v>
      </c>
      <c r="H3086" t="s">
        <v>134</v>
      </c>
      <c r="I3086" t="s">
        <v>135</v>
      </c>
      <c r="J3086" t="s">
        <v>136</v>
      </c>
      <c r="K3086" t="s">
        <v>137</v>
      </c>
      <c r="L3086" t="s">
        <v>9132</v>
      </c>
      <c r="M3086" t="s">
        <v>9133</v>
      </c>
      <c r="N3086">
        <v>1.929444444</v>
      </c>
      <c r="O3086">
        <v>0</v>
      </c>
      <c r="P3086">
        <v>8</v>
      </c>
      <c r="Q3086">
        <v>0</v>
      </c>
      <c r="R3086">
        <v>2</v>
      </c>
      <c r="S3086">
        <v>0</v>
      </c>
      <c r="T3086">
        <v>4</v>
      </c>
      <c r="U3086">
        <v>0</v>
      </c>
      <c r="V3086">
        <v>0</v>
      </c>
      <c r="W3086">
        <v>0</v>
      </c>
      <c r="X3086">
        <v>2.8064313962476573</v>
      </c>
      <c r="Y3086">
        <v>0</v>
      </c>
      <c r="Z3086">
        <v>0.78407263413366524</v>
      </c>
      <c r="AA3086">
        <v>0</v>
      </c>
      <c r="AB3086">
        <v>5.1902360464253565</v>
      </c>
      <c r="AC3086">
        <v>0</v>
      </c>
      <c r="AD3086">
        <v>0</v>
      </c>
      <c r="AE3086">
        <v>8.7807400768066799</v>
      </c>
    </row>
    <row r="3087" spans="1:31" x14ac:dyDescent="0.25">
      <c r="A3087">
        <v>1811149</v>
      </c>
      <c r="B3087">
        <v>1</v>
      </c>
      <c r="C3087" t="s">
        <v>81</v>
      </c>
      <c r="D3087" t="s">
        <v>113</v>
      </c>
      <c r="E3087" t="s">
        <v>193</v>
      </c>
      <c r="F3087" t="s">
        <v>4828</v>
      </c>
      <c r="G3087" t="s">
        <v>447</v>
      </c>
      <c r="H3087" t="s">
        <v>134</v>
      </c>
      <c r="I3087" t="s">
        <v>135</v>
      </c>
      <c r="J3087" t="s">
        <v>136</v>
      </c>
      <c r="K3087" t="s">
        <v>137</v>
      </c>
      <c r="L3087" t="s">
        <v>9134</v>
      </c>
      <c r="M3087" t="s">
        <v>9135</v>
      </c>
      <c r="N3087">
        <v>2.6683333330000001</v>
      </c>
      <c r="O3087">
        <v>0</v>
      </c>
      <c r="P3087">
        <v>7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1.4891138083101787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1.4891138083101787</v>
      </c>
    </row>
    <row r="3088" spans="1:31" x14ac:dyDescent="0.25">
      <c r="A3088">
        <v>1811150</v>
      </c>
      <c r="B3088">
        <v>1</v>
      </c>
      <c r="C3088" t="s">
        <v>81</v>
      </c>
      <c r="D3088" t="s">
        <v>122</v>
      </c>
      <c r="E3088" t="s">
        <v>176</v>
      </c>
      <c r="F3088" t="s">
        <v>1646</v>
      </c>
      <c r="G3088" t="s">
        <v>142</v>
      </c>
      <c r="H3088" t="s">
        <v>143</v>
      </c>
      <c r="I3088" t="s">
        <v>135</v>
      </c>
      <c r="J3088" t="s">
        <v>136</v>
      </c>
      <c r="K3088" t="s">
        <v>137</v>
      </c>
      <c r="L3088" t="s">
        <v>9136</v>
      </c>
      <c r="M3088" t="s">
        <v>9137</v>
      </c>
      <c r="N3088">
        <v>0.378611111</v>
      </c>
      <c r="O3088">
        <v>5</v>
      </c>
      <c r="P3088">
        <v>3722</v>
      </c>
      <c r="Q3088">
        <v>61</v>
      </c>
      <c r="R3088">
        <v>133</v>
      </c>
      <c r="S3088">
        <v>40</v>
      </c>
      <c r="T3088">
        <v>321</v>
      </c>
      <c r="U3088">
        <v>3</v>
      </c>
      <c r="V3088">
        <v>1</v>
      </c>
      <c r="W3088">
        <v>0.72057669997902984</v>
      </c>
      <c r="X3088">
        <v>209.71709795765602</v>
      </c>
      <c r="Y3088">
        <v>46.752584348066435</v>
      </c>
      <c r="Z3088">
        <v>10.365447237491631</v>
      </c>
      <c r="AA3088">
        <v>60.865726333696543</v>
      </c>
      <c r="AB3088">
        <v>43.244829366705019</v>
      </c>
      <c r="AC3088">
        <v>29.451825988727165</v>
      </c>
      <c r="AD3088">
        <v>0.15559164191650474</v>
      </c>
      <c r="AE3088">
        <v>401.27367957423832</v>
      </c>
    </row>
    <row r="3089" spans="1:31" x14ac:dyDescent="0.25">
      <c r="A3089">
        <v>1811151</v>
      </c>
      <c r="B3089">
        <v>1</v>
      </c>
      <c r="C3089" t="s">
        <v>81</v>
      </c>
      <c r="D3089" t="s">
        <v>116</v>
      </c>
      <c r="E3089" t="s">
        <v>193</v>
      </c>
      <c r="F3089" t="s">
        <v>9138</v>
      </c>
      <c r="G3089" t="s">
        <v>235</v>
      </c>
      <c r="H3089" t="s">
        <v>134</v>
      </c>
      <c r="I3089" t="s">
        <v>135</v>
      </c>
      <c r="J3089" t="s">
        <v>136</v>
      </c>
      <c r="K3089" t="s">
        <v>137</v>
      </c>
      <c r="L3089" t="s">
        <v>9139</v>
      </c>
      <c r="M3089" t="s">
        <v>9140</v>
      </c>
      <c r="N3089">
        <v>1.0758333330000001</v>
      </c>
      <c r="O3089">
        <v>0</v>
      </c>
      <c r="P3089">
        <v>7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0.45896280297295505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0.45896280297295505</v>
      </c>
    </row>
    <row r="3090" spans="1:31" x14ac:dyDescent="0.25">
      <c r="A3090">
        <v>1811152</v>
      </c>
      <c r="B3090">
        <v>1</v>
      </c>
      <c r="C3090" t="s">
        <v>80</v>
      </c>
      <c r="D3090" t="s">
        <v>93</v>
      </c>
      <c r="E3090" t="s">
        <v>176</v>
      </c>
      <c r="F3090" t="s">
        <v>9141</v>
      </c>
      <c r="G3090" t="s">
        <v>263</v>
      </c>
      <c r="H3090" t="s">
        <v>143</v>
      </c>
      <c r="I3090" t="s">
        <v>135</v>
      </c>
      <c r="J3090" t="s">
        <v>136</v>
      </c>
      <c r="K3090" t="s">
        <v>159</v>
      </c>
      <c r="L3090" t="s">
        <v>9142</v>
      </c>
      <c r="M3090" t="s">
        <v>9143</v>
      </c>
      <c r="N3090">
        <v>1.0888888880000001</v>
      </c>
      <c r="O3090">
        <v>4</v>
      </c>
      <c r="P3090">
        <v>3312</v>
      </c>
      <c r="Q3090">
        <v>100</v>
      </c>
      <c r="R3090">
        <v>838</v>
      </c>
      <c r="S3090">
        <v>43</v>
      </c>
      <c r="T3090">
        <v>695</v>
      </c>
      <c r="U3090">
        <v>2</v>
      </c>
      <c r="V3090">
        <v>1</v>
      </c>
      <c r="W3090">
        <v>2.8147414553811578</v>
      </c>
      <c r="X3090">
        <v>576.09520864593071</v>
      </c>
      <c r="Y3090">
        <v>832.27263822137104</v>
      </c>
      <c r="Z3090">
        <v>1172.1249765522628</v>
      </c>
      <c r="AA3090">
        <v>279.838820518891</v>
      </c>
      <c r="AB3090">
        <v>1013.5689427188208</v>
      </c>
      <c r="AC3090">
        <v>195.07053964375842</v>
      </c>
      <c r="AD3090">
        <v>14.883767824794162</v>
      </c>
      <c r="AE3090">
        <v>4086.6696355812101</v>
      </c>
    </row>
    <row r="3091" spans="1:31" x14ac:dyDescent="0.25">
      <c r="A3091">
        <v>1811153</v>
      </c>
      <c r="B3091">
        <v>1</v>
      </c>
      <c r="C3091" t="s">
        <v>80</v>
      </c>
      <c r="D3091" t="s">
        <v>105</v>
      </c>
      <c r="E3091" t="s">
        <v>131</v>
      </c>
      <c r="F3091" t="s">
        <v>9144</v>
      </c>
      <c r="G3091" t="s">
        <v>231</v>
      </c>
      <c r="H3091" t="s">
        <v>134</v>
      </c>
      <c r="I3091" t="s">
        <v>135</v>
      </c>
      <c r="J3091" t="s">
        <v>136</v>
      </c>
      <c r="K3091" t="s">
        <v>137</v>
      </c>
      <c r="L3091" t="s">
        <v>9145</v>
      </c>
      <c r="M3091" t="s">
        <v>9146</v>
      </c>
      <c r="N3091">
        <v>2.5494444440000001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0.95038420094507092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0.95038420094507092</v>
      </c>
    </row>
    <row r="3092" spans="1:31" x14ac:dyDescent="0.25">
      <c r="A3092">
        <v>1811159</v>
      </c>
      <c r="B3092">
        <v>1</v>
      </c>
      <c r="C3092" t="s">
        <v>80</v>
      </c>
      <c r="D3092" t="s">
        <v>95</v>
      </c>
      <c r="E3092" t="s">
        <v>193</v>
      </c>
      <c r="F3092" t="s">
        <v>9147</v>
      </c>
      <c r="G3092" t="s">
        <v>279</v>
      </c>
      <c r="H3092" t="s">
        <v>134</v>
      </c>
      <c r="I3092" t="s">
        <v>135</v>
      </c>
      <c r="J3092" t="s">
        <v>136</v>
      </c>
      <c r="K3092" t="s">
        <v>137</v>
      </c>
      <c r="L3092" t="s">
        <v>9148</v>
      </c>
      <c r="M3092" t="s">
        <v>9149</v>
      </c>
      <c r="N3092">
        <v>0.38194444399999999</v>
      </c>
      <c r="O3092">
        <v>0</v>
      </c>
      <c r="P3092">
        <v>171</v>
      </c>
      <c r="Q3092">
        <v>0</v>
      </c>
      <c r="R3092">
        <v>1</v>
      </c>
      <c r="S3092">
        <v>0</v>
      </c>
      <c r="T3092">
        <v>12</v>
      </c>
      <c r="U3092">
        <v>0</v>
      </c>
      <c r="V3092">
        <v>0</v>
      </c>
      <c r="W3092">
        <v>0</v>
      </c>
      <c r="X3092">
        <v>13.932899968878987</v>
      </c>
      <c r="Y3092">
        <v>0</v>
      </c>
      <c r="Z3092">
        <v>1.2804280752083336E-3</v>
      </c>
      <c r="AA3092">
        <v>0</v>
      </c>
      <c r="AB3092">
        <v>1.4448649915226384</v>
      </c>
      <c r="AC3092">
        <v>0</v>
      </c>
      <c r="AD3092">
        <v>0</v>
      </c>
      <c r="AE3092">
        <v>15.379045388476834</v>
      </c>
    </row>
    <row r="3093" spans="1:31" x14ac:dyDescent="0.25">
      <c r="A3093">
        <v>1811162</v>
      </c>
      <c r="B3093">
        <v>1</v>
      </c>
      <c r="C3093" t="s">
        <v>81</v>
      </c>
      <c r="D3093" t="s">
        <v>128</v>
      </c>
      <c r="E3093" t="s">
        <v>131</v>
      </c>
      <c r="F3093" t="s">
        <v>9150</v>
      </c>
      <c r="G3093" t="s">
        <v>279</v>
      </c>
      <c r="H3093" t="s">
        <v>134</v>
      </c>
      <c r="I3093" t="s">
        <v>135</v>
      </c>
      <c r="J3093" t="s">
        <v>136</v>
      </c>
      <c r="K3093" t="s">
        <v>137</v>
      </c>
      <c r="L3093" t="s">
        <v>9151</v>
      </c>
      <c r="M3093" t="s">
        <v>9152</v>
      </c>
      <c r="N3093">
        <v>1.105277777</v>
      </c>
      <c r="O3093">
        <v>0</v>
      </c>
      <c r="P3093">
        <v>10</v>
      </c>
      <c r="Q3093">
        <v>0</v>
      </c>
      <c r="R3093">
        <v>0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1.8316343072969141</v>
      </c>
      <c r="Y3093">
        <v>0</v>
      </c>
      <c r="Z3093">
        <v>0</v>
      </c>
      <c r="AA3093">
        <v>0</v>
      </c>
      <c r="AB3093">
        <v>2.8004949622113151</v>
      </c>
      <c r="AC3093">
        <v>0</v>
      </c>
      <c r="AD3093">
        <v>0</v>
      </c>
      <c r="AE3093">
        <v>4.632129269508229</v>
      </c>
    </row>
    <row r="3094" spans="1:31" x14ac:dyDescent="0.25">
      <c r="A3094">
        <v>1811163</v>
      </c>
      <c r="B3094">
        <v>1</v>
      </c>
      <c r="C3094" t="s">
        <v>80</v>
      </c>
      <c r="D3094" t="s">
        <v>110</v>
      </c>
      <c r="E3094" t="s">
        <v>326</v>
      </c>
      <c r="F3094" t="s">
        <v>9153</v>
      </c>
      <c r="G3094" t="s">
        <v>148</v>
      </c>
      <c r="H3094" t="s">
        <v>134</v>
      </c>
      <c r="I3094" t="s">
        <v>135</v>
      </c>
      <c r="J3094" t="s">
        <v>136</v>
      </c>
      <c r="K3094" t="s">
        <v>137</v>
      </c>
      <c r="L3094" t="s">
        <v>9154</v>
      </c>
      <c r="M3094" t="s">
        <v>9155</v>
      </c>
      <c r="N3094">
        <v>6.7525000000000004</v>
      </c>
      <c r="O3094">
        <v>0</v>
      </c>
      <c r="P3094">
        <v>68</v>
      </c>
      <c r="Q3094">
        <v>0</v>
      </c>
      <c r="R3094">
        <v>0</v>
      </c>
      <c r="S3094">
        <v>0</v>
      </c>
      <c r="T3094">
        <v>15</v>
      </c>
      <c r="U3094">
        <v>0</v>
      </c>
      <c r="V3094">
        <v>0</v>
      </c>
      <c r="W3094">
        <v>0</v>
      </c>
      <c r="X3094">
        <v>91.065953525577712</v>
      </c>
      <c r="Y3094">
        <v>0</v>
      </c>
      <c r="Z3094">
        <v>0</v>
      </c>
      <c r="AA3094">
        <v>0</v>
      </c>
      <c r="AB3094">
        <v>32.055079162487068</v>
      </c>
      <c r="AC3094">
        <v>0</v>
      </c>
      <c r="AD3094">
        <v>0</v>
      </c>
      <c r="AE3094">
        <v>123.12103268806479</v>
      </c>
    </row>
    <row r="3095" spans="1:31" x14ac:dyDescent="0.25">
      <c r="A3095">
        <v>1811168</v>
      </c>
      <c r="B3095">
        <v>1</v>
      </c>
      <c r="C3095" t="s">
        <v>80</v>
      </c>
      <c r="D3095" t="s">
        <v>97</v>
      </c>
      <c r="E3095" t="s">
        <v>146</v>
      </c>
      <c r="F3095" t="s">
        <v>611</v>
      </c>
      <c r="G3095" t="s">
        <v>158</v>
      </c>
      <c r="H3095" t="s">
        <v>143</v>
      </c>
      <c r="I3095" t="s">
        <v>135</v>
      </c>
      <c r="J3095" t="s">
        <v>136</v>
      </c>
      <c r="K3095" t="s">
        <v>137</v>
      </c>
      <c r="L3095" t="s">
        <v>9156</v>
      </c>
      <c r="M3095" t="s">
        <v>9157</v>
      </c>
      <c r="N3095">
        <v>0.80305555500000003</v>
      </c>
      <c r="O3095">
        <v>7</v>
      </c>
      <c r="P3095">
        <v>528</v>
      </c>
      <c r="Q3095">
        <v>12</v>
      </c>
      <c r="R3095">
        <v>344</v>
      </c>
      <c r="S3095">
        <v>17</v>
      </c>
      <c r="T3095">
        <v>153</v>
      </c>
      <c r="U3095">
        <v>2</v>
      </c>
      <c r="V3095">
        <v>0</v>
      </c>
      <c r="W3095">
        <v>51.519364916060162</v>
      </c>
      <c r="X3095">
        <v>178.21296978944139</v>
      </c>
      <c r="Y3095">
        <v>55.991239510557534</v>
      </c>
      <c r="Z3095">
        <v>133.64678055149474</v>
      </c>
      <c r="AA3095">
        <v>84.656535376556803</v>
      </c>
      <c r="AB3095">
        <v>139.49944055613349</v>
      </c>
      <c r="AC3095">
        <v>32.165183898551703</v>
      </c>
      <c r="AD3095">
        <v>0</v>
      </c>
      <c r="AE3095">
        <v>675.69151459879595</v>
      </c>
    </row>
    <row r="3096" spans="1:31" x14ac:dyDescent="0.25">
      <c r="A3096">
        <v>1811170</v>
      </c>
      <c r="B3096">
        <v>1</v>
      </c>
      <c r="C3096" t="s">
        <v>80</v>
      </c>
      <c r="D3096" t="s">
        <v>93</v>
      </c>
      <c r="E3096" t="s">
        <v>131</v>
      </c>
      <c r="F3096" t="s">
        <v>9158</v>
      </c>
      <c r="G3096" t="s">
        <v>231</v>
      </c>
      <c r="H3096" t="s">
        <v>134</v>
      </c>
      <c r="I3096" t="s">
        <v>135</v>
      </c>
      <c r="J3096" t="s">
        <v>136</v>
      </c>
      <c r="K3096" t="s">
        <v>137</v>
      </c>
      <c r="L3096" t="s">
        <v>9159</v>
      </c>
      <c r="M3096" t="s">
        <v>9160</v>
      </c>
      <c r="N3096">
        <v>2.58</v>
      </c>
      <c r="O3096">
        <v>0</v>
      </c>
      <c r="P3096">
        <v>6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3.0474683303888996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3.0474683303888996</v>
      </c>
    </row>
    <row r="3097" spans="1:31" x14ac:dyDescent="0.25">
      <c r="A3097">
        <v>1811174</v>
      </c>
      <c r="B3097">
        <v>1</v>
      </c>
      <c r="C3097" t="s">
        <v>80</v>
      </c>
      <c r="D3097" t="s">
        <v>100</v>
      </c>
      <c r="E3097" t="s">
        <v>140</v>
      </c>
      <c r="F3097" t="s">
        <v>9161</v>
      </c>
      <c r="G3097" t="s">
        <v>142</v>
      </c>
      <c r="H3097" t="s">
        <v>143</v>
      </c>
      <c r="I3097" t="s">
        <v>199</v>
      </c>
      <c r="J3097" t="s">
        <v>136</v>
      </c>
      <c r="K3097" t="s">
        <v>137</v>
      </c>
      <c r="L3097" t="s">
        <v>9162</v>
      </c>
      <c r="M3097" t="s">
        <v>9163</v>
      </c>
      <c r="N3097">
        <v>1.9444444000000002E-2</v>
      </c>
      <c r="O3097">
        <v>0</v>
      </c>
      <c r="P3097">
        <v>1105</v>
      </c>
      <c r="Q3097">
        <v>0</v>
      </c>
      <c r="R3097">
        <v>4</v>
      </c>
      <c r="S3097">
        <v>1</v>
      </c>
      <c r="T3097">
        <v>102</v>
      </c>
      <c r="U3097">
        <v>0</v>
      </c>
      <c r="V3097">
        <v>0</v>
      </c>
      <c r="W3097">
        <v>0</v>
      </c>
      <c r="X3097">
        <v>4.2500074680184357</v>
      </c>
      <c r="Y3097">
        <v>0</v>
      </c>
      <c r="Z3097">
        <v>4.7648078221333339E-3</v>
      </c>
      <c r="AA3097">
        <v>0.51620963242115558</v>
      </c>
      <c r="AB3097">
        <v>2.2478765778945968</v>
      </c>
      <c r="AC3097">
        <v>0</v>
      </c>
      <c r="AD3097">
        <v>0</v>
      </c>
      <c r="AE3097">
        <v>7.0188584861563212</v>
      </c>
    </row>
    <row r="3098" spans="1:31" x14ac:dyDescent="0.25">
      <c r="A3098">
        <v>1811175</v>
      </c>
      <c r="B3098">
        <v>1</v>
      </c>
      <c r="C3098" t="s">
        <v>80</v>
      </c>
      <c r="D3098" t="s">
        <v>98</v>
      </c>
      <c r="E3098" t="s">
        <v>131</v>
      </c>
      <c r="F3098" t="s">
        <v>9164</v>
      </c>
      <c r="G3098" t="s">
        <v>231</v>
      </c>
      <c r="H3098" t="s">
        <v>134</v>
      </c>
      <c r="I3098" t="s">
        <v>135</v>
      </c>
      <c r="J3098" t="s">
        <v>136</v>
      </c>
      <c r="K3098" t="s">
        <v>137</v>
      </c>
      <c r="L3098" t="s">
        <v>9165</v>
      </c>
      <c r="M3098" t="s">
        <v>9166</v>
      </c>
      <c r="N3098">
        <v>4.6005555549999997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1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0.79144597873027023</v>
      </c>
      <c r="AC3098">
        <v>0</v>
      </c>
      <c r="AD3098">
        <v>0</v>
      </c>
      <c r="AE3098">
        <v>0.79144597873027023</v>
      </c>
    </row>
    <row r="3099" spans="1:31" x14ac:dyDescent="0.25">
      <c r="A3099">
        <v>1811178</v>
      </c>
      <c r="B3099">
        <v>1</v>
      </c>
      <c r="C3099" t="s">
        <v>81</v>
      </c>
      <c r="D3099" t="s">
        <v>117</v>
      </c>
      <c r="E3099" t="s">
        <v>176</v>
      </c>
      <c r="F3099" t="s">
        <v>9167</v>
      </c>
      <c r="G3099" t="s">
        <v>263</v>
      </c>
      <c r="H3099" t="s">
        <v>143</v>
      </c>
      <c r="I3099" t="s">
        <v>135</v>
      </c>
      <c r="J3099" t="s">
        <v>136</v>
      </c>
      <c r="K3099" t="s">
        <v>159</v>
      </c>
      <c r="L3099" t="s">
        <v>9168</v>
      </c>
      <c r="M3099" t="s">
        <v>9169</v>
      </c>
      <c r="N3099">
        <v>1.617636944</v>
      </c>
      <c r="O3099">
        <v>1</v>
      </c>
      <c r="P3099">
        <v>375</v>
      </c>
      <c r="Q3099">
        <v>35</v>
      </c>
      <c r="R3099">
        <v>37</v>
      </c>
      <c r="S3099">
        <v>4</v>
      </c>
      <c r="T3099">
        <v>33</v>
      </c>
      <c r="U3099">
        <v>2</v>
      </c>
      <c r="V3099">
        <v>0</v>
      </c>
      <c r="W3099">
        <v>0.26382001097246227</v>
      </c>
      <c r="X3099">
        <v>86.894232594671394</v>
      </c>
      <c r="Y3099">
        <v>130.54662961045275</v>
      </c>
      <c r="Z3099">
        <v>8.6279074176698813</v>
      </c>
      <c r="AA3099">
        <v>206.01877261435351</v>
      </c>
      <c r="AB3099">
        <v>46.406767341615407</v>
      </c>
      <c r="AC3099">
        <v>147.07363663709512</v>
      </c>
      <c r="AD3099">
        <v>0</v>
      </c>
      <c r="AE3099">
        <v>625.83176622683061</v>
      </c>
    </row>
    <row r="3100" spans="1:31" x14ac:dyDescent="0.25">
      <c r="A3100">
        <v>1811179</v>
      </c>
      <c r="B3100">
        <v>1</v>
      </c>
      <c r="C3100" t="s">
        <v>81</v>
      </c>
      <c r="D3100" t="s">
        <v>127</v>
      </c>
      <c r="E3100" t="s">
        <v>131</v>
      </c>
      <c r="F3100" t="s">
        <v>9170</v>
      </c>
      <c r="G3100" t="s">
        <v>231</v>
      </c>
      <c r="H3100" t="s">
        <v>134</v>
      </c>
      <c r="I3100" t="s">
        <v>135</v>
      </c>
      <c r="J3100" t="s">
        <v>136</v>
      </c>
      <c r="K3100" t="s">
        <v>137</v>
      </c>
      <c r="L3100" t="s">
        <v>9171</v>
      </c>
      <c r="M3100" t="s">
        <v>9172</v>
      </c>
      <c r="N3100">
        <v>1.5336111109999999</v>
      </c>
      <c r="O3100">
        <v>0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9.1273320770000004E-5</v>
      </c>
      <c r="AA3100">
        <v>0</v>
      </c>
      <c r="AB3100">
        <v>0</v>
      </c>
      <c r="AC3100">
        <v>0</v>
      </c>
      <c r="AD3100">
        <v>0</v>
      </c>
      <c r="AE3100">
        <v>9.1273320770000004E-5</v>
      </c>
    </row>
    <row r="3101" spans="1:31" x14ac:dyDescent="0.25">
      <c r="A3101">
        <v>1811181</v>
      </c>
      <c r="B3101">
        <v>1</v>
      </c>
      <c r="C3101" t="s">
        <v>80</v>
      </c>
      <c r="D3101" t="s">
        <v>85</v>
      </c>
      <c r="E3101" t="s">
        <v>193</v>
      </c>
      <c r="F3101" t="s">
        <v>9173</v>
      </c>
      <c r="G3101" t="s">
        <v>263</v>
      </c>
      <c r="H3101" t="s">
        <v>134</v>
      </c>
      <c r="I3101" t="s">
        <v>135</v>
      </c>
      <c r="J3101" t="s">
        <v>136</v>
      </c>
      <c r="K3101" t="s">
        <v>159</v>
      </c>
      <c r="L3101" t="s">
        <v>9174</v>
      </c>
      <c r="M3101" t="s">
        <v>9175</v>
      </c>
      <c r="N3101">
        <v>0.80142666600000001</v>
      </c>
      <c r="O3101">
        <v>0</v>
      </c>
      <c r="P3101">
        <v>185</v>
      </c>
      <c r="Q3101">
        <v>0</v>
      </c>
      <c r="R3101">
        <v>0</v>
      </c>
      <c r="S3101">
        <v>0</v>
      </c>
      <c r="T3101">
        <v>9</v>
      </c>
      <c r="U3101">
        <v>0</v>
      </c>
      <c r="V3101">
        <v>0</v>
      </c>
      <c r="W3101">
        <v>0</v>
      </c>
      <c r="X3101">
        <v>34.792566234543415</v>
      </c>
      <c r="Y3101">
        <v>0</v>
      </c>
      <c r="Z3101">
        <v>0</v>
      </c>
      <c r="AA3101">
        <v>0</v>
      </c>
      <c r="AB3101">
        <v>3.37785936379671</v>
      </c>
      <c r="AC3101">
        <v>0</v>
      </c>
      <c r="AD3101">
        <v>0</v>
      </c>
      <c r="AE3101">
        <v>38.170425598340124</v>
      </c>
    </row>
    <row r="3102" spans="1:31" x14ac:dyDescent="0.25">
      <c r="A3102">
        <v>1811183</v>
      </c>
      <c r="B3102">
        <v>1</v>
      </c>
      <c r="C3102" t="s">
        <v>80</v>
      </c>
      <c r="D3102" t="s">
        <v>96</v>
      </c>
      <c r="E3102" t="s">
        <v>291</v>
      </c>
      <c r="F3102" t="s">
        <v>9176</v>
      </c>
      <c r="G3102" t="s">
        <v>148</v>
      </c>
      <c r="H3102" t="s">
        <v>134</v>
      </c>
      <c r="I3102" t="s">
        <v>135</v>
      </c>
      <c r="J3102" t="s">
        <v>3</v>
      </c>
      <c r="K3102" t="s">
        <v>137</v>
      </c>
      <c r="L3102" t="s">
        <v>9177</v>
      </c>
      <c r="M3102" t="s">
        <v>9178</v>
      </c>
      <c r="N3102">
        <v>2.8616666660000001</v>
      </c>
      <c r="O3102">
        <v>0</v>
      </c>
      <c r="P3102">
        <v>66</v>
      </c>
      <c r="Q3102">
        <v>0</v>
      </c>
      <c r="R3102">
        <v>0</v>
      </c>
      <c r="S3102">
        <v>0</v>
      </c>
      <c r="T3102">
        <v>3</v>
      </c>
      <c r="U3102">
        <v>0</v>
      </c>
      <c r="V3102">
        <v>0</v>
      </c>
      <c r="W3102">
        <v>0</v>
      </c>
      <c r="X3102">
        <v>52.218210337342597</v>
      </c>
      <c r="Y3102">
        <v>0</v>
      </c>
      <c r="Z3102">
        <v>0</v>
      </c>
      <c r="AA3102">
        <v>0</v>
      </c>
      <c r="AB3102">
        <v>13.387815393933224</v>
      </c>
      <c r="AC3102">
        <v>0</v>
      </c>
      <c r="AD3102">
        <v>0</v>
      </c>
      <c r="AE3102">
        <v>65.606025731275821</v>
      </c>
    </row>
    <row r="3103" spans="1:31" x14ac:dyDescent="0.25">
      <c r="A3103">
        <v>1811184</v>
      </c>
      <c r="B3103">
        <v>1</v>
      </c>
      <c r="C3103" t="s">
        <v>80</v>
      </c>
      <c r="D3103" t="s">
        <v>106</v>
      </c>
      <c r="E3103" t="s">
        <v>131</v>
      </c>
      <c r="F3103" t="s">
        <v>9179</v>
      </c>
      <c r="G3103" t="s">
        <v>231</v>
      </c>
      <c r="H3103" t="s">
        <v>134</v>
      </c>
      <c r="I3103" t="s">
        <v>135</v>
      </c>
      <c r="J3103" t="s">
        <v>136</v>
      </c>
      <c r="K3103" t="s">
        <v>137</v>
      </c>
      <c r="L3103" t="s">
        <v>9180</v>
      </c>
      <c r="M3103" t="s">
        <v>9181</v>
      </c>
      <c r="N3103">
        <v>5.0650000000000004</v>
      </c>
      <c r="O3103">
        <v>0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</row>
    <row r="3104" spans="1:31" x14ac:dyDescent="0.25">
      <c r="A3104">
        <v>1811185</v>
      </c>
      <c r="B3104">
        <v>1</v>
      </c>
      <c r="C3104" t="s">
        <v>80</v>
      </c>
      <c r="D3104" t="s">
        <v>95</v>
      </c>
      <c r="E3104" t="s">
        <v>146</v>
      </c>
      <c r="F3104" t="s">
        <v>9182</v>
      </c>
      <c r="G3104" t="s">
        <v>170</v>
      </c>
      <c r="H3104" t="s">
        <v>143</v>
      </c>
      <c r="I3104" t="s">
        <v>135</v>
      </c>
      <c r="J3104" t="s">
        <v>136</v>
      </c>
      <c r="K3104" t="s">
        <v>137</v>
      </c>
      <c r="L3104" t="s">
        <v>9183</v>
      </c>
      <c r="M3104" t="s">
        <v>9184</v>
      </c>
      <c r="N3104">
        <v>1.480555555</v>
      </c>
      <c r="O3104">
        <v>1</v>
      </c>
      <c r="P3104">
        <v>0</v>
      </c>
      <c r="Q3104">
        <v>2</v>
      </c>
      <c r="R3104">
        <v>0</v>
      </c>
      <c r="S3104">
        <v>3</v>
      </c>
      <c r="T3104">
        <v>0</v>
      </c>
      <c r="U3104">
        <v>0</v>
      </c>
      <c r="V3104">
        <v>0</v>
      </c>
      <c r="W3104">
        <v>0.51348450338857443</v>
      </c>
      <c r="X3104">
        <v>0</v>
      </c>
      <c r="Y3104">
        <v>33.297115571172071</v>
      </c>
      <c r="Z3104">
        <v>0</v>
      </c>
      <c r="AA3104">
        <v>61.572245362919858</v>
      </c>
      <c r="AB3104">
        <v>0</v>
      </c>
      <c r="AC3104">
        <v>0</v>
      </c>
      <c r="AD3104">
        <v>0</v>
      </c>
      <c r="AE3104">
        <v>95.382845437480512</v>
      </c>
    </row>
    <row r="3105" spans="1:31" x14ac:dyDescent="0.25">
      <c r="A3105">
        <v>1811186</v>
      </c>
      <c r="B3105">
        <v>1</v>
      </c>
      <c r="C3105" t="s">
        <v>81</v>
      </c>
      <c r="D3105" t="s">
        <v>120</v>
      </c>
      <c r="E3105" t="s">
        <v>193</v>
      </c>
      <c r="F3105" t="s">
        <v>9185</v>
      </c>
      <c r="G3105" t="s">
        <v>235</v>
      </c>
      <c r="H3105" t="s">
        <v>134</v>
      </c>
      <c r="I3105" t="s">
        <v>135</v>
      </c>
      <c r="J3105" t="s">
        <v>136</v>
      </c>
      <c r="K3105" t="s">
        <v>137</v>
      </c>
      <c r="L3105" t="s">
        <v>9186</v>
      </c>
      <c r="M3105" t="s">
        <v>9187</v>
      </c>
      <c r="N3105">
        <v>1.2666666660000001</v>
      </c>
      <c r="O3105">
        <v>0</v>
      </c>
      <c r="P3105">
        <v>26</v>
      </c>
      <c r="Q3105">
        <v>0</v>
      </c>
      <c r="R3105">
        <v>0</v>
      </c>
      <c r="S3105">
        <v>0</v>
      </c>
      <c r="T3105">
        <v>1</v>
      </c>
      <c r="U3105">
        <v>0</v>
      </c>
      <c r="V3105">
        <v>0</v>
      </c>
      <c r="W3105">
        <v>0</v>
      </c>
      <c r="X3105">
        <v>5.1664143344769293</v>
      </c>
      <c r="Y3105">
        <v>0</v>
      </c>
      <c r="Z3105">
        <v>0</v>
      </c>
      <c r="AA3105">
        <v>0</v>
      </c>
      <c r="AB3105">
        <v>1.1889670973333334E-4</v>
      </c>
      <c r="AC3105">
        <v>0</v>
      </c>
      <c r="AD3105">
        <v>0</v>
      </c>
      <c r="AE3105">
        <v>5.166533231186663</v>
      </c>
    </row>
    <row r="3106" spans="1:31" x14ac:dyDescent="0.25">
      <c r="A3106">
        <v>1811187</v>
      </c>
      <c r="B3106">
        <v>1</v>
      </c>
      <c r="C3106" t="s">
        <v>80</v>
      </c>
      <c r="D3106" t="s">
        <v>97</v>
      </c>
      <c r="E3106" t="s">
        <v>146</v>
      </c>
      <c r="F3106" t="s">
        <v>9188</v>
      </c>
      <c r="G3106" t="s">
        <v>5591</v>
      </c>
      <c r="H3106" t="s">
        <v>143</v>
      </c>
      <c r="I3106" t="s">
        <v>135</v>
      </c>
      <c r="J3106" t="s">
        <v>136</v>
      </c>
      <c r="K3106" t="s">
        <v>137</v>
      </c>
      <c r="L3106" t="s">
        <v>9189</v>
      </c>
      <c r="M3106" t="s">
        <v>9190</v>
      </c>
      <c r="N3106">
        <v>0.33583333300000001</v>
      </c>
      <c r="O3106">
        <v>0</v>
      </c>
      <c r="P3106">
        <v>93</v>
      </c>
      <c r="Q3106">
        <v>0</v>
      </c>
      <c r="R3106">
        <v>51</v>
      </c>
      <c r="S3106">
        <v>0</v>
      </c>
      <c r="T3106">
        <v>23</v>
      </c>
      <c r="U3106">
        <v>0</v>
      </c>
      <c r="V3106">
        <v>0</v>
      </c>
      <c r="W3106">
        <v>0</v>
      </c>
      <c r="X3106">
        <v>11.682711058637476</v>
      </c>
      <c r="Y3106">
        <v>0</v>
      </c>
      <c r="Z3106">
        <v>8.6593073584575144</v>
      </c>
      <c r="AA3106">
        <v>0</v>
      </c>
      <c r="AB3106">
        <v>5.8798749524752676</v>
      </c>
      <c r="AC3106">
        <v>0</v>
      </c>
      <c r="AD3106">
        <v>0</v>
      </c>
      <c r="AE3106">
        <v>26.22189336957026</v>
      </c>
    </row>
    <row r="3107" spans="1:31" x14ac:dyDescent="0.25">
      <c r="A3107">
        <v>1811188</v>
      </c>
      <c r="B3107">
        <v>1</v>
      </c>
      <c r="C3107" t="s">
        <v>81</v>
      </c>
      <c r="D3107" t="s">
        <v>126</v>
      </c>
      <c r="E3107" t="s">
        <v>140</v>
      </c>
      <c r="F3107" t="s">
        <v>4741</v>
      </c>
      <c r="G3107" t="s">
        <v>142</v>
      </c>
      <c r="H3107" t="s">
        <v>143</v>
      </c>
      <c r="I3107" t="s">
        <v>199</v>
      </c>
      <c r="J3107" t="s">
        <v>136</v>
      </c>
      <c r="K3107" t="s">
        <v>137</v>
      </c>
      <c r="L3107" t="s">
        <v>9191</v>
      </c>
      <c r="M3107" t="s">
        <v>9192</v>
      </c>
      <c r="N3107">
        <v>6.6666659999999999E-3</v>
      </c>
      <c r="O3107">
        <v>0</v>
      </c>
      <c r="P3107">
        <v>742</v>
      </c>
      <c r="Q3107">
        <v>36</v>
      </c>
      <c r="R3107">
        <v>100</v>
      </c>
      <c r="S3107">
        <v>9</v>
      </c>
      <c r="T3107">
        <v>45</v>
      </c>
      <c r="U3107">
        <v>0</v>
      </c>
      <c r="V3107">
        <v>0</v>
      </c>
      <c r="W3107">
        <v>0</v>
      </c>
      <c r="X3107">
        <v>0.58539113379629415</v>
      </c>
      <c r="Y3107">
        <v>0.57153259670210665</v>
      </c>
      <c r="Z3107">
        <v>0.10565089497818005</v>
      </c>
      <c r="AA3107">
        <v>0.21992984407726671</v>
      </c>
      <c r="AB3107">
        <v>0.21191572513866666</v>
      </c>
      <c r="AC3107">
        <v>0</v>
      </c>
      <c r="AD3107">
        <v>0</v>
      </c>
      <c r="AE3107">
        <v>1.6944201946925144</v>
      </c>
    </row>
    <row r="3108" spans="1:31" x14ac:dyDescent="0.25">
      <c r="A3108">
        <v>1811192</v>
      </c>
      <c r="B3108">
        <v>1</v>
      </c>
      <c r="C3108" t="s">
        <v>80</v>
      </c>
      <c r="D3108" t="s">
        <v>95</v>
      </c>
      <c r="E3108" t="s">
        <v>291</v>
      </c>
      <c r="F3108" t="s">
        <v>8772</v>
      </c>
      <c r="G3108" t="s">
        <v>195</v>
      </c>
      <c r="H3108" t="s">
        <v>134</v>
      </c>
      <c r="I3108" t="s">
        <v>135</v>
      </c>
      <c r="J3108" t="s">
        <v>136</v>
      </c>
      <c r="K3108" t="s">
        <v>137</v>
      </c>
      <c r="L3108" t="s">
        <v>9193</v>
      </c>
      <c r="M3108" t="s">
        <v>9194</v>
      </c>
      <c r="N3108">
        <v>1.8658333330000001</v>
      </c>
      <c r="O3108">
        <v>0</v>
      </c>
      <c r="P3108">
        <v>370</v>
      </c>
      <c r="Q3108">
        <v>0</v>
      </c>
      <c r="R3108">
        <v>0</v>
      </c>
      <c r="S3108">
        <v>0</v>
      </c>
      <c r="T3108">
        <v>15</v>
      </c>
      <c r="U3108">
        <v>0</v>
      </c>
      <c r="V3108">
        <v>0</v>
      </c>
      <c r="W3108">
        <v>0</v>
      </c>
      <c r="X3108">
        <v>149.93243671743676</v>
      </c>
      <c r="Y3108">
        <v>0</v>
      </c>
      <c r="Z3108">
        <v>0</v>
      </c>
      <c r="AA3108">
        <v>0</v>
      </c>
      <c r="AB3108">
        <v>19.060824573285753</v>
      </c>
      <c r="AC3108">
        <v>0</v>
      </c>
      <c r="AD3108">
        <v>0</v>
      </c>
      <c r="AE3108">
        <v>168.9932612907225</v>
      </c>
    </row>
    <row r="3109" spans="1:31" x14ac:dyDescent="0.25">
      <c r="A3109">
        <v>1811195</v>
      </c>
      <c r="B3109">
        <v>1</v>
      </c>
      <c r="C3109" t="s">
        <v>80</v>
      </c>
      <c r="D3109" t="s">
        <v>104</v>
      </c>
      <c r="E3109" t="s">
        <v>131</v>
      </c>
      <c r="F3109" t="s">
        <v>9195</v>
      </c>
      <c r="G3109" t="s">
        <v>1926</v>
      </c>
      <c r="H3109" t="s">
        <v>134</v>
      </c>
      <c r="I3109" t="s">
        <v>135</v>
      </c>
      <c r="J3109" t="s">
        <v>136</v>
      </c>
      <c r="K3109" t="s">
        <v>137</v>
      </c>
      <c r="L3109" t="s">
        <v>9196</v>
      </c>
      <c r="M3109" t="s">
        <v>9197</v>
      </c>
      <c r="N3109">
        <v>2.2322222219999999</v>
      </c>
      <c r="O3109">
        <v>0</v>
      </c>
      <c r="P3109">
        <v>2</v>
      </c>
      <c r="Q3109">
        <v>0</v>
      </c>
      <c r="R3109">
        <v>0</v>
      </c>
      <c r="S3109">
        <v>0</v>
      </c>
      <c r="T3109">
        <v>1</v>
      </c>
      <c r="U3109">
        <v>0</v>
      </c>
      <c r="V3109">
        <v>0</v>
      </c>
      <c r="W3109">
        <v>0</v>
      </c>
      <c r="X3109">
        <v>0.39404303590183609</v>
      </c>
      <c r="Y3109">
        <v>0</v>
      </c>
      <c r="Z3109">
        <v>0</v>
      </c>
      <c r="AA3109">
        <v>0</v>
      </c>
      <c r="AB3109">
        <v>2.920715048766783</v>
      </c>
      <c r="AC3109">
        <v>0</v>
      </c>
      <c r="AD3109">
        <v>0</v>
      </c>
      <c r="AE3109">
        <v>3.3147580846686191</v>
      </c>
    </row>
    <row r="3110" spans="1:31" x14ac:dyDescent="0.25">
      <c r="A3110">
        <v>1811198</v>
      </c>
      <c r="B3110">
        <v>1</v>
      </c>
      <c r="C3110" t="s">
        <v>80</v>
      </c>
      <c r="D3110" t="s">
        <v>106</v>
      </c>
      <c r="E3110" t="s">
        <v>131</v>
      </c>
      <c r="F3110" t="s">
        <v>9198</v>
      </c>
      <c r="G3110" t="s">
        <v>231</v>
      </c>
      <c r="H3110" t="s">
        <v>134</v>
      </c>
      <c r="I3110" t="s">
        <v>135</v>
      </c>
      <c r="J3110" t="s">
        <v>136</v>
      </c>
      <c r="K3110" t="s">
        <v>137</v>
      </c>
      <c r="L3110" t="s">
        <v>9199</v>
      </c>
      <c r="M3110" t="s">
        <v>9200</v>
      </c>
      <c r="N3110">
        <v>5.2466666660000003</v>
      </c>
      <c r="O3110">
        <v>0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15.299671938748975</v>
      </c>
      <c r="AA3110">
        <v>0</v>
      </c>
      <c r="AB3110">
        <v>0</v>
      </c>
      <c r="AC3110">
        <v>0</v>
      </c>
      <c r="AD3110">
        <v>0</v>
      </c>
      <c r="AE3110">
        <v>15.299671938748975</v>
      </c>
    </row>
    <row r="3111" spans="1:31" x14ac:dyDescent="0.25">
      <c r="A3111">
        <v>1811199</v>
      </c>
      <c r="B3111">
        <v>1</v>
      </c>
      <c r="C3111" t="s">
        <v>80</v>
      </c>
      <c r="D3111" t="s">
        <v>93</v>
      </c>
      <c r="E3111" t="s">
        <v>131</v>
      </c>
      <c r="F3111" t="s">
        <v>9201</v>
      </c>
      <c r="G3111" t="s">
        <v>231</v>
      </c>
      <c r="H3111" t="s">
        <v>134</v>
      </c>
      <c r="I3111" t="s">
        <v>135</v>
      </c>
      <c r="J3111" t="s">
        <v>136</v>
      </c>
      <c r="K3111" t="s">
        <v>137</v>
      </c>
      <c r="L3111" t="s">
        <v>9202</v>
      </c>
      <c r="M3111" t="s">
        <v>9203</v>
      </c>
      <c r="N3111">
        <v>5.0858333330000001</v>
      </c>
      <c r="O3111">
        <v>0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3.0248261060231929</v>
      </c>
      <c r="AA3111">
        <v>0</v>
      </c>
      <c r="AB3111">
        <v>0</v>
      </c>
      <c r="AC3111">
        <v>0</v>
      </c>
      <c r="AD3111">
        <v>0</v>
      </c>
      <c r="AE3111">
        <v>3.0248261060231929</v>
      </c>
    </row>
    <row r="3112" spans="1:31" x14ac:dyDescent="0.25">
      <c r="A3112">
        <v>1811200</v>
      </c>
      <c r="B3112">
        <v>1</v>
      </c>
      <c r="C3112" t="s">
        <v>81</v>
      </c>
      <c r="D3112" t="s">
        <v>128</v>
      </c>
      <c r="E3112" t="s">
        <v>131</v>
      </c>
      <c r="F3112" t="s">
        <v>9204</v>
      </c>
      <c r="G3112" t="s">
        <v>231</v>
      </c>
      <c r="H3112" t="s">
        <v>134</v>
      </c>
      <c r="I3112" t="s">
        <v>135</v>
      </c>
      <c r="J3112" t="s">
        <v>136</v>
      </c>
      <c r="K3112" t="s">
        <v>137</v>
      </c>
      <c r="L3112" t="s">
        <v>9205</v>
      </c>
      <c r="M3112" t="s">
        <v>9206</v>
      </c>
      <c r="N3112">
        <v>2.682222222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0.34873164837158666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0.34873164837158666</v>
      </c>
    </row>
    <row r="3113" spans="1:31" x14ac:dyDescent="0.25">
      <c r="A3113">
        <v>1811201</v>
      </c>
      <c r="B3113">
        <v>1</v>
      </c>
      <c r="C3113" t="s">
        <v>80</v>
      </c>
      <c r="D3113" t="s">
        <v>110</v>
      </c>
      <c r="E3113" t="s">
        <v>131</v>
      </c>
      <c r="F3113" t="s">
        <v>9207</v>
      </c>
      <c r="G3113" t="s">
        <v>231</v>
      </c>
      <c r="H3113" t="s">
        <v>134</v>
      </c>
      <c r="I3113" t="s">
        <v>135</v>
      </c>
      <c r="J3113" t="s">
        <v>136</v>
      </c>
      <c r="K3113" t="s">
        <v>137</v>
      </c>
      <c r="L3113" t="s">
        <v>9208</v>
      </c>
      <c r="M3113" t="s">
        <v>9209</v>
      </c>
      <c r="N3113">
        <v>3.8533333330000001</v>
      </c>
      <c r="O3113">
        <v>0</v>
      </c>
      <c r="P3113">
        <v>4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3.9837348358591966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3.9837348358591966</v>
      </c>
    </row>
    <row r="3114" spans="1:31" x14ac:dyDescent="0.25">
      <c r="A3114">
        <v>1811202</v>
      </c>
      <c r="B3114">
        <v>1</v>
      </c>
      <c r="C3114" t="s">
        <v>80</v>
      </c>
      <c r="D3114" t="s">
        <v>101</v>
      </c>
      <c r="E3114" t="s">
        <v>131</v>
      </c>
      <c r="F3114" t="s">
        <v>9210</v>
      </c>
      <c r="G3114" t="s">
        <v>133</v>
      </c>
      <c r="H3114" t="s">
        <v>134</v>
      </c>
      <c r="I3114" t="s">
        <v>135</v>
      </c>
      <c r="J3114" t="s">
        <v>136</v>
      </c>
      <c r="K3114" t="s">
        <v>137</v>
      </c>
      <c r="L3114" t="s">
        <v>9211</v>
      </c>
      <c r="M3114" t="s">
        <v>9212</v>
      </c>
      <c r="N3114">
        <v>4.4677777770000002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1.3465412729362756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1.3465412729362756</v>
      </c>
    </row>
    <row r="3115" spans="1:31" x14ac:dyDescent="0.25">
      <c r="A3115">
        <v>1811203</v>
      </c>
      <c r="B3115">
        <v>1</v>
      </c>
      <c r="C3115" t="s">
        <v>80</v>
      </c>
      <c r="D3115" t="s">
        <v>84</v>
      </c>
      <c r="E3115" t="s">
        <v>131</v>
      </c>
      <c r="F3115" t="s">
        <v>9213</v>
      </c>
      <c r="G3115" t="s">
        <v>209</v>
      </c>
      <c r="H3115" t="s">
        <v>134</v>
      </c>
      <c r="I3115" t="s">
        <v>135</v>
      </c>
      <c r="J3115" t="s">
        <v>136</v>
      </c>
      <c r="K3115" t="s">
        <v>137</v>
      </c>
      <c r="L3115" t="s">
        <v>9214</v>
      </c>
      <c r="M3115" t="s">
        <v>9215</v>
      </c>
      <c r="N3115">
        <v>0.92444444400000003</v>
      </c>
      <c r="O3115">
        <v>0</v>
      </c>
      <c r="P3115">
        <v>1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0.17516350596240671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0.17516350596240671</v>
      </c>
    </row>
    <row r="3116" spans="1:31" x14ac:dyDescent="0.25">
      <c r="A3116">
        <v>1811205</v>
      </c>
      <c r="B3116">
        <v>1</v>
      </c>
      <c r="C3116" t="s">
        <v>80</v>
      </c>
      <c r="D3116" t="s">
        <v>107</v>
      </c>
      <c r="E3116" t="s">
        <v>131</v>
      </c>
      <c r="F3116" t="s">
        <v>9216</v>
      </c>
      <c r="G3116" t="s">
        <v>231</v>
      </c>
      <c r="H3116" t="s">
        <v>134</v>
      </c>
      <c r="I3116" t="s">
        <v>135</v>
      </c>
      <c r="J3116" t="s">
        <v>136</v>
      </c>
      <c r="K3116" t="s">
        <v>137</v>
      </c>
      <c r="L3116" t="s">
        <v>9217</v>
      </c>
      <c r="M3116" t="s">
        <v>9218</v>
      </c>
      <c r="N3116">
        <v>1.8252777769999999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0.12530900283662222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0.12530900283662222</v>
      </c>
    </row>
    <row r="3117" spans="1:31" x14ac:dyDescent="0.25">
      <c r="A3117">
        <v>1811206</v>
      </c>
      <c r="B3117">
        <v>1</v>
      </c>
      <c r="C3117" t="s">
        <v>80</v>
      </c>
      <c r="D3117" t="s">
        <v>94</v>
      </c>
      <c r="E3117" t="s">
        <v>176</v>
      </c>
      <c r="F3117" t="s">
        <v>5590</v>
      </c>
      <c r="G3117" t="s">
        <v>142</v>
      </c>
      <c r="H3117" t="s">
        <v>143</v>
      </c>
      <c r="I3117" t="s">
        <v>135</v>
      </c>
      <c r="J3117" t="s">
        <v>136</v>
      </c>
      <c r="K3117" t="s">
        <v>137</v>
      </c>
      <c r="L3117" t="s">
        <v>9219</v>
      </c>
      <c r="M3117" t="s">
        <v>9220</v>
      </c>
      <c r="N3117">
        <v>1.861111111</v>
      </c>
      <c r="O3117">
        <v>0</v>
      </c>
      <c r="P3117">
        <v>1</v>
      </c>
      <c r="Q3117">
        <v>5</v>
      </c>
      <c r="R3117">
        <v>54</v>
      </c>
      <c r="S3117">
        <v>0</v>
      </c>
      <c r="T3117">
        <v>4</v>
      </c>
      <c r="U3117">
        <v>0</v>
      </c>
      <c r="V3117">
        <v>0</v>
      </c>
      <c r="W3117">
        <v>0</v>
      </c>
      <c r="X3117">
        <v>0.42674658880470001</v>
      </c>
      <c r="Y3117">
        <v>6.4787319433341022</v>
      </c>
      <c r="Z3117">
        <v>32.518270182468505</v>
      </c>
      <c r="AA3117">
        <v>0</v>
      </c>
      <c r="AB3117">
        <v>18.329573207783163</v>
      </c>
      <c r="AC3117">
        <v>0</v>
      </c>
      <c r="AD3117">
        <v>0</v>
      </c>
      <c r="AE3117">
        <v>57.753321922390469</v>
      </c>
    </row>
    <row r="3118" spans="1:31" x14ac:dyDescent="0.25">
      <c r="A3118">
        <v>1811208</v>
      </c>
      <c r="B3118">
        <v>1</v>
      </c>
      <c r="C3118" t="s">
        <v>80</v>
      </c>
      <c r="D3118" t="s">
        <v>91</v>
      </c>
      <c r="E3118" t="s">
        <v>131</v>
      </c>
      <c r="F3118" t="s">
        <v>9221</v>
      </c>
      <c r="G3118" t="s">
        <v>231</v>
      </c>
      <c r="H3118" t="s">
        <v>134</v>
      </c>
      <c r="I3118" t="s">
        <v>135</v>
      </c>
      <c r="J3118" t="s">
        <v>136</v>
      </c>
      <c r="K3118" t="s">
        <v>137</v>
      </c>
      <c r="L3118" t="s">
        <v>9222</v>
      </c>
      <c r="M3118" t="s">
        <v>9223</v>
      </c>
      <c r="N3118">
        <v>5.568888888</v>
      </c>
      <c r="O3118">
        <v>0</v>
      </c>
      <c r="P3118">
        <v>0</v>
      </c>
      <c r="Q3118">
        <v>0</v>
      </c>
      <c r="R3118">
        <v>1</v>
      </c>
      <c r="S3118">
        <v>0</v>
      </c>
      <c r="T3118">
        <v>2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1.8505529019000003E-2</v>
      </c>
      <c r="AA3118">
        <v>0</v>
      </c>
      <c r="AB3118">
        <v>4.4999205873440001E-2</v>
      </c>
      <c r="AC3118">
        <v>0</v>
      </c>
      <c r="AD3118">
        <v>0</v>
      </c>
      <c r="AE3118">
        <v>6.3504734892440004E-2</v>
      </c>
    </row>
    <row r="3119" spans="1:31" x14ac:dyDescent="0.25">
      <c r="A3119">
        <v>1811209</v>
      </c>
      <c r="B3119">
        <v>1</v>
      </c>
      <c r="C3119" t="s">
        <v>80</v>
      </c>
      <c r="D3119" t="s">
        <v>97</v>
      </c>
      <c r="E3119" t="s">
        <v>146</v>
      </c>
      <c r="F3119" t="s">
        <v>9224</v>
      </c>
      <c r="G3119" t="s">
        <v>170</v>
      </c>
      <c r="H3119" t="s">
        <v>143</v>
      </c>
      <c r="I3119" t="s">
        <v>135</v>
      </c>
      <c r="J3119" t="s">
        <v>136</v>
      </c>
      <c r="K3119" t="s">
        <v>137</v>
      </c>
      <c r="L3119" t="s">
        <v>9225</v>
      </c>
      <c r="M3119" t="s">
        <v>9226</v>
      </c>
      <c r="N3119">
        <v>2.821111111</v>
      </c>
      <c r="O3119">
        <v>0</v>
      </c>
      <c r="P3119">
        <v>0</v>
      </c>
      <c r="Q3119">
        <v>0</v>
      </c>
      <c r="R3119">
        <v>0</v>
      </c>
      <c r="S3119">
        <v>1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413.03587430102124</v>
      </c>
      <c r="AB3119">
        <v>0</v>
      </c>
      <c r="AC3119">
        <v>0</v>
      </c>
      <c r="AD3119">
        <v>0</v>
      </c>
      <c r="AE3119">
        <v>413.03587430102124</v>
      </c>
    </row>
    <row r="3120" spans="1:31" x14ac:dyDescent="0.25">
      <c r="A3120">
        <v>1811210</v>
      </c>
      <c r="B3120">
        <v>1</v>
      </c>
      <c r="C3120" t="s">
        <v>80</v>
      </c>
      <c r="D3120" t="s">
        <v>88</v>
      </c>
      <c r="E3120" t="s">
        <v>131</v>
      </c>
      <c r="F3120" t="s">
        <v>9227</v>
      </c>
      <c r="G3120" t="s">
        <v>279</v>
      </c>
      <c r="H3120" t="s">
        <v>134</v>
      </c>
      <c r="I3120" t="s">
        <v>135</v>
      </c>
      <c r="J3120" t="s">
        <v>136</v>
      </c>
      <c r="K3120" t="s">
        <v>137</v>
      </c>
      <c r="L3120" t="s">
        <v>9228</v>
      </c>
      <c r="M3120" t="s">
        <v>9229</v>
      </c>
      <c r="N3120">
        <v>0.53749999999999998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7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102.37279416905812</v>
      </c>
      <c r="AC3120">
        <v>0</v>
      </c>
      <c r="AD3120">
        <v>0</v>
      </c>
      <c r="AE3120">
        <v>102.37279416905812</v>
      </c>
    </row>
    <row r="3121" spans="1:31" x14ac:dyDescent="0.25">
      <c r="A3121">
        <v>1811211</v>
      </c>
      <c r="B3121">
        <v>1</v>
      </c>
      <c r="C3121" t="s">
        <v>80</v>
      </c>
      <c r="D3121" t="s">
        <v>96</v>
      </c>
      <c r="E3121" t="s">
        <v>131</v>
      </c>
      <c r="F3121" t="s">
        <v>9230</v>
      </c>
      <c r="G3121" t="s">
        <v>231</v>
      </c>
      <c r="H3121" t="s">
        <v>134</v>
      </c>
      <c r="I3121" t="s">
        <v>135</v>
      </c>
      <c r="J3121" t="s">
        <v>136</v>
      </c>
      <c r="K3121" t="s">
        <v>137</v>
      </c>
      <c r="L3121" t="s">
        <v>9231</v>
      </c>
      <c r="M3121" t="s">
        <v>9232</v>
      </c>
      <c r="N3121">
        <v>5.4569444440000003</v>
      </c>
      <c r="O3121">
        <v>0</v>
      </c>
      <c r="P3121">
        <v>4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2.3010313358251606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2.3010313358251606</v>
      </c>
    </row>
    <row r="3122" spans="1:31" x14ac:dyDescent="0.25">
      <c r="A3122">
        <v>1811212</v>
      </c>
      <c r="B3122">
        <v>1</v>
      </c>
      <c r="C3122" t="s">
        <v>80</v>
      </c>
      <c r="D3122" t="s">
        <v>83</v>
      </c>
      <c r="E3122" t="s">
        <v>131</v>
      </c>
      <c r="F3122" t="s">
        <v>9233</v>
      </c>
      <c r="G3122" t="s">
        <v>209</v>
      </c>
      <c r="H3122" t="s">
        <v>134</v>
      </c>
      <c r="I3122" t="s">
        <v>135</v>
      </c>
      <c r="J3122" t="s">
        <v>136</v>
      </c>
      <c r="K3122" t="s">
        <v>137</v>
      </c>
      <c r="L3122" t="s">
        <v>9234</v>
      </c>
      <c r="M3122" t="s">
        <v>9235</v>
      </c>
      <c r="N3122">
        <v>1.678055555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2</v>
      </c>
      <c r="U3122">
        <v>0</v>
      </c>
      <c r="V3122">
        <v>0</v>
      </c>
      <c r="W3122">
        <v>0</v>
      </c>
      <c r="X3122">
        <v>0.38412487948574447</v>
      </c>
      <c r="Y3122">
        <v>0</v>
      </c>
      <c r="Z3122">
        <v>0</v>
      </c>
      <c r="AA3122">
        <v>0</v>
      </c>
      <c r="AB3122">
        <v>1.7631629925164811</v>
      </c>
      <c r="AC3122">
        <v>0</v>
      </c>
      <c r="AD3122">
        <v>0</v>
      </c>
      <c r="AE3122">
        <v>2.1472878720022255</v>
      </c>
    </row>
    <row r="3123" spans="1:31" x14ac:dyDescent="0.25">
      <c r="A3123">
        <v>1811214</v>
      </c>
      <c r="B3123">
        <v>1</v>
      </c>
      <c r="C3123" t="s">
        <v>80</v>
      </c>
      <c r="D3123" t="s">
        <v>87</v>
      </c>
      <c r="E3123" t="s">
        <v>193</v>
      </c>
      <c r="F3123" t="s">
        <v>9236</v>
      </c>
      <c r="G3123" t="s">
        <v>475</v>
      </c>
      <c r="H3123" t="s">
        <v>134</v>
      </c>
      <c r="I3123" t="s">
        <v>135</v>
      </c>
      <c r="J3123" t="s">
        <v>136</v>
      </c>
      <c r="K3123" t="s">
        <v>137</v>
      </c>
      <c r="L3123" t="s">
        <v>9237</v>
      </c>
      <c r="M3123" t="s">
        <v>9238</v>
      </c>
      <c r="N3123">
        <v>1.532777777</v>
      </c>
      <c r="O3123">
        <v>0</v>
      </c>
      <c r="P3123">
        <v>113</v>
      </c>
      <c r="Q3123">
        <v>0</v>
      </c>
      <c r="R3123">
        <v>0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45.118648472374787</v>
      </c>
      <c r="Y3123">
        <v>0</v>
      </c>
      <c r="Z3123">
        <v>0</v>
      </c>
      <c r="AA3123">
        <v>0</v>
      </c>
      <c r="AB3123">
        <v>1.2690967985350914</v>
      </c>
      <c r="AC3123">
        <v>0</v>
      </c>
      <c r="AD3123">
        <v>0</v>
      </c>
      <c r="AE3123">
        <v>46.387745270909875</v>
      </c>
    </row>
    <row r="3124" spans="1:31" x14ac:dyDescent="0.25">
      <c r="A3124">
        <v>1811215</v>
      </c>
      <c r="B3124">
        <v>1</v>
      </c>
      <c r="C3124" t="s">
        <v>81</v>
      </c>
      <c r="D3124" t="s">
        <v>126</v>
      </c>
      <c r="E3124" t="s">
        <v>193</v>
      </c>
      <c r="F3124" t="s">
        <v>9239</v>
      </c>
      <c r="G3124" t="s">
        <v>235</v>
      </c>
      <c r="H3124" t="s">
        <v>134</v>
      </c>
      <c r="I3124" t="s">
        <v>135</v>
      </c>
      <c r="J3124" t="s">
        <v>136</v>
      </c>
      <c r="K3124" t="s">
        <v>137</v>
      </c>
      <c r="L3124" t="s">
        <v>9240</v>
      </c>
      <c r="M3124" t="s">
        <v>9241</v>
      </c>
      <c r="N3124">
        <v>0.79305555500000002</v>
      </c>
      <c r="O3124">
        <v>0</v>
      </c>
      <c r="P3124">
        <v>34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2.0045132935273782</v>
      </c>
      <c r="Y3124">
        <v>0</v>
      </c>
      <c r="Z3124">
        <v>0</v>
      </c>
      <c r="AA3124">
        <v>0</v>
      </c>
      <c r="AB3124">
        <v>2.2589450505541665E-2</v>
      </c>
      <c r="AC3124">
        <v>0</v>
      </c>
      <c r="AD3124">
        <v>0</v>
      </c>
      <c r="AE3124">
        <v>2.0271027440329199</v>
      </c>
    </row>
    <row r="3125" spans="1:31" x14ac:dyDescent="0.25">
      <c r="A3125">
        <v>1811216</v>
      </c>
      <c r="B3125">
        <v>1</v>
      </c>
      <c r="C3125" t="s">
        <v>80</v>
      </c>
      <c r="D3125" t="s">
        <v>96</v>
      </c>
      <c r="E3125" t="s">
        <v>131</v>
      </c>
      <c r="F3125" t="s">
        <v>9242</v>
      </c>
      <c r="G3125" t="s">
        <v>231</v>
      </c>
      <c r="H3125" t="s">
        <v>134</v>
      </c>
      <c r="I3125" t="s">
        <v>135</v>
      </c>
      <c r="J3125" t="s">
        <v>136</v>
      </c>
      <c r="K3125" t="s">
        <v>137</v>
      </c>
      <c r="L3125" t="s">
        <v>9243</v>
      </c>
      <c r="M3125" t="s">
        <v>9244</v>
      </c>
      <c r="N3125">
        <v>5.8133333330000001</v>
      </c>
      <c r="O3125">
        <v>0</v>
      </c>
      <c r="P3125">
        <v>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0.32982140102287089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0.32982140102287089</v>
      </c>
    </row>
    <row r="3126" spans="1:31" x14ac:dyDescent="0.25">
      <c r="A3126">
        <v>1811217</v>
      </c>
      <c r="B3126">
        <v>1</v>
      </c>
      <c r="C3126" t="s">
        <v>81</v>
      </c>
      <c r="D3126" t="s">
        <v>123</v>
      </c>
      <c r="E3126" t="s">
        <v>140</v>
      </c>
      <c r="F3126" t="s">
        <v>9245</v>
      </c>
      <c r="G3126" t="s">
        <v>142</v>
      </c>
      <c r="H3126" t="s">
        <v>143</v>
      </c>
      <c r="I3126" t="s">
        <v>135</v>
      </c>
      <c r="J3126" t="s">
        <v>136</v>
      </c>
      <c r="K3126" t="s">
        <v>137</v>
      </c>
      <c r="L3126" t="s">
        <v>9246</v>
      </c>
      <c r="M3126" t="s">
        <v>9247</v>
      </c>
      <c r="N3126">
        <v>1.4275</v>
      </c>
      <c r="O3126">
        <v>0</v>
      </c>
      <c r="P3126">
        <v>334</v>
      </c>
      <c r="Q3126">
        <v>120</v>
      </c>
      <c r="R3126">
        <v>45</v>
      </c>
      <c r="S3126">
        <v>9</v>
      </c>
      <c r="T3126">
        <v>27</v>
      </c>
      <c r="U3126">
        <v>0</v>
      </c>
      <c r="V3126">
        <v>0</v>
      </c>
      <c r="W3126">
        <v>0</v>
      </c>
      <c r="X3126">
        <v>68.335671783505859</v>
      </c>
      <c r="Y3126">
        <v>157.95184769757171</v>
      </c>
      <c r="Z3126">
        <v>49.727191839715196</v>
      </c>
      <c r="AA3126">
        <v>9.8948441127907483</v>
      </c>
      <c r="AB3126">
        <v>21.181509876949857</v>
      </c>
      <c r="AC3126">
        <v>0</v>
      </c>
      <c r="AD3126">
        <v>0</v>
      </c>
      <c r="AE3126">
        <v>307.09106531053334</v>
      </c>
    </row>
    <row r="3127" spans="1:31" x14ac:dyDescent="0.25">
      <c r="A3127">
        <v>1811220</v>
      </c>
      <c r="B3127">
        <v>1</v>
      </c>
      <c r="C3127" t="s">
        <v>80</v>
      </c>
      <c r="D3127" t="s">
        <v>97</v>
      </c>
      <c r="E3127" t="s">
        <v>146</v>
      </c>
      <c r="F3127" t="s">
        <v>9248</v>
      </c>
      <c r="G3127" t="s">
        <v>142</v>
      </c>
      <c r="H3127" t="s">
        <v>143</v>
      </c>
      <c r="I3127" t="s">
        <v>135</v>
      </c>
      <c r="J3127" t="s">
        <v>136</v>
      </c>
      <c r="K3127" t="s">
        <v>137</v>
      </c>
      <c r="L3127" t="s">
        <v>9249</v>
      </c>
      <c r="M3127" t="s">
        <v>9250</v>
      </c>
      <c r="N3127">
        <v>0.93805555500000004</v>
      </c>
      <c r="O3127">
        <v>4</v>
      </c>
      <c r="P3127">
        <v>1730</v>
      </c>
      <c r="Q3127">
        <v>3</v>
      </c>
      <c r="R3127">
        <v>257</v>
      </c>
      <c r="S3127">
        <v>10</v>
      </c>
      <c r="T3127">
        <v>231</v>
      </c>
      <c r="U3127">
        <v>0</v>
      </c>
      <c r="V3127">
        <v>0</v>
      </c>
      <c r="W3127">
        <v>58.121529718154299</v>
      </c>
      <c r="X3127">
        <v>455.21544963676808</v>
      </c>
      <c r="Y3127">
        <v>2.8741975450301229</v>
      </c>
      <c r="Z3127">
        <v>84.68151557964579</v>
      </c>
      <c r="AA3127">
        <v>521.23731204507351</v>
      </c>
      <c r="AB3127">
        <v>146.93336425909229</v>
      </c>
      <c r="AC3127">
        <v>0</v>
      </c>
      <c r="AD3127">
        <v>0</v>
      </c>
      <c r="AE3127">
        <v>1269.063368783764</v>
      </c>
    </row>
    <row r="3128" spans="1:31" x14ac:dyDescent="0.25">
      <c r="A3128">
        <v>1811227</v>
      </c>
      <c r="B3128">
        <v>1</v>
      </c>
      <c r="C3128" t="s">
        <v>80</v>
      </c>
      <c r="D3128" t="s">
        <v>85</v>
      </c>
      <c r="E3128" t="s">
        <v>326</v>
      </c>
      <c r="F3128" t="s">
        <v>9251</v>
      </c>
      <c r="G3128" t="s">
        <v>1943</v>
      </c>
      <c r="H3128" t="s">
        <v>134</v>
      </c>
      <c r="I3128" t="s">
        <v>135</v>
      </c>
      <c r="J3128" t="s">
        <v>136</v>
      </c>
      <c r="K3128" t="s">
        <v>137</v>
      </c>
      <c r="L3128" t="s">
        <v>9252</v>
      </c>
      <c r="M3128" t="s">
        <v>9253</v>
      </c>
      <c r="N3128">
        <v>0.65194444399999996</v>
      </c>
      <c r="O3128">
        <v>0</v>
      </c>
      <c r="P3128">
        <v>88</v>
      </c>
      <c r="Q3128">
        <v>0</v>
      </c>
      <c r="R3128">
        <v>0</v>
      </c>
      <c r="S3128">
        <v>0</v>
      </c>
      <c r="T3128">
        <v>9</v>
      </c>
      <c r="U3128">
        <v>0</v>
      </c>
      <c r="V3128">
        <v>0</v>
      </c>
      <c r="W3128">
        <v>0</v>
      </c>
      <c r="X3128">
        <v>10.772498703808562</v>
      </c>
      <c r="Y3128">
        <v>0</v>
      </c>
      <c r="Z3128">
        <v>0</v>
      </c>
      <c r="AA3128">
        <v>0</v>
      </c>
      <c r="AB3128">
        <v>2.2495414135556269</v>
      </c>
      <c r="AC3128">
        <v>0</v>
      </c>
      <c r="AD3128">
        <v>0</v>
      </c>
      <c r="AE3128">
        <v>13.022040117364188</v>
      </c>
    </row>
    <row r="3129" spans="1:31" x14ac:dyDescent="0.25">
      <c r="A3129">
        <v>1811233</v>
      </c>
      <c r="B3129">
        <v>1</v>
      </c>
      <c r="C3129" t="s">
        <v>80</v>
      </c>
      <c r="D3129" t="s">
        <v>104</v>
      </c>
      <c r="E3129" t="s">
        <v>193</v>
      </c>
      <c r="F3129" t="s">
        <v>9254</v>
      </c>
      <c r="G3129" t="s">
        <v>235</v>
      </c>
      <c r="H3129" t="s">
        <v>134</v>
      </c>
      <c r="I3129" t="s">
        <v>135</v>
      </c>
      <c r="J3129" t="s">
        <v>136</v>
      </c>
      <c r="K3129" t="s">
        <v>137</v>
      </c>
      <c r="L3129" t="s">
        <v>9255</v>
      </c>
      <c r="M3129" t="s">
        <v>9256</v>
      </c>
      <c r="N3129">
        <v>1.3986111109999999</v>
      </c>
      <c r="O3129">
        <v>0</v>
      </c>
      <c r="P3129">
        <v>32</v>
      </c>
      <c r="Q3129">
        <v>0</v>
      </c>
      <c r="R3129">
        <v>0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9.7281540454634872</v>
      </c>
      <c r="Y3129">
        <v>0</v>
      </c>
      <c r="Z3129">
        <v>0</v>
      </c>
      <c r="AA3129">
        <v>0</v>
      </c>
      <c r="AB3129">
        <v>2.4248731066252782E-3</v>
      </c>
      <c r="AC3129">
        <v>0</v>
      </c>
      <c r="AD3129">
        <v>0</v>
      </c>
      <c r="AE3129">
        <v>9.7305789185701119</v>
      </c>
    </row>
    <row r="3130" spans="1:31" x14ac:dyDescent="0.25">
      <c r="A3130">
        <v>1811236</v>
      </c>
      <c r="B3130">
        <v>1</v>
      </c>
      <c r="C3130" t="s">
        <v>80</v>
      </c>
      <c r="D3130" t="s">
        <v>104</v>
      </c>
      <c r="E3130" t="s">
        <v>193</v>
      </c>
      <c r="F3130" t="s">
        <v>9257</v>
      </c>
      <c r="G3130" t="s">
        <v>2362</v>
      </c>
      <c r="H3130" t="s">
        <v>134</v>
      </c>
      <c r="I3130" t="s">
        <v>135</v>
      </c>
      <c r="J3130" t="s">
        <v>136</v>
      </c>
      <c r="K3130" t="s">
        <v>137</v>
      </c>
      <c r="L3130" t="s">
        <v>9258</v>
      </c>
      <c r="M3130" t="s">
        <v>9259</v>
      </c>
      <c r="N3130">
        <v>3.136666666</v>
      </c>
      <c r="O3130">
        <v>0</v>
      </c>
      <c r="P3130">
        <v>1</v>
      </c>
      <c r="Q3130">
        <v>0</v>
      </c>
      <c r="R3130">
        <v>11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0.71194473959010007</v>
      </c>
      <c r="Y3130">
        <v>0</v>
      </c>
      <c r="Z3130">
        <v>6.9232173883053845</v>
      </c>
      <c r="AA3130">
        <v>0</v>
      </c>
      <c r="AB3130">
        <v>1.3542240437838735</v>
      </c>
      <c r="AC3130">
        <v>0</v>
      </c>
      <c r="AD3130">
        <v>0</v>
      </c>
      <c r="AE3130">
        <v>8.9893861716793584</v>
      </c>
    </row>
    <row r="3131" spans="1:31" x14ac:dyDescent="0.25">
      <c r="A3131">
        <v>1811237</v>
      </c>
      <c r="B3131">
        <v>1</v>
      </c>
      <c r="C3131" t="s">
        <v>80</v>
      </c>
      <c r="D3131" t="s">
        <v>97</v>
      </c>
      <c r="E3131" t="s">
        <v>131</v>
      </c>
      <c r="F3131" t="s">
        <v>9260</v>
      </c>
      <c r="G3131" t="s">
        <v>231</v>
      </c>
      <c r="H3131" t="s">
        <v>134</v>
      </c>
      <c r="I3131" t="s">
        <v>135</v>
      </c>
      <c r="J3131" t="s">
        <v>136</v>
      </c>
      <c r="K3131" t="s">
        <v>137</v>
      </c>
      <c r="L3131" t="s">
        <v>9261</v>
      </c>
      <c r="M3131" t="s">
        <v>9262</v>
      </c>
      <c r="N3131">
        <v>3.1769444440000001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1.5141875411816224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1.5141875411816224</v>
      </c>
    </row>
    <row r="3132" spans="1:31" x14ac:dyDescent="0.25">
      <c r="A3132">
        <v>1811238</v>
      </c>
      <c r="B3132">
        <v>1</v>
      </c>
      <c r="C3132" t="s">
        <v>80</v>
      </c>
      <c r="D3132" t="s">
        <v>88</v>
      </c>
      <c r="E3132" t="s">
        <v>131</v>
      </c>
      <c r="F3132" t="s">
        <v>9263</v>
      </c>
      <c r="G3132" t="s">
        <v>209</v>
      </c>
      <c r="H3132" t="s">
        <v>134</v>
      </c>
      <c r="I3132" t="s">
        <v>135</v>
      </c>
      <c r="J3132" t="s">
        <v>136</v>
      </c>
      <c r="K3132" t="s">
        <v>137</v>
      </c>
      <c r="L3132" t="s">
        <v>9264</v>
      </c>
      <c r="M3132" t="s">
        <v>9265</v>
      </c>
      <c r="N3132">
        <v>2.0938888879999999</v>
      </c>
      <c r="O3132">
        <v>0</v>
      </c>
      <c r="P3132">
        <v>11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8.0276547955156214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8.0276547955156214</v>
      </c>
    </row>
    <row r="3133" spans="1:31" x14ac:dyDescent="0.25">
      <c r="A3133">
        <v>1811241</v>
      </c>
      <c r="B3133">
        <v>1</v>
      </c>
      <c r="C3133" t="s">
        <v>80</v>
      </c>
      <c r="D3133" t="s">
        <v>102</v>
      </c>
      <c r="E3133" t="s">
        <v>131</v>
      </c>
      <c r="F3133" t="s">
        <v>9266</v>
      </c>
      <c r="G3133" t="s">
        <v>231</v>
      </c>
      <c r="H3133" t="s">
        <v>134</v>
      </c>
      <c r="I3133" t="s">
        <v>135</v>
      </c>
      <c r="J3133" t="s">
        <v>136</v>
      </c>
      <c r="K3133" t="s">
        <v>137</v>
      </c>
      <c r="L3133" t="s">
        <v>9267</v>
      </c>
      <c r="M3133" t="s">
        <v>9268</v>
      </c>
      <c r="N3133">
        <v>1.7649999999999999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3.6331618705338891E-3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3.6331618705338891E-3</v>
      </c>
    </row>
    <row r="3134" spans="1:31" x14ac:dyDescent="0.25">
      <c r="A3134">
        <v>1811242</v>
      </c>
      <c r="B3134">
        <v>1</v>
      </c>
      <c r="C3134" t="s">
        <v>80</v>
      </c>
      <c r="D3134" t="s">
        <v>94</v>
      </c>
      <c r="E3134" t="s">
        <v>131</v>
      </c>
      <c r="F3134" t="s">
        <v>9269</v>
      </c>
      <c r="G3134" t="s">
        <v>231</v>
      </c>
      <c r="H3134" t="s">
        <v>134</v>
      </c>
      <c r="I3134" t="s">
        <v>135</v>
      </c>
      <c r="J3134" t="s">
        <v>136</v>
      </c>
      <c r="K3134" t="s">
        <v>137</v>
      </c>
      <c r="L3134" t="s">
        <v>9270</v>
      </c>
      <c r="M3134" t="s">
        <v>9271</v>
      </c>
      <c r="N3134">
        <v>4.2327777769999999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1.926478471409667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1.926478471409667</v>
      </c>
    </row>
    <row r="3135" spans="1:31" x14ac:dyDescent="0.25">
      <c r="A3135">
        <v>1811243</v>
      </c>
      <c r="B3135">
        <v>1</v>
      </c>
      <c r="C3135" t="s">
        <v>80</v>
      </c>
      <c r="D3135" t="s">
        <v>95</v>
      </c>
      <c r="E3135" t="s">
        <v>193</v>
      </c>
      <c r="F3135" t="s">
        <v>7591</v>
      </c>
      <c r="G3135" t="s">
        <v>235</v>
      </c>
      <c r="H3135" t="s">
        <v>134</v>
      </c>
      <c r="I3135" t="s">
        <v>135</v>
      </c>
      <c r="J3135" t="s">
        <v>136</v>
      </c>
      <c r="K3135" t="s">
        <v>137</v>
      </c>
      <c r="L3135" t="s">
        <v>9272</v>
      </c>
      <c r="M3135" t="s">
        <v>9273</v>
      </c>
      <c r="N3135">
        <v>3.0491666660000001</v>
      </c>
      <c r="O3135">
        <v>0</v>
      </c>
      <c r="P3135">
        <v>126</v>
      </c>
      <c r="Q3135">
        <v>0</v>
      </c>
      <c r="R3135">
        <v>0</v>
      </c>
      <c r="S3135">
        <v>0</v>
      </c>
      <c r="T3135">
        <v>2</v>
      </c>
      <c r="U3135">
        <v>0</v>
      </c>
      <c r="V3135">
        <v>0</v>
      </c>
      <c r="W3135">
        <v>0</v>
      </c>
      <c r="X3135">
        <v>81.059486762175581</v>
      </c>
      <c r="Y3135">
        <v>0</v>
      </c>
      <c r="Z3135">
        <v>0</v>
      </c>
      <c r="AA3135">
        <v>0</v>
      </c>
      <c r="AB3135">
        <v>0.3675700279468464</v>
      </c>
      <c r="AC3135">
        <v>0</v>
      </c>
      <c r="AD3135">
        <v>0</v>
      </c>
      <c r="AE3135">
        <v>81.427056790122421</v>
      </c>
    </row>
    <row r="3136" spans="1:31" x14ac:dyDescent="0.25">
      <c r="A3136">
        <v>1811245</v>
      </c>
      <c r="B3136">
        <v>1</v>
      </c>
      <c r="C3136" t="s">
        <v>80</v>
      </c>
      <c r="D3136" t="s">
        <v>82</v>
      </c>
      <c r="E3136" t="s">
        <v>193</v>
      </c>
      <c r="F3136" t="s">
        <v>9274</v>
      </c>
      <c r="G3136" t="s">
        <v>235</v>
      </c>
      <c r="H3136" t="s">
        <v>134</v>
      </c>
      <c r="I3136" t="s">
        <v>135</v>
      </c>
      <c r="J3136" t="s">
        <v>136</v>
      </c>
      <c r="K3136" t="s">
        <v>137</v>
      </c>
      <c r="L3136" t="s">
        <v>9275</v>
      </c>
      <c r="M3136" t="s">
        <v>9276</v>
      </c>
      <c r="N3136">
        <v>2.7030555550000002</v>
      </c>
      <c r="O3136">
        <v>0</v>
      </c>
      <c r="P3136">
        <v>245</v>
      </c>
      <c r="Q3136">
        <v>0</v>
      </c>
      <c r="R3136">
        <v>0</v>
      </c>
      <c r="S3136">
        <v>0</v>
      </c>
      <c r="T3136">
        <v>27</v>
      </c>
      <c r="U3136">
        <v>0</v>
      </c>
      <c r="V3136">
        <v>0</v>
      </c>
      <c r="W3136">
        <v>0</v>
      </c>
      <c r="X3136">
        <v>147.37476922765757</v>
      </c>
      <c r="Y3136">
        <v>0</v>
      </c>
      <c r="Z3136">
        <v>0</v>
      </c>
      <c r="AA3136">
        <v>0</v>
      </c>
      <c r="AB3136">
        <v>65.728623032291196</v>
      </c>
      <c r="AC3136">
        <v>0</v>
      </c>
      <c r="AD3136">
        <v>0</v>
      </c>
      <c r="AE3136">
        <v>213.10339225994875</v>
      </c>
    </row>
    <row r="3137" spans="1:31" x14ac:dyDescent="0.25">
      <c r="A3137">
        <v>1811246</v>
      </c>
      <c r="B3137">
        <v>1</v>
      </c>
      <c r="C3137" t="s">
        <v>80</v>
      </c>
      <c r="D3137" t="s">
        <v>101</v>
      </c>
      <c r="E3137" t="s">
        <v>193</v>
      </c>
      <c r="F3137" t="s">
        <v>9277</v>
      </c>
      <c r="G3137" t="s">
        <v>279</v>
      </c>
      <c r="H3137" t="s">
        <v>134</v>
      </c>
      <c r="I3137" t="s">
        <v>135</v>
      </c>
      <c r="J3137" t="s">
        <v>136</v>
      </c>
      <c r="K3137" t="s">
        <v>137</v>
      </c>
      <c r="L3137" t="s">
        <v>9278</v>
      </c>
      <c r="M3137" t="s">
        <v>9279</v>
      </c>
      <c r="N3137">
        <v>1.426388888</v>
      </c>
      <c r="O3137">
        <v>0</v>
      </c>
      <c r="P3137">
        <v>3</v>
      </c>
      <c r="Q3137">
        <v>0</v>
      </c>
      <c r="R3137">
        <v>0</v>
      </c>
      <c r="S3137">
        <v>0</v>
      </c>
      <c r="T3137">
        <v>3</v>
      </c>
      <c r="U3137">
        <v>0</v>
      </c>
      <c r="V3137">
        <v>0</v>
      </c>
      <c r="W3137">
        <v>0</v>
      </c>
      <c r="X3137">
        <v>1.2815720967552</v>
      </c>
      <c r="Y3137">
        <v>0</v>
      </c>
      <c r="Z3137">
        <v>0</v>
      </c>
      <c r="AA3137">
        <v>0</v>
      </c>
      <c r="AB3137">
        <v>5.6795412369478111</v>
      </c>
      <c r="AC3137">
        <v>0</v>
      </c>
      <c r="AD3137">
        <v>0</v>
      </c>
      <c r="AE3137">
        <v>6.9611133337030111</v>
      </c>
    </row>
    <row r="3138" spans="1:31" x14ac:dyDescent="0.25">
      <c r="A3138">
        <v>1811247</v>
      </c>
      <c r="B3138">
        <v>1</v>
      </c>
      <c r="C3138" t="s">
        <v>81</v>
      </c>
      <c r="D3138" t="s">
        <v>112</v>
      </c>
      <c r="E3138" t="s">
        <v>193</v>
      </c>
      <c r="F3138" t="s">
        <v>9280</v>
      </c>
      <c r="G3138" t="s">
        <v>148</v>
      </c>
      <c r="H3138" t="s">
        <v>134</v>
      </c>
      <c r="I3138" t="s">
        <v>135</v>
      </c>
      <c r="J3138" t="s">
        <v>3</v>
      </c>
      <c r="K3138" t="s">
        <v>137</v>
      </c>
      <c r="L3138" t="s">
        <v>9281</v>
      </c>
      <c r="M3138" t="s">
        <v>9282</v>
      </c>
      <c r="N3138">
        <v>1.5666666659999999</v>
      </c>
      <c r="O3138">
        <v>0</v>
      </c>
      <c r="P3138">
        <v>63</v>
      </c>
      <c r="Q3138">
        <v>0</v>
      </c>
      <c r="R3138">
        <v>1</v>
      </c>
      <c r="S3138">
        <v>0</v>
      </c>
      <c r="T3138">
        <v>8</v>
      </c>
      <c r="U3138">
        <v>0</v>
      </c>
      <c r="V3138">
        <v>0</v>
      </c>
      <c r="W3138">
        <v>0</v>
      </c>
      <c r="X3138">
        <v>21.596594518935184</v>
      </c>
      <c r="Y3138">
        <v>0</v>
      </c>
      <c r="Z3138">
        <v>6.5843413377079996E-2</v>
      </c>
      <c r="AA3138">
        <v>0</v>
      </c>
      <c r="AB3138">
        <v>23.72879231915385</v>
      </c>
      <c r="AC3138">
        <v>0</v>
      </c>
      <c r="AD3138">
        <v>0</v>
      </c>
      <c r="AE3138">
        <v>45.391230251466112</v>
      </c>
    </row>
    <row r="3139" spans="1:31" x14ac:dyDescent="0.25">
      <c r="A3139">
        <v>1811248</v>
      </c>
      <c r="B3139">
        <v>1</v>
      </c>
      <c r="C3139" t="s">
        <v>80</v>
      </c>
      <c r="D3139" t="s">
        <v>96</v>
      </c>
      <c r="E3139" t="s">
        <v>131</v>
      </c>
      <c r="F3139" t="s">
        <v>9283</v>
      </c>
      <c r="G3139" t="s">
        <v>133</v>
      </c>
      <c r="H3139" t="s">
        <v>134</v>
      </c>
      <c r="I3139" t="s">
        <v>135</v>
      </c>
      <c r="J3139" t="s">
        <v>136</v>
      </c>
      <c r="K3139" t="s">
        <v>137</v>
      </c>
      <c r="L3139" t="s">
        <v>9284</v>
      </c>
      <c r="M3139" t="s">
        <v>9285</v>
      </c>
      <c r="N3139">
        <v>4.4961111110000003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9.6781195435558329E-3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9.6781195435558329E-3</v>
      </c>
    </row>
    <row r="3140" spans="1:31" x14ac:dyDescent="0.25">
      <c r="A3140">
        <v>1811251</v>
      </c>
      <c r="B3140">
        <v>1</v>
      </c>
      <c r="C3140" t="s">
        <v>80</v>
      </c>
      <c r="D3140" t="s">
        <v>93</v>
      </c>
      <c r="E3140" t="s">
        <v>291</v>
      </c>
      <c r="F3140" t="s">
        <v>9286</v>
      </c>
      <c r="G3140" t="s">
        <v>3180</v>
      </c>
      <c r="H3140" t="s">
        <v>134</v>
      </c>
      <c r="I3140" t="s">
        <v>135</v>
      </c>
      <c r="J3140" t="s">
        <v>136</v>
      </c>
      <c r="K3140" t="s">
        <v>137</v>
      </c>
      <c r="L3140" t="s">
        <v>9287</v>
      </c>
      <c r="M3140" t="s">
        <v>9288</v>
      </c>
      <c r="N3140">
        <v>0.86472222200000004</v>
      </c>
      <c r="O3140">
        <v>0</v>
      </c>
      <c r="P3140">
        <v>167</v>
      </c>
      <c r="Q3140">
        <v>0</v>
      </c>
      <c r="R3140">
        <v>10</v>
      </c>
      <c r="S3140">
        <v>0</v>
      </c>
      <c r="T3140">
        <v>6</v>
      </c>
      <c r="U3140">
        <v>0</v>
      </c>
      <c r="V3140">
        <v>0</v>
      </c>
      <c r="W3140">
        <v>0</v>
      </c>
      <c r="X3140">
        <v>29.22670856479883</v>
      </c>
      <c r="Y3140">
        <v>0</v>
      </c>
      <c r="Z3140">
        <v>23.821936675607283</v>
      </c>
      <c r="AA3140">
        <v>0</v>
      </c>
      <c r="AB3140">
        <v>3.4981676892409999</v>
      </c>
      <c r="AC3140">
        <v>0</v>
      </c>
      <c r="AD3140">
        <v>0</v>
      </c>
      <c r="AE3140">
        <v>56.546812929647118</v>
      </c>
    </row>
    <row r="3141" spans="1:31" x14ac:dyDescent="0.25">
      <c r="A3141">
        <v>1811252</v>
      </c>
      <c r="B3141">
        <v>1</v>
      </c>
      <c r="C3141" t="s">
        <v>80</v>
      </c>
      <c r="D3141" t="s">
        <v>96</v>
      </c>
      <c r="E3141" t="s">
        <v>131</v>
      </c>
      <c r="F3141" t="s">
        <v>9289</v>
      </c>
      <c r="G3141" t="s">
        <v>133</v>
      </c>
      <c r="H3141" t="s">
        <v>134</v>
      </c>
      <c r="I3141" t="s">
        <v>135</v>
      </c>
      <c r="J3141" t="s">
        <v>136</v>
      </c>
      <c r="K3141" t="s">
        <v>137</v>
      </c>
      <c r="L3141" t="s">
        <v>9290</v>
      </c>
      <c r="M3141" t="s">
        <v>9291</v>
      </c>
      <c r="N3141">
        <v>4.778333333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1.0343877619725035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1.0343877619725035</v>
      </c>
    </row>
    <row r="3142" spans="1:31" x14ac:dyDescent="0.25">
      <c r="A3142">
        <v>1811254</v>
      </c>
      <c r="B3142">
        <v>1</v>
      </c>
      <c r="C3142" t="s">
        <v>80</v>
      </c>
      <c r="D3142" t="s">
        <v>100</v>
      </c>
      <c r="E3142" t="s">
        <v>131</v>
      </c>
      <c r="F3142" t="s">
        <v>9292</v>
      </c>
      <c r="G3142" t="s">
        <v>231</v>
      </c>
      <c r="H3142" t="s">
        <v>134</v>
      </c>
      <c r="I3142" t="s">
        <v>135</v>
      </c>
      <c r="J3142" t="s">
        <v>136</v>
      </c>
      <c r="K3142" t="s">
        <v>137</v>
      </c>
      <c r="L3142" t="s">
        <v>9293</v>
      </c>
      <c r="M3142" t="s">
        <v>9294</v>
      </c>
      <c r="N3142">
        <v>2.3219444440000001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0.90524397561835057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0.90524397561835057</v>
      </c>
    </row>
    <row r="3143" spans="1:31" x14ac:dyDescent="0.25">
      <c r="A3143">
        <v>1811255</v>
      </c>
      <c r="B3143">
        <v>1</v>
      </c>
      <c r="C3143" t="s">
        <v>81</v>
      </c>
      <c r="D3143" t="s">
        <v>112</v>
      </c>
      <c r="E3143" t="s">
        <v>193</v>
      </c>
      <c r="F3143" t="s">
        <v>3585</v>
      </c>
      <c r="G3143" t="s">
        <v>235</v>
      </c>
      <c r="H3143" t="s">
        <v>134</v>
      </c>
      <c r="I3143" t="s">
        <v>135</v>
      </c>
      <c r="J3143" t="s">
        <v>136</v>
      </c>
      <c r="K3143" t="s">
        <v>137</v>
      </c>
      <c r="L3143" t="s">
        <v>9295</v>
      </c>
      <c r="M3143" t="s">
        <v>9296</v>
      </c>
      <c r="N3143">
        <v>0.71472222200000002</v>
      </c>
      <c r="O3143">
        <v>0</v>
      </c>
      <c r="P3143">
        <v>185</v>
      </c>
      <c r="Q3143">
        <v>0</v>
      </c>
      <c r="R3143">
        <v>10</v>
      </c>
      <c r="S3143">
        <v>0</v>
      </c>
      <c r="T3143">
        <v>5</v>
      </c>
      <c r="U3143">
        <v>0</v>
      </c>
      <c r="V3143">
        <v>0</v>
      </c>
      <c r="W3143">
        <v>0</v>
      </c>
      <c r="X3143">
        <v>24.188276677105733</v>
      </c>
      <c r="Y3143">
        <v>0</v>
      </c>
      <c r="Z3143">
        <v>0.27612484890519007</v>
      </c>
      <c r="AA3143">
        <v>0</v>
      </c>
      <c r="AB3143">
        <v>2.9942834869113</v>
      </c>
      <c r="AC3143">
        <v>0</v>
      </c>
      <c r="AD3143">
        <v>0</v>
      </c>
      <c r="AE3143">
        <v>27.458685012922224</v>
      </c>
    </row>
    <row r="3144" spans="1:31" x14ac:dyDescent="0.25">
      <c r="A3144">
        <v>1811257</v>
      </c>
      <c r="B3144">
        <v>1</v>
      </c>
      <c r="C3144" t="s">
        <v>80</v>
      </c>
      <c r="D3144" t="s">
        <v>105</v>
      </c>
      <c r="E3144" t="s">
        <v>146</v>
      </c>
      <c r="F3144" t="s">
        <v>9297</v>
      </c>
      <c r="G3144" t="s">
        <v>170</v>
      </c>
      <c r="H3144" t="s">
        <v>143</v>
      </c>
      <c r="I3144" t="s">
        <v>135</v>
      </c>
      <c r="J3144" t="s">
        <v>136</v>
      </c>
      <c r="K3144" t="s">
        <v>137</v>
      </c>
      <c r="L3144" t="s">
        <v>9298</v>
      </c>
      <c r="M3144" t="s">
        <v>9299</v>
      </c>
      <c r="N3144">
        <v>3.7025000000000001</v>
      </c>
      <c r="O3144">
        <v>0</v>
      </c>
      <c r="P3144">
        <v>0</v>
      </c>
      <c r="Q3144">
        <v>0</v>
      </c>
      <c r="R3144">
        <v>0</v>
      </c>
      <c r="S3144">
        <v>1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24.96596217311405</v>
      </c>
      <c r="AB3144">
        <v>0</v>
      </c>
      <c r="AC3144">
        <v>0</v>
      </c>
      <c r="AD3144">
        <v>0</v>
      </c>
      <c r="AE3144">
        <v>24.96596217311405</v>
      </c>
    </row>
    <row r="3145" spans="1:31" x14ac:dyDescent="0.25">
      <c r="A3145">
        <v>1811262</v>
      </c>
      <c r="B3145">
        <v>1</v>
      </c>
      <c r="C3145" t="s">
        <v>80</v>
      </c>
      <c r="D3145" t="s">
        <v>97</v>
      </c>
      <c r="E3145" t="s">
        <v>131</v>
      </c>
      <c r="F3145" t="s">
        <v>9300</v>
      </c>
      <c r="G3145" t="s">
        <v>231</v>
      </c>
      <c r="H3145" t="s">
        <v>134</v>
      </c>
      <c r="I3145" t="s">
        <v>135</v>
      </c>
      <c r="J3145" t="s">
        <v>136</v>
      </c>
      <c r="K3145" t="s">
        <v>137</v>
      </c>
      <c r="L3145" t="s">
        <v>9301</v>
      </c>
      <c r="M3145" t="s">
        <v>9302</v>
      </c>
      <c r="N3145">
        <v>2.1527777769999998</v>
      </c>
      <c r="O3145">
        <v>0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0.28911002324163837</v>
      </c>
      <c r="AA3145">
        <v>0</v>
      </c>
      <c r="AB3145">
        <v>0</v>
      </c>
      <c r="AC3145">
        <v>0</v>
      </c>
      <c r="AD3145">
        <v>0</v>
      </c>
      <c r="AE3145">
        <v>0.28911002324163837</v>
      </c>
    </row>
    <row r="3146" spans="1:31" x14ac:dyDescent="0.25">
      <c r="A3146">
        <v>1811265</v>
      </c>
      <c r="B3146">
        <v>1</v>
      </c>
      <c r="C3146" t="s">
        <v>80</v>
      </c>
      <c r="D3146" t="s">
        <v>103</v>
      </c>
      <c r="E3146" t="s">
        <v>193</v>
      </c>
      <c r="F3146" t="s">
        <v>9303</v>
      </c>
      <c r="G3146" t="s">
        <v>235</v>
      </c>
      <c r="H3146" t="s">
        <v>134</v>
      </c>
      <c r="I3146" t="s">
        <v>135</v>
      </c>
      <c r="J3146" t="s">
        <v>136</v>
      </c>
      <c r="K3146" t="s">
        <v>137</v>
      </c>
      <c r="L3146" t="s">
        <v>9304</v>
      </c>
      <c r="M3146" t="s">
        <v>9305</v>
      </c>
      <c r="N3146">
        <v>1.421944444</v>
      </c>
      <c r="O3146">
        <v>0</v>
      </c>
      <c r="P3146">
        <v>71</v>
      </c>
      <c r="Q3146">
        <v>0</v>
      </c>
      <c r="R3146">
        <v>0</v>
      </c>
      <c r="S3146">
        <v>0</v>
      </c>
      <c r="T3146">
        <v>5</v>
      </c>
      <c r="U3146">
        <v>0</v>
      </c>
      <c r="V3146">
        <v>0</v>
      </c>
      <c r="W3146">
        <v>0</v>
      </c>
      <c r="X3146">
        <v>20.000136407861984</v>
      </c>
      <c r="Y3146">
        <v>0</v>
      </c>
      <c r="Z3146">
        <v>0</v>
      </c>
      <c r="AA3146">
        <v>0</v>
      </c>
      <c r="AB3146">
        <v>4.4807457751406004</v>
      </c>
      <c r="AC3146">
        <v>0</v>
      </c>
      <c r="AD3146">
        <v>0</v>
      </c>
      <c r="AE3146">
        <v>24.480882183002585</v>
      </c>
    </row>
    <row r="3147" spans="1:31" x14ac:dyDescent="0.25">
      <c r="A3147">
        <v>1811266</v>
      </c>
      <c r="B3147">
        <v>1</v>
      </c>
      <c r="C3147" t="s">
        <v>80</v>
      </c>
      <c r="D3147" t="s">
        <v>94</v>
      </c>
      <c r="E3147" t="s">
        <v>339</v>
      </c>
      <c r="F3147" t="s">
        <v>9306</v>
      </c>
      <c r="G3147" t="s">
        <v>142</v>
      </c>
      <c r="H3147" t="s">
        <v>143</v>
      </c>
      <c r="I3147" t="s">
        <v>135</v>
      </c>
      <c r="J3147" t="s">
        <v>136</v>
      </c>
      <c r="K3147" t="s">
        <v>137</v>
      </c>
      <c r="L3147" t="s">
        <v>9307</v>
      </c>
      <c r="M3147" t="s">
        <v>9308</v>
      </c>
      <c r="N3147">
        <v>0.41972222199999998</v>
      </c>
      <c r="O3147">
        <v>0</v>
      </c>
      <c r="P3147">
        <v>3242</v>
      </c>
      <c r="Q3147">
        <v>80</v>
      </c>
      <c r="R3147">
        <v>742</v>
      </c>
      <c r="S3147">
        <v>18</v>
      </c>
      <c r="T3147">
        <v>387</v>
      </c>
      <c r="U3147">
        <v>4</v>
      </c>
      <c r="V3147">
        <v>2</v>
      </c>
      <c r="W3147">
        <v>0</v>
      </c>
      <c r="X3147">
        <v>200.66239497589595</v>
      </c>
      <c r="Y3147">
        <v>69.46038001456931</v>
      </c>
      <c r="Z3147">
        <v>105.1147465178166</v>
      </c>
      <c r="AA3147">
        <v>37.551598071505772</v>
      </c>
      <c r="AB3147">
        <v>85.691636298668044</v>
      </c>
      <c r="AC3147">
        <v>23.449755574025851</v>
      </c>
      <c r="AD3147">
        <v>1.0698378718619201</v>
      </c>
      <c r="AE3147">
        <v>523.00034932434335</v>
      </c>
    </row>
    <row r="3148" spans="1:31" x14ac:dyDescent="0.25">
      <c r="A3148">
        <v>1811269</v>
      </c>
      <c r="B3148">
        <v>1</v>
      </c>
      <c r="C3148" t="s">
        <v>81</v>
      </c>
      <c r="D3148" t="s">
        <v>123</v>
      </c>
      <c r="E3148" t="s">
        <v>131</v>
      </c>
      <c r="F3148" t="s">
        <v>9309</v>
      </c>
      <c r="G3148" t="s">
        <v>279</v>
      </c>
      <c r="H3148" t="s">
        <v>134</v>
      </c>
      <c r="I3148" t="s">
        <v>135</v>
      </c>
      <c r="J3148" t="s">
        <v>136</v>
      </c>
      <c r="K3148" t="s">
        <v>137</v>
      </c>
      <c r="L3148" t="s">
        <v>9310</v>
      </c>
      <c r="M3148" t="s">
        <v>9311</v>
      </c>
      <c r="N3148">
        <v>1.4088888879999999</v>
      </c>
      <c r="O3148">
        <v>0</v>
      </c>
      <c r="P3148">
        <v>3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0.99551437212297667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0.99551437212297667</v>
      </c>
    </row>
    <row r="3149" spans="1:31" x14ac:dyDescent="0.25">
      <c r="A3149">
        <v>1811270</v>
      </c>
      <c r="B3149">
        <v>1</v>
      </c>
      <c r="C3149" t="s">
        <v>80</v>
      </c>
      <c r="D3149" t="s">
        <v>91</v>
      </c>
      <c r="E3149" t="s">
        <v>193</v>
      </c>
      <c r="F3149" t="s">
        <v>2192</v>
      </c>
      <c r="G3149" t="s">
        <v>373</v>
      </c>
      <c r="H3149" t="s">
        <v>134</v>
      </c>
      <c r="I3149" t="s">
        <v>135</v>
      </c>
      <c r="J3149" t="s">
        <v>136</v>
      </c>
      <c r="K3149" t="s">
        <v>137</v>
      </c>
      <c r="L3149" t="s">
        <v>9312</v>
      </c>
      <c r="M3149" t="s">
        <v>9313</v>
      </c>
      <c r="N3149">
        <v>1.416388888</v>
      </c>
      <c r="O3149">
        <v>0</v>
      </c>
      <c r="P3149">
        <v>2</v>
      </c>
      <c r="Q3149">
        <v>0</v>
      </c>
      <c r="R3149">
        <v>7</v>
      </c>
      <c r="S3149">
        <v>0</v>
      </c>
      <c r="T3149">
        <v>23</v>
      </c>
      <c r="U3149">
        <v>0</v>
      </c>
      <c r="V3149">
        <v>0</v>
      </c>
      <c r="W3149">
        <v>0</v>
      </c>
      <c r="X3149">
        <v>0.67919599522639285</v>
      </c>
      <c r="Y3149">
        <v>0</v>
      </c>
      <c r="Z3149">
        <v>0.45635209970460894</v>
      </c>
      <c r="AA3149">
        <v>0</v>
      </c>
      <c r="AB3149">
        <v>12.928209068463651</v>
      </c>
      <c r="AC3149">
        <v>0</v>
      </c>
      <c r="AD3149">
        <v>0</v>
      </c>
      <c r="AE3149">
        <v>14.063757163394653</v>
      </c>
    </row>
    <row r="3150" spans="1:31" x14ac:dyDescent="0.25">
      <c r="A3150">
        <v>1811271</v>
      </c>
      <c r="B3150">
        <v>1</v>
      </c>
      <c r="C3150" t="s">
        <v>81</v>
      </c>
      <c r="D3150" t="s">
        <v>128</v>
      </c>
      <c r="E3150" t="s">
        <v>131</v>
      </c>
      <c r="F3150" t="s">
        <v>9314</v>
      </c>
      <c r="G3150" t="s">
        <v>209</v>
      </c>
      <c r="H3150" t="s">
        <v>134</v>
      </c>
      <c r="I3150" t="s">
        <v>135</v>
      </c>
      <c r="J3150" t="s">
        <v>136</v>
      </c>
      <c r="K3150" t="s">
        <v>137</v>
      </c>
      <c r="L3150" t="s">
        <v>9315</v>
      </c>
      <c r="M3150" t="s">
        <v>9316</v>
      </c>
      <c r="N3150">
        <v>1.268611111</v>
      </c>
      <c r="O3150">
        <v>0</v>
      </c>
      <c r="P3150">
        <v>6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1.8918575908079789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1.8918575908079789</v>
      </c>
    </row>
    <row r="3151" spans="1:31" x14ac:dyDescent="0.25">
      <c r="A3151">
        <v>1811272</v>
      </c>
      <c r="B3151">
        <v>1</v>
      </c>
      <c r="C3151" t="s">
        <v>80</v>
      </c>
      <c r="D3151" t="s">
        <v>85</v>
      </c>
      <c r="E3151" t="s">
        <v>131</v>
      </c>
      <c r="F3151" t="s">
        <v>9317</v>
      </c>
      <c r="G3151" t="s">
        <v>133</v>
      </c>
      <c r="H3151" t="s">
        <v>134</v>
      </c>
      <c r="I3151" t="s">
        <v>135</v>
      </c>
      <c r="J3151" t="s">
        <v>136</v>
      </c>
      <c r="K3151" t="s">
        <v>137</v>
      </c>
      <c r="L3151" t="s">
        <v>9318</v>
      </c>
      <c r="M3151" t="s">
        <v>9319</v>
      </c>
      <c r="N3151">
        <v>4.7205555549999998</v>
      </c>
      <c r="O3151">
        <v>0</v>
      </c>
      <c r="P3151">
        <v>11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12.420870449760901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12.420870449760901</v>
      </c>
    </row>
    <row r="3152" spans="1:31" x14ac:dyDescent="0.25">
      <c r="A3152">
        <v>1811275</v>
      </c>
      <c r="B3152">
        <v>1</v>
      </c>
      <c r="C3152" t="s">
        <v>81</v>
      </c>
      <c r="D3152" t="s">
        <v>125</v>
      </c>
      <c r="E3152" t="s">
        <v>176</v>
      </c>
      <c r="F3152" t="s">
        <v>9320</v>
      </c>
      <c r="G3152" t="s">
        <v>142</v>
      </c>
      <c r="H3152" t="s">
        <v>143</v>
      </c>
      <c r="I3152" t="s">
        <v>135</v>
      </c>
      <c r="J3152" t="s">
        <v>136</v>
      </c>
      <c r="K3152" t="s">
        <v>137</v>
      </c>
      <c r="L3152" t="s">
        <v>9321</v>
      </c>
      <c r="M3152" t="s">
        <v>9322</v>
      </c>
      <c r="N3152">
        <v>0.41944444400000003</v>
      </c>
      <c r="O3152">
        <v>1</v>
      </c>
      <c r="P3152">
        <v>416</v>
      </c>
      <c r="Q3152">
        <v>94</v>
      </c>
      <c r="R3152">
        <v>8</v>
      </c>
      <c r="S3152">
        <v>1</v>
      </c>
      <c r="T3152">
        <v>14</v>
      </c>
      <c r="U3152">
        <v>0</v>
      </c>
      <c r="V3152">
        <v>0</v>
      </c>
      <c r="W3152">
        <v>1.0131813898689335</v>
      </c>
      <c r="X3152">
        <v>36.166940479678757</v>
      </c>
      <c r="Y3152">
        <v>43.348166288987862</v>
      </c>
      <c r="Z3152">
        <v>0.51650816192463889</v>
      </c>
      <c r="AA3152">
        <v>7.6493233526305562E-2</v>
      </c>
      <c r="AB3152">
        <v>2.0499395613074891</v>
      </c>
      <c r="AC3152">
        <v>0</v>
      </c>
      <c r="AD3152">
        <v>0</v>
      </c>
      <c r="AE3152">
        <v>83.171229115293983</v>
      </c>
    </row>
    <row r="3153" spans="1:31" x14ac:dyDescent="0.25">
      <c r="A3153">
        <v>1811276</v>
      </c>
      <c r="B3153">
        <v>1</v>
      </c>
      <c r="C3153" t="s">
        <v>80</v>
      </c>
      <c r="D3153" t="s">
        <v>94</v>
      </c>
      <c r="E3153" t="s">
        <v>131</v>
      </c>
      <c r="F3153" t="s">
        <v>9323</v>
      </c>
      <c r="G3153" t="s">
        <v>424</v>
      </c>
      <c r="H3153" t="s">
        <v>134</v>
      </c>
      <c r="I3153" t="s">
        <v>135</v>
      </c>
      <c r="J3153" t="s">
        <v>136</v>
      </c>
      <c r="K3153" t="s">
        <v>137</v>
      </c>
      <c r="L3153" t="s">
        <v>9324</v>
      </c>
      <c r="M3153" t="s">
        <v>9325</v>
      </c>
      <c r="N3153">
        <v>4.9930555549999998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8.7565629216666673E-3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8.7565629216666673E-3</v>
      </c>
    </row>
    <row r="3154" spans="1:31" x14ac:dyDescent="0.25">
      <c r="A3154">
        <v>1811277</v>
      </c>
      <c r="B3154">
        <v>1</v>
      </c>
      <c r="C3154" t="s">
        <v>80</v>
      </c>
      <c r="D3154" t="s">
        <v>103</v>
      </c>
      <c r="E3154" t="s">
        <v>291</v>
      </c>
      <c r="F3154" t="s">
        <v>9326</v>
      </c>
      <c r="G3154" t="s">
        <v>854</v>
      </c>
      <c r="H3154" t="s">
        <v>134</v>
      </c>
      <c r="I3154" t="s">
        <v>135</v>
      </c>
      <c r="J3154" t="s">
        <v>136</v>
      </c>
      <c r="K3154" t="s">
        <v>137</v>
      </c>
      <c r="L3154" t="s">
        <v>9327</v>
      </c>
      <c r="M3154" t="s">
        <v>9328</v>
      </c>
      <c r="N3154">
        <v>0.37638888799999998</v>
      </c>
      <c r="O3154">
        <v>0</v>
      </c>
      <c r="P3154">
        <v>234</v>
      </c>
      <c r="Q3154">
        <v>0</v>
      </c>
      <c r="R3154">
        <v>7</v>
      </c>
      <c r="S3154">
        <v>0</v>
      </c>
      <c r="T3154">
        <v>13</v>
      </c>
      <c r="U3154">
        <v>0</v>
      </c>
      <c r="V3154">
        <v>0</v>
      </c>
      <c r="W3154">
        <v>0</v>
      </c>
      <c r="X3154">
        <v>22.439368009664616</v>
      </c>
      <c r="Y3154">
        <v>0</v>
      </c>
      <c r="Z3154">
        <v>1.6702933280913475</v>
      </c>
      <c r="AA3154">
        <v>0</v>
      </c>
      <c r="AB3154">
        <v>2.9413069733946386</v>
      </c>
      <c r="AC3154">
        <v>0</v>
      </c>
      <c r="AD3154">
        <v>0</v>
      </c>
      <c r="AE3154">
        <v>27.050968311150601</v>
      </c>
    </row>
    <row r="3155" spans="1:31" x14ac:dyDescent="0.25">
      <c r="A3155">
        <v>1811281</v>
      </c>
      <c r="B3155">
        <v>1</v>
      </c>
      <c r="C3155" t="s">
        <v>80</v>
      </c>
      <c r="D3155" t="s">
        <v>107</v>
      </c>
      <c r="E3155" t="s">
        <v>131</v>
      </c>
      <c r="F3155" t="s">
        <v>9329</v>
      </c>
      <c r="G3155" t="s">
        <v>231</v>
      </c>
      <c r="H3155" t="s">
        <v>134</v>
      </c>
      <c r="I3155" t="s">
        <v>135</v>
      </c>
      <c r="J3155" t="s">
        <v>136</v>
      </c>
      <c r="K3155" t="s">
        <v>137</v>
      </c>
      <c r="L3155" t="s">
        <v>9330</v>
      </c>
      <c r="M3155" t="s">
        <v>9331</v>
      </c>
      <c r="N3155">
        <v>1.9313888880000001</v>
      </c>
      <c r="O3155">
        <v>0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1.3815842648594721E-2</v>
      </c>
      <c r="AA3155">
        <v>0</v>
      </c>
      <c r="AB3155">
        <v>0</v>
      </c>
      <c r="AC3155">
        <v>0</v>
      </c>
      <c r="AD3155">
        <v>0</v>
      </c>
      <c r="AE3155">
        <v>1.3815842648594721E-2</v>
      </c>
    </row>
    <row r="3156" spans="1:31" x14ac:dyDescent="0.25">
      <c r="A3156">
        <v>1811282</v>
      </c>
      <c r="B3156">
        <v>1</v>
      </c>
      <c r="C3156" t="s">
        <v>80</v>
      </c>
      <c r="D3156" t="s">
        <v>83</v>
      </c>
      <c r="E3156" t="s">
        <v>193</v>
      </c>
      <c r="F3156" t="s">
        <v>9332</v>
      </c>
      <c r="G3156" t="s">
        <v>235</v>
      </c>
      <c r="H3156" t="s">
        <v>134</v>
      </c>
      <c r="I3156" t="s">
        <v>135</v>
      </c>
      <c r="J3156" t="s">
        <v>136</v>
      </c>
      <c r="K3156" t="s">
        <v>137</v>
      </c>
      <c r="L3156" t="s">
        <v>9333</v>
      </c>
      <c r="M3156" t="s">
        <v>9334</v>
      </c>
      <c r="N3156">
        <v>1.2113888880000001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28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7.2378082972041442</v>
      </c>
      <c r="AC3156">
        <v>0</v>
      </c>
      <c r="AD3156">
        <v>0</v>
      </c>
      <c r="AE3156">
        <v>7.2378082972041442</v>
      </c>
    </row>
    <row r="3157" spans="1:31" x14ac:dyDescent="0.25">
      <c r="A3157">
        <v>1811286</v>
      </c>
      <c r="B3157">
        <v>1</v>
      </c>
      <c r="C3157" t="s">
        <v>80</v>
      </c>
      <c r="D3157" t="s">
        <v>107</v>
      </c>
      <c r="E3157" t="s">
        <v>140</v>
      </c>
      <c r="F3157" t="s">
        <v>9335</v>
      </c>
      <c r="G3157" t="s">
        <v>3018</v>
      </c>
      <c r="H3157" t="s">
        <v>143</v>
      </c>
      <c r="I3157" t="s">
        <v>135</v>
      </c>
      <c r="J3157" t="s">
        <v>136</v>
      </c>
      <c r="K3157" t="s">
        <v>137</v>
      </c>
      <c r="L3157" t="s">
        <v>9336</v>
      </c>
      <c r="M3157" t="s">
        <v>9337</v>
      </c>
      <c r="N3157">
        <v>1.528611111</v>
      </c>
      <c r="O3157">
        <v>0</v>
      </c>
      <c r="P3157">
        <v>0</v>
      </c>
      <c r="Q3157">
        <v>11</v>
      </c>
      <c r="R3157">
        <v>44</v>
      </c>
      <c r="S3157">
        <v>0</v>
      </c>
      <c r="T3157">
        <v>1</v>
      </c>
      <c r="U3157">
        <v>0</v>
      </c>
      <c r="V3157">
        <v>0</v>
      </c>
      <c r="W3157">
        <v>0</v>
      </c>
      <c r="X3157">
        <v>0</v>
      </c>
      <c r="Y3157">
        <v>260.17011014709544</v>
      </c>
      <c r="Z3157">
        <v>23.898980996559047</v>
      </c>
      <c r="AA3157">
        <v>0</v>
      </c>
      <c r="AB3157">
        <v>1.8120696912030498</v>
      </c>
      <c r="AC3157">
        <v>0</v>
      </c>
      <c r="AD3157">
        <v>0</v>
      </c>
      <c r="AE3157">
        <v>285.88116083485755</v>
      </c>
    </row>
    <row r="3158" spans="1:31" x14ac:dyDescent="0.25">
      <c r="A3158">
        <v>1811287</v>
      </c>
      <c r="B3158">
        <v>1</v>
      </c>
      <c r="C3158" t="s">
        <v>80</v>
      </c>
      <c r="D3158" t="s">
        <v>93</v>
      </c>
      <c r="E3158" t="s">
        <v>176</v>
      </c>
      <c r="F3158" t="s">
        <v>9338</v>
      </c>
      <c r="G3158" t="s">
        <v>142</v>
      </c>
      <c r="H3158" t="s">
        <v>143</v>
      </c>
      <c r="I3158" t="s">
        <v>135</v>
      </c>
      <c r="J3158" t="s">
        <v>136</v>
      </c>
      <c r="K3158" t="s">
        <v>137</v>
      </c>
      <c r="L3158" t="s">
        <v>9339</v>
      </c>
      <c r="M3158" t="s">
        <v>9340</v>
      </c>
      <c r="N3158">
        <v>2.210555555</v>
      </c>
      <c r="O3158">
        <v>0</v>
      </c>
      <c r="P3158">
        <v>9</v>
      </c>
      <c r="Q3158">
        <v>5</v>
      </c>
      <c r="R3158">
        <v>1</v>
      </c>
      <c r="S3158">
        <v>3</v>
      </c>
      <c r="T3158">
        <v>15</v>
      </c>
      <c r="U3158">
        <v>0</v>
      </c>
      <c r="V3158">
        <v>0</v>
      </c>
      <c r="W3158">
        <v>0</v>
      </c>
      <c r="X3158">
        <v>7.3772488624321264</v>
      </c>
      <c r="Y3158">
        <v>53.981459715840323</v>
      </c>
      <c r="Z3158">
        <v>0</v>
      </c>
      <c r="AA3158">
        <v>94.210939051744063</v>
      </c>
      <c r="AB3158">
        <v>48.80881967916541</v>
      </c>
      <c r="AC3158">
        <v>0</v>
      </c>
      <c r="AD3158">
        <v>0</v>
      </c>
      <c r="AE3158">
        <v>204.37846730918193</v>
      </c>
    </row>
    <row r="3159" spans="1:31" x14ac:dyDescent="0.25">
      <c r="A3159">
        <v>1811288</v>
      </c>
      <c r="B3159">
        <v>1</v>
      </c>
      <c r="C3159" t="s">
        <v>81</v>
      </c>
      <c r="D3159" t="s">
        <v>118</v>
      </c>
      <c r="E3159" t="s">
        <v>140</v>
      </c>
      <c r="F3159" t="s">
        <v>9341</v>
      </c>
      <c r="G3159" t="s">
        <v>142</v>
      </c>
      <c r="H3159" t="s">
        <v>143</v>
      </c>
      <c r="I3159" t="s">
        <v>135</v>
      </c>
      <c r="J3159" t="s">
        <v>136</v>
      </c>
      <c r="K3159" t="s">
        <v>137</v>
      </c>
      <c r="L3159" t="s">
        <v>9342</v>
      </c>
      <c r="M3159" t="s">
        <v>9343</v>
      </c>
      <c r="N3159">
        <v>0.7</v>
      </c>
      <c r="O3159">
        <v>0</v>
      </c>
      <c r="P3159">
        <v>243</v>
      </c>
      <c r="Q3159">
        <v>0</v>
      </c>
      <c r="R3159">
        <v>13</v>
      </c>
      <c r="S3159">
        <v>0</v>
      </c>
      <c r="T3159">
        <v>15</v>
      </c>
      <c r="U3159">
        <v>0</v>
      </c>
      <c r="V3159">
        <v>0</v>
      </c>
      <c r="W3159">
        <v>0</v>
      </c>
      <c r="X3159">
        <v>27.527311626705593</v>
      </c>
      <c r="Y3159">
        <v>0</v>
      </c>
      <c r="Z3159">
        <v>2.2692891647964997</v>
      </c>
      <c r="AA3159">
        <v>0</v>
      </c>
      <c r="AB3159">
        <v>5.4068832341568021</v>
      </c>
      <c r="AC3159">
        <v>0</v>
      </c>
      <c r="AD3159">
        <v>0</v>
      </c>
      <c r="AE3159">
        <v>35.203484025658895</v>
      </c>
    </row>
    <row r="3160" spans="1:31" x14ac:dyDescent="0.25">
      <c r="A3160">
        <v>1811291</v>
      </c>
      <c r="B3160">
        <v>1</v>
      </c>
      <c r="C3160" t="s">
        <v>81</v>
      </c>
      <c r="D3160" t="s">
        <v>123</v>
      </c>
      <c r="E3160" t="s">
        <v>131</v>
      </c>
      <c r="F3160" t="s">
        <v>9344</v>
      </c>
      <c r="G3160" t="s">
        <v>231</v>
      </c>
      <c r="H3160" t="s">
        <v>134</v>
      </c>
      <c r="I3160" t="s">
        <v>135</v>
      </c>
      <c r="J3160" t="s">
        <v>136</v>
      </c>
      <c r="K3160" t="s">
        <v>137</v>
      </c>
      <c r="L3160" t="s">
        <v>9345</v>
      </c>
      <c r="M3160" t="s">
        <v>9346</v>
      </c>
      <c r="N3160">
        <v>1.656111111</v>
      </c>
      <c r="O3160">
        <v>0</v>
      </c>
      <c r="P3160">
        <v>2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0.38646237851287502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0.38646237851287502</v>
      </c>
    </row>
    <row r="3161" spans="1:31" x14ac:dyDescent="0.25">
      <c r="A3161">
        <v>1811292</v>
      </c>
      <c r="B3161">
        <v>1</v>
      </c>
      <c r="C3161" t="s">
        <v>80</v>
      </c>
      <c r="D3161" t="s">
        <v>82</v>
      </c>
      <c r="E3161" t="s">
        <v>131</v>
      </c>
      <c r="F3161" t="s">
        <v>9347</v>
      </c>
      <c r="G3161" t="s">
        <v>133</v>
      </c>
      <c r="H3161" t="s">
        <v>134</v>
      </c>
      <c r="I3161" t="s">
        <v>135</v>
      </c>
      <c r="J3161" t="s">
        <v>136</v>
      </c>
      <c r="K3161" t="s">
        <v>137</v>
      </c>
      <c r="L3161" t="s">
        <v>9348</v>
      </c>
      <c r="M3161" t="s">
        <v>9349</v>
      </c>
      <c r="N3161">
        <v>5.4180555549999996</v>
      </c>
      <c r="O3161">
        <v>0</v>
      </c>
      <c r="P3161">
        <v>13</v>
      </c>
      <c r="Q3161">
        <v>0</v>
      </c>
      <c r="R3161">
        <v>0</v>
      </c>
      <c r="S3161">
        <v>0</v>
      </c>
      <c r="T3161">
        <v>2</v>
      </c>
      <c r="U3161">
        <v>0</v>
      </c>
      <c r="V3161">
        <v>0</v>
      </c>
      <c r="W3161">
        <v>0</v>
      </c>
      <c r="X3161">
        <v>24.673635883768796</v>
      </c>
      <c r="Y3161">
        <v>0</v>
      </c>
      <c r="Z3161">
        <v>0</v>
      </c>
      <c r="AA3161">
        <v>0</v>
      </c>
      <c r="AB3161">
        <v>49.606444990980094</v>
      </c>
      <c r="AC3161">
        <v>0</v>
      </c>
      <c r="AD3161">
        <v>0</v>
      </c>
      <c r="AE3161">
        <v>74.28008087474889</v>
      </c>
    </row>
    <row r="3162" spans="1:31" x14ac:dyDescent="0.25">
      <c r="A3162">
        <v>1811293</v>
      </c>
      <c r="B3162">
        <v>1</v>
      </c>
      <c r="C3162" t="s">
        <v>80</v>
      </c>
      <c r="D3162" t="s">
        <v>83</v>
      </c>
      <c r="E3162" t="s">
        <v>193</v>
      </c>
      <c r="F3162" t="s">
        <v>9350</v>
      </c>
      <c r="G3162" t="s">
        <v>373</v>
      </c>
      <c r="H3162" t="s">
        <v>134</v>
      </c>
      <c r="I3162" t="s">
        <v>135</v>
      </c>
      <c r="J3162" t="s">
        <v>136</v>
      </c>
      <c r="K3162" t="s">
        <v>137</v>
      </c>
      <c r="L3162" t="s">
        <v>9351</v>
      </c>
      <c r="M3162" t="s">
        <v>9352</v>
      </c>
      <c r="N3162">
        <v>0.582777777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0.24841334495974557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0.24841334495974557</v>
      </c>
    </row>
    <row r="3163" spans="1:31" x14ac:dyDescent="0.25">
      <c r="A3163">
        <v>1811298</v>
      </c>
      <c r="B3163">
        <v>1</v>
      </c>
      <c r="C3163" t="s">
        <v>80</v>
      </c>
      <c r="D3163" t="s">
        <v>93</v>
      </c>
      <c r="E3163" t="s">
        <v>131</v>
      </c>
      <c r="F3163" t="s">
        <v>9353</v>
      </c>
      <c r="G3163" t="s">
        <v>231</v>
      </c>
      <c r="H3163" t="s">
        <v>134</v>
      </c>
      <c r="I3163" t="s">
        <v>135</v>
      </c>
      <c r="J3163" t="s">
        <v>136</v>
      </c>
      <c r="K3163" t="s">
        <v>137</v>
      </c>
      <c r="L3163" t="s">
        <v>9354</v>
      </c>
      <c r="M3163" t="s">
        <v>9355</v>
      </c>
      <c r="N3163">
        <v>1.8911111110000001</v>
      </c>
      <c r="O3163">
        <v>0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0.88160874660981459</v>
      </c>
      <c r="AA3163">
        <v>0</v>
      </c>
      <c r="AB3163">
        <v>0</v>
      </c>
      <c r="AC3163">
        <v>0</v>
      </c>
      <c r="AD3163">
        <v>0</v>
      </c>
      <c r="AE3163">
        <v>0.88160874660981459</v>
      </c>
    </row>
    <row r="3164" spans="1:31" x14ac:dyDescent="0.25">
      <c r="A3164">
        <v>1811299</v>
      </c>
      <c r="B3164">
        <v>1</v>
      </c>
      <c r="C3164" t="s">
        <v>80</v>
      </c>
      <c r="D3164" t="s">
        <v>106</v>
      </c>
      <c r="E3164" t="s">
        <v>131</v>
      </c>
      <c r="F3164" t="s">
        <v>9356</v>
      </c>
      <c r="G3164" t="s">
        <v>231</v>
      </c>
      <c r="H3164" t="s">
        <v>134</v>
      </c>
      <c r="I3164" t="s">
        <v>135</v>
      </c>
      <c r="J3164" t="s">
        <v>136</v>
      </c>
      <c r="K3164" t="s">
        <v>137</v>
      </c>
      <c r="L3164" t="s">
        <v>9357</v>
      </c>
      <c r="M3164" t="s">
        <v>9358</v>
      </c>
      <c r="N3164">
        <v>1.74</v>
      </c>
      <c r="O3164">
        <v>0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1.3868967944131363</v>
      </c>
      <c r="AA3164">
        <v>0</v>
      </c>
      <c r="AB3164">
        <v>0</v>
      </c>
      <c r="AC3164">
        <v>0</v>
      </c>
      <c r="AD3164">
        <v>0</v>
      </c>
      <c r="AE3164">
        <v>1.3868967944131363</v>
      </c>
    </row>
    <row r="3165" spans="1:31" x14ac:dyDescent="0.25">
      <c r="A3165">
        <v>1811300</v>
      </c>
      <c r="B3165">
        <v>1</v>
      </c>
      <c r="C3165" t="s">
        <v>80</v>
      </c>
      <c r="D3165" t="s">
        <v>83</v>
      </c>
      <c r="E3165" t="s">
        <v>131</v>
      </c>
      <c r="F3165" t="s">
        <v>9359</v>
      </c>
      <c r="G3165" t="s">
        <v>209</v>
      </c>
      <c r="H3165" t="s">
        <v>134</v>
      </c>
      <c r="I3165" t="s">
        <v>135</v>
      </c>
      <c r="J3165" t="s">
        <v>136</v>
      </c>
      <c r="K3165" t="s">
        <v>137</v>
      </c>
      <c r="L3165" t="s">
        <v>9360</v>
      </c>
      <c r="M3165" t="s">
        <v>9361</v>
      </c>
      <c r="N3165">
        <v>0.873611111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1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29.457115337353919</v>
      </c>
      <c r="AE3165">
        <v>29.457115337353919</v>
      </c>
    </row>
    <row r="3166" spans="1:31" x14ac:dyDescent="0.25">
      <c r="A3166">
        <v>1811301</v>
      </c>
      <c r="B3166">
        <v>1</v>
      </c>
      <c r="C3166" t="s">
        <v>80</v>
      </c>
      <c r="D3166" t="s">
        <v>96</v>
      </c>
      <c r="E3166" t="s">
        <v>131</v>
      </c>
      <c r="F3166" t="s">
        <v>9362</v>
      </c>
      <c r="G3166" t="s">
        <v>133</v>
      </c>
      <c r="H3166" t="s">
        <v>134</v>
      </c>
      <c r="I3166" t="s">
        <v>135</v>
      </c>
      <c r="J3166" t="s">
        <v>136</v>
      </c>
      <c r="K3166" t="s">
        <v>137</v>
      </c>
      <c r="L3166" t="s">
        <v>9363</v>
      </c>
      <c r="M3166" t="s">
        <v>9364</v>
      </c>
      <c r="N3166">
        <v>2.9894444440000001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1.3569723927009534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1.3569723927009534</v>
      </c>
    </row>
    <row r="3167" spans="1:31" x14ac:dyDescent="0.25">
      <c r="A3167">
        <v>1811302</v>
      </c>
      <c r="B3167">
        <v>1</v>
      </c>
      <c r="C3167" t="s">
        <v>80</v>
      </c>
      <c r="D3167" t="s">
        <v>100</v>
      </c>
      <c r="E3167" t="s">
        <v>131</v>
      </c>
      <c r="F3167" t="s">
        <v>9365</v>
      </c>
      <c r="G3167" t="s">
        <v>231</v>
      </c>
      <c r="H3167" t="s">
        <v>134</v>
      </c>
      <c r="I3167" t="s">
        <v>135</v>
      </c>
      <c r="J3167" t="s">
        <v>136</v>
      </c>
      <c r="K3167" t="s">
        <v>137</v>
      </c>
      <c r="L3167" t="s">
        <v>9366</v>
      </c>
      <c r="M3167" t="s">
        <v>9367</v>
      </c>
      <c r="N3167">
        <v>1.3602777770000001</v>
      </c>
      <c r="O3167">
        <v>0</v>
      </c>
      <c r="P3167">
        <v>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9.0947088115733057E-2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9.0947088115733057E-2</v>
      </c>
    </row>
    <row r="3168" spans="1:31" x14ac:dyDescent="0.25">
      <c r="A3168">
        <v>1811303</v>
      </c>
      <c r="B3168">
        <v>1</v>
      </c>
      <c r="C3168" t="s">
        <v>80</v>
      </c>
      <c r="D3168" t="s">
        <v>85</v>
      </c>
      <c r="E3168" t="s">
        <v>131</v>
      </c>
      <c r="F3168" t="s">
        <v>9368</v>
      </c>
      <c r="G3168" t="s">
        <v>209</v>
      </c>
      <c r="H3168" t="s">
        <v>134</v>
      </c>
      <c r="I3168" t="s">
        <v>135</v>
      </c>
      <c r="J3168" t="s">
        <v>136</v>
      </c>
      <c r="K3168" t="s">
        <v>137</v>
      </c>
      <c r="L3168" t="s">
        <v>9369</v>
      </c>
      <c r="M3168" t="s">
        <v>9370</v>
      </c>
      <c r="N3168">
        <v>0.78944444400000002</v>
      </c>
      <c r="O3168">
        <v>0</v>
      </c>
      <c r="P3168">
        <v>20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4.3745499155484548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4.3745499155484548</v>
      </c>
    </row>
    <row r="3169" spans="1:31" x14ac:dyDescent="0.25">
      <c r="A3169">
        <v>1811307</v>
      </c>
      <c r="B3169">
        <v>1</v>
      </c>
      <c r="C3169" t="s">
        <v>80</v>
      </c>
      <c r="D3169" t="s">
        <v>93</v>
      </c>
      <c r="E3169" t="s">
        <v>193</v>
      </c>
      <c r="F3169" t="s">
        <v>9371</v>
      </c>
      <c r="G3169" t="s">
        <v>373</v>
      </c>
      <c r="H3169" t="s">
        <v>134</v>
      </c>
      <c r="I3169" t="s">
        <v>135</v>
      </c>
      <c r="J3169" t="s">
        <v>136</v>
      </c>
      <c r="K3169" t="s">
        <v>137</v>
      </c>
      <c r="L3169" t="s">
        <v>9372</v>
      </c>
      <c r="M3169" t="s">
        <v>9373</v>
      </c>
      <c r="N3169">
        <v>2.6580555549999998</v>
      </c>
      <c r="O3169">
        <v>0</v>
      </c>
      <c r="P3169">
        <v>1</v>
      </c>
      <c r="Q3169">
        <v>0</v>
      </c>
      <c r="R3169">
        <v>3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0.17142806995212448</v>
      </c>
      <c r="Y3169">
        <v>0</v>
      </c>
      <c r="Z3169">
        <v>4.8020403715156155</v>
      </c>
      <c r="AA3169">
        <v>0</v>
      </c>
      <c r="AB3169">
        <v>0</v>
      </c>
      <c r="AC3169">
        <v>0</v>
      </c>
      <c r="AD3169">
        <v>0</v>
      </c>
      <c r="AE3169">
        <v>4.9734684414677401</v>
      </c>
    </row>
    <row r="3170" spans="1:31" x14ac:dyDescent="0.25">
      <c r="A3170">
        <v>1811309</v>
      </c>
      <c r="B3170">
        <v>1</v>
      </c>
      <c r="C3170" t="s">
        <v>80</v>
      </c>
      <c r="D3170" t="s">
        <v>88</v>
      </c>
      <c r="E3170" t="s">
        <v>131</v>
      </c>
      <c r="F3170" t="s">
        <v>9374</v>
      </c>
      <c r="G3170" t="s">
        <v>209</v>
      </c>
      <c r="H3170" t="s">
        <v>134</v>
      </c>
      <c r="I3170" t="s">
        <v>135</v>
      </c>
      <c r="J3170" t="s">
        <v>136</v>
      </c>
      <c r="K3170" t="s">
        <v>137</v>
      </c>
      <c r="L3170" t="s">
        <v>9375</v>
      </c>
      <c r="M3170" t="s">
        <v>9376</v>
      </c>
      <c r="N3170">
        <v>2.051666666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1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</row>
    <row r="3171" spans="1:31" x14ac:dyDescent="0.25">
      <c r="A3171">
        <v>1811311</v>
      </c>
      <c r="B3171">
        <v>1</v>
      </c>
      <c r="C3171" t="s">
        <v>80</v>
      </c>
      <c r="D3171" t="s">
        <v>96</v>
      </c>
      <c r="E3171" t="s">
        <v>131</v>
      </c>
      <c r="F3171" t="s">
        <v>9377</v>
      </c>
      <c r="G3171" t="s">
        <v>209</v>
      </c>
      <c r="H3171" t="s">
        <v>134</v>
      </c>
      <c r="I3171" t="s">
        <v>135</v>
      </c>
      <c r="J3171" t="s">
        <v>136</v>
      </c>
      <c r="K3171" t="s">
        <v>137</v>
      </c>
      <c r="L3171" t="s">
        <v>9378</v>
      </c>
      <c r="M3171" t="s">
        <v>9379</v>
      </c>
      <c r="N3171">
        <v>4.0838888879999997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0.8055643110270001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0.8055643110270001</v>
      </c>
    </row>
    <row r="3172" spans="1:31" x14ac:dyDescent="0.25">
      <c r="A3172">
        <v>1811313</v>
      </c>
      <c r="B3172">
        <v>1</v>
      </c>
      <c r="C3172" t="s">
        <v>80</v>
      </c>
      <c r="D3172" t="s">
        <v>95</v>
      </c>
      <c r="E3172" t="s">
        <v>193</v>
      </c>
      <c r="F3172" t="s">
        <v>9380</v>
      </c>
      <c r="G3172" t="s">
        <v>235</v>
      </c>
      <c r="H3172" t="s">
        <v>134</v>
      </c>
      <c r="I3172" t="s">
        <v>135</v>
      </c>
      <c r="J3172" t="s">
        <v>136</v>
      </c>
      <c r="K3172" t="s">
        <v>137</v>
      </c>
      <c r="L3172" t="s">
        <v>9381</v>
      </c>
      <c r="M3172" t="s">
        <v>9382</v>
      </c>
      <c r="N3172">
        <v>1.155277777</v>
      </c>
      <c r="O3172">
        <v>0</v>
      </c>
      <c r="P3172">
        <v>76</v>
      </c>
      <c r="Q3172">
        <v>0</v>
      </c>
      <c r="R3172">
        <v>0</v>
      </c>
      <c r="S3172">
        <v>0</v>
      </c>
      <c r="T3172">
        <v>8</v>
      </c>
      <c r="U3172">
        <v>0</v>
      </c>
      <c r="V3172">
        <v>0</v>
      </c>
      <c r="W3172">
        <v>0</v>
      </c>
      <c r="X3172">
        <v>15.466379159282141</v>
      </c>
      <c r="Y3172">
        <v>0</v>
      </c>
      <c r="Z3172">
        <v>0</v>
      </c>
      <c r="AA3172">
        <v>0</v>
      </c>
      <c r="AB3172">
        <v>1.7359920416838748</v>
      </c>
      <c r="AC3172">
        <v>0</v>
      </c>
      <c r="AD3172">
        <v>0</v>
      </c>
      <c r="AE3172">
        <v>17.202371200966017</v>
      </c>
    </row>
    <row r="3173" spans="1:31" x14ac:dyDescent="0.25">
      <c r="A3173">
        <v>1811315</v>
      </c>
      <c r="B3173">
        <v>1</v>
      </c>
      <c r="C3173" t="s">
        <v>80</v>
      </c>
      <c r="D3173" t="s">
        <v>104</v>
      </c>
      <c r="E3173" t="s">
        <v>131</v>
      </c>
      <c r="F3173" t="s">
        <v>9383</v>
      </c>
      <c r="G3173" t="s">
        <v>231</v>
      </c>
      <c r="H3173" t="s">
        <v>134</v>
      </c>
      <c r="I3173" t="s">
        <v>135</v>
      </c>
      <c r="J3173" t="s">
        <v>136</v>
      </c>
      <c r="K3173" t="s">
        <v>137</v>
      </c>
      <c r="L3173" t="s">
        <v>9384</v>
      </c>
      <c r="M3173" t="s">
        <v>9385</v>
      </c>
      <c r="N3173">
        <v>5.7416666660000004</v>
      </c>
      <c r="O3173">
        <v>0</v>
      </c>
      <c r="P3173">
        <v>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0.80397527201606678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0.80397527201606678</v>
      </c>
    </row>
    <row r="3174" spans="1:31" x14ac:dyDescent="0.25">
      <c r="A3174">
        <v>1811318</v>
      </c>
      <c r="B3174">
        <v>1</v>
      </c>
      <c r="C3174" t="s">
        <v>80</v>
      </c>
      <c r="D3174" t="s">
        <v>104</v>
      </c>
      <c r="E3174" t="s">
        <v>146</v>
      </c>
      <c r="F3174" t="s">
        <v>9386</v>
      </c>
      <c r="G3174" t="s">
        <v>142</v>
      </c>
      <c r="H3174" t="s">
        <v>143</v>
      </c>
      <c r="I3174" t="s">
        <v>135</v>
      </c>
      <c r="J3174" t="s">
        <v>136</v>
      </c>
      <c r="K3174" t="s">
        <v>137</v>
      </c>
      <c r="L3174" t="s">
        <v>9387</v>
      </c>
      <c r="M3174" t="s">
        <v>9388</v>
      </c>
      <c r="N3174">
        <v>1.053055555</v>
      </c>
      <c r="O3174">
        <v>4</v>
      </c>
      <c r="P3174">
        <v>0</v>
      </c>
      <c r="Q3174">
        <v>3</v>
      </c>
      <c r="R3174">
        <v>0</v>
      </c>
      <c r="S3174">
        <v>2</v>
      </c>
      <c r="T3174">
        <v>0</v>
      </c>
      <c r="U3174">
        <v>0</v>
      </c>
      <c r="V3174">
        <v>0</v>
      </c>
      <c r="W3174">
        <v>0.46597170546125999</v>
      </c>
      <c r="X3174">
        <v>0</v>
      </c>
      <c r="Y3174">
        <v>2.2200577729489721</v>
      </c>
      <c r="Z3174">
        <v>0</v>
      </c>
      <c r="AA3174">
        <v>35.706350264764517</v>
      </c>
      <c r="AB3174">
        <v>0</v>
      </c>
      <c r="AC3174">
        <v>0</v>
      </c>
      <c r="AD3174">
        <v>0</v>
      </c>
      <c r="AE3174">
        <v>38.39237974317475</v>
      </c>
    </row>
    <row r="3175" spans="1:31" x14ac:dyDescent="0.25">
      <c r="A3175">
        <v>1811319</v>
      </c>
      <c r="B3175">
        <v>1</v>
      </c>
      <c r="C3175" t="s">
        <v>80</v>
      </c>
      <c r="D3175" t="s">
        <v>103</v>
      </c>
      <c r="E3175" t="s">
        <v>131</v>
      </c>
      <c r="F3175" t="s">
        <v>9389</v>
      </c>
      <c r="G3175" t="s">
        <v>231</v>
      </c>
      <c r="H3175" t="s">
        <v>134</v>
      </c>
      <c r="I3175" t="s">
        <v>135</v>
      </c>
      <c r="J3175" t="s">
        <v>136</v>
      </c>
      <c r="K3175" t="s">
        <v>137</v>
      </c>
      <c r="L3175" t="s">
        <v>9390</v>
      </c>
      <c r="M3175" t="s">
        <v>9391</v>
      </c>
      <c r="N3175">
        <v>1.1625000000000001</v>
      </c>
      <c r="O3175">
        <v>0</v>
      </c>
      <c r="P3175">
        <v>3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0.55815294384119674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0.55815294384119674</v>
      </c>
    </row>
    <row r="3176" spans="1:31" x14ac:dyDescent="0.25">
      <c r="A3176">
        <v>1811323</v>
      </c>
      <c r="B3176">
        <v>1</v>
      </c>
      <c r="C3176" t="s">
        <v>80</v>
      </c>
      <c r="D3176" t="s">
        <v>84</v>
      </c>
      <c r="E3176" t="s">
        <v>131</v>
      </c>
      <c r="F3176" t="s">
        <v>9392</v>
      </c>
      <c r="G3176" t="s">
        <v>231</v>
      </c>
      <c r="H3176" t="s">
        <v>134</v>
      </c>
      <c r="I3176" t="s">
        <v>135</v>
      </c>
      <c r="J3176" t="s">
        <v>136</v>
      </c>
      <c r="K3176" t="s">
        <v>137</v>
      </c>
      <c r="L3176" t="s">
        <v>9393</v>
      </c>
      <c r="M3176" t="s">
        <v>9394</v>
      </c>
      <c r="N3176">
        <v>2.360833333</v>
      </c>
      <c r="O3176">
        <v>0</v>
      </c>
      <c r="P3176">
        <v>3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1.4263667600058296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1.4263667600058296</v>
      </c>
    </row>
    <row r="3177" spans="1:31" x14ac:dyDescent="0.25">
      <c r="A3177">
        <v>1811325</v>
      </c>
      <c r="B3177">
        <v>1</v>
      </c>
      <c r="C3177" t="s">
        <v>80</v>
      </c>
      <c r="D3177" t="s">
        <v>103</v>
      </c>
      <c r="E3177" t="s">
        <v>131</v>
      </c>
      <c r="F3177" t="s">
        <v>9395</v>
      </c>
      <c r="G3177" t="s">
        <v>209</v>
      </c>
      <c r="H3177" t="s">
        <v>134</v>
      </c>
      <c r="I3177" t="s">
        <v>135</v>
      </c>
      <c r="J3177" t="s">
        <v>136</v>
      </c>
      <c r="K3177" t="s">
        <v>137</v>
      </c>
      <c r="L3177" t="s">
        <v>9396</v>
      </c>
      <c r="M3177" t="s">
        <v>9397</v>
      </c>
      <c r="N3177">
        <v>0.61722222199999999</v>
      </c>
      <c r="O3177">
        <v>0</v>
      </c>
      <c r="P3177">
        <v>12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1.5693115207699051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1.5693115207699051</v>
      </c>
    </row>
    <row r="3178" spans="1:31" x14ac:dyDescent="0.25">
      <c r="A3178">
        <v>1811326</v>
      </c>
      <c r="B3178">
        <v>1</v>
      </c>
      <c r="C3178" t="s">
        <v>80</v>
      </c>
      <c r="D3178" t="s">
        <v>96</v>
      </c>
      <c r="E3178" t="s">
        <v>131</v>
      </c>
      <c r="F3178" t="s">
        <v>2102</v>
      </c>
      <c r="G3178" t="s">
        <v>209</v>
      </c>
      <c r="H3178" t="s">
        <v>134</v>
      </c>
      <c r="I3178" t="s">
        <v>135</v>
      </c>
      <c r="J3178" t="s">
        <v>136</v>
      </c>
      <c r="K3178" t="s">
        <v>137</v>
      </c>
      <c r="L3178" t="s">
        <v>9398</v>
      </c>
      <c r="M3178" t="s">
        <v>9399</v>
      </c>
      <c r="N3178">
        <v>1.869444444</v>
      </c>
      <c r="O3178">
        <v>0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0.4288800839093817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0.4288800839093817</v>
      </c>
    </row>
    <row r="3179" spans="1:31" x14ac:dyDescent="0.25">
      <c r="A3179">
        <v>1811329</v>
      </c>
      <c r="B3179">
        <v>1</v>
      </c>
      <c r="C3179" t="s">
        <v>81</v>
      </c>
      <c r="D3179" t="s">
        <v>127</v>
      </c>
      <c r="E3179" t="s">
        <v>140</v>
      </c>
      <c r="F3179" t="s">
        <v>3465</v>
      </c>
      <c r="G3179" t="s">
        <v>142</v>
      </c>
      <c r="H3179" t="s">
        <v>143</v>
      </c>
      <c r="I3179" t="s">
        <v>199</v>
      </c>
      <c r="J3179" t="s">
        <v>136</v>
      </c>
      <c r="K3179" t="s">
        <v>137</v>
      </c>
      <c r="L3179" t="s">
        <v>9400</v>
      </c>
      <c r="M3179" t="s">
        <v>9401</v>
      </c>
      <c r="N3179">
        <v>1.8611111E-2</v>
      </c>
      <c r="O3179">
        <v>2</v>
      </c>
      <c r="P3179">
        <v>1266</v>
      </c>
      <c r="Q3179">
        <v>25</v>
      </c>
      <c r="R3179">
        <v>68</v>
      </c>
      <c r="S3179">
        <v>6</v>
      </c>
      <c r="T3179">
        <v>88</v>
      </c>
      <c r="U3179">
        <v>2</v>
      </c>
      <c r="V3179">
        <v>0</v>
      </c>
      <c r="W3179">
        <v>8.6583823639516683E-3</v>
      </c>
      <c r="X3179">
        <v>3.4421901996188677</v>
      </c>
      <c r="Y3179">
        <v>0.28888581265737501</v>
      </c>
      <c r="Z3179">
        <v>0.1664907259569933</v>
      </c>
      <c r="AA3179">
        <v>0.71918261339536382</v>
      </c>
      <c r="AB3179">
        <v>0.40580288011417398</v>
      </c>
      <c r="AC3179">
        <v>5.7835932323388323E-2</v>
      </c>
      <c r="AD3179">
        <v>0</v>
      </c>
      <c r="AE3179">
        <v>5.0890465464301133</v>
      </c>
    </row>
    <row r="3180" spans="1:31" x14ac:dyDescent="0.25">
      <c r="A3180">
        <v>1811330</v>
      </c>
      <c r="B3180">
        <v>1</v>
      </c>
      <c r="C3180" t="s">
        <v>81</v>
      </c>
      <c r="D3180" t="s">
        <v>115</v>
      </c>
      <c r="E3180" t="s">
        <v>193</v>
      </c>
      <c r="F3180" t="s">
        <v>9402</v>
      </c>
      <c r="G3180" t="s">
        <v>235</v>
      </c>
      <c r="H3180" t="s">
        <v>134</v>
      </c>
      <c r="I3180" t="s">
        <v>135</v>
      </c>
      <c r="J3180" t="s">
        <v>136</v>
      </c>
      <c r="K3180" t="s">
        <v>137</v>
      </c>
      <c r="L3180" t="s">
        <v>9403</v>
      </c>
      <c r="M3180" t="s">
        <v>9404</v>
      </c>
      <c r="N3180">
        <v>2.0213888880000002</v>
      </c>
      <c r="O3180">
        <v>0</v>
      </c>
      <c r="P3180">
        <v>17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0.73575769263516344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0.73575769263516344</v>
      </c>
    </row>
    <row r="3181" spans="1:31" x14ac:dyDescent="0.25">
      <c r="A3181">
        <v>1811332</v>
      </c>
      <c r="B3181">
        <v>1</v>
      </c>
      <c r="C3181" t="s">
        <v>80</v>
      </c>
      <c r="D3181" t="s">
        <v>98</v>
      </c>
      <c r="E3181" t="s">
        <v>131</v>
      </c>
      <c r="F3181" t="s">
        <v>9405</v>
      </c>
      <c r="G3181" t="s">
        <v>231</v>
      </c>
      <c r="H3181" t="s">
        <v>134</v>
      </c>
      <c r="I3181" t="s">
        <v>135</v>
      </c>
      <c r="J3181" t="s">
        <v>136</v>
      </c>
      <c r="K3181" t="s">
        <v>137</v>
      </c>
      <c r="L3181" t="s">
        <v>9406</v>
      </c>
      <c r="M3181" t="s">
        <v>9407</v>
      </c>
      <c r="N3181">
        <v>0.81333333299999999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0.13128639244394669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0.13128639244394669</v>
      </c>
    </row>
    <row r="3182" spans="1:31" x14ac:dyDescent="0.25">
      <c r="A3182">
        <v>1811333</v>
      </c>
      <c r="B3182">
        <v>1</v>
      </c>
      <c r="C3182" t="s">
        <v>81</v>
      </c>
      <c r="D3182" t="s">
        <v>128</v>
      </c>
      <c r="E3182" t="s">
        <v>131</v>
      </c>
      <c r="F3182" t="s">
        <v>9408</v>
      </c>
      <c r="G3182" t="s">
        <v>133</v>
      </c>
      <c r="H3182" t="s">
        <v>134</v>
      </c>
      <c r="I3182" t="s">
        <v>135</v>
      </c>
      <c r="J3182" t="s">
        <v>136</v>
      </c>
      <c r="K3182" t="s">
        <v>137</v>
      </c>
      <c r="L3182" t="s">
        <v>9409</v>
      </c>
      <c r="M3182" t="s">
        <v>9410</v>
      </c>
      <c r="N3182">
        <v>1.2027777770000001</v>
      </c>
      <c r="O3182">
        <v>0</v>
      </c>
      <c r="P3182">
        <v>2</v>
      </c>
      <c r="Q3182">
        <v>0</v>
      </c>
      <c r="R3182">
        <v>0</v>
      </c>
      <c r="S3182">
        <v>0</v>
      </c>
      <c r="T3182">
        <v>1</v>
      </c>
      <c r="U3182">
        <v>0</v>
      </c>
      <c r="V3182">
        <v>0</v>
      </c>
      <c r="W3182">
        <v>0</v>
      </c>
      <c r="X3182">
        <v>0.67468810256867506</v>
      </c>
      <c r="Y3182">
        <v>0</v>
      </c>
      <c r="Z3182">
        <v>0</v>
      </c>
      <c r="AA3182">
        <v>0</v>
      </c>
      <c r="AB3182">
        <v>6.5678343526541672E-2</v>
      </c>
      <c r="AC3182">
        <v>0</v>
      </c>
      <c r="AD3182">
        <v>0</v>
      </c>
      <c r="AE3182">
        <v>0.74036644609521673</v>
      </c>
    </row>
    <row r="3183" spans="1:31" x14ac:dyDescent="0.25">
      <c r="A3183">
        <v>1811334</v>
      </c>
      <c r="B3183">
        <v>1</v>
      </c>
      <c r="C3183" t="s">
        <v>80</v>
      </c>
      <c r="D3183" t="s">
        <v>108</v>
      </c>
      <c r="E3183" t="s">
        <v>146</v>
      </c>
      <c r="F3183" t="s">
        <v>9411</v>
      </c>
      <c r="G3183" t="s">
        <v>170</v>
      </c>
      <c r="H3183" t="s">
        <v>143</v>
      </c>
      <c r="I3183" t="s">
        <v>135</v>
      </c>
      <c r="J3183" t="s">
        <v>136</v>
      </c>
      <c r="K3183" t="s">
        <v>137</v>
      </c>
      <c r="L3183" t="s">
        <v>9412</v>
      </c>
      <c r="M3183" t="s">
        <v>9413</v>
      </c>
      <c r="N3183">
        <v>2.6749999999999998</v>
      </c>
      <c r="O3183">
        <v>0</v>
      </c>
      <c r="P3183">
        <v>40</v>
      </c>
      <c r="Q3183">
        <v>0</v>
      </c>
      <c r="R3183">
        <v>1</v>
      </c>
      <c r="S3183">
        <v>0</v>
      </c>
      <c r="T3183">
        <v>1</v>
      </c>
      <c r="U3183">
        <v>0</v>
      </c>
      <c r="V3183">
        <v>0</v>
      </c>
      <c r="W3183">
        <v>0</v>
      </c>
      <c r="X3183">
        <v>16.960555760489012</v>
      </c>
      <c r="Y3183">
        <v>0</v>
      </c>
      <c r="Z3183">
        <v>8.5545210554289444E-2</v>
      </c>
      <c r="AA3183">
        <v>0</v>
      </c>
      <c r="AB3183">
        <v>1.0272514539526933</v>
      </c>
      <c r="AC3183">
        <v>0</v>
      </c>
      <c r="AD3183">
        <v>0</v>
      </c>
      <c r="AE3183">
        <v>18.073352424995996</v>
      </c>
    </row>
    <row r="3184" spans="1:31" x14ac:dyDescent="0.25">
      <c r="A3184">
        <v>1811337</v>
      </c>
      <c r="B3184">
        <v>1</v>
      </c>
      <c r="C3184" t="s">
        <v>80</v>
      </c>
      <c r="D3184" t="s">
        <v>92</v>
      </c>
      <c r="E3184" t="s">
        <v>131</v>
      </c>
      <c r="F3184" t="s">
        <v>9414</v>
      </c>
      <c r="G3184" t="s">
        <v>133</v>
      </c>
      <c r="H3184" t="s">
        <v>134</v>
      </c>
      <c r="I3184" t="s">
        <v>135</v>
      </c>
      <c r="J3184" t="s">
        <v>136</v>
      </c>
      <c r="K3184" t="s">
        <v>137</v>
      </c>
      <c r="L3184" t="s">
        <v>9415</v>
      </c>
      <c r="M3184" t="s">
        <v>9416</v>
      </c>
      <c r="N3184">
        <v>1.4086111109999999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0.49945153212473414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0.49945153212473414</v>
      </c>
    </row>
    <row r="3185" spans="1:31" x14ac:dyDescent="0.25">
      <c r="A3185">
        <v>1811338</v>
      </c>
      <c r="B3185">
        <v>1</v>
      </c>
      <c r="C3185" t="s">
        <v>80</v>
      </c>
      <c r="D3185" t="s">
        <v>88</v>
      </c>
      <c r="E3185" t="s">
        <v>131</v>
      </c>
      <c r="F3185" t="s">
        <v>9417</v>
      </c>
      <c r="G3185" t="s">
        <v>231</v>
      </c>
      <c r="H3185" t="s">
        <v>134</v>
      </c>
      <c r="I3185" t="s">
        <v>135</v>
      </c>
      <c r="J3185" t="s">
        <v>136</v>
      </c>
      <c r="K3185" t="s">
        <v>137</v>
      </c>
      <c r="L3185" t="s">
        <v>9418</v>
      </c>
      <c r="M3185" t="s">
        <v>9419</v>
      </c>
      <c r="N3185">
        <v>1.685277777</v>
      </c>
      <c r="O3185">
        <v>0</v>
      </c>
      <c r="P3185">
        <v>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0.6136726222027914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0.6136726222027914</v>
      </c>
    </row>
    <row r="3186" spans="1:31" x14ac:dyDescent="0.25">
      <c r="A3186">
        <v>1811340</v>
      </c>
      <c r="B3186">
        <v>1</v>
      </c>
      <c r="C3186" t="s">
        <v>80</v>
      </c>
      <c r="D3186" t="s">
        <v>98</v>
      </c>
      <c r="E3186" t="s">
        <v>131</v>
      </c>
      <c r="F3186" t="s">
        <v>9420</v>
      </c>
      <c r="G3186" t="s">
        <v>231</v>
      </c>
      <c r="H3186" t="s">
        <v>134</v>
      </c>
      <c r="I3186" t="s">
        <v>135</v>
      </c>
      <c r="J3186" t="s">
        <v>136</v>
      </c>
      <c r="K3186" t="s">
        <v>137</v>
      </c>
      <c r="L3186" t="s">
        <v>9421</v>
      </c>
      <c r="M3186" t="s">
        <v>9422</v>
      </c>
      <c r="N3186">
        <v>2.8763888880000001</v>
      </c>
      <c r="O3186">
        <v>0</v>
      </c>
      <c r="P3186">
        <v>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0.89200602400048334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0.89200602400048334</v>
      </c>
    </row>
    <row r="3187" spans="1:31" x14ac:dyDescent="0.25">
      <c r="A3187">
        <v>1811341</v>
      </c>
      <c r="B3187">
        <v>1</v>
      </c>
      <c r="C3187" t="s">
        <v>81</v>
      </c>
      <c r="D3187" t="s">
        <v>128</v>
      </c>
      <c r="E3187" t="s">
        <v>146</v>
      </c>
      <c r="F3187" t="s">
        <v>2397</v>
      </c>
      <c r="G3187" t="s">
        <v>142</v>
      </c>
      <c r="H3187" t="s">
        <v>143</v>
      </c>
      <c r="I3187" t="s">
        <v>199</v>
      </c>
      <c r="J3187" t="s">
        <v>136</v>
      </c>
      <c r="K3187" t="s">
        <v>137</v>
      </c>
      <c r="L3187" t="s">
        <v>9423</v>
      </c>
      <c r="M3187" t="s">
        <v>9424</v>
      </c>
      <c r="N3187">
        <v>8.3333330000000001E-3</v>
      </c>
      <c r="O3187">
        <v>0</v>
      </c>
      <c r="P3187">
        <v>496</v>
      </c>
      <c r="Q3187">
        <v>3</v>
      </c>
      <c r="R3187">
        <v>26</v>
      </c>
      <c r="S3187">
        <v>2</v>
      </c>
      <c r="T3187">
        <v>56</v>
      </c>
      <c r="U3187">
        <v>0</v>
      </c>
      <c r="V3187">
        <v>0</v>
      </c>
      <c r="W3187">
        <v>0</v>
      </c>
      <c r="X3187">
        <v>0.83599015100037444</v>
      </c>
      <c r="Y3187">
        <v>5.8162917270100006E-2</v>
      </c>
      <c r="Z3187">
        <v>5.5494568590749999E-2</v>
      </c>
      <c r="AA3187">
        <v>4.8315023218583331E-3</v>
      </c>
      <c r="AB3187">
        <v>0.15425477112323333</v>
      </c>
      <c r="AC3187">
        <v>0</v>
      </c>
      <c r="AD3187">
        <v>0</v>
      </c>
      <c r="AE3187">
        <v>1.1087339103063161</v>
      </c>
    </row>
    <row r="3188" spans="1:31" x14ac:dyDescent="0.25">
      <c r="A3188">
        <v>1811342</v>
      </c>
      <c r="B3188">
        <v>1</v>
      </c>
      <c r="C3188" t="s">
        <v>80</v>
      </c>
      <c r="D3188" t="s">
        <v>82</v>
      </c>
      <c r="E3188" t="s">
        <v>131</v>
      </c>
      <c r="F3188" t="s">
        <v>9425</v>
      </c>
      <c r="G3188" t="s">
        <v>209</v>
      </c>
      <c r="H3188" t="s">
        <v>134</v>
      </c>
      <c r="I3188" t="s">
        <v>135</v>
      </c>
      <c r="J3188" t="s">
        <v>136</v>
      </c>
      <c r="K3188" t="s">
        <v>137</v>
      </c>
      <c r="L3188" t="s">
        <v>9426</v>
      </c>
      <c r="M3188" t="s">
        <v>9427</v>
      </c>
      <c r="N3188">
        <v>1.043055555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2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0.1772048390894167</v>
      </c>
      <c r="AC3188">
        <v>0</v>
      </c>
      <c r="AD3188">
        <v>0</v>
      </c>
      <c r="AE3188">
        <v>0.1772048390894167</v>
      </c>
    </row>
    <row r="3189" spans="1:31" x14ac:dyDescent="0.25">
      <c r="A3189">
        <v>1811344</v>
      </c>
      <c r="B3189">
        <v>1</v>
      </c>
      <c r="C3189" t="s">
        <v>81</v>
      </c>
      <c r="D3189" t="s">
        <v>123</v>
      </c>
      <c r="E3189" t="s">
        <v>291</v>
      </c>
      <c r="F3189" t="s">
        <v>9428</v>
      </c>
      <c r="G3189" t="s">
        <v>424</v>
      </c>
      <c r="H3189" t="s">
        <v>134</v>
      </c>
      <c r="I3189" t="s">
        <v>135</v>
      </c>
      <c r="J3189" t="s">
        <v>136</v>
      </c>
      <c r="K3189" t="s">
        <v>137</v>
      </c>
      <c r="L3189" t="s">
        <v>9429</v>
      </c>
      <c r="M3189" t="s">
        <v>9430</v>
      </c>
      <c r="N3189">
        <v>2.5638888880000001</v>
      </c>
      <c r="O3189">
        <v>0</v>
      </c>
      <c r="P3189">
        <v>96</v>
      </c>
      <c r="Q3189">
        <v>0</v>
      </c>
      <c r="R3189">
        <v>7</v>
      </c>
      <c r="S3189">
        <v>0</v>
      </c>
      <c r="T3189">
        <v>9</v>
      </c>
      <c r="U3189">
        <v>0</v>
      </c>
      <c r="V3189">
        <v>0</v>
      </c>
      <c r="W3189">
        <v>0</v>
      </c>
      <c r="X3189">
        <v>77.181252306520193</v>
      </c>
      <c r="Y3189">
        <v>0</v>
      </c>
      <c r="Z3189">
        <v>4.9764692113197837</v>
      </c>
      <c r="AA3189">
        <v>0</v>
      </c>
      <c r="AB3189">
        <v>11.649310917456766</v>
      </c>
      <c r="AC3189">
        <v>0</v>
      </c>
      <c r="AD3189">
        <v>0</v>
      </c>
      <c r="AE3189">
        <v>93.807032435296748</v>
      </c>
    </row>
    <row r="3190" spans="1:31" x14ac:dyDescent="0.25">
      <c r="A3190">
        <v>1811345</v>
      </c>
      <c r="B3190">
        <v>1</v>
      </c>
      <c r="C3190" t="s">
        <v>81</v>
      </c>
      <c r="D3190" t="s">
        <v>121</v>
      </c>
      <c r="E3190" t="s">
        <v>193</v>
      </c>
      <c r="F3190" t="s">
        <v>9431</v>
      </c>
      <c r="G3190" t="s">
        <v>235</v>
      </c>
      <c r="H3190" t="s">
        <v>134</v>
      </c>
      <c r="I3190" t="s">
        <v>135</v>
      </c>
      <c r="J3190" t="s">
        <v>136</v>
      </c>
      <c r="K3190" t="s">
        <v>137</v>
      </c>
      <c r="L3190" t="s">
        <v>9432</v>
      </c>
      <c r="M3190" t="s">
        <v>9433</v>
      </c>
      <c r="N3190">
        <v>0.4425</v>
      </c>
      <c r="O3190">
        <v>0</v>
      </c>
      <c r="P3190">
        <v>5</v>
      </c>
      <c r="Q3190">
        <v>0</v>
      </c>
      <c r="R3190">
        <v>2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0.45376018863094969</v>
      </c>
      <c r="Y3190">
        <v>0</v>
      </c>
      <c r="Z3190">
        <v>9.9333139906631118E-2</v>
      </c>
      <c r="AA3190">
        <v>0</v>
      </c>
      <c r="AB3190">
        <v>0.24378579021856947</v>
      </c>
      <c r="AC3190">
        <v>0</v>
      </c>
      <c r="AD3190">
        <v>0</v>
      </c>
      <c r="AE3190">
        <v>0.79687911875615025</v>
      </c>
    </row>
    <row r="3191" spans="1:31" x14ac:dyDescent="0.25">
      <c r="A3191">
        <v>1811346</v>
      </c>
      <c r="B3191">
        <v>1</v>
      </c>
      <c r="C3191" t="s">
        <v>81</v>
      </c>
      <c r="D3191" t="s">
        <v>128</v>
      </c>
      <c r="E3191" t="s">
        <v>291</v>
      </c>
      <c r="F3191" t="s">
        <v>1542</v>
      </c>
      <c r="G3191" t="s">
        <v>424</v>
      </c>
      <c r="H3191" t="s">
        <v>134</v>
      </c>
      <c r="I3191" t="s">
        <v>135</v>
      </c>
      <c r="J3191" t="s">
        <v>136</v>
      </c>
      <c r="K3191" t="s">
        <v>137</v>
      </c>
      <c r="L3191" t="s">
        <v>9434</v>
      </c>
      <c r="M3191" t="s">
        <v>9435</v>
      </c>
      <c r="N3191">
        <v>1.416111111</v>
      </c>
      <c r="O3191">
        <v>0</v>
      </c>
      <c r="P3191">
        <v>11</v>
      </c>
      <c r="Q3191">
        <v>0</v>
      </c>
      <c r="R3191">
        <v>11</v>
      </c>
      <c r="S3191">
        <v>0</v>
      </c>
      <c r="T3191">
        <v>3</v>
      </c>
      <c r="U3191">
        <v>0</v>
      </c>
      <c r="V3191">
        <v>0</v>
      </c>
      <c r="W3191">
        <v>0</v>
      </c>
      <c r="X3191">
        <v>4.4748881742229978</v>
      </c>
      <c r="Y3191">
        <v>0</v>
      </c>
      <c r="Z3191">
        <v>2.3556643628419947</v>
      </c>
      <c r="AA3191">
        <v>0</v>
      </c>
      <c r="AB3191">
        <v>7.2429029976714165</v>
      </c>
      <c r="AC3191">
        <v>0</v>
      </c>
      <c r="AD3191">
        <v>0</v>
      </c>
      <c r="AE3191">
        <v>14.073455534736409</v>
      </c>
    </row>
    <row r="3192" spans="1:31" x14ac:dyDescent="0.25">
      <c r="A3192">
        <v>1811347</v>
      </c>
      <c r="B3192">
        <v>1</v>
      </c>
      <c r="C3192" t="s">
        <v>80</v>
      </c>
      <c r="D3192" t="s">
        <v>88</v>
      </c>
      <c r="E3192" t="s">
        <v>193</v>
      </c>
      <c r="F3192" t="s">
        <v>9436</v>
      </c>
      <c r="G3192" t="s">
        <v>235</v>
      </c>
      <c r="H3192" t="s">
        <v>134</v>
      </c>
      <c r="I3192" t="s">
        <v>135</v>
      </c>
      <c r="J3192" t="s">
        <v>136</v>
      </c>
      <c r="K3192" t="s">
        <v>137</v>
      </c>
      <c r="L3192" t="s">
        <v>9437</v>
      </c>
      <c r="M3192" t="s">
        <v>9438</v>
      </c>
      <c r="N3192">
        <v>1.1091666659999999</v>
      </c>
      <c r="O3192">
        <v>0</v>
      </c>
      <c r="P3192">
        <v>67</v>
      </c>
      <c r="Q3192">
        <v>0</v>
      </c>
      <c r="R3192">
        <v>0</v>
      </c>
      <c r="S3192">
        <v>0</v>
      </c>
      <c r="T3192">
        <v>7</v>
      </c>
      <c r="U3192">
        <v>0</v>
      </c>
      <c r="V3192">
        <v>0</v>
      </c>
      <c r="W3192">
        <v>0</v>
      </c>
      <c r="X3192">
        <v>19.505547613785915</v>
      </c>
      <c r="Y3192">
        <v>0</v>
      </c>
      <c r="Z3192">
        <v>0</v>
      </c>
      <c r="AA3192">
        <v>0</v>
      </c>
      <c r="AB3192">
        <v>17.367858199958771</v>
      </c>
      <c r="AC3192">
        <v>0</v>
      </c>
      <c r="AD3192">
        <v>0</v>
      </c>
      <c r="AE3192">
        <v>36.873405813744682</v>
      </c>
    </row>
    <row r="3193" spans="1:31" x14ac:dyDescent="0.25">
      <c r="A3193">
        <v>1811348</v>
      </c>
      <c r="B3193">
        <v>1</v>
      </c>
      <c r="C3193" t="s">
        <v>80</v>
      </c>
      <c r="D3193" t="s">
        <v>107</v>
      </c>
      <c r="E3193" t="s">
        <v>193</v>
      </c>
      <c r="F3193" t="s">
        <v>9439</v>
      </c>
      <c r="G3193" t="s">
        <v>235</v>
      </c>
      <c r="H3193" t="s">
        <v>134</v>
      </c>
      <c r="I3193" t="s">
        <v>135</v>
      </c>
      <c r="J3193" t="s">
        <v>136</v>
      </c>
      <c r="K3193" t="s">
        <v>137</v>
      </c>
      <c r="L3193" t="s">
        <v>9440</v>
      </c>
      <c r="M3193" t="s">
        <v>9441</v>
      </c>
      <c r="N3193">
        <v>1.9575</v>
      </c>
      <c r="O3193">
        <v>0</v>
      </c>
      <c r="P3193">
        <v>69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18.681004207292503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18.681004207292503</v>
      </c>
    </row>
    <row r="3194" spans="1:31" x14ac:dyDescent="0.25">
      <c r="A3194">
        <v>1811350</v>
      </c>
      <c r="B3194">
        <v>1</v>
      </c>
      <c r="C3194" t="s">
        <v>80</v>
      </c>
      <c r="D3194" t="s">
        <v>106</v>
      </c>
      <c r="E3194" t="s">
        <v>193</v>
      </c>
      <c r="F3194" t="s">
        <v>9442</v>
      </c>
      <c r="G3194" t="s">
        <v>235</v>
      </c>
      <c r="H3194" t="s">
        <v>134</v>
      </c>
      <c r="I3194" t="s">
        <v>135</v>
      </c>
      <c r="J3194" t="s">
        <v>136</v>
      </c>
      <c r="K3194" t="s">
        <v>137</v>
      </c>
      <c r="L3194" t="s">
        <v>9443</v>
      </c>
      <c r="M3194" t="s">
        <v>9444</v>
      </c>
      <c r="N3194">
        <v>2.36</v>
      </c>
      <c r="O3194">
        <v>0</v>
      </c>
      <c r="P3194">
        <v>3</v>
      </c>
      <c r="Q3194">
        <v>0</v>
      </c>
      <c r="R3194">
        <v>2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3.6693539616899753</v>
      </c>
      <c r="Y3194">
        <v>0</v>
      </c>
      <c r="Z3194">
        <v>8.6935761707520015E-2</v>
      </c>
      <c r="AA3194">
        <v>0</v>
      </c>
      <c r="AB3194">
        <v>6.2076507118222234E-4</v>
      </c>
      <c r="AC3194">
        <v>0</v>
      </c>
      <c r="AD3194">
        <v>0</v>
      </c>
      <c r="AE3194">
        <v>3.7569104884686775</v>
      </c>
    </row>
    <row r="3195" spans="1:31" x14ac:dyDescent="0.25">
      <c r="A3195">
        <v>1811351</v>
      </c>
      <c r="B3195">
        <v>1</v>
      </c>
      <c r="C3195" t="s">
        <v>80</v>
      </c>
      <c r="D3195" t="s">
        <v>100</v>
      </c>
      <c r="E3195" t="s">
        <v>140</v>
      </c>
      <c r="F3195" t="s">
        <v>9445</v>
      </c>
      <c r="G3195" t="s">
        <v>142</v>
      </c>
      <c r="H3195" t="s">
        <v>143</v>
      </c>
      <c r="I3195" t="s">
        <v>135</v>
      </c>
      <c r="J3195" t="s">
        <v>136</v>
      </c>
      <c r="K3195" t="s">
        <v>137</v>
      </c>
      <c r="L3195" t="s">
        <v>9446</v>
      </c>
      <c r="M3195" t="s">
        <v>9447</v>
      </c>
      <c r="N3195">
        <v>0.67222222200000004</v>
      </c>
      <c r="O3195">
        <v>0</v>
      </c>
      <c r="P3195">
        <v>328</v>
      </c>
      <c r="Q3195">
        <v>8</v>
      </c>
      <c r="R3195">
        <v>32</v>
      </c>
      <c r="S3195">
        <v>1</v>
      </c>
      <c r="T3195">
        <v>26</v>
      </c>
      <c r="U3195">
        <v>0</v>
      </c>
      <c r="V3195">
        <v>0</v>
      </c>
      <c r="W3195">
        <v>0</v>
      </c>
      <c r="X3195">
        <v>57.529791755640019</v>
      </c>
      <c r="Y3195">
        <v>7.7606269850305942</v>
      </c>
      <c r="Z3195">
        <v>27.912780034016311</v>
      </c>
      <c r="AA3195">
        <v>0.16237993382133334</v>
      </c>
      <c r="AB3195">
        <v>7.1604892982165875</v>
      </c>
      <c r="AC3195">
        <v>0</v>
      </c>
      <c r="AD3195">
        <v>0</v>
      </c>
      <c r="AE3195">
        <v>100.52606800672484</v>
      </c>
    </row>
    <row r="3196" spans="1:31" x14ac:dyDescent="0.25">
      <c r="A3196">
        <v>1811352</v>
      </c>
      <c r="B3196">
        <v>1</v>
      </c>
      <c r="C3196" t="s">
        <v>81</v>
      </c>
      <c r="D3196" t="s">
        <v>113</v>
      </c>
      <c r="E3196" t="s">
        <v>291</v>
      </c>
      <c r="F3196" t="s">
        <v>9448</v>
      </c>
      <c r="G3196" t="s">
        <v>424</v>
      </c>
      <c r="H3196" t="s">
        <v>134</v>
      </c>
      <c r="I3196" t="s">
        <v>135</v>
      </c>
      <c r="J3196" t="s">
        <v>136</v>
      </c>
      <c r="K3196" t="s">
        <v>137</v>
      </c>
      <c r="L3196" t="s">
        <v>9449</v>
      </c>
      <c r="M3196" t="s">
        <v>9450</v>
      </c>
      <c r="N3196">
        <v>0.450555555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154</v>
      </c>
      <c r="U3196">
        <v>0</v>
      </c>
      <c r="V3196">
        <v>1</v>
      </c>
      <c r="W3196">
        <v>0</v>
      </c>
      <c r="X3196">
        <v>6.8273215879635557E-2</v>
      </c>
      <c r="Y3196">
        <v>0</v>
      </c>
      <c r="Z3196">
        <v>0</v>
      </c>
      <c r="AA3196">
        <v>0</v>
      </c>
      <c r="AB3196">
        <v>36.430175190901615</v>
      </c>
      <c r="AC3196">
        <v>0</v>
      </c>
      <c r="AD3196">
        <v>0.48749115265999837</v>
      </c>
      <c r="AE3196">
        <v>36.985939559441249</v>
      </c>
    </row>
    <row r="3197" spans="1:31" x14ac:dyDescent="0.25">
      <c r="A3197">
        <v>1811354</v>
      </c>
      <c r="B3197">
        <v>1</v>
      </c>
      <c r="C3197" t="s">
        <v>81</v>
      </c>
      <c r="D3197" t="s">
        <v>120</v>
      </c>
      <c r="E3197" t="s">
        <v>193</v>
      </c>
      <c r="F3197" t="s">
        <v>9451</v>
      </c>
      <c r="G3197" t="s">
        <v>235</v>
      </c>
      <c r="H3197" t="s">
        <v>134</v>
      </c>
      <c r="I3197" t="s">
        <v>135</v>
      </c>
      <c r="J3197" t="s">
        <v>136</v>
      </c>
      <c r="K3197" t="s">
        <v>137</v>
      </c>
      <c r="L3197" t="s">
        <v>9452</v>
      </c>
      <c r="M3197" t="s">
        <v>9453</v>
      </c>
      <c r="N3197">
        <v>1.4450000000000001</v>
      </c>
      <c r="O3197">
        <v>0</v>
      </c>
      <c r="P3197">
        <v>12</v>
      </c>
      <c r="Q3197">
        <v>0</v>
      </c>
      <c r="R3197">
        <v>2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2.3716401622231538</v>
      </c>
      <c r="Y3197">
        <v>0</v>
      </c>
      <c r="Z3197">
        <v>2.1446411058050001E-2</v>
      </c>
      <c r="AA3197">
        <v>0</v>
      </c>
      <c r="AB3197">
        <v>0</v>
      </c>
      <c r="AC3197">
        <v>0</v>
      </c>
      <c r="AD3197">
        <v>0</v>
      </c>
      <c r="AE3197">
        <v>2.3930865732812037</v>
      </c>
    </row>
    <row r="3198" spans="1:31" x14ac:dyDescent="0.25">
      <c r="A3198">
        <v>1811362</v>
      </c>
      <c r="B3198">
        <v>1</v>
      </c>
      <c r="C3198" t="s">
        <v>80</v>
      </c>
      <c r="D3198" t="s">
        <v>85</v>
      </c>
      <c r="E3198" t="s">
        <v>291</v>
      </c>
      <c r="F3198" t="s">
        <v>9454</v>
      </c>
      <c r="G3198" t="s">
        <v>279</v>
      </c>
      <c r="H3198" t="s">
        <v>134</v>
      </c>
      <c r="I3198" t="s">
        <v>135</v>
      </c>
      <c r="J3198" t="s">
        <v>136</v>
      </c>
      <c r="K3198" t="s">
        <v>137</v>
      </c>
      <c r="L3198" t="s">
        <v>9455</v>
      </c>
      <c r="M3198" t="s">
        <v>9456</v>
      </c>
      <c r="N3198">
        <v>0.444722222</v>
      </c>
      <c r="O3198">
        <v>0</v>
      </c>
      <c r="P3198">
        <v>635</v>
      </c>
      <c r="Q3198">
        <v>0</v>
      </c>
      <c r="R3198">
        <v>0</v>
      </c>
      <c r="S3198">
        <v>0</v>
      </c>
      <c r="T3198">
        <v>43</v>
      </c>
      <c r="U3198">
        <v>0</v>
      </c>
      <c r="V3198">
        <v>0</v>
      </c>
      <c r="W3198">
        <v>0</v>
      </c>
      <c r="X3198">
        <v>78.786202410128766</v>
      </c>
      <c r="Y3198">
        <v>0</v>
      </c>
      <c r="Z3198">
        <v>0</v>
      </c>
      <c r="AA3198">
        <v>0</v>
      </c>
      <c r="AB3198">
        <v>10.324945369810399</v>
      </c>
      <c r="AC3198">
        <v>0</v>
      </c>
      <c r="AD3198">
        <v>0</v>
      </c>
      <c r="AE3198">
        <v>89.111147779939159</v>
      </c>
    </row>
    <row r="3199" spans="1:31" x14ac:dyDescent="0.25">
      <c r="A3199">
        <v>1811367</v>
      </c>
      <c r="B3199">
        <v>1</v>
      </c>
      <c r="C3199" t="s">
        <v>81</v>
      </c>
      <c r="D3199" t="s">
        <v>112</v>
      </c>
      <c r="E3199" t="s">
        <v>131</v>
      </c>
      <c r="F3199" t="s">
        <v>9457</v>
      </c>
      <c r="G3199" t="s">
        <v>231</v>
      </c>
      <c r="H3199" t="s">
        <v>134</v>
      </c>
      <c r="I3199" t="s">
        <v>135</v>
      </c>
      <c r="J3199" t="s">
        <v>136</v>
      </c>
      <c r="K3199" t="s">
        <v>137</v>
      </c>
      <c r="L3199" t="s">
        <v>9458</v>
      </c>
      <c r="M3199" t="s">
        <v>9459</v>
      </c>
      <c r="N3199">
        <v>1.4536111110000001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0.50289185507807777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0.50289185507807777</v>
      </c>
    </row>
    <row r="3200" spans="1:31" x14ac:dyDescent="0.25">
      <c r="A3200">
        <v>1811369</v>
      </c>
      <c r="B3200">
        <v>1</v>
      </c>
      <c r="C3200" t="s">
        <v>81</v>
      </c>
      <c r="D3200" t="s">
        <v>127</v>
      </c>
      <c r="E3200" t="s">
        <v>193</v>
      </c>
      <c r="F3200" t="s">
        <v>9460</v>
      </c>
      <c r="G3200" t="s">
        <v>235</v>
      </c>
      <c r="H3200" t="s">
        <v>134</v>
      </c>
      <c r="I3200" t="s">
        <v>135</v>
      </c>
      <c r="J3200" t="s">
        <v>136</v>
      </c>
      <c r="K3200" t="s">
        <v>137</v>
      </c>
      <c r="L3200" t="s">
        <v>9461</v>
      </c>
      <c r="M3200" t="s">
        <v>9462</v>
      </c>
      <c r="N3200">
        <v>0.90166666600000001</v>
      </c>
      <c r="O3200">
        <v>0</v>
      </c>
      <c r="P3200">
        <v>39</v>
      </c>
      <c r="Q3200">
        <v>0</v>
      </c>
      <c r="R3200">
        <v>0</v>
      </c>
      <c r="S3200">
        <v>0</v>
      </c>
      <c r="T3200">
        <v>26</v>
      </c>
      <c r="U3200">
        <v>0</v>
      </c>
      <c r="V3200">
        <v>0</v>
      </c>
      <c r="W3200">
        <v>0</v>
      </c>
      <c r="X3200">
        <v>7.3309597449879833</v>
      </c>
      <c r="Y3200">
        <v>0</v>
      </c>
      <c r="Z3200">
        <v>0</v>
      </c>
      <c r="AA3200">
        <v>0</v>
      </c>
      <c r="AB3200">
        <v>7.3842818291619361</v>
      </c>
      <c r="AC3200">
        <v>0</v>
      </c>
      <c r="AD3200">
        <v>0</v>
      </c>
      <c r="AE3200">
        <v>14.715241574149919</v>
      </c>
    </row>
    <row r="3201" spans="1:31" x14ac:dyDescent="0.25">
      <c r="A3201">
        <v>1811370</v>
      </c>
      <c r="B3201">
        <v>1</v>
      </c>
      <c r="C3201" t="s">
        <v>80</v>
      </c>
      <c r="D3201" t="s">
        <v>104</v>
      </c>
      <c r="E3201" t="s">
        <v>193</v>
      </c>
      <c r="F3201" t="s">
        <v>9463</v>
      </c>
      <c r="G3201" t="s">
        <v>373</v>
      </c>
      <c r="H3201" t="s">
        <v>134</v>
      </c>
      <c r="I3201" t="s">
        <v>135</v>
      </c>
      <c r="J3201" t="s">
        <v>136</v>
      </c>
      <c r="K3201" t="s">
        <v>137</v>
      </c>
      <c r="L3201" t="s">
        <v>9464</v>
      </c>
      <c r="M3201" t="s">
        <v>9465</v>
      </c>
      <c r="N3201">
        <v>1.9075</v>
      </c>
      <c r="O3201">
        <v>0</v>
      </c>
      <c r="P3201">
        <v>2</v>
      </c>
      <c r="Q3201">
        <v>0</v>
      </c>
      <c r="R3201">
        <v>2</v>
      </c>
      <c r="S3201">
        <v>0</v>
      </c>
      <c r="T3201">
        <v>1</v>
      </c>
      <c r="U3201">
        <v>0</v>
      </c>
      <c r="V3201">
        <v>0</v>
      </c>
      <c r="W3201">
        <v>0</v>
      </c>
      <c r="X3201">
        <v>1.1566942789513499</v>
      </c>
      <c r="Y3201">
        <v>0</v>
      </c>
      <c r="Z3201">
        <v>0.60665635027530007</v>
      </c>
      <c r="AA3201">
        <v>0</v>
      </c>
      <c r="AB3201">
        <v>2.156142892311038</v>
      </c>
      <c r="AC3201">
        <v>0</v>
      </c>
      <c r="AD3201">
        <v>0</v>
      </c>
      <c r="AE3201">
        <v>3.9194935215376878</v>
      </c>
    </row>
    <row r="3202" spans="1:31" x14ac:dyDescent="0.25">
      <c r="A3202">
        <v>1811371</v>
      </c>
      <c r="B3202">
        <v>1</v>
      </c>
      <c r="C3202" t="s">
        <v>80</v>
      </c>
      <c r="D3202" t="s">
        <v>100</v>
      </c>
      <c r="E3202" t="s">
        <v>131</v>
      </c>
      <c r="F3202" t="s">
        <v>9466</v>
      </c>
      <c r="G3202" t="s">
        <v>231</v>
      </c>
      <c r="H3202" t="s">
        <v>134</v>
      </c>
      <c r="I3202" t="s">
        <v>135</v>
      </c>
      <c r="J3202" t="s">
        <v>136</v>
      </c>
      <c r="K3202" t="s">
        <v>137</v>
      </c>
      <c r="L3202" t="s">
        <v>9467</v>
      </c>
      <c r="M3202" t="s">
        <v>9468</v>
      </c>
      <c r="N3202">
        <v>2.3680555550000002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0.97258340777182006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0.97258340777182006</v>
      </c>
    </row>
    <row r="3203" spans="1:31" x14ac:dyDescent="0.25">
      <c r="A3203">
        <v>1811372</v>
      </c>
      <c r="B3203">
        <v>1</v>
      </c>
      <c r="C3203" t="s">
        <v>80</v>
      </c>
      <c r="D3203" t="s">
        <v>94</v>
      </c>
      <c r="E3203" t="s">
        <v>131</v>
      </c>
      <c r="F3203" t="s">
        <v>9469</v>
      </c>
      <c r="G3203" t="s">
        <v>231</v>
      </c>
      <c r="H3203" t="s">
        <v>134</v>
      </c>
      <c r="I3203" t="s">
        <v>135</v>
      </c>
      <c r="J3203" t="s">
        <v>136</v>
      </c>
      <c r="K3203" t="s">
        <v>137</v>
      </c>
      <c r="L3203" t="s">
        <v>9470</v>
      </c>
      <c r="M3203" t="s">
        <v>9471</v>
      </c>
      <c r="N3203">
        <v>2.0163888879999998</v>
      </c>
      <c r="O3203">
        <v>0</v>
      </c>
      <c r="P3203">
        <v>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0.22308478530266002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0.22308478530266002</v>
      </c>
    </row>
    <row r="3204" spans="1:31" x14ac:dyDescent="0.25">
      <c r="A3204">
        <v>1811374</v>
      </c>
      <c r="B3204">
        <v>1</v>
      </c>
      <c r="C3204" t="s">
        <v>80</v>
      </c>
      <c r="D3204" t="s">
        <v>93</v>
      </c>
      <c r="E3204" t="s">
        <v>193</v>
      </c>
      <c r="F3204" t="s">
        <v>9472</v>
      </c>
      <c r="G3204" t="s">
        <v>235</v>
      </c>
      <c r="H3204" t="s">
        <v>134</v>
      </c>
      <c r="I3204" t="s">
        <v>135</v>
      </c>
      <c r="J3204" t="s">
        <v>136</v>
      </c>
      <c r="K3204" t="s">
        <v>137</v>
      </c>
      <c r="L3204" t="s">
        <v>9473</v>
      </c>
      <c r="M3204" t="s">
        <v>9474</v>
      </c>
      <c r="N3204">
        <v>1.1330555550000001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3</v>
      </c>
      <c r="U3204">
        <v>0</v>
      </c>
      <c r="V3204">
        <v>0</v>
      </c>
      <c r="W3204">
        <v>0</v>
      </c>
      <c r="X3204">
        <v>5.3398258777734443E-2</v>
      </c>
      <c r="Y3204">
        <v>0</v>
      </c>
      <c r="Z3204">
        <v>0</v>
      </c>
      <c r="AA3204">
        <v>0</v>
      </c>
      <c r="AB3204">
        <v>1.7661077651127433</v>
      </c>
      <c r="AC3204">
        <v>0</v>
      </c>
      <c r="AD3204">
        <v>0</v>
      </c>
      <c r="AE3204">
        <v>1.8195060238904777</v>
      </c>
    </row>
    <row r="3205" spans="1:31" x14ac:dyDescent="0.25">
      <c r="A3205">
        <v>1811375</v>
      </c>
      <c r="B3205">
        <v>1</v>
      </c>
      <c r="C3205" t="s">
        <v>80</v>
      </c>
      <c r="D3205" t="s">
        <v>106</v>
      </c>
      <c r="E3205" t="s">
        <v>193</v>
      </c>
      <c r="F3205" t="s">
        <v>9475</v>
      </c>
      <c r="G3205" t="s">
        <v>235</v>
      </c>
      <c r="H3205" t="s">
        <v>134</v>
      </c>
      <c r="I3205" t="s">
        <v>135</v>
      </c>
      <c r="J3205" t="s">
        <v>136</v>
      </c>
      <c r="K3205" t="s">
        <v>137</v>
      </c>
      <c r="L3205" t="s">
        <v>9476</v>
      </c>
      <c r="M3205" t="s">
        <v>9477</v>
      </c>
      <c r="N3205">
        <v>2.923333333</v>
      </c>
      <c r="O3205">
        <v>0</v>
      </c>
      <c r="P3205">
        <v>15</v>
      </c>
      <c r="Q3205">
        <v>0</v>
      </c>
      <c r="R3205">
        <v>5</v>
      </c>
      <c r="S3205">
        <v>0</v>
      </c>
      <c r="T3205">
        <v>1</v>
      </c>
      <c r="U3205">
        <v>0</v>
      </c>
      <c r="V3205">
        <v>0</v>
      </c>
      <c r="W3205">
        <v>0</v>
      </c>
      <c r="X3205">
        <v>7.0641858183633905</v>
      </c>
      <c r="Y3205">
        <v>0</v>
      </c>
      <c r="Z3205">
        <v>11.041970004430114</v>
      </c>
      <c r="AA3205">
        <v>0</v>
      </c>
      <c r="AB3205">
        <v>0.94767308999921918</v>
      </c>
      <c r="AC3205">
        <v>0</v>
      </c>
      <c r="AD3205">
        <v>0</v>
      </c>
      <c r="AE3205">
        <v>19.053828912792724</v>
      </c>
    </row>
    <row r="3206" spans="1:31" x14ac:dyDescent="0.25">
      <c r="A3206">
        <v>1811377</v>
      </c>
      <c r="B3206">
        <v>1</v>
      </c>
      <c r="C3206" t="s">
        <v>80</v>
      </c>
      <c r="D3206" t="s">
        <v>97</v>
      </c>
      <c r="E3206" t="s">
        <v>131</v>
      </c>
      <c r="F3206" t="s">
        <v>9478</v>
      </c>
      <c r="G3206" t="s">
        <v>231</v>
      </c>
      <c r="H3206" t="s">
        <v>134</v>
      </c>
      <c r="I3206" t="s">
        <v>135</v>
      </c>
      <c r="J3206" t="s">
        <v>136</v>
      </c>
      <c r="K3206" t="s">
        <v>137</v>
      </c>
      <c r="L3206" t="s">
        <v>9479</v>
      </c>
      <c r="M3206" t="s">
        <v>9480</v>
      </c>
      <c r="N3206">
        <v>1.9327777770000001</v>
      </c>
      <c r="O3206">
        <v>0</v>
      </c>
      <c r="P3206">
        <v>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1.8500820490276668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1.8500820490276668</v>
      </c>
    </row>
    <row r="3207" spans="1:31" x14ac:dyDescent="0.25">
      <c r="A3207">
        <v>1811379</v>
      </c>
      <c r="B3207">
        <v>1</v>
      </c>
      <c r="C3207" t="s">
        <v>80</v>
      </c>
      <c r="D3207" t="s">
        <v>96</v>
      </c>
      <c r="E3207" t="s">
        <v>131</v>
      </c>
      <c r="F3207" t="s">
        <v>9481</v>
      </c>
      <c r="G3207" t="s">
        <v>231</v>
      </c>
      <c r="H3207" t="s">
        <v>134</v>
      </c>
      <c r="I3207" t="s">
        <v>135</v>
      </c>
      <c r="J3207" t="s">
        <v>136</v>
      </c>
      <c r="K3207" t="s">
        <v>137</v>
      </c>
      <c r="L3207" t="s">
        <v>9482</v>
      </c>
      <c r="M3207" t="s">
        <v>9483</v>
      </c>
      <c r="N3207">
        <v>1.2236111110000001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1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</row>
    <row r="3208" spans="1:31" x14ac:dyDescent="0.25">
      <c r="A3208">
        <v>1811382</v>
      </c>
      <c r="B3208">
        <v>1</v>
      </c>
      <c r="C3208" t="s">
        <v>80</v>
      </c>
      <c r="D3208" t="s">
        <v>82</v>
      </c>
      <c r="E3208" t="s">
        <v>131</v>
      </c>
      <c r="F3208" t="s">
        <v>9484</v>
      </c>
      <c r="G3208" t="s">
        <v>133</v>
      </c>
      <c r="H3208" t="s">
        <v>134</v>
      </c>
      <c r="I3208" t="s">
        <v>135</v>
      </c>
      <c r="J3208" t="s">
        <v>136</v>
      </c>
      <c r="K3208" t="s">
        <v>137</v>
      </c>
      <c r="L3208" t="s">
        <v>9485</v>
      </c>
      <c r="M3208" t="s">
        <v>9486</v>
      </c>
      <c r="N3208">
        <v>4.4483333329999999</v>
      </c>
      <c r="O3208">
        <v>0</v>
      </c>
      <c r="P3208">
        <v>9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7.9511055459123918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7.9511055459123918</v>
      </c>
    </row>
    <row r="3209" spans="1:31" x14ac:dyDescent="0.25">
      <c r="A3209">
        <v>1811383</v>
      </c>
      <c r="B3209">
        <v>1</v>
      </c>
      <c r="C3209" t="s">
        <v>80</v>
      </c>
      <c r="D3209" t="s">
        <v>99</v>
      </c>
      <c r="E3209" t="s">
        <v>131</v>
      </c>
      <c r="F3209" t="s">
        <v>9487</v>
      </c>
      <c r="G3209" t="s">
        <v>231</v>
      </c>
      <c r="H3209" t="s">
        <v>134</v>
      </c>
      <c r="I3209" t="s">
        <v>135</v>
      </c>
      <c r="J3209" t="s">
        <v>136</v>
      </c>
      <c r="K3209" t="s">
        <v>137</v>
      </c>
      <c r="L3209" t="s">
        <v>9488</v>
      </c>
      <c r="M3209" t="s">
        <v>9489</v>
      </c>
      <c r="N3209">
        <v>1.025833333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0.17359684667931111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0.17359684667931111</v>
      </c>
    </row>
    <row r="3210" spans="1:31" x14ac:dyDescent="0.25">
      <c r="A3210">
        <v>1811384</v>
      </c>
      <c r="B3210">
        <v>1</v>
      </c>
      <c r="C3210" t="s">
        <v>80</v>
      </c>
      <c r="D3210" t="s">
        <v>97</v>
      </c>
      <c r="E3210" t="s">
        <v>193</v>
      </c>
      <c r="F3210" t="s">
        <v>9490</v>
      </c>
      <c r="G3210" t="s">
        <v>373</v>
      </c>
      <c r="H3210" t="s">
        <v>134</v>
      </c>
      <c r="I3210" t="s">
        <v>135</v>
      </c>
      <c r="J3210" t="s">
        <v>136</v>
      </c>
      <c r="K3210" t="s">
        <v>137</v>
      </c>
      <c r="L3210" t="s">
        <v>9491</v>
      </c>
      <c r="M3210" t="s">
        <v>9492</v>
      </c>
      <c r="N3210">
        <v>1.3358333330000001</v>
      </c>
      <c r="O3210">
        <v>0</v>
      </c>
      <c r="P3210">
        <v>51</v>
      </c>
      <c r="Q3210">
        <v>0</v>
      </c>
      <c r="R3210">
        <v>1</v>
      </c>
      <c r="S3210">
        <v>0</v>
      </c>
      <c r="T3210">
        <v>3</v>
      </c>
      <c r="U3210">
        <v>0</v>
      </c>
      <c r="V3210">
        <v>0</v>
      </c>
      <c r="W3210">
        <v>0</v>
      </c>
      <c r="X3210">
        <v>39.958548616095428</v>
      </c>
      <c r="Y3210">
        <v>0</v>
      </c>
      <c r="Z3210">
        <v>0.10261084396714668</v>
      </c>
      <c r="AA3210">
        <v>0</v>
      </c>
      <c r="AB3210">
        <v>15.948819581355902</v>
      </c>
      <c r="AC3210">
        <v>0</v>
      </c>
      <c r="AD3210">
        <v>0</v>
      </c>
      <c r="AE3210">
        <v>56.009979041418475</v>
      </c>
    </row>
    <row r="3211" spans="1:31" x14ac:dyDescent="0.25">
      <c r="A3211">
        <v>1811391</v>
      </c>
      <c r="B3211">
        <v>1</v>
      </c>
      <c r="C3211" t="s">
        <v>80</v>
      </c>
      <c r="D3211" t="s">
        <v>94</v>
      </c>
      <c r="E3211" t="s">
        <v>131</v>
      </c>
      <c r="F3211" t="s">
        <v>9493</v>
      </c>
      <c r="G3211" t="s">
        <v>231</v>
      </c>
      <c r="H3211" t="s">
        <v>134</v>
      </c>
      <c r="I3211" t="s">
        <v>135</v>
      </c>
      <c r="J3211" t="s">
        <v>136</v>
      </c>
      <c r="K3211" t="s">
        <v>137</v>
      </c>
      <c r="L3211" t="s">
        <v>9494</v>
      </c>
      <c r="M3211" t="s">
        <v>9495</v>
      </c>
      <c r="N3211">
        <v>1.470277777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0.44260795827912003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0.44260795827912003</v>
      </c>
    </row>
    <row r="3212" spans="1:31" x14ac:dyDescent="0.25">
      <c r="A3212">
        <v>1811393</v>
      </c>
      <c r="B3212">
        <v>1</v>
      </c>
      <c r="C3212" t="s">
        <v>81</v>
      </c>
      <c r="D3212" t="s">
        <v>123</v>
      </c>
      <c r="E3212" t="s">
        <v>146</v>
      </c>
      <c r="F3212" t="s">
        <v>9496</v>
      </c>
      <c r="G3212" t="s">
        <v>142</v>
      </c>
      <c r="H3212" t="s">
        <v>143</v>
      </c>
      <c r="I3212" t="s">
        <v>135</v>
      </c>
      <c r="J3212" t="s">
        <v>136</v>
      </c>
      <c r="K3212" t="s">
        <v>137</v>
      </c>
      <c r="L3212" t="s">
        <v>9497</v>
      </c>
      <c r="M3212" t="s">
        <v>9498</v>
      </c>
      <c r="N3212">
        <v>1.400833333</v>
      </c>
      <c r="O3212">
        <v>0</v>
      </c>
      <c r="P3212">
        <v>1</v>
      </c>
      <c r="Q3212">
        <v>1</v>
      </c>
      <c r="R3212">
        <v>1</v>
      </c>
      <c r="S3212">
        <v>7</v>
      </c>
      <c r="T3212">
        <v>118</v>
      </c>
      <c r="U3212">
        <v>10</v>
      </c>
      <c r="V3212">
        <v>3</v>
      </c>
      <c r="W3212">
        <v>0</v>
      </c>
      <c r="X3212">
        <v>0.35239807392900002</v>
      </c>
      <c r="Y3212">
        <v>0.91230888041163083</v>
      </c>
      <c r="Z3212">
        <v>0.7727602592639885</v>
      </c>
      <c r="AA3212">
        <v>30.17249277453865</v>
      </c>
      <c r="AB3212">
        <v>67.14350859652177</v>
      </c>
      <c r="AC3212">
        <v>2182.2918661831359</v>
      </c>
      <c r="AD3212">
        <v>0.7919237286155334</v>
      </c>
      <c r="AE3212">
        <v>2282.4372584964162</v>
      </c>
    </row>
    <row r="3213" spans="1:31" x14ac:dyDescent="0.25">
      <c r="A3213">
        <v>1811398</v>
      </c>
      <c r="B3213">
        <v>1</v>
      </c>
      <c r="C3213" t="s">
        <v>80</v>
      </c>
      <c r="D3213" t="s">
        <v>82</v>
      </c>
      <c r="E3213" t="s">
        <v>193</v>
      </c>
      <c r="F3213" t="s">
        <v>9499</v>
      </c>
      <c r="G3213" t="s">
        <v>447</v>
      </c>
      <c r="H3213" t="s">
        <v>134</v>
      </c>
      <c r="I3213" t="s">
        <v>135</v>
      </c>
      <c r="J3213" t="s">
        <v>136</v>
      </c>
      <c r="K3213" t="s">
        <v>137</v>
      </c>
      <c r="L3213" t="s">
        <v>9500</v>
      </c>
      <c r="M3213" t="s">
        <v>9501</v>
      </c>
      <c r="N3213">
        <v>1.6174999999999999</v>
      </c>
      <c r="O3213">
        <v>0</v>
      </c>
      <c r="P3213">
        <v>63</v>
      </c>
      <c r="Q3213">
        <v>0</v>
      </c>
      <c r="R3213">
        <v>0</v>
      </c>
      <c r="S3213">
        <v>0</v>
      </c>
      <c r="T3213">
        <v>8</v>
      </c>
      <c r="U3213">
        <v>0</v>
      </c>
      <c r="V3213">
        <v>0</v>
      </c>
      <c r="W3213">
        <v>0</v>
      </c>
      <c r="X3213">
        <v>26.677595584052384</v>
      </c>
      <c r="Y3213">
        <v>0</v>
      </c>
      <c r="Z3213">
        <v>0</v>
      </c>
      <c r="AA3213">
        <v>0</v>
      </c>
      <c r="AB3213">
        <v>8.466305484605309</v>
      </c>
      <c r="AC3213">
        <v>0</v>
      </c>
      <c r="AD3213">
        <v>0</v>
      </c>
      <c r="AE3213">
        <v>35.143901068657691</v>
      </c>
    </row>
    <row r="3214" spans="1:31" x14ac:dyDescent="0.25">
      <c r="A3214">
        <v>1811404</v>
      </c>
      <c r="B3214">
        <v>1</v>
      </c>
      <c r="C3214" t="s">
        <v>80</v>
      </c>
      <c r="D3214" t="s">
        <v>98</v>
      </c>
      <c r="E3214" t="s">
        <v>176</v>
      </c>
      <c r="F3214" t="s">
        <v>5406</v>
      </c>
      <c r="G3214" t="s">
        <v>158</v>
      </c>
      <c r="H3214" t="s">
        <v>143</v>
      </c>
      <c r="I3214" t="s">
        <v>135</v>
      </c>
      <c r="J3214" t="s">
        <v>136</v>
      </c>
      <c r="K3214" t="s">
        <v>137</v>
      </c>
      <c r="L3214" t="s">
        <v>9502</v>
      </c>
      <c r="M3214" t="s">
        <v>9503</v>
      </c>
      <c r="N3214">
        <v>0.13611111100000001</v>
      </c>
      <c r="O3214">
        <v>0</v>
      </c>
      <c r="P3214">
        <v>20</v>
      </c>
      <c r="Q3214">
        <v>28</v>
      </c>
      <c r="R3214">
        <v>186</v>
      </c>
      <c r="S3214">
        <v>7</v>
      </c>
      <c r="T3214">
        <v>48</v>
      </c>
      <c r="U3214">
        <v>2</v>
      </c>
      <c r="V3214">
        <v>0</v>
      </c>
      <c r="W3214">
        <v>0</v>
      </c>
      <c r="X3214">
        <v>0.97917183878593328</v>
      </c>
      <c r="Y3214">
        <v>18.748161046245222</v>
      </c>
      <c r="Z3214">
        <v>10.351200667623878</v>
      </c>
      <c r="AA3214">
        <v>2.6600904898942499</v>
      </c>
      <c r="AB3214">
        <v>6.2666460202174123</v>
      </c>
      <c r="AC3214">
        <v>0.77719772927309716</v>
      </c>
      <c r="AD3214">
        <v>0</v>
      </c>
      <c r="AE3214">
        <v>39.782467792039796</v>
      </c>
    </row>
    <row r="3215" spans="1:31" x14ac:dyDescent="0.25">
      <c r="A3215">
        <v>1811405</v>
      </c>
      <c r="B3215">
        <v>1</v>
      </c>
      <c r="C3215" t="s">
        <v>80</v>
      </c>
      <c r="D3215" t="s">
        <v>83</v>
      </c>
      <c r="E3215" t="s">
        <v>131</v>
      </c>
      <c r="F3215" t="s">
        <v>9504</v>
      </c>
      <c r="G3215" t="s">
        <v>231</v>
      </c>
      <c r="H3215" t="s">
        <v>134</v>
      </c>
      <c r="I3215" t="s">
        <v>135</v>
      </c>
      <c r="J3215" t="s">
        <v>136</v>
      </c>
      <c r="K3215" t="s">
        <v>137</v>
      </c>
      <c r="L3215" t="s">
        <v>9505</v>
      </c>
      <c r="M3215" t="s">
        <v>9506</v>
      </c>
      <c r="N3215">
        <v>0.92500000000000004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0.11414724553748667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0.11414724553748667</v>
      </c>
    </row>
    <row r="3216" spans="1:31" x14ac:dyDescent="0.25">
      <c r="A3216">
        <v>1811411</v>
      </c>
      <c r="B3216">
        <v>1</v>
      </c>
      <c r="C3216" t="s">
        <v>80</v>
      </c>
      <c r="D3216" t="s">
        <v>83</v>
      </c>
      <c r="E3216" t="s">
        <v>193</v>
      </c>
      <c r="F3216" t="s">
        <v>9507</v>
      </c>
      <c r="G3216" t="s">
        <v>235</v>
      </c>
      <c r="H3216" t="s">
        <v>134</v>
      </c>
      <c r="I3216" t="s">
        <v>135</v>
      </c>
      <c r="J3216" t="s">
        <v>136</v>
      </c>
      <c r="K3216" t="s">
        <v>137</v>
      </c>
      <c r="L3216" t="s">
        <v>9508</v>
      </c>
      <c r="M3216" t="s">
        <v>9509</v>
      </c>
      <c r="N3216">
        <v>0.523888888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30</v>
      </c>
      <c r="U3216">
        <v>0</v>
      </c>
      <c r="V3216">
        <v>3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7.3614815604921056</v>
      </c>
      <c r="AC3216">
        <v>0</v>
      </c>
      <c r="AD3216">
        <v>7.2255553595919109</v>
      </c>
      <c r="AE3216">
        <v>14.587036920084017</v>
      </c>
    </row>
    <row r="3217" spans="1:31" x14ac:dyDescent="0.25">
      <c r="A3217">
        <v>1811412</v>
      </c>
      <c r="B3217">
        <v>1</v>
      </c>
      <c r="C3217" t="s">
        <v>81</v>
      </c>
      <c r="D3217" t="s">
        <v>128</v>
      </c>
      <c r="E3217" t="s">
        <v>131</v>
      </c>
      <c r="F3217" t="s">
        <v>9510</v>
      </c>
      <c r="G3217" t="s">
        <v>1926</v>
      </c>
      <c r="H3217" t="s">
        <v>134</v>
      </c>
      <c r="I3217" t="s">
        <v>135</v>
      </c>
      <c r="J3217" t="s">
        <v>136</v>
      </c>
      <c r="K3217" t="s">
        <v>137</v>
      </c>
      <c r="L3217" t="s">
        <v>9511</v>
      </c>
      <c r="M3217" t="s">
        <v>9512</v>
      </c>
      <c r="N3217">
        <v>0.77</v>
      </c>
      <c r="O3217">
        <v>0</v>
      </c>
      <c r="P3217">
        <v>8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0.37707569101048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0.37707569101048</v>
      </c>
    </row>
    <row r="3218" spans="1:31" x14ac:dyDescent="0.25">
      <c r="A3218">
        <v>1811414</v>
      </c>
      <c r="B3218">
        <v>1</v>
      </c>
      <c r="C3218" t="s">
        <v>80</v>
      </c>
      <c r="D3218" t="s">
        <v>93</v>
      </c>
      <c r="E3218" t="s">
        <v>176</v>
      </c>
      <c r="F3218" t="s">
        <v>9513</v>
      </c>
      <c r="G3218" t="s">
        <v>158</v>
      </c>
      <c r="H3218" t="s">
        <v>143</v>
      </c>
      <c r="I3218" t="s">
        <v>135</v>
      </c>
      <c r="J3218" t="s">
        <v>136</v>
      </c>
      <c r="K3218" t="s">
        <v>159</v>
      </c>
      <c r="L3218" t="s">
        <v>9514</v>
      </c>
      <c r="M3218" t="s">
        <v>9515</v>
      </c>
      <c r="N3218">
        <v>0.33756555500000002</v>
      </c>
      <c r="O3218">
        <v>0</v>
      </c>
      <c r="P3218">
        <v>1715</v>
      </c>
      <c r="Q3218">
        <v>0</v>
      </c>
      <c r="R3218">
        <v>57</v>
      </c>
      <c r="S3218">
        <v>6</v>
      </c>
      <c r="T3218">
        <v>212</v>
      </c>
      <c r="U3218">
        <v>2</v>
      </c>
      <c r="V3218">
        <v>1</v>
      </c>
      <c r="W3218">
        <v>0</v>
      </c>
      <c r="X3218">
        <v>119.02898011536237</v>
      </c>
      <c r="Y3218">
        <v>0</v>
      </c>
      <c r="Z3218">
        <v>34.737688834591054</v>
      </c>
      <c r="AA3218">
        <v>3.8273929706780452</v>
      </c>
      <c r="AB3218">
        <v>38.333345914831284</v>
      </c>
      <c r="AC3218">
        <v>40.770090552245975</v>
      </c>
      <c r="AD3218">
        <v>0.1766318406058667</v>
      </c>
      <c r="AE3218">
        <v>236.87413022831458</v>
      </c>
    </row>
    <row r="3219" spans="1:31" x14ac:dyDescent="0.25">
      <c r="A3219">
        <v>1811421</v>
      </c>
      <c r="B3219">
        <v>1</v>
      </c>
      <c r="C3219" t="s">
        <v>80</v>
      </c>
      <c r="D3219" t="s">
        <v>95</v>
      </c>
      <c r="E3219" t="s">
        <v>339</v>
      </c>
      <c r="F3219" t="s">
        <v>4231</v>
      </c>
      <c r="G3219" t="s">
        <v>142</v>
      </c>
      <c r="H3219" t="s">
        <v>143</v>
      </c>
      <c r="I3219" t="s">
        <v>135</v>
      </c>
      <c r="J3219" t="s">
        <v>136</v>
      </c>
      <c r="K3219" t="s">
        <v>137</v>
      </c>
      <c r="L3219" t="s">
        <v>9516</v>
      </c>
      <c r="M3219" t="s">
        <v>9517</v>
      </c>
      <c r="N3219">
        <v>0.29277777700000002</v>
      </c>
      <c r="O3219">
        <v>1</v>
      </c>
      <c r="P3219">
        <v>436</v>
      </c>
      <c r="Q3219">
        <v>0</v>
      </c>
      <c r="R3219">
        <v>1</v>
      </c>
      <c r="S3219">
        <v>18</v>
      </c>
      <c r="T3219">
        <v>33</v>
      </c>
      <c r="U3219">
        <v>5</v>
      </c>
      <c r="V3219">
        <v>0</v>
      </c>
      <c r="W3219">
        <v>5.984650001384445E-2</v>
      </c>
      <c r="X3219">
        <v>20.885072903214198</v>
      </c>
      <c r="Y3219">
        <v>0</v>
      </c>
      <c r="Z3219">
        <v>5.6383134147450012E-3</v>
      </c>
      <c r="AA3219">
        <v>44.18480664943862</v>
      </c>
      <c r="AB3219">
        <v>6.3343062349684294</v>
      </c>
      <c r="AC3219">
        <v>49.246255821800439</v>
      </c>
      <c r="AD3219">
        <v>0</v>
      </c>
      <c r="AE3219">
        <v>120.71592642285026</v>
      </c>
    </row>
    <row r="3220" spans="1:31" x14ac:dyDescent="0.25">
      <c r="A3220">
        <v>1811424</v>
      </c>
      <c r="B3220">
        <v>1</v>
      </c>
      <c r="C3220" t="s">
        <v>80</v>
      </c>
      <c r="D3220" t="s">
        <v>82</v>
      </c>
      <c r="E3220" t="s">
        <v>291</v>
      </c>
      <c r="F3220" t="s">
        <v>6137</v>
      </c>
      <c r="G3220" t="s">
        <v>279</v>
      </c>
      <c r="H3220" t="s">
        <v>134</v>
      </c>
      <c r="I3220" t="s">
        <v>135</v>
      </c>
      <c r="J3220" t="s">
        <v>136</v>
      </c>
      <c r="K3220" t="s">
        <v>137</v>
      </c>
      <c r="L3220" t="s">
        <v>9518</v>
      </c>
      <c r="M3220" t="s">
        <v>9519</v>
      </c>
      <c r="N3220">
        <v>0.23361111100000001</v>
      </c>
      <c r="O3220">
        <v>0</v>
      </c>
      <c r="P3220">
        <v>794</v>
      </c>
      <c r="Q3220">
        <v>0</v>
      </c>
      <c r="R3220">
        <v>0</v>
      </c>
      <c r="S3220">
        <v>0</v>
      </c>
      <c r="T3220">
        <v>16</v>
      </c>
      <c r="U3220">
        <v>0</v>
      </c>
      <c r="V3220">
        <v>0</v>
      </c>
      <c r="W3220">
        <v>0</v>
      </c>
      <c r="X3220">
        <v>42.804107558798222</v>
      </c>
      <c r="Y3220">
        <v>0</v>
      </c>
      <c r="Z3220">
        <v>0</v>
      </c>
      <c r="AA3220">
        <v>0</v>
      </c>
      <c r="AB3220">
        <v>1.2067461745999457</v>
      </c>
      <c r="AC3220">
        <v>0</v>
      </c>
      <c r="AD3220">
        <v>0</v>
      </c>
      <c r="AE3220">
        <v>44.010853733398164</v>
      </c>
    </row>
    <row r="3221" spans="1:31" x14ac:dyDescent="0.25">
      <c r="A3221">
        <v>1811426</v>
      </c>
      <c r="B3221">
        <v>1</v>
      </c>
      <c r="C3221" t="s">
        <v>80</v>
      </c>
      <c r="D3221" t="s">
        <v>106</v>
      </c>
      <c r="E3221" t="s">
        <v>176</v>
      </c>
      <c r="F3221" t="s">
        <v>1340</v>
      </c>
      <c r="G3221" t="s">
        <v>142</v>
      </c>
      <c r="H3221" t="s">
        <v>143</v>
      </c>
      <c r="I3221" t="s">
        <v>135</v>
      </c>
      <c r="J3221" t="s">
        <v>136</v>
      </c>
      <c r="K3221" t="s">
        <v>137</v>
      </c>
      <c r="L3221" t="s">
        <v>9520</v>
      </c>
      <c r="M3221" t="s">
        <v>9521</v>
      </c>
      <c r="N3221">
        <v>0.39</v>
      </c>
      <c r="O3221">
        <v>0</v>
      </c>
      <c r="P3221">
        <v>2</v>
      </c>
      <c r="Q3221">
        <v>50</v>
      </c>
      <c r="R3221">
        <v>204</v>
      </c>
      <c r="S3221">
        <v>14</v>
      </c>
      <c r="T3221">
        <v>30</v>
      </c>
      <c r="U3221">
        <v>0</v>
      </c>
      <c r="V3221">
        <v>0</v>
      </c>
      <c r="W3221">
        <v>0</v>
      </c>
      <c r="X3221">
        <v>0.36012553612853998</v>
      </c>
      <c r="Y3221">
        <v>60.57153538664943</v>
      </c>
      <c r="Z3221">
        <v>29.029010435362085</v>
      </c>
      <c r="AA3221">
        <v>12.784723801505372</v>
      </c>
      <c r="AB3221">
        <v>13.211225811880981</v>
      </c>
      <c r="AC3221">
        <v>0</v>
      </c>
      <c r="AD3221">
        <v>0</v>
      </c>
      <c r="AE3221">
        <v>115.95662097152641</v>
      </c>
    </row>
    <row r="3222" spans="1:31" x14ac:dyDescent="0.25">
      <c r="A3222">
        <v>1811427</v>
      </c>
      <c r="B3222">
        <v>1</v>
      </c>
      <c r="C3222" t="s">
        <v>80</v>
      </c>
      <c r="D3222" t="s">
        <v>97</v>
      </c>
      <c r="E3222" t="s">
        <v>131</v>
      </c>
      <c r="F3222" t="s">
        <v>9522</v>
      </c>
      <c r="G3222" t="s">
        <v>231</v>
      </c>
      <c r="H3222" t="s">
        <v>134</v>
      </c>
      <c r="I3222" t="s">
        <v>135</v>
      </c>
      <c r="J3222" t="s">
        <v>136</v>
      </c>
      <c r="K3222" t="s">
        <v>137</v>
      </c>
      <c r="L3222" t="s">
        <v>9523</v>
      </c>
      <c r="M3222" t="s">
        <v>9524</v>
      </c>
      <c r="N3222">
        <v>1.2694444439999999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0.27595395071372913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0.27595395071372913</v>
      </c>
    </row>
    <row r="3223" spans="1:31" x14ac:dyDescent="0.25">
      <c r="A3223">
        <v>1811432</v>
      </c>
      <c r="B3223">
        <v>1</v>
      </c>
      <c r="C3223" t="s">
        <v>80</v>
      </c>
      <c r="D3223" t="s">
        <v>93</v>
      </c>
      <c r="E3223" t="s">
        <v>176</v>
      </c>
      <c r="F3223" t="s">
        <v>7967</v>
      </c>
      <c r="G3223" t="s">
        <v>142</v>
      </c>
      <c r="H3223" t="s">
        <v>143</v>
      </c>
      <c r="I3223" t="s">
        <v>135</v>
      </c>
      <c r="J3223" t="s">
        <v>136</v>
      </c>
      <c r="K3223" t="s">
        <v>137</v>
      </c>
      <c r="L3223" t="s">
        <v>9525</v>
      </c>
      <c r="M3223" t="s">
        <v>9526</v>
      </c>
      <c r="N3223">
        <v>0.141944444</v>
      </c>
      <c r="O3223">
        <v>3</v>
      </c>
      <c r="P3223">
        <v>241</v>
      </c>
      <c r="Q3223">
        <v>40</v>
      </c>
      <c r="R3223">
        <v>25</v>
      </c>
      <c r="S3223">
        <v>5</v>
      </c>
      <c r="T3223">
        <v>25</v>
      </c>
      <c r="U3223">
        <v>0</v>
      </c>
      <c r="V3223">
        <v>0</v>
      </c>
      <c r="W3223">
        <v>0.31456841108320838</v>
      </c>
      <c r="X3223">
        <v>4.7810669843119422</v>
      </c>
      <c r="Y3223">
        <v>7.050171588789155</v>
      </c>
      <c r="Z3223">
        <v>5.1928317698766531</v>
      </c>
      <c r="AA3223">
        <v>2.2045325986404452</v>
      </c>
      <c r="AB3223">
        <v>1.2684602354730601</v>
      </c>
      <c r="AC3223">
        <v>0</v>
      </c>
      <c r="AD3223">
        <v>0</v>
      </c>
      <c r="AE3223">
        <v>20.811631588174464</v>
      </c>
    </row>
    <row r="3224" spans="1:31" x14ac:dyDescent="0.25">
      <c r="A3224">
        <v>1811434</v>
      </c>
      <c r="B3224">
        <v>1</v>
      </c>
      <c r="C3224" t="s">
        <v>81</v>
      </c>
      <c r="D3224" t="s">
        <v>124</v>
      </c>
      <c r="E3224" t="s">
        <v>291</v>
      </c>
      <c r="F3224" t="s">
        <v>9527</v>
      </c>
      <c r="G3224" t="s">
        <v>148</v>
      </c>
      <c r="H3224" t="s">
        <v>134</v>
      </c>
      <c r="I3224" t="s">
        <v>135</v>
      </c>
      <c r="J3224" t="s">
        <v>3</v>
      </c>
      <c r="K3224" t="s">
        <v>137</v>
      </c>
      <c r="L3224" t="s">
        <v>9528</v>
      </c>
      <c r="M3224" t="s">
        <v>9529</v>
      </c>
      <c r="N3224">
        <v>0.79500000000000004</v>
      </c>
      <c r="O3224">
        <v>0</v>
      </c>
      <c r="P3224">
        <v>304</v>
      </c>
      <c r="Q3224">
        <v>0</v>
      </c>
      <c r="R3224">
        <v>0</v>
      </c>
      <c r="S3224">
        <v>0</v>
      </c>
      <c r="T3224">
        <v>11</v>
      </c>
      <c r="U3224">
        <v>0</v>
      </c>
      <c r="V3224">
        <v>0</v>
      </c>
      <c r="W3224">
        <v>0</v>
      </c>
      <c r="X3224">
        <v>36.546107138855689</v>
      </c>
      <c r="Y3224">
        <v>0</v>
      </c>
      <c r="Z3224">
        <v>0</v>
      </c>
      <c r="AA3224">
        <v>0</v>
      </c>
      <c r="AB3224">
        <v>0.87543925452130011</v>
      </c>
      <c r="AC3224">
        <v>0</v>
      </c>
      <c r="AD3224">
        <v>0</v>
      </c>
      <c r="AE3224">
        <v>37.421546393376985</v>
      </c>
    </row>
    <row r="3225" spans="1:31" x14ac:dyDescent="0.25">
      <c r="A3225">
        <v>1811435</v>
      </c>
      <c r="B3225">
        <v>1</v>
      </c>
      <c r="C3225" t="s">
        <v>81</v>
      </c>
      <c r="D3225" t="s">
        <v>126</v>
      </c>
      <c r="E3225" t="s">
        <v>146</v>
      </c>
      <c r="F3225" t="s">
        <v>9530</v>
      </c>
      <c r="G3225" t="s">
        <v>170</v>
      </c>
      <c r="H3225" t="s">
        <v>143</v>
      </c>
      <c r="I3225" t="s">
        <v>135</v>
      </c>
      <c r="J3225" t="s">
        <v>136</v>
      </c>
      <c r="K3225" t="s">
        <v>137</v>
      </c>
      <c r="L3225" t="s">
        <v>9531</v>
      </c>
      <c r="M3225" t="s">
        <v>9532</v>
      </c>
      <c r="N3225">
        <v>6.8883333330000003</v>
      </c>
      <c r="O3225">
        <v>0</v>
      </c>
      <c r="P3225">
        <v>18</v>
      </c>
      <c r="Q3225">
        <v>0</v>
      </c>
      <c r="R3225">
        <v>5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9.0184991159380861</v>
      </c>
      <c r="Y3225">
        <v>0</v>
      </c>
      <c r="Z3225">
        <v>7.1168730293609572</v>
      </c>
      <c r="AA3225">
        <v>0</v>
      </c>
      <c r="AB3225">
        <v>0</v>
      </c>
      <c r="AC3225">
        <v>0</v>
      </c>
      <c r="AD3225">
        <v>0</v>
      </c>
      <c r="AE3225">
        <v>16.135372145299044</v>
      </c>
    </row>
    <row r="3226" spans="1:31" x14ac:dyDescent="0.25">
      <c r="A3226">
        <v>1811441</v>
      </c>
      <c r="B3226">
        <v>1</v>
      </c>
      <c r="C3226" t="s">
        <v>80</v>
      </c>
      <c r="D3226" t="s">
        <v>105</v>
      </c>
      <c r="E3226" t="s">
        <v>339</v>
      </c>
      <c r="F3226" t="s">
        <v>9533</v>
      </c>
      <c r="G3226" t="s">
        <v>142</v>
      </c>
      <c r="H3226" t="s">
        <v>143</v>
      </c>
      <c r="I3226" t="s">
        <v>135</v>
      </c>
      <c r="J3226" t="s">
        <v>136</v>
      </c>
      <c r="K3226" t="s">
        <v>137</v>
      </c>
      <c r="L3226" t="s">
        <v>9534</v>
      </c>
      <c r="M3226" t="s">
        <v>9535</v>
      </c>
      <c r="N3226">
        <v>0.175277777</v>
      </c>
      <c r="O3226">
        <v>1</v>
      </c>
      <c r="P3226">
        <v>4586</v>
      </c>
      <c r="Q3226">
        <v>8</v>
      </c>
      <c r="R3226">
        <v>8</v>
      </c>
      <c r="S3226">
        <v>26</v>
      </c>
      <c r="T3226">
        <v>303</v>
      </c>
      <c r="U3226">
        <v>10</v>
      </c>
      <c r="V3226">
        <v>19</v>
      </c>
      <c r="W3226">
        <v>5.5716657766797788E-2</v>
      </c>
      <c r="X3226">
        <v>129.56491247822211</v>
      </c>
      <c r="Y3226">
        <v>8.7064699907185137</v>
      </c>
      <c r="Z3226">
        <v>0.24869855523886336</v>
      </c>
      <c r="AA3226">
        <v>33.780630439163254</v>
      </c>
      <c r="AB3226">
        <v>26.565334189088663</v>
      </c>
      <c r="AC3226">
        <v>189.38401821207714</v>
      </c>
      <c r="AD3226">
        <v>20.158602893605423</v>
      </c>
      <c r="AE3226">
        <v>408.46438341588072</v>
      </c>
    </row>
    <row r="3227" spans="1:31" x14ac:dyDescent="0.25">
      <c r="A3227">
        <v>1811443</v>
      </c>
      <c r="B3227">
        <v>1</v>
      </c>
      <c r="C3227" t="s">
        <v>81</v>
      </c>
      <c r="D3227" t="s">
        <v>128</v>
      </c>
      <c r="E3227" t="s">
        <v>131</v>
      </c>
      <c r="F3227" t="s">
        <v>9536</v>
      </c>
      <c r="G3227" t="s">
        <v>209</v>
      </c>
      <c r="H3227" t="s">
        <v>134</v>
      </c>
      <c r="I3227" t="s">
        <v>135</v>
      </c>
      <c r="J3227" t="s">
        <v>136</v>
      </c>
      <c r="K3227" t="s">
        <v>137</v>
      </c>
      <c r="L3227" t="s">
        <v>9537</v>
      </c>
      <c r="M3227" t="s">
        <v>9538</v>
      </c>
      <c r="N3227">
        <v>1.3877777769999999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7</v>
      </c>
      <c r="U3227">
        <v>0</v>
      </c>
      <c r="V3227">
        <v>3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3.9625135510062464</v>
      </c>
      <c r="AC3227">
        <v>0</v>
      </c>
      <c r="AD3227">
        <v>95.90964758642076</v>
      </c>
      <c r="AE3227">
        <v>99.872161137427014</v>
      </c>
    </row>
    <row r="3228" spans="1:31" x14ac:dyDescent="0.25">
      <c r="A3228">
        <v>1811445</v>
      </c>
      <c r="B3228">
        <v>1</v>
      </c>
      <c r="C3228" t="s">
        <v>80</v>
      </c>
      <c r="D3228" t="s">
        <v>85</v>
      </c>
      <c r="E3228" t="s">
        <v>193</v>
      </c>
      <c r="F3228" t="s">
        <v>9539</v>
      </c>
      <c r="G3228" t="s">
        <v>235</v>
      </c>
      <c r="H3228" t="s">
        <v>134</v>
      </c>
      <c r="I3228" t="s">
        <v>135</v>
      </c>
      <c r="J3228" t="s">
        <v>136</v>
      </c>
      <c r="K3228" t="s">
        <v>137</v>
      </c>
      <c r="L3228" t="s">
        <v>9540</v>
      </c>
      <c r="M3228" t="s">
        <v>9541</v>
      </c>
      <c r="N3228">
        <v>3.122777777</v>
      </c>
      <c r="O3228">
        <v>0</v>
      </c>
      <c r="P3228">
        <v>65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34.98188694897285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34.98188694897285</v>
      </c>
    </row>
    <row r="3229" spans="1:31" x14ac:dyDescent="0.25">
      <c r="A3229">
        <v>1811448</v>
      </c>
      <c r="B3229">
        <v>1</v>
      </c>
      <c r="C3229" t="s">
        <v>81</v>
      </c>
      <c r="D3229" t="s">
        <v>118</v>
      </c>
      <c r="E3229" t="s">
        <v>140</v>
      </c>
      <c r="F3229" t="s">
        <v>154</v>
      </c>
      <c r="G3229" t="s">
        <v>142</v>
      </c>
      <c r="H3229" t="s">
        <v>143</v>
      </c>
      <c r="I3229" t="s">
        <v>135</v>
      </c>
      <c r="J3229" t="s">
        <v>136</v>
      </c>
      <c r="K3229" t="s">
        <v>137</v>
      </c>
      <c r="L3229" t="s">
        <v>9542</v>
      </c>
      <c r="M3229" t="s">
        <v>9543</v>
      </c>
      <c r="N3229">
        <v>0.79111111099999998</v>
      </c>
      <c r="O3229">
        <v>1</v>
      </c>
      <c r="P3229">
        <v>353</v>
      </c>
      <c r="Q3229">
        <v>44</v>
      </c>
      <c r="R3229">
        <v>33</v>
      </c>
      <c r="S3229">
        <v>9</v>
      </c>
      <c r="T3229">
        <v>38</v>
      </c>
      <c r="U3229">
        <v>0</v>
      </c>
      <c r="V3229">
        <v>0</v>
      </c>
      <c r="W3229">
        <v>0.33544553899549778</v>
      </c>
      <c r="X3229">
        <v>24.289422423301545</v>
      </c>
      <c r="Y3229">
        <v>189.28380991664079</v>
      </c>
      <c r="Z3229">
        <v>11.327825782430462</v>
      </c>
      <c r="AA3229">
        <v>11.440905825894895</v>
      </c>
      <c r="AB3229">
        <v>12.224811780021431</v>
      </c>
      <c r="AC3229">
        <v>0</v>
      </c>
      <c r="AD3229">
        <v>0</v>
      </c>
      <c r="AE3229">
        <v>248.90222126728463</v>
      </c>
    </row>
    <row r="3230" spans="1:31" x14ac:dyDescent="0.25">
      <c r="A3230">
        <v>1811450</v>
      </c>
      <c r="B3230">
        <v>1</v>
      </c>
      <c r="C3230" t="s">
        <v>80</v>
      </c>
      <c r="D3230" t="s">
        <v>83</v>
      </c>
      <c r="E3230" t="s">
        <v>193</v>
      </c>
      <c r="F3230" t="s">
        <v>9544</v>
      </c>
      <c r="G3230" t="s">
        <v>235</v>
      </c>
      <c r="H3230" t="s">
        <v>134</v>
      </c>
      <c r="I3230" t="s">
        <v>135</v>
      </c>
      <c r="J3230" t="s">
        <v>136</v>
      </c>
      <c r="K3230" t="s">
        <v>137</v>
      </c>
      <c r="L3230" t="s">
        <v>9545</v>
      </c>
      <c r="M3230" t="s">
        <v>9546</v>
      </c>
      <c r="N3230">
        <v>1.0575000000000001</v>
      </c>
      <c r="O3230">
        <v>0</v>
      </c>
      <c r="P3230">
        <v>198</v>
      </c>
      <c r="Q3230">
        <v>0</v>
      </c>
      <c r="R3230">
        <v>0</v>
      </c>
      <c r="S3230">
        <v>0</v>
      </c>
      <c r="T3230">
        <v>27</v>
      </c>
      <c r="U3230">
        <v>0</v>
      </c>
      <c r="V3230">
        <v>0</v>
      </c>
      <c r="W3230">
        <v>0</v>
      </c>
      <c r="X3230">
        <v>31.763100827845179</v>
      </c>
      <c r="Y3230">
        <v>0</v>
      </c>
      <c r="Z3230">
        <v>0</v>
      </c>
      <c r="AA3230">
        <v>0</v>
      </c>
      <c r="AB3230">
        <v>6.3803075553546567</v>
      </c>
      <c r="AC3230">
        <v>0</v>
      </c>
      <c r="AD3230">
        <v>0</v>
      </c>
      <c r="AE3230">
        <v>38.143408383199834</v>
      </c>
    </row>
    <row r="3231" spans="1:31" x14ac:dyDescent="0.25">
      <c r="A3231">
        <v>1811453</v>
      </c>
      <c r="B3231">
        <v>1</v>
      </c>
      <c r="C3231" t="s">
        <v>80</v>
      </c>
      <c r="D3231" t="s">
        <v>93</v>
      </c>
      <c r="E3231" t="s">
        <v>176</v>
      </c>
      <c r="F3231" t="s">
        <v>9338</v>
      </c>
      <c r="G3231" t="s">
        <v>142</v>
      </c>
      <c r="H3231" t="s">
        <v>143</v>
      </c>
      <c r="I3231" t="s">
        <v>135</v>
      </c>
      <c r="J3231" t="s">
        <v>136</v>
      </c>
      <c r="K3231" t="s">
        <v>137</v>
      </c>
      <c r="L3231" t="s">
        <v>9547</v>
      </c>
      <c r="M3231" t="s">
        <v>9548</v>
      </c>
      <c r="N3231">
        <v>0.66722222200000003</v>
      </c>
      <c r="O3231">
        <v>0</v>
      </c>
      <c r="P3231">
        <v>9</v>
      </c>
      <c r="Q3231">
        <v>5</v>
      </c>
      <c r="R3231">
        <v>1</v>
      </c>
      <c r="S3231">
        <v>3</v>
      </c>
      <c r="T3231">
        <v>15</v>
      </c>
      <c r="U3231">
        <v>0</v>
      </c>
      <c r="V3231">
        <v>0</v>
      </c>
      <c r="W3231">
        <v>0</v>
      </c>
      <c r="X3231">
        <v>1.6349739712063671</v>
      </c>
      <c r="Y3231">
        <v>13.932040417891496</v>
      </c>
      <c r="Z3231">
        <v>0</v>
      </c>
      <c r="AA3231">
        <v>19.079332950891981</v>
      </c>
      <c r="AB3231">
        <v>9.0966005111799486</v>
      </c>
      <c r="AC3231">
        <v>0</v>
      </c>
      <c r="AD3231">
        <v>0</v>
      </c>
      <c r="AE3231">
        <v>43.742947851169795</v>
      </c>
    </row>
    <row r="3232" spans="1:31" x14ac:dyDescent="0.25">
      <c r="A3232">
        <v>1811454</v>
      </c>
      <c r="B3232">
        <v>1</v>
      </c>
      <c r="C3232" t="s">
        <v>80</v>
      </c>
      <c r="D3232" t="s">
        <v>102</v>
      </c>
      <c r="E3232" t="s">
        <v>146</v>
      </c>
      <c r="F3232" t="s">
        <v>9549</v>
      </c>
      <c r="G3232" t="s">
        <v>142</v>
      </c>
      <c r="H3232" t="s">
        <v>143</v>
      </c>
      <c r="I3232" t="s">
        <v>199</v>
      </c>
      <c r="J3232" t="s">
        <v>136</v>
      </c>
      <c r="K3232" t="s">
        <v>137</v>
      </c>
      <c r="L3232" t="s">
        <v>9550</v>
      </c>
      <c r="M3232" t="s">
        <v>9551</v>
      </c>
      <c r="N3232">
        <v>9.1666660000000004E-3</v>
      </c>
      <c r="O3232">
        <v>0</v>
      </c>
      <c r="P3232">
        <v>356</v>
      </c>
      <c r="Q3232">
        <v>1</v>
      </c>
      <c r="R3232">
        <v>211</v>
      </c>
      <c r="S3232">
        <v>1</v>
      </c>
      <c r="T3232">
        <v>29</v>
      </c>
      <c r="U3232">
        <v>0</v>
      </c>
      <c r="V3232">
        <v>0</v>
      </c>
      <c r="W3232">
        <v>0</v>
      </c>
      <c r="X3232">
        <v>0.57285656324204071</v>
      </c>
      <c r="Y3232">
        <v>1.3824685600000001E-3</v>
      </c>
      <c r="Z3232">
        <v>0.42575686249250011</v>
      </c>
      <c r="AA3232">
        <v>7.0123205548E-3</v>
      </c>
      <c r="AB3232">
        <v>0.12594148733412586</v>
      </c>
      <c r="AC3232">
        <v>0</v>
      </c>
      <c r="AD3232">
        <v>0</v>
      </c>
      <c r="AE3232">
        <v>1.1329497021834667</v>
      </c>
    </row>
    <row r="3233" spans="1:31" x14ac:dyDescent="0.25">
      <c r="A3233">
        <v>1811455</v>
      </c>
      <c r="B3233">
        <v>1</v>
      </c>
      <c r="C3233" t="s">
        <v>80</v>
      </c>
      <c r="D3233" t="s">
        <v>106</v>
      </c>
      <c r="E3233" t="s">
        <v>146</v>
      </c>
      <c r="F3233" t="s">
        <v>9552</v>
      </c>
      <c r="G3233" t="s">
        <v>170</v>
      </c>
      <c r="H3233" t="s">
        <v>143</v>
      </c>
      <c r="I3233" t="s">
        <v>135</v>
      </c>
      <c r="J3233" t="s">
        <v>136</v>
      </c>
      <c r="K3233" t="s">
        <v>137</v>
      </c>
      <c r="L3233" t="s">
        <v>9553</v>
      </c>
      <c r="M3233" t="s">
        <v>9554</v>
      </c>
      <c r="N3233">
        <v>1.5988888880000001</v>
      </c>
      <c r="O3233">
        <v>0</v>
      </c>
      <c r="P3233">
        <v>0</v>
      </c>
      <c r="Q3233">
        <v>0</v>
      </c>
      <c r="R3233">
        <v>10</v>
      </c>
      <c r="S3233">
        <v>0</v>
      </c>
      <c r="T3233">
        <v>2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15.323087609295655</v>
      </c>
      <c r="AA3233">
        <v>0</v>
      </c>
      <c r="AB3233">
        <v>0.92795178855393012</v>
      </c>
      <c r="AC3233">
        <v>0</v>
      </c>
      <c r="AD3233">
        <v>0</v>
      </c>
      <c r="AE3233">
        <v>16.251039397849585</v>
      </c>
    </row>
    <row r="3234" spans="1:31" x14ac:dyDescent="0.25">
      <c r="A3234">
        <v>1811457</v>
      </c>
      <c r="B3234">
        <v>1</v>
      </c>
      <c r="C3234" t="s">
        <v>81</v>
      </c>
      <c r="D3234" t="s">
        <v>123</v>
      </c>
      <c r="E3234" t="s">
        <v>146</v>
      </c>
      <c r="F3234" t="s">
        <v>9555</v>
      </c>
      <c r="G3234" t="s">
        <v>142</v>
      </c>
      <c r="H3234" t="s">
        <v>143</v>
      </c>
      <c r="I3234" t="s">
        <v>135</v>
      </c>
      <c r="J3234" t="s">
        <v>136</v>
      </c>
      <c r="K3234" t="s">
        <v>137</v>
      </c>
      <c r="L3234" t="s">
        <v>9556</v>
      </c>
      <c r="M3234" t="s">
        <v>9557</v>
      </c>
      <c r="N3234">
        <v>1.289722222</v>
      </c>
      <c r="O3234">
        <v>0</v>
      </c>
      <c r="P3234">
        <v>356</v>
      </c>
      <c r="Q3234">
        <v>0</v>
      </c>
      <c r="R3234">
        <v>13</v>
      </c>
      <c r="S3234">
        <v>0</v>
      </c>
      <c r="T3234">
        <v>15</v>
      </c>
      <c r="U3234">
        <v>0</v>
      </c>
      <c r="V3234">
        <v>0</v>
      </c>
      <c r="W3234">
        <v>0</v>
      </c>
      <c r="X3234">
        <v>79.697244326313992</v>
      </c>
      <c r="Y3234">
        <v>0</v>
      </c>
      <c r="Z3234">
        <v>3.2476190231894542</v>
      </c>
      <c r="AA3234">
        <v>0</v>
      </c>
      <c r="AB3234">
        <v>4.3875505603359617</v>
      </c>
      <c r="AC3234">
        <v>0</v>
      </c>
      <c r="AD3234">
        <v>0</v>
      </c>
      <c r="AE3234">
        <v>87.332413909839417</v>
      </c>
    </row>
    <row r="3235" spans="1:31" x14ac:dyDescent="0.25">
      <c r="A3235">
        <v>1811458</v>
      </c>
      <c r="B3235">
        <v>1</v>
      </c>
      <c r="C3235" t="s">
        <v>80</v>
      </c>
      <c r="D3235" t="s">
        <v>103</v>
      </c>
      <c r="E3235" t="s">
        <v>140</v>
      </c>
      <c r="F3235" t="s">
        <v>9558</v>
      </c>
      <c r="G3235" t="s">
        <v>142</v>
      </c>
      <c r="H3235" t="s">
        <v>143</v>
      </c>
      <c r="I3235" t="s">
        <v>135</v>
      </c>
      <c r="J3235" t="s">
        <v>136</v>
      </c>
      <c r="K3235" t="s">
        <v>137</v>
      </c>
      <c r="L3235" t="s">
        <v>9559</v>
      </c>
      <c r="M3235" t="s">
        <v>9560</v>
      </c>
      <c r="N3235">
        <v>1.57</v>
      </c>
      <c r="O3235">
        <v>0</v>
      </c>
      <c r="P3235">
        <v>1</v>
      </c>
      <c r="Q3235">
        <v>5</v>
      </c>
      <c r="R3235">
        <v>10</v>
      </c>
      <c r="S3235">
        <v>1</v>
      </c>
      <c r="T3235">
        <v>5</v>
      </c>
      <c r="U3235">
        <v>1</v>
      </c>
      <c r="V3235">
        <v>0</v>
      </c>
      <c r="W3235">
        <v>0</v>
      </c>
      <c r="X3235">
        <v>1.2035565881888326</v>
      </c>
      <c r="Y3235">
        <v>259.60399397195494</v>
      </c>
      <c r="Z3235">
        <v>33.948897772958446</v>
      </c>
      <c r="AA3235">
        <v>100.08600936657891</v>
      </c>
      <c r="AB3235">
        <v>16.896306365605732</v>
      </c>
      <c r="AC3235">
        <v>25.114721509022267</v>
      </c>
      <c r="AD3235">
        <v>0</v>
      </c>
      <c r="AE3235">
        <v>436.85348557430916</v>
      </c>
    </row>
    <row r="3236" spans="1:31" x14ac:dyDescent="0.25">
      <c r="A3236">
        <v>1811459</v>
      </c>
      <c r="B3236">
        <v>1</v>
      </c>
      <c r="C3236" t="s">
        <v>80</v>
      </c>
      <c r="D3236" t="s">
        <v>104</v>
      </c>
      <c r="E3236" t="s">
        <v>176</v>
      </c>
      <c r="F3236" t="s">
        <v>9561</v>
      </c>
      <c r="G3236" t="s">
        <v>142</v>
      </c>
      <c r="H3236" t="s">
        <v>143</v>
      </c>
      <c r="I3236" t="s">
        <v>135</v>
      </c>
      <c r="J3236" t="s">
        <v>136</v>
      </c>
      <c r="K3236" t="s">
        <v>137</v>
      </c>
      <c r="L3236" t="s">
        <v>9562</v>
      </c>
      <c r="M3236" t="s">
        <v>9563</v>
      </c>
      <c r="N3236">
        <v>0.61611111100000004</v>
      </c>
      <c r="O3236">
        <v>7</v>
      </c>
      <c r="P3236">
        <v>90</v>
      </c>
      <c r="Q3236">
        <v>44</v>
      </c>
      <c r="R3236">
        <v>93</v>
      </c>
      <c r="S3236">
        <v>17</v>
      </c>
      <c r="T3236">
        <v>28</v>
      </c>
      <c r="U3236">
        <v>0</v>
      </c>
      <c r="V3236">
        <v>0</v>
      </c>
      <c r="W3236">
        <v>1.4821102824674537</v>
      </c>
      <c r="X3236">
        <v>7.9279687861692416</v>
      </c>
      <c r="Y3236">
        <v>78.967787491796443</v>
      </c>
      <c r="Z3236">
        <v>58.716836653552107</v>
      </c>
      <c r="AA3236">
        <v>56.736469885222348</v>
      </c>
      <c r="AB3236">
        <v>8.9925673971438851</v>
      </c>
      <c r="AC3236">
        <v>0</v>
      </c>
      <c r="AD3236">
        <v>0</v>
      </c>
      <c r="AE3236">
        <v>212.82374049635149</v>
      </c>
    </row>
    <row r="3237" spans="1:31" x14ac:dyDescent="0.25">
      <c r="A3237">
        <v>1811461</v>
      </c>
      <c r="B3237">
        <v>1</v>
      </c>
      <c r="C3237" t="s">
        <v>80</v>
      </c>
      <c r="D3237" t="s">
        <v>85</v>
      </c>
      <c r="E3237" t="s">
        <v>339</v>
      </c>
      <c r="F3237" t="s">
        <v>9564</v>
      </c>
      <c r="G3237" t="s">
        <v>142</v>
      </c>
      <c r="H3237" t="s">
        <v>143</v>
      </c>
      <c r="I3237" t="s">
        <v>135</v>
      </c>
      <c r="J3237" t="s">
        <v>136</v>
      </c>
      <c r="K3237" t="s">
        <v>137</v>
      </c>
      <c r="L3237" t="s">
        <v>9565</v>
      </c>
      <c r="M3237" t="s">
        <v>9566</v>
      </c>
      <c r="N3237">
        <v>0.68527777700000003</v>
      </c>
      <c r="O3237">
        <v>0</v>
      </c>
      <c r="P3237">
        <v>1652</v>
      </c>
      <c r="Q3237">
        <v>0</v>
      </c>
      <c r="R3237">
        <v>0</v>
      </c>
      <c r="S3237">
        <v>2</v>
      </c>
      <c r="T3237">
        <v>141</v>
      </c>
      <c r="U3237">
        <v>1</v>
      </c>
      <c r="V3237">
        <v>2</v>
      </c>
      <c r="W3237">
        <v>0</v>
      </c>
      <c r="X3237">
        <v>257.98125076615827</v>
      </c>
      <c r="Y3237">
        <v>0</v>
      </c>
      <c r="Z3237">
        <v>0</v>
      </c>
      <c r="AA3237">
        <v>21.843784208954247</v>
      </c>
      <c r="AB3237">
        <v>48.664660621923289</v>
      </c>
      <c r="AC3237">
        <v>10.3081117083525</v>
      </c>
      <c r="AD3237">
        <v>27.622946290744089</v>
      </c>
      <c r="AE3237">
        <v>366.42075359613244</v>
      </c>
    </row>
    <row r="3238" spans="1:31" x14ac:dyDescent="0.25">
      <c r="A3238">
        <v>1811464</v>
      </c>
      <c r="B3238">
        <v>1</v>
      </c>
      <c r="C3238" t="s">
        <v>80</v>
      </c>
      <c r="D3238" t="s">
        <v>85</v>
      </c>
      <c r="E3238" t="s">
        <v>326</v>
      </c>
      <c r="F3238" t="s">
        <v>6740</v>
      </c>
      <c r="G3238" t="s">
        <v>195</v>
      </c>
      <c r="H3238" t="s">
        <v>134</v>
      </c>
      <c r="I3238" t="s">
        <v>135</v>
      </c>
      <c r="J3238" t="s">
        <v>136</v>
      </c>
      <c r="K3238" t="s">
        <v>137</v>
      </c>
      <c r="L3238" t="s">
        <v>9567</v>
      </c>
      <c r="M3238" t="s">
        <v>9568</v>
      </c>
      <c r="N3238">
        <v>7.5713888880000004</v>
      </c>
      <c r="O3238">
        <v>0</v>
      </c>
      <c r="P3238">
        <v>159</v>
      </c>
      <c r="Q3238">
        <v>0</v>
      </c>
      <c r="R3238">
        <v>0</v>
      </c>
      <c r="S3238">
        <v>0</v>
      </c>
      <c r="T3238">
        <v>4</v>
      </c>
      <c r="U3238">
        <v>0</v>
      </c>
      <c r="V3238">
        <v>0</v>
      </c>
      <c r="W3238">
        <v>0</v>
      </c>
      <c r="X3238">
        <v>289.20111329859196</v>
      </c>
      <c r="Y3238">
        <v>0</v>
      </c>
      <c r="Z3238">
        <v>0</v>
      </c>
      <c r="AA3238">
        <v>0</v>
      </c>
      <c r="AB3238">
        <v>6.2197036513969337</v>
      </c>
      <c r="AC3238">
        <v>0</v>
      </c>
      <c r="AD3238">
        <v>0</v>
      </c>
      <c r="AE3238">
        <v>295.42081694998888</v>
      </c>
    </row>
    <row r="3239" spans="1:31" x14ac:dyDescent="0.25">
      <c r="A3239">
        <v>1811468</v>
      </c>
      <c r="B3239">
        <v>1</v>
      </c>
      <c r="C3239" t="s">
        <v>80</v>
      </c>
      <c r="D3239" t="s">
        <v>99</v>
      </c>
      <c r="E3239" t="s">
        <v>193</v>
      </c>
      <c r="F3239" t="s">
        <v>9569</v>
      </c>
      <c r="G3239" t="s">
        <v>235</v>
      </c>
      <c r="H3239" t="s">
        <v>134</v>
      </c>
      <c r="I3239" t="s">
        <v>135</v>
      </c>
      <c r="J3239" t="s">
        <v>136</v>
      </c>
      <c r="K3239" t="s">
        <v>137</v>
      </c>
      <c r="L3239" t="s">
        <v>9570</v>
      </c>
      <c r="M3239" t="s">
        <v>9571</v>
      </c>
      <c r="N3239">
        <v>1.4955555549999999</v>
      </c>
      <c r="O3239">
        <v>0</v>
      </c>
      <c r="P3239">
        <v>23</v>
      </c>
      <c r="Q3239">
        <v>0</v>
      </c>
      <c r="R3239">
        <v>0</v>
      </c>
      <c r="S3239">
        <v>0</v>
      </c>
      <c r="T3239">
        <v>2</v>
      </c>
      <c r="U3239">
        <v>0</v>
      </c>
      <c r="V3239">
        <v>0</v>
      </c>
      <c r="W3239">
        <v>0</v>
      </c>
      <c r="X3239">
        <v>6.6174476398386979</v>
      </c>
      <c r="Y3239">
        <v>0</v>
      </c>
      <c r="Z3239">
        <v>0</v>
      </c>
      <c r="AA3239">
        <v>0</v>
      </c>
      <c r="AB3239">
        <v>1.3223180392166332</v>
      </c>
      <c r="AC3239">
        <v>0</v>
      </c>
      <c r="AD3239">
        <v>0</v>
      </c>
      <c r="AE3239">
        <v>7.9397656790553306</v>
      </c>
    </row>
    <row r="3240" spans="1:31" x14ac:dyDescent="0.25">
      <c r="A3240">
        <v>1811470</v>
      </c>
      <c r="B3240">
        <v>1</v>
      </c>
      <c r="C3240" t="s">
        <v>80</v>
      </c>
      <c r="D3240" t="s">
        <v>93</v>
      </c>
      <c r="E3240" t="s">
        <v>131</v>
      </c>
      <c r="F3240" t="s">
        <v>9572</v>
      </c>
      <c r="G3240" t="s">
        <v>231</v>
      </c>
      <c r="H3240" t="s">
        <v>134</v>
      </c>
      <c r="I3240" t="s">
        <v>135</v>
      </c>
      <c r="J3240" t="s">
        <v>136</v>
      </c>
      <c r="K3240" t="s">
        <v>137</v>
      </c>
      <c r="L3240" t="s">
        <v>9573</v>
      </c>
      <c r="M3240" t="s">
        <v>9574</v>
      </c>
      <c r="N3240">
        <v>2.3058333329999998</v>
      </c>
      <c r="O3240">
        <v>0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2.5618157904724999E-2</v>
      </c>
      <c r="AA3240">
        <v>0</v>
      </c>
      <c r="AB3240">
        <v>0</v>
      </c>
      <c r="AC3240">
        <v>0</v>
      </c>
      <c r="AD3240">
        <v>0</v>
      </c>
      <c r="AE3240">
        <v>2.5618157904724999E-2</v>
      </c>
    </row>
    <row r="3241" spans="1:31" x14ac:dyDescent="0.25">
      <c r="A3241">
        <v>1811471</v>
      </c>
      <c r="B3241">
        <v>1</v>
      </c>
      <c r="C3241" t="s">
        <v>80</v>
      </c>
      <c r="D3241" t="s">
        <v>93</v>
      </c>
      <c r="E3241" t="s">
        <v>193</v>
      </c>
      <c r="F3241" t="s">
        <v>9575</v>
      </c>
      <c r="G3241" t="s">
        <v>726</v>
      </c>
      <c r="H3241" t="s">
        <v>134</v>
      </c>
      <c r="I3241" t="s">
        <v>135</v>
      </c>
      <c r="J3241" t="s">
        <v>136</v>
      </c>
      <c r="K3241" t="s">
        <v>137</v>
      </c>
      <c r="L3241" t="s">
        <v>9576</v>
      </c>
      <c r="M3241" t="s">
        <v>9577</v>
      </c>
      <c r="N3241">
        <v>2.9711111109999999</v>
      </c>
      <c r="O3241">
        <v>0</v>
      </c>
      <c r="P3241">
        <v>0</v>
      </c>
      <c r="Q3241">
        <v>0</v>
      </c>
      <c r="R3241">
        <v>1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</row>
    <row r="3242" spans="1:31" x14ac:dyDescent="0.25">
      <c r="A3242">
        <v>1811472</v>
      </c>
      <c r="B3242">
        <v>1</v>
      </c>
      <c r="C3242" t="s">
        <v>80</v>
      </c>
      <c r="D3242" t="s">
        <v>96</v>
      </c>
      <c r="E3242" t="s">
        <v>131</v>
      </c>
      <c r="F3242" t="s">
        <v>9578</v>
      </c>
      <c r="G3242" t="s">
        <v>133</v>
      </c>
      <c r="H3242" t="s">
        <v>134</v>
      </c>
      <c r="I3242" t="s">
        <v>135</v>
      </c>
      <c r="J3242" t="s">
        <v>136</v>
      </c>
      <c r="K3242" t="s">
        <v>137</v>
      </c>
      <c r="L3242" t="s">
        <v>9579</v>
      </c>
      <c r="M3242" t="s">
        <v>9580</v>
      </c>
      <c r="N3242">
        <v>2.724444444</v>
      </c>
      <c r="O3242">
        <v>0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1.3994081447460134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1.3994081447460134</v>
      </c>
    </row>
    <row r="3243" spans="1:31" x14ac:dyDescent="0.25">
      <c r="A3243">
        <v>1811475</v>
      </c>
      <c r="B3243">
        <v>1</v>
      </c>
      <c r="C3243" t="s">
        <v>80</v>
      </c>
      <c r="D3243" t="s">
        <v>90</v>
      </c>
      <c r="E3243" t="s">
        <v>193</v>
      </c>
      <c r="F3243" t="s">
        <v>9581</v>
      </c>
      <c r="G3243" t="s">
        <v>1987</v>
      </c>
      <c r="H3243" t="s">
        <v>134</v>
      </c>
      <c r="I3243" t="s">
        <v>135</v>
      </c>
      <c r="J3243" t="s">
        <v>136</v>
      </c>
      <c r="K3243" t="s">
        <v>137</v>
      </c>
      <c r="L3243" t="s">
        <v>9582</v>
      </c>
      <c r="M3243" t="s">
        <v>9583</v>
      </c>
      <c r="N3243">
        <v>4.380833333</v>
      </c>
      <c r="O3243">
        <v>0</v>
      </c>
      <c r="P3243">
        <v>135</v>
      </c>
      <c r="Q3243">
        <v>0</v>
      </c>
      <c r="R3243">
        <v>0</v>
      </c>
      <c r="S3243">
        <v>0</v>
      </c>
      <c r="T3243">
        <v>11</v>
      </c>
      <c r="U3243">
        <v>0</v>
      </c>
      <c r="V3243">
        <v>0</v>
      </c>
      <c r="W3243">
        <v>0</v>
      </c>
      <c r="X3243">
        <v>168.2111508155626</v>
      </c>
      <c r="Y3243">
        <v>0</v>
      </c>
      <c r="Z3243">
        <v>0</v>
      </c>
      <c r="AA3243">
        <v>0</v>
      </c>
      <c r="AB3243">
        <v>3.1274191510196943</v>
      </c>
      <c r="AC3243">
        <v>0</v>
      </c>
      <c r="AD3243">
        <v>0</v>
      </c>
      <c r="AE3243">
        <v>171.3385699665823</v>
      </c>
    </row>
    <row r="3244" spans="1:31" x14ac:dyDescent="0.25">
      <c r="A3244">
        <v>1811476</v>
      </c>
      <c r="B3244">
        <v>1</v>
      </c>
      <c r="C3244" t="s">
        <v>80</v>
      </c>
      <c r="D3244" t="s">
        <v>92</v>
      </c>
      <c r="E3244" t="s">
        <v>193</v>
      </c>
      <c r="F3244" t="s">
        <v>9584</v>
      </c>
      <c r="G3244" t="s">
        <v>247</v>
      </c>
      <c r="H3244" t="s">
        <v>134</v>
      </c>
      <c r="I3244" t="s">
        <v>135</v>
      </c>
      <c r="J3244" t="s">
        <v>136</v>
      </c>
      <c r="K3244" t="s">
        <v>137</v>
      </c>
      <c r="L3244" t="s">
        <v>9585</v>
      </c>
      <c r="M3244" t="s">
        <v>9586</v>
      </c>
      <c r="N3244">
        <v>0.65722222200000002</v>
      </c>
      <c r="O3244">
        <v>0</v>
      </c>
      <c r="P3244">
        <v>1</v>
      </c>
      <c r="Q3244">
        <v>0</v>
      </c>
      <c r="R3244">
        <v>9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5.7980216738888891E-5</v>
      </c>
      <c r="Y3244">
        <v>0</v>
      </c>
      <c r="Z3244">
        <v>1.5828986415407824</v>
      </c>
      <c r="AA3244">
        <v>0</v>
      </c>
      <c r="AB3244">
        <v>0</v>
      </c>
      <c r="AC3244">
        <v>0</v>
      </c>
      <c r="AD3244">
        <v>0</v>
      </c>
      <c r="AE3244">
        <v>1.5829566217575213</v>
      </c>
    </row>
    <row r="3245" spans="1:31" x14ac:dyDescent="0.25">
      <c r="A3245">
        <v>1811478</v>
      </c>
      <c r="B3245">
        <v>1</v>
      </c>
      <c r="C3245" t="s">
        <v>81</v>
      </c>
      <c r="D3245" t="s">
        <v>123</v>
      </c>
      <c r="E3245" t="s">
        <v>131</v>
      </c>
      <c r="F3245" t="s">
        <v>9587</v>
      </c>
      <c r="G3245" t="s">
        <v>279</v>
      </c>
      <c r="H3245" t="s">
        <v>134</v>
      </c>
      <c r="I3245" t="s">
        <v>135</v>
      </c>
      <c r="J3245" t="s">
        <v>136</v>
      </c>
      <c r="K3245" t="s">
        <v>137</v>
      </c>
      <c r="L3245" t="s">
        <v>9588</v>
      </c>
      <c r="M3245" t="s">
        <v>9589</v>
      </c>
      <c r="N3245">
        <v>1.3758333330000001</v>
      </c>
      <c r="O3245">
        <v>0</v>
      </c>
      <c r="P3245">
        <v>4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0.62437852431941998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0.62437852431941998</v>
      </c>
    </row>
    <row r="3246" spans="1:31" x14ac:dyDescent="0.25">
      <c r="A3246">
        <v>1811479</v>
      </c>
      <c r="B3246">
        <v>1</v>
      </c>
      <c r="C3246" t="s">
        <v>81</v>
      </c>
      <c r="D3246" t="s">
        <v>123</v>
      </c>
      <c r="E3246" t="s">
        <v>146</v>
      </c>
      <c r="F3246" t="s">
        <v>743</v>
      </c>
      <c r="G3246" t="s">
        <v>142</v>
      </c>
      <c r="H3246" t="s">
        <v>143</v>
      </c>
      <c r="I3246" t="s">
        <v>135</v>
      </c>
      <c r="J3246" t="s">
        <v>136</v>
      </c>
      <c r="K3246" t="s">
        <v>137</v>
      </c>
      <c r="L3246" t="s">
        <v>9590</v>
      </c>
      <c r="M3246" t="s">
        <v>9591</v>
      </c>
      <c r="N3246">
        <v>2.3502777770000001</v>
      </c>
      <c r="O3246">
        <v>5</v>
      </c>
      <c r="P3246">
        <v>7</v>
      </c>
      <c r="Q3246">
        <v>177</v>
      </c>
      <c r="R3246">
        <v>129</v>
      </c>
      <c r="S3246">
        <v>28</v>
      </c>
      <c r="T3246">
        <v>14</v>
      </c>
      <c r="U3246">
        <v>0</v>
      </c>
      <c r="V3246">
        <v>0</v>
      </c>
      <c r="W3246">
        <v>2.8836089798945697</v>
      </c>
      <c r="X3246">
        <v>11.742078361425214</v>
      </c>
      <c r="Y3246">
        <v>152.60009591694705</v>
      </c>
      <c r="Z3246">
        <v>130.16780827720663</v>
      </c>
      <c r="AA3246">
        <v>38.98000550518271</v>
      </c>
      <c r="AB3246">
        <v>9.8932106416837726</v>
      </c>
      <c r="AC3246">
        <v>0</v>
      </c>
      <c r="AD3246">
        <v>0</v>
      </c>
      <c r="AE3246">
        <v>346.2668076823399</v>
      </c>
    </row>
    <row r="3247" spans="1:31" x14ac:dyDescent="0.25">
      <c r="A3247">
        <v>1811480</v>
      </c>
      <c r="B3247">
        <v>1</v>
      </c>
      <c r="C3247" t="s">
        <v>80</v>
      </c>
      <c r="D3247" t="s">
        <v>104</v>
      </c>
      <c r="E3247" t="s">
        <v>146</v>
      </c>
      <c r="F3247" t="s">
        <v>9592</v>
      </c>
      <c r="G3247" t="s">
        <v>170</v>
      </c>
      <c r="H3247" t="s">
        <v>143</v>
      </c>
      <c r="I3247" t="s">
        <v>135</v>
      </c>
      <c r="J3247" t="s">
        <v>136</v>
      </c>
      <c r="K3247" t="s">
        <v>137</v>
      </c>
      <c r="L3247" t="s">
        <v>9593</v>
      </c>
      <c r="M3247" t="s">
        <v>9594</v>
      </c>
      <c r="N3247">
        <v>2.9219444440000002</v>
      </c>
      <c r="O3247">
        <v>0</v>
      </c>
      <c r="P3247">
        <v>0</v>
      </c>
      <c r="Q3247">
        <v>0</v>
      </c>
      <c r="R3247">
        <v>2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0.40983809041828001</v>
      </c>
      <c r="AA3247">
        <v>0</v>
      </c>
      <c r="AB3247">
        <v>0</v>
      </c>
      <c r="AC3247">
        <v>0</v>
      </c>
      <c r="AD3247">
        <v>0</v>
      </c>
      <c r="AE3247">
        <v>0.40983809041828001</v>
      </c>
    </row>
    <row r="3248" spans="1:31" x14ac:dyDescent="0.25">
      <c r="A3248">
        <v>1811481</v>
      </c>
      <c r="B3248">
        <v>1</v>
      </c>
      <c r="C3248" t="s">
        <v>80</v>
      </c>
      <c r="D3248" t="s">
        <v>93</v>
      </c>
      <c r="E3248" t="s">
        <v>193</v>
      </c>
      <c r="F3248" t="s">
        <v>9595</v>
      </c>
      <c r="G3248" t="s">
        <v>235</v>
      </c>
      <c r="H3248" t="s">
        <v>134</v>
      </c>
      <c r="I3248" t="s">
        <v>135</v>
      </c>
      <c r="J3248" t="s">
        <v>136</v>
      </c>
      <c r="K3248" t="s">
        <v>137</v>
      </c>
      <c r="L3248" t="s">
        <v>9596</v>
      </c>
      <c r="M3248" t="s">
        <v>9597</v>
      </c>
      <c r="N3248">
        <v>2.079722222</v>
      </c>
      <c r="O3248">
        <v>0</v>
      </c>
      <c r="P3248">
        <v>9</v>
      </c>
      <c r="Q3248">
        <v>0</v>
      </c>
      <c r="R3248">
        <v>7</v>
      </c>
      <c r="S3248">
        <v>0</v>
      </c>
      <c r="T3248">
        <v>1</v>
      </c>
      <c r="U3248">
        <v>0</v>
      </c>
      <c r="V3248">
        <v>0</v>
      </c>
      <c r="W3248">
        <v>0</v>
      </c>
      <c r="X3248">
        <v>4.9322674062064067</v>
      </c>
      <c r="Y3248">
        <v>0</v>
      </c>
      <c r="Z3248">
        <v>22.624585398348295</v>
      </c>
      <c r="AA3248">
        <v>0</v>
      </c>
      <c r="AB3248">
        <v>0.94259873762340252</v>
      </c>
      <c r="AC3248">
        <v>0</v>
      </c>
      <c r="AD3248">
        <v>0</v>
      </c>
      <c r="AE3248">
        <v>28.499451542178104</v>
      </c>
    </row>
    <row r="3249" spans="1:31" x14ac:dyDescent="0.25">
      <c r="A3249">
        <v>1811483</v>
      </c>
      <c r="B3249">
        <v>1</v>
      </c>
      <c r="C3249" t="s">
        <v>81</v>
      </c>
      <c r="D3249" t="s">
        <v>116</v>
      </c>
      <c r="E3249" t="s">
        <v>193</v>
      </c>
      <c r="F3249" t="s">
        <v>6602</v>
      </c>
      <c r="G3249" t="s">
        <v>235</v>
      </c>
      <c r="H3249" t="s">
        <v>134</v>
      </c>
      <c r="I3249" t="s">
        <v>135</v>
      </c>
      <c r="J3249" t="s">
        <v>136</v>
      </c>
      <c r="K3249" t="s">
        <v>137</v>
      </c>
      <c r="L3249" t="s">
        <v>9598</v>
      </c>
      <c r="M3249" t="s">
        <v>9599</v>
      </c>
      <c r="N3249">
        <v>1.027222222</v>
      </c>
      <c r="O3249">
        <v>0</v>
      </c>
      <c r="P3249">
        <v>24</v>
      </c>
      <c r="Q3249">
        <v>0</v>
      </c>
      <c r="R3249">
        <v>0</v>
      </c>
      <c r="S3249">
        <v>0</v>
      </c>
      <c r="T3249">
        <v>1</v>
      </c>
      <c r="U3249">
        <v>0</v>
      </c>
      <c r="V3249">
        <v>0</v>
      </c>
      <c r="W3249">
        <v>0</v>
      </c>
      <c r="X3249">
        <v>4.1777053303670222</v>
      </c>
      <c r="Y3249">
        <v>0</v>
      </c>
      <c r="Z3249">
        <v>0</v>
      </c>
      <c r="AA3249">
        <v>0</v>
      </c>
      <c r="AB3249">
        <v>3.7703963096480005E-2</v>
      </c>
      <c r="AC3249">
        <v>0</v>
      </c>
      <c r="AD3249">
        <v>0</v>
      </c>
      <c r="AE3249">
        <v>4.2154092934635026</v>
      </c>
    </row>
    <row r="3250" spans="1:31" x14ac:dyDescent="0.25">
      <c r="A3250">
        <v>1811484</v>
      </c>
      <c r="B3250">
        <v>1</v>
      </c>
      <c r="C3250" t="s">
        <v>80</v>
      </c>
      <c r="D3250" t="s">
        <v>100</v>
      </c>
      <c r="E3250" t="s">
        <v>146</v>
      </c>
      <c r="F3250" t="s">
        <v>9600</v>
      </c>
      <c r="G3250" t="s">
        <v>170</v>
      </c>
      <c r="H3250" t="s">
        <v>143</v>
      </c>
      <c r="I3250" t="s">
        <v>135</v>
      </c>
      <c r="J3250" t="s">
        <v>136</v>
      </c>
      <c r="K3250" t="s">
        <v>137</v>
      </c>
      <c r="L3250" t="s">
        <v>9601</v>
      </c>
      <c r="M3250" t="s">
        <v>9602</v>
      </c>
      <c r="N3250">
        <v>1.5069444439999999</v>
      </c>
      <c r="O3250">
        <v>0</v>
      </c>
      <c r="P3250">
        <v>27</v>
      </c>
      <c r="Q3250">
        <v>0</v>
      </c>
      <c r="R3250">
        <v>3</v>
      </c>
      <c r="S3250">
        <v>0</v>
      </c>
      <c r="T3250">
        <v>7</v>
      </c>
      <c r="U3250">
        <v>0</v>
      </c>
      <c r="V3250">
        <v>0</v>
      </c>
      <c r="W3250">
        <v>0</v>
      </c>
      <c r="X3250">
        <v>39.758612084872539</v>
      </c>
      <c r="Y3250">
        <v>0</v>
      </c>
      <c r="Z3250">
        <v>45.061348444970804</v>
      </c>
      <c r="AA3250">
        <v>0</v>
      </c>
      <c r="AB3250">
        <v>6.4870101355307819</v>
      </c>
      <c r="AC3250">
        <v>0</v>
      </c>
      <c r="AD3250">
        <v>0</v>
      </c>
      <c r="AE3250">
        <v>91.306970665374124</v>
      </c>
    </row>
    <row r="3251" spans="1:31" x14ac:dyDescent="0.25">
      <c r="A3251">
        <v>1811485</v>
      </c>
      <c r="B3251">
        <v>1</v>
      </c>
      <c r="C3251" t="s">
        <v>80</v>
      </c>
      <c r="D3251" t="s">
        <v>105</v>
      </c>
      <c r="E3251" t="s">
        <v>176</v>
      </c>
      <c r="F3251" t="s">
        <v>9603</v>
      </c>
      <c r="G3251" t="s">
        <v>142</v>
      </c>
      <c r="H3251" t="s">
        <v>143</v>
      </c>
      <c r="I3251" t="s">
        <v>135</v>
      </c>
      <c r="J3251" t="s">
        <v>136</v>
      </c>
      <c r="K3251" t="s">
        <v>137</v>
      </c>
      <c r="L3251" t="s">
        <v>9604</v>
      </c>
      <c r="M3251" t="s">
        <v>9605</v>
      </c>
      <c r="N3251">
        <v>1.0877777769999999</v>
      </c>
      <c r="O3251">
        <v>4</v>
      </c>
      <c r="P3251">
        <v>8</v>
      </c>
      <c r="Q3251">
        <v>6</v>
      </c>
      <c r="R3251">
        <v>4</v>
      </c>
      <c r="S3251">
        <v>16</v>
      </c>
      <c r="T3251">
        <v>14</v>
      </c>
      <c r="U3251">
        <v>4</v>
      </c>
      <c r="V3251">
        <v>1</v>
      </c>
      <c r="W3251">
        <v>12.919818638530124</v>
      </c>
      <c r="X3251">
        <v>6.9620959178881403</v>
      </c>
      <c r="Y3251">
        <v>4.3880935422978142</v>
      </c>
      <c r="Z3251">
        <v>18.144799491049294</v>
      </c>
      <c r="AA3251">
        <v>52.654970115235628</v>
      </c>
      <c r="AB3251">
        <v>15.311199607052144</v>
      </c>
      <c r="AC3251">
        <v>94.571802650274606</v>
      </c>
      <c r="AD3251">
        <v>7.3886614215288873</v>
      </c>
      <c r="AE3251">
        <v>212.34144138385665</v>
      </c>
    </row>
    <row r="3252" spans="1:31" x14ac:dyDescent="0.25">
      <c r="A3252">
        <v>1811486</v>
      </c>
      <c r="B3252">
        <v>1</v>
      </c>
      <c r="C3252" t="s">
        <v>81</v>
      </c>
      <c r="D3252" t="s">
        <v>118</v>
      </c>
      <c r="E3252" t="s">
        <v>146</v>
      </c>
      <c r="F3252" t="s">
        <v>9606</v>
      </c>
      <c r="G3252" t="s">
        <v>142</v>
      </c>
      <c r="H3252" t="s">
        <v>143</v>
      </c>
      <c r="I3252" t="s">
        <v>199</v>
      </c>
      <c r="J3252" t="s">
        <v>136</v>
      </c>
      <c r="K3252" t="s">
        <v>137</v>
      </c>
      <c r="L3252" t="s">
        <v>9607</v>
      </c>
      <c r="M3252" t="s">
        <v>9608</v>
      </c>
      <c r="N3252">
        <v>7.4999999999999997E-3</v>
      </c>
      <c r="O3252">
        <v>0</v>
      </c>
      <c r="P3252">
        <v>414</v>
      </c>
      <c r="Q3252">
        <v>0</v>
      </c>
      <c r="R3252">
        <v>9</v>
      </c>
      <c r="S3252">
        <v>0</v>
      </c>
      <c r="T3252">
        <v>14</v>
      </c>
      <c r="U3252">
        <v>0</v>
      </c>
      <c r="V3252">
        <v>0</v>
      </c>
      <c r="W3252">
        <v>0</v>
      </c>
      <c r="X3252">
        <v>0.35795375066688706</v>
      </c>
      <c r="Y3252">
        <v>0</v>
      </c>
      <c r="Z3252">
        <v>1.8181928246399998E-2</v>
      </c>
      <c r="AA3252">
        <v>0</v>
      </c>
      <c r="AB3252">
        <v>6.0603576118694998E-2</v>
      </c>
      <c r="AC3252">
        <v>0</v>
      </c>
      <c r="AD3252">
        <v>0</v>
      </c>
      <c r="AE3252">
        <v>0.43673925503198202</v>
      </c>
    </row>
    <row r="3253" spans="1:31" x14ac:dyDescent="0.25">
      <c r="A3253">
        <v>1811487</v>
      </c>
      <c r="B3253">
        <v>1</v>
      </c>
      <c r="C3253" t="s">
        <v>80</v>
      </c>
      <c r="D3253" t="s">
        <v>103</v>
      </c>
      <c r="E3253" t="s">
        <v>291</v>
      </c>
      <c r="F3253" t="s">
        <v>9609</v>
      </c>
      <c r="G3253" t="s">
        <v>424</v>
      </c>
      <c r="H3253" t="s">
        <v>134</v>
      </c>
      <c r="I3253" t="s">
        <v>135</v>
      </c>
      <c r="J3253" t="s">
        <v>136</v>
      </c>
      <c r="K3253" t="s">
        <v>137</v>
      </c>
      <c r="L3253" t="s">
        <v>9610</v>
      </c>
      <c r="M3253" t="s">
        <v>9611</v>
      </c>
      <c r="N3253">
        <v>1.4158333329999999</v>
      </c>
      <c r="O3253">
        <v>0</v>
      </c>
      <c r="P3253">
        <v>498</v>
      </c>
      <c r="Q3253">
        <v>0</v>
      </c>
      <c r="R3253">
        <v>3</v>
      </c>
      <c r="S3253">
        <v>0</v>
      </c>
      <c r="T3253">
        <v>23</v>
      </c>
      <c r="U3253">
        <v>0</v>
      </c>
      <c r="V3253">
        <v>0</v>
      </c>
      <c r="W3253">
        <v>0</v>
      </c>
      <c r="X3253">
        <v>162.78077349159784</v>
      </c>
      <c r="Y3253">
        <v>0</v>
      </c>
      <c r="Z3253">
        <v>0.25025398808279337</v>
      </c>
      <c r="AA3253">
        <v>0</v>
      </c>
      <c r="AB3253">
        <v>28.715912379910254</v>
      </c>
      <c r="AC3253">
        <v>0</v>
      </c>
      <c r="AD3253">
        <v>0</v>
      </c>
      <c r="AE3253">
        <v>191.7469398595909</v>
      </c>
    </row>
    <row r="3254" spans="1:31" x14ac:dyDescent="0.25">
      <c r="A3254">
        <v>1811488</v>
      </c>
      <c r="B3254">
        <v>1</v>
      </c>
      <c r="C3254" t="s">
        <v>81</v>
      </c>
      <c r="D3254" t="s">
        <v>118</v>
      </c>
      <c r="E3254" t="s">
        <v>140</v>
      </c>
      <c r="F3254" t="s">
        <v>6226</v>
      </c>
      <c r="G3254" t="s">
        <v>142</v>
      </c>
      <c r="H3254" t="s">
        <v>143</v>
      </c>
      <c r="I3254" t="s">
        <v>199</v>
      </c>
      <c r="J3254" t="s">
        <v>136</v>
      </c>
      <c r="K3254" t="s">
        <v>137</v>
      </c>
      <c r="L3254" t="s">
        <v>9612</v>
      </c>
      <c r="M3254" t="s">
        <v>9613</v>
      </c>
      <c r="N3254">
        <v>1.1111111E-2</v>
      </c>
      <c r="O3254">
        <v>0</v>
      </c>
      <c r="P3254">
        <v>309</v>
      </c>
      <c r="Q3254">
        <v>5</v>
      </c>
      <c r="R3254">
        <v>12</v>
      </c>
      <c r="S3254">
        <v>0</v>
      </c>
      <c r="T3254">
        <v>15</v>
      </c>
      <c r="U3254">
        <v>0</v>
      </c>
      <c r="V3254">
        <v>0</v>
      </c>
      <c r="W3254">
        <v>0</v>
      </c>
      <c r="X3254">
        <v>0.40530341988738899</v>
      </c>
      <c r="Y3254">
        <v>4.988348598382223E-2</v>
      </c>
      <c r="Z3254">
        <v>0.12060250085546667</v>
      </c>
      <c r="AA3254">
        <v>0</v>
      </c>
      <c r="AB3254">
        <v>1.6189218170200002E-2</v>
      </c>
      <c r="AC3254">
        <v>0</v>
      </c>
      <c r="AD3254">
        <v>0</v>
      </c>
      <c r="AE3254">
        <v>0.59197862489687791</v>
      </c>
    </row>
    <row r="3255" spans="1:31" x14ac:dyDescent="0.25">
      <c r="A3255">
        <v>1811489</v>
      </c>
      <c r="B3255">
        <v>1</v>
      </c>
      <c r="C3255" t="s">
        <v>81</v>
      </c>
      <c r="D3255" t="s">
        <v>122</v>
      </c>
      <c r="E3255" t="s">
        <v>176</v>
      </c>
      <c r="F3255" t="s">
        <v>1646</v>
      </c>
      <c r="G3255" t="s">
        <v>142</v>
      </c>
      <c r="H3255" t="s">
        <v>143</v>
      </c>
      <c r="I3255" t="s">
        <v>135</v>
      </c>
      <c r="J3255" t="s">
        <v>136</v>
      </c>
      <c r="K3255" t="s">
        <v>137</v>
      </c>
      <c r="L3255" t="s">
        <v>9614</v>
      </c>
      <c r="M3255" t="s">
        <v>9615</v>
      </c>
      <c r="N3255">
        <v>6.0277776999999998E-2</v>
      </c>
      <c r="O3255">
        <v>5</v>
      </c>
      <c r="P3255">
        <v>3722</v>
      </c>
      <c r="Q3255">
        <v>61</v>
      </c>
      <c r="R3255">
        <v>133</v>
      </c>
      <c r="S3255">
        <v>40</v>
      </c>
      <c r="T3255">
        <v>321</v>
      </c>
      <c r="U3255">
        <v>3</v>
      </c>
      <c r="V3255">
        <v>1</v>
      </c>
      <c r="W3255">
        <v>0.10904463182126113</v>
      </c>
      <c r="X3255">
        <v>31.736417799474502</v>
      </c>
      <c r="Y3255">
        <v>6.7471093940337337</v>
      </c>
      <c r="Z3255">
        <v>1.5999170696532645</v>
      </c>
      <c r="AA3255">
        <v>6.5792042923862981</v>
      </c>
      <c r="AB3255">
        <v>4.7473823435019691</v>
      </c>
      <c r="AC3255">
        <v>1.3552928360070633</v>
      </c>
      <c r="AD3255">
        <v>6.0977654360486102E-3</v>
      </c>
      <c r="AE3255">
        <v>52.880466132314147</v>
      </c>
    </row>
    <row r="3256" spans="1:31" x14ac:dyDescent="0.25">
      <c r="A3256">
        <v>1811491</v>
      </c>
      <c r="B3256">
        <v>1</v>
      </c>
      <c r="C3256" t="s">
        <v>80</v>
      </c>
      <c r="D3256" t="s">
        <v>85</v>
      </c>
      <c r="E3256" t="s">
        <v>131</v>
      </c>
      <c r="F3256" t="s">
        <v>9616</v>
      </c>
      <c r="G3256" t="s">
        <v>133</v>
      </c>
      <c r="H3256" t="s">
        <v>134</v>
      </c>
      <c r="I3256" t="s">
        <v>135</v>
      </c>
      <c r="J3256" t="s">
        <v>136</v>
      </c>
      <c r="K3256" t="s">
        <v>137</v>
      </c>
      <c r="L3256" t="s">
        <v>9617</v>
      </c>
      <c r="M3256" t="s">
        <v>9618</v>
      </c>
      <c r="N3256">
        <v>9.3519444440000008</v>
      </c>
      <c r="O3256">
        <v>0</v>
      </c>
      <c r="P3256">
        <v>11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29.018267534667661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29.018267534667661</v>
      </c>
    </row>
    <row r="3257" spans="1:31" x14ac:dyDescent="0.25">
      <c r="A3257">
        <v>1811492</v>
      </c>
      <c r="B3257">
        <v>1</v>
      </c>
      <c r="C3257" t="s">
        <v>80</v>
      </c>
      <c r="D3257" t="s">
        <v>107</v>
      </c>
      <c r="E3257" t="s">
        <v>140</v>
      </c>
      <c r="F3257" t="s">
        <v>9619</v>
      </c>
      <c r="G3257" t="s">
        <v>142</v>
      </c>
      <c r="H3257" t="s">
        <v>143</v>
      </c>
      <c r="I3257" t="s">
        <v>135</v>
      </c>
      <c r="J3257" t="s">
        <v>136</v>
      </c>
      <c r="K3257" t="s">
        <v>137</v>
      </c>
      <c r="L3257" t="s">
        <v>9620</v>
      </c>
      <c r="M3257" t="s">
        <v>9621</v>
      </c>
      <c r="N3257">
        <v>1.123888888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1469.266535395464</v>
      </c>
      <c r="AD3257">
        <v>0</v>
      </c>
      <c r="AE3257">
        <v>1469.266535395464</v>
      </c>
    </row>
    <row r="3258" spans="1:31" x14ac:dyDescent="0.25">
      <c r="A3258">
        <v>1811493</v>
      </c>
      <c r="B3258">
        <v>1</v>
      </c>
      <c r="C3258" t="s">
        <v>80</v>
      </c>
      <c r="D3258" t="s">
        <v>84</v>
      </c>
      <c r="E3258" t="s">
        <v>131</v>
      </c>
      <c r="F3258" t="s">
        <v>9622</v>
      </c>
      <c r="G3258" t="s">
        <v>209</v>
      </c>
      <c r="H3258" t="s">
        <v>134</v>
      </c>
      <c r="I3258" t="s">
        <v>135</v>
      </c>
      <c r="J3258" t="s">
        <v>136</v>
      </c>
      <c r="K3258" t="s">
        <v>137</v>
      </c>
      <c r="L3258" t="s">
        <v>9623</v>
      </c>
      <c r="M3258" t="s">
        <v>9624</v>
      </c>
      <c r="N3258">
        <v>0.87305555499999998</v>
      </c>
      <c r="O3258">
        <v>0</v>
      </c>
      <c r="P3258">
        <v>5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0.63839466409894807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0.63839466409894807</v>
      </c>
    </row>
    <row r="3259" spans="1:31" x14ac:dyDescent="0.25">
      <c r="A3259">
        <v>1811494</v>
      </c>
      <c r="B3259">
        <v>1</v>
      </c>
      <c r="C3259" t="s">
        <v>81</v>
      </c>
      <c r="D3259" t="s">
        <v>128</v>
      </c>
      <c r="E3259" t="s">
        <v>131</v>
      </c>
      <c r="F3259" t="s">
        <v>9625</v>
      </c>
      <c r="G3259" t="s">
        <v>209</v>
      </c>
      <c r="H3259" t="s">
        <v>134</v>
      </c>
      <c r="I3259" t="s">
        <v>135</v>
      </c>
      <c r="J3259" t="s">
        <v>136</v>
      </c>
      <c r="K3259" t="s">
        <v>137</v>
      </c>
      <c r="L3259" t="s">
        <v>9626</v>
      </c>
      <c r="M3259" t="s">
        <v>9627</v>
      </c>
      <c r="N3259">
        <v>1.6575</v>
      </c>
      <c r="O3259">
        <v>0</v>
      </c>
      <c r="P3259">
        <v>6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2.7885712306711885</v>
      </c>
      <c r="Y3259">
        <v>0</v>
      </c>
      <c r="Z3259">
        <v>0</v>
      </c>
      <c r="AA3259">
        <v>0</v>
      </c>
      <c r="AB3259">
        <v>0.10583441070683251</v>
      </c>
      <c r="AC3259">
        <v>0</v>
      </c>
      <c r="AD3259">
        <v>0</v>
      </c>
      <c r="AE3259">
        <v>2.8944056413780208</v>
      </c>
    </row>
    <row r="3260" spans="1:31" x14ac:dyDescent="0.25">
      <c r="A3260">
        <v>1811495</v>
      </c>
      <c r="B3260">
        <v>1</v>
      </c>
      <c r="C3260" t="s">
        <v>81</v>
      </c>
      <c r="D3260" t="s">
        <v>123</v>
      </c>
      <c r="E3260" t="s">
        <v>140</v>
      </c>
      <c r="F3260" t="s">
        <v>9628</v>
      </c>
      <c r="G3260" t="s">
        <v>142</v>
      </c>
      <c r="H3260" t="s">
        <v>143</v>
      </c>
      <c r="I3260" t="s">
        <v>135</v>
      </c>
      <c r="J3260" t="s">
        <v>136</v>
      </c>
      <c r="K3260" t="s">
        <v>137</v>
      </c>
      <c r="L3260" t="s">
        <v>9629</v>
      </c>
      <c r="M3260" t="s">
        <v>9630</v>
      </c>
      <c r="N3260">
        <v>3.298888888</v>
      </c>
      <c r="O3260">
        <v>0</v>
      </c>
      <c r="P3260">
        <v>245</v>
      </c>
      <c r="Q3260">
        <v>0</v>
      </c>
      <c r="R3260">
        <v>16</v>
      </c>
      <c r="S3260">
        <v>0</v>
      </c>
      <c r="T3260">
        <v>24</v>
      </c>
      <c r="U3260">
        <v>0</v>
      </c>
      <c r="V3260">
        <v>0</v>
      </c>
      <c r="W3260">
        <v>0</v>
      </c>
      <c r="X3260">
        <v>142.53912143209911</v>
      </c>
      <c r="Y3260">
        <v>0</v>
      </c>
      <c r="Z3260">
        <v>4.1987688856093008</v>
      </c>
      <c r="AA3260">
        <v>0</v>
      </c>
      <c r="AB3260">
        <v>10.550072787156781</v>
      </c>
      <c r="AC3260">
        <v>0</v>
      </c>
      <c r="AD3260">
        <v>0</v>
      </c>
      <c r="AE3260">
        <v>157.28796310486518</v>
      </c>
    </row>
    <row r="3261" spans="1:31" x14ac:dyDescent="0.25">
      <c r="A3261">
        <v>1811496</v>
      </c>
      <c r="B3261">
        <v>1</v>
      </c>
      <c r="C3261" t="s">
        <v>80</v>
      </c>
      <c r="D3261" t="s">
        <v>96</v>
      </c>
      <c r="E3261" t="s">
        <v>131</v>
      </c>
      <c r="F3261" t="s">
        <v>9631</v>
      </c>
      <c r="G3261" t="s">
        <v>231</v>
      </c>
      <c r="H3261" t="s">
        <v>134</v>
      </c>
      <c r="I3261" t="s">
        <v>135</v>
      </c>
      <c r="J3261" t="s">
        <v>136</v>
      </c>
      <c r="K3261" t="s">
        <v>137</v>
      </c>
      <c r="L3261" t="s">
        <v>9632</v>
      </c>
      <c r="M3261" t="s">
        <v>9633</v>
      </c>
      <c r="N3261">
        <v>2.082777777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</row>
    <row r="3262" spans="1:31" x14ac:dyDescent="0.25">
      <c r="A3262">
        <v>1811498</v>
      </c>
      <c r="B3262">
        <v>1</v>
      </c>
      <c r="C3262" t="s">
        <v>80</v>
      </c>
      <c r="D3262" t="s">
        <v>96</v>
      </c>
      <c r="E3262" t="s">
        <v>131</v>
      </c>
      <c r="F3262" t="s">
        <v>9634</v>
      </c>
      <c r="G3262" t="s">
        <v>133</v>
      </c>
      <c r="H3262" t="s">
        <v>134</v>
      </c>
      <c r="I3262" t="s">
        <v>135</v>
      </c>
      <c r="J3262" t="s">
        <v>136</v>
      </c>
      <c r="K3262" t="s">
        <v>137</v>
      </c>
      <c r="L3262" t="s">
        <v>9635</v>
      </c>
      <c r="M3262" t="s">
        <v>9636</v>
      </c>
      <c r="N3262">
        <v>7.0616666659999998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1.300720695958252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1.300720695958252</v>
      </c>
    </row>
    <row r="3263" spans="1:31" x14ac:dyDescent="0.25">
      <c r="A3263">
        <v>1811499</v>
      </c>
      <c r="B3263">
        <v>1</v>
      </c>
      <c r="C3263" t="s">
        <v>80</v>
      </c>
      <c r="D3263" t="s">
        <v>104</v>
      </c>
      <c r="E3263" t="s">
        <v>140</v>
      </c>
      <c r="F3263" t="s">
        <v>5012</v>
      </c>
      <c r="G3263" t="s">
        <v>263</v>
      </c>
      <c r="H3263" t="s">
        <v>143</v>
      </c>
      <c r="I3263" t="s">
        <v>135</v>
      </c>
      <c r="J3263" t="s">
        <v>136</v>
      </c>
      <c r="K3263" t="s">
        <v>159</v>
      </c>
      <c r="L3263" t="s">
        <v>9637</v>
      </c>
      <c r="M3263" t="s">
        <v>9638</v>
      </c>
      <c r="N3263">
        <v>2.466388888</v>
      </c>
      <c r="O3263">
        <v>0</v>
      </c>
      <c r="P3263">
        <v>435</v>
      </c>
      <c r="Q3263">
        <v>4</v>
      </c>
      <c r="R3263">
        <v>10</v>
      </c>
      <c r="S3263">
        <v>2</v>
      </c>
      <c r="T3263">
        <v>99</v>
      </c>
      <c r="U3263">
        <v>1</v>
      </c>
      <c r="V3263">
        <v>0</v>
      </c>
      <c r="W3263">
        <v>0</v>
      </c>
      <c r="X3263">
        <v>338.82071180564083</v>
      </c>
      <c r="Y3263">
        <v>21.96325697293058</v>
      </c>
      <c r="Z3263">
        <v>72.22233065296102</v>
      </c>
      <c r="AA3263">
        <v>175.46095238817011</v>
      </c>
      <c r="AB3263">
        <v>162.58182565686124</v>
      </c>
      <c r="AC3263">
        <v>44.79448951562474</v>
      </c>
      <c r="AD3263">
        <v>0</v>
      </c>
      <c r="AE3263">
        <v>815.84356699218858</v>
      </c>
    </row>
    <row r="3264" spans="1:31" x14ac:dyDescent="0.25">
      <c r="A3264">
        <v>1811508</v>
      </c>
      <c r="B3264">
        <v>1</v>
      </c>
      <c r="C3264" t="s">
        <v>80</v>
      </c>
      <c r="D3264" t="s">
        <v>93</v>
      </c>
      <c r="E3264" t="s">
        <v>146</v>
      </c>
      <c r="F3264" t="s">
        <v>9639</v>
      </c>
      <c r="G3264" t="s">
        <v>142</v>
      </c>
      <c r="H3264" t="s">
        <v>143</v>
      </c>
      <c r="I3264" t="s">
        <v>135</v>
      </c>
      <c r="J3264" t="s">
        <v>136</v>
      </c>
      <c r="K3264" t="s">
        <v>137</v>
      </c>
      <c r="L3264" t="s">
        <v>9640</v>
      </c>
      <c r="M3264" t="s">
        <v>9641</v>
      </c>
      <c r="N3264">
        <v>1.533055555</v>
      </c>
      <c r="O3264">
        <v>0</v>
      </c>
      <c r="P3264">
        <v>12</v>
      </c>
      <c r="Q3264">
        <v>0</v>
      </c>
      <c r="R3264">
        <v>10</v>
      </c>
      <c r="S3264">
        <v>0</v>
      </c>
      <c r="T3264">
        <v>6</v>
      </c>
      <c r="U3264">
        <v>0</v>
      </c>
      <c r="V3264">
        <v>0</v>
      </c>
      <c r="W3264">
        <v>0</v>
      </c>
      <c r="X3264">
        <v>6.4147743467401241</v>
      </c>
      <c r="Y3264">
        <v>0</v>
      </c>
      <c r="Z3264">
        <v>94.260514191955707</v>
      </c>
      <c r="AA3264">
        <v>0</v>
      </c>
      <c r="AB3264">
        <v>3.4250194642062386</v>
      </c>
      <c r="AC3264">
        <v>0</v>
      </c>
      <c r="AD3264">
        <v>0</v>
      </c>
      <c r="AE3264">
        <v>104.10030800290208</v>
      </c>
    </row>
    <row r="3265" spans="1:31" x14ac:dyDescent="0.25">
      <c r="A3265">
        <v>1811509</v>
      </c>
      <c r="B3265">
        <v>1</v>
      </c>
      <c r="C3265" t="s">
        <v>80</v>
      </c>
      <c r="D3265" t="s">
        <v>96</v>
      </c>
      <c r="E3265" t="s">
        <v>193</v>
      </c>
      <c r="F3265" t="s">
        <v>9642</v>
      </c>
      <c r="G3265" t="s">
        <v>826</v>
      </c>
      <c r="H3265" t="s">
        <v>134</v>
      </c>
      <c r="I3265" t="s">
        <v>135</v>
      </c>
      <c r="J3265" t="s">
        <v>136</v>
      </c>
      <c r="K3265" t="s">
        <v>137</v>
      </c>
      <c r="L3265" t="s">
        <v>9643</v>
      </c>
      <c r="M3265" t="s">
        <v>9644</v>
      </c>
      <c r="N3265">
        <v>0.82416666599999999</v>
      </c>
      <c r="O3265">
        <v>0</v>
      </c>
      <c r="P3265">
        <v>54</v>
      </c>
      <c r="Q3265">
        <v>0</v>
      </c>
      <c r="R3265">
        <v>0</v>
      </c>
      <c r="S3265">
        <v>0</v>
      </c>
      <c r="T3265">
        <v>3</v>
      </c>
      <c r="U3265">
        <v>0</v>
      </c>
      <c r="V3265">
        <v>0</v>
      </c>
      <c r="W3265">
        <v>0</v>
      </c>
      <c r="X3265">
        <v>18.132429158991695</v>
      </c>
      <c r="Y3265">
        <v>0</v>
      </c>
      <c r="Z3265">
        <v>0</v>
      </c>
      <c r="AA3265">
        <v>0</v>
      </c>
      <c r="AB3265">
        <v>0.89888061835132504</v>
      </c>
      <c r="AC3265">
        <v>0</v>
      </c>
      <c r="AD3265">
        <v>0</v>
      </c>
      <c r="AE3265">
        <v>19.031309777343019</v>
      </c>
    </row>
    <row r="3266" spans="1:31" x14ac:dyDescent="0.25">
      <c r="A3266">
        <v>1811512</v>
      </c>
      <c r="B3266">
        <v>1</v>
      </c>
      <c r="C3266" t="s">
        <v>80</v>
      </c>
      <c r="D3266" t="s">
        <v>93</v>
      </c>
      <c r="E3266" t="s">
        <v>131</v>
      </c>
      <c r="F3266" t="s">
        <v>9645</v>
      </c>
      <c r="G3266" t="s">
        <v>231</v>
      </c>
      <c r="H3266" t="s">
        <v>134</v>
      </c>
      <c r="I3266" t="s">
        <v>135</v>
      </c>
      <c r="J3266" t="s">
        <v>136</v>
      </c>
      <c r="K3266" t="s">
        <v>137</v>
      </c>
      <c r="L3266" t="s">
        <v>9646</v>
      </c>
      <c r="M3266" t="s">
        <v>9647</v>
      </c>
      <c r="N3266">
        <v>3.028611111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7.607687830251833E-2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7.607687830251833E-2</v>
      </c>
    </row>
    <row r="3267" spans="1:31" x14ac:dyDescent="0.25">
      <c r="A3267">
        <v>1811517</v>
      </c>
      <c r="B3267">
        <v>1</v>
      </c>
      <c r="C3267" t="s">
        <v>80</v>
      </c>
      <c r="D3267" t="s">
        <v>96</v>
      </c>
      <c r="E3267" t="s">
        <v>146</v>
      </c>
      <c r="F3267" t="s">
        <v>9648</v>
      </c>
      <c r="G3267" t="s">
        <v>3018</v>
      </c>
      <c r="H3267" t="s">
        <v>143</v>
      </c>
      <c r="I3267" t="s">
        <v>135</v>
      </c>
      <c r="J3267" t="s">
        <v>136</v>
      </c>
      <c r="K3267" t="s">
        <v>137</v>
      </c>
      <c r="L3267" t="s">
        <v>9649</v>
      </c>
      <c r="M3267" t="s">
        <v>9650</v>
      </c>
      <c r="N3267">
        <v>0.707777777</v>
      </c>
      <c r="O3267">
        <v>0</v>
      </c>
      <c r="P3267">
        <v>0</v>
      </c>
      <c r="Q3267">
        <v>1</v>
      </c>
      <c r="R3267">
        <v>0</v>
      </c>
      <c r="S3267">
        <v>2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0.52410203288118218</v>
      </c>
      <c r="Z3267">
        <v>0</v>
      </c>
      <c r="AA3267">
        <v>6.4151241997904886</v>
      </c>
      <c r="AB3267">
        <v>0</v>
      </c>
      <c r="AC3267">
        <v>0</v>
      </c>
      <c r="AD3267">
        <v>0</v>
      </c>
      <c r="AE3267">
        <v>6.9392262326716709</v>
      </c>
    </row>
    <row r="3268" spans="1:31" x14ac:dyDescent="0.25">
      <c r="A3268">
        <v>1811522</v>
      </c>
      <c r="B3268">
        <v>1</v>
      </c>
      <c r="C3268" t="s">
        <v>80</v>
      </c>
      <c r="D3268" t="s">
        <v>105</v>
      </c>
      <c r="E3268" t="s">
        <v>140</v>
      </c>
      <c r="F3268" t="s">
        <v>9651</v>
      </c>
      <c r="G3268" t="s">
        <v>142</v>
      </c>
      <c r="H3268" t="s">
        <v>143</v>
      </c>
      <c r="I3268" t="s">
        <v>135</v>
      </c>
      <c r="J3268" t="s">
        <v>136</v>
      </c>
      <c r="K3268" t="s">
        <v>137</v>
      </c>
      <c r="L3268" t="s">
        <v>9652</v>
      </c>
      <c r="M3268" t="s">
        <v>9653</v>
      </c>
      <c r="N3268">
        <v>0.46250000000000002</v>
      </c>
      <c r="O3268">
        <v>4</v>
      </c>
      <c r="P3268">
        <v>2011</v>
      </c>
      <c r="Q3268">
        <v>5</v>
      </c>
      <c r="R3268">
        <v>13</v>
      </c>
      <c r="S3268">
        <v>21</v>
      </c>
      <c r="T3268">
        <v>228</v>
      </c>
      <c r="U3268">
        <v>3</v>
      </c>
      <c r="V3268">
        <v>0</v>
      </c>
      <c r="W3268">
        <v>3.3539153887256501</v>
      </c>
      <c r="X3268">
        <v>211.54608865556395</v>
      </c>
      <c r="Y3268">
        <v>33.441766900407451</v>
      </c>
      <c r="Z3268">
        <v>3.9036525968837004</v>
      </c>
      <c r="AA3268">
        <v>34.608364111278355</v>
      </c>
      <c r="AB3268">
        <v>73.097551560642898</v>
      </c>
      <c r="AC3268">
        <v>49.365176080229105</v>
      </c>
      <c r="AD3268">
        <v>0</v>
      </c>
      <c r="AE3268">
        <v>409.31651529373113</v>
      </c>
    </row>
    <row r="3269" spans="1:31" x14ac:dyDescent="0.25">
      <c r="A3269">
        <v>1811523</v>
      </c>
      <c r="B3269">
        <v>1</v>
      </c>
      <c r="C3269" t="s">
        <v>80</v>
      </c>
      <c r="D3269" t="s">
        <v>110</v>
      </c>
      <c r="E3269" t="s">
        <v>131</v>
      </c>
      <c r="F3269" t="s">
        <v>9654</v>
      </c>
      <c r="G3269" t="s">
        <v>231</v>
      </c>
      <c r="H3269" t="s">
        <v>134</v>
      </c>
      <c r="I3269" t="s">
        <v>135</v>
      </c>
      <c r="J3269" t="s">
        <v>136</v>
      </c>
      <c r="K3269" t="s">
        <v>137</v>
      </c>
      <c r="L3269" t="s">
        <v>9655</v>
      </c>
      <c r="M3269" t="s">
        <v>9656</v>
      </c>
      <c r="N3269">
        <v>1.7808333329999999</v>
      </c>
      <c r="O3269">
        <v>0</v>
      </c>
      <c r="P3269">
        <v>2</v>
      </c>
      <c r="Q3269">
        <v>0</v>
      </c>
      <c r="R3269">
        <v>0</v>
      </c>
      <c r="S3269">
        <v>0</v>
      </c>
      <c r="T3269">
        <v>2</v>
      </c>
      <c r="U3269">
        <v>0</v>
      </c>
      <c r="V3269">
        <v>0</v>
      </c>
      <c r="W3269">
        <v>0</v>
      </c>
      <c r="X3269">
        <v>1.5266180095904276</v>
      </c>
      <c r="Y3269">
        <v>0</v>
      </c>
      <c r="Z3269">
        <v>0</v>
      </c>
      <c r="AA3269">
        <v>0</v>
      </c>
      <c r="AB3269">
        <v>1.1912284026639715</v>
      </c>
      <c r="AC3269">
        <v>0</v>
      </c>
      <c r="AD3269">
        <v>0</v>
      </c>
      <c r="AE3269">
        <v>2.7178464122543993</v>
      </c>
    </row>
    <row r="3270" spans="1:31" x14ac:dyDescent="0.25">
      <c r="A3270">
        <v>1811526</v>
      </c>
      <c r="B3270">
        <v>1</v>
      </c>
      <c r="C3270" t="s">
        <v>80</v>
      </c>
      <c r="D3270" t="s">
        <v>83</v>
      </c>
      <c r="E3270" t="s">
        <v>146</v>
      </c>
      <c r="F3270" t="s">
        <v>9657</v>
      </c>
      <c r="G3270" t="s">
        <v>170</v>
      </c>
      <c r="H3270" t="s">
        <v>143</v>
      </c>
      <c r="I3270" t="s">
        <v>135</v>
      </c>
      <c r="J3270" t="s">
        <v>136</v>
      </c>
      <c r="K3270" t="s">
        <v>137</v>
      </c>
      <c r="L3270" t="s">
        <v>9658</v>
      </c>
      <c r="M3270" t="s">
        <v>9659</v>
      </c>
      <c r="N3270">
        <v>1.896111111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92.945772824194336</v>
      </c>
      <c r="AD3270">
        <v>0</v>
      </c>
      <c r="AE3270">
        <v>92.945772824194336</v>
      </c>
    </row>
    <row r="3271" spans="1:31" x14ac:dyDescent="0.25">
      <c r="A3271">
        <v>1811528</v>
      </c>
      <c r="B3271">
        <v>1</v>
      </c>
      <c r="C3271" t="s">
        <v>80</v>
      </c>
      <c r="D3271" t="s">
        <v>94</v>
      </c>
      <c r="E3271" t="s">
        <v>176</v>
      </c>
      <c r="F3271" t="s">
        <v>9660</v>
      </c>
      <c r="G3271" t="s">
        <v>142</v>
      </c>
      <c r="H3271" t="s">
        <v>143</v>
      </c>
      <c r="I3271" t="s">
        <v>199</v>
      </c>
      <c r="J3271" t="s">
        <v>136</v>
      </c>
      <c r="K3271" t="s">
        <v>137</v>
      </c>
      <c r="L3271" t="s">
        <v>9661</v>
      </c>
      <c r="M3271" t="s">
        <v>9662</v>
      </c>
      <c r="N3271">
        <v>0.05</v>
      </c>
      <c r="O3271">
        <v>0</v>
      </c>
      <c r="P3271">
        <v>19372</v>
      </c>
      <c r="Q3271">
        <v>1</v>
      </c>
      <c r="R3271">
        <v>322</v>
      </c>
      <c r="S3271">
        <v>12</v>
      </c>
      <c r="T3271">
        <v>3319</v>
      </c>
      <c r="U3271">
        <v>2</v>
      </c>
      <c r="V3271">
        <v>11</v>
      </c>
      <c r="W3271">
        <v>0</v>
      </c>
      <c r="X3271">
        <v>245.7656849982007</v>
      </c>
      <c r="Y3271">
        <v>0.3305484999687</v>
      </c>
      <c r="Z3271">
        <v>4.4591421617280984</v>
      </c>
      <c r="AA3271">
        <v>38.430197733308248</v>
      </c>
      <c r="AB3271">
        <v>81.054993113134657</v>
      </c>
      <c r="AC3271">
        <v>2.1327219693234003</v>
      </c>
      <c r="AD3271">
        <v>3.865301316734</v>
      </c>
      <c r="AE3271">
        <v>376.03858979239783</v>
      </c>
    </row>
    <row r="3272" spans="1:31" x14ac:dyDescent="0.25">
      <c r="A3272">
        <v>1811531</v>
      </c>
      <c r="B3272">
        <v>1</v>
      </c>
      <c r="C3272" t="s">
        <v>81</v>
      </c>
      <c r="D3272" t="s">
        <v>112</v>
      </c>
      <c r="E3272" t="s">
        <v>131</v>
      </c>
      <c r="F3272" t="s">
        <v>9663</v>
      </c>
      <c r="G3272" t="s">
        <v>231</v>
      </c>
      <c r="H3272" t="s">
        <v>134</v>
      </c>
      <c r="I3272" t="s">
        <v>135</v>
      </c>
      <c r="J3272" t="s">
        <v>136</v>
      </c>
      <c r="K3272" t="s">
        <v>137</v>
      </c>
      <c r="L3272" t="s">
        <v>9664</v>
      </c>
      <c r="M3272" t="s">
        <v>9665</v>
      </c>
      <c r="N3272">
        <v>4.4119444440000004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1</v>
      </c>
      <c r="U3272">
        <v>0</v>
      </c>
      <c r="V3272">
        <v>0</v>
      </c>
      <c r="W3272">
        <v>0</v>
      </c>
      <c r="X3272">
        <v>0.3440152123566817</v>
      </c>
      <c r="Y3272">
        <v>0</v>
      </c>
      <c r="Z3272">
        <v>0</v>
      </c>
      <c r="AA3272">
        <v>0</v>
      </c>
      <c r="AB3272">
        <v>7.3607796880666675E-4</v>
      </c>
      <c r="AC3272">
        <v>0</v>
      </c>
      <c r="AD3272">
        <v>0</v>
      </c>
      <c r="AE3272">
        <v>0.34475129032548835</v>
      </c>
    </row>
    <row r="3273" spans="1:31" x14ac:dyDescent="0.25">
      <c r="A3273">
        <v>1811538</v>
      </c>
      <c r="B3273">
        <v>1</v>
      </c>
      <c r="C3273" t="s">
        <v>80</v>
      </c>
      <c r="D3273" t="s">
        <v>88</v>
      </c>
      <c r="E3273" t="s">
        <v>193</v>
      </c>
      <c r="F3273" t="s">
        <v>9666</v>
      </c>
      <c r="G3273" t="s">
        <v>235</v>
      </c>
      <c r="H3273" t="s">
        <v>134</v>
      </c>
      <c r="I3273" t="s">
        <v>135</v>
      </c>
      <c r="J3273" t="s">
        <v>136</v>
      </c>
      <c r="K3273" t="s">
        <v>137</v>
      </c>
      <c r="L3273" t="s">
        <v>9667</v>
      </c>
      <c r="M3273" t="s">
        <v>9668</v>
      </c>
      <c r="N3273">
        <v>0.97416666600000001</v>
      </c>
      <c r="O3273">
        <v>0</v>
      </c>
      <c r="P3273">
        <v>29</v>
      </c>
      <c r="Q3273">
        <v>0</v>
      </c>
      <c r="R3273">
        <v>0</v>
      </c>
      <c r="S3273">
        <v>0</v>
      </c>
      <c r="T3273">
        <v>2</v>
      </c>
      <c r="U3273">
        <v>0</v>
      </c>
      <c r="V3273">
        <v>0</v>
      </c>
      <c r="W3273">
        <v>0</v>
      </c>
      <c r="X3273">
        <v>8.0025366671921994</v>
      </c>
      <c r="Y3273">
        <v>0</v>
      </c>
      <c r="Z3273">
        <v>0</v>
      </c>
      <c r="AA3273">
        <v>0</v>
      </c>
      <c r="AB3273">
        <v>0.21195547206013751</v>
      </c>
      <c r="AC3273">
        <v>0</v>
      </c>
      <c r="AD3273">
        <v>0</v>
      </c>
      <c r="AE3273">
        <v>8.2144921392523376</v>
      </c>
    </row>
    <row r="3274" spans="1:31" x14ac:dyDescent="0.25">
      <c r="A3274">
        <v>1811539</v>
      </c>
      <c r="B3274">
        <v>1</v>
      </c>
      <c r="C3274" t="s">
        <v>81</v>
      </c>
      <c r="D3274" t="s">
        <v>123</v>
      </c>
      <c r="E3274" t="s">
        <v>146</v>
      </c>
      <c r="F3274" t="s">
        <v>743</v>
      </c>
      <c r="G3274" t="s">
        <v>142</v>
      </c>
      <c r="H3274" t="s">
        <v>143</v>
      </c>
      <c r="I3274" t="s">
        <v>135</v>
      </c>
      <c r="J3274" t="s">
        <v>136</v>
      </c>
      <c r="K3274" t="s">
        <v>137</v>
      </c>
      <c r="L3274" t="s">
        <v>9669</v>
      </c>
      <c r="M3274" t="s">
        <v>9670</v>
      </c>
      <c r="N3274">
        <v>2.9188888880000001</v>
      </c>
      <c r="O3274">
        <v>5</v>
      </c>
      <c r="P3274">
        <v>7</v>
      </c>
      <c r="Q3274">
        <v>178</v>
      </c>
      <c r="R3274">
        <v>129</v>
      </c>
      <c r="S3274">
        <v>28</v>
      </c>
      <c r="T3274">
        <v>14</v>
      </c>
      <c r="U3274">
        <v>0</v>
      </c>
      <c r="V3274">
        <v>0</v>
      </c>
      <c r="W3274">
        <v>3.8718486036238011</v>
      </c>
      <c r="X3274">
        <v>15.766197852868279</v>
      </c>
      <c r="Y3274">
        <v>188.53963796044931</v>
      </c>
      <c r="Z3274">
        <v>160.81351732464304</v>
      </c>
      <c r="AA3274">
        <v>49.644236832110437</v>
      </c>
      <c r="AB3274">
        <v>12.712241406929255</v>
      </c>
      <c r="AC3274">
        <v>0</v>
      </c>
      <c r="AD3274">
        <v>0</v>
      </c>
      <c r="AE3274">
        <v>431.34767998062409</v>
      </c>
    </row>
    <row r="3275" spans="1:31" x14ac:dyDescent="0.25">
      <c r="A3275">
        <v>1811541</v>
      </c>
      <c r="B3275">
        <v>1</v>
      </c>
      <c r="C3275" t="s">
        <v>81</v>
      </c>
      <c r="D3275" t="s">
        <v>113</v>
      </c>
      <c r="E3275" t="s">
        <v>140</v>
      </c>
      <c r="F3275" t="s">
        <v>4213</v>
      </c>
      <c r="G3275" t="s">
        <v>142</v>
      </c>
      <c r="H3275" t="s">
        <v>143</v>
      </c>
      <c r="I3275" t="s">
        <v>199</v>
      </c>
      <c r="J3275" t="s">
        <v>136</v>
      </c>
      <c r="K3275" t="s">
        <v>137</v>
      </c>
      <c r="L3275" t="s">
        <v>9671</v>
      </c>
      <c r="M3275" t="s">
        <v>9672</v>
      </c>
      <c r="N3275">
        <v>8.3333330000000001E-3</v>
      </c>
      <c r="O3275">
        <v>2</v>
      </c>
      <c r="P3275">
        <v>735</v>
      </c>
      <c r="Q3275">
        <v>26</v>
      </c>
      <c r="R3275">
        <v>265</v>
      </c>
      <c r="S3275">
        <v>4</v>
      </c>
      <c r="T3275">
        <v>24</v>
      </c>
      <c r="U3275">
        <v>1</v>
      </c>
      <c r="V3275">
        <v>0</v>
      </c>
      <c r="W3275">
        <v>3.5770498699833333E-3</v>
      </c>
      <c r="X3275">
        <v>0.95478114249418333</v>
      </c>
      <c r="Y3275">
        <v>0.50698156400774996</v>
      </c>
      <c r="Z3275">
        <v>0.82927069955703347</v>
      </c>
      <c r="AA3275">
        <v>0.16232825567280001</v>
      </c>
      <c r="AB3275">
        <v>0.14476417096575833</v>
      </c>
      <c r="AC3275">
        <v>0.10634242455199999</v>
      </c>
      <c r="AD3275">
        <v>0</v>
      </c>
      <c r="AE3275">
        <v>2.7080453071195083</v>
      </c>
    </row>
    <row r="3276" spans="1:31" x14ac:dyDescent="0.25">
      <c r="A3276">
        <v>1811544</v>
      </c>
      <c r="B3276">
        <v>1</v>
      </c>
      <c r="C3276" t="s">
        <v>80</v>
      </c>
      <c r="D3276" t="s">
        <v>107</v>
      </c>
      <c r="E3276" t="s">
        <v>131</v>
      </c>
      <c r="F3276" t="s">
        <v>9673</v>
      </c>
      <c r="G3276" t="s">
        <v>231</v>
      </c>
      <c r="H3276" t="s">
        <v>134</v>
      </c>
      <c r="I3276" t="s">
        <v>135</v>
      </c>
      <c r="J3276" t="s">
        <v>136</v>
      </c>
      <c r="K3276" t="s">
        <v>137</v>
      </c>
      <c r="L3276" t="s">
        <v>9674</v>
      </c>
      <c r="M3276" t="s">
        <v>9675</v>
      </c>
      <c r="N3276">
        <v>2.3352777769999999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0.10935937857165834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0.10935937857165834</v>
      </c>
    </row>
    <row r="3277" spans="1:31" x14ac:dyDescent="0.25">
      <c r="A3277">
        <v>1811548</v>
      </c>
      <c r="B3277">
        <v>1</v>
      </c>
      <c r="C3277" t="s">
        <v>80</v>
      </c>
      <c r="D3277" t="s">
        <v>99</v>
      </c>
      <c r="E3277" t="s">
        <v>131</v>
      </c>
      <c r="F3277" t="s">
        <v>9676</v>
      </c>
      <c r="G3277" t="s">
        <v>231</v>
      </c>
      <c r="H3277" t="s">
        <v>134</v>
      </c>
      <c r="I3277" t="s">
        <v>135</v>
      </c>
      <c r="J3277" t="s">
        <v>136</v>
      </c>
      <c r="K3277" t="s">
        <v>137</v>
      </c>
      <c r="L3277" t="s">
        <v>9677</v>
      </c>
      <c r="M3277" t="s">
        <v>9678</v>
      </c>
      <c r="N3277">
        <v>0.95722222199999996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0.25130709897450554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0.25130709897450554</v>
      </c>
    </row>
    <row r="3278" spans="1:31" x14ac:dyDescent="0.25">
      <c r="A3278">
        <v>1811549</v>
      </c>
      <c r="B3278">
        <v>1</v>
      </c>
      <c r="C3278" t="s">
        <v>81</v>
      </c>
      <c r="D3278" t="s">
        <v>116</v>
      </c>
      <c r="E3278" t="s">
        <v>146</v>
      </c>
      <c r="F3278" t="s">
        <v>9679</v>
      </c>
      <c r="G3278" t="s">
        <v>170</v>
      </c>
      <c r="H3278" t="s">
        <v>143</v>
      </c>
      <c r="I3278" t="s">
        <v>135</v>
      </c>
      <c r="J3278" t="s">
        <v>136</v>
      </c>
      <c r="K3278" t="s">
        <v>137</v>
      </c>
      <c r="L3278" t="s">
        <v>9680</v>
      </c>
      <c r="M3278" t="s">
        <v>9681</v>
      </c>
      <c r="N3278">
        <v>1.865277777</v>
      </c>
      <c r="O3278">
        <v>0</v>
      </c>
      <c r="P3278">
        <v>6</v>
      </c>
      <c r="Q3278">
        <v>0</v>
      </c>
      <c r="R3278">
        <v>17</v>
      </c>
      <c r="S3278">
        <v>0</v>
      </c>
      <c r="T3278">
        <v>1</v>
      </c>
      <c r="U3278">
        <v>0</v>
      </c>
      <c r="V3278">
        <v>0</v>
      </c>
      <c r="W3278">
        <v>0</v>
      </c>
      <c r="X3278">
        <v>0.93464278852625715</v>
      </c>
      <c r="Y3278">
        <v>0</v>
      </c>
      <c r="Z3278">
        <v>0.83410437148629002</v>
      </c>
      <c r="AA3278">
        <v>0</v>
      </c>
      <c r="AB3278">
        <v>6.6174590492002777E-2</v>
      </c>
      <c r="AC3278">
        <v>0</v>
      </c>
      <c r="AD3278">
        <v>0</v>
      </c>
      <c r="AE3278">
        <v>1.8349217505045499</v>
      </c>
    </row>
    <row r="3279" spans="1:31" x14ac:dyDescent="0.25">
      <c r="A3279">
        <v>1811551</v>
      </c>
      <c r="B3279">
        <v>1</v>
      </c>
      <c r="C3279" t="s">
        <v>80</v>
      </c>
      <c r="D3279" t="s">
        <v>96</v>
      </c>
      <c r="E3279" t="s">
        <v>131</v>
      </c>
      <c r="F3279" t="s">
        <v>9682</v>
      </c>
      <c r="G3279" t="s">
        <v>231</v>
      </c>
      <c r="H3279" t="s">
        <v>134</v>
      </c>
      <c r="I3279" t="s">
        <v>135</v>
      </c>
      <c r="J3279" t="s">
        <v>136</v>
      </c>
      <c r="K3279" t="s">
        <v>137</v>
      </c>
      <c r="L3279" t="s">
        <v>9683</v>
      </c>
      <c r="M3279" t="s">
        <v>9684</v>
      </c>
      <c r="N3279">
        <v>6.3727777769999996</v>
      </c>
      <c r="O3279">
        <v>0</v>
      </c>
      <c r="P3279">
        <v>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0.8972640671439851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0.8972640671439851</v>
      </c>
    </row>
    <row r="3280" spans="1:31" x14ac:dyDescent="0.25">
      <c r="A3280">
        <v>1811556</v>
      </c>
      <c r="B3280">
        <v>1</v>
      </c>
      <c r="C3280" t="s">
        <v>81</v>
      </c>
      <c r="D3280" t="s">
        <v>113</v>
      </c>
      <c r="E3280" t="s">
        <v>193</v>
      </c>
      <c r="F3280" t="s">
        <v>9685</v>
      </c>
      <c r="G3280" t="s">
        <v>235</v>
      </c>
      <c r="H3280" t="s">
        <v>134</v>
      </c>
      <c r="I3280" t="s">
        <v>135</v>
      </c>
      <c r="J3280" t="s">
        <v>136</v>
      </c>
      <c r="K3280" t="s">
        <v>137</v>
      </c>
      <c r="L3280" t="s">
        <v>9686</v>
      </c>
      <c r="M3280" t="s">
        <v>9687</v>
      </c>
      <c r="N3280">
        <v>2.8280555550000002</v>
      </c>
      <c r="O3280">
        <v>0</v>
      </c>
      <c r="P3280">
        <v>29</v>
      </c>
      <c r="Q3280">
        <v>0</v>
      </c>
      <c r="R3280">
        <v>0</v>
      </c>
      <c r="S3280">
        <v>0</v>
      </c>
      <c r="T3280">
        <v>1</v>
      </c>
      <c r="U3280">
        <v>0</v>
      </c>
      <c r="V3280">
        <v>0</v>
      </c>
      <c r="W3280">
        <v>0</v>
      </c>
      <c r="X3280">
        <v>16.279277365621908</v>
      </c>
      <c r="Y3280">
        <v>0</v>
      </c>
      <c r="Z3280">
        <v>0</v>
      </c>
      <c r="AA3280">
        <v>0</v>
      </c>
      <c r="AB3280">
        <v>2.7443423326442504</v>
      </c>
      <c r="AC3280">
        <v>0</v>
      </c>
      <c r="AD3280">
        <v>0</v>
      </c>
      <c r="AE3280">
        <v>19.02361969826616</v>
      </c>
    </row>
    <row r="3281" spans="1:31" x14ac:dyDescent="0.25">
      <c r="A3281">
        <v>1811560</v>
      </c>
      <c r="B3281">
        <v>1</v>
      </c>
      <c r="C3281" t="s">
        <v>80</v>
      </c>
      <c r="D3281" t="s">
        <v>98</v>
      </c>
      <c r="E3281" t="s">
        <v>131</v>
      </c>
      <c r="F3281" t="s">
        <v>9688</v>
      </c>
      <c r="G3281" t="s">
        <v>231</v>
      </c>
      <c r="H3281" t="s">
        <v>134</v>
      </c>
      <c r="I3281" t="s">
        <v>135</v>
      </c>
      <c r="J3281" t="s">
        <v>136</v>
      </c>
      <c r="K3281" t="s">
        <v>137</v>
      </c>
      <c r="L3281" t="s">
        <v>9689</v>
      </c>
      <c r="M3281" t="s">
        <v>9690</v>
      </c>
      <c r="N3281">
        <v>2.4144444439999999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3.3401597128007348</v>
      </c>
      <c r="AC3281">
        <v>0</v>
      </c>
      <c r="AD3281">
        <v>0</v>
      </c>
      <c r="AE3281">
        <v>3.3401597128007348</v>
      </c>
    </row>
    <row r="3282" spans="1:31" x14ac:dyDescent="0.25">
      <c r="A3282">
        <v>1811563</v>
      </c>
      <c r="B3282">
        <v>1</v>
      </c>
      <c r="C3282" t="s">
        <v>80</v>
      </c>
      <c r="D3282" t="s">
        <v>83</v>
      </c>
      <c r="E3282" t="s">
        <v>131</v>
      </c>
      <c r="F3282" t="s">
        <v>9691</v>
      </c>
      <c r="G3282" t="s">
        <v>231</v>
      </c>
      <c r="H3282" t="s">
        <v>134</v>
      </c>
      <c r="I3282" t="s">
        <v>135</v>
      </c>
      <c r="J3282" t="s">
        <v>136</v>
      </c>
      <c r="K3282" t="s">
        <v>137</v>
      </c>
      <c r="L3282" t="s">
        <v>9692</v>
      </c>
      <c r="M3282" t="s">
        <v>9693</v>
      </c>
      <c r="N3282">
        <v>1.436111111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4.8735638467497964</v>
      </c>
      <c r="AC3282">
        <v>0</v>
      </c>
      <c r="AD3282">
        <v>0</v>
      </c>
      <c r="AE3282">
        <v>4.8735638467497964</v>
      </c>
    </row>
    <row r="3283" spans="1:31" x14ac:dyDescent="0.25">
      <c r="A3283">
        <v>1811569</v>
      </c>
      <c r="B3283">
        <v>1</v>
      </c>
      <c r="C3283" t="s">
        <v>80</v>
      </c>
      <c r="D3283" t="s">
        <v>104</v>
      </c>
      <c r="E3283" t="s">
        <v>146</v>
      </c>
      <c r="F3283" t="s">
        <v>1670</v>
      </c>
      <c r="G3283" t="s">
        <v>158</v>
      </c>
      <c r="H3283" t="s">
        <v>143</v>
      </c>
      <c r="I3283" t="s">
        <v>135</v>
      </c>
      <c r="J3283" t="s">
        <v>136</v>
      </c>
      <c r="K3283" t="s">
        <v>137</v>
      </c>
      <c r="L3283" t="s">
        <v>9694</v>
      </c>
      <c r="M3283" t="s">
        <v>9695</v>
      </c>
      <c r="N3283">
        <v>0.18</v>
      </c>
      <c r="O3283">
        <v>3</v>
      </c>
      <c r="P3283">
        <v>0</v>
      </c>
      <c r="Q3283">
        <v>16</v>
      </c>
      <c r="R3283">
        <v>0</v>
      </c>
      <c r="S3283">
        <v>11</v>
      </c>
      <c r="T3283">
        <v>0</v>
      </c>
      <c r="U3283">
        <v>1</v>
      </c>
      <c r="V3283">
        <v>0</v>
      </c>
      <c r="W3283">
        <v>0.26222501561526002</v>
      </c>
      <c r="X3283">
        <v>0</v>
      </c>
      <c r="Y3283">
        <v>1.3375873849773603</v>
      </c>
      <c r="Z3283">
        <v>0</v>
      </c>
      <c r="AA3283">
        <v>8.0345241641030398</v>
      </c>
      <c r="AB3283">
        <v>0</v>
      </c>
      <c r="AC3283">
        <v>0.93464793657180012</v>
      </c>
      <c r="AD3283">
        <v>0</v>
      </c>
      <c r="AE3283">
        <v>10.56898450126746</v>
      </c>
    </row>
    <row r="3284" spans="1:31" x14ac:dyDescent="0.25">
      <c r="A3284">
        <v>1811570</v>
      </c>
      <c r="B3284">
        <v>1</v>
      </c>
      <c r="C3284" t="s">
        <v>80</v>
      </c>
      <c r="D3284" t="s">
        <v>84</v>
      </c>
      <c r="E3284" t="s">
        <v>193</v>
      </c>
      <c r="F3284" t="s">
        <v>9696</v>
      </c>
      <c r="G3284" t="s">
        <v>235</v>
      </c>
      <c r="H3284" t="s">
        <v>134</v>
      </c>
      <c r="I3284" t="s">
        <v>135</v>
      </c>
      <c r="J3284" t="s">
        <v>136</v>
      </c>
      <c r="K3284" t="s">
        <v>137</v>
      </c>
      <c r="L3284" t="s">
        <v>9697</v>
      </c>
      <c r="M3284" t="s">
        <v>9698</v>
      </c>
      <c r="N3284">
        <v>3.4533333329999998</v>
      </c>
      <c r="O3284">
        <v>0</v>
      </c>
      <c r="P3284">
        <v>275</v>
      </c>
      <c r="Q3284">
        <v>0</v>
      </c>
      <c r="R3284">
        <v>0</v>
      </c>
      <c r="S3284">
        <v>0</v>
      </c>
      <c r="T3284">
        <v>1</v>
      </c>
      <c r="U3284">
        <v>0</v>
      </c>
      <c r="V3284">
        <v>0</v>
      </c>
      <c r="W3284">
        <v>0</v>
      </c>
      <c r="X3284">
        <v>224.47048047624372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224.47048047624372</v>
      </c>
    </row>
    <row r="3285" spans="1:31" x14ac:dyDescent="0.25">
      <c r="A3285">
        <v>1811571</v>
      </c>
      <c r="B3285">
        <v>1</v>
      </c>
      <c r="C3285" t="s">
        <v>80</v>
      </c>
      <c r="D3285" t="s">
        <v>93</v>
      </c>
      <c r="E3285" t="s">
        <v>291</v>
      </c>
      <c r="F3285" t="s">
        <v>9286</v>
      </c>
      <c r="G3285" t="s">
        <v>373</v>
      </c>
      <c r="H3285" t="s">
        <v>134</v>
      </c>
      <c r="I3285" t="s">
        <v>135</v>
      </c>
      <c r="J3285" t="s">
        <v>136</v>
      </c>
      <c r="K3285" t="s">
        <v>137</v>
      </c>
      <c r="L3285" t="s">
        <v>9699</v>
      </c>
      <c r="M3285" t="s">
        <v>9700</v>
      </c>
      <c r="N3285">
        <v>0.73166666599999997</v>
      </c>
      <c r="O3285">
        <v>0</v>
      </c>
      <c r="P3285">
        <v>167</v>
      </c>
      <c r="Q3285">
        <v>0</v>
      </c>
      <c r="R3285">
        <v>10</v>
      </c>
      <c r="S3285">
        <v>0</v>
      </c>
      <c r="T3285">
        <v>6</v>
      </c>
      <c r="U3285">
        <v>0</v>
      </c>
      <c r="V3285">
        <v>0</v>
      </c>
      <c r="W3285">
        <v>0</v>
      </c>
      <c r="X3285">
        <v>28.518585169658142</v>
      </c>
      <c r="Y3285">
        <v>0</v>
      </c>
      <c r="Z3285">
        <v>18.871039946142723</v>
      </c>
      <c r="AA3285">
        <v>0</v>
      </c>
      <c r="AB3285">
        <v>2.1752626800389998</v>
      </c>
      <c r="AC3285">
        <v>0</v>
      </c>
      <c r="AD3285">
        <v>0</v>
      </c>
      <c r="AE3285">
        <v>49.564887795839866</v>
      </c>
    </row>
    <row r="3286" spans="1:31" x14ac:dyDescent="0.25">
      <c r="A3286">
        <v>1811572</v>
      </c>
      <c r="B3286">
        <v>1</v>
      </c>
      <c r="C3286" t="s">
        <v>80</v>
      </c>
      <c r="D3286" t="s">
        <v>96</v>
      </c>
      <c r="E3286" t="s">
        <v>326</v>
      </c>
      <c r="F3286" t="s">
        <v>9701</v>
      </c>
      <c r="G3286" t="s">
        <v>299</v>
      </c>
      <c r="H3286" t="s">
        <v>134</v>
      </c>
      <c r="I3286" t="s">
        <v>135</v>
      </c>
      <c r="J3286" t="s">
        <v>136</v>
      </c>
      <c r="K3286" t="s">
        <v>137</v>
      </c>
      <c r="L3286" t="s">
        <v>9702</v>
      </c>
      <c r="M3286" t="s">
        <v>9703</v>
      </c>
      <c r="N3286">
        <v>7.3316666660000003</v>
      </c>
      <c r="O3286">
        <v>0</v>
      </c>
      <c r="P3286">
        <v>18</v>
      </c>
      <c r="Q3286">
        <v>0</v>
      </c>
      <c r="R3286">
        <v>0</v>
      </c>
      <c r="S3286">
        <v>0</v>
      </c>
      <c r="T3286">
        <v>3</v>
      </c>
      <c r="U3286">
        <v>0</v>
      </c>
      <c r="V3286">
        <v>0</v>
      </c>
      <c r="W3286">
        <v>0</v>
      </c>
      <c r="X3286">
        <v>13.635275850627458</v>
      </c>
      <c r="Y3286">
        <v>0</v>
      </c>
      <c r="Z3286">
        <v>0</v>
      </c>
      <c r="AA3286">
        <v>0</v>
      </c>
      <c r="AB3286">
        <v>18.242671898094692</v>
      </c>
      <c r="AC3286">
        <v>0</v>
      </c>
      <c r="AD3286">
        <v>0</v>
      </c>
      <c r="AE3286">
        <v>31.87794774872215</v>
      </c>
    </row>
    <row r="3287" spans="1:31" x14ac:dyDescent="0.25">
      <c r="A3287">
        <v>1811573</v>
      </c>
      <c r="B3287">
        <v>1</v>
      </c>
      <c r="C3287" t="s">
        <v>80</v>
      </c>
      <c r="D3287" t="s">
        <v>88</v>
      </c>
      <c r="E3287" t="s">
        <v>131</v>
      </c>
      <c r="F3287" t="s">
        <v>9704</v>
      </c>
      <c r="G3287" t="s">
        <v>133</v>
      </c>
      <c r="H3287" t="s">
        <v>134</v>
      </c>
      <c r="I3287" t="s">
        <v>135</v>
      </c>
      <c r="J3287" t="s">
        <v>136</v>
      </c>
      <c r="K3287" t="s">
        <v>137</v>
      </c>
      <c r="L3287" t="s">
        <v>9705</v>
      </c>
      <c r="M3287" t="s">
        <v>9706</v>
      </c>
      <c r="N3287">
        <v>6.84</v>
      </c>
      <c r="O3287">
        <v>0</v>
      </c>
      <c r="P3287">
        <v>5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6.1769056106375189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6.1769056106375189</v>
      </c>
    </row>
    <row r="3288" spans="1:31" x14ac:dyDescent="0.25">
      <c r="A3288">
        <v>1811574</v>
      </c>
      <c r="B3288">
        <v>1</v>
      </c>
      <c r="C3288" t="s">
        <v>80</v>
      </c>
      <c r="D3288" t="s">
        <v>98</v>
      </c>
      <c r="E3288" t="s">
        <v>131</v>
      </c>
      <c r="F3288" t="s">
        <v>9707</v>
      </c>
      <c r="G3288" t="s">
        <v>133</v>
      </c>
      <c r="H3288" t="s">
        <v>134</v>
      </c>
      <c r="I3288" t="s">
        <v>135</v>
      </c>
      <c r="J3288" t="s">
        <v>136</v>
      </c>
      <c r="K3288" t="s">
        <v>137</v>
      </c>
      <c r="L3288" t="s">
        <v>9708</v>
      </c>
      <c r="M3288" t="s">
        <v>9709</v>
      </c>
      <c r="N3288">
        <v>5.6755555549999999</v>
      </c>
      <c r="O3288">
        <v>0</v>
      </c>
      <c r="P3288">
        <v>1</v>
      </c>
      <c r="Q3288">
        <v>0</v>
      </c>
      <c r="R3288">
        <v>1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0.90550485309638451</v>
      </c>
      <c r="Y3288">
        <v>0</v>
      </c>
      <c r="Z3288">
        <v>0.66062431538315336</v>
      </c>
      <c r="AA3288">
        <v>0</v>
      </c>
      <c r="AB3288">
        <v>0</v>
      </c>
      <c r="AC3288">
        <v>0</v>
      </c>
      <c r="AD3288">
        <v>0</v>
      </c>
      <c r="AE3288">
        <v>1.566129168479538</v>
      </c>
    </row>
    <row r="3289" spans="1:31" x14ac:dyDescent="0.25">
      <c r="A3289">
        <v>1811575</v>
      </c>
      <c r="B3289">
        <v>1</v>
      </c>
      <c r="C3289" t="s">
        <v>80</v>
      </c>
      <c r="D3289" t="s">
        <v>99</v>
      </c>
      <c r="E3289" t="s">
        <v>131</v>
      </c>
      <c r="F3289" t="s">
        <v>9710</v>
      </c>
      <c r="G3289" t="s">
        <v>231</v>
      </c>
      <c r="H3289" t="s">
        <v>134</v>
      </c>
      <c r="I3289" t="s">
        <v>135</v>
      </c>
      <c r="J3289" t="s">
        <v>136</v>
      </c>
      <c r="K3289" t="s">
        <v>137</v>
      </c>
      <c r="L3289" t="s">
        <v>9711</v>
      </c>
      <c r="M3289" t="s">
        <v>9712</v>
      </c>
      <c r="N3289">
        <v>1.318888888</v>
      </c>
      <c r="O3289">
        <v>0</v>
      </c>
      <c r="P3289">
        <v>2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0.39634792523148332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0.39634792523148332</v>
      </c>
    </row>
    <row r="3290" spans="1:31" x14ac:dyDescent="0.25">
      <c r="A3290">
        <v>1811576</v>
      </c>
      <c r="B3290">
        <v>1</v>
      </c>
      <c r="C3290" t="s">
        <v>81</v>
      </c>
      <c r="D3290" t="s">
        <v>127</v>
      </c>
      <c r="E3290" t="s">
        <v>291</v>
      </c>
      <c r="F3290" t="s">
        <v>9713</v>
      </c>
      <c r="G3290" t="s">
        <v>424</v>
      </c>
      <c r="H3290" t="s">
        <v>134</v>
      </c>
      <c r="I3290" t="s">
        <v>135</v>
      </c>
      <c r="J3290" t="s">
        <v>136</v>
      </c>
      <c r="K3290" t="s">
        <v>137</v>
      </c>
      <c r="L3290" t="s">
        <v>9714</v>
      </c>
      <c r="M3290" t="s">
        <v>9715</v>
      </c>
      <c r="N3290">
        <v>3.3794444440000002</v>
      </c>
      <c r="O3290">
        <v>0</v>
      </c>
      <c r="P3290">
        <v>0</v>
      </c>
      <c r="Q3290">
        <v>0</v>
      </c>
      <c r="R3290">
        <v>10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18.467492310110671</v>
      </c>
      <c r="AA3290">
        <v>0</v>
      </c>
      <c r="AB3290">
        <v>0</v>
      </c>
      <c r="AC3290">
        <v>0</v>
      </c>
      <c r="AD3290">
        <v>0</v>
      </c>
      <c r="AE3290">
        <v>18.467492310110671</v>
      </c>
    </row>
    <row r="3291" spans="1:31" x14ac:dyDescent="0.25">
      <c r="A3291">
        <v>1811577</v>
      </c>
      <c r="B3291">
        <v>1</v>
      </c>
      <c r="C3291" t="s">
        <v>80</v>
      </c>
      <c r="D3291" t="s">
        <v>106</v>
      </c>
      <c r="E3291" t="s">
        <v>193</v>
      </c>
      <c r="F3291" t="s">
        <v>1292</v>
      </c>
      <c r="G3291" t="s">
        <v>235</v>
      </c>
      <c r="H3291" t="s">
        <v>134</v>
      </c>
      <c r="I3291" t="s">
        <v>135</v>
      </c>
      <c r="J3291" t="s">
        <v>136</v>
      </c>
      <c r="K3291" t="s">
        <v>137</v>
      </c>
      <c r="L3291" t="s">
        <v>9716</v>
      </c>
      <c r="M3291" t="s">
        <v>9717</v>
      </c>
      <c r="N3291">
        <v>1.743333333</v>
      </c>
      <c r="O3291">
        <v>0</v>
      </c>
      <c r="P3291">
        <v>2</v>
      </c>
      <c r="Q3291">
        <v>0</v>
      </c>
      <c r="R3291">
        <v>0</v>
      </c>
      <c r="S3291">
        <v>0</v>
      </c>
      <c r="T3291">
        <v>3</v>
      </c>
      <c r="U3291">
        <v>0</v>
      </c>
      <c r="V3291">
        <v>0</v>
      </c>
      <c r="W3291">
        <v>0</v>
      </c>
      <c r="X3291">
        <v>0.8848653278817451</v>
      </c>
      <c r="Y3291">
        <v>0</v>
      </c>
      <c r="Z3291">
        <v>0</v>
      </c>
      <c r="AA3291">
        <v>0</v>
      </c>
      <c r="AB3291">
        <v>0.65100029011797789</v>
      </c>
      <c r="AC3291">
        <v>0</v>
      </c>
      <c r="AD3291">
        <v>0</v>
      </c>
      <c r="AE3291">
        <v>1.535865617999723</v>
      </c>
    </row>
    <row r="3292" spans="1:31" x14ac:dyDescent="0.25">
      <c r="A3292">
        <v>1811578</v>
      </c>
      <c r="B3292">
        <v>1</v>
      </c>
      <c r="C3292" t="s">
        <v>81</v>
      </c>
      <c r="D3292" t="s">
        <v>120</v>
      </c>
      <c r="E3292" t="s">
        <v>131</v>
      </c>
      <c r="F3292" t="s">
        <v>9718</v>
      </c>
      <c r="G3292" t="s">
        <v>231</v>
      </c>
      <c r="H3292" t="s">
        <v>134</v>
      </c>
      <c r="I3292" t="s">
        <v>135</v>
      </c>
      <c r="J3292" t="s">
        <v>136</v>
      </c>
      <c r="K3292" t="s">
        <v>137</v>
      </c>
      <c r="L3292" t="s">
        <v>9719</v>
      </c>
      <c r="M3292" t="s">
        <v>9720</v>
      </c>
      <c r="N3292">
        <v>1.487222222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0.34765000782556998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0.34765000782556998</v>
      </c>
    </row>
    <row r="3293" spans="1:31" x14ac:dyDescent="0.25">
      <c r="A3293">
        <v>1811580</v>
      </c>
      <c r="B3293">
        <v>1</v>
      </c>
      <c r="C3293" t="s">
        <v>80</v>
      </c>
      <c r="D3293" t="s">
        <v>102</v>
      </c>
      <c r="E3293" t="s">
        <v>131</v>
      </c>
      <c r="F3293" t="s">
        <v>9721</v>
      </c>
      <c r="G3293" t="s">
        <v>231</v>
      </c>
      <c r="H3293" t="s">
        <v>134</v>
      </c>
      <c r="I3293" t="s">
        <v>135</v>
      </c>
      <c r="J3293" t="s">
        <v>136</v>
      </c>
      <c r="K3293" t="s">
        <v>137</v>
      </c>
      <c r="L3293" t="s">
        <v>9722</v>
      </c>
      <c r="M3293" t="s">
        <v>9723</v>
      </c>
      <c r="N3293">
        <v>5.676666666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1.764974602331058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1.764974602331058</v>
      </c>
    </row>
    <row r="3294" spans="1:31" x14ac:dyDescent="0.25">
      <c r="A3294">
        <v>1811584</v>
      </c>
      <c r="B3294">
        <v>1</v>
      </c>
      <c r="C3294" t="s">
        <v>80</v>
      </c>
      <c r="D3294" t="s">
        <v>88</v>
      </c>
      <c r="E3294" t="s">
        <v>193</v>
      </c>
      <c r="F3294" t="s">
        <v>9724</v>
      </c>
      <c r="G3294" t="s">
        <v>235</v>
      </c>
      <c r="H3294" t="s">
        <v>134</v>
      </c>
      <c r="I3294" t="s">
        <v>135</v>
      </c>
      <c r="J3294" t="s">
        <v>136</v>
      </c>
      <c r="K3294" t="s">
        <v>137</v>
      </c>
      <c r="L3294" t="s">
        <v>9725</v>
      </c>
      <c r="M3294" t="s">
        <v>9726</v>
      </c>
      <c r="N3294">
        <v>1.0877777769999999</v>
      </c>
      <c r="O3294">
        <v>0</v>
      </c>
      <c r="P3294">
        <v>88</v>
      </c>
      <c r="Q3294">
        <v>0</v>
      </c>
      <c r="R3294">
        <v>0</v>
      </c>
      <c r="S3294">
        <v>0</v>
      </c>
      <c r="T3294">
        <v>11</v>
      </c>
      <c r="U3294">
        <v>0</v>
      </c>
      <c r="V3294">
        <v>0</v>
      </c>
      <c r="W3294">
        <v>0</v>
      </c>
      <c r="X3294">
        <v>25.376820640781428</v>
      </c>
      <c r="Y3294">
        <v>0</v>
      </c>
      <c r="Z3294">
        <v>0</v>
      </c>
      <c r="AA3294">
        <v>0</v>
      </c>
      <c r="AB3294">
        <v>7.5563258198693042</v>
      </c>
      <c r="AC3294">
        <v>0</v>
      </c>
      <c r="AD3294">
        <v>0</v>
      </c>
      <c r="AE3294">
        <v>32.933146460650732</v>
      </c>
    </row>
    <row r="3295" spans="1:31" x14ac:dyDescent="0.25">
      <c r="A3295">
        <v>1811587</v>
      </c>
      <c r="B3295">
        <v>1</v>
      </c>
      <c r="C3295" t="s">
        <v>81</v>
      </c>
      <c r="D3295" t="s">
        <v>118</v>
      </c>
      <c r="E3295" t="s">
        <v>131</v>
      </c>
      <c r="F3295" t="s">
        <v>9727</v>
      </c>
      <c r="G3295" t="s">
        <v>231</v>
      </c>
      <c r="H3295" t="s">
        <v>134</v>
      </c>
      <c r="I3295" t="s">
        <v>135</v>
      </c>
      <c r="J3295" t="s">
        <v>136</v>
      </c>
      <c r="K3295" t="s">
        <v>137</v>
      </c>
      <c r="L3295" t="s">
        <v>9728</v>
      </c>
      <c r="M3295" t="s">
        <v>9729</v>
      </c>
      <c r="N3295">
        <v>1.308888888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1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3.5514151980144447E-3</v>
      </c>
      <c r="AC3295">
        <v>0</v>
      </c>
      <c r="AD3295">
        <v>0</v>
      </c>
      <c r="AE3295">
        <v>3.5514151980144447E-3</v>
      </c>
    </row>
    <row r="3296" spans="1:31" x14ac:dyDescent="0.25">
      <c r="A3296">
        <v>1811588</v>
      </c>
      <c r="B3296">
        <v>1</v>
      </c>
      <c r="C3296" t="s">
        <v>81</v>
      </c>
      <c r="D3296" t="s">
        <v>119</v>
      </c>
      <c r="E3296" t="s">
        <v>131</v>
      </c>
      <c r="F3296" t="s">
        <v>9730</v>
      </c>
      <c r="G3296" t="s">
        <v>231</v>
      </c>
      <c r="H3296" t="s">
        <v>134</v>
      </c>
      <c r="I3296" t="s">
        <v>135</v>
      </c>
      <c r="J3296" t="s">
        <v>136</v>
      </c>
      <c r="K3296" t="s">
        <v>137</v>
      </c>
      <c r="L3296" t="s">
        <v>9731</v>
      </c>
      <c r="M3296" t="s">
        <v>9732</v>
      </c>
      <c r="N3296">
        <v>2.6838888879999998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0.58593367516883554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0.58593367516883554</v>
      </c>
    </row>
    <row r="3297" spans="1:31" x14ac:dyDescent="0.25">
      <c r="A3297">
        <v>1811590</v>
      </c>
      <c r="B3297">
        <v>1</v>
      </c>
      <c r="C3297" t="s">
        <v>80</v>
      </c>
      <c r="D3297" t="s">
        <v>108</v>
      </c>
      <c r="E3297" t="s">
        <v>131</v>
      </c>
      <c r="F3297" t="s">
        <v>9733</v>
      </c>
      <c r="G3297" t="s">
        <v>231</v>
      </c>
      <c r="H3297" t="s">
        <v>134</v>
      </c>
      <c r="I3297" t="s">
        <v>135</v>
      </c>
      <c r="J3297" t="s">
        <v>136</v>
      </c>
      <c r="K3297" t="s">
        <v>137</v>
      </c>
      <c r="L3297" t="s">
        <v>9734</v>
      </c>
      <c r="M3297" t="s">
        <v>9735</v>
      </c>
      <c r="N3297">
        <v>5.448611111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1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0.18253820545711921</v>
      </c>
      <c r="AC3297">
        <v>0</v>
      </c>
      <c r="AD3297">
        <v>0</v>
      </c>
      <c r="AE3297">
        <v>0.18253820545711921</v>
      </c>
    </row>
    <row r="3298" spans="1:31" x14ac:dyDescent="0.25">
      <c r="A3298">
        <v>1811591</v>
      </c>
      <c r="B3298">
        <v>1</v>
      </c>
      <c r="C3298" t="s">
        <v>80</v>
      </c>
      <c r="D3298" t="s">
        <v>83</v>
      </c>
      <c r="E3298" t="s">
        <v>146</v>
      </c>
      <c r="F3298" t="s">
        <v>9736</v>
      </c>
      <c r="G3298" t="s">
        <v>170</v>
      </c>
      <c r="H3298" t="s">
        <v>143</v>
      </c>
      <c r="I3298" t="s">
        <v>135</v>
      </c>
      <c r="J3298" t="s">
        <v>136</v>
      </c>
      <c r="K3298" t="s">
        <v>137</v>
      </c>
      <c r="L3298" t="s">
        <v>9737</v>
      </c>
      <c r="M3298" t="s">
        <v>9738</v>
      </c>
      <c r="N3298">
        <v>0.82666666600000005</v>
      </c>
      <c r="O3298">
        <v>0</v>
      </c>
      <c r="P3298">
        <v>73</v>
      </c>
      <c r="Q3298">
        <v>0</v>
      </c>
      <c r="R3298">
        <v>0</v>
      </c>
      <c r="S3298">
        <v>0</v>
      </c>
      <c r="T3298">
        <v>4</v>
      </c>
      <c r="U3298">
        <v>0</v>
      </c>
      <c r="V3298">
        <v>0</v>
      </c>
      <c r="W3298">
        <v>0</v>
      </c>
      <c r="X3298">
        <v>18.633339691909949</v>
      </c>
      <c r="Y3298">
        <v>0</v>
      </c>
      <c r="Z3298">
        <v>0</v>
      </c>
      <c r="AA3298">
        <v>0</v>
      </c>
      <c r="AB3298">
        <v>1.608712511715565</v>
      </c>
      <c r="AC3298">
        <v>0</v>
      </c>
      <c r="AD3298">
        <v>0</v>
      </c>
      <c r="AE3298">
        <v>20.242052203625516</v>
      </c>
    </row>
    <row r="3299" spans="1:31" x14ac:dyDescent="0.25">
      <c r="A3299">
        <v>1811592</v>
      </c>
      <c r="B3299">
        <v>1</v>
      </c>
      <c r="C3299" t="s">
        <v>81</v>
      </c>
      <c r="D3299" t="s">
        <v>118</v>
      </c>
      <c r="E3299" t="s">
        <v>193</v>
      </c>
      <c r="F3299" t="s">
        <v>9739</v>
      </c>
      <c r="G3299" t="s">
        <v>231</v>
      </c>
      <c r="H3299" t="s">
        <v>134</v>
      </c>
      <c r="I3299" t="s">
        <v>135</v>
      </c>
      <c r="J3299" t="s">
        <v>136</v>
      </c>
      <c r="K3299" t="s">
        <v>137</v>
      </c>
      <c r="L3299" t="s">
        <v>9740</v>
      </c>
      <c r="M3299" t="s">
        <v>9741</v>
      </c>
      <c r="N3299">
        <v>1.3319444439999999</v>
      </c>
      <c r="O3299">
        <v>0</v>
      </c>
      <c r="P3299">
        <v>203</v>
      </c>
      <c r="Q3299">
        <v>0</v>
      </c>
      <c r="R3299">
        <v>14</v>
      </c>
      <c r="S3299">
        <v>0</v>
      </c>
      <c r="T3299">
        <v>8</v>
      </c>
      <c r="U3299">
        <v>0</v>
      </c>
      <c r="V3299">
        <v>0</v>
      </c>
      <c r="W3299">
        <v>0</v>
      </c>
      <c r="X3299">
        <v>64.804023865396829</v>
      </c>
      <c r="Y3299">
        <v>0</v>
      </c>
      <c r="Z3299">
        <v>1.6444294544444586</v>
      </c>
      <c r="AA3299">
        <v>0</v>
      </c>
      <c r="AB3299">
        <v>1.9203051092242496</v>
      </c>
      <c r="AC3299">
        <v>0</v>
      </c>
      <c r="AD3299">
        <v>0</v>
      </c>
      <c r="AE3299">
        <v>68.368758429065537</v>
      </c>
    </row>
    <row r="3300" spans="1:31" x14ac:dyDescent="0.25">
      <c r="A3300">
        <v>1811595</v>
      </c>
      <c r="B3300">
        <v>1</v>
      </c>
      <c r="C3300" t="s">
        <v>80</v>
      </c>
      <c r="D3300" t="s">
        <v>90</v>
      </c>
      <c r="E3300" t="s">
        <v>131</v>
      </c>
      <c r="F3300" t="s">
        <v>9742</v>
      </c>
      <c r="G3300" t="s">
        <v>279</v>
      </c>
      <c r="H3300" t="s">
        <v>134</v>
      </c>
      <c r="I3300" t="s">
        <v>135</v>
      </c>
      <c r="J3300" t="s">
        <v>136</v>
      </c>
      <c r="K3300" t="s">
        <v>137</v>
      </c>
      <c r="L3300" t="s">
        <v>9743</v>
      </c>
      <c r="M3300" t="s">
        <v>9744</v>
      </c>
      <c r="N3300">
        <v>0.961388888</v>
      </c>
      <c r="O3300">
        <v>0</v>
      </c>
      <c r="P3300">
        <v>24</v>
      </c>
      <c r="Q3300">
        <v>0</v>
      </c>
      <c r="R3300">
        <v>0</v>
      </c>
      <c r="S3300">
        <v>0</v>
      </c>
      <c r="T3300">
        <v>3</v>
      </c>
      <c r="U3300">
        <v>0</v>
      </c>
      <c r="V3300">
        <v>0</v>
      </c>
      <c r="W3300">
        <v>0</v>
      </c>
      <c r="X3300">
        <v>6.2147303236940914</v>
      </c>
      <c r="Y3300">
        <v>0</v>
      </c>
      <c r="Z3300">
        <v>0</v>
      </c>
      <c r="AA3300">
        <v>0</v>
      </c>
      <c r="AB3300">
        <v>0.14410998244363502</v>
      </c>
      <c r="AC3300">
        <v>0</v>
      </c>
      <c r="AD3300">
        <v>0</v>
      </c>
      <c r="AE3300">
        <v>6.3588403061377266</v>
      </c>
    </row>
    <row r="3301" spans="1:31" x14ac:dyDescent="0.25">
      <c r="A3301">
        <v>1811596</v>
      </c>
      <c r="B3301">
        <v>1</v>
      </c>
      <c r="C3301" t="s">
        <v>81</v>
      </c>
      <c r="D3301" t="s">
        <v>128</v>
      </c>
      <c r="E3301" t="s">
        <v>193</v>
      </c>
      <c r="F3301" t="s">
        <v>9745</v>
      </c>
      <c r="G3301" t="s">
        <v>235</v>
      </c>
      <c r="H3301" t="s">
        <v>134</v>
      </c>
      <c r="I3301" t="s">
        <v>135</v>
      </c>
      <c r="J3301" t="s">
        <v>136</v>
      </c>
      <c r="K3301" t="s">
        <v>137</v>
      </c>
      <c r="L3301" t="s">
        <v>9746</v>
      </c>
      <c r="M3301" t="s">
        <v>9747</v>
      </c>
      <c r="N3301">
        <v>0.87027777699999997</v>
      </c>
      <c r="O3301">
        <v>0</v>
      </c>
      <c r="P3301">
        <v>370</v>
      </c>
      <c r="Q3301">
        <v>0</v>
      </c>
      <c r="R3301">
        <v>0</v>
      </c>
      <c r="S3301">
        <v>0</v>
      </c>
      <c r="T3301">
        <v>25</v>
      </c>
      <c r="U3301">
        <v>0</v>
      </c>
      <c r="V3301">
        <v>0</v>
      </c>
      <c r="W3301">
        <v>0</v>
      </c>
      <c r="X3301">
        <v>63.709917662791163</v>
      </c>
      <c r="Y3301">
        <v>0</v>
      </c>
      <c r="Z3301">
        <v>0</v>
      </c>
      <c r="AA3301">
        <v>0</v>
      </c>
      <c r="AB3301">
        <v>7.4419360532615553</v>
      </c>
      <c r="AC3301">
        <v>0</v>
      </c>
      <c r="AD3301">
        <v>0</v>
      </c>
      <c r="AE3301">
        <v>71.151853716052713</v>
      </c>
    </row>
    <row r="3302" spans="1:31" x14ac:dyDescent="0.25">
      <c r="A3302">
        <v>1811597</v>
      </c>
      <c r="B3302">
        <v>1</v>
      </c>
      <c r="C3302" t="s">
        <v>80</v>
      </c>
      <c r="D3302" t="s">
        <v>96</v>
      </c>
      <c r="E3302" t="s">
        <v>131</v>
      </c>
      <c r="F3302" t="s">
        <v>9748</v>
      </c>
      <c r="G3302" t="s">
        <v>231</v>
      </c>
      <c r="H3302" t="s">
        <v>134</v>
      </c>
      <c r="I3302" t="s">
        <v>135</v>
      </c>
      <c r="J3302" t="s">
        <v>136</v>
      </c>
      <c r="K3302" t="s">
        <v>137</v>
      </c>
      <c r="L3302" t="s">
        <v>9749</v>
      </c>
      <c r="M3302" t="s">
        <v>9750</v>
      </c>
      <c r="N3302">
        <v>5.4341666660000003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3.7867885466033706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3.7867885466033706</v>
      </c>
    </row>
    <row r="3303" spans="1:31" x14ac:dyDescent="0.25">
      <c r="A3303">
        <v>1811598</v>
      </c>
      <c r="B3303">
        <v>1</v>
      </c>
      <c r="C3303" t="s">
        <v>80</v>
      </c>
      <c r="D3303" t="s">
        <v>100</v>
      </c>
      <c r="E3303" t="s">
        <v>131</v>
      </c>
      <c r="F3303" t="s">
        <v>9751</v>
      </c>
      <c r="G3303" t="s">
        <v>231</v>
      </c>
      <c r="H3303" t="s">
        <v>134</v>
      </c>
      <c r="I3303" t="s">
        <v>135</v>
      </c>
      <c r="J3303" t="s">
        <v>136</v>
      </c>
      <c r="K3303" t="s">
        <v>137</v>
      </c>
      <c r="L3303" t="s">
        <v>9752</v>
      </c>
      <c r="M3303" t="s">
        <v>9753</v>
      </c>
      <c r="N3303">
        <v>2.0175000000000001</v>
      </c>
      <c r="O3303">
        <v>0</v>
      </c>
      <c r="P3303">
        <v>1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1.7716248746140544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1.7716248746140544</v>
      </c>
    </row>
    <row r="3304" spans="1:31" x14ac:dyDescent="0.25">
      <c r="A3304">
        <v>1811600</v>
      </c>
      <c r="B3304">
        <v>1</v>
      </c>
      <c r="C3304" t="s">
        <v>80</v>
      </c>
      <c r="D3304" t="s">
        <v>101</v>
      </c>
      <c r="E3304" t="s">
        <v>131</v>
      </c>
      <c r="F3304" t="s">
        <v>9754</v>
      </c>
      <c r="G3304" t="s">
        <v>209</v>
      </c>
      <c r="H3304" t="s">
        <v>134</v>
      </c>
      <c r="I3304" t="s">
        <v>135</v>
      </c>
      <c r="J3304" t="s">
        <v>136</v>
      </c>
      <c r="K3304" t="s">
        <v>137</v>
      </c>
      <c r="L3304" t="s">
        <v>9755</v>
      </c>
      <c r="M3304" t="s">
        <v>9756</v>
      </c>
      <c r="N3304">
        <v>0.760833333</v>
      </c>
      <c r="O3304">
        <v>0</v>
      </c>
      <c r="P3304">
        <v>1</v>
      </c>
      <c r="Q3304">
        <v>0</v>
      </c>
      <c r="R3304">
        <v>0</v>
      </c>
      <c r="S3304">
        <v>0</v>
      </c>
      <c r="T3304">
        <v>1</v>
      </c>
      <c r="U3304">
        <v>0</v>
      </c>
      <c r="V3304">
        <v>0</v>
      </c>
      <c r="W3304">
        <v>0</v>
      </c>
      <c r="X3304">
        <v>0.25813425077223334</v>
      </c>
      <c r="Y3304">
        <v>0</v>
      </c>
      <c r="Z3304">
        <v>0</v>
      </c>
      <c r="AA3304">
        <v>0</v>
      </c>
      <c r="AB3304">
        <v>0.2317552963984767</v>
      </c>
      <c r="AC3304">
        <v>0</v>
      </c>
      <c r="AD3304">
        <v>0</v>
      </c>
      <c r="AE3304">
        <v>0.48988954717071004</v>
      </c>
    </row>
    <row r="3305" spans="1:31" x14ac:dyDescent="0.25">
      <c r="A3305">
        <v>1811601</v>
      </c>
      <c r="B3305">
        <v>1</v>
      </c>
      <c r="C3305" t="s">
        <v>80</v>
      </c>
      <c r="D3305" t="s">
        <v>85</v>
      </c>
      <c r="E3305" t="s">
        <v>131</v>
      </c>
      <c r="F3305" t="s">
        <v>9757</v>
      </c>
      <c r="G3305" t="s">
        <v>209</v>
      </c>
      <c r="H3305" t="s">
        <v>134</v>
      </c>
      <c r="I3305" t="s">
        <v>135</v>
      </c>
      <c r="J3305" t="s">
        <v>136</v>
      </c>
      <c r="K3305" t="s">
        <v>137</v>
      </c>
      <c r="L3305" t="s">
        <v>9758</v>
      </c>
      <c r="M3305" t="s">
        <v>9759</v>
      </c>
      <c r="N3305">
        <v>2.0938888879999999</v>
      </c>
      <c r="O3305">
        <v>0</v>
      </c>
      <c r="P3305">
        <v>6</v>
      </c>
      <c r="Q3305">
        <v>0</v>
      </c>
      <c r="R3305">
        <v>0</v>
      </c>
      <c r="S3305">
        <v>0</v>
      </c>
      <c r="T3305">
        <v>1</v>
      </c>
      <c r="U3305">
        <v>0</v>
      </c>
      <c r="V3305">
        <v>0</v>
      </c>
      <c r="W3305">
        <v>0</v>
      </c>
      <c r="X3305">
        <v>3.4641073853851401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3.4641073853851401</v>
      </c>
    </row>
    <row r="3306" spans="1:31" x14ac:dyDescent="0.25">
      <c r="A3306">
        <v>1811602</v>
      </c>
      <c r="B3306">
        <v>1</v>
      </c>
      <c r="C3306" t="s">
        <v>81</v>
      </c>
      <c r="D3306" t="s">
        <v>123</v>
      </c>
      <c r="E3306" t="s">
        <v>176</v>
      </c>
      <c r="F3306" t="s">
        <v>9760</v>
      </c>
      <c r="G3306" t="s">
        <v>142</v>
      </c>
      <c r="H3306" t="s">
        <v>143</v>
      </c>
      <c r="I3306" t="s">
        <v>135</v>
      </c>
      <c r="J3306" t="s">
        <v>136</v>
      </c>
      <c r="K3306" t="s">
        <v>137</v>
      </c>
      <c r="L3306" t="s">
        <v>9761</v>
      </c>
      <c r="M3306" t="s">
        <v>9762</v>
      </c>
      <c r="N3306">
        <v>0.39111111100000001</v>
      </c>
      <c r="O3306">
        <v>7</v>
      </c>
      <c r="P3306">
        <v>1284</v>
      </c>
      <c r="Q3306">
        <v>100</v>
      </c>
      <c r="R3306">
        <v>70</v>
      </c>
      <c r="S3306">
        <v>25</v>
      </c>
      <c r="T3306">
        <v>110</v>
      </c>
      <c r="U3306">
        <v>7</v>
      </c>
      <c r="V3306">
        <v>0</v>
      </c>
      <c r="W3306">
        <v>0.41494946432544011</v>
      </c>
      <c r="X3306">
        <v>104.23040096645734</v>
      </c>
      <c r="Y3306">
        <v>11.338106093562343</v>
      </c>
      <c r="Z3306">
        <v>8.187842178611362</v>
      </c>
      <c r="AA3306">
        <v>20.770554796138349</v>
      </c>
      <c r="AB3306">
        <v>14.530061066940803</v>
      </c>
      <c r="AC3306">
        <v>46.278835073531319</v>
      </c>
      <c r="AD3306">
        <v>0</v>
      </c>
      <c r="AE3306">
        <v>205.75074963956698</v>
      </c>
    </row>
    <row r="3307" spans="1:31" x14ac:dyDescent="0.25">
      <c r="A3307">
        <v>1811603</v>
      </c>
      <c r="B3307">
        <v>1</v>
      </c>
      <c r="C3307" t="s">
        <v>80</v>
      </c>
      <c r="D3307" t="s">
        <v>84</v>
      </c>
      <c r="E3307" t="s">
        <v>193</v>
      </c>
      <c r="F3307" t="s">
        <v>9763</v>
      </c>
      <c r="G3307" t="s">
        <v>235</v>
      </c>
      <c r="H3307" t="s">
        <v>134</v>
      </c>
      <c r="I3307" t="s">
        <v>135</v>
      </c>
      <c r="J3307" t="s">
        <v>136</v>
      </c>
      <c r="K3307" t="s">
        <v>137</v>
      </c>
      <c r="L3307" t="s">
        <v>9764</v>
      </c>
      <c r="M3307" t="s">
        <v>9765</v>
      </c>
      <c r="N3307">
        <v>1.9966666660000001</v>
      </c>
      <c r="O3307">
        <v>0</v>
      </c>
      <c r="P3307">
        <v>120</v>
      </c>
      <c r="Q3307">
        <v>0</v>
      </c>
      <c r="R3307">
        <v>1</v>
      </c>
      <c r="S3307">
        <v>0</v>
      </c>
      <c r="T3307">
        <v>3</v>
      </c>
      <c r="U3307">
        <v>0</v>
      </c>
      <c r="V3307">
        <v>0</v>
      </c>
      <c r="W3307">
        <v>0</v>
      </c>
      <c r="X3307">
        <v>61.919967291394705</v>
      </c>
      <c r="Y3307">
        <v>0</v>
      </c>
      <c r="Z3307">
        <v>0.67929242614625196</v>
      </c>
      <c r="AA3307">
        <v>0</v>
      </c>
      <c r="AB3307">
        <v>7.3529097125776532</v>
      </c>
      <c r="AC3307">
        <v>0</v>
      </c>
      <c r="AD3307">
        <v>0</v>
      </c>
      <c r="AE3307">
        <v>69.952169430118616</v>
      </c>
    </row>
    <row r="3308" spans="1:31" x14ac:dyDescent="0.25">
      <c r="A3308">
        <v>1811608</v>
      </c>
      <c r="B3308">
        <v>1</v>
      </c>
      <c r="C3308" t="s">
        <v>80</v>
      </c>
      <c r="D3308" t="s">
        <v>88</v>
      </c>
      <c r="E3308" t="s">
        <v>131</v>
      </c>
      <c r="F3308" t="s">
        <v>9766</v>
      </c>
      <c r="G3308" t="s">
        <v>235</v>
      </c>
      <c r="H3308" t="s">
        <v>134</v>
      </c>
      <c r="I3308" t="s">
        <v>135</v>
      </c>
      <c r="J3308" t="s">
        <v>136</v>
      </c>
      <c r="K3308" t="s">
        <v>137</v>
      </c>
      <c r="L3308" t="s">
        <v>9767</v>
      </c>
      <c r="M3308" t="s">
        <v>9768</v>
      </c>
      <c r="N3308">
        <v>3.5305555549999998</v>
      </c>
      <c r="O3308">
        <v>0</v>
      </c>
      <c r="P3308">
        <v>13</v>
      </c>
      <c r="Q3308">
        <v>0</v>
      </c>
      <c r="R3308">
        <v>0</v>
      </c>
      <c r="S3308">
        <v>0</v>
      </c>
      <c r="T3308">
        <v>1</v>
      </c>
      <c r="U3308">
        <v>0</v>
      </c>
      <c r="V3308">
        <v>0</v>
      </c>
      <c r="W3308">
        <v>0</v>
      </c>
      <c r="X3308">
        <v>12.170606986718179</v>
      </c>
      <c r="Y3308">
        <v>0</v>
      </c>
      <c r="Z3308">
        <v>0</v>
      </c>
      <c r="AA3308">
        <v>0</v>
      </c>
      <c r="AB3308">
        <v>0.59429577702286662</v>
      </c>
      <c r="AC3308">
        <v>0</v>
      </c>
      <c r="AD3308">
        <v>0</v>
      </c>
      <c r="AE3308">
        <v>12.764902763741045</v>
      </c>
    </row>
    <row r="3309" spans="1:31" x14ac:dyDescent="0.25">
      <c r="A3309">
        <v>1811610</v>
      </c>
      <c r="B3309">
        <v>1</v>
      </c>
      <c r="C3309" t="s">
        <v>80</v>
      </c>
      <c r="D3309" t="s">
        <v>83</v>
      </c>
      <c r="E3309" t="s">
        <v>140</v>
      </c>
      <c r="F3309" t="s">
        <v>9769</v>
      </c>
      <c r="G3309" t="s">
        <v>158</v>
      </c>
      <c r="H3309" t="s">
        <v>143</v>
      </c>
      <c r="I3309" t="s">
        <v>135</v>
      </c>
      <c r="J3309" t="s">
        <v>136</v>
      </c>
      <c r="K3309" t="s">
        <v>137</v>
      </c>
      <c r="L3309" t="s">
        <v>9770</v>
      </c>
      <c r="M3309" t="s">
        <v>9771</v>
      </c>
      <c r="N3309">
        <v>0.20583333300000001</v>
      </c>
      <c r="O3309">
        <v>0</v>
      </c>
      <c r="P3309">
        <v>234</v>
      </c>
      <c r="Q3309">
        <v>0</v>
      </c>
      <c r="R3309">
        <v>3</v>
      </c>
      <c r="S3309">
        <v>1</v>
      </c>
      <c r="T3309">
        <v>10</v>
      </c>
      <c r="U3309">
        <v>0</v>
      </c>
      <c r="V3309">
        <v>0</v>
      </c>
      <c r="W3309">
        <v>0</v>
      </c>
      <c r="X3309">
        <v>22.104273890414092</v>
      </c>
      <c r="Y3309">
        <v>0</v>
      </c>
      <c r="Z3309">
        <v>7.9237650930988335E-2</v>
      </c>
      <c r="AA3309">
        <v>1.263205689183317</v>
      </c>
      <c r="AB3309">
        <v>1.7518289790827044</v>
      </c>
      <c r="AC3309">
        <v>0</v>
      </c>
      <c r="AD3309">
        <v>0</v>
      </c>
      <c r="AE3309">
        <v>25.198546209611102</v>
      </c>
    </row>
    <row r="3310" spans="1:31" x14ac:dyDescent="0.25">
      <c r="A3310">
        <v>1811613</v>
      </c>
      <c r="B3310">
        <v>1</v>
      </c>
      <c r="C3310" t="s">
        <v>81</v>
      </c>
      <c r="D3310" t="s">
        <v>120</v>
      </c>
      <c r="E3310" t="s">
        <v>140</v>
      </c>
      <c r="F3310" t="s">
        <v>5489</v>
      </c>
      <c r="G3310" t="s">
        <v>142</v>
      </c>
      <c r="H3310" t="s">
        <v>143</v>
      </c>
      <c r="I3310" t="s">
        <v>135</v>
      </c>
      <c r="J3310" t="s">
        <v>136</v>
      </c>
      <c r="K3310" t="s">
        <v>137</v>
      </c>
      <c r="L3310" t="s">
        <v>9772</v>
      </c>
      <c r="M3310" t="s">
        <v>9773</v>
      </c>
      <c r="N3310">
        <v>0.94916666599999999</v>
      </c>
      <c r="O3310">
        <v>0</v>
      </c>
      <c r="P3310">
        <v>0</v>
      </c>
      <c r="Q3310">
        <v>32</v>
      </c>
      <c r="R3310">
        <v>31</v>
      </c>
      <c r="S3310">
        <v>3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123.25096158308523</v>
      </c>
      <c r="Z3310">
        <v>24.746343751944192</v>
      </c>
      <c r="AA3310">
        <v>4.0061815266059471</v>
      </c>
      <c r="AB3310">
        <v>0</v>
      </c>
      <c r="AC3310">
        <v>0</v>
      </c>
      <c r="AD3310">
        <v>0</v>
      </c>
      <c r="AE3310">
        <v>152.00348686163537</v>
      </c>
    </row>
    <row r="3311" spans="1:31" x14ac:dyDescent="0.25">
      <c r="A3311">
        <v>1811614</v>
      </c>
      <c r="B3311">
        <v>1</v>
      </c>
      <c r="C3311" t="s">
        <v>81</v>
      </c>
      <c r="D3311" t="s">
        <v>124</v>
      </c>
      <c r="E3311" t="s">
        <v>146</v>
      </c>
      <c r="F3311" t="s">
        <v>9774</v>
      </c>
      <c r="G3311" t="s">
        <v>593</v>
      </c>
      <c r="H3311" t="s">
        <v>143</v>
      </c>
      <c r="I3311" t="s">
        <v>135</v>
      </c>
      <c r="J3311" t="s">
        <v>136</v>
      </c>
      <c r="K3311" t="s">
        <v>137</v>
      </c>
      <c r="L3311" t="s">
        <v>9775</v>
      </c>
      <c r="M3311" t="s">
        <v>9776</v>
      </c>
      <c r="N3311">
        <v>0.68916666599999998</v>
      </c>
      <c r="O3311">
        <v>0</v>
      </c>
      <c r="P3311">
        <v>0</v>
      </c>
      <c r="Q3311">
        <v>0</v>
      </c>
      <c r="R3311">
        <v>0</v>
      </c>
      <c r="S3311">
        <v>1</v>
      </c>
      <c r="T3311">
        <v>0</v>
      </c>
      <c r="U3311">
        <v>1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4.333673489719545</v>
      </c>
      <c r="AB3311">
        <v>0</v>
      </c>
      <c r="AC3311">
        <v>0.56504458709930561</v>
      </c>
      <c r="AD3311">
        <v>0</v>
      </c>
      <c r="AE3311">
        <v>4.8987180768188505</v>
      </c>
    </row>
    <row r="3312" spans="1:31" x14ac:dyDescent="0.25">
      <c r="A3312">
        <v>1811615</v>
      </c>
      <c r="B3312">
        <v>1</v>
      </c>
      <c r="C3312" t="s">
        <v>80</v>
      </c>
      <c r="D3312" t="s">
        <v>93</v>
      </c>
      <c r="E3312" t="s">
        <v>131</v>
      </c>
      <c r="F3312" t="s">
        <v>9777</v>
      </c>
      <c r="G3312" t="s">
        <v>231</v>
      </c>
      <c r="H3312" t="s">
        <v>134</v>
      </c>
      <c r="I3312" t="s">
        <v>135</v>
      </c>
      <c r="J3312" t="s">
        <v>136</v>
      </c>
      <c r="K3312" t="s">
        <v>137</v>
      </c>
      <c r="L3312" t="s">
        <v>9778</v>
      </c>
      <c r="M3312" t="s">
        <v>9779</v>
      </c>
      <c r="N3312">
        <v>1.2141666659999999</v>
      </c>
      <c r="O3312">
        <v>0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2.2318674794519445E-3</v>
      </c>
      <c r="AA3312">
        <v>0</v>
      </c>
      <c r="AB3312">
        <v>0</v>
      </c>
      <c r="AC3312">
        <v>0</v>
      </c>
      <c r="AD3312">
        <v>0</v>
      </c>
      <c r="AE3312">
        <v>2.2318674794519445E-3</v>
      </c>
    </row>
    <row r="3313" spans="1:31" x14ac:dyDescent="0.25">
      <c r="A3313">
        <v>1811617</v>
      </c>
      <c r="B3313">
        <v>1</v>
      </c>
      <c r="C3313" t="s">
        <v>80</v>
      </c>
      <c r="D3313" t="s">
        <v>96</v>
      </c>
      <c r="E3313" t="s">
        <v>131</v>
      </c>
      <c r="F3313" t="s">
        <v>9780</v>
      </c>
      <c r="G3313" t="s">
        <v>231</v>
      </c>
      <c r="H3313" t="s">
        <v>134</v>
      </c>
      <c r="I3313" t="s">
        <v>135</v>
      </c>
      <c r="J3313" t="s">
        <v>136</v>
      </c>
      <c r="K3313" t="s">
        <v>137</v>
      </c>
      <c r="L3313" t="s">
        <v>9781</v>
      </c>
      <c r="M3313" t="s">
        <v>9782</v>
      </c>
      <c r="N3313">
        <v>5.4727777770000001</v>
      </c>
      <c r="O3313">
        <v>0</v>
      </c>
      <c r="P3313">
        <v>5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7.5890903112626962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7.5890903112626962</v>
      </c>
    </row>
    <row r="3314" spans="1:31" x14ac:dyDescent="0.25">
      <c r="A3314">
        <v>1811618</v>
      </c>
      <c r="B3314">
        <v>1</v>
      </c>
      <c r="C3314" t="s">
        <v>80</v>
      </c>
      <c r="D3314" t="s">
        <v>101</v>
      </c>
      <c r="E3314" t="s">
        <v>193</v>
      </c>
      <c r="F3314" t="s">
        <v>9783</v>
      </c>
      <c r="G3314" t="s">
        <v>7817</v>
      </c>
      <c r="H3314" t="s">
        <v>134</v>
      </c>
      <c r="I3314" t="s">
        <v>135</v>
      </c>
      <c r="J3314" t="s">
        <v>136</v>
      </c>
      <c r="K3314" t="s">
        <v>137</v>
      </c>
      <c r="L3314" t="s">
        <v>9784</v>
      </c>
      <c r="M3314" t="s">
        <v>9785</v>
      </c>
      <c r="N3314">
        <v>0.37583333299999999</v>
      </c>
      <c r="O3314">
        <v>0</v>
      </c>
      <c r="P3314">
        <v>128</v>
      </c>
      <c r="Q3314">
        <v>0</v>
      </c>
      <c r="R3314">
        <v>0</v>
      </c>
      <c r="S3314">
        <v>0</v>
      </c>
      <c r="T3314">
        <v>11</v>
      </c>
      <c r="U3314">
        <v>0</v>
      </c>
      <c r="V3314">
        <v>0</v>
      </c>
      <c r="W3314">
        <v>0</v>
      </c>
      <c r="X3314">
        <v>9.2071413116265379</v>
      </c>
      <c r="Y3314">
        <v>0</v>
      </c>
      <c r="Z3314">
        <v>0</v>
      </c>
      <c r="AA3314">
        <v>0</v>
      </c>
      <c r="AB3314">
        <v>2.0505409021395469</v>
      </c>
      <c r="AC3314">
        <v>0</v>
      </c>
      <c r="AD3314">
        <v>0</v>
      </c>
      <c r="AE3314">
        <v>11.257682213766085</v>
      </c>
    </row>
    <row r="3315" spans="1:31" x14ac:dyDescent="0.25">
      <c r="A3315">
        <v>1811620</v>
      </c>
      <c r="B3315">
        <v>1</v>
      </c>
      <c r="C3315" t="s">
        <v>80</v>
      </c>
      <c r="D3315" t="s">
        <v>105</v>
      </c>
      <c r="E3315" t="s">
        <v>193</v>
      </c>
      <c r="F3315" t="s">
        <v>9786</v>
      </c>
      <c r="G3315" t="s">
        <v>235</v>
      </c>
      <c r="H3315" t="s">
        <v>134</v>
      </c>
      <c r="I3315" t="s">
        <v>135</v>
      </c>
      <c r="J3315" t="s">
        <v>136</v>
      </c>
      <c r="K3315" t="s">
        <v>137</v>
      </c>
      <c r="L3315" t="s">
        <v>9787</v>
      </c>
      <c r="M3315" t="s">
        <v>9788</v>
      </c>
      <c r="N3315">
        <v>1.3147222220000001</v>
      </c>
      <c r="O3315">
        <v>0</v>
      </c>
      <c r="P3315">
        <v>38</v>
      </c>
      <c r="Q3315">
        <v>0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11.537524937866062</v>
      </c>
      <c r="Y3315">
        <v>0</v>
      </c>
      <c r="Z3315">
        <v>0</v>
      </c>
      <c r="AA3315">
        <v>0</v>
      </c>
      <c r="AB3315">
        <v>0.28993705852282087</v>
      </c>
      <c r="AC3315">
        <v>0</v>
      </c>
      <c r="AD3315">
        <v>0</v>
      </c>
      <c r="AE3315">
        <v>11.827461996388882</v>
      </c>
    </row>
    <row r="3316" spans="1:31" x14ac:dyDescent="0.25">
      <c r="A3316">
        <v>1811621</v>
      </c>
      <c r="B3316">
        <v>1</v>
      </c>
      <c r="C3316" t="s">
        <v>81</v>
      </c>
      <c r="D3316" t="s">
        <v>117</v>
      </c>
      <c r="E3316" t="s">
        <v>176</v>
      </c>
      <c r="F3316" t="s">
        <v>9789</v>
      </c>
      <c r="G3316" t="s">
        <v>142</v>
      </c>
      <c r="H3316" t="s">
        <v>143</v>
      </c>
      <c r="I3316" t="s">
        <v>199</v>
      </c>
      <c r="J3316" t="s">
        <v>136</v>
      </c>
      <c r="K3316" t="s">
        <v>137</v>
      </c>
      <c r="L3316" t="s">
        <v>9790</v>
      </c>
      <c r="M3316" t="s">
        <v>9791</v>
      </c>
      <c r="N3316">
        <v>4.2222221999999997E-2</v>
      </c>
      <c r="O3316">
        <v>4</v>
      </c>
      <c r="P3316">
        <v>2190</v>
      </c>
      <c r="Q3316">
        <v>84</v>
      </c>
      <c r="R3316">
        <v>232</v>
      </c>
      <c r="S3316">
        <v>8</v>
      </c>
      <c r="T3316">
        <v>85</v>
      </c>
      <c r="U3316">
        <v>0</v>
      </c>
      <c r="V3316">
        <v>0</v>
      </c>
      <c r="W3316">
        <v>3.3423152682773336E-2</v>
      </c>
      <c r="X3316">
        <v>13.30527632896457</v>
      </c>
      <c r="Y3316">
        <v>9.3539954021157801</v>
      </c>
      <c r="Z3316">
        <v>1.1030580811518358</v>
      </c>
      <c r="AA3316">
        <v>0.77123458755584673</v>
      </c>
      <c r="AB3316">
        <v>1.7891167224947184</v>
      </c>
      <c r="AC3316">
        <v>0</v>
      </c>
      <c r="AD3316">
        <v>0</v>
      </c>
      <c r="AE3316">
        <v>26.356104274965524</v>
      </c>
    </row>
    <row r="3317" spans="1:31" x14ac:dyDescent="0.25">
      <c r="A3317">
        <v>1811622</v>
      </c>
      <c r="B3317">
        <v>1</v>
      </c>
      <c r="C3317" t="s">
        <v>80</v>
      </c>
      <c r="D3317" t="s">
        <v>98</v>
      </c>
      <c r="E3317" t="s">
        <v>291</v>
      </c>
      <c r="F3317" t="s">
        <v>2605</v>
      </c>
      <c r="G3317" t="s">
        <v>424</v>
      </c>
      <c r="H3317" t="s">
        <v>134</v>
      </c>
      <c r="I3317" t="s">
        <v>135</v>
      </c>
      <c r="J3317" t="s">
        <v>136</v>
      </c>
      <c r="K3317" t="s">
        <v>137</v>
      </c>
      <c r="L3317" t="s">
        <v>9792</v>
      </c>
      <c r="M3317" t="s">
        <v>9793</v>
      </c>
      <c r="N3317">
        <v>2.028333333</v>
      </c>
      <c r="O3317">
        <v>0</v>
      </c>
      <c r="P3317">
        <v>0</v>
      </c>
      <c r="Q3317">
        <v>0</v>
      </c>
      <c r="R3317">
        <v>5</v>
      </c>
      <c r="S3317">
        <v>0</v>
      </c>
      <c r="T3317">
        <v>2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1.6024083039191992</v>
      </c>
      <c r="AA3317">
        <v>0</v>
      </c>
      <c r="AB3317">
        <v>1.9326819956561332</v>
      </c>
      <c r="AC3317">
        <v>0</v>
      </c>
      <c r="AD3317">
        <v>0</v>
      </c>
      <c r="AE3317">
        <v>3.5350902995753324</v>
      </c>
    </row>
    <row r="3318" spans="1:31" x14ac:dyDescent="0.25">
      <c r="A3318">
        <v>1811625</v>
      </c>
      <c r="B3318">
        <v>1</v>
      </c>
      <c r="C3318" t="s">
        <v>80</v>
      </c>
      <c r="D3318" t="s">
        <v>101</v>
      </c>
      <c r="E3318" t="s">
        <v>193</v>
      </c>
      <c r="F3318" t="s">
        <v>9794</v>
      </c>
      <c r="G3318" t="s">
        <v>235</v>
      </c>
      <c r="H3318" t="s">
        <v>134</v>
      </c>
      <c r="I3318" t="s">
        <v>135</v>
      </c>
      <c r="J3318" t="s">
        <v>136</v>
      </c>
      <c r="K3318" t="s">
        <v>137</v>
      </c>
      <c r="L3318" t="s">
        <v>9795</v>
      </c>
      <c r="M3318" t="s">
        <v>9796</v>
      </c>
      <c r="N3318">
        <v>1.6302777770000001</v>
      </c>
      <c r="O3318">
        <v>0</v>
      </c>
      <c r="P3318">
        <v>12</v>
      </c>
      <c r="Q3318">
        <v>0</v>
      </c>
      <c r="R3318">
        <v>3</v>
      </c>
      <c r="S3318">
        <v>0</v>
      </c>
      <c r="T3318">
        <v>4</v>
      </c>
      <c r="U3318">
        <v>0</v>
      </c>
      <c r="V3318">
        <v>0</v>
      </c>
      <c r="W3318">
        <v>0</v>
      </c>
      <c r="X3318">
        <v>9.0342074462441104</v>
      </c>
      <c r="Y3318">
        <v>0</v>
      </c>
      <c r="Z3318">
        <v>5.342672944123307</v>
      </c>
      <c r="AA3318">
        <v>0</v>
      </c>
      <c r="AB3318">
        <v>1.5679524446803512</v>
      </c>
      <c r="AC3318">
        <v>0</v>
      </c>
      <c r="AD3318">
        <v>0</v>
      </c>
      <c r="AE3318">
        <v>15.944832835047769</v>
      </c>
    </row>
    <row r="3319" spans="1:31" x14ac:dyDescent="0.25">
      <c r="A3319">
        <v>1811627</v>
      </c>
      <c r="B3319">
        <v>1</v>
      </c>
      <c r="C3319" t="s">
        <v>80</v>
      </c>
      <c r="D3319" t="s">
        <v>98</v>
      </c>
      <c r="E3319" t="s">
        <v>140</v>
      </c>
      <c r="F3319" t="s">
        <v>9797</v>
      </c>
      <c r="G3319" t="s">
        <v>142</v>
      </c>
      <c r="H3319" t="s">
        <v>143</v>
      </c>
      <c r="I3319" t="s">
        <v>135</v>
      </c>
      <c r="J3319" t="s">
        <v>136</v>
      </c>
      <c r="K3319" t="s">
        <v>137</v>
      </c>
      <c r="L3319" t="s">
        <v>9798</v>
      </c>
      <c r="M3319" t="s">
        <v>9799</v>
      </c>
      <c r="N3319">
        <v>4.9183333329999996</v>
      </c>
      <c r="O3319">
        <v>1</v>
      </c>
      <c r="P3319">
        <v>405</v>
      </c>
      <c r="Q3319">
        <v>2</v>
      </c>
      <c r="R3319">
        <v>47</v>
      </c>
      <c r="S3319">
        <v>7</v>
      </c>
      <c r="T3319">
        <v>84</v>
      </c>
      <c r="U3319">
        <v>1</v>
      </c>
      <c r="V3319">
        <v>0</v>
      </c>
      <c r="W3319">
        <v>2.2156465806916934</v>
      </c>
      <c r="X3319">
        <v>351.40711535664934</v>
      </c>
      <c r="Y3319">
        <v>8.2522575757213339</v>
      </c>
      <c r="Z3319">
        <v>88.45390028485042</v>
      </c>
      <c r="AA3319">
        <v>189.7551400334273</v>
      </c>
      <c r="AB3319">
        <v>233.58699407789186</v>
      </c>
      <c r="AC3319">
        <v>4.8991736422878915</v>
      </c>
      <c r="AD3319">
        <v>0</v>
      </c>
      <c r="AE3319">
        <v>878.57022755151979</v>
      </c>
    </row>
    <row r="3320" spans="1:31" x14ac:dyDescent="0.25">
      <c r="A3320">
        <v>1811632</v>
      </c>
      <c r="B3320">
        <v>1</v>
      </c>
      <c r="C3320" t="s">
        <v>80</v>
      </c>
      <c r="D3320" t="s">
        <v>90</v>
      </c>
      <c r="E3320" t="s">
        <v>131</v>
      </c>
      <c r="F3320" t="s">
        <v>9742</v>
      </c>
      <c r="G3320" t="s">
        <v>209</v>
      </c>
      <c r="H3320" t="s">
        <v>134</v>
      </c>
      <c r="I3320" t="s">
        <v>135</v>
      </c>
      <c r="J3320" t="s">
        <v>136</v>
      </c>
      <c r="K3320" t="s">
        <v>137</v>
      </c>
      <c r="L3320" t="s">
        <v>9800</v>
      </c>
      <c r="M3320" t="s">
        <v>9801</v>
      </c>
      <c r="N3320">
        <v>2.003333333</v>
      </c>
      <c r="O3320">
        <v>0</v>
      </c>
      <c r="P3320">
        <v>24</v>
      </c>
      <c r="Q3320">
        <v>0</v>
      </c>
      <c r="R3320">
        <v>0</v>
      </c>
      <c r="S3320">
        <v>0</v>
      </c>
      <c r="T3320">
        <v>3</v>
      </c>
      <c r="U3320">
        <v>0</v>
      </c>
      <c r="V3320">
        <v>0</v>
      </c>
      <c r="W3320">
        <v>0</v>
      </c>
      <c r="X3320">
        <v>13.3582888542149</v>
      </c>
      <c r="Y3320">
        <v>0</v>
      </c>
      <c r="Z3320">
        <v>0</v>
      </c>
      <c r="AA3320">
        <v>0</v>
      </c>
      <c r="AB3320">
        <v>0.294891852684735</v>
      </c>
      <c r="AC3320">
        <v>0</v>
      </c>
      <c r="AD3320">
        <v>0</v>
      </c>
      <c r="AE3320">
        <v>13.653180706899635</v>
      </c>
    </row>
    <row r="3321" spans="1:31" x14ac:dyDescent="0.25">
      <c r="A3321">
        <v>1811635</v>
      </c>
      <c r="B3321">
        <v>1</v>
      </c>
      <c r="C3321" t="s">
        <v>81</v>
      </c>
      <c r="D3321" t="s">
        <v>114</v>
      </c>
      <c r="E3321" t="s">
        <v>131</v>
      </c>
      <c r="F3321" t="s">
        <v>9802</v>
      </c>
      <c r="G3321" t="s">
        <v>209</v>
      </c>
      <c r="H3321" t="s">
        <v>134</v>
      </c>
      <c r="I3321" t="s">
        <v>135</v>
      </c>
      <c r="J3321" t="s">
        <v>136</v>
      </c>
      <c r="K3321" t="s">
        <v>137</v>
      </c>
      <c r="L3321" t="s">
        <v>9803</v>
      </c>
      <c r="M3321" t="s">
        <v>9804</v>
      </c>
      <c r="N3321">
        <v>0.60138888800000001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0.24524040115560555</v>
      </c>
      <c r="Y3321">
        <v>0</v>
      </c>
      <c r="Z3321">
        <v>0</v>
      </c>
      <c r="AA3321">
        <v>0</v>
      </c>
      <c r="AB3321">
        <v>7.9002254435500009E-3</v>
      </c>
      <c r="AC3321">
        <v>0</v>
      </c>
      <c r="AD3321">
        <v>0</v>
      </c>
      <c r="AE3321">
        <v>0.25314062659915554</v>
      </c>
    </row>
    <row r="3322" spans="1:31" x14ac:dyDescent="0.25">
      <c r="A3322">
        <v>1811640</v>
      </c>
      <c r="B3322">
        <v>1</v>
      </c>
      <c r="C3322" t="s">
        <v>81</v>
      </c>
      <c r="D3322" t="s">
        <v>117</v>
      </c>
      <c r="E3322" t="s">
        <v>140</v>
      </c>
      <c r="F3322" t="s">
        <v>9805</v>
      </c>
      <c r="G3322" t="s">
        <v>142</v>
      </c>
      <c r="H3322" t="s">
        <v>143</v>
      </c>
      <c r="I3322" t="s">
        <v>199</v>
      </c>
      <c r="J3322" t="s">
        <v>136</v>
      </c>
      <c r="K3322" t="s">
        <v>137</v>
      </c>
      <c r="L3322" t="s">
        <v>9806</v>
      </c>
      <c r="M3322" t="s">
        <v>9807</v>
      </c>
      <c r="N3322">
        <v>2.1388888000000002E-2</v>
      </c>
      <c r="O3322">
        <v>0</v>
      </c>
      <c r="P3322">
        <v>166</v>
      </c>
      <c r="Q3322">
        <v>12</v>
      </c>
      <c r="R3322">
        <v>83</v>
      </c>
      <c r="S3322">
        <v>0</v>
      </c>
      <c r="T3322">
        <v>7</v>
      </c>
      <c r="U3322">
        <v>0</v>
      </c>
      <c r="V3322">
        <v>0</v>
      </c>
      <c r="W3322">
        <v>0</v>
      </c>
      <c r="X3322">
        <v>0.69438852244610116</v>
      </c>
      <c r="Y3322">
        <v>0.80671162394256191</v>
      </c>
      <c r="Z3322">
        <v>0.70524371373299866</v>
      </c>
      <c r="AA3322">
        <v>0</v>
      </c>
      <c r="AB3322">
        <v>2.6579921690629997E-2</v>
      </c>
      <c r="AC3322">
        <v>0</v>
      </c>
      <c r="AD3322">
        <v>0</v>
      </c>
      <c r="AE3322">
        <v>2.2329237818122918</v>
      </c>
    </row>
    <row r="3323" spans="1:31" x14ac:dyDescent="0.25">
      <c r="A3323">
        <v>1811642</v>
      </c>
      <c r="B3323">
        <v>1</v>
      </c>
      <c r="C3323" t="s">
        <v>80</v>
      </c>
      <c r="D3323" t="s">
        <v>94</v>
      </c>
      <c r="E3323" t="s">
        <v>193</v>
      </c>
      <c r="F3323" t="s">
        <v>9808</v>
      </c>
      <c r="G3323" t="s">
        <v>235</v>
      </c>
      <c r="H3323" t="s">
        <v>134</v>
      </c>
      <c r="I3323" t="s">
        <v>135</v>
      </c>
      <c r="J3323" t="s">
        <v>136</v>
      </c>
      <c r="K3323" t="s">
        <v>137</v>
      </c>
      <c r="L3323" t="s">
        <v>9809</v>
      </c>
      <c r="M3323" t="s">
        <v>9810</v>
      </c>
      <c r="N3323">
        <v>3.7466666659999999</v>
      </c>
      <c r="O3323">
        <v>0</v>
      </c>
      <c r="P3323">
        <v>11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2.2371839005074392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2.2371839005074392</v>
      </c>
    </row>
    <row r="3324" spans="1:31" x14ac:dyDescent="0.25">
      <c r="A3324">
        <v>1811646</v>
      </c>
      <c r="B3324">
        <v>1</v>
      </c>
      <c r="C3324" t="s">
        <v>80</v>
      </c>
      <c r="D3324" t="s">
        <v>94</v>
      </c>
      <c r="E3324" t="s">
        <v>131</v>
      </c>
      <c r="F3324" t="s">
        <v>9811</v>
      </c>
      <c r="G3324" t="s">
        <v>231</v>
      </c>
      <c r="H3324" t="s">
        <v>134</v>
      </c>
      <c r="I3324" t="s">
        <v>135</v>
      </c>
      <c r="J3324" t="s">
        <v>136</v>
      </c>
      <c r="K3324" t="s">
        <v>137</v>
      </c>
      <c r="L3324" t="s">
        <v>9812</v>
      </c>
      <c r="M3324" t="s">
        <v>9813</v>
      </c>
      <c r="N3324">
        <v>1.7175</v>
      </c>
      <c r="O3324">
        <v>0</v>
      </c>
      <c r="P3324">
        <v>1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0.44308148964016503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0.44308148964016503</v>
      </c>
    </row>
    <row r="3325" spans="1:31" x14ac:dyDescent="0.25">
      <c r="A3325">
        <v>1811653</v>
      </c>
      <c r="B3325">
        <v>1</v>
      </c>
      <c r="C3325" t="s">
        <v>80</v>
      </c>
      <c r="D3325" t="s">
        <v>104</v>
      </c>
      <c r="E3325" t="s">
        <v>146</v>
      </c>
      <c r="F3325" t="s">
        <v>9814</v>
      </c>
      <c r="G3325" t="s">
        <v>170</v>
      </c>
      <c r="H3325" t="s">
        <v>143</v>
      </c>
      <c r="I3325" t="s">
        <v>135</v>
      </c>
      <c r="J3325" t="s">
        <v>136</v>
      </c>
      <c r="K3325" t="s">
        <v>137</v>
      </c>
      <c r="L3325" t="s">
        <v>9815</v>
      </c>
      <c r="M3325" t="s">
        <v>9816</v>
      </c>
      <c r="N3325">
        <v>2.4513888879999999</v>
      </c>
      <c r="O3325">
        <v>0</v>
      </c>
      <c r="P3325">
        <v>111</v>
      </c>
      <c r="Q3325">
        <v>0</v>
      </c>
      <c r="R3325">
        <v>8</v>
      </c>
      <c r="S3325">
        <v>0</v>
      </c>
      <c r="T3325">
        <v>24</v>
      </c>
      <c r="U3325">
        <v>0</v>
      </c>
      <c r="V3325">
        <v>0</v>
      </c>
      <c r="W3325">
        <v>0</v>
      </c>
      <c r="X3325">
        <v>84.048464477768803</v>
      </c>
      <c r="Y3325">
        <v>0</v>
      </c>
      <c r="Z3325">
        <v>4.1947144398057246</v>
      </c>
      <c r="AA3325">
        <v>0</v>
      </c>
      <c r="AB3325">
        <v>17.027962298998133</v>
      </c>
      <c r="AC3325">
        <v>0</v>
      </c>
      <c r="AD3325">
        <v>0</v>
      </c>
      <c r="AE3325">
        <v>105.27114121657266</v>
      </c>
    </row>
    <row r="3326" spans="1:31" x14ac:dyDescent="0.25">
      <c r="A3326">
        <v>1811655</v>
      </c>
      <c r="B3326">
        <v>1</v>
      </c>
      <c r="C3326" t="s">
        <v>81</v>
      </c>
      <c r="D3326" t="s">
        <v>123</v>
      </c>
      <c r="E3326" t="s">
        <v>131</v>
      </c>
      <c r="F3326" t="s">
        <v>9817</v>
      </c>
      <c r="G3326" t="s">
        <v>231</v>
      </c>
      <c r="H3326" t="s">
        <v>134</v>
      </c>
      <c r="I3326" t="s">
        <v>135</v>
      </c>
      <c r="J3326" t="s">
        <v>136</v>
      </c>
      <c r="K3326" t="s">
        <v>137</v>
      </c>
      <c r="L3326" t="s">
        <v>9818</v>
      </c>
      <c r="M3326" t="s">
        <v>9819</v>
      </c>
      <c r="N3326">
        <v>1.3302777770000001</v>
      </c>
      <c r="O3326">
        <v>0</v>
      </c>
      <c r="P3326">
        <v>9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3.2004283520555048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3.2004283520555048</v>
      </c>
    </row>
    <row r="3327" spans="1:31" x14ac:dyDescent="0.25">
      <c r="A3327">
        <v>1811656</v>
      </c>
      <c r="B3327">
        <v>1</v>
      </c>
      <c r="C3327" t="s">
        <v>81</v>
      </c>
      <c r="D3327" t="s">
        <v>115</v>
      </c>
      <c r="E3327" t="s">
        <v>193</v>
      </c>
      <c r="F3327" t="s">
        <v>9402</v>
      </c>
      <c r="G3327" t="s">
        <v>2090</v>
      </c>
      <c r="H3327" t="s">
        <v>134</v>
      </c>
      <c r="I3327" t="s">
        <v>135</v>
      </c>
      <c r="J3327" t="s">
        <v>136</v>
      </c>
      <c r="K3327" t="s">
        <v>137</v>
      </c>
      <c r="L3327" t="s">
        <v>9820</v>
      </c>
      <c r="M3327" t="s">
        <v>9821</v>
      </c>
      <c r="N3327">
        <v>3.3736111110000002</v>
      </c>
      <c r="O3327">
        <v>0</v>
      </c>
      <c r="P3327">
        <v>17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1.3346182996826013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1.3346182996826013</v>
      </c>
    </row>
    <row r="3328" spans="1:31" x14ac:dyDescent="0.25">
      <c r="A3328">
        <v>1811658</v>
      </c>
      <c r="B3328">
        <v>1</v>
      </c>
      <c r="C3328" t="s">
        <v>80</v>
      </c>
      <c r="D3328" t="s">
        <v>99</v>
      </c>
      <c r="E3328" t="s">
        <v>176</v>
      </c>
      <c r="F3328" t="s">
        <v>8067</v>
      </c>
      <c r="G3328" t="s">
        <v>142</v>
      </c>
      <c r="H3328" t="s">
        <v>143</v>
      </c>
      <c r="I3328" t="s">
        <v>135</v>
      </c>
      <c r="J3328" t="s">
        <v>136</v>
      </c>
      <c r="K3328" t="s">
        <v>137</v>
      </c>
      <c r="L3328" t="s">
        <v>9822</v>
      </c>
      <c r="M3328" t="s">
        <v>9823</v>
      </c>
      <c r="N3328">
        <v>0.197222222</v>
      </c>
      <c r="O3328">
        <v>4</v>
      </c>
      <c r="P3328">
        <v>806</v>
      </c>
      <c r="Q3328">
        <v>11</v>
      </c>
      <c r="R3328">
        <v>98</v>
      </c>
      <c r="S3328">
        <v>20</v>
      </c>
      <c r="T3328">
        <v>51</v>
      </c>
      <c r="U3328">
        <v>0</v>
      </c>
      <c r="V3328">
        <v>4</v>
      </c>
      <c r="W3328">
        <v>2.8365630253043053</v>
      </c>
      <c r="X3328">
        <v>30.421933566815579</v>
      </c>
      <c r="Y3328">
        <v>2.5704741957573249</v>
      </c>
      <c r="Z3328">
        <v>4.0375177350869453</v>
      </c>
      <c r="AA3328">
        <v>12.723313430825341</v>
      </c>
      <c r="AB3328">
        <v>2.8975772450151114</v>
      </c>
      <c r="AC3328">
        <v>0</v>
      </c>
      <c r="AD3328">
        <v>0.35515831197487502</v>
      </c>
      <c r="AE3328">
        <v>55.842537510779486</v>
      </c>
    </row>
    <row r="3329" spans="1:31" x14ac:dyDescent="0.25">
      <c r="A3329">
        <v>1811659</v>
      </c>
      <c r="B3329">
        <v>1</v>
      </c>
      <c r="C3329" t="s">
        <v>80</v>
      </c>
      <c r="D3329" t="s">
        <v>94</v>
      </c>
      <c r="E3329" t="s">
        <v>291</v>
      </c>
      <c r="F3329" t="s">
        <v>9824</v>
      </c>
      <c r="G3329" t="s">
        <v>3180</v>
      </c>
      <c r="H3329" t="s">
        <v>134</v>
      </c>
      <c r="I3329" t="s">
        <v>135</v>
      </c>
      <c r="J3329" t="s">
        <v>136</v>
      </c>
      <c r="K3329" t="s">
        <v>137</v>
      </c>
      <c r="L3329" t="s">
        <v>9822</v>
      </c>
      <c r="M3329" t="s">
        <v>9825</v>
      </c>
      <c r="N3329">
        <v>1.623888888</v>
      </c>
      <c r="O3329">
        <v>0</v>
      </c>
      <c r="P3329">
        <v>137</v>
      </c>
      <c r="Q3329">
        <v>0</v>
      </c>
      <c r="R3329">
        <v>0</v>
      </c>
      <c r="S3329">
        <v>0</v>
      </c>
      <c r="T3329">
        <v>10</v>
      </c>
      <c r="U3329">
        <v>0</v>
      </c>
      <c r="V3329">
        <v>0</v>
      </c>
      <c r="W3329">
        <v>0</v>
      </c>
      <c r="X3329">
        <v>30.739183233038204</v>
      </c>
      <c r="Y3329">
        <v>0</v>
      </c>
      <c r="Z3329">
        <v>0</v>
      </c>
      <c r="AA3329">
        <v>0</v>
      </c>
      <c r="AB3329">
        <v>1.5857074458688094</v>
      </c>
      <c r="AC3329">
        <v>0</v>
      </c>
      <c r="AD3329">
        <v>0</v>
      </c>
      <c r="AE3329">
        <v>32.324890678907011</v>
      </c>
    </row>
    <row r="3330" spans="1:31" x14ac:dyDescent="0.25">
      <c r="A3330">
        <v>1811663</v>
      </c>
      <c r="B3330">
        <v>1</v>
      </c>
      <c r="C3330" t="s">
        <v>81</v>
      </c>
      <c r="D3330" t="s">
        <v>112</v>
      </c>
      <c r="E3330" t="s">
        <v>193</v>
      </c>
      <c r="F3330" t="s">
        <v>9826</v>
      </c>
      <c r="G3330" t="s">
        <v>726</v>
      </c>
      <c r="H3330" t="s">
        <v>134</v>
      </c>
      <c r="I3330" t="s">
        <v>135</v>
      </c>
      <c r="J3330" t="s">
        <v>136</v>
      </c>
      <c r="K3330" t="s">
        <v>137</v>
      </c>
      <c r="L3330" t="s">
        <v>9827</v>
      </c>
      <c r="M3330" t="s">
        <v>9828</v>
      </c>
      <c r="N3330">
        <v>1.9666666660000001</v>
      </c>
      <c r="O3330">
        <v>0</v>
      </c>
      <c r="P3330">
        <v>5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1.5303714800623711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1.5303714800623711</v>
      </c>
    </row>
    <row r="3331" spans="1:31" x14ac:dyDescent="0.25">
      <c r="A3331">
        <v>1811669</v>
      </c>
      <c r="B3331">
        <v>1</v>
      </c>
      <c r="C3331" t="s">
        <v>80</v>
      </c>
      <c r="D3331" t="s">
        <v>104</v>
      </c>
      <c r="E3331" t="s">
        <v>131</v>
      </c>
      <c r="F3331" t="s">
        <v>9829</v>
      </c>
      <c r="G3331" t="s">
        <v>133</v>
      </c>
      <c r="H3331" t="s">
        <v>134</v>
      </c>
      <c r="I3331" t="s">
        <v>135</v>
      </c>
      <c r="J3331" t="s">
        <v>136</v>
      </c>
      <c r="K3331" t="s">
        <v>137</v>
      </c>
      <c r="L3331" t="s">
        <v>9830</v>
      </c>
      <c r="M3331" t="s">
        <v>9831</v>
      </c>
      <c r="N3331">
        <v>6.056944444</v>
      </c>
      <c r="O3331">
        <v>0</v>
      </c>
      <c r="P3331">
        <v>6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10.732312030168211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10.732312030168211</v>
      </c>
    </row>
    <row r="3332" spans="1:31" x14ac:dyDescent="0.25">
      <c r="A3332">
        <v>1811670</v>
      </c>
      <c r="B3332">
        <v>1</v>
      </c>
      <c r="C3332" t="s">
        <v>80</v>
      </c>
      <c r="D3332" t="s">
        <v>93</v>
      </c>
      <c r="E3332" t="s">
        <v>131</v>
      </c>
      <c r="F3332" t="s">
        <v>9832</v>
      </c>
      <c r="G3332" t="s">
        <v>231</v>
      </c>
      <c r="H3332" t="s">
        <v>134</v>
      </c>
      <c r="I3332" t="s">
        <v>135</v>
      </c>
      <c r="J3332" t="s">
        <v>136</v>
      </c>
      <c r="K3332" t="s">
        <v>137</v>
      </c>
      <c r="L3332" t="s">
        <v>9833</v>
      </c>
      <c r="M3332" t="s">
        <v>9834</v>
      </c>
      <c r="N3332">
        <v>1.904722222</v>
      </c>
      <c r="O3332">
        <v>0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2.3329589400000001E-3</v>
      </c>
      <c r="AA3332">
        <v>0</v>
      </c>
      <c r="AB3332">
        <v>0</v>
      </c>
      <c r="AC3332">
        <v>0</v>
      </c>
      <c r="AD3332">
        <v>0</v>
      </c>
      <c r="AE3332">
        <v>2.3329589400000001E-3</v>
      </c>
    </row>
    <row r="3333" spans="1:31" x14ac:dyDescent="0.25">
      <c r="A3333">
        <v>1811671</v>
      </c>
      <c r="B3333">
        <v>1</v>
      </c>
      <c r="C3333" t="s">
        <v>80</v>
      </c>
      <c r="D3333" t="s">
        <v>92</v>
      </c>
      <c r="E3333" t="s">
        <v>131</v>
      </c>
      <c r="F3333" t="s">
        <v>9835</v>
      </c>
      <c r="G3333" t="s">
        <v>231</v>
      </c>
      <c r="H3333" t="s">
        <v>134</v>
      </c>
      <c r="I3333" t="s">
        <v>135</v>
      </c>
      <c r="J3333" t="s">
        <v>136</v>
      </c>
      <c r="K3333" t="s">
        <v>137</v>
      </c>
      <c r="L3333" t="s">
        <v>9836</v>
      </c>
      <c r="M3333" t="s">
        <v>9837</v>
      </c>
      <c r="N3333">
        <v>1.7736111109999999</v>
      </c>
      <c r="O3333">
        <v>0</v>
      </c>
      <c r="P3333">
        <v>5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2.5040079252818401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2.5040079252818401</v>
      </c>
    </row>
    <row r="3334" spans="1:31" x14ac:dyDescent="0.25">
      <c r="A3334">
        <v>1811674</v>
      </c>
      <c r="B3334">
        <v>1</v>
      </c>
      <c r="C3334" t="s">
        <v>80</v>
      </c>
      <c r="D3334" t="s">
        <v>93</v>
      </c>
      <c r="E3334" t="s">
        <v>131</v>
      </c>
      <c r="F3334" t="s">
        <v>9838</v>
      </c>
      <c r="G3334" t="s">
        <v>231</v>
      </c>
      <c r="H3334" t="s">
        <v>134</v>
      </c>
      <c r="I3334" t="s">
        <v>135</v>
      </c>
      <c r="J3334" t="s">
        <v>136</v>
      </c>
      <c r="K3334" t="s">
        <v>137</v>
      </c>
      <c r="L3334" t="s">
        <v>9839</v>
      </c>
      <c r="M3334" t="s">
        <v>9840</v>
      </c>
      <c r="N3334">
        <v>1.9141666660000001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1.6729848941086669E-2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1.6729848941086669E-2</v>
      </c>
    </row>
    <row r="3335" spans="1:31" x14ac:dyDescent="0.25">
      <c r="A3335">
        <v>1811675</v>
      </c>
      <c r="B3335">
        <v>1</v>
      </c>
      <c r="C3335" t="s">
        <v>80</v>
      </c>
      <c r="D3335" t="s">
        <v>84</v>
      </c>
      <c r="E3335" t="s">
        <v>131</v>
      </c>
      <c r="F3335" t="s">
        <v>9841</v>
      </c>
      <c r="G3335" t="s">
        <v>231</v>
      </c>
      <c r="H3335" t="s">
        <v>134</v>
      </c>
      <c r="I3335" t="s">
        <v>135</v>
      </c>
      <c r="J3335" t="s">
        <v>136</v>
      </c>
      <c r="K3335" t="s">
        <v>137</v>
      </c>
      <c r="L3335" t="s">
        <v>9842</v>
      </c>
      <c r="M3335" t="s">
        <v>9843</v>
      </c>
      <c r="N3335">
        <v>0.75805555499999999</v>
      </c>
      <c r="O3335">
        <v>0</v>
      </c>
      <c r="P3335">
        <v>9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1.3379796246485045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1.3379796246485045</v>
      </c>
    </row>
    <row r="3336" spans="1:31" x14ac:dyDescent="0.25">
      <c r="A3336">
        <v>1811678</v>
      </c>
      <c r="B3336">
        <v>1</v>
      </c>
      <c r="C3336" t="s">
        <v>80</v>
      </c>
      <c r="D3336" t="s">
        <v>96</v>
      </c>
      <c r="E3336" t="s">
        <v>131</v>
      </c>
      <c r="F3336" t="s">
        <v>9844</v>
      </c>
      <c r="G3336" t="s">
        <v>231</v>
      </c>
      <c r="H3336" t="s">
        <v>134</v>
      </c>
      <c r="I3336" t="s">
        <v>135</v>
      </c>
      <c r="J3336" t="s">
        <v>136</v>
      </c>
      <c r="K3336" t="s">
        <v>137</v>
      </c>
      <c r="L3336" t="s">
        <v>9845</v>
      </c>
      <c r="M3336" t="s">
        <v>9846</v>
      </c>
      <c r="N3336">
        <v>5.3525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0.25638756405750002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0.25638756405750002</v>
      </c>
    </row>
    <row r="3337" spans="1:31" x14ac:dyDescent="0.25">
      <c r="A3337">
        <v>1811679</v>
      </c>
      <c r="B3337">
        <v>1</v>
      </c>
      <c r="C3337" t="s">
        <v>81</v>
      </c>
      <c r="D3337" t="s">
        <v>127</v>
      </c>
      <c r="E3337" t="s">
        <v>146</v>
      </c>
      <c r="F3337" t="s">
        <v>9847</v>
      </c>
      <c r="G3337" t="s">
        <v>142</v>
      </c>
      <c r="H3337" t="s">
        <v>143</v>
      </c>
      <c r="I3337" t="s">
        <v>135</v>
      </c>
      <c r="J3337" t="s">
        <v>136</v>
      </c>
      <c r="K3337" t="s">
        <v>137</v>
      </c>
      <c r="L3337" t="s">
        <v>9848</v>
      </c>
      <c r="M3337" t="s">
        <v>9849</v>
      </c>
      <c r="N3337">
        <v>0.89249999999999996</v>
      </c>
      <c r="O3337">
        <v>0</v>
      </c>
      <c r="P3337">
        <v>351</v>
      </c>
      <c r="Q3337">
        <v>0</v>
      </c>
      <c r="R3337">
        <v>24</v>
      </c>
      <c r="S3337">
        <v>0</v>
      </c>
      <c r="T3337">
        <v>22</v>
      </c>
      <c r="U3337">
        <v>0</v>
      </c>
      <c r="V3337">
        <v>0</v>
      </c>
      <c r="W3337">
        <v>0</v>
      </c>
      <c r="X3337">
        <v>91.707479288162887</v>
      </c>
      <c r="Y3337">
        <v>0</v>
      </c>
      <c r="Z3337">
        <v>7.0658928462157053</v>
      </c>
      <c r="AA3337">
        <v>0</v>
      </c>
      <c r="AB3337">
        <v>6.1126583706482416</v>
      </c>
      <c r="AC3337">
        <v>0</v>
      </c>
      <c r="AD3337">
        <v>0</v>
      </c>
      <c r="AE3337">
        <v>104.88603050502684</v>
      </c>
    </row>
    <row r="3338" spans="1:31" x14ac:dyDescent="0.25">
      <c r="A3338">
        <v>1811685</v>
      </c>
      <c r="B3338">
        <v>1</v>
      </c>
      <c r="C3338" t="s">
        <v>80</v>
      </c>
      <c r="D3338" t="s">
        <v>96</v>
      </c>
      <c r="E3338" t="s">
        <v>131</v>
      </c>
      <c r="F3338" t="s">
        <v>9850</v>
      </c>
      <c r="G3338" t="s">
        <v>133</v>
      </c>
      <c r="H3338" t="s">
        <v>134</v>
      </c>
      <c r="I3338" t="s">
        <v>135</v>
      </c>
      <c r="J3338" t="s">
        <v>136</v>
      </c>
      <c r="K3338" t="s">
        <v>137</v>
      </c>
      <c r="L3338" t="s">
        <v>9851</v>
      </c>
      <c r="M3338" t="s">
        <v>9852</v>
      </c>
      <c r="N3338">
        <v>5.2536111109999997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1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6.7162042581137076</v>
      </c>
      <c r="AC3338">
        <v>0</v>
      </c>
      <c r="AD3338">
        <v>0</v>
      </c>
      <c r="AE3338">
        <v>6.7162042581137076</v>
      </c>
    </row>
    <row r="3339" spans="1:31" x14ac:dyDescent="0.25">
      <c r="A3339">
        <v>1811690</v>
      </c>
      <c r="B3339">
        <v>1</v>
      </c>
      <c r="C3339" t="s">
        <v>81</v>
      </c>
      <c r="D3339" t="s">
        <v>113</v>
      </c>
      <c r="E3339" t="s">
        <v>131</v>
      </c>
      <c r="F3339" t="s">
        <v>9853</v>
      </c>
      <c r="G3339" t="s">
        <v>231</v>
      </c>
      <c r="H3339" t="s">
        <v>134</v>
      </c>
      <c r="I3339" t="s">
        <v>135</v>
      </c>
      <c r="J3339" t="s">
        <v>136</v>
      </c>
      <c r="K3339" t="s">
        <v>137</v>
      </c>
      <c r="L3339" t="s">
        <v>9854</v>
      </c>
      <c r="M3339" t="s">
        <v>9855</v>
      </c>
      <c r="N3339">
        <v>2.2541666660000002</v>
      </c>
      <c r="O3339">
        <v>0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0.59149067887922502</v>
      </c>
      <c r="AA3339">
        <v>0</v>
      </c>
      <c r="AB3339">
        <v>0</v>
      </c>
      <c r="AC3339">
        <v>0</v>
      </c>
      <c r="AD3339">
        <v>0</v>
      </c>
      <c r="AE3339">
        <v>0.59149067887922502</v>
      </c>
    </row>
    <row r="3340" spans="1:31" x14ac:dyDescent="0.25">
      <c r="A3340">
        <v>1811691</v>
      </c>
      <c r="B3340">
        <v>1</v>
      </c>
      <c r="C3340" t="s">
        <v>81</v>
      </c>
      <c r="D3340" t="s">
        <v>118</v>
      </c>
      <c r="E3340" t="s">
        <v>193</v>
      </c>
      <c r="F3340" t="s">
        <v>9856</v>
      </c>
      <c r="G3340" t="s">
        <v>235</v>
      </c>
      <c r="H3340" t="s">
        <v>134</v>
      </c>
      <c r="I3340" t="s">
        <v>135</v>
      </c>
      <c r="J3340" t="s">
        <v>136</v>
      </c>
      <c r="K3340" t="s">
        <v>137</v>
      </c>
      <c r="L3340" t="s">
        <v>9857</v>
      </c>
      <c r="M3340" t="s">
        <v>9858</v>
      </c>
      <c r="N3340">
        <v>1.3491666659999999</v>
      </c>
      <c r="O3340">
        <v>0</v>
      </c>
      <c r="P3340">
        <v>9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1.6895232921320142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1.6895232921320142</v>
      </c>
    </row>
    <row r="3341" spans="1:31" x14ac:dyDescent="0.25">
      <c r="A3341">
        <v>1811692</v>
      </c>
      <c r="B3341">
        <v>1</v>
      </c>
      <c r="C3341" t="s">
        <v>81</v>
      </c>
      <c r="D3341" t="s">
        <v>123</v>
      </c>
      <c r="E3341" t="s">
        <v>146</v>
      </c>
      <c r="F3341" t="s">
        <v>9859</v>
      </c>
      <c r="G3341" t="s">
        <v>142</v>
      </c>
      <c r="H3341" t="s">
        <v>143</v>
      </c>
      <c r="I3341" t="s">
        <v>135</v>
      </c>
      <c r="J3341" t="s">
        <v>136</v>
      </c>
      <c r="K3341" t="s">
        <v>137</v>
      </c>
      <c r="L3341" t="s">
        <v>9860</v>
      </c>
      <c r="M3341" t="s">
        <v>9861</v>
      </c>
      <c r="N3341">
        <v>0.78694444399999997</v>
      </c>
      <c r="O3341">
        <v>0</v>
      </c>
      <c r="P3341">
        <v>1412</v>
      </c>
      <c r="Q3341">
        <v>0</v>
      </c>
      <c r="R3341">
        <v>0</v>
      </c>
      <c r="S3341">
        <v>0</v>
      </c>
      <c r="T3341">
        <v>29</v>
      </c>
      <c r="U3341">
        <v>0</v>
      </c>
      <c r="V3341">
        <v>0</v>
      </c>
      <c r="W3341">
        <v>0</v>
      </c>
      <c r="X3341">
        <v>238.28528622157287</v>
      </c>
      <c r="Y3341">
        <v>0</v>
      </c>
      <c r="Z3341">
        <v>0</v>
      </c>
      <c r="AA3341">
        <v>0</v>
      </c>
      <c r="AB3341">
        <v>6.9439723792551691</v>
      </c>
      <c r="AC3341">
        <v>0</v>
      </c>
      <c r="AD3341">
        <v>0</v>
      </c>
      <c r="AE3341">
        <v>245.22925860082805</v>
      </c>
    </row>
    <row r="3342" spans="1:31" x14ac:dyDescent="0.25">
      <c r="A3342">
        <v>1811695</v>
      </c>
      <c r="B3342">
        <v>1</v>
      </c>
      <c r="C3342" t="s">
        <v>81</v>
      </c>
      <c r="D3342" t="s">
        <v>118</v>
      </c>
      <c r="E3342" t="s">
        <v>339</v>
      </c>
      <c r="F3342" t="s">
        <v>9862</v>
      </c>
      <c r="G3342" t="s">
        <v>142</v>
      </c>
      <c r="H3342" t="s">
        <v>5442</v>
      </c>
      <c r="I3342" t="s">
        <v>135</v>
      </c>
      <c r="J3342" t="s">
        <v>136</v>
      </c>
      <c r="K3342" t="s">
        <v>137</v>
      </c>
      <c r="L3342" t="s">
        <v>9863</v>
      </c>
      <c r="M3342" t="s">
        <v>9864</v>
      </c>
      <c r="N3342">
        <v>0.79277777699999996</v>
      </c>
      <c r="O3342">
        <v>0</v>
      </c>
      <c r="P3342">
        <v>7360</v>
      </c>
      <c r="Q3342">
        <v>0</v>
      </c>
      <c r="R3342">
        <v>1</v>
      </c>
      <c r="S3342">
        <v>2</v>
      </c>
      <c r="T3342">
        <v>1828</v>
      </c>
      <c r="U3342">
        <v>0</v>
      </c>
      <c r="V3342">
        <v>6</v>
      </c>
      <c r="W3342">
        <v>0</v>
      </c>
      <c r="X3342">
        <v>1400.1372571269221</v>
      </c>
      <c r="Y3342">
        <v>0</v>
      </c>
      <c r="Z3342">
        <v>0.18347103229746753</v>
      </c>
      <c r="AA3342">
        <v>1.7848100332762085</v>
      </c>
      <c r="AB3342">
        <v>716.96610972689712</v>
      </c>
      <c r="AC3342">
        <v>0</v>
      </c>
      <c r="AD3342">
        <v>5.962044303371683</v>
      </c>
      <c r="AE3342">
        <v>2125.0336922227648</v>
      </c>
    </row>
    <row r="3343" spans="1:31" x14ac:dyDescent="0.25">
      <c r="A3343">
        <v>1811700</v>
      </c>
      <c r="B3343">
        <v>1</v>
      </c>
      <c r="C3343" t="s">
        <v>80</v>
      </c>
      <c r="D3343" t="s">
        <v>103</v>
      </c>
      <c r="E3343" t="s">
        <v>176</v>
      </c>
      <c r="F3343" t="s">
        <v>9865</v>
      </c>
      <c r="G3343" t="s">
        <v>2385</v>
      </c>
      <c r="H3343" t="s">
        <v>143</v>
      </c>
      <c r="I3343" t="s">
        <v>135</v>
      </c>
      <c r="J3343" t="s">
        <v>136</v>
      </c>
      <c r="K3343" t="s">
        <v>137</v>
      </c>
      <c r="L3343" t="s">
        <v>9866</v>
      </c>
      <c r="M3343" t="s">
        <v>9867</v>
      </c>
      <c r="N3343">
        <v>1.175277777</v>
      </c>
      <c r="O3343">
        <v>0</v>
      </c>
      <c r="P3343">
        <v>284</v>
      </c>
      <c r="Q3343">
        <v>1</v>
      </c>
      <c r="R3343">
        <v>10</v>
      </c>
      <c r="S3343">
        <v>1</v>
      </c>
      <c r="T3343">
        <v>14</v>
      </c>
      <c r="U3343">
        <v>0</v>
      </c>
      <c r="V3343">
        <v>0</v>
      </c>
      <c r="W3343">
        <v>0</v>
      </c>
      <c r="X3343">
        <v>100.97332162571162</v>
      </c>
      <c r="Y3343">
        <v>66.666892476759358</v>
      </c>
      <c r="Z3343">
        <v>6.2814083069382649</v>
      </c>
      <c r="AA3343">
        <v>63.113755989173278</v>
      </c>
      <c r="AB3343">
        <v>33.522908870817929</v>
      </c>
      <c r="AC3343">
        <v>0</v>
      </c>
      <c r="AD3343">
        <v>0</v>
      </c>
      <c r="AE3343">
        <v>270.55828726940047</v>
      </c>
    </row>
    <row r="3344" spans="1:31" x14ac:dyDescent="0.25">
      <c r="A3344">
        <v>1811701</v>
      </c>
      <c r="B3344">
        <v>1</v>
      </c>
      <c r="C3344" t="s">
        <v>80</v>
      </c>
      <c r="D3344" t="s">
        <v>98</v>
      </c>
      <c r="E3344" t="s">
        <v>146</v>
      </c>
      <c r="F3344" t="s">
        <v>9868</v>
      </c>
      <c r="G3344" t="s">
        <v>163</v>
      </c>
      <c r="H3344" t="s">
        <v>143</v>
      </c>
      <c r="I3344" t="s">
        <v>135</v>
      </c>
      <c r="J3344" t="s">
        <v>136</v>
      </c>
      <c r="K3344" t="s">
        <v>137</v>
      </c>
      <c r="L3344" t="s">
        <v>9869</v>
      </c>
      <c r="M3344" t="s">
        <v>9870</v>
      </c>
      <c r="N3344">
        <v>0.465277777</v>
      </c>
      <c r="O3344">
        <v>0</v>
      </c>
      <c r="P3344">
        <v>42</v>
      </c>
      <c r="Q3344">
        <v>0</v>
      </c>
      <c r="R3344">
        <v>13</v>
      </c>
      <c r="S3344">
        <v>0</v>
      </c>
      <c r="T3344">
        <v>13</v>
      </c>
      <c r="U3344">
        <v>0</v>
      </c>
      <c r="V3344">
        <v>0</v>
      </c>
      <c r="W3344">
        <v>0</v>
      </c>
      <c r="X3344">
        <v>3.3029441148688581</v>
      </c>
      <c r="Y3344">
        <v>0</v>
      </c>
      <c r="Z3344">
        <v>0.9783332593107027</v>
      </c>
      <c r="AA3344">
        <v>0</v>
      </c>
      <c r="AB3344">
        <v>1.1552268574126059</v>
      </c>
      <c r="AC3344">
        <v>0</v>
      </c>
      <c r="AD3344">
        <v>0</v>
      </c>
      <c r="AE3344">
        <v>5.4365042315921661</v>
      </c>
    </row>
    <row r="3345" spans="1:31" x14ac:dyDescent="0.25">
      <c r="A3345">
        <v>1811705</v>
      </c>
      <c r="B3345">
        <v>1</v>
      </c>
      <c r="C3345" t="s">
        <v>80</v>
      </c>
      <c r="D3345" t="s">
        <v>85</v>
      </c>
      <c r="E3345" t="s">
        <v>131</v>
      </c>
      <c r="F3345" t="s">
        <v>9871</v>
      </c>
      <c r="G3345" t="s">
        <v>209</v>
      </c>
      <c r="H3345" t="s">
        <v>134</v>
      </c>
      <c r="I3345" t="s">
        <v>135</v>
      </c>
      <c r="J3345" t="s">
        <v>136</v>
      </c>
      <c r="K3345" t="s">
        <v>137</v>
      </c>
      <c r="L3345" t="s">
        <v>9872</v>
      </c>
      <c r="M3345" t="s">
        <v>9873</v>
      </c>
      <c r="N3345">
        <v>0.87</v>
      </c>
      <c r="O3345">
        <v>0</v>
      </c>
      <c r="P3345">
        <v>6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1.1810545257137401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1.1810545257137401</v>
      </c>
    </row>
    <row r="3346" spans="1:31" x14ac:dyDescent="0.25">
      <c r="A3346">
        <v>1811707</v>
      </c>
      <c r="B3346">
        <v>1</v>
      </c>
      <c r="C3346" t="s">
        <v>80</v>
      </c>
      <c r="D3346" t="s">
        <v>103</v>
      </c>
      <c r="E3346" t="s">
        <v>131</v>
      </c>
      <c r="F3346" t="s">
        <v>9874</v>
      </c>
      <c r="G3346" t="s">
        <v>231</v>
      </c>
      <c r="H3346" t="s">
        <v>134</v>
      </c>
      <c r="I3346" t="s">
        <v>135</v>
      </c>
      <c r="J3346" t="s">
        <v>136</v>
      </c>
      <c r="K3346" t="s">
        <v>137</v>
      </c>
      <c r="L3346" t="s">
        <v>9875</v>
      </c>
      <c r="M3346" t="s">
        <v>9876</v>
      </c>
      <c r="N3346">
        <v>1.034166666</v>
      </c>
      <c r="O3346">
        <v>0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</row>
    <row r="3347" spans="1:31" x14ac:dyDescent="0.25">
      <c r="A3347">
        <v>1811711</v>
      </c>
      <c r="B3347">
        <v>1</v>
      </c>
      <c r="C3347" t="s">
        <v>81</v>
      </c>
      <c r="D3347" t="s">
        <v>112</v>
      </c>
      <c r="E3347" t="s">
        <v>193</v>
      </c>
      <c r="F3347" t="s">
        <v>9877</v>
      </c>
      <c r="G3347" t="s">
        <v>1987</v>
      </c>
      <c r="H3347" t="s">
        <v>134</v>
      </c>
      <c r="I3347" t="s">
        <v>135</v>
      </c>
      <c r="J3347" t="s">
        <v>136</v>
      </c>
      <c r="K3347" t="s">
        <v>137</v>
      </c>
      <c r="L3347" t="s">
        <v>9878</v>
      </c>
      <c r="M3347" t="s">
        <v>9879</v>
      </c>
      <c r="N3347">
        <v>3.1188888879999999</v>
      </c>
      <c r="O3347">
        <v>0</v>
      </c>
      <c r="P3347">
        <v>55</v>
      </c>
      <c r="Q3347">
        <v>0</v>
      </c>
      <c r="R3347">
        <v>0</v>
      </c>
      <c r="S3347">
        <v>0</v>
      </c>
      <c r="T3347">
        <v>5</v>
      </c>
      <c r="U3347">
        <v>0</v>
      </c>
      <c r="V3347">
        <v>0</v>
      </c>
      <c r="W3347">
        <v>0</v>
      </c>
      <c r="X3347">
        <v>24.752927525741672</v>
      </c>
      <c r="Y3347">
        <v>0</v>
      </c>
      <c r="Z3347">
        <v>0</v>
      </c>
      <c r="AA3347">
        <v>0</v>
      </c>
      <c r="AB3347">
        <v>0.7994181708491167</v>
      </c>
      <c r="AC3347">
        <v>0</v>
      </c>
      <c r="AD3347">
        <v>0</v>
      </c>
      <c r="AE3347">
        <v>25.552345696590788</v>
      </c>
    </row>
    <row r="3348" spans="1:31" x14ac:dyDescent="0.25">
      <c r="A3348">
        <v>1811712</v>
      </c>
      <c r="B3348">
        <v>1</v>
      </c>
      <c r="C3348" t="s">
        <v>81</v>
      </c>
      <c r="D3348" t="s">
        <v>128</v>
      </c>
      <c r="E3348" t="s">
        <v>193</v>
      </c>
      <c r="F3348" t="s">
        <v>9880</v>
      </c>
      <c r="G3348" t="s">
        <v>235</v>
      </c>
      <c r="H3348" t="s">
        <v>134</v>
      </c>
      <c r="I3348" t="s">
        <v>135</v>
      </c>
      <c r="J3348" t="s">
        <v>136</v>
      </c>
      <c r="K3348" t="s">
        <v>137</v>
      </c>
      <c r="L3348" t="s">
        <v>9881</v>
      </c>
      <c r="M3348" t="s">
        <v>9882</v>
      </c>
      <c r="N3348">
        <v>2.6344444440000001</v>
      </c>
      <c r="O3348">
        <v>0</v>
      </c>
      <c r="P3348">
        <v>50</v>
      </c>
      <c r="Q3348">
        <v>0</v>
      </c>
      <c r="R3348">
        <v>0</v>
      </c>
      <c r="S3348">
        <v>0</v>
      </c>
      <c r="T3348">
        <v>3</v>
      </c>
      <c r="U3348">
        <v>0</v>
      </c>
      <c r="V3348">
        <v>0</v>
      </c>
      <c r="W3348">
        <v>0</v>
      </c>
      <c r="X3348">
        <v>19.25249495279833</v>
      </c>
      <c r="Y3348">
        <v>0</v>
      </c>
      <c r="Z3348">
        <v>0</v>
      </c>
      <c r="AA3348">
        <v>0</v>
      </c>
      <c r="AB3348">
        <v>0.13636123409235001</v>
      </c>
      <c r="AC3348">
        <v>0</v>
      </c>
      <c r="AD3348">
        <v>0</v>
      </c>
      <c r="AE3348">
        <v>19.388856186890681</v>
      </c>
    </row>
    <row r="3349" spans="1:31" x14ac:dyDescent="0.25">
      <c r="A3349">
        <v>1811713</v>
      </c>
      <c r="B3349">
        <v>1</v>
      </c>
      <c r="C3349" t="s">
        <v>80</v>
      </c>
      <c r="D3349" t="s">
        <v>84</v>
      </c>
      <c r="E3349" t="s">
        <v>131</v>
      </c>
      <c r="F3349" t="s">
        <v>9883</v>
      </c>
      <c r="G3349" t="s">
        <v>209</v>
      </c>
      <c r="H3349" t="s">
        <v>134</v>
      </c>
      <c r="I3349" t="s">
        <v>135</v>
      </c>
      <c r="J3349" t="s">
        <v>136</v>
      </c>
      <c r="K3349" t="s">
        <v>137</v>
      </c>
      <c r="L3349" t="s">
        <v>9884</v>
      </c>
      <c r="M3349" t="s">
        <v>9885</v>
      </c>
      <c r="N3349">
        <v>1.6202777770000001</v>
      </c>
      <c r="O3349">
        <v>0</v>
      </c>
      <c r="P3349">
        <v>7</v>
      </c>
      <c r="Q3349">
        <v>0</v>
      </c>
      <c r="R3349">
        <v>0</v>
      </c>
      <c r="S3349">
        <v>0</v>
      </c>
      <c r="T3349">
        <v>2</v>
      </c>
      <c r="U3349">
        <v>0</v>
      </c>
      <c r="V3349">
        <v>0</v>
      </c>
      <c r="W3349">
        <v>0</v>
      </c>
      <c r="X3349">
        <v>3.6121295395823934</v>
      </c>
      <c r="Y3349">
        <v>0</v>
      </c>
      <c r="Z3349">
        <v>0</v>
      </c>
      <c r="AA3349">
        <v>0</v>
      </c>
      <c r="AB3349">
        <v>0.3507209521138725</v>
      </c>
      <c r="AC3349">
        <v>0</v>
      </c>
      <c r="AD3349">
        <v>0</v>
      </c>
      <c r="AE3349">
        <v>3.9628504916962659</v>
      </c>
    </row>
    <row r="3350" spans="1:31" x14ac:dyDescent="0.25">
      <c r="A3350">
        <v>1811717</v>
      </c>
      <c r="B3350">
        <v>1</v>
      </c>
      <c r="C3350" t="s">
        <v>81</v>
      </c>
      <c r="D3350" t="s">
        <v>112</v>
      </c>
      <c r="E3350" t="s">
        <v>131</v>
      </c>
      <c r="F3350" t="s">
        <v>9886</v>
      </c>
      <c r="G3350" t="s">
        <v>231</v>
      </c>
      <c r="H3350" t="s">
        <v>134</v>
      </c>
      <c r="I3350" t="s">
        <v>135</v>
      </c>
      <c r="J3350" t="s">
        <v>136</v>
      </c>
      <c r="K3350" t="s">
        <v>137</v>
      </c>
      <c r="L3350" t="s">
        <v>9887</v>
      </c>
      <c r="M3350" t="s">
        <v>9888</v>
      </c>
      <c r="N3350">
        <v>1.9316666659999999</v>
      </c>
      <c r="O3350">
        <v>0</v>
      </c>
      <c r="P3350">
        <v>1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0.40645742918048916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0.40645742918048916</v>
      </c>
    </row>
    <row r="3351" spans="1:31" x14ac:dyDescent="0.25">
      <c r="A3351">
        <v>1811720</v>
      </c>
      <c r="B3351">
        <v>1</v>
      </c>
      <c r="C3351" t="s">
        <v>80</v>
      </c>
      <c r="D3351" t="s">
        <v>100</v>
      </c>
      <c r="E3351" t="s">
        <v>176</v>
      </c>
      <c r="F3351" t="s">
        <v>5097</v>
      </c>
      <c r="G3351" t="s">
        <v>142</v>
      </c>
      <c r="H3351" t="s">
        <v>143</v>
      </c>
      <c r="I3351" t="s">
        <v>135</v>
      </c>
      <c r="J3351" t="s">
        <v>136</v>
      </c>
      <c r="K3351" t="s">
        <v>137</v>
      </c>
      <c r="L3351" t="s">
        <v>9889</v>
      </c>
      <c r="M3351" t="s">
        <v>9890</v>
      </c>
      <c r="N3351">
        <v>0.37944444399999999</v>
      </c>
      <c r="O3351">
        <v>5</v>
      </c>
      <c r="P3351">
        <v>1500</v>
      </c>
      <c r="Q3351">
        <v>29</v>
      </c>
      <c r="R3351">
        <v>306</v>
      </c>
      <c r="S3351">
        <v>15</v>
      </c>
      <c r="T3351">
        <v>206</v>
      </c>
      <c r="U3351">
        <v>0</v>
      </c>
      <c r="V3351">
        <v>0</v>
      </c>
      <c r="W3351">
        <v>7.3421495899213198</v>
      </c>
      <c r="X3351">
        <v>150.22330183862789</v>
      </c>
      <c r="Y3351">
        <v>54.12729591412922</v>
      </c>
      <c r="Z3351">
        <v>44.874463457831659</v>
      </c>
      <c r="AA3351">
        <v>13.469174438859586</v>
      </c>
      <c r="AB3351">
        <v>45.279101495576022</v>
      </c>
      <c r="AC3351">
        <v>0</v>
      </c>
      <c r="AD3351">
        <v>0</v>
      </c>
      <c r="AE3351">
        <v>315.31548673494569</v>
      </c>
    </row>
    <row r="3352" spans="1:31" x14ac:dyDescent="0.25">
      <c r="A3352">
        <v>1811725</v>
      </c>
      <c r="B3352">
        <v>1</v>
      </c>
      <c r="C3352" t="s">
        <v>80</v>
      </c>
      <c r="D3352" t="s">
        <v>101</v>
      </c>
      <c r="E3352" t="s">
        <v>193</v>
      </c>
      <c r="F3352" t="s">
        <v>9891</v>
      </c>
      <c r="G3352" t="s">
        <v>235</v>
      </c>
      <c r="H3352" t="s">
        <v>134</v>
      </c>
      <c r="I3352" t="s">
        <v>135</v>
      </c>
      <c r="J3352" t="s">
        <v>136</v>
      </c>
      <c r="K3352" t="s">
        <v>137</v>
      </c>
      <c r="L3352" t="s">
        <v>9892</v>
      </c>
      <c r="M3352" t="s">
        <v>9893</v>
      </c>
      <c r="N3352">
        <v>1.518611111</v>
      </c>
      <c r="O3352">
        <v>0</v>
      </c>
      <c r="P3352">
        <v>168</v>
      </c>
      <c r="Q3352">
        <v>0</v>
      </c>
      <c r="R3352">
        <v>0</v>
      </c>
      <c r="S3352">
        <v>0</v>
      </c>
      <c r="T3352">
        <v>4</v>
      </c>
      <c r="U3352">
        <v>0</v>
      </c>
      <c r="V3352">
        <v>0</v>
      </c>
      <c r="W3352">
        <v>0</v>
      </c>
      <c r="X3352">
        <v>49.331727058798762</v>
      </c>
      <c r="Y3352">
        <v>0</v>
      </c>
      <c r="Z3352">
        <v>0</v>
      </c>
      <c r="AA3352">
        <v>0</v>
      </c>
      <c r="AB3352">
        <v>0.17803749640523003</v>
      </c>
      <c r="AC3352">
        <v>0</v>
      </c>
      <c r="AD3352">
        <v>0</v>
      </c>
      <c r="AE3352">
        <v>49.509764555203994</v>
      </c>
    </row>
    <row r="3353" spans="1:31" x14ac:dyDescent="0.25">
      <c r="A3353">
        <v>1811726</v>
      </c>
      <c r="B3353">
        <v>1</v>
      </c>
      <c r="C3353" t="s">
        <v>81</v>
      </c>
      <c r="D3353" t="s">
        <v>118</v>
      </c>
      <c r="E3353" t="s">
        <v>291</v>
      </c>
      <c r="F3353" t="s">
        <v>9894</v>
      </c>
      <c r="G3353" t="s">
        <v>424</v>
      </c>
      <c r="H3353" t="s">
        <v>134</v>
      </c>
      <c r="I3353" t="s">
        <v>135</v>
      </c>
      <c r="J3353" t="s">
        <v>136</v>
      </c>
      <c r="K3353" t="s">
        <v>137</v>
      </c>
      <c r="L3353" t="s">
        <v>9895</v>
      </c>
      <c r="M3353" t="s">
        <v>9896</v>
      </c>
      <c r="N3353">
        <v>0.88416666600000005</v>
      </c>
      <c r="O3353">
        <v>0</v>
      </c>
      <c r="P3353">
        <v>18</v>
      </c>
      <c r="Q3353">
        <v>0</v>
      </c>
      <c r="R3353">
        <v>7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2.0789928731112965</v>
      </c>
      <c r="Y3353">
        <v>0</v>
      </c>
      <c r="Z3353">
        <v>1.2023874890396524</v>
      </c>
      <c r="AA3353">
        <v>0</v>
      </c>
      <c r="AB3353">
        <v>0</v>
      </c>
      <c r="AC3353">
        <v>0</v>
      </c>
      <c r="AD3353">
        <v>0</v>
      </c>
      <c r="AE3353">
        <v>3.2813803621509487</v>
      </c>
    </row>
    <row r="3354" spans="1:31" x14ac:dyDescent="0.25">
      <c r="A3354">
        <v>1811728</v>
      </c>
      <c r="B3354">
        <v>1</v>
      </c>
      <c r="C3354" t="s">
        <v>80</v>
      </c>
      <c r="D3354" t="s">
        <v>94</v>
      </c>
      <c r="E3354" t="s">
        <v>193</v>
      </c>
      <c r="F3354" t="s">
        <v>9897</v>
      </c>
      <c r="G3354" t="s">
        <v>235</v>
      </c>
      <c r="H3354" t="s">
        <v>134</v>
      </c>
      <c r="I3354" t="s">
        <v>135</v>
      </c>
      <c r="J3354" t="s">
        <v>136</v>
      </c>
      <c r="K3354" t="s">
        <v>137</v>
      </c>
      <c r="L3354" t="s">
        <v>9898</v>
      </c>
      <c r="M3354" t="s">
        <v>9899</v>
      </c>
      <c r="N3354">
        <v>3.0405555550000001</v>
      </c>
      <c r="O3354">
        <v>0</v>
      </c>
      <c r="P3354">
        <v>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0.7403466929427156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0.7403466929427156</v>
      </c>
    </row>
    <row r="3355" spans="1:31" x14ac:dyDescent="0.25">
      <c r="A3355">
        <v>1811732</v>
      </c>
      <c r="B3355">
        <v>1</v>
      </c>
      <c r="C3355" t="s">
        <v>81</v>
      </c>
      <c r="D3355" t="s">
        <v>112</v>
      </c>
      <c r="E3355" t="s">
        <v>131</v>
      </c>
      <c r="F3355" t="s">
        <v>9900</v>
      </c>
      <c r="G3355" t="s">
        <v>231</v>
      </c>
      <c r="H3355" t="s">
        <v>134</v>
      </c>
      <c r="I3355" t="s">
        <v>135</v>
      </c>
      <c r="J3355" t="s">
        <v>136</v>
      </c>
      <c r="K3355" t="s">
        <v>137</v>
      </c>
      <c r="L3355" t="s">
        <v>9901</v>
      </c>
      <c r="M3355" t="s">
        <v>9902</v>
      </c>
      <c r="N3355">
        <v>1.5619444440000001</v>
      </c>
      <c r="O3355">
        <v>0</v>
      </c>
      <c r="P3355">
        <v>2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0.28786749152554386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0.28786749152554386</v>
      </c>
    </row>
    <row r="3356" spans="1:31" x14ac:dyDescent="0.25">
      <c r="A3356">
        <v>1811734</v>
      </c>
      <c r="B3356">
        <v>1</v>
      </c>
      <c r="C3356" t="s">
        <v>80</v>
      </c>
      <c r="D3356" t="s">
        <v>97</v>
      </c>
      <c r="E3356" t="s">
        <v>193</v>
      </c>
      <c r="F3356" t="s">
        <v>9903</v>
      </c>
      <c r="G3356" t="s">
        <v>373</v>
      </c>
      <c r="H3356" t="s">
        <v>134</v>
      </c>
      <c r="I3356" t="s">
        <v>135</v>
      </c>
      <c r="J3356" t="s">
        <v>136</v>
      </c>
      <c r="K3356" t="s">
        <v>137</v>
      </c>
      <c r="L3356" t="s">
        <v>9904</v>
      </c>
      <c r="M3356" t="s">
        <v>9905</v>
      </c>
      <c r="N3356">
        <v>1.3344444440000001</v>
      </c>
      <c r="O3356">
        <v>0</v>
      </c>
      <c r="P3356">
        <v>19</v>
      </c>
      <c r="Q3356">
        <v>0</v>
      </c>
      <c r="R3356">
        <v>1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9.370781704402269</v>
      </c>
      <c r="Y3356">
        <v>0</v>
      </c>
      <c r="Z3356">
        <v>0.5263086230554167</v>
      </c>
      <c r="AA3356">
        <v>0</v>
      </c>
      <c r="AB3356">
        <v>7.165438202343533</v>
      </c>
      <c r="AC3356">
        <v>0</v>
      </c>
      <c r="AD3356">
        <v>0</v>
      </c>
      <c r="AE3356">
        <v>17.06252852980122</v>
      </c>
    </row>
    <row r="3357" spans="1:31" x14ac:dyDescent="0.25">
      <c r="A3357">
        <v>1811735</v>
      </c>
      <c r="B3357">
        <v>1</v>
      </c>
      <c r="C3357" t="s">
        <v>81</v>
      </c>
      <c r="D3357" t="s">
        <v>112</v>
      </c>
      <c r="E3357" t="s">
        <v>131</v>
      </c>
      <c r="F3357" t="s">
        <v>9906</v>
      </c>
      <c r="G3357" t="s">
        <v>133</v>
      </c>
      <c r="H3357" t="s">
        <v>134</v>
      </c>
      <c r="I3357" t="s">
        <v>135</v>
      </c>
      <c r="J3357" t="s">
        <v>136</v>
      </c>
      <c r="K3357" t="s">
        <v>137</v>
      </c>
      <c r="L3357" t="s">
        <v>9907</v>
      </c>
      <c r="M3357" t="s">
        <v>9908</v>
      </c>
      <c r="N3357">
        <v>2.4586111110000002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1.2105260904750002E-2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1.2105260904750002E-2</v>
      </c>
    </row>
    <row r="3358" spans="1:31" x14ac:dyDescent="0.25">
      <c r="A3358">
        <v>1811738</v>
      </c>
      <c r="B3358">
        <v>1</v>
      </c>
      <c r="C3358" t="s">
        <v>81</v>
      </c>
      <c r="D3358" t="s">
        <v>128</v>
      </c>
      <c r="E3358" t="s">
        <v>176</v>
      </c>
      <c r="F3358" t="s">
        <v>9909</v>
      </c>
      <c r="G3358" t="s">
        <v>142</v>
      </c>
      <c r="H3358" t="s">
        <v>143</v>
      </c>
      <c r="I3358" t="s">
        <v>135</v>
      </c>
      <c r="J3358" t="s">
        <v>136</v>
      </c>
      <c r="K3358" t="s">
        <v>137</v>
      </c>
      <c r="L3358" t="s">
        <v>9910</v>
      </c>
      <c r="M3358" t="s">
        <v>9911</v>
      </c>
      <c r="N3358">
        <v>0.70527777700000005</v>
      </c>
      <c r="O3358">
        <v>0</v>
      </c>
      <c r="P3358">
        <v>0</v>
      </c>
      <c r="Q3358">
        <v>0</v>
      </c>
      <c r="R3358">
        <v>0</v>
      </c>
      <c r="S3358">
        <v>2</v>
      </c>
      <c r="T3358">
        <v>284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2.0832249138681043</v>
      </c>
      <c r="AB3358">
        <v>65.060315562671263</v>
      </c>
      <c r="AC3358">
        <v>0</v>
      </c>
      <c r="AD3358">
        <v>0</v>
      </c>
      <c r="AE3358">
        <v>67.143540476539371</v>
      </c>
    </row>
    <row r="3359" spans="1:31" x14ac:dyDescent="0.25">
      <c r="A3359">
        <v>1811740</v>
      </c>
      <c r="B3359">
        <v>1</v>
      </c>
      <c r="C3359" t="s">
        <v>80</v>
      </c>
      <c r="D3359" t="s">
        <v>96</v>
      </c>
      <c r="E3359" t="s">
        <v>131</v>
      </c>
      <c r="F3359" t="s">
        <v>9912</v>
      </c>
      <c r="G3359" t="s">
        <v>133</v>
      </c>
      <c r="H3359" t="s">
        <v>134</v>
      </c>
      <c r="I3359" t="s">
        <v>135</v>
      </c>
      <c r="J3359" t="s">
        <v>136</v>
      </c>
      <c r="K3359" t="s">
        <v>137</v>
      </c>
      <c r="L3359" t="s">
        <v>9913</v>
      </c>
      <c r="M3359" t="s">
        <v>9914</v>
      </c>
      <c r="N3359">
        <v>3.4169444439999999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2.5373104624837501</v>
      </c>
      <c r="AC3359">
        <v>0</v>
      </c>
      <c r="AD3359">
        <v>0</v>
      </c>
      <c r="AE3359">
        <v>2.5373104624837501</v>
      </c>
    </row>
    <row r="3360" spans="1:31" x14ac:dyDescent="0.25">
      <c r="A3360">
        <v>1811742</v>
      </c>
      <c r="B3360">
        <v>1</v>
      </c>
      <c r="C3360" t="s">
        <v>80</v>
      </c>
      <c r="D3360" t="s">
        <v>93</v>
      </c>
      <c r="E3360" t="s">
        <v>193</v>
      </c>
      <c r="F3360" t="s">
        <v>9915</v>
      </c>
      <c r="G3360" t="s">
        <v>235</v>
      </c>
      <c r="H3360" t="s">
        <v>134</v>
      </c>
      <c r="I3360" t="s">
        <v>135</v>
      </c>
      <c r="J3360" t="s">
        <v>136</v>
      </c>
      <c r="K3360" t="s">
        <v>137</v>
      </c>
      <c r="L3360" t="s">
        <v>9916</v>
      </c>
      <c r="M3360" t="s">
        <v>9917</v>
      </c>
      <c r="N3360">
        <v>1.6277777769999999</v>
      </c>
      <c r="O3360">
        <v>0</v>
      </c>
      <c r="P3360">
        <v>1</v>
      </c>
      <c r="Q3360">
        <v>0</v>
      </c>
      <c r="R3360">
        <v>1</v>
      </c>
      <c r="S3360">
        <v>0</v>
      </c>
      <c r="T3360">
        <v>4</v>
      </c>
      <c r="U3360">
        <v>0</v>
      </c>
      <c r="V3360">
        <v>0</v>
      </c>
      <c r="W3360">
        <v>0</v>
      </c>
      <c r="X3360">
        <v>1.3892683885050823</v>
      </c>
      <c r="Y3360">
        <v>0</v>
      </c>
      <c r="Z3360">
        <v>2.1288644047111376</v>
      </c>
      <c r="AA3360">
        <v>0</v>
      </c>
      <c r="AB3360">
        <v>23.430174740151188</v>
      </c>
      <c r="AC3360">
        <v>0</v>
      </c>
      <c r="AD3360">
        <v>0</v>
      </c>
      <c r="AE3360">
        <v>26.948307533367409</v>
      </c>
    </row>
    <row r="3361" spans="1:31" x14ac:dyDescent="0.25">
      <c r="A3361">
        <v>1811743</v>
      </c>
      <c r="B3361">
        <v>1</v>
      </c>
      <c r="C3361" t="s">
        <v>80</v>
      </c>
      <c r="D3361" t="s">
        <v>85</v>
      </c>
      <c r="E3361" t="s">
        <v>131</v>
      </c>
      <c r="F3361" t="s">
        <v>9918</v>
      </c>
      <c r="G3361" t="s">
        <v>209</v>
      </c>
      <c r="H3361" t="s">
        <v>134</v>
      </c>
      <c r="I3361" t="s">
        <v>135</v>
      </c>
      <c r="J3361" t="s">
        <v>136</v>
      </c>
      <c r="K3361" t="s">
        <v>137</v>
      </c>
      <c r="L3361" t="s">
        <v>9919</v>
      </c>
      <c r="M3361" t="s">
        <v>9920</v>
      </c>
      <c r="N3361">
        <v>3.065833333</v>
      </c>
      <c r="O3361">
        <v>0</v>
      </c>
      <c r="P3361">
        <v>10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6.6981716178417949</v>
      </c>
      <c r="Y3361">
        <v>0</v>
      </c>
      <c r="Z3361">
        <v>0</v>
      </c>
      <c r="AA3361">
        <v>0</v>
      </c>
      <c r="AB3361">
        <v>1.2393016734023083</v>
      </c>
      <c r="AC3361">
        <v>0</v>
      </c>
      <c r="AD3361">
        <v>0</v>
      </c>
      <c r="AE3361">
        <v>7.9374732912441033</v>
      </c>
    </row>
    <row r="3362" spans="1:31" x14ac:dyDescent="0.25">
      <c r="A3362">
        <v>1811747</v>
      </c>
      <c r="B3362">
        <v>1</v>
      </c>
      <c r="C3362" t="s">
        <v>81</v>
      </c>
      <c r="D3362" t="s">
        <v>128</v>
      </c>
      <c r="E3362" t="s">
        <v>140</v>
      </c>
      <c r="F3362" t="s">
        <v>4262</v>
      </c>
      <c r="G3362" t="s">
        <v>142</v>
      </c>
      <c r="H3362" t="s">
        <v>143</v>
      </c>
      <c r="I3362" t="s">
        <v>135</v>
      </c>
      <c r="J3362" t="s">
        <v>136</v>
      </c>
      <c r="K3362" t="s">
        <v>137</v>
      </c>
      <c r="L3362" t="s">
        <v>9921</v>
      </c>
      <c r="M3362" t="s">
        <v>9922</v>
      </c>
      <c r="N3362">
        <v>0.151388888</v>
      </c>
      <c r="O3362">
        <v>6</v>
      </c>
      <c r="P3362">
        <v>1242</v>
      </c>
      <c r="Q3362">
        <v>21</v>
      </c>
      <c r="R3362">
        <v>15</v>
      </c>
      <c r="S3362">
        <v>11</v>
      </c>
      <c r="T3362">
        <v>88</v>
      </c>
      <c r="U3362">
        <v>0</v>
      </c>
      <c r="V3362">
        <v>0</v>
      </c>
      <c r="W3362">
        <v>0.70439488702441799</v>
      </c>
      <c r="X3362">
        <v>33.270716813603052</v>
      </c>
      <c r="Y3362">
        <v>19.397499141689522</v>
      </c>
      <c r="Z3362">
        <v>0.58140051647947233</v>
      </c>
      <c r="AA3362">
        <v>8.4635621879976135</v>
      </c>
      <c r="AB3362">
        <v>3.1594283331892346</v>
      </c>
      <c r="AC3362">
        <v>0</v>
      </c>
      <c r="AD3362">
        <v>0</v>
      </c>
      <c r="AE3362">
        <v>65.577001879983314</v>
      </c>
    </row>
    <row r="3363" spans="1:31" x14ac:dyDescent="0.25">
      <c r="A3363">
        <v>1811749</v>
      </c>
      <c r="B3363">
        <v>1</v>
      </c>
      <c r="C3363" t="s">
        <v>80</v>
      </c>
      <c r="D3363" t="s">
        <v>92</v>
      </c>
      <c r="E3363" t="s">
        <v>193</v>
      </c>
      <c r="F3363" t="s">
        <v>9923</v>
      </c>
      <c r="G3363" t="s">
        <v>235</v>
      </c>
      <c r="H3363" t="s">
        <v>134</v>
      </c>
      <c r="I3363" t="s">
        <v>135</v>
      </c>
      <c r="J3363" t="s">
        <v>136</v>
      </c>
      <c r="K3363" t="s">
        <v>137</v>
      </c>
      <c r="L3363" t="s">
        <v>9924</v>
      </c>
      <c r="M3363" t="s">
        <v>9925</v>
      </c>
      <c r="N3363">
        <v>0.50638888800000004</v>
      </c>
      <c r="O3363">
        <v>0</v>
      </c>
      <c r="P3363">
        <v>4</v>
      </c>
      <c r="Q3363">
        <v>0</v>
      </c>
      <c r="R3363">
        <v>1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0.37648422730584974</v>
      </c>
      <c r="Y3363">
        <v>0</v>
      </c>
      <c r="Z3363">
        <v>1.1744328167047717</v>
      </c>
      <c r="AA3363">
        <v>0</v>
      </c>
      <c r="AB3363">
        <v>0</v>
      </c>
      <c r="AC3363">
        <v>0</v>
      </c>
      <c r="AD3363">
        <v>0</v>
      </c>
      <c r="AE3363">
        <v>1.5509170440106215</v>
      </c>
    </row>
    <row r="3364" spans="1:31" x14ac:dyDescent="0.25">
      <c r="A3364">
        <v>1811751</v>
      </c>
      <c r="B3364">
        <v>1</v>
      </c>
      <c r="C3364" t="s">
        <v>80</v>
      </c>
      <c r="D3364" t="s">
        <v>99</v>
      </c>
      <c r="E3364" t="s">
        <v>131</v>
      </c>
      <c r="F3364" t="s">
        <v>9926</v>
      </c>
      <c r="G3364" t="s">
        <v>231</v>
      </c>
      <c r="H3364" t="s">
        <v>134</v>
      </c>
      <c r="I3364" t="s">
        <v>135</v>
      </c>
      <c r="J3364" t="s">
        <v>136</v>
      </c>
      <c r="K3364" t="s">
        <v>137</v>
      </c>
      <c r="L3364" t="s">
        <v>9927</v>
      </c>
      <c r="M3364" t="s">
        <v>9928</v>
      </c>
      <c r="N3364">
        <v>2.0697222219999998</v>
      </c>
      <c r="O3364">
        <v>0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4.0764031747463894E-3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4.0764031747463894E-3</v>
      </c>
    </row>
    <row r="3365" spans="1:31" x14ac:dyDescent="0.25">
      <c r="A3365">
        <v>1811753</v>
      </c>
      <c r="B3365">
        <v>1</v>
      </c>
      <c r="C3365" t="s">
        <v>80</v>
      </c>
      <c r="D3365" t="s">
        <v>99</v>
      </c>
      <c r="E3365" t="s">
        <v>131</v>
      </c>
      <c r="F3365" t="s">
        <v>9929</v>
      </c>
      <c r="G3365" t="s">
        <v>231</v>
      </c>
      <c r="H3365" t="s">
        <v>134</v>
      </c>
      <c r="I3365" t="s">
        <v>135</v>
      </c>
      <c r="J3365" t="s">
        <v>136</v>
      </c>
      <c r="K3365" t="s">
        <v>137</v>
      </c>
      <c r="L3365" t="s">
        <v>9930</v>
      </c>
      <c r="M3365" t="s">
        <v>9931</v>
      </c>
      <c r="N3365">
        <v>6.6227777769999996</v>
      </c>
      <c r="O3365">
        <v>0</v>
      </c>
      <c r="P3365">
        <v>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2.0140281193807836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2.0140281193807836</v>
      </c>
    </row>
    <row r="3366" spans="1:31" x14ac:dyDescent="0.25">
      <c r="A3366">
        <v>1811754</v>
      </c>
      <c r="B3366">
        <v>1</v>
      </c>
      <c r="C3366" t="s">
        <v>80</v>
      </c>
      <c r="D3366" t="s">
        <v>85</v>
      </c>
      <c r="E3366" t="s">
        <v>193</v>
      </c>
      <c r="F3366" t="s">
        <v>9932</v>
      </c>
      <c r="G3366" t="s">
        <v>235</v>
      </c>
      <c r="H3366" t="s">
        <v>134</v>
      </c>
      <c r="I3366" t="s">
        <v>135</v>
      </c>
      <c r="J3366" t="s">
        <v>136</v>
      </c>
      <c r="K3366" t="s">
        <v>137</v>
      </c>
      <c r="L3366" t="s">
        <v>9933</v>
      </c>
      <c r="M3366" t="s">
        <v>9934</v>
      </c>
      <c r="N3366">
        <v>0.73194444400000003</v>
      </c>
      <c r="O3366">
        <v>0</v>
      </c>
      <c r="P3366">
        <v>142</v>
      </c>
      <c r="Q3366">
        <v>0</v>
      </c>
      <c r="R3366">
        <v>0</v>
      </c>
      <c r="S3366">
        <v>0</v>
      </c>
      <c r="T3366">
        <v>14</v>
      </c>
      <c r="U3366">
        <v>0</v>
      </c>
      <c r="V3366">
        <v>0</v>
      </c>
      <c r="W3366">
        <v>0</v>
      </c>
      <c r="X3366">
        <v>34.766771012153114</v>
      </c>
      <c r="Y3366">
        <v>0</v>
      </c>
      <c r="Z3366">
        <v>0</v>
      </c>
      <c r="AA3366">
        <v>0</v>
      </c>
      <c r="AB3366">
        <v>2.1433372330625797</v>
      </c>
      <c r="AC3366">
        <v>0</v>
      </c>
      <c r="AD3366">
        <v>0</v>
      </c>
      <c r="AE3366">
        <v>36.910108245215696</v>
      </c>
    </row>
    <row r="3367" spans="1:31" x14ac:dyDescent="0.25">
      <c r="A3367">
        <v>1811756</v>
      </c>
      <c r="B3367">
        <v>1</v>
      </c>
      <c r="C3367" t="s">
        <v>80</v>
      </c>
      <c r="D3367" t="s">
        <v>99</v>
      </c>
      <c r="E3367" t="s">
        <v>131</v>
      </c>
      <c r="F3367" t="s">
        <v>9935</v>
      </c>
      <c r="G3367" t="s">
        <v>133</v>
      </c>
      <c r="H3367" t="s">
        <v>134</v>
      </c>
      <c r="I3367" t="s">
        <v>135</v>
      </c>
      <c r="J3367" t="s">
        <v>136</v>
      </c>
      <c r="K3367" t="s">
        <v>137</v>
      </c>
      <c r="L3367" t="s">
        <v>9936</v>
      </c>
      <c r="M3367" t="s">
        <v>9937</v>
      </c>
      <c r="N3367">
        <v>4.9572222220000004</v>
      </c>
      <c r="O3367">
        <v>0</v>
      </c>
      <c r="P3367">
        <v>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1.0104515166789672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1.0104515166789672</v>
      </c>
    </row>
    <row r="3368" spans="1:31" x14ac:dyDescent="0.25">
      <c r="A3368">
        <v>1811757</v>
      </c>
      <c r="B3368">
        <v>1</v>
      </c>
      <c r="C3368" t="s">
        <v>80</v>
      </c>
      <c r="D3368" t="s">
        <v>107</v>
      </c>
      <c r="E3368" t="s">
        <v>131</v>
      </c>
      <c r="F3368" t="s">
        <v>9938</v>
      </c>
      <c r="G3368" t="s">
        <v>231</v>
      </c>
      <c r="H3368" t="s">
        <v>134</v>
      </c>
      <c r="I3368" t="s">
        <v>135</v>
      </c>
      <c r="J3368" t="s">
        <v>136</v>
      </c>
      <c r="K3368" t="s">
        <v>137</v>
      </c>
      <c r="L3368" t="s">
        <v>9939</v>
      </c>
      <c r="M3368" t="s">
        <v>9940</v>
      </c>
      <c r="N3368">
        <v>3.900555555</v>
      </c>
      <c r="O3368">
        <v>0</v>
      </c>
      <c r="P3368">
        <v>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8.2379856986121117E-2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8.2379856986121117E-2</v>
      </c>
    </row>
    <row r="3369" spans="1:31" x14ac:dyDescent="0.25">
      <c r="A3369">
        <v>1811761</v>
      </c>
      <c r="B3369">
        <v>1</v>
      </c>
      <c r="C3369" t="s">
        <v>80</v>
      </c>
      <c r="D3369" t="s">
        <v>97</v>
      </c>
      <c r="E3369" t="s">
        <v>131</v>
      </c>
      <c r="F3369" t="s">
        <v>9941</v>
      </c>
      <c r="G3369" t="s">
        <v>231</v>
      </c>
      <c r="H3369" t="s">
        <v>134</v>
      </c>
      <c r="I3369" t="s">
        <v>135</v>
      </c>
      <c r="J3369" t="s">
        <v>136</v>
      </c>
      <c r="K3369" t="s">
        <v>137</v>
      </c>
      <c r="L3369" t="s">
        <v>9942</v>
      </c>
      <c r="M3369" t="s">
        <v>9943</v>
      </c>
      <c r="N3369">
        <v>1.6630555549999999</v>
      </c>
      <c r="O3369">
        <v>0</v>
      </c>
      <c r="P3369">
        <v>2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1.2865058920277619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1.2865058920277619</v>
      </c>
    </row>
    <row r="3370" spans="1:31" x14ac:dyDescent="0.25">
      <c r="A3370">
        <v>1811764</v>
      </c>
      <c r="B3370">
        <v>1</v>
      </c>
      <c r="C3370" t="s">
        <v>80</v>
      </c>
      <c r="D3370" t="s">
        <v>106</v>
      </c>
      <c r="E3370" t="s">
        <v>291</v>
      </c>
      <c r="F3370" t="s">
        <v>9944</v>
      </c>
      <c r="G3370" t="s">
        <v>235</v>
      </c>
      <c r="H3370" t="s">
        <v>134</v>
      </c>
      <c r="I3370" t="s">
        <v>135</v>
      </c>
      <c r="J3370" t="s">
        <v>136</v>
      </c>
      <c r="K3370" t="s">
        <v>137</v>
      </c>
      <c r="L3370" t="s">
        <v>9945</v>
      </c>
      <c r="M3370" t="s">
        <v>9946</v>
      </c>
      <c r="N3370">
        <v>3.8630555549999999</v>
      </c>
      <c r="O3370">
        <v>0</v>
      </c>
      <c r="P3370">
        <v>1</v>
      </c>
      <c r="Q3370">
        <v>0</v>
      </c>
      <c r="R3370">
        <v>10</v>
      </c>
      <c r="S3370">
        <v>0</v>
      </c>
      <c r="T3370">
        <v>2</v>
      </c>
      <c r="U3370">
        <v>0</v>
      </c>
      <c r="V3370">
        <v>0</v>
      </c>
      <c r="W3370">
        <v>0</v>
      </c>
      <c r="X3370">
        <v>8.2607450906038711</v>
      </c>
      <c r="Y3370">
        <v>0</v>
      </c>
      <c r="Z3370">
        <v>10.472744877829999</v>
      </c>
      <c r="AA3370">
        <v>0</v>
      </c>
      <c r="AB3370">
        <v>6.8677091147679592</v>
      </c>
      <c r="AC3370">
        <v>0</v>
      </c>
      <c r="AD3370">
        <v>0</v>
      </c>
      <c r="AE3370">
        <v>25.601199083201831</v>
      </c>
    </row>
    <row r="3371" spans="1:31" x14ac:dyDescent="0.25">
      <c r="A3371">
        <v>1811770</v>
      </c>
      <c r="B3371">
        <v>1</v>
      </c>
      <c r="C3371" t="s">
        <v>81</v>
      </c>
      <c r="D3371" t="s">
        <v>122</v>
      </c>
      <c r="E3371" t="s">
        <v>146</v>
      </c>
      <c r="F3371" t="s">
        <v>9947</v>
      </c>
      <c r="G3371" t="s">
        <v>142</v>
      </c>
      <c r="H3371" t="s">
        <v>143</v>
      </c>
      <c r="I3371" t="s">
        <v>135</v>
      </c>
      <c r="J3371" t="s">
        <v>136</v>
      </c>
      <c r="K3371" t="s">
        <v>137</v>
      </c>
      <c r="L3371" t="s">
        <v>9948</v>
      </c>
      <c r="M3371" t="s">
        <v>9949</v>
      </c>
      <c r="N3371">
        <v>1.6769444440000001</v>
      </c>
      <c r="O3371">
        <v>0</v>
      </c>
      <c r="P3371">
        <v>222</v>
      </c>
      <c r="Q3371">
        <v>0</v>
      </c>
      <c r="R3371">
        <v>0</v>
      </c>
      <c r="S3371">
        <v>0</v>
      </c>
      <c r="T3371">
        <v>5</v>
      </c>
      <c r="U3371">
        <v>0</v>
      </c>
      <c r="V3371">
        <v>0</v>
      </c>
      <c r="W3371">
        <v>0</v>
      </c>
      <c r="X3371">
        <v>111.13888712901961</v>
      </c>
      <c r="Y3371">
        <v>0</v>
      </c>
      <c r="Z3371">
        <v>0</v>
      </c>
      <c r="AA3371">
        <v>0</v>
      </c>
      <c r="AB3371">
        <v>1.0473968749581419</v>
      </c>
      <c r="AC3371">
        <v>0</v>
      </c>
      <c r="AD3371">
        <v>0</v>
      </c>
      <c r="AE3371">
        <v>112.18628400397775</v>
      </c>
    </row>
    <row r="3372" spans="1:31" x14ac:dyDescent="0.25">
      <c r="A3372">
        <v>1811771</v>
      </c>
      <c r="B3372">
        <v>1</v>
      </c>
      <c r="C3372" t="s">
        <v>80</v>
      </c>
      <c r="D3372" t="s">
        <v>82</v>
      </c>
      <c r="E3372" t="s">
        <v>193</v>
      </c>
      <c r="F3372" t="s">
        <v>9950</v>
      </c>
      <c r="G3372" t="s">
        <v>447</v>
      </c>
      <c r="H3372" t="s">
        <v>134</v>
      </c>
      <c r="I3372" t="s">
        <v>135</v>
      </c>
      <c r="J3372" t="s">
        <v>136</v>
      </c>
      <c r="K3372" t="s">
        <v>137</v>
      </c>
      <c r="L3372" t="s">
        <v>9951</v>
      </c>
      <c r="M3372" t="s">
        <v>9952</v>
      </c>
      <c r="N3372">
        <v>3.409166666</v>
      </c>
      <c r="O3372">
        <v>0</v>
      </c>
      <c r="P3372">
        <v>47</v>
      </c>
      <c r="Q3372">
        <v>0</v>
      </c>
      <c r="R3372">
        <v>0</v>
      </c>
      <c r="S3372">
        <v>0</v>
      </c>
      <c r="T3372">
        <v>9</v>
      </c>
      <c r="U3372">
        <v>0</v>
      </c>
      <c r="V3372">
        <v>0</v>
      </c>
      <c r="W3372">
        <v>0</v>
      </c>
      <c r="X3372">
        <v>65.589369889112461</v>
      </c>
      <c r="Y3372">
        <v>0</v>
      </c>
      <c r="Z3372">
        <v>0</v>
      </c>
      <c r="AA3372">
        <v>0</v>
      </c>
      <c r="AB3372">
        <v>16.549076130215919</v>
      </c>
      <c r="AC3372">
        <v>0</v>
      </c>
      <c r="AD3372">
        <v>0</v>
      </c>
      <c r="AE3372">
        <v>82.138446019328384</v>
      </c>
    </row>
    <row r="3373" spans="1:31" x14ac:dyDescent="0.25">
      <c r="A3373">
        <v>1811772</v>
      </c>
      <c r="B3373">
        <v>1</v>
      </c>
      <c r="C3373" t="s">
        <v>80</v>
      </c>
      <c r="D3373" t="s">
        <v>94</v>
      </c>
      <c r="E3373" t="s">
        <v>193</v>
      </c>
      <c r="F3373" t="s">
        <v>3570</v>
      </c>
      <c r="G3373" t="s">
        <v>235</v>
      </c>
      <c r="H3373" t="s">
        <v>134</v>
      </c>
      <c r="I3373" t="s">
        <v>135</v>
      </c>
      <c r="J3373" t="s">
        <v>136</v>
      </c>
      <c r="K3373" t="s">
        <v>137</v>
      </c>
      <c r="L3373" t="s">
        <v>9953</v>
      </c>
      <c r="M3373" t="s">
        <v>9954</v>
      </c>
      <c r="N3373">
        <v>1.051666666</v>
      </c>
      <c r="O3373">
        <v>0</v>
      </c>
      <c r="P3373">
        <v>45</v>
      </c>
      <c r="Q3373">
        <v>0</v>
      </c>
      <c r="R3373">
        <v>2</v>
      </c>
      <c r="S3373">
        <v>0</v>
      </c>
      <c r="T3373">
        <v>6</v>
      </c>
      <c r="U3373">
        <v>0</v>
      </c>
      <c r="V3373">
        <v>0</v>
      </c>
      <c r="W3373">
        <v>0</v>
      </c>
      <c r="X3373">
        <v>8.3418420122682768</v>
      </c>
      <c r="Y3373">
        <v>0</v>
      </c>
      <c r="Z3373">
        <v>1.0554069394433334E-2</v>
      </c>
      <c r="AA3373">
        <v>0</v>
      </c>
      <c r="AB3373">
        <v>1.5390277089220168</v>
      </c>
      <c r="AC3373">
        <v>0</v>
      </c>
      <c r="AD3373">
        <v>0</v>
      </c>
      <c r="AE3373">
        <v>9.891423790584728</v>
      </c>
    </row>
    <row r="3374" spans="1:31" x14ac:dyDescent="0.25">
      <c r="A3374">
        <v>1811773</v>
      </c>
      <c r="B3374">
        <v>1</v>
      </c>
      <c r="C3374" t="s">
        <v>81</v>
      </c>
      <c r="D3374" t="s">
        <v>118</v>
      </c>
      <c r="E3374" t="s">
        <v>193</v>
      </c>
      <c r="F3374" t="s">
        <v>9955</v>
      </c>
      <c r="G3374" t="s">
        <v>235</v>
      </c>
      <c r="H3374" t="s">
        <v>134</v>
      </c>
      <c r="I3374" t="s">
        <v>135</v>
      </c>
      <c r="J3374" t="s">
        <v>136</v>
      </c>
      <c r="K3374" t="s">
        <v>137</v>
      </c>
      <c r="L3374" t="s">
        <v>9956</v>
      </c>
      <c r="M3374" t="s">
        <v>9957</v>
      </c>
      <c r="N3374">
        <v>0.97</v>
      </c>
      <c r="O3374">
        <v>0</v>
      </c>
      <c r="P3374">
        <v>7</v>
      </c>
      <c r="Q3374">
        <v>0</v>
      </c>
      <c r="R3374">
        <v>4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0.84226976080234661</v>
      </c>
      <c r="Y3374">
        <v>0</v>
      </c>
      <c r="Z3374">
        <v>0.20459974358225999</v>
      </c>
      <c r="AA3374">
        <v>0</v>
      </c>
      <c r="AB3374">
        <v>0</v>
      </c>
      <c r="AC3374">
        <v>0</v>
      </c>
      <c r="AD3374">
        <v>0</v>
      </c>
      <c r="AE3374">
        <v>1.0468695043846066</v>
      </c>
    </row>
    <row r="3375" spans="1:31" x14ac:dyDescent="0.25">
      <c r="A3375">
        <v>1811775</v>
      </c>
      <c r="B3375">
        <v>1</v>
      </c>
      <c r="C3375" t="s">
        <v>80</v>
      </c>
      <c r="D3375" t="s">
        <v>106</v>
      </c>
      <c r="E3375" t="s">
        <v>193</v>
      </c>
      <c r="F3375" t="s">
        <v>2089</v>
      </c>
      <c r="G3375" t="s">
        <v>235</v>
      </c>
      <c r="H3375" t="s">
        <v>134</v>
      </c>
      <c r="I3375" t="s">
        <v>135</v>
      </c>
      <c r="J3375" t="s">
        <v>136</v>
      </c>
      <c r="K3375" t="s">
        <v>137</v>
      </c>
      <c r="L3375" t="s">
        <v>9958</v>
      </c>
      <c r="M3375" t="s">
        <v>9959</v>
      </c>
      <c r="N3375">
        <v>1.541111111</v>
      </c>
      <c r="O3375">
        <v>0</v>
      </c>
      <c r="P3375">
        <v>27</v>
      </c>
      <c r="Q3375">
        <v>0</v>
      </c>
      <c r="R3375">
        <v>0</v>
      </c>
      <c r="S3375">
        <v>0</v>
      </c>
      <c r="T3375">
        <v>1</v>
      </c>
      <c r="U3375">
        <v>0</v>
      </c>
      <c r="V3375">
        <v>0</v>
      </c>
      <c r="W3375">
        <v>0</v>
      </c>
      <c r="X3375">
        <v>9.3166144644212725</v>
      </c>
      <c r="Y3375">
        <v>0</v>
      </c>
      <c r="Z3375">
        <v>0</v>
      </c>
      <c r="AA3375">
        <v>0</v>
      </c>
      <c r="AB3375">
        <v>1.1970993907527498</v>
      </c>
      <c r="AC3375">
        <v>0</v>
      </c>
      <c r="AD3375">
        <v>0</v>
      </c>
      <c r="AE3375">
        <v>10.513713855174021</v>
      </c>
    </row>
    <row r="3376" spans="1:31" x14ac:dyDescent="0.25">
      <c r="A3376">
        <v>1811776</v>
      </c>
      <c r="B3376">
        <v>1</v>
      </c>
      <c r="C3376" t="s">
        <v>81</v>
      </c>
      <c r="D3376" t="s">
        <v>122</v>
      </c>
      <c r="E3376" t="s">
        <v>193</v>
      </c>
      <c r="F3376" t="s">
        <v>9960</v>
      </c>
      <c r="G3376" t="s">
        <v>235</v>
      </c>
      <c r="H3376" t="s">
        <v>134</v>
      </c>
      <c r="I3376" t="s">
        <v>135</v>
      </c>
      <c r="J3376" t="s">
        <v>136</v>
      </c>
      <c r="K3376" t="s">
        <v>137</v>
      </c>
      <c r="L3376" t="s">
        <v>9961</v>
      </c>
      <c r="M3376" t="s">
        <v>9962</v>
      </c>
      <c r="N3376">
        <v>1.4722222220000001</v>
      </c>
      <c r="O3376">
        <v>0</v>
      </c>
      <c r="P3376">
        <v>30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14.994996074039063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14.994996074039063</v>
      </c>
    </row>
    <row r="3377" spans="1:31" x14ac:dyDescent="0.25">
      <c r="A3377">
        <v>1811777</v>
      </c>
      <c r="B3377">
        <v>1</v>
      </c>
      <c r="C3377" t="s">
        <v>80</v>
      </c>
      <c r="D3377" t="s">
        <v>90</v>
      </c>
      <c r="E3377" t="s">
        <v>291</v>
      </c>
      <c r="F3377" t="s">
        <v>9963</v>
      </c>
      <c r="G3377" t="s">
        <v>373</v>
      </c>
      <c r="H3377" t="s">
        <v>134</v>
      </c>
      <c r="I3377" t="s">
        <v>135</v>
      </c>
      <c r="J3377" t="s">
        <v>136</v>
      </c>
      <c r="K3377" t="s">
        <v>137</v>
      </c>
      <c r="L3377" t="s">
        <v>9964</v>
      </c>
      <c r="M3377" t="s">
        <v>9965</v>
      </c>
      <c r="N3377">
        <v>1.6077777769999999</v>
      </c>
      <c r="O3377">
        <v>0</v>
      </c>
      <c r="P3377">
        <v>638</v>
      </c>
      <c r="Q3377">
        <v>0</v>
      </c>
      <c r="R3377">
        <v>0</v>
      </c>
      <c r="S3377">
        <v>0</v>
      </c>
      <c r="T3377">
        <v>18</v>
      </c>
      <c r="U3377">
        <v>0</v>
      </c>
      <c r="V3377">
        <v>0</v>
      </c>
      <c r="W3377">
        <v>0</v>
      </c>
      <c r="X3377">
        <v>409.36153633307117</v>
      </c>
      <c r="Y3377">
        <v>0</v>
      </c>
      <c r="Z3377">
        <v>0</v>
      </c>
      <c r="AA3377">
        <v>0</v>
      </c>
      <c r="AB3377">
        <v>4.1835472838014613</v>
      </c>
      <c r="AC3377">
        <v>0</v>
      </c>
      <c r="AD3377">
        <v>0</v>
      </c>
      <c r="AE3377">
        <v>413.54508361687266</v>
      </c>
    </row>
    <row r="3378" spans="1:31" x14ac:dyDescent="0.25">
      <c r="A3378">
        <v>1811779</v>
      </c>
      <c r="B3378">
        <v>1</v>
      </c>
      <c r="C3378" t="s">
        <v>80</v>
      </c>
      <c r="D3378" t="s">
        <v>84</v>
      </c>
      <c r="E3378" t="s">
        <v>131</v>
      </c>
      <c r="F3378" t="s">
        <v>9966</v>
      </c>
      <c r="G3378" t="s">
        <v>231</v>
      </c>
      <c r="H3378" t="s">
        <v>134</v>
      </c>
      <c r="I3378" t="s">
        <v>135</v>
      </c>
      <c r="J3378" t="s">
        <v>136</v>
      </c>
      <c r="K3378" t="s">
        <v>137</v>
      </c>
      <c r="L3378" t="s">
        <v>9967</v>
      </c>
      <c r="M3378" t="s">
        <v>9968</v>
      </c>
      <c r="N3378">
        <v>1.3419444439999999</v>
      </c>
      <c r="O3378">
        <v>0</v>
      </c>
      <c r="P3378">
        <v>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0.29628928480829198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0.29628928480829198</v>
      </c>
    </row>
    <row r="3379" spans="1:31" x14ac:dyDescent="0.25">
      <c r="A3379">
        <v>1811783</v>
      </c>
      <c r="B3379">
        <v>1</v>
      </c>
      <c r="C3379" t="s">
        <v>81</v>
      </c>
      <c r="D3379" t="s">
        <v>128</v>
      </c>
      <c r="E3379" t="s">
        <v>131</v>
      </c>
      <c r="F3379" t="s">
        <v>9969</v>
      </c>
      <c r="G3379" t="s">
        <v>231</v>
      </c>
      <c r="H3379" t="s">
        <v>134</v>
      </c>
      <c r="I3379" t="s">
        <v>135</v>
      </c>
      <c r="J3379" t="s">
        <v>136</v>
      </c>
      <c r="K3379" t="s">
        <v>137</v>
      </c>
      <c r="L3379" t="s">
        <v>9970</v>
      </c>
      <c r="M3379" t="s">
        <v>9971</v>
      </c>
      <c r="N3379">
        <v>0.97305555499999996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0.19231940362627997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0.19231940362627997</v>
      </c>
    </row>
    <row r="3380" spans="1:31" x14ac:dyDescent="0.25">
      <c r="A3380">
        <v>1811785</v>
      </c>
      <c r="B3380">
        <v>1</v>
      </c>
      <c r="C3380" t="s">
        <v>80</v>
      </c>
      <c r="D3380" t="s">
        <v>106</v>
      </c>
      <c r="E3380" t="s">
        <v>140</v>
      </c>
      <c r="F3380" t="s">
        <v>5248</v>
      </c>
      <c r="G3380" t="s">
        <v>158</v>
      </c>
      <c r="H3380" t="s">
        <v>143</v>
      </c>
      <c r="I3380" t="s">
        <v>135</v>
      </c>
      <c r="J3380" t="s">
        <v>136</v>
      </c>
      <c r="K3380" t="s">
        <v>137</v>
      </c>
      <c r="L3380" t="s">
        <v>9972</v>
      </c>
      <c r="M3380" t="s">
        <v>9973</v>
      </c>
      <c r="N3380">
        <v>0.50194444400000005</v>
      </c>
      <c r="O3380">
        <v>1</v>
      </c>
      <c r="P3380">
        <v>75</v>
      </c>
      <c r="Q3380">
        <v>6</v>
      </c>
      <c r="R3380">
        <v>51</v>
      </c>
      <c r="S3380">
        <v>10</v>
      </c>
      <c r="T3380">
        <v>19</v>
      </c>
      <c r="U3380">
        <v>0</v>
      </c>
      <c r="V3380">
        <v>0</v>
      </c>
      <c r="W3380">
        <v>0.12199869439849</v>
      </c>
      <c r="X3380">
        <v>9.4643003398553454</v>
      </c>
      <c r="Y3380">
        <v>10.611069968593929</v>
      </c>
      <c r="Z3380">
        <v>11.549800177603744</v>
      </c>
      <c r="AA3380">
        <v>7.6213990453684914</v>
      </c>
      <c r="AB3380">
        <v>1.844312048635153</v>
      </c>
      <c r="AC3380">
        <v>0</v>
      </c>
      <c r="AD3380">
        <v>0</v>
      </c>
      <c r="AE3380">
        <v>41.212880274455152</v>
      </c>
    </row>
    <row r="3381" spans="1:31" x14ac:dyDescent="0.25">
      <c r="A3381">
        <v>1811786</v>
      </c>
      <c r="B3381">
        <v>1</v>
      </c>
      <c r="C3381" t="s">
        <v>80</v>
      </c>
      <c r="D3381" t="s">
        <v>94</v>
      </c>
      <c r="E3381" t="s">
        <v>193</v>
      </c>
      <c r="F3381" t="s">
        <v>9974</v>
      </c>
      <c r="G3381" t="s">
        <v>235</v>
      </c>
      <c r="H3381" t="s">
        <v>134</v>
      </c>
      <c r="I3381" t="s">
        <v>135</v>
      </c>
      <c r="J3381" t="s">
        <v>136</v>
      </c>
      <c r="K3381" t="s">
        <v>137</v>
      </c>
      <c r="L3381" t="s">
        <v>9975</v>
      </c>
      <c r="M3381" t="s">
        <v>9976</v>
      </c>
      <c r="N3381">
        <v>3.2716666659999998</v>
      </c>
      <c r="O3381">
        <v>0</v>
      </c>
      <c r="P3381">
        <v>9</v>
      </c>
      <c r="Q3381">
        <v>0</v>
      </c>
      <c r="R3381">
        <v>1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4.9342700430700042</v>
      </c>
      <c r="Y3381">
        <v>0</v>
      </c>
      <c r="Z3381">
        <v>9.8529047538716674E-3</v>
      </c>
      <c r="AA3381">
        <v>0</v>
      </c>
      <c r="AB3381">
        <v>0</v>
      </c>
      <c r="AC3381">
        <v>0</v>
      </c>
      <c r="AD3381">
        <v>0</v>
      </c>
      <c r="AE3381">
        <v>4.9441229478238755</v>
      </c>
    </row>
    <row r="3382" spans="1:31" x14ac:dyDescent="0.25">
      <c r="A3382">
        <v>1811790</v>
      </c>
      <c r="B3382">
        <v>1</v>
      </c>
      <c r="C3382" t="s">
        <v>81</v>
      </c>
      <c r="D3382" t="s">
        <v>123</v>
      </c>
      <c r="E3382" t="s">
        <v>193</v>
      </c>
      <c r="F3382" t="s">
        <v>9977</v>
      </c>
      <c r="G3382" t="s">
        <v>235</v>
      </c>
      <c r="H3382" t="s">
        <v>134</v>
      </c>
      <c r="I3382" t="s">
        <v>135</v>
      </c>
      <c r="J3382" t="s">
        <v>136</v>
      </c>
      <c r="K3382" t="s">
        <v>137</v>
      </c>
      <c r="L3382" t="s">
        <v>9978</v>
      </c>
      <c r="M3382" t="s">
        <v>9979</v>
      </c>
      <c r="N3382">
        <v>0.74277777700000003</v>
      </c>
      <c r="O3382">
        <v>0</v>
      </c>
      <c r="P3382">
        <v>4</v>
      </c>
      <c r="Q3382">
        <v>0</v>
      </c>
      <c r="R3382">
        <v>3</v>
      </c>
      <c r="S3382">
        <v>0</v>
      </c>
      <c r="T3382">
        <v>3</v>
      </c>
      <c r="U3382">
        <v>0</v>
      </c>
      <c r="V3382">
        <v>0</v>
      </c>
      <c r="W3382">
        <v>0</v>
      </c>
      <c r="X3382">
        <v>6.9280939700186672E-2</v>
      </c>
      <c r="Y3382">
        <v>0</v>
      </c>
      <c r="Z3382">
        <v>1.3730712940114491</v>
      </c>
      <c r="AA3382">
        <v>0</v>
      </c>
      <c r="AB3382">
        <v>0.2954225822208344</v>
      </c>
      <c r="AC3382">
        <v>0</v>
      </c>
      <c r="AD3382">
        <v>0</v>
      </c>
      <c r="AE3382">
        <v>1.7377748159324704</v>
      </c>
    </row>
    <row r="3383" spans="1:31" x14ac:dyDescent="0.25">
      <c r="A3383">
        <v>1811791</v>
      </c>
      <c r="B3383">
        <v>1</v>
      </c>
      <c r="C3383" t="s">
        <v>80</v>
      </c>
      <c r="D3383" t="s">
        <v>103</v>
      </c>
      <c r="E3383" t="s">
        <v>291</v>
      </c>
      <c r="F3383" t="s">
        <v>9980</v>
      </c>
      <c r="G3383" t="s">
        <v>447</v>
      </c>
      <c r="H3383" t="s">
        <v>134</v>
      </c>
      <c r="I3383" t="s">
        <v>135</v>
      </c>
      <c r="J3383" t="s">
        <v>136</v>
      </c>
      <c r="K3383" t="s">
        <v>137</v>
      </c>
      <c r="L3383" t="s">
        <v>9981</v>
      </c>
      <c r="M3383" t="s">
        <v>9982</v>
      </c>
      <c r="N3383">
        <v>0.72638888800000001</v>
      </c>
      <c r="O3383">
        <v>0</v>
      </c>
      <c r="P3383">
        <v>216</v>
      </c>
      <c r="Q3383">
        <v>0</v>
      </c>
      <c r="R3383">
        <v>4</v>
      </c>
      <c r="S3383">
        <v>0</v>
      </c>
      <c r="T3383">
        <v>17</v>
      </c>
      <c r="U3383">
        <v>0</v>
      </c>
      <c r="V3383">
        <v>0</v>
      </c>
      <c r="W3383">
        <v>0</v>
      </c>
      <c r="X3383">
        <v>42.858624120942828</v>
      </c>
      <c r="Y3383">
        <v>0</v>
      </c>
      <c r="Z3383">
        <v>0.54155303357393325</v>
      </c>
      <c r="AA3383">
        <v>0</v>
      </c>
      <c r="AB3383">
        <v>22.470455931451909</v>
      </c>
      <c r="AC3383">
        <v>0</v>
      </c>
      <c r="AD3383">
        <v>0</v>
      </c>
      <c r="AE3383">
        <v>65.870633085968677</v>
      </c>
    </row>
    <row r="3384" spans="1:31" x14ac:dyDescent="0.25">
      <c r="A3384">
        <v>1811792</v>
      </c>
      <c r="B3384">
        <v>1</v>
      </c>
      <c r="C3384" t="s">
        <v>81</v>
      </c>
      <c r="D3384" t="s">
        <v>121</v>
      </c>
      <c r="E3384" t="s">
        <v>193</v>
      </c>
      <c r="F3384" t="s">
        <v>9983</v>
      </c>
      <c r="G3384" t="s">
        <v>235</v>
      </c>
      <c r="H3384" t="s">
        <v>134</v>
      </c>
      <c r="I3384" t="s">
        <v>135</v>
      </c>
      <c r="J3384" t="s">
        <v>136</v>
      </c>
      <c r="K3384" t="s">
        <v>137</v>
      </c>
      <c r="L3384" t="s">
        <v>9984</v>
      </c>
      <c r="M3384" t="s">
        <v>9985</v>
      </c>
      <c r="N3384">
        <v>0.78083333300000002</v>
      </c>
      <c r="O3384">
        <v>0</v>
      </c>
      <c r="P3384">
        <v>9</v>
      </c>
      <c r="Q3384">
        <v>0</v>
      </c>
      <c r="R3384">
        <v>1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0.70919096934421166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0.70919096934421166</v>
      </c>
    </row>
    <row r="3385" spans="1:31" x14ac:dyDescent="0.25">
      <c r="A3385">
        <v>1811796</v>
      </c>
      <c r="B3385">
        <v>1</v>
      </c>
      <c r="C3385" t="s">
        <v>80</v>
      </c>
      <c r="D3385" t="s">
        <v>92</v>
      </c>
      <c r="E3385" t="s">
        <v>193</v>
      </c>
      <c r="F3385" t="s">
        <v>9986</v>
      </c>
      <c r="G3385" t="s">
        <v>235</v>
      </c>
      <c r="H3385" t="s">
        <v>134</v>
      </c>
      <c r="I3385" t="s">
        <v>135</v>
      </c>
      <c r="J3385" t="s">
        <v>136</v>
      </c>
      <c r="K3385" t="s">
        <v>137</v>
      </c>
      <c r="L3385" t="s">
        <v>9987</v>
      </c>
      <c r="M3385" t="s">
        <v>9988</v>
      </c>
      <c r="N3385">
        <v>0.86444444399999998</v>
      </c>
      <c r="O3385">
        <v>0</v>
      </c>
      <c r="P3385">
        <v>153</v>
      </c>
      <c r="Q3385">
        <v>0</v>
      </c>
      <c r="R3385">
        <v>0</v>
      </c>
      <c r="S3385">
        <v>0</v>
      </c>
      <c r="T3385">
        <v>2</v>
      </c>
      <c r="U3385">
        <v>0</v>
      </c>
      <c r="V3385">
        <v>0</v>
      </c>
      <c r="W3385">
        <v>0</v>
      </c>
      <c r="X3385">
        <v>18.269930222021983</v>
      </c>
      <c r="Y3385">
        <v>0</v>
      </c>
      <c r="Z3385">
        <v>0</v>
      </c>
      <c r="AA3385">
        <v>0</v>
      </c>
      <c r="AB3385">
        <v>0.19058988877960775</v>
      </c>
      <c r="AC3385">
        <v>0</v>
      </c>
      <c r="AD3385">
        <v>0</v>
      </c>
      <c r="AE3385">
        <v>18.460520110801593</v>
      </c>
    </row>
    <row r="3386" spans="1:31" x14ac:dyDescent="0.25">
      <c r="A3386">
        <v>1811801</v>
      </c>
      <c r="B3386">
        <v>1</v>
      </c>
      <c r="C3386" t="s">
        <v>80</v>
      </c>
      <c r="D3386" t="s">
        <v>104</v>
      </c>
      <c r="E3386" t="s">
        <v>193</v>
      </c>
      <c r="F3386" t="s">
        <v>9989</v>
      </c>
      <c r="G3386" t="s">
        <v>235</v>
      </c>
      <c r="H3386" t="s">
        <v>134</v>
      </c>
      <c r="I3386" t="s">
        <v>135</v>
      </c>
      <c r="J3386" t="s">
        <v>136</v>
      </c>
      <c r="K3386" t="s">
        <v>137</v>
      </c>
      <c r="L3386" t="s">
        <v>9990</v>
      </c>
      <c r="M3386" t="s">
        <v>9991</v>
      </c>
      <c r="N3386">
        <v>0.61138888800000002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2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1.7369103759704128</v>
      </c>
      <c r="AC3386">
        <v>0</v>
      </c>
      <c r="AD3386">
        <v>0</v>
      </c>
      <c r="AE3386">
        <v>1.7369103759704128</v>
      </c>
    </row>
    <row r="3387" spans="1:31" x14ac:dyDescent="0.25">
      <c r="A3387">
        <v>1811802</v>
      </c>
      <c r="B3387">
        <v>1</v>
      </c>
      <c r="C3387" t="s">
        <v>80</v>
      </c>
      <c r="D3387" t="s">
        <v>82</v>
      </c>
      <c r="E3387" t="s">
        <v>291</v>
      </c>
      <c r="F3387" t="s">
        <v>9992</v>
      </c>
      <c r="G3387" t="s">
        <v>279</v>
      </c>
      <c r="H3387" t="s">
        <v>134</v>
      </c>
      <c r="I3387" t="s">
        <v>135</v>
      </c>
      <c r="J3387" t="s">
        <v>136</v>
      </c>
      <c r="K3387" t="s">
        <v>137</v>
      </c>
      <c r="L3387" t="s">
        <v>9993</v>
      </c>
      <c r="M3387" t="s">
        <v>9994</v>
      </c>
      <c r="N3387">
        <v>0.22444444399999999</v>
      </c>
      <c r="O3387">
        <v>0</v>
      </c>
      <c r="P3387">
        <v>200</v>
      </c>
      <c r="Q3387">
        <v>0</v>
      </c>
      <c r="R3387">
        <v>0</v>
      </c>
      <c r="S3387">
        <v>0</v>
      </c>
      <c r="T3387">
        <v>28</v>
      </c>
      <c r="U3387">
        <v>0</v>
      </c>
      <c r="V3387">
        <v>0</v>
      </c>
      <c r="W3387">
        <v>0</v>
      </c>
      <c r="X3387">
        <v>11.62067503033718</v>
      </c>
      <c r="Y3387">
        <v>0</v>
      </c>
      <c r="Z3387">
        <v>0</v>
      </c>
      <c r="AA3387">
        <v>0</v>
      </c>
      <c r="AB3387">
        <v>3.2010768744281042</v>
      </c>
      <c r="AC3387">
        <v>0</v>
      </c>
      <c r="AD3387">
        <v>0</v>
      </c>
      <c r="AE3387">
        <v>14.821751904765284</v>
      </c>
    </row>
    <row r="3388" spans="1:31" x14ac:dyDescent="0.25">
      <c r="A3388">
        <v>1811804</v>
      </c>
      <c r="B3388">
        <v>1</v>
      </c>
      <c r="C3388" t="s">
        <v>80</v>
      </c>
      <c r="D3388" t="s">
        <v>111</v>
      </c>
      <c r="E3388" t="s">
        <v>326</v>
      </c>
      <c r="F3388" t="s">
        <v>9995</v>
      </c>
      <c r="G3388" t="s">
        <v>195</v>
      </c>
      <c r="H3388" t="s">
        <v>134</v>
      </c>
      <c r="I3388" t="s">
        <v>135</v>
      </c>
      <c r="J3388" t="s">
        <v>136</v>
      </c>
      <c r="K3388" t="s">
        <v>137</v>
      </c>
      <c r="L3388" t="s">
        <v>9996</v>
      </c>
      <c r="M3388" t="s">
        <v>9997</v>
      </c>
      <c r="N3388">
        <v>4.1469444439999998</v>
      </c>
      <c r="O3388">
        <v>0</v>
      </c>
      <c r="P3388">
        <v>149</v>
      </c>
      <c r="Q3388">
        <v>0</v>
      </c>
      <c r="R3388">
        <v>0</v>
      </c>
      <c r="S3388">
        <v>0</v>
      </c>
      <c r="T3388">
        <v>4</v>
      </c>
      <c r="U3388">
        <v>0</v>
      </c>
      <c r="V3388">
        <v>0</v>
      </c>
      <c r="W3388">
        <v>0</v>
      </c>
      <c r="X3388">
        <v>119.27695779674723</v>
      </c>
      <c r="Y3388">
        <v>0</v>
      </c>
      <c r="Z3388">
        <v>0</v>
      </c>
      <c r="AA3388">
        <v>0</v>
      </c>
      <c r="AB3388">
        <v>1.166872689273958</v>
      </c>
      <c r="AC3388">
        <v>0</v>
      </c>
      <c r="AD3388">
        <v>0</v>
      </c>
      <c r="AE3388">
        <v>120.44383048602118</v>
      </c>
    </row>
    <row r="3389" spans="1:31" x14ac:dyDescent="0.25">
      <c r="A3389">
        <v>1811806</v>
      </c>
      <c r="B3389">
        <v>1</v>
      </c>
      <c r="C3389" t="s">
        <v>81</v>
      </c>
      <c r="D3389" t="s">
        <v>128</v>
      </c>
      <c r="E3389" t="s">
        <v>193</v>
      </c>
      <c r="F3389" t="s">
        <v>9998</v>
      </c>
      <c r="G3389" t="s">
        <v>930</v>
      </c>
      <c r="H3389" t="s">
        <v>134</v>
      </c>
      <c r="I3389" t="s">
        <v>135</v>
      </c>
      <c r="J3389" t="s">
        <v>136</v>
      </c>
      <c r="K3389" t="s">
        <v>137</v>
      </c>
      <c r="L3389" t="s">
        <v>9999</v>
      </c>
      <c r="M3389" t="s">
        <v>10000</v>
      </c>
      <c r="N3389">
        <v>2.7508333330000001</v>
      </c>
      <c r="O3389">
        <v>0</v>
      </c>
      <c r="P3389">
        <v>20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3.9840126233367226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3.9840126233367226</v>
      </c>
    </row>
    <row r="3390" spans="1:31" x14ac:dyDescent="0.25">
      <c r="A3390">
        <v>1811809</v>
      </c>
      <c r="B3390">
        <v>1</v>
      </c>
      <c r="C3390" t="s">
        <v>80</v>
      </c>
      <c r="D3390" t="s">
        <v>94</v>
      </c>
      <c r="E3390" t="s">
        <v>193</v>
      </c>
      <c r="F3390" t="s">
        <v>10001</v>
      </c>
      <c r="G3390" t="s">
        <v>235</v>
      </c>
      <c r="H3390" t="s">
        <v>134</v>
      </c>
      <c r="I3390" t="s">
        <v>135</v>
      </c>
      <c r="J3390" t="s">
        <v>136</v>
      </c>
      <c r="K3390" t="s">
        <v>137</v>
      </c>
      <c r="L3390" t="s">
        <v>10002</v>
      </c>
      <c r="M3390" t="s">
        <v>10003</v>
      </c>
      <c r="N3390">
        <v>1.426111111</v>
      </c>
      <c r="O3390">
        <v>0</v>
      </c>
      <c r="P3390">
        <v>27</v>
      </c>
      <c r="Q3390">
        <v>0</v>
      </c>
      <c r="R3390">
        <v>0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4.212822498725556</v>
      </c>
      <c r="Y3390">
        <v>0</v>
      </c>
      <c r="Z3390">
        <v>0</v>
      </c>
      <c r="AA3390">
        <v>0</v>
      </c>
      <c r="AB3390">
        <v>0.18707172021631444</v>
      </c>
      <c r="AC3390">
        <v>0</v>
      </c>
      <c r="AD3390">
        <v>0</v>
      </c>
      <c r="AE3390">
        <v>4.3998942189418706</v>
      </c>
    </row>
    <row r="3391" spans="1:31" x14ac:dyDescent="0.25">
      <c r="A3391">
        <v>1811816</v>
      </c>
      <c r="B3391">
        <v>1</v>
      </c>
      <c r="C3391" t="s">
        <v>80</v>
      </c>
      <c r="D3391" t="s">
        <v>94</v>
      </c>
      <c r="E3391" t="s">
        <v>193</v>
      </c>
      <c r="F3391" t="s">
        <v>10004</v>
      </c>
      <c r="G3391" t="s">
        <v>373</v>
      </c>
      <c r="H3391" t="s">
        <v>134</v>
      </c>
      <c r="I3391" t="s">
        <v>135</v>
      </c>
      <c r="J3391" t="s">
        <v>136</v>
      </c>
      <c r="K3391" t="s">
        <v>137</v>
      </c>
      <c r="L3391" t="s">
        <v>10005</v>
      </c>
      <c r="M3391" t="s">
        <v>10006</v>
      </c>
      <c r="N3391">
        <v>2.4505555550000002</v>
      </c>
      <c r="O3391">
        <v>0</v>
      </c>
      <c r="P3391">
        <v>158</v>
      </c>
      <c r="Q3391">
        <v>0</v>
      </c>
      <c r="R3391">
        <v>0</v>
      </c>
      <c r="S3391">
        <v>0</v>
      </c>
      <c r="T3391">
        <v>4</v>
      </c>
      <c r="U3391">
        <v>0</v>
      </c>
      <c r="V3391">
        <v>0</v>
      </c>
      <c r="W3391">
        <v>0</v>
      </c>
      <c r="X3391">
        <v>67.280128464783488</v>
      </c>
      <c r="Y3391">
        <v>0</v>
      </c>
      <c r="Z3391">
        <v>0</v>
      </c>
      <c r="AA3391">
        <v>0</v>
      </c>
      <c r="AB3391">
        <v>0.77638477053693722</v>
      </c>
      <c r="AC3391">
        <v>0</v>
      </c>
      <c r="AD3391">
        <v>0</v>
      </c>
      <c r="AE3391">
        <v>68.056513235320423</v>
      </c>
    </row>
    <row r="3392" spans="1:31" x14ac:dyDescent="0.25">
      <c r="A3392">
        <v>1811818</v>
      </c>
      <c r="B3392">
        <v>1</v>
      </c>
      <c r="C3392" t="s">
        <v>80</v>
      </c>
      <c r="D3392" t="s">
        <v>111</v>
      </c>
      <c r="E3392" t="s">
        <v>326</v>
      </c>
      <c r="F3392" t="s">
        <v>9995</v>
      </c>
      <c r="G3392" t="s">
        <v>195</v>
      </c>
      <c r="H3392" t="s">
        <v>134</v>
      </c>
      <c r="I3392" t="s">
        <v>135</v>
      </c>
      <c r="J3392" t="s">
        <v>136</v>
      </c>
      <c r="K3392" t="s">
        <v>137</v>
      </c>
      <c r="L3392" t="s">
        <v>10007</v>
      </c>
      <c r="M3392" t="s">
        <v>10008</v>
      </c>
      <c r="N3392">
        <v>5.8505555549999997</v>
      </c>
      <c r="O3392">
        <v>0</v>
      </c>
      <c r="P3392">
        <v>149</v>
      </c>
      <c r="Q3392">
        <v>0</v>
      </c>
      <c r="R3392">
        <v>0</v>
      </c>
      <c r="S3392">
        <v>0</v>
      </c>
      <c r="T3392">
        <v>4</v>
      </c>
      <c r="U3392">
        <v>0</v>
      </c>
      <c r="V3392">
        <v>0</v>
      </c>
      <c r="W3392">
        <v>0</v>
      </c>
      <c r="X3392">
        <v>179.46339816107573</v>
      </c>
      <c r="Y3392">
        <v>0</v>
      </c>
      <c r="Z3392">
        <v>0</v>
      </c>
      <c r="AA3392">
        <v>0</v>
      </c>
      <c r="AB3392">
        <v>1.8467893178000931</v>
      </c>
      <c r="AC3392">
        <v>0</v>
      </c>
      <c r="AD3392">
        <v>0</v>
      </c>
      <c r="AE3392">
        <v>181.31018747887583</v>
      </c>
    </row>
    <row r="3393" spans="1:31" x14ac:dyDescent="0.25">
      <c r="A3393">
        <v>1811819</v>
      </c>
      <c r="B3393">
        <v>1</v>
      </c>
      <c r="C3393" t="s">
        <v>80</v>
      </c>
      <c r="D3393" t="s">
        <v>93</v>
      </c>
      <c r="E3393" t="s">
        <v>193</v>
      </c>
      <c r="F3393" t="s">
        <v>10009</v>
      </c>
      <c r="G3393" t="s">
        <v>235</v>
      </c>
      <c r="H3393" t="s">
        <v>134</v>
      </c>
      <c r="I3393" t="s">
        <v>135</v>
      </c>
      <c r="J3393" t="s">
        <v>136</v>
      </c>
      <c r="K3393" t="s">
        <v>137</v>
      </c>
      <c r="L3393" t="s">
        <v>10010</v>
      </c>
      <c r="M3393" t="s">
        <v>10011</v>
      </c>
      <c r="N3393">
        <v>2.7225000000000001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1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1.66523373440185</v>
      </c>
      <c r="AC3393">
        <v>0</v>
      </c>
      <c r="AD3393">
        <v>0</v>
      </c>
      <c r="AE3393">
        <v>1.66523373440185</v>
      </c>
    </row>
    <row r="3394" spans="1:31" x14ac:dyDescent="0.25">
      <c r="A3394">
        <v>1811821</v>
      </c>
      <c r="B3394">
        <v>1</v>
      </c>
      <c r="C3394" t="s">
        <v>80</v>
      </c>
      <c r="D3394" t="s">
        <v>107</v>
      </c>
      <c r="E3394" t="s">
        <v>176</v>
      </c>
      <c r="F3394" t="s">
        <v>10012</v>
      </c>
      <c r="G3394" t="s">
        <v>142</v>
      </c>
      <c r="H3394" t="s">
        <v>143</v>
      </c>
      <c r="I3394" t="s">
        <v>135</v>
      </c>
      <c r="J3394" t="s">
        <v>136</v>
      </c>
      <c r="K3394" t="s">
        <v>137</v>
      </c>
      <c r="L3394" t="s">
        <v>10013</v>
      </c>
      <c r="M3394" t="s">
        <v>10014</v>
      </c>
      <c r="N3394">
        <v>2.3116666659999998</v>
      </c>
      <c r="O3394">
        <v>0</v>
      </c>
      <c r="P3394">
        <v>2976</v>
      </c>
      <c r="Q3394">
        <v>0</v>
      </c>
      <c r="R3394">
        <v>6</v>
      </c>
      <c r="S3394">
        <v>2</v>
      </c>
      <c r="T3394">
        <v>158</v>
      </c>
      <c r="U3394">
        <v>0</v>
      </c>
      <c r="V3394">
        <v>1</v>
      </c>
      <c r="W3394">
        <v>0</v>
      </c>
      <c r="X3394">
        <v>661.18695477404515</v>
      </c>
      <c r="Y3394">
        <v>0</v>
      </c>
      <c r="Z3394">
        <v>1.6446555254146225</v>
      </c>
      <c r="AA3394">
        <v>53.393401429741978</v>
      </c>
      <c r="AB3394">
        <v>164.80207366438384</v>
      </c>
      <c r="AC3394">
        <v>0</v>
      </c>
      <c r="AD3394">
        <v>0.25718330578541387</v>
      </c>
      <c r="AE3394">
        <v>881.28426869937095</v>
      </c>
    </row>
    <row r="3395" spans="1:31" x14ac:dyDescent="0.25">
      <c r="A3395">
        <v>1811822</v>
      </c>
      <c r="B3395">
        <v>1</v>
      </c>
      <c r="C3395" t="s">
        <v>80</v>
      </c>
      <c r="D3395" t="s">
        <v>97</v>
      </c>
      <c r="E3395" t="s">
        <v>146</v>
      </c>
      <c r="F3395" t="s">
        <v>10015</v>
      </c>
      <c r="G3395" t="s">
        <v>142</v>
      </c>
      <c r="H3395" t="s">
        <v>143</v>
      </c>
      <c r="I3395" t="s">
        <v>135</v>
      </c>
      <c r="J3395" t="s">
        <v>136</v>
      </c>
      <c r="K3395" t="s">
        <v>137</v>
      </c>
      <c r="L3395" t="s">
        <v>10016</v>
      </c>
      <c r="M3395" t="s">
        <v>10017</v>
      </c>
      <c r="N3395">
        <v>0.86305555499999997</v>
      </c>
      <c r="O3395">
        <v>0</v>
      </c>
      <c r="P3395">
        <v>67</v>
      </c>
      <c r="Q3395">
        <v>0</v>
      </c>
      <c r="R3395">
        <v>20</v>
      </c>
      <c r="S3395">
        <v>0</v>
      </c>
      <c r="T3395">
        <v>10</v>
      </c>
      <c r="U3395">
        <v>0</v>
      </c>
      <c r="V3395">
        <v>0</v>
      </c>
      <c r="W3395">
        <v>0</v>
      </c>
      <c r="X3395">
        <v>23.930342032553142</v>
      </c>
      <c r="Y3395">
        <v>0</v>
      </c>
      <c r="Z3395">
        <v>4.0404279291635792</v>
      </c>
      <c r="AA3395">
        <v>0</v>
      </c>
      <c r="AB3395">
        <v>1.9616477949560818</v>
      </c>
      <c r="AC3395">
        <v>0</v>
      </c>
      <c r="AD3395">
        <v>0</v>
      </c>
      <c r="AE3395">
        <v>29.932417756672802</v>
      </c>
    </row>
    <row r="3396" spans="1:31" x14ac:dyDescent="0.25">
      <c r="A3396">
        <v>1811823</v>
      </c>
      <c r="B3396">
        <v>1</v>
      </c>
      <c r="C3396" t="s">
        <v>80</v>
      </c>
      <c r="D3396" t="s">
        <v>95</v>
      </c>
      <c r="E3396" t="s">
        <v>146</v>
      </c>
      <c r="F3396" t="s">
        <v>10018</v>
      </c>
      <c r="G3396" t="s">
        <v>170</v>
      </c>
      <c r="H3396" t="s">
        <v>143</v>
      </c>
      <c r="I3396" t="s">
        <v>135</v>
      </c>
      <c r="J3396" t="s">
        <v>136</v>
      </c>
      <c r="K3396" t="s">
        <v>137</v>
      </c>
      <c r="L3396" t="s">
        <v>10019</v>
      </c>
      <c r="M3396" t="s">
        <v>10020</v>
      </c>
      <c r="N3396">
        <v>2.4680555549999998</v>
      </c>
      <c r="O3396">
        <v>1</v>
      </c>
      <c r="P3396">
        <v>0</v>
      </c>
      <c r="Q3396">
        <v>8</v>
      </c>
      <c r="R3396">
        <v>0</v>
      </c>
      <c r="S3396">
        <v>9</v>
      </c>
      <c r="T3396">
        <v>0</v>
      </c>
      <c r="U3396">
        <v>0</v>
      </c>
      <c r="V3396">
        <v>0</v>
      </c>
      <c r="W3396">
        <v>6.28692938010487</v>
      </c>
      <c r="X3396">
        <v>0</v>
      </c>
      <c r="Y3396">
        <v>5.033680437639064</v>
      </c>
      <c r="Z3396">
        <v>0</v>
      </c>
      <c r="AA3396">
        <v>168.12735695466642</v>
      </c>
      <c r="AB3396">
        <v>0</v>
      </c>
      <c r="AC3396">
        <v>0</v>
      </c>
      <c r="AD3396">
        <v>0</v>
      </c>
      <c r="AE3396">
        <v>179.44796677241035</v>
      </c>
    </row>
    <row r="3397" spans="1:31" x14ac:dyDescent="0.25">
      <c r="A3397">
        <v>1811824</v>
      </c>
      <c r="B3397">
        <v>1</v>
      </c>
      <c r="C3397" t="s">
        <v>80</v>
      </c>
      <c r="D3397" t="s">
        <v>99</v>
      </c>
      <c r="E3397" t="s">
        <v>131</v>
      </c>
      <c r="F3397" t="s">
        <v>10021</v>
      </c>
      <c r="G3397" t="s">
        <v>231</v>
      </c>
      <c r="H3397" t="s">
        <v>134</v>
      </c>
      <c r="I3397" t="s">
        <v>135</v>
      </c>
      <c r="J3397" t="s">
        <v>136</v>
      </c>
      <c r="K3397" t="s">
        <v>137</v>
      </c>
      <c r="L3397" t="s">
        <v>10022</v>
      </c>
      <c r="M3397" t="s">
        <v>10023</v>
      </c>
      <c r="N3397">
        <v>3.3966666659999998</v>
      </c>
      <c r="O3397">
        <v>0</v>
      </c>
      <c r="P3397">
        <v>1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1.3566326475315944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1.3566326475315944</v>
      </c>
    </row>
    <row r="3398" spans="1:31" x14ac:dyDescent="0.25">
      <c r="A3398">
        <v>1811825</v>
      </c>
      <c r="B3398">
        <v>1</v>
      </c>
      <c r="C3398" t="s">
        <v>81</v>
      </c>
      <c r="D3398" t="s">
        <v>113</v>
      </c>
      <c r="E3398" t="s">
        <v>176</v>
      </c>
      <c r="F3398" t="s">
        <v>6042</v>
      </c>
      <c r="G3398" t="s">
        <v>142</v>
      </c>
      <c r="H3398" t="s">
        <v>143</v>
      </c>
      <c r="I3398" t="s">
        <v>135</v>
      </c>
      <c r="J3398" t="s">
        <v>136</v>
      </c>
      <c r="K3398" t="s">
        <v>137</v>
      </c>
      <c r="L3398" t="s">
        <v>10024</v>
      </c>
      <c r="M3398" t="s">
        <v>10025</v>
      </c>
      <c r="N3398">
        <v>0.109166666</v>
      </c>
      <c r="O3398">
        <v>0</v>
      </c>
      <c r="P3398">
        <v>1280</v>
      </c>
      <c r="Q3398">
        <v>22</v>
      </c>
      <c r="R3398">
        <v>193</v>
      </c>
      <c r="S3398">
        <v>5</v>
      </c>
      <c r="T3398">
        <v>41</v>
      </c>
      <c r="U3398">
        <v>1</v>
      </c>
      <c r="V3398">
        <v>1</v>
      </c>
      <c r="W3398">
        <v>0</v>
      </c>
      <c r="X3398">
        <v>11.152534513127755</v>
      </c>
      <c r="Y3398">
        <v>1.2560824288103183</v>
      </c>
      <c r="Z3398">
        <v>4.2208742005585362</v>
      </c>
      <c r="AA3398">
        <v>7.5897176398865618</v>
      </c>
      <c r="AB3398">
        <v>2.0247972930256091</v>
      </c>
      <c r="AC3398">
        <v>0</v>
      </c>
      <c r="AD3398">
        <v>0.10375253201086833</v>
      </c>
      <c r="AE3398">
        <v>26.347758607419649</v>
      </c>
    </row>
    <row r="3399" spans="1:31" x14ac:dyDescent="0.25">
      <c r="A3399">
        <v>1811826</v>
      </c>
      <c r="B3399">
        <v>1</v>
      </c>
      <c r="C3399" t="s">
        <v>81</v>
      </c>
      <c r="D3399" t="s">
        <v>118</v>
      </c>
      <c r="E3399" t="s">
        <v>146</v>
      </c>
      <c r="F3399" t="s">
        <v>10026</v>
      </c>
      <c r="G3399" t="s">
        <v>142</v>
      </c>
      <c r="H3399" t="s">
        <v>143</v>
      </c>
      <c r="I3399" t="s">
        <v>199</v>
      </c>
      <c r="J3399" t="s">
        <v>136</v>
      </c>
      <c r="K3399" t="s">
        <v>137</v>
      </c>
      <c r="L3399" t="s">
        <v>10027</v>
      </c>
      <c r="M3399" t="s">
        <v>10028</v>
      </c>
      <c r="N3399">
        <v>1.3055555E-2</v>
      </c>
      <c r="O3399">
        <v>0</v>
      </c>
      <c r="P3399">
        <v>690</v>
      </c>
      <c r="Q3399">
        <v>1</v>
      </c>
      <c r="R3399">
        <v>15</v>
      </c>
      <c r="S3399">
        <v>0</v>
      </c>
      <c r="T3399">
        <v>27</v>
      </c>
      <c r="U3399">
        <v>0</v>
      </c>
      <c r="V3399">
        <v>0</v>
      </c>
      <c r="W3399">
        <v>0</v>
      </c>
      <c r="X3399">
        <v>0.76615183831402867</v>
      </c>
      <c r="Y3399">
        <v>3.3052725419000012E-3</v>
      </c>
      <c r="Z3399">
        <v>4.6061029009526952E-2</v>
      </c>
      <c r="AA3399">
        <v>0</v>
      </c>
      <c r="AB3399">
        <v>8.3819933661524446E-2</v>
      </c>
      <c r="AC3399">
        <v>0</v>
      </c>
      <c r="AD3399">
        <v>0</v>
      </c>
      <c r="AE3399">
        <v>0.89933807352698003</v>
      </c>
    </row>
    <row r="3400" spans="1:31" x14ac:dyDescent="0.25">
      <c r="A3400">
        <v>1811827</v>
      </c>
      <c r="B3400">
        <v>1</v>
      </c>
      <c r="C3400" t="s">
        <v>81</v>
      </c>
      <c r="D3400" t="s">
        <v>127</v>
      </c>
      <c r="E3400" t="s">
        <v>146</v>
      </c>
      <c r="F3400" t="s">
        <v>10029</v>
      </c>
      <c r="G3400" t="s">
        <v>142</v>
      </c>
      <c r="H3400" t="s">
        <v>143</v>
      </c>
      <c r="I3400" t="s">
        <v>135</v>
      </c>
      <c r="J3400" t="s">
        <v>136</v>
      </c>
      <c r="K3400" t="s">
        <v>137</v>
      </c>
      <c r="L3400" t="s">
        <v>10030</v>
      </c>
      <c r="M3400" t="s">
        <v>10031</v>
      </c>
      <c r="N3400">
        <v>1.366666666</v>
      </c>
      <c r="O3400">
        <v>0</v>
      </c>
      <c r="P3400">
        <v>382</v>
      </c>
      <c r="Q3400">
        <v>23</v>
      </c>
      <c r="R3400">
        <v>52</v>
      </c>
      <c r="S3400">
        <v>4</v>
      </c>
      <c r="T3400">
        <v>20</v>
      </c>
      <c r="U3400">
        <v>0</v>
      </c>
      <c r="V3400">
        <v>0</v>
      </c>
      <c r="W3400">
        <v>0</v>
      </c>
      <c r="X3400">
        <v>73.096561807433815</v>
      </c>
      <c r="Y3400">
        <v>9.4781837124008526</v>
      </c>
      <c r="Z3400">
        <v>29.660169315889011</v>
      </c>
      <c r="AA3400">
        <v>15.019121113347417</v>
      </c>
      <c r="AB3400">
        <v>7.8466866743242836</v>
      </c>
      <c r="AC3400">
        <v>0</v>
      </c>
      <c r="AD3400">
        <v>0</v>
      </c>
      <c r="AE3400">
        <v>135.10072262339537</v>
      </c>
    </row>
    <row r="3401" spans="1:31" x14ac:dyDescent="0.25">
      <c r="A3401">
        <v>1811828</v>
      </c>
      <c r="B3401">
        <v>1</v>
      </c>
      <c r="C3401" t="s">
        <v>80</v>
      </c>
      <c r="D3401" t="s">
        <v>97</v>
      </c>
      <c r="E3401" t="s">
        <v>146</v>
      </c>
      <c r="F3401" t="s">
        <v>10032</v>
      </c>
      <c r="G3401" t="s">
        <v>170</v>
      </c>
      <c r="H3401" t="s">
        <v>143</v>
      </c>
      <c r="I3401" t="s">
        <v>135</v>
      </c>
      <c r="J3401" t="s">
        <v>136</v>
      </c>
      <c r="K3401" t="s">
        <v>137</v>
      </c>
      <c r="L3401" t="s">
        <v>10033</v>
      </c>
      <c r="M3401" t="s">
        <v>10034</v>
      </c>
      <c r="N3401">
        <v>3.0686111110000001</v>
      </c>
      <c r="O3401">
        <v>1</v>
      </c>
      <c r="P3401">
        <v>0</v>
      </c>
      <c r="Q3401">
        <v>3</v>
      </c>
      <c r="R3401">
        <v>0</v>
      </c>
      <c r="S3401">
        <v>3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1.9860209123117336</v>
      </c>
      <c r="Z3401">
        <v>0</v>
      </c>
      <c r="AA3401">
        <v>35.142533487187926</v>
      </c>
      <c r="AB3401">
        <v>0</v>
      </c>
      <c r="AC3401">
        <v>0</v>
      </c>
      <c r="AD3401">
        <v>0</v>
      </c>
      <c r="AE3401">
        <v>37.128554399499663</v>
      </c>
    </row>
    <row r="3402" spans="1:31" x14ac:dyDescent="0.25">
      <c r="A3402">
        <v>1811829</v>
      </c>
      <c r="B3402">
        <v>1</v>
      </c>
      <c r="C3402" t="s">
        <v>80</v>
      </c>
      <c r="D3402" t="s">
        <v>105</v>
      </c>
      <c r="E3402" t="s">
        <v>146</v>
      </c>
      <c r="F3402" t="s">
        <v>10035</v>
      </c>
      <c r="G3402" t="s">
        <v>170</v>
      </c>
      <c r="H3402" t="s">
        <v>143</v>
      </c>
      <c r="I3402" t="s">
        <v>135</v>
      </c>
      <c r="J3402" t="s">
        <v>136</v>
      </c>
      <c r="K3402" t="s">
        <v>137</v>
      </c>
      <c r="L3402" t="s">
        <v>10036</v>
      </c>
      <c r="M3402" t="s">
        <v>10037</v>
      </c>
      <c r="N3402">
        <v>1.02</v>
      </c>
      <c r="O3402">
        <v>0</v>
      </c>
      <c r="P3402">
        <v>274</v>
      </c>
      <c r="Q3402">
        <v>0</v>
      </c>
      <c r="R3402">
        <v>7</v>
      </c>
      <c r="S3402">
        <v>0</v>
      </c>
      <c r="T3402">
        <v>29</v>
      </c>
      <c r="U3402">
        <v>0</v>
      </c>
      <c r="V3402">
        <v>0</v>
      </c>
      <c r="W3402">
        <v>0</v>
      </c>
      <c r="X3402">
        <v>37.410112254583957</v>
      </c>
      <c r="Y3402">
        <v>0</v>
      </c>
      <c r="Z3402">
        <v>0.37368432388990663</v>
      </c>
      <c r="AA3402">
        <v>0</v>
      </c>
      <c r="AB3402">
        <v>8.0149088843789258</v>
      </c>
      <c r="AC3402">
        <v>0</v>
      </c>
      <c r="AD3402">
        <v>0</v>
      </c>
      <c r="AE3402">
        <v>45.798705462852787</v>
      </c>
    </row>
    <row r="3403" spans="1:31" x14ac:dyDescent="0.25">
      <c r="A3403">
        <v>1811832</v>
      </c>
      <c r="B3403">
        <v>1</v>
      </c>
      <c r="C3403" t="s">
        <v>80</v>
      </c>
      <c r="D3403" t="s">
        <v>97</v>
      </c>
      <c r="E3403" t="s">
        <v>339</v>
      </c>
      <c r="F3403" t="s">
        <v>10038</v>
      </c>
      <c r="G3403" t="s">
        <v>142</v>
      </c>
      <c r="H3403" t="s">
        <v>143</v>
      </c>
      <c r="I3403" t="s">
        <v>135</v>
      </c>
      <c r="J3403" t="s">
        <v>136</v>
      </c>
      <c r="K3403" t="s">
        <v>137</v>
      </c>
      <c r="L3403" t="s">
        <v>10039</v>
      </c>
      <c r="M3403" t="s">
        <v>10040</v>
      </c>
      <c r="N3403">
        <v>0.125</v>
      </c>
      <c r="O3403">
        <v>12</v>
      </c>
      <c r="P3403">
        <v>11655</v>
      </c>
      <c r="Q3403">
        <v>34</v>
      </c>
      <c r="R3403">
        <v>634</v>
      </c>
      <c r="S3403">
        <v>60</v>
      </c>
      <c r="T3403">
        <v>1223</v>
      </c>
      <c r="U3403">
        <v>2</v>
      </c>
      <c r="V3403">
        <v>5</v>
      </c>
      <c r="W3403">
        <v>17.575719942582754</v>
      </c>
      <c r="X3403">
        <v>339.77725667129647</v>
      </c>
      <c r="Y3403">
        <v>9.8881838739572512</v>
      </c>
      <c r="Z3403">
        <v>24.426376769037244</v>
      </c>
      <c r="AA3403">
        <v>37.604570341003011</v>
      </c>
      <c r="AB3403">
        <v>66.488820923028712</v>
      </c>
      <c r="AC3403">
        <v>4.8015074368397501</v>
      </c>
      <c r="AD3403">
        <v>0.27570286170000002</v>
      </c>
      <c r="AE3403">
        <v>500.83813881944513</v>
      </c>
    </row>
    <row r="3404" spans="1:31" x14ac:dyDescent="0.25">
      <c r="A3404">
        <v>1811833</v>
      </c>
      <c r="B3404">
        <v>1</v>
      </c>
      <c r="C3404" t="s">
        <v>80</v>
      </c>
      <c r="D3404" t="s">
        <v>89</v>
      </c>
      <c r="E3404" t="s">
        <v>176</v>
      </c>
      <c r="F3404" t="s">
        <v>10041</v>
      </c>
      <c r="G3404" t="s">
        <v>142</v>
      </c>
      <c r="H3404" t="s">
        <v>143</v>
      </c>
      <c r="I3404" t="s">
        <v>135</v>
      </c>
      <c r="J3404" t="s">
        <v>136</v>
      </c>
      <c r="K3404" t="s">
        <v>137</v>
      </c>
      <c r="L3404" t="s">
        <v>10039</v>
      </c>
      <c r="M3404" t="s">
        <v>10042</v>
      </c>
      <c r="N3404">
        <v>0.36027777700000002</v>
      </c>
      <c r="O3404">
        <v>1</v>
      </c>
      <c r="P3404">
        <v>576</v>
      </c>
      <c r="Q3404">
        <v>1</v>
      </c>
      <c r="R3404">
        <v>12</v>
      </c>
      <c r="S3404">
        <v>9</v>
      </c>
      <c r="T3404">
        <v>58</v>
      </c>
      <c r="U3404">
        <v>0</v>
      </c>
      <c r="V3404">
        <v>0</v>
      </c>
      <c r="W3404">
        <v>14.358783896939022</v>
      </c>
      <c r="X3404">
        <v>124.07483478093879</v>
      </c>
      <c r="Y3404">
        <v>0.27465344382687779</v>
      </c>
      <c r="Z3404">
        <v>0.71135808096770081</v>
      </c>
      <c r="AA3404">
        <v>20.726949380192845</v>
      </c>
      <c r="AB3404">
        <v>29.642662243300908</v>
      </c>
      <c r="AC3404">
        <v>0</v>
      </c>
      <c r="AD3404">
        <v>0</v>
      </c>
      <c r="AE3404">
        <v>189.78924182616615</v>
      </c>
    </row>
    <row r="3405" spans="1:31" x14ac:dyDescent="0.25">
      <c r="A3405">
        <v>1811863</v>
      </c>
      <c r="B3405">
        <v>1</v>
      </c>
      <c r="C3405" t="s">
        <v>80</v>
      </c>
      <c r="D3405" t="s">
        <v>105</v>
      </c>
      <c r="E3405" t="s">
        <v>176</v>
      </c>
      <c r="F3405" t="s">
        <v>10043</v>
      </c>
      <c r="G3405" t="s">
        <v>3018</v>
      </c>
      <c r="H3405" t="s">
        <v>143</v>
      </c>
      <c r="I3405" t="s">
        <v>135</v>
      </c>
      <c r="J3405" t="s">
        <v>136</v>
      </c>
      <c r="K3405" t="s">
        <v>137</v>
      </c>
      <c r="L3405" t="s">
        <v>10044</v>
      </c>
      <c r="M3405" t="s">
        <v>10045</v>
      </c>
      <c r="N3405">
        <v>1.286944444</v>
      </c>
      <c r="O3405">
        <v>15</v>
      </c>
      <c r="P3405">
        <v>726</v>
      </c>
      <c r="Q3405">
        <v>22</v>
      </c>
      <c r="R3405">
        <v>44</v>
      </c>
      <c r="S3405">
        <v>39</v>
      </c>
      <c r="T3405">
        <v>107</v>
      </c>
      <c r="U3405">
        <v>12</v>
      </c>
      <c r="V3405">
        <v>0</v>
      </c>
      <c r="W3405">
        <v>11.166578002215514</v>
      </c>
      <c r="X3405">
        <v>217.0047560092672</v>
      </c>
      <c r="Y3405">
        <v>90.543314927062255</v>
      </c>
      <c r="Z3405">
        <v>10.529902086225716</v>
      </c>
      <c r="AA3405">
        <v>266.76211428475705</v>
      </c>
      <c r="AB3405">
        <v>69.922462942013041</v>
      </c>
      <c r="AC3405">
        <v>168.84503099441667</v>
      </c>
      <c r="AD3405">
        <v>0</v>
      </c>
      <c r="AE3405">
        <v>834.77415924595743</v>
      </c>
    </row>
    <row r="3406" spans="1:31" x14ac:dyDescent="0.25">
      <c r="A3406">
        <v>1811877</v>
      </c>
      <c r="B3406">
        <v>1</v>
      </c>
      <c r="C3406" t="s">
        <v>81</v>
      </c>
      <c r="D3406" t="s">
        <v>126</v>
      </c>
      <c r="E3406" t="s">
        <v>193</v>
      </c>
      <c r="F3406" t="s">
        <v>4153</v>
      </c>
      <c r="G3406" t="s">
        <v>235</v>
      </c>
      <c r="H3406" t="s">
        <v>134</v>
      </c>
      <c r="I3406" t="s">
        <v>135</v>
      </c>
      <c r="J3406" t="s">
        <v>136</v>
      </c>
      <c r="K3406" t="s">
        <v>137</v>
      </c>
      <c r="L3406" t="s">
        <v>10046</v>
      </c>
      <c r="M3406" t="s">
        <v>10047</v>
      </c>
      <c r="N3406">
        <v>1.036944444</v>
      </c>
      <c r="O3406">
        <v>0</v>
      </c>
      <c r="P3406">
        <v>2</v>
      </c>
      <c r="Q3406">
        <v>0</v>
      </c>
      <c r="R3406">
        <v>2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2.9874420448888893E-5</v>
      </c>
      <c r="Y3406">
        <v>0</v>
      </c>
      <c r="Z3406">
        <v>7.9489276779080006E-2</v>
      </c>
      <c r="AA3406">
        <v>0</v>
      </c>
      <c r="AB3406">
        <v>0</v>
      </c>
      <c r="AC3406">
        <v>0</v>
      </c>
      <c r="AD3406">
        <v>0</v>
      </c>
      <c r="AE3406">
        <v>7.951915119952889E-2</v>
      </c>
    </row>
    <row r="3407" spans="1:31" x14ac:dyDescent="0.25">
      <c r="A3407">
        <v>1811889</v>
      </c>
      <c r="B3407">
        <v>1</v>
      </c>
      <c r="C3407" t="s">
        <v>81</v>
      </c>
      <c r="D3407" t="s">
        <v>128</v>
      </c>
      <c r="E3407" t="s">
        <v>193</v>
      </c>
      <c r="F3407" t="s">
        <v>10048</v>
      </c>
      <c r="G3407" t="s">
        <v>235</v>
      </c>
      <c r="H3407" t="s">
        <v>134</v>
      </c>
      <c r="I3407" t="s">
        <v>135</v>
      </c>
      <c r="J3407" t="s">
        <v>136</v>
      </c>
      <c r="K3407" t="s">
        <v>137</v>
      </c>
      <c r="L3407" t="s">
        <v>10049</v>
      </c>
      <c r="M3407" t="s">
        <v>10050</v>
      </c>
      <c r="N3407">
        <v>2.2427777770000001</v>
      </c>
      <c r="O3407">
        <v>0</v>
      </c>
      <c r="P3407">
        <v>76</v>
      </c>
      <c r="Q3407">
        <v>0</v>
      </c>
      <c r="R3407">
        <v>0</v>
      </c>
      <c r="S3407">
        <v>0</v>
      </c>
      <c r="T3407">
        <v>3</v>
      </c>
      <c r="U3407">
        <v>0</v>
      </c>
      <c r="V3407">
        <v>0</v>
      </c>
      <c r="W3407">
        <v>0</v>
      </c>
      <c r="X3407">
        <v>39.71435801300634</v>
      </c>
      <c r="Y3407">
        <v>0</v>
      </c>
      <c r="Z3407">
        <v>0</v>
      </c>
      <c r="AA3407">
        <v>0</v>
      </c>
      <c r="AB3407">
        <v>1.1282762068222092</v>
      </c>
      <c r="AC3407">
        <v>0</v>
      </c>
      <c r="AD3407">
        <v>0</v>
      </c>
      <c r="AE3407">
        <v>40.842634219828547</v>
      </c>
    </row>
    <row r="3408" spans="1:31" x14ac:dyDescent="0.25">
      <c r="A3408">
        <v>1811892</v>
      </c>
      <c r="B3408">
        <v>1</v>
      </c>
      <c r="C3408" t="s">
        <v>80</v>
      </c>
      <c r="D3408" t="s">
        <v>102</v>
      </c>
      <c r="E3408" t="s">
        <v>131</v>
      </c>
      <c r="F3408" t="s">
        <v>10051</v>
      </c>
      <c r="G3408" t="s">
        <v>209</v>
      </c>
      <c r="H3408" t="s">
        <v>134</v>
      </c>
      <c r="I3408" t="s">
        <v>135</v>
      </c>
      <c r="J3408" t="s">
        <v>136</v>
      </c>
      <c r="K3408" t="s">
        <v>137</v>
      </c>
      <c r="L3408" t="s">
        <v>10052</v>
      </c>
      <c r="M3408" t="s">
        <v>10053</v>
      </c>
      <c r="N3408">
        <v>1.305833333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1.4759232369793334E-2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1.4759232369793334E-2</v>
      </c>
    </row>
    <row r="3409" spans="1:31" x14ac:dyDescent="0.25">
      <c r="A3409">
        <v>1811906</v>
      </c>
      <c r="B3409">
        <v>1</v>
      </c>
      <c r="C3409" t="s">
        <v>80</v>
      </c>
      <c r="D3409" t="s">
        <v>97</v>
      </c>
      <c r="E3409" t="s">
        <v>339</v>
      </c>
      <c r="F3409" t="s">
        <v>10038</v>
      </c>
      <c r="G3409" t="s">
        <v>142</v>
      </c>
      <c r="H3409" t="s">
        <v>143</v>
      </c>
      <c r="I3409" t="s">
        <v>135</v>
      </c>
      <c r="J3409" t="s">
        <v>136</v>
      </c>
      <c r="K3409" t="s">
        <v>137</v>
      </c>
      <c r="L3409" t="s">
        <v>10054</v>
      </c>
      <c r="M3409" t="s">
        <v>10055</v>
      </c>
      <c r="N3409">
        <v>0.87749999999999995</v>
      </c>
      <c r="O3409">
        <v>12</v>
      </c>
      <c r="P3409">
        <v>11655</v>
      </c>
      <c r="Q3409">
        <v>34</v>
      </c>
      <c r="R3409">
        <v>634</v>
      </c>
      <c r="S3409">
        <v>60</v>
      </c>
      <c r="T3409">
        <v>1223</v>
      </c>
      <c r="U3409">
        <v>2</v>
      </c>
      <c r="V3409">
        <v>5</v>
      </c>
      <c r="W3409">
        <v>129.62331603987207</v>
      </c>
      <c r="X3409">
        <v>2505.9008309182714</v>
      </c>
      <c r="Y3409">
        <v>70.127301852896551</v>
      </c>
      <c r="Z3409">
        <v>172.42206562536143</v>
      </c>
      <c r="AA3409">
        <v>267.72739949214701</v>
      </c>
      <c r="AB3409">
        <v>476.1813822286216</v>
      </c>
      <c r="AC3409">
        <v>34.267699472572829</v>
      </c>
      <c r="AD3409">
        <v>1.9786163014240001</v>
      </c>
      <c r="AE3409">
        <v>3658.2286119311671</v>
      </c>
    </row>
    <row r="3410" spans="1:31" x14ac:dyDescent="0.25">
      <c r="A3410">
        <v>1811941</v>
      </c>
      <c r="B3410">
        <v>1</v>
      </c>
      <c r="C3410" t="s">
        <v>80</v>
      </c>
      <c r="D3410" t="s">
        <v>105</v>
      </c>
      <c r="E3410" t="s">
        <v>140</v>
      </c>
      <c r="F3410" t="s">
        <v>10056</v>
      </c>
      <c r="G3410" t="s">
        <v>142</v>
      </c>
      <c r="H3410" t="s">
        <v>143</v>
      </c>
      <c r="I3410" t="s">
        <v>199</v>
      </c>
      <c r="J3410" t="s">
        <v>136</v>
      </c>
      <c r="K3410" t="s">
        <v>137</v>
      </c>
      <c r="L3410" t="s">
        <v>10057</v>
      </c>
      <c r="M3410" t="s">
        <v>10058</v>
      </c>
      <c r="N3410">
        <v>5.5555550000000002E-3</v>
      </c>
      <c r="O3410">
        <v>2</v>
      </c>
      <c r="P3410">
        <v>1404</v>
      </c>
      <c r="Q3410">
        <v>6</v>
      </c>
      <c r="R3410">
        <v>104</v>
      </c>
      <c r="S3410">
        <v>7</v>
      </c>
      <c r="T3410">
        <v>124</v>
      </c>
      <c r="U3410">
        <v>1</v>
      </c>
      <c r="V3410">
        <v>0</v>
      </c>
      <c r="W3410">
        <v>5.27848676743889E-3</v>
      </c>
      <c r="X3410">
        <v>1.3099351894821867</v>
      </c>
      <c r="Y3410">
        <v>0.55909546801111121</v>
      </c>
      <c r="Z3410">
        <v>5.5188286696433331E-2</v>
      </c>
      <c r="AA3410">
        <v>0.24674624470893336</v>
      </c>
      <c r="AB3410">
        <v>0.1955892072574722</v>
      </c>
      <c r="AC3410">
        <v>2.3330296380833334E-2</v>
      </c>
      <c r="AD3410">
        <v>0</v>
      </c>
      <c r="AE3410">
        <v>2.3951631793044088</v>
      </c>
    </row>
    <row r="3411" spans="1:31" x14ac:dyDescent="0.25">
      <c r="A3411">
        <v>1811958</v>
      </c>
      <c r="B3411">
        <v>1</v>
      </c>
      <c r="C3411" t="s">
        <v>80</v>
      </c>
      <c r="D3411" t="s">
        <v>96</v>
      </c>
      <c r="E3411" t="s">
        <v>131</v>
      </c>
      <c r="F3411" t="s">
        <v>10059</v>
      </c>
      <c r="G3411" t="s">
        <v>209</v>
      </c>
      <c r="H3411" t="s">
        <v>134</v>
      </c>
      <c r="I3411" t="s">
        <v>135</v>
      </c>
      <c r="J3411" t="s">
        <v>136</v>
      </c>
      <c r="K3411" t="s">
        <v>137</v>
      </c>
      <c r="L3411" t="s">
        <v>10060</v>
      </c>
      <c r="M3411" t="s">
        <v>10061</v>
      </c>
      <c r="N3411">
        <v>2.2341666660000001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1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3.8179064970392407</v>
      </c>
      <c r="AC3411">
        <v>0</v>
      </c>
      <c r="AD3411">
        <v>0</v>
      </c>
      <c r="AE3411">
        <v>3.8179064970392407</v>
      </c>
    </row>
    <row r="3412" spans="1:31" x14ac:dyDescent="0.25">
      <c r="A3412">
        <v>1812027</v>
      </c>
      <c r="B3412">
        <v>1</v>
      </c>
      <c r="C3412" t="s">
        <v>81</v>
      </c>
      <c r="D3412" t="s">
        <v>120</v>
      </c>
      <c r="E3412" t="s">
        <v>131</v>
      </c>
      <c r="F3412" t="s">
        <v>10062</v>
      </c>
      <c r="G3412" t="s">
        <v>231</v>
      </c>
      <c r="H3412" t="s">
        <v>134</v>
      </c>
      <c r="I3412" t="s">
        <v>135</v>
      </c>
      <c r="J3412" t="s">
        <v>136</v>
      </c>
      <c r="K3412" t="s">
        <v>137</v>
      </c>
      <c r="L3412" t="s">
        <v>10063</v>
      </c>
      <c r="M3412" t="s">
        <v>10064</v>
      </c>
      <c r="N3412">
        <v>1.491666666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0.25892849054997502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0.25892849054997502</v>
      </c>
    </row>
    <row r="3413" spans="1:31" x14ac:dyDescent="0.25">
      <c r="A3413">
        <v>1812050</v>
      </c>
      <c r="B3413">
        <v>1</v>
      </c>
      <c r="C3413" t="s">
        <v>81</v>
      </c>
      <c r="D3413" t="s">
        <v>112</v>
      </c>
      <c r="E3413" t="s">
        <v>131</v>
      </c>
      <c r="F3413" t="s">
        <v>10065</v>
      </c>
      <c r="G3413" t="s">
        <v>133</v>
      </c>
      <c r="H3413" t="s">
        <v>134</v>
      </c>
      <c r="I3413" t="s">
        <v>135</v>
      </c>
      <c r="J3413" t="s">
        <v>136</v>
      </c>
      <c r="K3413" t="s">
        <v>137</v>
      </c>
      <c r="L3413" t="s">
        <v>10066</v>
      </c>
      <c r="M3413" t="s">
        <v>10067</v>
      </c>
      <c r="N3413">
        <v>5.198611111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9.3824481654916664E-2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9.3824481654916664E-2</v>
      </c>
    </row>
    <row r="3414" spans="1:31" x14ac:dyDescent="0.25">
      <c r="A3414">
        <v>1812051</v>
      </c>
      <c r="B3414">
        <v>1</v>
      </c>
      <c r="C3414" t="s">
        <v>80</v>
      </c>
      <c r="D3414" t="s">
        <v>93</v>
      </c>
      <c r="E3414" t="s">
        <v>131</v>
      </c>
      <c r="F3414" t="s">
        <v>10068</v>
      </c>
      <c r="G3414" t="s">
        <v>231</v>
      </c>
      <c r="H3414" t="s">
        <v>134</v>
      </c>
      <c r="I3414" t="s">
        <v>135</v>
      </c>
      <c r="J3414" t="s">
        <v>136</v>
      </c>
      <c r="K3414" t="s">
        <v>137</v>
      </c>
      <c r="L3414" t="s">
        <v>10069</v>
      </c>
      <c r="M3414" t="s">
        <v>10070</v>
      </c>
      <c r="N3414">
        <v>2.5263888880000001</v>
      </c>
      <c r="O3414">
        <v>0</v>
      </c>
      <c r="P3414">
        <v>1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0.12692901750825003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0.12692901750825003</v>
      </c>
    </row>
    <row r="3415" spans="1:31" x14ac:dyDescent="0.25">
      <c r="A3415">
        <v>1812055</v>
      </c>
      <c r="B3415">
        <v>1</v>
      </c>
      <c r="C3415" t="s">
        <v>81</v>
      </c>
      <c r="D3415" t="s">
        <v>117</v>
      </c>
      <c r="E3415" t="s">
        <v>140</v>
      </c>
      <c r="F3415" t="s">
        <v>10071</v>
      </c>
      <c r="G3415" t="s">
        <v>142</v>
      </c>
      <c r="H3415" t="s">
        <v>143</v>
      </c>
      <c r="I3415" t="s">
        <v>199</v>
      </c>
      <c r="J3415" t="s">
        <v>136</v>
      </c>
      <c r="K3415" t="s">
        <v>137</v>
      </c>
      <c r="L3415" t="s">
        <v>10072</v>
      </c>
      <c r="M3415" t="s">
        <v>10073</v>
      </c>
      <c r="N3415">
        <v>1.1111111E-2</v>
      </c>
      <c r="O3415">
        <v>0</v>
      </c>
      <c r="P3415">
        <v>958</v>
      </c>
      <c r="Q3415">
        <v>8</v>
      </c>
      <c r="R3415">
        <v>49</v>
      </c>
      <c r="S3415">
        <v>5</v>
      </c>
      <c r="T3415">
        <v>103</v>
      </c>
      <c r="U3415">
        <v>2</v>
      </c>
      <c r="V3415">
        <v>0</v>
      </c>
      <c r="W3415">
        <v>0</v>
      </c>
      <c r="X3415">
        <v>1.307481984660134</v>
      </c>
      <c r="Y3415">
        <v>0.95571569892499997</v>
      </c>
      <c r="Z3415">
        <v>0.12359113512722228</v>
      </c>
      <c r="AA3415">
        <v>0.17263260774995554</v>
      </c>
      <c r="AB3415">
        <v>0.39947991527542226</v>
      </c>
      <c r="AC3415">
        <v>0.18836791678336667</v>
      </c>
      <c r="AD3415">
        <v>0</v>
      </c>
      <c r="AE3415">
        <v>3.1472692585211006</v>
      </c>
    </row>
    <row r="3416" spans="1:31" x14ac:dyDescent="0.25">
      <c r="A3416">
        <v>1812056</v>
      </c>
      <c r="B3416">
        <v>1</v>
      </c>
      <c r="C3416" t="s">
        <v>81</v>
      </c>
      <c r="D3416" t="s">
        <v>126</v>
      </c>
      <c r="E3416" t="s">
        <v>140</v>
      </c>
      <c r="F3416" t="s">
        <v>10074</v>
      </c>
      <c r="G3416" t="s">
        <v>142</v>
      </c>
      <c r="H3416" t="s">
        <v>143</v>
      </c>
      <c r="I3416" t="s">
        <v>199</v>
      </c>
      <c r="J3416" t="s">
        <v>136</v>
      </c>
      <c r="K3416" t="s">
        <v>137</v>
      </c>
      <c r="L3416" t="s">
        <v>10075</v>
      </c>
      <c r="M3416" t="s">
        <v>10076</v>
      </c>
      <c r="N3416">
        <v>8.3333330000000001E-3</v>
      </c>
      <c r="O3416">
        <v>0</v>
      </c>
      <c r="P3416">
        <v>2417</v>
      </c>
      <c r="Q3416">
        <v>52</v>
      </c>
      <c r="R3416">
        <v>264</v>
      </c>
      <c r="S3416">
        <v>21</v>
      </c>
      <c r="T3416">
        <v>295</v>
      </c>
      <c r="U3416">
        <v>2</v>
      </c>
      <c r="V3416">
        <v>0</v>
      </c>
      <c r="W3416">
        <v>0</v>
      </c>
      <c r="X3416">
        <v>2.4725477461842891</v>
      </c>
      <c r="Y3416">
        <v>0.67118493351185016</v>
      </c>
      <c r="Z3416">
        <v>0.32478488391339982</v>
      </c>
      <c r="AA3416">
        <v>0.52445515998795822</v>
      </c>
      <c r="AB3416">
        <v>0.7047899449963666</v>
      </c>
      <c r="AC3416">
        <v>0.26571779072475005</v>
      </c>
      <c r="AD3416">
        <v>0</v>
      </c>
      <c r="AE3416">
        <v>4.9634804593186139</v>
      </c>
    </row>
    <row r="3417" spans="1:31" x14ac:dyDescent="0.25">
      <c r="A3417">
        <v>1812060</v>
      </c>
      <c r="B3417">
        <v>1</v>
      </c>
      <c r="C3417" t="s">
        <v>80</v>
      </c>
      <c r="D3417" t="s">
        <v>104</v>
      </c>
      <c r="E3417" t="s">
        <v>193</v>
      </c>
      <c r="F3417" t="s">
        <v>10077</v>
      </c>
      <c r="G3417" t="s">
        <v>235</v>
      </c>
      <c r="H3417" t="s">
        <v>134</v>
      </c>
      <c r="I3417" t="s">
        <v>135</v>
      </c>
      <c r="J3417" t="s">
        <v>136</v>
      </c>
      <c r="K3417" t="s">
        <v>137</v>
      </c>
      <c r="L3417" t="s">
        <v>10078</v>
      </c>
      <c r="M3417" t="s">
        <v>10079</v>
      </c>
      <c r="N3417">
        <v>1.854166666</v>
      </c>
      <c r="O3417">
        <v>0</v>
      </c>
      <c r="P3417">
        <v>212</v>
      </c>
      <c r="Q3417">
        <v>0</v>
      </c>
      <c r="R3417">
        <v>4</v>
      </c>
      <c r="S3417">
        <v>0</v>
      </c>
      <c r="T3417">
        <v>20</v>
      </c>
      <c r="U3417">
        <v>0</v>
      </c>
      <c r="V3417">
        <v>0</v>
      </c>
      <c r="W3417">
        <v>0</v>
      </c>
      <c r="X3417">
        <v>100.72919607555619</v>
      </c>
      <c r="Y3417">
        <v>0</v>
      </c>
      <c r="Z3417">
        <v>1.1936871521497545</v>
      </c>
      <c r="AA3417">
        <v>0</v>
      </c>
      <c r="AB3417">
        <v>18.137325537838372</v>
      </c>
      <c r="AC3417">
        <v>0</v>
      </c>
      <c r="AD3417">
        <v>0</v>
      </c>
      <c r="AE3417">
        <v>120.0602087655443</v>
      </c>
    </row>
    <row r="3418" spans="1:31" x14ac:dyDescent="0.25">
      <c r="A3418">
        <v>1812063</v>
      </c>
      <c r="B3418">
        <v>1</v>
      </c>
      <c r="C3418" t="s">
        <v>80</v>
      </c>
      <c r="D3418" t="s">
        <v>90</v>
      </c>
      <c r="E3418" t="s">
        <v>131</v>
      </c>
      <c r="F3418" t="s">
        <v>10080</v>
      </c>
      <c r="G3418" t="s">
        <v>231</v>
      </c>
      <c r="H3418" t="s">
        <v>134</v>
      </c>
      <c r="I3418" t="s">
        <v>135</v>
      </c>
      <c r="J3418" t="s">
        <v>136</v>
      </c>
      <c r="K3418" t="s">
        <v>137</v>
      </c>
      <c r="L3418" t="s">
        <v>10081</v>
      </c>
      <c r="M3418" t="s">
        <v>10082</v>
      </c>
      <c r="N3418">
        <v>2.434722222</v>
      </c>
      <c r="O3418">
        <v>0</v>
      </c>
      <c r="P3418">
        <v>4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2.1345773699013817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2.1345773699013817</v>
      </c>
    </row>
    <row r="3419" spans="1:31" x14ac:dyDescent="0.25">
      <c r="A3419">
        <v>1812065</v>
      </c>
      <c r="B3419">
        <v>1</v>
      </c>
      <c r="C3419" t="s">
        <v>80</v>
      </c>
      <c r="D3419" t="s">
        <v>104</v>
      </c>
      <c r="E3419" t="s">
        <v>146</v>
      </c>
      <c r="F3419" t="s">
        <v>10083</v>
      </c>
      <c r="G3419" t="s">
        <v>170</v>
      </c>
      <c r="H3419" t="s">
        <v>143</v>
      </c>
      <c r="I3419" t="s">
        <v>135</v>
      </c>
      <c r="J3419" t="s">
        <v>136</v>
      </c>
      <c r="K3419" t="s">
        <v>137</v>
      </c>
      <c r="L3419" t="s">
        <v>10084</v>
      </c>
      <c r="M3419" t="s">
        <v>10085</v>
      </c>
      <c r="N3419">
        <v>2.4688888879999999</v>
      </c>
      <c r="O3419">
        <v>0</v>
      </c>
      <c r="P3419">
        <v>878</v>
      </c>
      <c r="Q3419">
        <v>0</v>
      </c>
      <c r="R3419">
        <v>8</v>
      </c>
      <c r="S3419">
        <v>0</v>
      </c>
      <c r="T3419">
        <v>75</v>
      </c>
      <c r="U3419">
        <v>0</v>
      </c>
      <c r="V3419">
        <v>0</v>
      </c>
      <c r="W3419">
        <v>0</v>
      </c>
      <c r="X3419">
        <v>500.82182408858262</v>
      </c>
      <c r="Y3419">
        <v>0</v>
      </c>
      <c r="Z3419">
        <v>2.8320818973780142</v>
      </c>
      <c r="AA3419">
        <v>0</v>
      </c>
      <c r="AB3419">
        <v>74.533715031187526</v>
      </c>
      <c r="AC3419">
        <v>0</v>
      </c>
      <c r="AD3419">
        <v>0</v>
      </c>
      <c r="AE3419">
        <v>578.18762101714822</v>
      </c>
    </row>
    <row r="3420" spans="1:31" x14ac:dyDescent="0.25">
      <c r="A3420">
        <v>1812067</v>
      </c>
      <c r="B3420">
        <v>1</v>
      </c>
      <c r="C3420" t="s">
        <v>81</v>
      </c>
      <c r="D3420" t="s">
        <v>114</v>
      </c>
      <c r="E3420" t="s">
        <v>146</v>
      </c>
      <c r="F3420" t="s">
        <v>10086</v>
      </c>
      <c r="G3420" t="s">
        <v>170</v>
      </c>
      <c r="H3420" t="s">
        <v>143</v>
      </c>
      <c r="I3420" t="s">
        <v>135</v>
      </c>
      <c r="J3420" t="s">
        <v>136</v>
      </c>
      <c r="K3420" t="s">
        <v>137</v>
      </c>
      <c r="L3420" t="s">
        <v>10087</v>
      </c>
      <c r="M3420" t="s">
        <v>10088</v>
      </c>
      <c r="N3420">
        <v>1.392222222</v>
      </c>
      <c r="O3420">
        <v>0</v>
      </c>
      <c r="P3420">
        <v>6</v>
      </c>
      <c r="Q3420">
        <v>1</v>
      </c>
      <c r="R3420">
        <v>1</v>
      </c>
      <c r="S3420">
        <v>0</v>
      </c>
      <c r="T3420">
        <v>4</v>
      </c>
      <c r="U3420">
        <v>0</v>
      </c>
      <c r="V3420">
        <v>0</v>
      </c>
      <c r="W3420">
        <v>0</v>
      </c>
      <c r="X3420">
        <v>1.0947131013204381</v>
      </c>
      <c r="Y3420">
        <v>0</v>
      </c>
      <c r="Z3420">
        <v>4.4342055855608002</v>
      </c>
      <c r="AA3420">
        <v>0</v>
      </c>
      <c r="AB3420">
        <v>7.0535311453047926</v>
      </c>
      <c r="AC3420">
        <v>0</v>
      </c>
      <c r="AD3420">
        <v>0</v>
      </c>
      <c r="AE3420">
        <v>12.582449832186031</v>
      </c>
    </row>
    <row r="3421" spans="1:31" x14ac:dyDescent="0.25">
      <c r="A3421">
        <v>1812069</v>
      </c>
      <c r="B3421">
        <v>1</v>
      </c>
      <c r="C3421" t="s">
        <v>81</v>
      </c>
      <c r="D3421" t="s">
        <v>120</v>
      </c>
      <c r="E3421" t="s">
        <v>131</v>
      </c>
      <c r="F3421" t="s">
        <v>10089</v>
      </c>
      <c r="G3421" t="s">
        <v>231</v>
      </c>
      <c r="H3421" t="s">
        <v>134</v>
      </c>
      <c r="I3421" t="s">
        <v>135</v>
      </c>
      <c r="J3421" t="s">
        <v>136</v>
      </c>
      <c r="K3421" t="s">
        <v>137</v>
      </c>
      <c r="L3421" t="s">
        <v>10090</v>
      </c>
      <c r="M3421" t="s">
        <v>10091</v>
      </c>
      <c r="N3421">
        <v>2.0413888880000002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1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1.3630927258933335E-3</v>
      </c>
      <c r="AC3421">
        <v>0</v>
      </c>
      <c r="AD3421">
        <v>0</v>
      </c>
      <c r="AE3421">
        <v>1.3630927258933335E-3</v>
      </c>
    </row>
    <row r="3422" spans="1:31" x14ac:dyDescent="0.25">
      <c r="A3422">
        <v>1812071</v>
      </c>
      <c r="B3422">
        <v>1</v>
      </c>
      <c r="C3422" t="s">
        <v>81</v>
      </c>
      <c r="D3422" t="s">
        <v>118</v>
      </c>
      <c r="E3422" t="s">
        <v>291</v>
      </c>
      <c r="F3422" t="s">
        <v>10092</v>
      </c>
      <c r="G3422" t="s">
        <v>424</v>
      </c>
      <c r="H3422" t="s">
        <v>134</v>
      </c>
      <c r="I3422" t="s">
        <v>135</v>
      </c>
      <c r="J3422" t="s">
        <v>136</v>
      </c>
      <c r="K3422" t="s">
        <v>137</v>
      </c>
      <c r="L3422" t="s">
        <v>10093</v>
      </c>
      <c r="M3422" t="s">
        <v>10094</v>
      </c>
      <c r="N3422">
        <v>1.606944444</v>
      </c>
      <c r="O3422">
        <v>0</v>
      </c>
      <c r="P3422">
        <v>0</v>
      </c>
      <c r="Q3422">
        <v>0</v>
      </c>
      <c r="R3422">
        <v>9</v>
      </c>
      <c r="S3422">
        <v>0</v>
      </c>
      <c r="T3422">
        <v>1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3.64372755306049</v>
      </c>
      <c r="AA3422">
        <v>0</v>
      </c>
      <c r="AB3422">
        <v>1.2759053977144168</v>
      </c>
      <c r="AC3422">
        <v>0</v>
      </c>
      <c r="AD3422">
        <v>0</v>
      </c>
      <c r="AE3422">
        <v>4.9196329507749068</v>
      </c>
    </row>
    <row r="3423" spans="1:31" x14ac:dyDescent="0.25">
      <c r="A3423">
        <v>1812072</v>
      </c>
      <c r="B3423">
        <v>1</v>
      </c>
      <c r="C3423" t="s">
        <v>80</v>
      </c>
      <c r="D3423" t="s">
        <v>102</v>
      </c>
      <c r="E3423" t="s">
        <v>176</v>
      </c>
      <c r="F3423" t="s">
        <v>10095</v>
      </c>
      <c r="G3423" t="s">
        <v>142</v>
      </c>
      <c r="H3423" t="s">
        <v>143</v>
      </c>
      <c r="I3423" t="s">
        <v>135</v>
      </c>
      <c r="J3423" t="s">
        <v>136</v>
      </c>
      <c r="K3423" t="s">
        <v>137</v>
      </c>
      <c r="L3423" t="s">
        <v>10096</v>
      </c>
      <c r="M3423" t="s">
        <v>10097</v>
      </c>
      <c r="N3423">
        <v>7.1111111000000005E-2</v>
      </c>
      <c r="O3423">
        <v>2</v>
      </c>
      <c r="P3423">
        <v>1613</v>
      </c>
      <c r="Q3423">
        <v>83</v>
      </c>
      <c r="R3423">
        <v>484</v>
      </c>
      <c r="S3423">
        <v>18</v>
      </c>
      <c r="T3423">
        <v>163</v>
      </c>
      <c r="U3423">
        <v>1</v>
      </c>
      <c r="V3423">
        <v>0</v>
      </c>
      <c r="W3423">
        <v>7.9300411166222218E-2</v>
      </c>
      <c r="X3423">
        <v>18.778241214787592</v>
      </c>
      <c r="Y3423">
        <v>15.159504667875694</v>
      </c>
      <c r="Z3423">
        <v>11.842299702367992</v>
      </c>
      <c r="AA3423">
        <v>6.3339420377123563</v>
      </c>
      <c r="AB3423">
        <v>4.039195594934613</v>
      </c>
      <c r="AC3423">
        <v>19.371180417096816</v>
      </c>
      <c r="AD3423">
        <v>0</v>
      </c>
      <c r="AE3423">
        <v>75.603664045941287</v>
      </c>
    </row>
    <row r="3424" spans="1:31" x14ac:dyDescent="0.25">
      <c r="A3424">
        <v>1812075</v>
      </c>
      <c r="B3424">
        <v>1</v>
      </c>
      <c r="C3424" t="s">
        <v>81</v>
      </c>
      <c r="D3424" t="s">
        <v>116</v>
      </c>
      <c r="E3424" t="s">
        <v>146</v>
      </c>
      <c r="F3424" t="s">
        <v>10098</v>
      </c>
      <c r="G3424" t="s">
        <v>170</v>
      </c>
      <c r="H3424" t="s">
        <v>143</v>
      </c>
      <c r="I3424" t="s">
        <v>135</v>
      </c>
      <c r="J3424" t="s">
        <v>136</v>
      </c>
      <c r="K3424" t="s">
        <v>137</v>
      </c>
      <c r="L3424" t="s">
        <v>10099</v>
      </c>
      <c r="M3424" t="s">
        <v>10100</v>
      </c>
      <c r="N3424">
        <v>1.365555555</v>
      </c>
      <c r="O3424">
        <v>0</v>
      </c>
      <c r="P3424">
        <v>2</v>
      </c>
      <c r="Q3424">
        <v>0</v>
      </c>
      <c r="R3424">
        <v>10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0.10533396351121779</v>
      </c>
      <c r="Y3424">
        <v>0</v>
      </c>
      <c r="Z3424">
        <v>1.1898593349330642</v>
      </c>
      <c r="AA3424">
        <v>0</v>
      </c>
      <c r="AB3424">
        <v>0</v>
      </c>
      <c r="AC3424">
        <v>0</v>
      </c>
      <c r="AD3424">
        <v>0</v>
      </c>
      <c r="AE3424">
        <v>1.295193298444282</v>
      </c>
    </row>
    <row r="3425" spans="1:31" x14ac:dyDescent="0.25">
      <c r="A3425">
        <v>1812076</v>
      </c>
      <c r="B3425">
        <v>1</v>
      </c>
      <c r="C3425" t="s">
        <v>80</v>
      </c>
      <c r="D3425" t="s">
        <v>97</v>
      </c>
      <c r="E3425" t="s">
        <v>140</v>
      </c>
      <c r="F3425" t="s">
        <v>323</v>
      </c>
      <c r="G3425" t="s">
        <v>142</v>
      </c>
      <c r="H3425" t="s">
        <v>143</v>
      </c>
      <c r="I3425" t="s">
        <v>135</v>
      </c>
      <c r="J3425" t="s">
        <v>136</v>
      </c>
      <c r="K3425" t="s">
        <v>137</v>
      </c>
      <c r="L3425" t="s">
        <v>10101</v>
      </c>
      <c r="M3425" t="s">
        <v>10102</v>
      </c>
      <c r="N3425">
        <v>1.0149999999999999</v>
      </c>
      <c r="O3425">
        <v>0</v>
      </c>
      <c r="P3425">
        <v>0</v>
      </c>
      <c r="Q3425">
        <v>0</v>
      </c>
      <c r="R3425">
        <v>0</v>
      </c>
      <c r="S3425">
        <v>2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214.09594245645616</v>
      </c>
      <c r="AB3425">
        <v>0</v>
      </c>
      <c r="AC3425">
        <v>0</v>
      </c>
      <c r="AD3425">
        <v>0</v>
      </c>
      <c r="AE3425">
        <v>214.09594245645616</v>
      </c>
    </row>
    <row r="3426" spans="1:31" x14ac:dyDescent="0.25">
      <c r="A3426">
        <v>1812078</v>
      </c>
      <c r="B3426">
        <v>1</v>
      </c>
      <c r="C3426" t="s">
        <v>80</v>
      </c>
      <c r="D3426" t="s">
        <v>96</v>
      </c>
      <c r="E3426" t="s">
        <v>131</v>
      </c>
      <c r="F3426" t="s">
        <v>10103</v>
      </c>
      <c r="G3426" t="s">
        <v>148</v>
      </c>
      <c r="H3426" t="s">
        <v>134</v>
      </c>
      <c r="I3426" t="s">
        <v>135</v>
      </c>
      <c r="J3426" t="s">
        <v>136</v>
      </c>
      <c r="K3426" t="s">
        <v>137</v>
      </c>
      <c r="L3426" t="s">
        <v>10104</v>
      </c>
      <c r="M3426" t="s">
        <v>10105</v>
      </c>
      <c r="N3426">
        <v>3.3005555549999999</v>
      </c>
      <c r="O3426">
        <v>0</v>
      </c>
      <c r="P3426">
        <v>7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8.696793857070455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8.696793857070455</v>
      </c>
    </row>
    <row r="3427" spans="1:31" x14ac:dyDescent="0.25">
      <c r="A3427">
        <v>1812079</v>
      </c>
      <c r="B3427">
        <v>1</v>
      </c>
      <c r="C3427" t="s">
        <v>81</v>
      </c>
      <c r="D3427" t="s">
        <v>127</v>
      </c>
      <c r="E3427" t="s">
        <v>146</v>
      </c>
      <c r="F3427" t="s">
        <v>3745</v>
      </c>
      <c r="G3427" t="s">
        <v>142</v>
      </c>
      <c r="H3427" t="s">
        <v>143</v>
      </c>
      <c r="I3427" t="s">
        <v>135</v>
      </c>
      <c r="J3427" t="s">
        <v>136</v>
      </c>
      <c r="K3427" t="s">
        <v>137</v>
      </c>
      <c r="L3427" t="s">
        <v>10106</v>
      </c>
      <c r="M3427" t="s">
        <v>10107</v>
      </c>
      <c r="N3427">
        <v>0.98194444400000003</v>
      </c>
      <c r="O3427">
        <v>0</v>
      </c>
      <c r="P3427">
        <v>316</v>
      </c>
      <c r="Q3427">
        <v>0</v>
      </c>
      <c r="R3427">
        <v>3</v>
      </c>
      <c r="S3427">
        <v>3</v>
      </c>
      <c r="T3427">
        <v>10</v>
      </c>
      <c r="U3427">
        <v>0</v>
      </c>
      <c r="V3427">
        <v>0</v>
      </c>
      <c r="W3427">
        <v>0</v>
      </c>
      <c r="X3427">
        <v>76.294087357119309</v>
      </c>
      <c r="Y3427">
        <v>0</v>
      </c>
      <c r="Z3427">
        <v>0.4777740127223612</v>
      </c>
      <c r="AA3427">
        <v>17.361191678190185</v>
      </c>
      <c r="AB3427">
        <v>2.0106577306183921</v>
      </c>
      <c r="AC3427">
        <v>0</v>
      </c>
      <c r="AD3427">
        <v>0</v>
      </c>
      <c r="AE3427">
        <v>96.143710778650245</v>
      </c>
    </row>
    <row r="3428" spans="1:31" x14ac:dyDescent="0.25">
      <c r="A3428">
        <v>1812082</v>
      </c>
      <c r="B3428">
        <v>1</v>
      </c>
      <c r="C3428" t="s">
        <v>81</v>
      </c>
      <c r="D3428" t="s">
        <v>118</v>
      </c>
      <c r="E3428" t="s">
        <v>176</v>
      </c>
      <c r="F3428" t="s">
        <v>10108</v>
      </c>
      <c r="G3428" t="s">
        <v>142</v>
      </c>
      <c r="H3428" t="s">
        <v>143</v>
      </c>
      <c r="I3428" t="s">
        <v>135</v>
      </c>
      <c r="J3428" t="s">
        <v>136</v>
      </c>
      <c r="K3428" t="s">
        <v>137</v>
      </c>
      <c r="L3428" t="s">
        <v>10109</v>
      </c>
      <c r="M3428" t="s">
        <v>10110</v>
      </c>
      <c r="N3428">
        <v>0.34555555500000001</v>
      </c>
      <c r="O3428">
        <v>0</v>
      </c>
      <c r="P3428">
        <v>8838</v>
      </c>
      <c r="Q3428">
        <v>0</v>
      </c>
      <c r="R3428">
        <v>2</v>
      </c>
      <c r="S3428">
        <v>8</v>
      </c>
      <c r="T3428">
        <v>492</v>
      </c>
      <c r="U3428">
        <v>0</v>
      </c>
      <c r="V3428">
        <v>1</v>
      </c>
      <c r="W3428">
        <v>0</v>
      </c>
      <c r="X3428">
        <v>742.9207720099829</v>
      </c>
      <c r="Y3428">
        <v>0</v>
      </c>
      <c r="Z3428">
        <v>0.26496466013288555</v>
      </c>
      <c r="AA3428">
        <v>47.784546946867785</v>
      </c>
      <c r="AB3428">
        <v>76.679509457149777</v>
      </c>
      <c r="AC3428">
        <v>0</v>
      </c>
      <c r="AD3428">
        <v>0.98566016058720007</v>
      </c>
      <c r="AE3428">
        <v>868.63545323472056</v>
      </c>
    </row>
    <row r="3429" spans="1:31" x14ac:dyDescent="0.25">
      <c r="A3429">
        <v>1812084</v>
      </c>
      <c r="B3429">
        <v>1</v>
      </c>
      <c r="C3429" t="s">
        <v>81</v>
      </c>
      <c r="D3429" t="s">
        <v>128</v>
      </c>
      <c r="E3429" t="s">
        <v>131</v>
      </c>
      <c r="F3429" t="s">
        <v>10111</v>
      </c>
      <c r="G3429" t="s">
        <v>133</v>
      </c>
      <c r="H3429" t="s">
        <v>134</v>
      </c>
      <c r="I3429" t="s">
        <v>135</v>
      </c>
      <c r="J3429" t="s">
        <v>136</v>
      </c>
      <c r="K3429" t="s">
        <v>137</v>
      </c>
      <c r="L3429" t="s">
        <v>10112</v>
      </c>
      <c r="M3429" t="s">
        <v>10113</v>
      </c>
      <c r="N3429">
        <v>3.7194444440000001</v>
      </c>
      <c r="O3429">
        <v>0</v>
      </c>
      <c r="P3429">
        <v>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2.2655733350579581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2.2655733350579581</v>
      </c>
    </row>
    <row r="3430" spans="1:31" x14ac:dyDescent="0.25">
      <c r="A3430">
        <v>1812085</v>
      </c>
      <c r="B3430">
        <v>1</v>
      </c>
      <c r="C3430" t="s">
        <v>80</v>
      </c>
      <c r="D3430" t="s">
        <v>82</v>
      </c>
      <c r="E3430" t="s">
        <v>131</v>
      </c>
      <c r="F3430" t="s">
        <v>10114</v>
      </c>
      <c r="G3430" t="s">
        <v>133</v>
      </c>
      <c r="H3430" t="s">
        <v>134</v>
      </c>
      <c r="I3430" t="s">
        <v>135</v>
      </c>
      <c r="J3430" t="s">
        <v>136</v>
      </c>
      <c r="K3430" t="s">
        <v>137</v>
      </c>
      <c r="L3430" t="s">
        <v>10115</v>
      </c>
      <c r="M3430" t="s">
        <v>10116</v>
      </c>
      <c r="N3430">
        <v>3.6430555550000001</v>
      </c>
      <c r="O3430">
        <v>0</v>
      </c>
      <c r="P3430">
        <v>4</v>
      </c>
      <c r="Q3430">
        <v>0</v>
      </c>
      <c r="R3430">
        <v>0</v>
      </c>
      <c r="S3430">
        <v>0</v>
      </c>
      <c r="T3430">
        <v>1</v>
      </c>
      <c r="U3430">
        <v>0</v>
      </c>
      <c r="V3430">
        <v>0</v>
      </c>
      <c r="W3430">
        <v>0</v>
      </c>
      <c r="X3430">
        <v>4.3411896862943857</v>
      </c>
      <c r="Y3430">
        <v>0</v>
      </c>
      <c r="Z3430">
        <v>0</v>
      </c>
      <c r="AA3430">
        <v>0</v>
      </c>
      <c r="AB3430">
        <v>4.1417786477404883</v>
      </c>
      <c r="AC3430">
        <v>0</v>
      </c>
      <c r="AD3430">
        <v>0</v>
      </c>
      <c r="AE3430">
        <v>8.482968334034874</v>
      </c>
    </row>
    <row r="3431" spans="1:31" x14ac:dyDescent="0.25">
      <c r="A3431">
        <v>1812090</v>
      </c>
      <c r="B3431">
        <v>1</v>
      </c>
      <c r="C3431" t="s">
        <v>80</v>
      </c>
      <c r="D3431" t="s">
        <v>107</v>
      </c>
      <c r="E3431" t="s">
        <v>131</v>
      </c>
      <c r="F3431" t="s">
        <v>10117</v>
      </c>
      <c r="G3431" t="s">
        <v>133</v>
      </c>
      <c r="H3431" t="s">
        <v>134</v>
      </c>
      <c r="I3431" t="s">
        <v>135</v>
      </c>
      <c r="J3431" t="s">
        <v>136</v>
      </c>
      <c r="K3431" t="s">
        <v>137</v>
      </c>
      <c r="L3431" t="s">
        <v>10118</v>
      </c>
      <c r="M3431" t="s">
        <v>10119</v>
      </c>
      <c r="N3431">
        <v>2.9952777770000001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2.1066837083549932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2.1066837083549932</v>
      </c>
    </row>
    <row r="3432" spans="1:31" x14ac:dyDescent="0.25">
      <c r="A3432">
        <v>1812092</v>
      </c>
      <c r="B3432">
        <v>1</v>
      </c>
      <c r="C3432" t="s">
        <v>80</v>
      </c>
      <c r="D3432" t="s">
        <v>104</v>
      </c>
      <c r="E3432" t="s">
        <v>131</v>
      </c>
      <c r="F3432" t="s">
        <v>10120</v>
      </c>
      <c r="G3432" t="s">
        <v>231</v>
      </c>
      <c r="H3432" t="s">
        <v>134</v>
      </c>
      <c r="I3432" t="s">
        <v>135</v>
      </c>
      <c r="J3432" t="s">
        <v>136</v>
      </c>
      <c r="K3432" t="s">
        <v>137</v>
      </c>
      <c r="L3432" t="s">
        <v>10121</v>
      </c>
      <c r="M3432" t="s">
        <v>10122</v>
      </c>
      <c r="N3432">
        <v>3.9725000000000001</v>
      </c>
      <c r="O3432">
        <v>0</v>
      </c>
      <c r="P3432">
        <v>3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0.1221425412624411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0.1221425412624411</v>
      </c>
    </row>
    <row r="3433" spans="1:31" x14ac:dyDescent="0.25">
      <c r="A3433">
        <v>1812093</v>
      </c>
      <c r="B3433">
        <v>1</v>
      </c>
      <c r="C3433" t="s">
        <v>81</v>
      </c>
      <c r="D3433" t="s">
        <v>116</v>
      </c>
      <c r="E3433" t="s">
        <v>140</v>
      </c>
      <c r="F3433" t="s">
        <v>2961</v>
      </c>
      <c r="G3433" t="s">
        <v>142</v>
      </c>
      <c r="H3433" t="s">
        <v>143</v>
      </c>
      <c r="I3433" t="s">
        <v>199</v>
      </c>
      <c r="J3433" t="s">
        <v>136</v>
      </c>
      <c r="K3433" t="s">
        <v>137</v>
      </c>
      <c r="L3433" t="s">
        <v>10123</v>
      </c>
      <c r="M3433" t="s">
        <v>10124</v>
      </c>
      <c r="N3433">
        <v>8.3333330000000001E-3</v>
      </c>
      <c r="O3433">
        <v>0</v>
      </c>
      <c r="P3433">
        <v>829</v>
      </c>
      <c r="Q3433">
        <v>6</v>
      </c>
      <c r="R3433">
        <v>71</v>
      </c>
      <c r="S3433">
        <v>6</v>
      </c>
      <c r="T3433">
        <v>45</v>
      </c>
      <c r="U3433">
        <v>0</v>
      </c>
      <c r="V3433">
        <v>0</v>
      </c>
      <c r="W3433">
        <v>0</v>
      </c>
      <c r="X3433">
        <v>0.77681057447287571</v>
      </c>
      <c r="Y3433">
        <v>3.7903516008800008E-2</v>
      </c>
      <c r="Z3433">
        <v>5.7215027543916677E-2</v>
      </c>
      <c r="AA3433">
        <v>0.19505542081848334</v>
      </c>
      <c r="AB3433">
        <v>7.012140036658332E-2</v>
      </c>
      <c r="AC3433">
        <v>0</v>
      </c>
      <c r="AD3433">
        <v>0</v>
      </c>
      <c r="AE3433">
        <v>1.1371059392106591</v>
      </c>
    </row>
    <row r="3434" spans="1:31" x14ac:dyDescent="0.25">
      <c r="A3434">
        <v>1812094</v>
      </c>
      <c r="B3434">
        <v>1</v>
      </c>
      <c r="C3434" t="s">
        <v>81</v>
      </c>
      <c r="D3434" t="s">
        <v>120</v>
      </c>
      <c r="E3434" t="s">
        <v>193</v>
      </c>
      <c r="F3434" t="s">
        <v>10125</v>
      </c>
      <c r="G3434" t="s">
        <v>235</v>
      </c>
      <c r="H3434" t="s">
        <v>134</v>
      </c>
      <c r="I3434" t="s">
        <v>135</v>
      </c>
      <c r="J3434" t="s">
        <v>136</v>
      </c>
      <c r="K3434" t="s">
        <v>137</v>
      </c>
      <c r="L3434" t="s">
        <v>10126</v>
      </c>
      <c r="M3434" t="s">
        <v>10127</v>
      </c>
      <c r="N3434">
        <v>1.1072222220000001</v>
      </c>
      <c r="O3434">
        <v>0</v>
      </c>
      <c r="P3434">
        <v>285</v>
      </c>
      <c r="Q3434">
        <v>0</v>
      </c>
      <c r="R3434">
        <v>0</v>
      </c>
      <c r="S3434">
        <v>0</v>
      </c>
      <c r="T3434">
        <v>7</v>
      </c>
      <c r="U3434">
        <v>0</v>
      </c>
      <c r="V3434">
        <v>0</v>
      </c>
      <c r="W3434">
        <v>0</v>
      </c>
      <c r="X3434">
        <v>71.718080908815722</v>
      </c>
      <c r="Y3434">
        <v>0</v>
      </c>
      <c r="Z3434">
        <v>0</v>
      </c>
      <c r="AA3434">
        <v>0</v>
      </c>
      <c r="AB3434">
        <v>3.207827258887296</v>
      </c>
      <c r="AC3434">
        <v>0</v>
      </c>
      <c r="AD3434">
        <v>0</v>
      </c>
      <c r="AE3434">
        <v>74.925908167703014</v>
      </c>
    </row>
    <row r="3435" spans="1:31" x14ac:dyDescent="0.25">
      <c r="A3435">
        <v>1812098</v>
      </c>
      <c r="B3435">
        <v>1</v>
      </c>
      <c r="C3435" t="s">
        <v>81</v>
      </c>
      <c r="D3435" t="s">
        <v>118</v>
      </c>
      <c r="E3435" t="s">
        <v>140</v>
      </c>
      <c r="F3435" t="s">
        <v>10128</v>
      </c>
      <c r="G3435" t="s">
        <v>142</v>
      </c>
      <c r="H3435" t="s">
        <v>143</v>
      </c>
      <c r="I3435" t="s">
        <v>135</v>
      </c>
      <c r="J3435" t="s">
        <v>136</v>
      </c>
      <c r="K3435" t="s">
        <v>137</v>
      </c>
      <c r="L3435" t="s">
        <v>10129</v>
      </c>
      <c r="M3435" t="s">
        <v>10130</v>
      </c>
      <c r="N3435">
        <v>0.62972222200000005</v>
      </c>
      <c r="O3435">
        <v>0</v>
      </c>
      <c r="P3435">
        <v>152</v>
      </c>
      <c r="Q3435">
        <v>0</v>
      </c>
      <c r="R3435">
        <v>1</v>
      </c>
      <c r="S3435">
        <v>0</v>
      </c>
      <c r="T3435">
        <v>10</v>
      </c>
      <c r="U3435">
        <v>0</v>
      </c>
      <c r="V3435">
        <v>0</v>
      </c>
      <c r="W3435">
        <v>0</v>
      </c>
      <c r="X3435">
        <v>25.274329347868793</v>
      </c>
      <c r="Y3435">
        <v>0</v>
      </c>
      <c r="Z3435">
        <v>5.9915754031497223E-2</v>
      </c>
      <c r="AA3435">
        <v>0</v>
      </c>
      <c r="AB3435">
        <v>1.0152915725812754</v>
      </c>
      <c r="AC3435">
        <v>0</v>
      </c>
      <c r="AD3435">
        <v>0</v>
      </c>
      <c r="AE3435">
        <v>26.349536674481566</v>
      </c>
    </row>
    <row r="3436" spans="1:31" x14ac:dyDescent="0.25">
      <c r="A3436">
        <v>1812099</v>
      </c>
      <c r="B3436">
        <v>1</v>
      </c>
      <c r="C3436" t="s">
        <v>81</v>
      </c>
      <c r="D3436" t="s">
        <v>127</v>
      </c>
      <c r="E3436" t="s">
        <v>140</v>
      </c>
      <c r="F3436" t="s">
        <v>3465</v>
      </c>
      <c r="G3436" t="s">
        <v>142</v>
      </c>
      <c r="H3436" t="s">
        <v>143</v>
      </c>
      <c r="I3436" t="s">
        <v>199</v>
      </c>
      <c r="J3436" t="s">
        <v>136</v>
      </c>
      <c r="K3436" t="s">
        <v>137</v>
      </c>
      <c r="L3436" t="s">
        <v>10131</v>
      </c>
      <c r="M3436" t="s">
        <v>10132</v>
      </c>
      <c r="N3436">
        <v>1.1944444E-2</v>
      </c>
      <c r="O3436">
        <v>2</v>
      </c>
      <c r="P3436">
        <v>1266</v>
      </c>
      <c r="Q3436">
        <v>25</v>
      </c>
      <c r="R3436">
        <v>68</v>
      </c>
      <c r="S3436">
        <v>6</v>
      </c>
      <c r="T3436">
        <v>88</v>
      </c>
      <c r="U3436">
        <v>2</v>
      </c>
      <c r="V3436">
        <v>0</v>
      </c>
      <c r="W3436">
        <v>6.2513460326850002E-3</v>
      </c>
      <c r="X3436">
        <v>2.479783114562633</v>
      </c>
      <c r="Y3436">
        <v>0.17371289110806173</v>
      </c>
      <c r="Z3436">
        <v>9.4389391228369979E-2</v>
      </c>
      <c r="AA3436">
        <v>0.37342059634639752</v>
      </c>
      <c r="AB3436">
        <v>0.18982217887760333</v>
      </c>
      <c r="AC3436">
        <v>1.263490168840278E-2</v>
      </c>
      <c r="AD3436">
        <v>0</v>
      </c>
      <c r="AE3436">
        <v>3.3300144198441535</v>
      </c>
    </row>
    <row r="3437" spans="1:31" x14ac:dyDescent="0.25">
      <c r="A3437">
        <v>1812101</v>
      </c>
      <c r="B3437">
        <v>1</v>
      </c>
      <c r="C3437" t="s">
        <v>81</v>
      </c>
      <c r="D3437" t="s">
        <v>128</v>
      </c>
      <c r="E3437" t="s">
        <v>140</v>
      </c>
      <c r="F3437" t="s">
        <v>10133</v>
      </c>
      <c r="G3437" t="s">
        <v>142</v>
      </c>
      <c r="H3437" t="s">
        <v>143</v>
      </c>
      <c r="I3437" t="s">
        <v>135</v>
      </c>
      <c r="J3437" t="s">
        <v>136</v>
      </c>
      <c r="K3437" t="s">
        <v>137</v>
      </c>
      <c r="L3437" t="s">
        <v>10134</v>
      </c>
      <c r="M3437" t="s">
        <v>10135</v>
      </c>
      <c r="N3437">
        <v>1.098333333</v>
      </c>
      <c r="O3437">
        <v>3</v>
      </c>
      <c r="P3437">
        <v>1</v>
      </c>
      <c r="Q3437">
        <v>21</v>
      </c>
      <c r="R3437">
        <v>7</v>
      </c>
      <c r="S3437">
        <v>8</v>
      </c>
      <c r="T3437">
        <v>0</v>
      </c>
      <c r="U3437">
        <v>0</v>
      </c>
      <c r="V3437">
        <v>0</v>
      </c>
      <c r="W3437">
        <v>1.889338990581775</v>
      </c>
      <c r="X3437">
        <v>2.4146717850559444E-2</v>
      </c>
      <c r="Y3437">
        <v>34.38057824914339</v>
      </c>
      <c r="Z3437">
        <v>1.3989837167857899</v>
      </c>
      <c r="AA3437">
        <v>53.372345966685373</v>
      </c>
      <c r="AB3437">
        <v>0</v>
      </c>
      <c r="AC3437">
        <v>0</v>
      </c>
      <c r="AD3437">
        <v>0</v>
      </c>
      <c r="AE3437">
        <v>91.065393641046882</v>
      </c>
    </row>
    <row r="3438" spans="1:31" x14ac:dyDescent="0.25">
      <c r="A3438">
        <v>1812103</v>
      </c>
      <c r="B3438">
        <v>1</v>
      </c>
      <c r="C3438" t="s">
        <v>81</v>
      </c>
      <c r="D3438" t="s">
        <v>114</v>
      </c>
      <c r="E3438" t="s">
        <v>146</v>
      </c>
      <c r="F3438" t="s">
        <v>10136</v>
      </c>
      <c r="G3438" t="s">
        <v>170</v>
      </c>
      <c r="H3438" t="s">
        <v>143</v>
      </c>
      <c r="I3438" t="s">
        <v>135</v>
      </c>
      <c r="J3438" t="s">
        <v>136</v>
      </c>
      <c r="K3438" t="s">
        <v>137</v>
      </c>
      <c r="L3438" t="s">
        <v>10137</v>
      </c>
      <c r="M3438" t="s">
        <v>10138</v>
      </c>
      <c r="N3438">
        <v>2.028333333</v>
      </c>
      <c r="O3438">
        <v>0</v>
      </c>
      <c r="P3438">
        <v>123</v>
      </c>
      <c r="Q3438">
        <v>1</v>
      </c>
      <c r="R3438">
        <v>23</v>
      </c>
      <c r="S3438">
        <v>1</v>
      </c>
      <c r="T3438">
        <v>7</v>
      </c>
      <c r="U3438">
        <v>0</v>
      </c>
      <c r="V3438">
        <v>0</v>
      </c>
      <c r="W3438">
        <v>0</v>
      </c>
      <c r="X3438">
        <v>39.11610846539282</v>
      </c>
      <c r="Y3438">
        <v>0.49870747353600003</v>
      </c>
      <c r="Z3438">
        <v>9.3374494761602733</v>
      </c>
      <c r="AA3438">
        <v>3.5658194315944916</v>
      </c>
      <c r="AB3438">
        <v>4.144902653862367</v>
      </c>
      <c r="AC3438">
        <v>0</v>
      </c>
      <c r="AD3438">
        <v>0</v>
      </c>
      <c r="AE3438">
        <v>56.662987500545952</v>
      </c>
    </row>
    <row r="3439" spans="1:31" x14ac:dyDescent="0.25">
      <c r="A3439">
        <v>1812106</v>
      </c>
      <c r="B3439">
        <v>1</v>
      </c>
      <c r="C3439" t="s">
        <v>81</v>
      </c>
      <c r="D3439" t="s">
        <v>120</v>
      </c>
      <c r="E3439" t="s">
        <v>131</v>
      </c>
      <c r="F3439" t="s">
        <v>10139</v>
      </c>
      <c r="G3439" t="s">
        <v>231</v>
      </c>
      <c r="H3439" t="s">
        <v>134</v>
      </c>
      <c r="I3439" t="s">
        <v>135</v>
      </c>
      <c r="J3439" t="s">
        <v>136</v>
      </c>
      <c r="K3439" t="s">
        <v>137</v>
      </c>
      <c r="L3439" t="s">
        <v>10140</v>
      </c>
      <c r="M3439" t="s">
        <v>10141</v>
      </c>
      <c r="N3439">
        <v>1.9794444440000001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0.36119029594506219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0.36119029594506219</v>
      </c>
    </row>
    <row r="3440" spans="1:31" x14ac:dyDescent="0.25">
      <c r="A3440">
        <v>1812107</v>
      </c>
      <c r="B3440">
        <v>1</v>
      </c>
      <c r="C3440" t="s">
        <v>80</v>
      </c>
      <c r="D3440" t="s">
        <v>84</v>
      </c>
      <c r="E3440" t="s">
        <v>193</v>
      </c>
      <c r="F3440" t="s">
        <v>10142</v>
      </c>
      <c r="G3440" t="s">
        <v>235</v>
      </c>
      <c r="H3440" t="s">
        <v>134</v>
      </c>
      <c r="I3440" t="s">
        <v>135</v>
      </c>
      <c r="J3440" t="s">
        <v>136</v>
      </c>
      <c r="K3440" t="s">
        <v>137</v>
      </c>
      <c r="L3440" t="s">
        <v>10143</v>
      </c>
      <c r="M3440" t="s">
        <v>10144</v>
      </c>
      <c r="N3440">
        <v>1.568888888</v>
      </c>
      <c r="O3440">
        <v>0</v>
      </c>
      <c r="P3440">
        <v>227</v>
      </c>
      <c r="Q3440">
        <v>0</v>
      </c>
      <c r="R3440">
        <v>0</v>
      </c>
      <c r="S3440">
        <v>0</v>
      </c>
      <c r="T3440">
        <v>10</v>
      </c>
      <c r="U3440">
        <v>0</v>
      </c>
      <c r="V3440">
        <v>0</v>
      </c>
      <c r="W3440">
        <v>0</v>
      </c>
      <c r="X3440">
        <v>88.799290246148516</v>
      </c>
      <c r="Y3440">
        <v>0</v>
      </c>
      <c r="Z3440">
        <v>0</v>
      </c>
      <c r="AA3440">
        <v>0</v>
      </c>
      <c r="AB3440">
        <v>2.8468058712234456</v>
      </c>
      <c r="AC3440">
        <v>0</v>
      </c>
      <c r="AD3440">
        <v>0</v>
      </c>
      <c r="AE3440">
        <v>91.646096117371968</v>
      </c>
    </row>
    <row r="3441" spans="1:31" x14ac:dyDescent="0.25">
      <c r="A3441">
        <v>1812112</v>
      </c>
      <c r="B3441">
        <v>1</v>
      </c>
      <c r="C3441" t="s">
        <v>80</v>
      </c>
      <c r="D3441" t="s">
        <v>84</v>
      </c>
      <c r="E3441" t="s">
        <v>193</v>
      </c>
      <c r="F3441" t="s">
        <v>10145</v>
      </c>
      <c r="G3441" t="s">
        <v>235</v>
      </c>
      <c r="H3441" t="s">
        <v>134</v>
      </c>
      <c r="I3441" t="s">
        <v>135</v>
      </c>
      <c r="J3441" t="s">
        <v>136</v>
      </c>
      <c r="K3441" t="s">
        <v>137</v>
      </c>
      <c r="L3441" t="s">
        <v>10146</v>
      </c>
      <c r="M3441" t="s">
        <v>10147</v>
      </c>
      <c r="N3441">
        <v>0.85722222199999998</v>
      </c>
      <c r="O3441">
        <v>0</v>
      </c>
      <c r="P3441">
        <v>79</v>
      </c>
      <c r="Q3441">
        <v>0</v>
      </c>
      <c r="R3441">
        <v>0</v>
      </c>
      <c r="S3441">
        <v>0</v>
      </c>
      <c r="T3441">
        <v>2</v>
      </c>
      <c r="U3441">
        <v>0</v>
      </c>
      <c r="V3441">
        <v>0</v>
      </c>
      <c r="W3441">
        <v>0</v>
      </c>
      <c r="X3441">
        <v>13.349323788277804</v>
      </c>
      <c r="Y3441">
        <v>0</v>
      </c>
      <c r="Z3441">
        <v>0</v>
      </c>
      <c r="AA3441">
        <v>0</v>
      </c>
      <c r="AB3441">
        <v>2.2709039810248334E-2</v>
      </c>
      <c r="AC3441">
        <v>0</v>
      </c>
      <c r="AD3441">
        <v>0</v>
      </c>
      <c r="AE3441">
        <v>13.372032828088052</v>
      </c>
    </row>
    <row r="3442" spans="1:31" x14ac:dyDescent="0.25">
      <c r="A3442">
        <v>1812117</v>
      </c>
      <c r="B3442">
        <v>1</v>
      </c>
      <c r="C3442" t="s">
        <v>80</v>
      </c>
      <c r="D3442" t="s">
        <v>94</v>
      </c>
      <c r="E3442" t="s">
        <v>131</v>
      </c>
      <c r="F3442" t="s">
        <v>10148</v>
      </c>
      <c r="G3442" t="s">
        <v>231</v>
      </c>
      <c r="H3442" t="s">
        <v>134</v>
      </c>
      <c r="I3442" t="s">
        <v>135</v>
      </c>
      <c r="J3442" t="s">
        <v>136</v>
      </c>
      <c r="K3442" t="s">
        <v>137</v>
      </c>
      <c r="L3442" t="s">
        <v>10149</v>
      </c>
      <c r="M3442" t="s">
        <v>10150</v>
      </c>
      <c r="N3442">
        <v>2.1519444440000002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1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</row>
    <row r="3443" spans="1:31" x14ac:dyDescent="0.25">
      <c r="A3443">
        <v>1812118</v>
      </c>
      <c r="B3443">
        <v>1</v>
      </c>
      <c r="C3443" t="s">
        <v>80</v>
      </c>
      <c r="D3443" t="s">
        <v>84</v>
      </c>
      <c r="E3443" t="s">
        <v>131</v>
      </c>
      <c r="F3443" t="s">
        <v>10151</v>
      </c>
      <c r="G3443" t="s">
        <v>209</v>
      </c>
      <c r="H3443" t="s">
        <v>134</v>
      </c>
      <c r="I3443" t="s">
        <v>135</v>
      </c>
      <c r="J3443" t="s">
        <v>136</v>
      </c>
      <c r="K3443" t="s">
        <v>137</v>
      </c>
      <c r="L3443" t="s">
        <v>10152</v>
      </c>
      <c r="M3443" t="s">
        <v>10153</v>
      </c>
      <c r="N3443">
        <v>1.0419444440000001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0.2844156124373311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0.2844156124373311</v>
      </c>
    </row>
    <row r="3444" spans="1:31" x14ac:dyDescent="0.25">
      <c r="A3444">
        <v>1812119</v>
      </c>
      <c r="B3444">
        <v>1</v>
      </c>
      <c r="C3444" t="s">
        <v>80</v>
      </c>
      <c r="D3444" t="s">
        <v>97</v>
      </c>
      <c r="E3444" t="s">
        <v>131</v>
      </c>
      <c r="F3444" t="s">
        <v>10154</v>
      </c>
      <c r="G3444" t="s">
        <v>231</v>
      </c>
      <c r="H3444" t="s">
        <v>134</v>
      </c>
      <c r="I3444" t="s">
        <v>135</v>
      </c>
      <c r="J3444" t="s">
        <v>136</v>
      </c>
      <c r="K3444" t="s">
        <v>137</v>
      </c>
      <c r="L3444" t="s">
        <v>10155</v>
      </c>
      <c r="M3444" t="s">
        <v>10156</v>
      </c>
      <c r="N3444">
        <v>1.4766666660000001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1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7.1046528009166673E-5</v>
      </c>
      <c r="AC3444">
        <v>0</v>
      </c>
      <c r="AD3444">
        <v>0</v>
      </c>
      <c r="AE3444">
        <v>7.1046528009166673E-5</v>
      </c>
    </row>
    <row r="3445" spans="1:31" x14ac:dyDescent="0.25">
      <c r="A3445">
        <v>1812121</v>
      </c>
      <c r="B3445">
        <v>1</v>
      </c>
      <c r="C3445" t="s">
        <v>81</v>
      </c>
      <c r="D3445" t="s">
        <v>118</v>
      </c>
      <c r="E3445" t="s">
        <v>291</v>
      </c>
      <c r="F3445" t="s">
        <v>10092</v>
      </c>
      <c r="G3445" t="s">
        <v>424</v>
      </c>
      <c r="H3445" t="s">
        <v>134</v>
      </c>
      <c r="I3445" t="s">
        <v>135</v>
      </c>
      <c r="J3445" t="s">
        <v>136</v>
      </c>
      <c r="K3445" t="s">
        <v>137</v>
      </c>
      <c r="L3445" t="s">
        <v>10157</v>
      </c>
      <c r="M3445" t="s">
        <v>10158</v>
      </c>
      <c r="N3445">
        <v>2.0383333330000002</v>
      </c>
      <c r="O3445">
        <v>0</v>
      </c>
      <c r="P3445">
        <v>0</v>
      </c>
      <c r="Q3445">
        <v>0</v>
      </c>
      <c r="R3445">
        <v>9</v>
      </c>
      <c r="S3445">
        <v>0</v>
      </c>
      <c r="T3445">
        <v>1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4.7569558528024798</v>
      </c>
      <c r="AA3445">
        <v>0</v>
      </c>
      <c r="AB3445">
        <v>1.6639301198462999</v>
      </c>
      <c r="AC3445">
        <v>0</v>
      </c>
      <c r="AD3445">
        <v>0</v>
      </c>
      <c r="AE3445">
        <v>6.4208859726487795</v>
      </c>
    </row>
    <row r="3446" spans="1:31" x14ac:dyDescent="0.25">
      <c r="A3446">
        <v>1812122</v>
      </c>
      <c r="B3446">
        <v>1</v>
      </c>
      <c r="C3446" t="s">
        <v>80</v>
      </c>
      <c r="D3446" t="s">
        <v>100</v>
      </c>
      <c r="E3446" t="s">
        <v>131</v>
      </c>
      <c r="F3446" t="s">
        <v>10159</v>
      </c>
      <c r="G3446" t="s">
        <v>231</v>
      </c>
      <c r="H3446" t="s">
        <v>134</v>
      </c>
      <c r="I3446" t="s">
        <v>135</v>
      </c>
      <c r="J3446" t="s">
        <v>136</v>
      </c>
      <c r="K3446" t="s">
        <v>137</v>
      </c>
      <c r="L3446" t="s">
        <v>10160</v>
      </c>
      <c r="M3446" t="s">
        <v>10161</v>
      </c>
      <c r="N3446">
        <v>1.5708333329999999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0.12600135986725111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0.12600135986725111</v>
      </c>
    </row>
    <row r="3447" spans="1:31" x14ac:dyDescent="0.25">
      <c r="A3447">
        <v>1812124</v>
      </c>
      <c r="B3447">
        <v>1</v>
      </c>
      <c r="C3447" t="s">
        <v>81</v>
      </c>
      <c r="D3447" t="s">
        <v>120</v>
      </c>
      <c r="E3447" t="s">
        <v>131</v>
      </c>
      <c r="F3447" t="s">
        <v>10162</v>
      </c>
      <c r="G3447" t="s">
        <v>231</v>
      </c>
      <c r="H3447" t="s">
        <v>134</v>
      </c>
      <c r="I3447" t="s">
        <v>135</v>
      </c>
      <c r="J3447" t="s">
        <v>136</v>
      </c>
      <c r="K3447" t="s">
        <v>137</v>
      </c>
      <c r="L3447" t="s">
        <v>10163</v>
      </c>
      <c r="M3447" t="s">
        <v>10164</v>
      </c>
      <c r="N3447">
        <v>1.5047222220000001</v>
      </c>
      <c r="O3447">
        <v>0</v>
      </c>
      <c r="P3447">
        <v>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0.40926206067554216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0.40926206067554216</v>
      </c>
    </row>
    <row r="3448" spans="1:31" x14ac:dyDescent="0.25">
      <c r="A3448">
        <v>1812126</v>
      </c>
      <c r="B3448">
        <v>1</v>
      </c>
      <c r="C3448" t="s">
        <v>81</v>
      </c>
      <c r="D3448" t="s">
        <v>113</v>
      </c>
      <c r="E3448" t="s">
        <v>131</v>
      </c>
      <c r="F3448" t="s">
        <v>10165</v>
      </c>
      <c r="G3448" t="s">
        <v>231</v>
      </c>
      <c r="H3448" t="s">
        <v>134</v>
      </c>
      <c r="I3448" t="s">
        <v>135</v>
      </c>
      <c r="J3448" t="s">
        <v>136</v>
      </c>
      <c r="K3448" t="s">
        <v>137</v>
      </c>
      <c r="L3448" t="s">
        <v>10166</v>
      </c>
      <c r="M3448" t="s">
        <v>10167</v>
      </c>
      <c r="N3448">
        <v>2.6983333329999999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1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2.6062492722156723</v>
      </c>
      <c r="AC3448">
        <v>0</v>
      </c>
      <c r="AD3448">
        <v>0</v>
      </c>
      <c r="AE3448">
        <v>2.6062492722156723</v>
      </c>
    </row>
    <row r="3449" spans="1:31" x14ac:dyDescent="0.25">
      <c r="A3449">
        <v>1812127</v>
      </c>
      <c r="B3449">
        <v>1</v>
      </c>
      <c r="C3449" t="s">
        <v>80</v>
      </c>
      <c r="D3449" t="s">
        <v>104</v>
      </c>
      <c r="E3449" t="s">
        <v>146</v>
      </c>
      <c r="F3449" t="s">
        <v>10168</v>
      </c>
      <c r="G3449" t="s">
        <v>170</v>
      </c>
      <c r="H3449" t="s">
        <v>143</v>
      </c>
      <c r="I3449" t="s">
        <v>135</v>
      </c>
      <c r="J3449" t="s">
        <v>136</v>
      </c>
      <c r="K3449" t="s">
        <v>137</v>
      </c>
      <c r="L3449" t="s">
        <v>10169</v>
      </c>
      <c r="M3449" t="s">
        <v>10170</v>
      </c>
      <c r="N3449">
        <v>1.0066666660000001</v>
      </c>
      <c r="O3449">
        <v>0</v>
      </c>
      <c r="P3449">
        <v>8</v>
      </c>
      <c r="Q3449">
        <v>0</v>
      </c>
      <c r="R3449">
        <v>34</v>
      </c>
      <c r="S3449">
        <v>0</v>
      </c>
      <c r="T3449">
        <v>6</v>
      </c>
      <c r="U3449">
        <v>0</v>
      </c>
      <c r="V3449">
        <v>0</v>
      </c>
      <c r="W3449">
        <v>0</v>
      </c>
      <c r="X3449">
        <v>1.3422304308044919</v>
      </c>
      <c r="Y3449">
        <v>0</v>
      </c>
      <c r="Z3449">
        <v>6.3749114747457511</v>
      </c>
      <c r="AA3449">
        <v>0</v>
      </c>
      <c r="AB3449">
        <v>1.5922676086814644</v>
      </c>
      <c r="AC3449">
        <v>0</v>
      </c>
      <c r="AD3449">
        <v>0</v>
      </c>
      <c r="AE3449">
        <v>9.3094095142317066</v>
      </c>
    </row>
    <row r="3450" spans="1:31" x14ac:dyDescent="0.25">
      <c r="A3450">
        <v>1812128</v>
      </c>
      <c r="B3450">
        <v>1</v>
      </c>
      <c r="C3450" t="s">
        <v>80</v>
      </c>
      <c r="D3450" t="s">
        <v>105</v>
      </c>
      <c r="E3450" t="s">
        <v>176</v>
      </c>
      <c r="F3450" t="s">
        <v>10171</v>
      </c>
      <c r="G3450" t="s">
        <v>142</v>
      </c>
      <c r="H3450" t="s">
        <v>143</v>
      </c>
      <c r="I3450" t="s">
        <v>135</v>
      </c>
      <c r="J3450" t="s">
        <v>136</v>
      </c>
      <c r="K3450" t="s">
        <v>137</v>
      </c>
      <c r="L3450" t="s">
        <v>10172</v>
      </c>
      <c r="M3450" t="s">
        <v>10173</v>
      </c>
      <c r="N3450">
        <v>0.78722222200000003</v>
      </c>
      <c r="O3450">
        <v>4</v>
      </c>
      <c r="P3450">
        <v>2011</v>
      </c>
      <c r="Q3450">
        <v>5</v>
      </c>
      <c r="R3450">
        <v>13</v>
      </c>
      <c r="S3450">
        <v>21</v>
      </c>
      <c r="T3450">
        <v>228</v>
      </c>
      <c r="U3450">
        <v>3</v>
      </c>
      <c r="V3450">
        <v>0</v>
      </c>
      <c r="W3450">
        <v>6.052857291812165</v>
      </c>
      <c r="X3450">
        <v>381.78013948171923</v>
      </c>
      <c r="Y3450">
        <v>55.836468915183474</v>
      </c>
      <c r="Z3450">
        <v>5.785262114247872</v>
      </c>
      <c r="AA3450">
        <v>56.417400643785093</v>
      </c>
      <c r="AB3450">
        <v>107.26658232283664</v>
      </c>
      <c r="AC3450">
        <v>66.059602720531558</v>
      </c>
      <c r="AD3450">
        <v>0</v>
      </c>
      <c r="AE3450">
        <v>679.19831349011599</v>
      </c>
    </row>
    <row r="3451" spans="1:31" x14ac:dyDescent="0.25">
      <c r="A3451">
        <v>1812130</v>
      </c>
      <c r="B3451">
        <v>1</v>
      </c>
      <c r="C3451" t="s">
        <v>81</v>
      </c>
      <c r="D3451" t="s">
        <v>120</v>
      </c>
      <c r="E3451" t="s">
        <v>291</v>
      </c>
      <c r="F3451" t="s">
        <v>10174</v>
      </c>
      <c r="G3451" t="s">
        <v>373</v>
      </c>
      <c r="H3451" t="s">
        <v>134</v>
      </c>
      <c r="I3451" t="s">
        <v>135</v>
      </c>
      <c r="J3451" t="s">
        <v>136</v>
      </c>
      <c r="K3451" t="s">
        <v>137</v>
      </c>
      <c r="L3451" t="s">
        <v>10175</v>
      </c>
      <c r="M3451" t="s">
        <v>10176</v>
      </c>
      <c r="N3451">
        <v>2.0919444440000001</v>
      </c>
      <c r="O3451">
        <v>0</v>
      </c>
      <c r="P3451">
        <v>130</v>
      </c>
      <c r="Q3451">
        <v>0</v>
      </c>
      <c r="R3451">
        <v>0</v>
      </c>
      <c r="S3451">
        <v>0</v>
      </c>
      <c r="T3451">
        <v>3</v>
      </c>
      <c r="U3451">
        <v>0</v>
      </c>
      <c r="V3451">
        <v>0</v>
      </c>
      <c r="W3451">
        <v>0</v>
      </c>
      <c r="X3451">
        <v>58.237473878438387</v>
      </c>
      <c r="Y3451">
        <v>0</v>
      </c>
      <c r="Z3451">
        <v>0</v>
      </c>
      <c r="AA3451">
        <v>0</v>
      </c>
      <c r="AB3451">
        <v>3.0501732331251934</v>
      </c>
      <c r="AC3451">
        <v>0</v>
      </c>
      <c r="AD3451">
        <v>0</v>
      </c>
      <c r="AE3451">
        <v>61.287647111563579</v>
      </c>
    </row>
    <row r="3452" spans="1:31" x14ac:dyDescent="0.25">
      <c r="A3452">
        <v>1812131</v>
      </c>
      <c r="B3452">
        <v>1</v>
      </c>
      <c r="C3452" t="s">
        <v>81</v>
      </c>
      <c r="D3452" t="s">
        <v>127</v>
      </c>
      <c r="E3452" t="s">
        <v>193</v>
      </c>
      <c r="F3452" t="s">
        <v>10177</v>
      </c>
      <c r="G3452" t="s">
        <v>235</v>
      </c>
      <c r="H3452" t="s">
        <v>134</v>
      </c>
      <c r="I3452" t="s">
        <v>135</v>
      </c>
      <c r="J3452" t="s">
        <v>136</v>
      </c>
      <c r="K3452" t="s">
        <v>137</v>
      </c>
      <c r="L3452" t="s">
        <v>10178</v>
      </c>
      <c r="M3452" t="s">
        <v>10179</v>
      </c>
      <c r="N3452">
        <v>0.94444444400000005</v>
      </c>
      <c r="O3452">
        <v>0</v>
      </c>
      <c r="P3452">
        <v>41</v>
      </c>
      <c r="Q3452">
        <v>0</v>
      </c>
      <c r="R3452">
        <v>1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8.1588388398543437</v>
      </c>
      <c r="Y3452">
        <v>0</v>
      </c>
      <c r="Z3452">
        <v>9.0881199127826939E-2</v>
      </c>
      <c r="AA3452">
        <v>0</v>
      </c>
      <c r="AB3452">
        <v>2.5184125549146667E-2</v>
      </c>
      <c r="AC3452">
        <v>0</v>
      </c>
      <c r="AD3452">
        <v>0</v>
      </c>
      <c r="AE3452">
        <v>8.2749041645313177</v>
      </c>
    </row>
    <row r="3453" spans="1:31" x14ac:dyDescent="0.25">
      <c r="A3453">
        <v>1812132</v>
      </c>
      <c r="B3453">
        <v>1</v>
      </c>
      <c r="C3453" t="s">
        <v>80</v>
      </c>
      <c r="D3453" t="s">
        <v>90</v>
      </c>
      <c r="E3453" t="s">
        <v>193</v>
      </c>
      <c r="F3453" t="s">
        <v>10180</v>
      </c>
      <c r="G3453" t="s">
        <v>1943</v>
      </c>
      <c r="H3453" t="s">
        <v>134</v>
      </c>
      <c r="I3453" t="s">
        <v>135</v>
      </c>
      <c r="J3453" t="s">
        <v>136</v>
      </c>
      <c r="K3453" t="s">
        <v>137</v>
      </c>
      <c r="L3453" t="s">
        <v>10181</v>
      </c>
      <c r="M3453" t="s">
        <v>10182</v>
      </c>
      <c r="N3453">
        <v>2.7252777770000001</v>
      </c>
      <c r="O3453">
        <v>0</v>
      </c>
      <c r="P3453">
        <v>171</v>
      </c>
      <c r="Q3453">
        <v>0</v>
      </c>
      <c r="R3453">
        <v>0</v>
      </c>
      <c r="S3453">
        <v>0</v>
      </c>
      <c r="T3453">
        <v>3</v>
      </c>
      <c r="U3453">
        <v>0</v>
      </c>
      <c r="V3453">
        <v>0</v>
      </c>
      <c r="W3453">
        <v>0</v>
      </c>
      <c r="X3453">
        <v>122.32261817201808</v>
      </c>
      <c r="Y3453">
        <v>0</v>
      </c>
      <c r="Z3453">
        <v>0</v>
      </c>
      <c r="AA3453">
        <v>0</v>
      </c>
      <c r="AB3453">
        <v>1.4695167101806539</v>
      </c>
      <c r="AC3453">
        <v>0</v>
      </c>
      <c r="AD3453">
        <v>0</v>
      </c>
      <c r="AE3453">
        <v>123.79213488219874</v>
      </c>
    </row>
    <row r="3454" spans="1:31" x14ac:dyDescent="0.25">
      <c r="A3454">
        <v>1812134</v>
      </c>
      <c r="B3454">
        <v>1</v>
      </c>
      <c r="C3454" t="s">
        <v>80</v>
      </c>
      <c r="D3454" t="s">
        <v>98</v>
      </c>
      <c r="E3454" t="s">
        <v>193</v>
      </c>
      <c r="F3454" t="s">
        <v>10183</v>
      </c>
      <c r="G3454" t="s">
        <v>235</v>
      </c>
      <c r="H3454" t="s">
        <v>134</v>
      </c>
      <c r="I3454" t="s">
        <v>135</v>
      </c>
      <c r="J3454" t="s">
        <v>136</v>
      </c>
      <c r="K3454" t="s">
        <v>137</v>
      </c>
      <c r="L3454" t="s">
        <v>10184</v>
      </c>
      <c r="M3454" t="s">
        <v>10185</v>
      </c>
      <c r="N3454">
        <v>1.3049999999999999</v>
      </c>
      <c r="O3454">
        <v>0</v>
      </c>
      <c r="P3454">
        <v>15</v>
      </c>
      <c r="Q3454">
        <v>0</v>
      </c>
      <c r="R3454">
        <v>6</v>
      </c>
      <c r="S3454">
        <v>0</v>
      </c>
      <c r="T3454">
        <v>3</v>
      </c>
      <c r="U3454">
        <v>0</v>
      </c>
      <c r="V3454">
        <v>0</v>
      </c>
      <c r="W3454">
        <v>0</v>
      </c>
      <c r="X3454">
        <v>7.6307663283080664</v>
      </c>
      <c r="Y3454">
        <v>0</v>
      </c>
      <c r="Z3454">
        <v>2.1020419706661602</v>
      </c>
      <c r="AA3454">
        <v>0</v>
      </c>
      <c r="AB3454">
        <v>6.3319044065260801</v>
      </c>
      <c r="AC3454">
        <v>0</v>
      </c>
      <c r="AD3454">
        <v>0</v>
      </c>
      <c r="AE3454">
        <v>16.064712705500305</v>
      </c>
    </row>
    <row r="3455" spans="1:31" x14ac:dyDescent="0.25">
      <c r="A3455">
        <v>1812136</v>
      </c>
      <c r="B3455">
        <v>1</v>
      </c>
      <c r="C3455" t="s">
        <v>80</v>
      </c>
      <c r="D3455" t="s">
        <v>96</v>
      </c>
      <c r="E3455" t="s">
        <v>131</v>
      </c>
      <c r="F3455" t="s">
        <v>10186</v>
      </c>
      <c r="G3455" t="s">
        <v>133</v>
      </c>
      <c r="H3455" t="s">
        <v>134</v>
      </c>
      <c r="I3455" t="s">
        <v>135</v>
      </c>
      <c r="J3455" t="s">
        <v>136</v>
      </c>
      <c r="K3455" t="s">
        <v>137</v>
      </c>
      <c r="L3455" t="s">
        <v>10187</v>
      </c>
      <c r="M3455" t="s">
        <v>10188</v>
      </c>
      <c r="N3455">
        <v>4.2891666659999999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38.044270994855346</v>
      </c>
      <c r="AC3455">
        <v>0</v>
      </c>
      <c r="AD3455">
        <v>0</v>
      </c>
      <c r="AE3455">
        <v>38.044270994855346</v>
      </c>
    </row>
    <row r="3456" spans="1:31" x14ac:dyDescent="0.25">
      <c r="A3456">
        <v>1812138</v>
      </c>
      <c r="B3456">
        <v>1</v>
      </c>
      <c r="C3456" t="s">
        <v>80</v>
      </c>
      <c r="D3456" t="s">
        <v>90</v>
      </c>
      <c r="E3456" t="s">
        <v>131</v>
      </c>
      <c r="F3456" t="s">
        <v>10189</v>
      </c>
      <c r="G3456" t="s">
        <v>231</v>
      </c>
      <c r="H3456" t="s">
        <v>134</v>
      </c>
      <c r="I3456" t="s">
        <v>135</v>
      </c>
      <c r="J3456" t="s">
        <v>136</v>
      </c>
      <c r="K3456" t="s">
        <v>137</v>
      </c>
      <c r="L3456" t="s">
        <v>10190</v>
      </c>
      <c r="M3456" t="s">
        <v>10191</v>
      </c>
      <c r="N3456">
        <v>0.93277777699999997</v>
      </c>
      <c r="O3456">
        <v>0</v>
      </c>
      <c r="P3456">
        <v>6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1.9537596724607671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1.9537596724607671</v>
      </c>
    </row>
    <row r="3457" spans="1:31" x14ac:dyDescent="0.25">
      <c r="A3457">
        <v>1812139</v>
      </c>
      <c r="B3457">
        <v>1</v>
      </c>
      <c r="C3457" t="s">
        <v>81</v>
      </c>
      <c r="D3457" t="s">
        <v>116</v>
      </c>
      <c r="E3457" t="s">
        <v>193</v>
      </c>
      <c r="F3457" t="s">
        <v>10192</v>
      </c>
      <c r="G3457" t="s">
        <v>235</v>
      </c>
      <c r="H3457" t="s">
        <v>134</v>
      </c>
      <c r="I3457" t="s">
        <v>135</v>
      </c>
      <c r="J3457" t="s">
        <v>136</v>
      </c>
      <c r="K3457" t="s">
        <v>137</v>
      </c>
      <c r="L3457" t="s">
        <v>10193</v>
      </c>
      <c r="M3457" t="s">
        <v>10194</v>
      </c>
      <c r="N3457">
        <v>0.87055555500000004</v>
      </c>
      <c r="O3457">
        <v>0</v>
      </c>
      <c r="P3457">
        <v>15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1.2705338394662347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1.2705338394662347</v>
      </c>
    </row>
    <row r="3458" spans="1:31" x14ac:dyDescent="0.25">
      <c r="A3458">
        <v>1812140</v>
      </c>
      <c r="B3458">
        <v>1</v>
      </c>
      <c r="C3458" t="s">
        <v>81</v>
      </c>
      <c r="D3458" t="s">
        <v>112</v>
      </c>
      <c r="E3458" t="s">
        <v>291</v>
      </c>
      <c r="F3458" t="s">
        <v>10195</v>
      </c>
      <c r="G3458" t="s">
        <v>424</v>
      </c>
      <c r="H3458" t="s">
        <v>134</v>
      </c>
      <c r="I3458" t="s">
        <v>135</v>
      </c>
      <c r="J3458" t="s">
        <v>136</v>
      </c>
      <c r="K3458" t="s">
        <v>137</v>
      </c>
      <c r="L3458" t="s">
        <v>10196</v>
      </c>
      <c r="M3458" t="s">
        <v>10197</v>
      </c>
      <c r="N3458">
        <v>1.8747222219999999</v>
      </c>
      <c r="O3458">
        <v>0</v>
      </c>
      <c r="P3458">
        <v>110</v>
      </c>
      <c r="Q3458">
        <v>0</v>
      </c>
      <c r="R3458">
        <v>0</v>
      </c>
      <c r="S3458">
        <v>0</v>
      </c>
      <c r="T3458">
        <v>4</v>
      </c>
      <c r="U3458">
        <v>0</v>
      </c>
      <c r="V3458">
        <v>0</v>
      </c>
      <c r="W3458">
        <v>0</v>
      </c>
      <c r="X3458">
        <v>15.209763032703647</v>
      </c>
      <c r="Y3458">
        <v>0</v>
      </c>
      <c r="Z3458">
        <v>0</v>
      </c>
      <c r="AA3458">
        <v>0</v>
      </c>
      <c r="AB3458">
        <v>0.33526816866010889</v>
      </c>
      <c r="AC3458">
        <v>0</v>
      </c>
      <c r="AD3458">
        <v>0</v>
      </c>
      <c r="AE3458">
        <v>15.545031201363756</v>
      </c>
    </row>
    <row r="3459" spans="1:31" x14ac:dyDescent="0.25">
      <c r="A3459">
        <v>1812141</v>
      </c>
      <c r="B3459">
        <v>1</v>
      </c>
      <c r="C3459" t="s">
        <v>80</v>
      </c>
      <c r="D3459" t="s">
        <v>96</v>
      </c>
      <c r="E3459" t="s">
        <v>146</v>
      </c>
      <c r="F3459" t="s">
        <v>10198</v>
      </c>
      <c r="G3459" t="s">
        <v>593</v>
      </c>
      <c r="H3459" t="s">
        <v>143</v>
      </c>
      <c r="I3459" t="s">
        <v>135</v>
      </c>
      <c r="J3459" t="s">
        <v>136</v>
      </c>
      <c r="K3459" t="s">
        <v>137</v>
      </c>
      <c r="L3459" t="s">
        <v>10199</v>
      </c>
      <c r="M3459" t="s">
        <v>10200</v>
      </c>
      <c r="N3459">
        <v>1.6563888879999999</v>
      </c>
      <c r="O3459">
        <v>0</v>
      </c>
      <c r="P3459">
        <v>82</v>
      </c>
      <c r="Q3459">
        <v>0</v>
      </c>
      <c r="R3459">
        <v>3</v>
      </c>
      <c r="S3459">
        <v>0</v>
      </c>
      <c r="T3459">
        <v>9</v>
      </c>
      <c r="U3459">
        <v>0</v>
      </c>
      <c r="V3459">
        <v>0</v>
      </c>
      <c r="W3459">
        <v>0</v>
      </c>
      <c r="X3459">
        <v>52.082546083969845</v>
      </c>
      <c r="Y3459">
        <v>0</v>
      </c>
      <c r="Z3459">
        <v>0.9810098159131404</v>
      </c>
      <c r="AA3459">
        <v>0</v>
      </c>
      <c r="AB3459">
        <v>5.8108424567653554</v>
      </c>
      <c r="AC3459">
        <v>0</v>
      </c>
      <c r="AD3459">
        <v>0</v>
      </c>
      <c r="AE3459">
        <v>58.874398356648342</v>
      </c>
    </row>
    <row r="3460" spans="1:31" x14ac:dyDescent="0.25">
      <c r="A3460">
        <v>1812145</v>
      </c>
      <c r="B3460">
        <v>1</v>
      </c>
      <c r="C3460" t="s">
        <v>81</v>
      </c>
      <c r="D3460" t="s">
        <v>128</v>
      </c>
      <c r="E3460" t="s">
        <v>140</v>
      </c>
      <c r="F3460" t="s">
        <v>224</v>
      </c>
      <c r="G3460" t="s">
        <v>142</v>
      </c>
      <c r="H3460" t="s">
        <v>143</v>
      </c>
      <c r="I3460" t="s">
        <v>135</v>
      </c>
      <c r="J3460" t="s">
        <v>136</v>
      </c>
      <c r="K3460" t="s">
        <v>137</v>
      </c>
      <c r="L3460" t="s">
        <v>10201</v>
      </c>
      <c r="M3460" t="s">
        <v>10202</v>
      </c>
      <c r="N3460">
        <v>0.226111111</v>
      </c>
      <c r="O3460">
        <v>1</v>
      </c>
      <c r="P3460">
        <v>553</v>
      </c>
      <c r="Q3460">
        <v>2</v>
      </c>
      <c r="R3460">
        <v>3</v>
      </c>
      <c r="S3460">
        <v>3</v>
      </c>
      <c r="T3460">
        <v>38</v>
      </c>
      <c r="U3460">
        <v>0</v>
      </c>
      <c r="V3460">
        <v>0</v>
      </c>
      <c r="W3460">
        <v>5.9116936677333337E-2</v>
      </c>
      <c r="X3460">
        <v>14.480830604695537</v>
      </c>
      <c r="Y3460">
        <v>0.20938446197244892</v>
      </c>
      <c r="Z3460">
        <v>4.8382355002031113E-2</v>
      </c>
      <c r="AA3460">
        <v>4.9860619698300281</v>
      </c>
      <c r="AB3460">
        <v>3.2752751190570657</v>
      </c>
      <c r="AC3460">
        <v>0</v>
      </c>
      <c r="AD3460">
        <v>0</v>
      </c>
      <c r="AE3460">
        <v>23.059051447234445</v>
      </c>
    </row>
    <row r="3461" spans="1:31" x14ac:dyDescent="0.25">
      <c r="A3461">
        <v>1812146</v>
      </c>
      <c r="B3461">
        <v>1</v>
      </c>
      <c r="C3461" t="s">
        <v>80</v>
      </c>
      <c r="D3461" t="s">
        <v>96</v>
      </c>
      <c r="E3461" t="s">
        <v>176</v>
      </c>
      <c r="F3461" t="s">
        <v>10203</v>
      </c>
      <c r="G3461" t="s">
        <v>142</v>
      </c>
      <c r="H3461" t="s">
        <v>143</v>
      </c>
      <c r="I3461" t="s">
        <v>135</v>
      </c>
      <c r="J3461" t="s">
        <v>136</v>
      </c>
      <c r="K3461" t="s">
        <v>137</v>
      </c>
      <c r="L3461" t="s">
        <v>10204</v>
      </c>
      <c r="M3461" t="s">
        <v>10205</v>
      </c>
      <c r="N3461">
        <v>9.4166665999999996E-2</v>
      </c>
      <c r="O3461">
        <v>0</v>
      </c>
      <c r="P3461">
        <v>914</v>
      </c>
      <c r="Q3461">
        <v>0</v>
      </c>
      <c r="R3461">
        <v>7</v>
      </c>
      <c r="S3461">
        <v>0</v>
      </c>
      <c r="T3461">
        <v>183</v>
      </c>
      <c r="U3461">
        <v>0</v>
      </c>
      <c r="V3461">
        <v>0</v>
      </c>
      <c r="W3461">
        <v>0</v>
      </c>
      <c r="X3461">
        <v>53.821103775162136</v>
      </c>
      <c r="Y3461">
        <v>0</v>
      </c>
      <c r="Z3461">
        <v>0.27562174816185336</v>
      </c>
      <c r="AA3461">
        <v>0</v>
      </c>
      <c r="AB3461">
        <v>11.44103633787676</v>
      </c>
      <c r="AC3461">
        <v>0</v>
      </c>
      <c r="AD3461">
        <v>0</v>
      </c>
      <c r="AE3461">
        <v>65.53776186120075</v>
      </c>
    </row>
    <row r="3462" spans="1:31" x14ac:dyDescent="0.25">
      <c r="A3462">
        <v>1812147</v>
      </c>
      <c r="B3462">
        <v>1</v>
      </c>
      <c r="C3462" t="s">
        <v>80</v>
      </c>
      <c r="D3462" t="s">
        <v>93</v>
      </c>
      <c r="E3462" t="s">
        <v>193</v>
      </c>
      <c r="F3462" t="s">
        <v>10206</v>
      </c>
      <c r="G3462" t="s">
        <v>235</v>
      </c>
      <c r="H3462" t="s">
        <v>134</v>
      </c>
      <c r="I3462" t="s">
        <v>135</v>
      </c>
      <c r="J3462" t="s">
        <v>136</v>
      </c>
      <c r="K3462" t="s">
        <v>137</v>
      </c>
      <c r="L3462" t="s">
        <v>10207</v>
      </c>
      <c r="M3462" t="s">
        <v>10208</v>
      </c>
      <c r="N3462">
        <v>2.4436111110000001</v>
      </c>
      <c r="O3462">
        <v>0</v>
      </c>
      <c r="P3462">
        <v>0</v>
      </c>
      <c r="Q3462">
        <v>0</v>
      </c>
      <c r="R3462">
        <v>5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0.94174103130142395</v>
      </c>
      <c r="AA3462">
        <v>0</v>
      </c>
      <c r="AB3462">
        <v>0</v>
      </c>
      <c r="AC3462">
        <v>0</v>
      </c>
      <c r="AD3462">
        <v>0</v>
      </c>
      <c r="AE3462">
        <v>0.94174103130142395</v>
      </c>
    </row>
    <row r="3463" spans="1:31" x14ac:dyDescent="0.25">
      <c r="A3463">
        <v>1812150</v>
      </c>
      <c r="B3463">
        <v>1</v>
      </c>
      <c r="C3463" t="s">
        <v>80</v>
      </c>
      <c r="D3463" t="s">
        <v>82</v>
      </c>
      <c r="E3463" t="s">
        <v>131</v>
      </c>
      <c r="F3463" t="s">
        <v>10209</v>
      </c>
      <c r="G3463" t="s">
        <v>231</v>
      </c>
      <c r="H3463" t="s">
        <v>134</v>
      </c>
      <c r="I3463" t="s">
        <v>135</v>
      </c>
      <c r="J3463" t="s">
        <v>136</v>
      </c>
      <c r="K3463" t="s">
        <v>137</v>
      </c>
      <c r="L3463" t="s">
        <v>10210</v>
      </c>
      <c r="M3463" t="s">
        <v>10211</v>
      </c>
      <c r="N3463">
        <v>4.8047222219999997</v>
      </c>
      <c r="O3463">
        <v>0</v>
      </c>
      <c r="P3463">
        <v>1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7.7071432388161115E-3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7.7071432388161115E-3</v>
      </c>
    </row>
    <row r="3464" spans="1:31" x14ac:dyDescent="0.25">
      <c r="A3464">
        <v>1812153</v>
      </c>
      <c r="B3464">
        <v>1</v>
      </c>
      <c r="C3464" t="s">
        <v>81</v>
      </c>
      <c r="D3464" t="s">
        <v>113</v>
      </c>
      <c r="E3464" t="s">
        <v>193</v>
      </c>
      <c r="F3464" t="s">
        <v>10212</v>
      </c>
      <c r="G3464" t="s">
        <v>235</v>
      </c>
      <c r="H3464" t="s">
        <v>134</v>
      </c>
      <c r="I3464" t="s">
        <v>135</v>
      </c>
      <c r="J3464" t="s">
        <v>136</v>
      </c>
      <c r="K3464" t="s">
        <v>137</v>
      </c>
      <c r="L3464" t="s">
        <v>10213</v>
      </c>
      <c r="M3464" t="s">
        <v>10214</v>
      </c>
      <c r="N3464">
        <v>2.0611111110000002</v>
      </c>
      <c r="O3464">
        <v>0</v>
      </c>
      <c r="P3464">
        <v>21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10.280834117922264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10.280834117922264</v>
      </c>
    </row>
    <row r="3465" spans="1:31" x14ac:dyDescent="0.25">
      <c r="A3465">
        <v>1812154</v>
      </c>
      <c r="B3465">
        <v>1</v>
      </c>
      <c r="C3465" t="s">
        <v>80</v>
      </c>
      <c r="D3465" t="s">
        <v>98</v>
      </c>
      <c r="E3465" t="s">
        <v>146</v>
      </c>
      <c r="F3465" t="s">
        <v>10215</v>
      </c>
      <c r="G3465" t="s">
        <v>170</v>
      </c>
      <c r="H3465" t="s">
        <v>143</v>
      </c>
      <c r="I3465" t="s">
        <v>135</v>
      </c>
      <c r="J3465" t="s">
        <v>136</v>
      </c>
      <c r="K3465" t="s">
        <v>137</v>
      </c>
      <c r="L3465" t="s">
        <v>10216</v>
      </c>
      <c r="M3465" t="s">
        <v>10217</v>
      </c>
      <c r="N3465">
        <v>1.1247222219999999</v>
      </c>
      <c r="O3465">
        <v>0</v>
      </c>
      <c r="P3465">
        <v>27</v>
      </c>
      <c r="Q3465">
        <v>0</v>
      </c>
      <c r="R3465">
        <v>36</v>
      </c>
      <c r="S3465">
        <v>0</v>
      </c>
      <c r="T3465">
        <v>6</v>
      </c>
      <c r="U3465">
        <v>0</v>
      </c>
      <c r="V3465">
        <v>0</v>
      </c>
      <c r="W3465">
        <v>0</v>
      </c>
      <c r="X3465">
        <v>7.5591596151856422</v>
      </c>
      <c r="Y3465">
        <v>0</v>
      </c>
      <c r="Z3465">
        <v>9.2501862278563998</v>
      </c>
      <c r="AA3465">
        <v>0</v>
      </c>
      <c r="AB3465">
        <v>4.7684667904882492</v>
      </c>
      <c r="AC3465">
        <v>0</v>
      </c>
      <c r="AD3465">
        <v>0</v>
      </c>
      <c r="AE3465">
        <v>21.577812633530293</v>
      </c>
    </row>
    <row r="3466" spans="1:31" x14ac:dyDescent="0.25">
      <c r="A3466">
        <v>1812155</v>
      </c>
      <c r="B3466">
        <v>1</v>
      </c>
      <c r="C3466" t="s">
        <v>80</v>
      </c>
      <c r="D3466" t="s">
        <v>92</v>
      </c>
      <c r="E3466" t="s">
        <v>131</v>
      </c>
      <c r="F3466" t="s">
        <v>10218</v>
      </c>
      <c r="G3466" t="s">
        <v>209</v>
      </c>
      <c r="H3466" t="s">
        <v>134</v>
      </c>
      <c r="I3466" t="s">
        <v>135</v>
      </c>
      <c r="J3466" t="s">
        <v>136</v>
      </c>
      <c r="K3466" t="s">
        <v>137</v>
      </c>
      <c r="L3466" t="s">
        <v>10219</v>
      </c>
      <c r="M3466" t="s">
        <v>10220</v>
      </c>
      <c r="N3466">
        <v>2.7658333329999998</v>
      </c>
      <c r="O3466">
        <v>0</v>
      </c>
      <c r="P3466">
        <v>6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2.8723660031314675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2.8723660031314675</v>
      </c>
    </row>
    <row r="3467" spans="1:31" x14ac:dyDescent="0.25">
      <c r="A3467">
        <v>1812156</v>
      </c>
      <c r="B3467">
        <v>1</v>
      </c>
      <c r="C3467" t="s">
        <v>81</v>
      </c>
      <c r="D3467" t="s">
        <v>122</v>
      </c>
      <c r="E3467" t="s">
        <v>146</v>
      </c>
      <c r="F3467" t="s">
        <v>10221</v>
      </c>
      <c r="G3467" t="s">
        <v>706</v>
      </c>
      <c r="H3467" t="s">
        <v>143</v>
      </c>
      <c r="I3467" t="s">
        <v>135</v>
      </c>
      <c r="J3467" t="s">
        <v>136</v>
      </c>
      <c r="K3467" t="s">
        <v>137</v>
      </c>
      <c r="L3467" t="s">
        <v>10222</v>
      </c>
      <c r="M3467" t="s">
        <v>10223</v>
      </c>
      <c r="N3467">
        <v>3.7338888880000001</v>
      </c>
      <c r="O3467">
        <v>0</v>
      </c>
      <c r="P3467">
        <v>113</v>
      </c>
      <c r="Q3467">
        <v>0</v>
      </c>
      <c r="R3467">
        <v>0</v>
      </c>
      <c r="S3467">
        <v>0</v>
      </c>
      <c r="T3467">
        <v>12</v>
      </c>
      <c r="U3467">
        <v>0</v>
      </c>
      <c r="V3467">
        <v>0</v>
      </c>
      <c r="W3467">
        <v>0</v>
      </c>
      <c r="X3467">
        <v>40.198740693631088</v>
      </c>
      <c r="Y3467">
        <v>0</v>
      </c>
      <c r="Z3467">
        <v>0</v>
      </c>
      <c r="AA3467">
        <v>0</v>
      </c>
      <c r="AB3467">
        <v>2.1722838361493677</v>
      </c>
      <c r="AC3467">
        <v>0</v>
      </c>
      <c r="AD3467">
        <v>0</v>
      </c>
      <c r="AE3467">
        <v>42.371024529780456</v>
      </c>
    </row>
    <row r="3468" spans="1:31" x14ac:dyDescent="0.25">
      <c r="A3468">
        <v>1812158</v>
      </c>
      <c r="B3468">
        <v>1</v>
      </c>
      <c r="C3468" t="s">
        <v>81</v>
      </c>
      <c r="D3468" t="s">
        <v>125</v>
      </c>
      <c r="E3468" t="s">
        <v>140</v>
      </c>
      <c r="F3468" t="s">
        <v>10224</v>
      </c>
      <c r="G3468" t="s">
        <v>142</v>
      </c>
      <c r="H3468" t="s">
        <v>143</v>
      </c>
      <c r="I3468" t="s">
        <v>135</v>
      </c>
      <c r="J3468" t="s">
        <v>136</v>
      </c>
      <c r="K3468" t="s">
        <v>137</v>
      </c>
      <c r="L3468" t="s">
        <v>10225</v>
      </c>
      <c r="M3468" t="s">
        <v>10226</v>
      </c>
      <c r="N3468">
        <v>0.39500000000000002</v>
      </c>
      <c r="O3468">
        <v>0</v>
      </c>
      <c r="P3468">
        <v>394</v>
      </c>
      <c r="Q3468">
        <v>20</v>
      </c>
      <c r="R3468">
        <v>45</v>
      </c>
      <c r="S3468">
        <v>1</v>
      </c>
      <c r="T3468">
        <v>29</v>
      </c>
      <c r="U3468">
        <v>0</v>
      </c>
      <c r="V3468">
        <v>0</v>
      </c>
      <c r="W3468">
        <v>0</v>
      </c>
      <c r="X3468">
        <v>32.987508936319152</v>
      </c>
      <c r="Y3468">
        <v>14.465992300866166</v>
      </c>
      <c r="Z3468">
        <v>11.766090130572962</v>
      </c>
      <c r="AA3468">
        <v>1.1673985531002693</v>
      </c>
      <c r="AB3468">
        <v>2.356399239098359</v>
      </c>
      <c r="AC3468">
        <v>0</v>
      </c>
      <c r="AD3468">
        <v>0</v>
      </c>
      <c r="AE3468">
        <v>62.743389159956912</v>
      </c>
    </row>
    <row r="3469" spans="1:31" x14ac:dyDescent="0.25">
      <c r="A3469">
        <v>1812159</v>
      </c>
      <c r="B3469">
        <v>1</v>
      </c>
      <c r="C3469" t="s">
        <v>80</v>
      </c>
      <c r="D3469" t="s">
        <v>94</v>
      </c>
      <c r="E3469" t="s">
        <v>176</v>
      </c>
      <c r="F3469" t="s">
        <v>10227</v>
      </c>
      <c r="G3469" t="s">
        <v>142</v>
      </c>
      <c r="H3469" t="s">
        <v>143</v>
      </c>
      <c r="I3469" t="s">
        <v>135</v>
      </c>
      <c r="J3469" t="s">
        <v>136</v>
      </c>
      <c r="K3469" t="s">
        <v>137</v>
      </c>
      <c r="L3469" t="s">
        <v>10228</v>
      </c>
      <c r="M3469" t="s">
        <v>10229</v>
      </c>
      <c r="N3469">
        <v>0.82055555499999999</v>
      </c>
      <c r="O3469">
        <v>0</v>
      </c>
      <c r="P3469">
        <v>595</v>
      </c>
      <c r="Q3469">
        <v>31</v>
      </c>
      <c r="R3469">
        <v>40</v>
      </c>
      <c r="S3469">
        <v>14</v>
      </c>
      <c r="T3469">
        <v>79</v>
      </c>
      <c r="U3469">
        <v>7</v>
      </c>
      <c r="V3469">
        <v>0</v>
      </c>
      <c r="W3469">
        <v>0</v>
      </c>
      <c r="X3469">
        <v>131.65542743869025</v>
      </c>
      <c r="Y3469">
        <v>17.775234281564348</v>
      </c>
      <c r="Z3469">
        <v>8.7265570785353912</v>
      </c>
      <c r="AA3469">
        <v>213.05500819236042</v>
      </c>
      <c r="AB3469">
        <v>22.192971057829414</v>
      </c>
      <c r="AC3469">
        <v>103.5726724716786</v>
      </c>
      <c r="AD3469">
        <v>0</v>
      </c>
      <c r="AE3469">
        <v>496.97787052065837</v>
      </c>
    </row>
    <row r="3470" spans="1:31" x14ac:dyDescent="0.25">
      <c r="A3470">
        <v>1812162</v>
      </c>
      <c r="B3470">
        <v>1</v>
      </c>
      <c r="C3470" t="s">
        <v>80</v>
      </c>
      <c r="D3470" t="s">
        <v>94</v>
      </c>
      <c r="E3470" t="s">
        <v>291</v>
      </c>
      <c r="F3470" t="s">
        <v>1455</v>
      </c>
      <c r="G3470" t="s">
        <v>5591</v>
      </c>
      <c r="H3470" t="s">
        <v>143</v>
      </c>
      <c r="I3470" t="s">
        <v>135</v>
      </c>
      <c r="J3470" t="s">
        <v>136</v>
      </c>
      <c r="K3470" t="s">
        <v>137</v>
      </c>
      <c r="L3470" t="s">
        <v>10230</v>
      </c>
      <c r="M3470" t="s">
        <v>10231</v>
      </c>
      <c r="N3470">
        <v>4.0369444440000004</v>
      </c>
      <c r="O3470">
        <v>0</v>
      </c>
      <c r="P3470">
        <v>105</v>
      </c>
      <c r="Q3470">
        <v>0</v>
      </c>
      <c r="R3470">
        <v>1</v>
      </c>
      <c r="S3470">
        <v>0</v>
      </c>
      <c r="T3470">
        <v>5</v>
      </c>
      <c r="U3470">
        <v>0</v>
      </c>
      <c r="V3470">
        <v>0</v>
      </c>
      <c r="W3470">
        <v>0</v>
      </c>
      <c r="X3470">
        <v>97.201893794316135</v>
      </c>
      <c r="Y3470">
        <v>0</v>
      </c>
      <c r="Z3470">
        <v>0</v>
      </c>
      <c r="AA3470">
        <v>0</v>
      </c>
      <c r="AB3470">
        <v>0.39393391635238667</v>
      </c>
      <c r="AC3470">
        <v>0</v>
      </c>
      <c r="AD3470">
        <v>0</v>
      </c>
      <c r="AE3470">
        <v>97.595827710668516</v>
      </c>
    </row>
    <row r="3471" spans="1:31" x14ac:dyDescent="0.25">
      <c r="A3471">
        <v>1812166</v>
      </c>
      <c r="B3471">
        <v>1</v>
      </c>
      <c r="C3471" t="s">
        <v>80</v>
      </c>
      <c r="D3471" t="s">
        <v>96</v>
      </c>
      <c r="E3471" t="s">
        <v>131</v>
      </c>
      <c r="F3471" t="s">
        <v>10232</v>
      </c>
      <c r="G3471" t="s">
        <v>231</v>
      </c>
      <c r="H3471" t="s">
        <v>134</v>
      </c>
      <c r="I3471" t="s">
        <v>135</v>
      </c>
      <c r="J3471" t="s">
        <v>136</v>
      </c>
      <c r="K3471" t="s">
        <v>137</v>
      </c>
      <c r="L3471" t="s">
        <v>10233</v>
      </c>
      <c r="M3471" t="s">
        <v>10234</v>
      </c>
      <c r="N3471">
        <v>1.058333333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0.23075926783896919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0.23075926783896919</v>
      </c>
    </row>
    <row r="3472" spans="1:31" x14ac:dyDescent="0.25">
      <c r="A3472">
        <v>1812167</v>
      </c>
      <c r="B3472">
        <v>1</v>
      </c>
      <c r="C3472" t="s">
        <v>81</v>
      </c>
      <c r="D3472" t="s">
        <v>127</v>
      </c>
      <c r="E3472" t="s">
        <v>146</v>
      </c>
      <c r="F3472" t="s">
        <v>3372</v>
      </c>
      <c r="G3472" t="s">
        <v>142</v>
      </c>
      <c r="H3472" t="s">
        <v>143</v>
      </c>
      <c r="I3472" t="s">
        <v>199</v>
      </c>
      <c r="J3472" t="s">
        <v>136</v>
      </c>
      <c r="K3472" t="s">
        <v>137</v>
      </c>
      <c r="L3472" t="s">
        <v>10235</v>
      </c>
      <c r="M3472" t="s">
        <v>10236</v>
      </c>
      <c r="N3472">
        <v>8.3333330000000001E-3</v>
      </c>
      <c r="O3472">
        <v>0</v>
      </c>
      <c r="P3472">
        <v>395</v>
      </c>
      <c r="Q3472">
        <v>10</v>
      </c>
      <c r="R3472">
        <v>28</v>
      </c>
      <c r="S3472">
        <v>3</v>
      </c>
      <c r="T3472">
        <v>27</v>
      </c>
      <c r="U3472">
        <v>4</v>
      </c>
      <c r="V3472">
        <v>0</v>
      </c>
      <c r="W3472">
        <v>0</v>
      </c>
      <c r="X3472">
        <v>0.74233135357731661</v>
      </c>
      <c r="Y3472">
        <v>3.6100208737249999E-2</v>
      </c>
      <c r="Z3472">
        <v>0.14325169233597501</v>
      </c>
      <c r="AA3472">
        <v>3.0390516218649668</v>
      </c>
      <c r="AB3472">
        <v>4.7560501888624991E-2</v>
      </c>
      <c r="AC3472">
        <v>0.29670712696942503</v>
      </c>
      <c r="AD3472">
        <v>0</v>
      </c>
      <c r="AE3472">
        <v>4.3050025053735581</v>
      </c>
    </row>
    <row r="3473" spans="1:31" x14ac:dyDescent="0.25">
      <c r="A3473">
        <v>1812168</v>
      </c>
      <c r="B3473">
        <v>1</v>
      </c>
      <c r="C3473" t="s">
        <v>81</v>
      </c>
      <c r="D3473" t="s">
        <v>115</v>
      </c>
      <c r="E3473" t="s">
        <v>291</v>
      </c>
      <c r="F3473" t="s">
        <v>10237</v>
      </c>
      <c r="G3473" t="s">
        <v>424</v>
      </c>
      <c r="H3473" t="s">
        <v>134</v>
      </c>
      <c r="I3473" t="s">
        <v>135</v>
      </c>
      <c r="J3473" t="s">
        <v>136</v>
      </c>
      <c r="K3473" t="s">
        <v>137</v>
      </c>
      <c r="L3473" t="s">
        <v>10238</v>
      </c>
      <c r="M3473" t="s">
        <v>10239</v>
      </c>
      <c r="N3473">
        <v>0.73805555499999997</v>
      </c>
      <c r="O3473">
        <v>0</v>
      </c>
      <c r="P3473">
        <v>11</v>
      </c>
      <c r="Q3473">
        <v>0</v>
      </c>
      <c r="R3473">
        <v>29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0.44707452466084396</v>
      </c>
      <c r="Y3473">
        <v>0</v>
      </c>
      <c r="Z3473">
        <v>3.1560508705773742</v>
      </c>
      <c r="AA3473">
        <v>0</v>
      </c>
      <c r="AB3473">
        <v>0</v>
      </c>
      <c r="AC3473">
        <v>0</v>
      </c>
      <c r="AD3473">
        <v>0</v>
      </c>
      <c r="AE3473">
        <v>3.6031253952382181</v>
      </c>
    </row>
    <row r="3474" spans="1:31" x14ac:dyDescent="0.25">
      <c r="A3474">
        <v>1812170</v>
      </c>
      <c r="B3474">
        <v>1</v>
      </c>
      <c r="C3474" t="s">
        <v>80</v>
      </c>
      <c r="D3474" t="s">
        <v>98</v>
      </c>
      <c r="E3474" t="s">
        <v>176</v>
      </c>
      <c r="F3474" t="s">
        <v>5406</v>
      </c>
      <c r="G3474" t="s">
        <v>142</v>
      </c>
      <c r="H3474" t="s">
        <v>143</v>
      </c>
      <c r="I3474" t="s">
        <v>135</v>
      </c>
      <c r="J3474" t="s">
        <v>136</v>
      </c>
      <c r="K3474" t="s">
        <v>137</v>
      </c>
      <c r="L3474" t="s">
        <v>10240</v>
      </c>
      <c r="M3474" t="s">
        <v>10241</v>
      </c>
      <c r="N3474">
        <v>1.6455555550000001</v>
      </c>
      <c r="O3474">
        <v>0</v>
      </c>
      <c r="P3474">
        <v>20</v>
      </c>
      <c r="Q3474">
        <v>29</v>
      </c>
      <c r="R3474">
        <v>186</v>
      </c>
      <c r="S3474">
        <v>8</v>
      </c>
      <c r="T3474">
        <v>48</v>
      </c>
      <c r="U3474">
        <v>2</v>
      </c>
      <c r="V3474">
        <v>0</v>
      </c>
      <c r="W3474">
        <v>0</v>
      </c>
      <c r="X3474">
        <v>13.435627299714564</v>
      </c>
      <c r="Y3474">
        <v>287.80452238954496</v>
      </c>
      <c r="Z3474">
        <v>140.78921701722246</v>
      </c>
      <c r="AA3474">
        <v>31.81861505443614</v>
      </c>
      <c r="AB3474">
        <v>76.955046751789467</v>
      </c>
      <c r="AC3474">
        <v>3.8462022705768848</v>
      </c>
      <c r="AD3474">
        <v>0</v>
      </c>
      <c r="AE3474">
        <v>554.64923078328445</v>
      </c>
    </row>
    <row r="3475" spans="1:31" x14ac:dyDescent="0.25">
      <c r="A3475">
        <v>1812171</v>
      </c>
      <c r="B3475">
        <v>1</v>
      </c>
      <c r="C3475" t="s">
        <v>80</v>
      </c>
      <c r="D3475" t="s">
        <v>93</v>
      </c>
      <c r="E3475" t="s">
        <v>140</v>
      </c>
      <c r="F3475" t="s">
        <v>10242</v>
      </c>
      <c r="G3475" t="s">
        <v>142</v>
      </c>
      <c r="H3475" t="s">
        <v>143</v>
      </c>
      <c r="I3475" t="s">
        <v>135</v>
      </c>
      <c r="J3475" t="s">
        <v>136</v>
      </c>
      <c r="K3475" t="s">
        <v>137</v>
      </c>
      <c r="L3475" t="s">
        <v>10243</v>
      </c>
      <c r="M3475" t="s">
        <v>10244</v>
      </c>
      <c r="N3475">
        <v>2.7172222220000002</v>
      </c>
      <c r="O3475">
        <v>0</v>
      </c>
      <c r="P3475">
        <v>193</v>
      </c>
      <c r="Q3475">
        <v>12</v>
      </c>
      <c r="R3475">
        <v>70</v>
      </c>
      <c r="S3475">
        <v>4</v>
      </c>
      <c r="T3475">
        <v>18</v>
      </c>
      <c r="U3475">
        <v>0</v>
      </c>
      <c r="V3475">
        <v>0</v>
      </c>
      <c r="W3475">
        <v>0</v>
      </c>
      <c r="X3475">
        <v>45.595347037136094</v>
      </c>
      <c r="Y3475">
        <v>7.4768312157758876</v>
      </c>
      <c r="Z3475">
        <v>8.8460991732909271</v>
      </c>
      <c r="AA3475">
        <v>26.555213391335684</v>
      </c>
      <c r="AB3475">
        <v>8.9792131684349119</v>
      </c>
      <c r="AC3475">
        <v>0</v>
      </c>
      <c r="AD3475">
        <v>0</v>
      </c>
      <c r="AE3475">
        <v>97.4527039859735</v>
      </c>
    </row>
    <row r="3476" spans="1:31" x14ac:dyDescent="0.25">
      <c r="A3476">
        <v>1812172</v>
      </c>
      <c r="B3476">
        <v>1</v>
      </c>
      <c r="C3476" t="s">
        <v>80</v>
      </c>
      <c r="D3476" t="s">
        <v>96</v>
      </c>
      <c r="E3476" t="s">
        <v>176</v>
      </c>
      <c r="F3476" t="s">
        <v>10245</v>
      </c>
      <c r="G3476" t="s">
        <v>142</v>
      </c>
      <c r="H3476" t="s">
        <v>143</v>
      </c>
      <c r="I3476" t="s">
        <v>135</v>
      </c>
      <c r="J3476" t="s">
        <v>136</v>
      </c>
      <c r="K3476" t="s">
        <v>137</v>
      </c>
      <c r="L3476" t="s">
        <v>10246</v>
      </c>
      <c r="M3476" t="s">
        <v>10247</v>
      </c>
      <c r="N3476">
        <v>0.65333333299999996</v>
      </c>
      <c r="O3476">
        <v>2</v>
      </c>
      <c r="P3476">
        <v>1564</v>
      </c>
      <c r="Q3476">
        <v>0</v>
      </c>
      <c r="R3476">
        <v>1</v>
      </c>
      <c r="S3476">
        <v>4</v>
      </c>
      <c r="T3476">
        <v>70</v>
      </c>
      <c r="U3476">
        <v>0</v>
      </c>
      <c r="V3476">
        <v>0</v>
      </c>
      <c r="W3476">
        <v>26.87429425460612</v>
      </c>
      <c r="X3476">
        <v>209.78404556404874</v>
      </c>
      <c r="Y3476">
        <v>0</v>
      </c>
      <c r="Z3476">
        <v>0.17644088239932001</v>
      </c>
      <c r="AA3476">
        <v>17.126058559347637</v>
      </c>
      <c r="AB3476">
        <v>22.471208486022523</v>
      </c>
      <c r="AC3476">
        <v>0</v>
      </c>
      <c r="AD3476">
        <v>0</v>
      </c>
      <c r="AE3476">
        <v>276.43204774642436</v>
      </c>
    </row>
    <row r="3477" spans="1:31" x14ac:dyDescent="0.25">
      <c r="A3477">
        <v>1812173</v>
      </c>
      <c r="B3477">
        <v>1</v>
      </c>
      <c r="C3477" t="s">
        <v>81</v>
      </c>
      <c r="D3477" t="s">
        <v>118</v>
      </c>
      <c r="E3477" t="s">
        <v>193</v>
      </c>
      <c r="F3477" t="s">
        <v>10248</v>
      </c>
      <c r="G3477" t="s">
        <v>235</v>
      </c>
      <c r="H3477" t="s">
        <v>134</v>
      </c>
      <c r="I3477" t="s">
        <v>135</v>
      </c>
      <c r="J3477" t="s">
        <v>136</v>
      </c>
      <c r="K3477" t="s">
        <v>137</v>
      </c>
      <c r="L3477" t="s">
        <v>10249</v>
      </c>
      <c r="M3477" t="s">
        <v>10250</v>
      </c>
      <c r="N3477">
        <v>1.6088888880000001</v>
      </c>
      <c r="O3477">
        <v>0</v>
      </c>
      <c r="P3477">
        <v>59</v>
      </c>
      <c r="Q3477">
        <v>0</v>
      </c>
      <c r="R3477">
        <v>0</v>
      </c>
      <c r="S3477">
        <v>0</v>
      </c>
      <c r="T3477">
        <v>2</v>
      </c>
      <c r="U3477">
        <v>0</v>
      </c>
      <c r="V3477">
        <v>0</v>
      </c>
      <c r="W3477">
        <v>0</v>
      </c>
      <c r="X3477">
        <v>23.748825391530715</v>
      </c>
      <c r="Y3477">
        <v>0</v>
      </c>
      <c r="Z3477">
        <v>0</v>
      </c>
      <c r="AA3477">
        <v>0</v>
      </c>
      <c r="AB3477">
        <v>0.24076326196043332</v>
      </c>
      <c r="AC3477">
        <v>0</v>
      </c>
      <c r="AD3477">
        <v>0</v>
      </c>
      <c r="AE3477">
        <v>23.98958865349115</v>
      </c>
    </row>
    <row r="3478" spans="1:31" x14ac:dyDescent="0.25">
      <c r="A3478">
        <v>1812174</v>
      </c>
      <c r="B3478">
        <v>1</v>
      </c>
      <c r="C3478" t="s">
        <v>81</v>
      </c>
      <c r="D3478" t="s">
        <v>120</v>
      </c>
      <c r="E3478" t="s">
        <v>140</v>
      </c>
      <c r="F3478" t="s">
        <v>10251</v>
      </c>
      <c r="G3478" t="s">
        <v>142</v>
      </c>
      <c r="H3478" t="s">
        <v>143</v>
      </c>
      <c r="I3478" t="s">
        <v>199</v>
      </c>
      <c r="J3478" t="s">
        <v>136</v>
      </c>
      <c r="K3478" t="s">
        <v>137</v>
      </c>
      <c r="L3478" t="s">
        <v>10252</v>
      </c>
      <c r="M3478" t="s">
        <v>10253</v>
      </c>
      <c r="N3478">
        <v>6.6666659999999999E-3</v>
      </c>
      <c r="O3478">
        <v>0</v>
      </c>
      <c r="P3478">
        <v>1240</v>
      </c>
      <c r="Q3478">
        <v>39</v>
      </c>
      <c r="R3478">
        <v>36</v>
      </c>
      <c r="S3478">
        <v>2</v>
      </c>
      <c r="T3478">
        <v>147</v>
      </c>
      <c r="U3478">
        <v>0</v>
      </c>
      <c r="V3478">
        <v>2</v>
      </c>
      <c r="W3478">
        <v>0</v>
      </c>
      <c r="X3478">
        <v>1.5307405563250058</v>
      </c>
      <c r="Y3478">
        <v>7.5252518692600009E-2</v>
      </c>
      <c r="Z3478">
        <v>3.3924427405933336E-2</v>
      </c>
      <c r="AA3478">
        <v>1.0524633914833334E-2</v>
      </c>
      <c r="AB3478">
        <v>0.21243057616082003</v>
      </c>
      <c r="AC3478">
        <v>0</v>
      </c>
      <c r="AD3478">
        <v>2.529430276653334E-3</v>
      </c>
      <c r="AE3478">
        <v>1.865402142775846</v>
      </c>
    </row>
    <row r="3479" spans="1:31" x14ac:dyDescent="0.25">
      <c r="A3479">
        <v>1812175</v>
      </c>
      <c r="B3479">
        <v>1</v>
      </c>
      <c r="C3479" t="s">
        <v>81</v>
      </c>
      <c r="D3479" t="s">
        <v>117</v>
      </c>
      <c r="E3479" t="s">
        <v>131</v>
      </c>
      <c r="F3479" t="s">
        <v>10254</v>
      </c>
      <c r="G3479" t="s">
        <v>231</v>
      </c>
      <c r="H3479" t="s">
        <v>134</v>
      </c>
      <c r="I3479" t="s">
        <v>135</v>
      </c>
      <c r="J3479" t="s">
        <v>136</v>
      </c>
      <c r="K3479" t="s">
        <v>137</v>
      </c>
      <c r="L3479" t="s">
        <v>10255</v>
      </c>
      <c r="M3479" t="s">
        <v>10256</v>
      </c>
      <c r="N3479">
        <v>1.9997222219999999</v>
      </c>
      <c r="O3479">
        <v>0</v>
      </c>
      <c r="P3479">
        <v>1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0.27458790238488001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0.27458790238488001</v>
      </c>
    </row>
    <row r="3480" spans="1:31" x14ac:dyDescent="0.25">
      <c r="A3480">
        <v>1812177</v>
      </c>
      <c r="B3480">
        <v>1</v>
      </c>
      <c r="C3480" t="s">
        <v>80</v>
      </c>
      <c r="D3480" t="s">
        <v>98</v>
      </c>
      <c r="E3480" t="s">
        <v>140</v>
      </c>
      <c r="F3480" t="s">
        <v>10257</v>
      </c>
      <c r="G3480" t="s">
        <v>142</v>
      </c>
      <c r="H3480" t="s">
        <v>143</v>
      </c>
      <c r="I3480" t="s">
        <v>199</v>
      </c>
      <c r="J3480" t="s">
        <v>136</v>
      </c>
      <c r="K3480" t="s">
        <v>137</v>
      </c>
      <c r="L3480" t="s">
        <v>10258</v>
      </c>
      <c r="M3480" t="s">
        <v>10259</v>
      </c>
      <c r="N3480">
        <v>5.5555550000000002E-3</v>
      </c>
      <c r="O3480">
        <v>0</v>
      </c>
      <c r="P3480">
        <v>1210</v>
      </c>
      <c r="Q3480">
        <v>13</v>
      </c>
      <c r="R3480">
        <v>424</v>
      </c>
      <c r="S3480">
        <v>18</v>
      </c>
      <c r="T3480">
        <v>260</v>
      </c>
      <c r="U3480">
        <v>0</v>
      </c>
      <c r="V3480">
        <v>0</v>
      </c>
      <c r="W3480">
        <v>0</v>
      </c>
      <c r="X3480">
        <v>1.5331350844314986</v>
      </c>
      <c r="Y3480">
        <v>0.12368834566226666</v>
      </c>
      <c r="Z3480">
        <v>0.72412831135471112</v>
      </c>
      <c r="AA3480">
        <v>0.29405770121106667</v>
      </c>
      <c r="AB3480">
        <v>0.69639012219263341</v>
      </c>
      <c r="AC3480">
        <v>0</v>
      </c>
      <c r="AD3480">
        <v>0</v>
      </c>
      <c r="AE3480">
        <v>3.3713995648521764</v>
      </c>
    </row>
    <row r="3481" spans="1:31" x14ac:dyDescent="0.25">
      <c r="A3481">
        <v>1812178</v>
      </c>
      <c r="B3481">
        <v>1</v>
      </c>
      <c r="C3481" t="s">
        <v>80</v>
      </c>
      <c r="D3481" t="s">
        <v>98</v>
      </c>
      <c r="E3481" t="s">
        <v>176</v>
      </c>
      <c r="F3481" t="s">
        <v>10260</v>
      </c>
      <c r="G3481" t="s">
        <v>142</v>
      </c>
      <c r="H3481" t="s">
        <v>143</v>
      </c>
      <c r="I3481" t="s">
        <v>199</v>
      </c>
      <c r="J3481" t="s">
        <v>136</v>
      </c>
      <c r="K3481" t="s">
        <v>137</v>
      </c>
      <c r="L3481" t="s">
        <v>10261</v>
      </c>
      <c r="M3481" t="s">
        <v>10262</v>
      </c>
      <c r="N3481">
        <v>1.2222222E-2</v>
      </c>
      <c r="O3481">
        <v>0</v>
      </c>
      <c r="P3481">
        <v>2133</v>
      </c>
      <c r="Q3481">
        <v>22</v>
      </c>
      <c r="R3481">
        <v>645</v>
      </c>
      <c r="S3481">
        <v>36</v>
      </c>
      <c r="T3481">
        <v>536</v>
      </c>
      <c r="U3481">
        <v>2</v>
      </c>
      <c r="V3481">
        <v>0</v>
      </c>
      <c r="W3481">
        <v>0</v>
      </c>
      <c r="X3481">
        <v>6.1768155107531797</v>
      </c>
      <c r="Y3481">
        <v>0.98992097169335336</v>
      </c>
      <c r="Z3481">
        <v>2.9522963902686099</v>
      </c>
      <c r="AA3481">
        <v>1.4638696587255648</v>
      </c>
      <c r="AB3481">
        <v>3.3342353171968848</v>
      </c>
      <c r="AC3481">
        <v>1.1397812493600989</v>
      </c>
      <c r="AD3481">
        <v>0</v>
      </c>
      <c r="AE3481">
        <v>16.056919097997692</v>
      </c>
    </row>
    <row r="3482" spans="1:31" x14ac:dyDescent="0.25">
      <c r="A3482">
        <v>1812179</v>
      </c>
      <c r="B3482">
        <v>1</v>
      </c>
      <c r="C3482" t="s">
        <v>81</v>
      </c>
      <c r="D3482" t="s">
        <v>127</v>
      </c>
      <c r="E3482" t="s">
        <v>131</v>
      </c>
      <c r="F3482" t="s">
        <v>10263</v>
      </c>
      <c r="G3482" t="s">
        <v>231</v>
      </c>
      <c r="H3482" t="s">
        <v>134</v>
      </c>
      <c r="I3482" t="s">
        <v>135</v>
      </c>
      <c r="J3482" t="s">
        <v>136</v>
      </c>
      <c r="K3482" t="s">
        <v>137</v>
      </c>
      <c r="L3482" t="s">
        <v>10264</v>
      </c>
      <c r="M3482" t="s">
        <v>10265</v>
      </c>
      <c r="N3482">
        <v>2.3450000000000002</v>
      </c>
      <c r="O3482">
        <v>0</v>
      </c>
      <c r="P3482">
        <v>1</v>
      </c>
      <c r="Q3482">
        <v>0</v>
      </c>
      <c r="R3482">
        <v>1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8.2081923798844447E-3</v>
      </c>
      <c r="Y3482">
        <v>0</v>
      </c>
      <c r="Z3482">
        <v>2.4938043115561116E-2</v>
      </c>
      <c r="AA3482">
        <v>0</v>
      </c>
      <c r="AB3482">
        <v>0</v>
      </c>
      <c r="AC3482">
        <v>0</v>
      </c>
      <c r="AD3482">
        <v>0</v>
      </c>
      <c r="AE3482">
        <v>3.3146235495445563E-2</v>
      </c>
    </row>
    <row r="3483" spans="1:31" x14ac:dyDescent="0.25">
      <c r="A3483">
        <v>1812181</v>
      </c>
      <c r="B3483">
        <v>1</v>
      </c>
      <c r="C3483" t="s">
        <v>80</v>
      </c>
      <c r="D3483" t="s">
        <v>100</v>
      </c>
      <c r="E3483" t="s">
        <v>131</v>
      </c>
      <c r="F3483" t="s">
        <v>10266</v>
      </c>
      <c r="G3483" t="s">
        <v>231</v>
      </c>
      <c r="H3483" t="s">
        <v>134</v>
      </c>
      <c r="I3483" t="s">
        <v>135</v>
      </c>
      <c r="J3483" t="s">
        <v>136</v>
      </c>
      <c r="K3483" t="s">
        <v>137</v>
      </c>
      <c r="L3483" t="s">
        <v>10267</v>
      </c>
      <c r="M3483" t="s">
        <v>10268</v>
      </c>
      <c r="N3483">
        <v>1.8177777770000001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0.17698859078766388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0.17698859078766388</v>
      </c>
    </row>
    <row r="3484" spans="1:31" x14ac:dyDescent="0.25">
      <c r="A3484">
        <v>1812182</v>
      </c>
      <c r="B3484">
        <v>1</v>
      </c>
      <c r="C3484" t="s">
        <v>81</v>
      </c>
      <c r="D3484" t="s">
        <v>127</v>
      </c>
      <c r="E3484" t="s">
        <v>193</v>
      </c>
      <c r="F3484" t="s">
        <v>10269</v>
      </c>
      <c r="G3484" t="s">
        <v>235</v>
      </c>
      <c r="H3484" t="s">
        <v>134</v>
      </c>
      <c r="I3484" t="s">
        <v>135</v>
      </c>
      <c r="J3484" t="s">
        <v>136</v>
      </c>
      <c r="K3484" t="s">
        <v>137</v>
      </c>
      <c r="L3484" t="s">
        <v>10270</v>
      </c>
      <c r="M3484" t="s">
        <v>10271</v>
      </c>
      <c r="N3484">
        <v>1.29</v>
      </c>
      <c r="O3484">
        <v>0</v>
      </c>
      <c r="P3484">
        <v>20</v>
      </c>
      <c r="Q3484">
        <v>0</v>
      </c>
      <c r="R3484">
        <v>0</v>
      </c>
      <c r="S3484">
        <v>0</v>
      </c>
      <c r="T3484">
        <v>2</v>
      </c>
      <c r="U3484">
        <v>0</v>
      </c>
      <c r="V3484">
        <v>0</v>
      </c>
      <c r="W3484">
        <v>0</v>
      </c>
      <c r="X3484">
        <v>3.1336615016736347</v>
      </c>
      <c r="Y3484">
        <v>0</v>
      </c>
      <c r="Z3484">
        <v>0</v>
      </c>
      <c r="AA3484">
        <v>0</v>
      </c>
      <c r="AB3484">
        <v>0.10259917785076167</v>
      </c>
      <c r="AC3484">
        <v>0</v>
      </c>
      <c r="AD3484">
        <v>0</v>
      </c>
      <c r="AE3484">
        <v>3.2362606795243964</v>
      </c>
    </row>
    <row r="3485" spans="1:31" x14ac:dyDescent="0.25">
      <c r="A3485">
        <v>1812185</v>
      </c>
      <c r="B3485">
        <v>1</v>
      </c>
      <c r="C3485" t="s">
        <v>81</v>
      </c>
      <c r="D3485" t="s">
        <v>113</v>
      </c>
      <c r="E3485" t="s">
        <v>193</v>
      </c>
      <c r="F3485" t="s">
        <v>10272</v>
      </c>
      <c r="G3485" t="s">
        <v>2090</v>
      </c>
      <c r="H3485" t="s">
        <v>134</v>
      </c>
      <c r="I3485" t="s">
        <v>135</v>
      </c>
      <c r="J3485" t="s">
        <v>136</v>
      </c>
      <c r="K3485" t="s">
        <v>137</v>
      </c>
      <c r="L3485" t="s">
        <v>10273</v>
      </c>
      <c r="M3485" t="s">
        <v>10274</v>
      </c>
      <c r="N3485">
        <v>2.3805555549999999</v>
      </c>
      <c r="O3485">
        <v>0</v>
      </c>
      <c r="P3485">
        <v>3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1.1115150111166985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1.1115150111166985</v>
      </c>
    </row>
    <row r="3486" spans="1:31" x14ac:dyDescent="0.25">
      <c r="A3486">
        <v>1812186</v>
      </c>
      <c r="B3486">
        <v>1</v>
      </c>
      <c r="C3486" t="s">
        <v>81</v>
      </c>
      <c r="D3486" t="s">
        <v>120</v>
      </c>
      <c r="E3486" t="s">
        <v>193</v>
      </c>
      <c r="F3486" t="s">
        <v>10275</v>
      </c>
      <c r="G3486" t="s">
        <v>235</v>
      </c>
      <c r="H3486" t="s">
        <v>134</v>
      </c>
      <c r="I3486" t="s">
        <v>135</v>
      </c>
      <c r="J3486" t="s">
        <v>136</v>
      </c>
      <c r="K3486" t="s">
        <v>137</v>
      </c>
      <c r="L3486" t="s">
        <v>10276</v>
      </c>
      <c r="M3486" t="s">
        <v>10223</v>
      </c>
      <c r="N3486">
        <v>2.3791666660000002</v>
      </c>
      <c r="O3486">
        <v>0</v>
      </c>
      <c r="P3486">
        <v>80</v>
      </c>
      <c r="Q3486">
        <v>0</v>
      </c>
      <c r="R3486">
        <v>0</v>
      </c>
      <c r="S3486">
        <v>0</v>
      </c>
      <c r="T3486">
        <v>6</v>
      </c>
      <c r="U3486">
        <v>0</v>
      </c>
      <c r="V3486">
        <v>0</v>
      </c>
      <c r="W3486">
        <v>0</v>
      </c>
      <c r="X3486">
        <v>40.049230085865382</v>
      </c>
      <c r="Y3486">
        <v>0</v>
      </c>
      <c r="Z3486">
        <v>0</v>
      </c>
      <c r="AA3486">
        <v>0</v>
      </c>
      <c r="AB3486">
        <v>0.88724489448738009</v>
      </c>
      <c r="AC3486">
        <v>0</v>
      </c>
      <c r="AD3486">
        <v>0</v>
      </c>
      <c r="AE3486">
        <v>40.936474980352763</v>
      </c>
    </row>
    <row r="3487" spans="1:31" x14ac:dyDescent="0.25">
      <c r="A3487">
        <v>1812188</v>
      </c>
      <c r="B3487">
        <v>1</v>
      </c>
      <c r="C3487" t="s">
        <v>80</v>
      </c>
      <c r="D3487" t="s">
        <v>95</v>
      </c>
      <c r="E3487" t="s">
        <v>146</v>
      </c>
      <c r="F3487" t="s">
        <v>10277</v>
      </c>
      <c r="G3487" t="s">
        <v>170</v>
      </c>
      <c r="H3487" t="s">
        <v>143</v>
      </c>
      <c r="I3487" t="s">
        <v>135</v>
      </c>
      <c r="J3487" t="s">
        <v>136</v>
      </c>
      <c r="K3487" t="s">
        <v>137</v>
      </c>
      <c r="L3487" t="s">
        <v>10278</v>
      </c>
      <c r="M3487" t="s">
        <v>10279</v>
      </c>
      <c r="N3487">
        <v>1.0141666659999999</v>
      </c>
      <c r="O3487">
        <v>0</v>
      </c>
      <c r="P3487">
        <v>93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26.832203132582684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26.832203132582684</v>
      </c>
    </row>
    <row r="3488" spans="1:31" x14ac:dyDescent="0.25">
      <c r="A3488">
        <v>1812193</v>
      </c>
      <c r="B3488">
        <v>1</v>
      </c>
      <c r="C3488" t="s">
        <v>80</v>
      </c>
      <c r="D3488" t="s">
        <v>96</v>
      </c>
      <c r="E3488" t="s">
        <v>131</v>
      </c>
      <c r="F3488" t="s">
        <v>10280</v>
      </c>
      <c r="G3488" t="s">
        <v>231</v>
      </c>
      <c r="H3488" t="s">
        <v>134</v>
      </c>
      <c r="I3488" t="s">
        <v>135</v>
      </c>
      <c r="J3488" t="s">
        <v>136</v>
      </c>
      <c r="K3488" t="s">
        <v>137</v>
      </c>
      <c r="L3488" t="s">
        <v>10281</v>
      </c>
      <c r="M3488" t="s">
        <v>10282</v>
      </c>
      <c r="N3488">
        <v>2.699166666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0.26481242304547331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0.26481242304547331</v>
      </c>
    </row>
    <row r="3489" spans="1:31" x14ac:dyDescent="0.25">
      <c r="A3489">
        <v>1812195</v>
      </c>
      <c r="B3489">
        <v>1</v>
      </c>
      <c r="C3489" t="s">
        <v>80</v>
      </c>
      <c r="D3489" t="s">
        <v>99</v>
      </c>
      <c r="E3489" t="s">
        <v>131</v>
      </c>
      <c r="F3489" t="s">
        <v>10283</v>
      </c>
      <c r="G3489" t="s">
        <v>231</v>
      </c>
      <c r="H3489" t="s">
        <v>134</v>
      </c>
      <c r="I3489" t="s">
        <v>135</v>
      </c>
      <c r="J3489" t="s">
        <v>136</v>
      </c>
      <c r="K3489" t="s">
        <v>137</v>
      </c>
      <c r="L3489" t="s">
        <v>10284</v>
      </c>
      <c r="M3489" t="s">
        <v>10285</v>
      </c>
      <c r="N3489">
        <v>2.906666666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1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0.17389383977718997</v>
      </c>
      <c r="AC3489">
        <v>0</v>
      </c>
      <c r="AD3489">
        <v>0</v>
      </c>
      <c r="AE3489">
        <v>0.17389383977718997</v>
      </c>
    </row>
    <row r="3490" spans="1:31" x14ac:dyDescent="0.25">
      <c r="A3490">
        <v>1812196</v>
      </c>
      <c r="B3490">
        <v>1</v>
      </c>
      <c r="C3490" t="s">
        <v>81</v>
      </c>
      <c r="D3490" t="s">
        <v>128</v>
      </c>
      <c r="E3490" t="s">
        <v>131</v>
      </c>
      <c r="F3490" t="s">
        <v>10286</v>
      </c>
      <c r="G3490" t="s">
        <v>133</v>
      </c>
      <c r="H3490" t="s">
        <v>134</v>
      </c>
      <c r="I3490" t="s">
        <v>135</v>
      </c>
      <c r="J3490" t="s">
        <v>136</v>
      </c>
      <c r="K3490" t="s">
        <v>137</v>
      </c>
      <c r="L3490" t="s">
        <v>10287</v>
      </c>
      <c r="M3490" t="s">
        <v>10288</v>
      </c>
      <c r="N3490">
        <v>2.7877777770000001</v>
      </c>
      <c r="O3490">
        <v>0</v>
      </c>
      <c r="P3490">
        <v>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0.3783142039845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0.3783142039845</v>
      </c>
    </row>
    <row r="3491" spans="1:31" x14ac:dyDescent="0.25">
      <c r="A3491">
        <v>1812197</v>
      </c>
      <c r="B3491">
        <v>1</v>
      </c>
      <c r="C3491" t="s">
        <v>81</v>
      </c>
      <c r="D3491" t="s">
        <v>113</v>
      </c>
      <c r="E3491" t="s">
        <v>193</v>
      </c>
      <c r="F3491" t="s">
        <v>10289</v>
      </c>
      <c r="G3491" t="s">
        <v>235</v>
      </c>
      <c r="H3491" t="s">
        <v>134</v>
      </c>
      <c r="I3491" t="s">
        <v>135</v>
      </c>
      <c r="J3491" t="s">
        <v>136</v>
      </c>
      <c r="K3491" t="s">
        <v>137</v>
      </c>
      <c r="L3491" t="s">
        <v>10290</v>
      </c>
      <c r="M3491" t="s">
        <v>10291</v>
      </c>
      <c r="N3491">
        <v>1.580833333</v>
      </c>
      <c r="O3491">
        <v>0</v>
      </c>
      <c r="P3491">
        <v>9</v>
      </c>
      <c r="Q3491">
        <v>0</v>
      </c>
      <c r="R3491">
        <v>3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3.686956842812747</v>
      </c>
      <c r="Y3491">
        <v>0</v>
      </c>
      <c r="Z3491">
        <v>0.54451323071857227</v>
      </c>
      <c r="AA3491">
        <v>0</v>
      </c>
      <c r="AB3491">
        <v>0</v>
      </c>
      <c r="AC3491">
        <v>0</v>
      </c>
      <c r="AD3491">
        <v>0</v>
      </c>
      <c r="AE3491">
        <v>4.2314700735313195</v>
      </c>
    </row>
    <row r="3492" spans="1:31" x14ac:dyDescent="0.25">
      <c r="A3492">
        <v>1812198</v>
      </c>
      <c r="B3492">
        <v>1</v>
      </c>
      <c r="C3492" t="s">
        <v>81</v>
      </c>
      <c r="D3492" t="s">
        <v>112</v>
      </c>
      <c r="E3492" t="s">
        <v>193</v>
      </c>
      <c r="F3492" t="s">
        <v>9826</v>
      </c>
      <c r="G3492" t="s">
        <v>826</v>
      </c>
      <c r="H3492" t="s">
        <v>134</v>
      </c>
      <c r="I3492" t="s">
        <v>135</v>
      </c>
      <c r="J3492" t="s">
        <v>136</v>
      </c>
      <c r="K3492" t="s">
        <v>137</v>
      </c>
      <c r="L3492" t="s">
        <v>10292</v>
      </c>
      <c r="M3492" t="s">
        <v>10293</v>
      </c>
      <c r="N3492">
        <v>3.8005555549999999</v>
      </c>
      <c r="O3492">
        <v>0</v>
      </c>
      <c r="P3492">
        <v>5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2.9420464695587767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2.9420464695587767</v>
      </c>
    </row>
    <row r="3493" spans="1:31" x14ac:dyDescent="0.25">
      <c r="A3493">
        <v>1812206</v>
      </c>
      <c r="B3493">
        <v>1</v>
      </c>
      <c r="C3493" t="s">
        <v>80</v>
      </c>
      <c r="D3493" t="s">
        <v>93</v>
      </c>
      <c r="E3493" t="s">
        <v>176</v>
      </c>
      <c r="F3493" t="s">
        <v>10294</v>
      </c>
      <c r="G3493" t="s">
        <v>142</v>
      </c>
      <c r="H3493" t="s">
        <v>143</v>
      </c>
      <c r="I3493" t="s">
        <v>135</v>
      </c>
      <c r="J3493" t="s">
        <v>136</v>
      </c>
      <c r="K3493" t="s">
        <v>137</v>
      </c>
      <c r="L3493" t="s">
        <v>10295</v>
      </c>
      <c r="M3493" t="s">
        <v>10296</v>
      </c>
      <c r="N3493">
        <v>0.93861111100000005</v>
      </c>
      <c r="O3493">
        <v>0</v>
      </c>
      <c r="P3493">
        <v>225</v>
      </c>
      <c r="Q3493">
        <v>3</v>
      </c>
      <c r="R3493">
        <v>161</v>
      </c>
      <c r="S3493">
        <v>0</v>
      </c>
      <c r="T3493">
        <v>80</v>
      </c>
      <c r="U3493">
        <v>0</v>
      </c>
      <c r="V3493">
        <v>0</v>
      </c>
      <c r="W3493">
        <v>0</v>
      </c>
      <c r="X3493">
        <v>39.46656311815628</v>
      </c>
      <c r="Y3493">
        <v>6.9627538908412951</v>
      </c>
      <c r="Z3493">
        <v>85.417292469837051</v>
      </c>
      <c r="AA3493">
        <v>0</v>
      </c>
      <c r="AB3493">
        <v>40.518638742187647</v>
      </c>
      <c r="AC3493">
        <v>0</v>
      </c>
      <c r="AD3493">
        <v>0</v>
      </c>
      <c r="AE3493">
        <v>172.36524822102228</v>
      </c>
    </row>
    <row r="3494" spans="1:31" x14ac:dyDescent="0.25">
      <c r="A3494">
        <v>1812209</v>
      </c>
      <c r="B3494">
        <v>1</v>
      </c>
      <c r="C3494" t="s">
        <v>80</v>
      </c>
      <c r="D3494" t="s">
        <v>110</v>
      </c>
      <c r="E3494" t="s">
        <v>131</v>
      </c>
      <c r="F3494" t="s">
        <v>10297</v>
      </c>
      <c r="G3494" t="s">
        <v>231</v>
      </c>
      <c r="H3494" t="s">
        <v>134</v>
      </c>
      <c r="I3494" t="s">
        <v>135</v>
      </c>
      <c r="J3494" t="s">
        <v>136</v>
      </c>
      <c r="K3494" t="s">
        <v>137</v>
      </c>
      <c r="L3494" t="s">
        <v>10298</v>
      </c>
      <c r="M3494" t="s">
        <v>10299</v>
      </c>
      <c r="N3494">
        <v>1.4513888880000001</v>
      </c>
      <c r="O3494">
        <v>0</v>
      </c>
      <c r="P3494">
        <v>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1.4202674752083646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1.4202674752083646</v>
      </c>
    </row>
    <row r="3495" spans="1:31" x14ac:dyDescent="0.25">
      <c r="A3495">
        <v>1812211</v>
      </c>
      <c r="B3495">
        <v>1</v>
      </c>
      <c r="C3495" t="s">
        <v>80</v>
      </c>
      <c r="D3495" t="s">
        <v>84</v>
      </c>
      <c r="E3495" t="s">
        <v>193</v>
      </c>
      <c r="F3495" t="s">
        <v>10300</v>
      </c>
      <c r="G3495" t="s">
        <v>235</v>
      </c>
      <c r="H3495" t="s">
        <v>134</v>
      </c>
      <c r="I3495" t="s">
        <v>135</v>
      </c>
      <c r="J3495" t="s">
        <v>136</v>
      </c>
      <c r="K3495" t="s">
        <v>137</v>
      </c>
      <c r="L3495" t="s">
        <v>10301</v>
      </c>
      <c r="M3495" t="s">
        <v>10302</v>
      </c>
      <c r="N3495">
        <v>1.3172222220000001</v>
      </c>
      <c r="O3495">
        <v>0</v>
      </c>
      <c r="P3495">
        <v>174</v>
      </c>
      <c r="Q3495">
        <v>0</v>
      </c>
      <c r="R3495">
        <v>0</v>
      </c>
      <c r="S3495">
        <v>0</v>
      </c>
      <c r="T3495">
        <v>11</v>
      </c>
      <c r="U3495">
        <v>0</v>
      </c>
      <c r="V3495">
        <v>0</v>
      </c>
      <c r="W3495">
        <v>0</v>
      </c>
      <c r="X3495">
        <v>63.748352068424225</v>
      </c>
      <c r="Y3495">
        <v>0</v>
      </c>
      <c r="Z3495">
        <v>0</v>
      </c>
      <c r="AA3495">
        <v>0</v>
      </c>
      <c r="AB3495">
        <v>2.3069927112828883</v>
      </c>
      <c r="AC3495">
        <v>0</v>
      </c>
      <c r="AD3495">
        <v>0</v>
      </c>
      <c r="AE3495">
        <v>66.055344779707113</v>
      </c>
    </row>
    <row r="3496" spans="1:31" x14ac:dyDescent="0.25">
      <c r="A3496">
        <v>1812215</v>
      </c>
      <c r="B3496">
        <v>1</v>
      </c>
      <c r="C3496" t="s">
        <v>81</v>
      </c>
      <c r="D3496" t="s">
        <v>118</v>
      </c>
      <c r="E3496" t="s">
        <v>193</v>
      </c>
      <c r="F3496" t="s">
        <v>10303</v>
      </c>
      <c r="G3496" t="s">
        <v>726</v>
      </c>
      <c r="H3496" t="s">
        <v>134</v>
      </c>
      <c r="I3496" t="s">
        <v>135</v>
      </c>
      <c r="J3496" t="s">
        <v>136</v>
      </c>
      <c r="K3496" t="s">
        <v>137</v>
      </c>
      <c r="L3496" t="s">
        <v>10304</v>
      </c>
      <c r="M3496" t="s">
        <v>10305</v>
      </c>
      <c r="N3496">
        <v>1.45</v>
      </c>
      <c r="O3496">
        <v>0</v>
      </c>
      <c r="P3496">
        <v>9</v>
      </c>
      <c r="Q3496">
        <v>0</v>
      </c>
      <c r="R3496">
        <v>1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5.3387620430713234</v>
      </c>
      <c r="Y3496">
        <v>0</v>
      </c>
      <c r="Z3496">
        <v>0.58111433120823763</v>
      </c>
      <c r="AA3496">
        <v>0</v>
      </c>
      <c r="AB3496">
        <v>0</v>
      </c>
      <c r="AC3496">
        <v>0</v>
      </c>
      <c r="AD3496">
        <v>0</v>
      </c>
      <c r="AE3496">
        <v>5.9198763742795606</v>
      </c>
    </row>
    <row r="3497" spans="1:31" x14ac:dyDescent="0.25">
      <c r="A3497">
        <v>1812217</v>
      </c>
      <c r="B3497">
        <v>1</v>
      </c>
      <c r="C3497" t="s">
        <v>81</v>
      </c>
      <c r="D3497" t="s">
        <v>118</v>
      </c>
      <c r="E3497" t="s">
        <v>193</v>
      </c>
      <c r="F3497" t="s">
        <v>10248</v>
      </c>
      <c r="G3497" t="s">
        <v>235</v>
      </c>
      <c r="H3497" t="s">
        <v>134</v>
      </c>
      <c r="I3497" t="s">
        <v>135</v>
      </c>
      <c r="J3497" t="s">
        <v>136</v>
      </c>
      <c r="K3497" t="s">
        <v>137</v>
      </c>
      <c r="L3497" t="s">
        <v>10306</v>
      </c>
      <c r="M3497" t="s">
        <v>10307</v>
      </c>
      <c r="N3497">
        <v>0.98666666599999997</v>
      </c>
      <c r="O3497">
        <v>0</v>
      </c>
      <c r="P3497">
        <v>59</v>
      </c>
      <c r="Q3497">
        <v>0</v>
      </c>
      <c r="R3497">
        <v>0</v>
      </c>
      <c r="S3497">
        <v>0</v>
      </c>
      <c r="T3497">
        <v>2</v>
      </c>
      <c r="U3497">
        <v>0</v>
      </c>
      <c r="V3497">
        <v>0</v>
      </c>
      <c r="W3497">
        <v>0</v>
      </c>
      <c r="X3497">
        <v>15.178095083634418</v>
      </c>
      <c r="Y3497">
        <v>0</v>
      </c>
      <c r="Z3497">
        <v>0</v>
      </c>
      <c r="AA3497">
        <v>0</v>
      </c>
      <c r="AB3497">
        <v>0.14315127805058889</v>
      </c>
      <c r="AC3497">
        <v>0</v>
      </c>
      <c r="AD3497">
        <v>0</v>
      </c>
      <c r="AE3497">
        <v>15.321246361685006</v>
      </c>
    </row>
    <row r="3498" spans="1:31" x14ac:dyDescent="0.25">
      <c r="A3498">
        <v>1812218</v>
      </c>
      <c r="B3498">
        <v>1</v>
      </c>
      <c r="C3498" t="s">
        <v>81</v>
      </c>
      <c r="D3498" t="s">
        <v>123</v>
      </c>
      <c r="E3498" t="s">
        <v>291</v>
      </c>
      <c r="F3498" t="s">
        <v>10308</v>
      </c>
      <c r="G3498" t="s">
        <v>1943</v>
      </c>
      <c r="H3498" t="s">
        <v>134</v>
      </c>
      <c r="I3498" t="s">
        <v>135</v>
      </c>
      <c r="J3498" t="s">
        <v>136</v>
      </c>
      <c r="K3498" t="s">
        <v>137</v>
      </c>
      <c r="L3498" t="s">
        <v>10309</v>
      </c>
      <c r="M3498" t="s">
        <v>10310</v>
      </c>
      <c r="N3498">
        <v>1.1741666660000001</v>
      </c>
      <c r="O3498">
        <v>0</v>
      </c>
      <c r="P3498">
        <v>362</v>
      </c>
      <c r="Q3498">
        <v>0</v>
      </c>
      <c r="R3498">
        <v>0</v>
      </c>
      <c r="S3498">
        <v>0</v>
      </c>
      <c r="T3498">
        <v>13</v>
      </c>
      <c r="U3498">
        <v>0</v>
      </c>
      <c r="V3498">
        <v>0</v>
      </c>
      <c r="W3498">
        <v>0</v>
      </c>
      <c r="X3498">
        <v>81.326151121476414</v>
      </c>
      <c r="Y3498">
        <v>0</v>
      </c>
      <c r="Z3498">
        <v>0</v>
      </c>
      <c r="AA3498">
        <v>0</v>
      </c>
      <c r="AB3498">
        <v>5.3782953147866053</v>
      </c>
      <c r="AC3498">
        <v>0</v>
      </c>
      <c r="AD3498">
        <v>0</v>
      </c>
      <c r="AE3498">
        <v>86.704446436263026</v>
      </c>
    </row>
    <row r="3499" spans="1:31" x14ac:dyDescent="0.25">
      <c r="A3499">
        <v>1812219</v>
      </c>
      <c r="B3499">
        <v>1</v>
      </c>
      <c r="C3499" t="s">
        <v>80</v>
      </c>
      <c r="D3499" t="s">
        <v>83</v>
      </c>
      <c r="E3499" t="s">
        <v>131</v>
      </c>
      <c r="F3499" t="s">
        <v>10311</v>
      </c>
      <c r="G3499" t="s">
        <v>209</v>
      </c>
      <c r="H3499" t="s">
        <v>134</v>
      </c>
      <c r="I3499" t="s">
        <v>135</v>
      </c>
      <c r="J3499" t="s">
        <v>136</v>
      </c>
      <c r="K3499" t="s">
        <v>137</v>
      </c>
      <c r="L3499" t="s">
        <v>10312</v>
      </c>
      <c r="M3499" t="s">
        <v>10313</v>
      </c>
      <c r="N3499">
        <v>1.4386111109999999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0.12923062067036917</v>
      </c>
      <c r="AC3499">
        <v>0</v>
      </c>
      <c r="AD3499">
        <v>0</v>
      </c>
      <c r="AE3499">
        <v>0.12923062067036917</v>
      </c>
    </row>
    <row r="3500" spans="1:31" x14ac:dyDescent="0.25">
      <c r="A3500">
        <v>1812220</v>
      </c>
      <c r="B3500">
        <v>1</v>
      </c>
      <c r="C3500" t="s">
        <v>81</v>
      </c>
      <c r="D3500" t="s">
        <v>128</v>
      </c>
      <c r="E3500" t="s">
        <v>193</v>
      </c>
      <c r="F3500" t="s">
        <v>5409</v>
      </c>
      <c r="G3500" t="s">
        <v>235</v>
      </c>
      <c r="H3500" t="s">
        <v>134</v>
      </c>
      <c r="I3500" t="s">
        <v>135</v>
      </c>
      <c r="J3500" t="s">
        <v>136</v>
      </c>
      <c r="K3500" t="s">
        <v>137</v>
      </c>
      <c r="L3500" t="s">
        <v>10314</v>
      </c>
      <c r="M3500" t="s">
        <v>10315</v>
      </c>
      <c r="N3500">
        <v>2.7261111109999998</v>
      </c>
      <c r="O3500">
        <v>0</v>
      </c>
      <c r="P3500">
        <v>20</v>
      </c>
      <c r="Q3500">
        <v>0</v>
      </c>
      <c r="R3500">
        <v>0</v>
      </c>
      <c r="S3500">
        <v>0</v>
      </c>
      <c r="T3500">
        <v>3</v>
      </c>
      <c r="U3500">
        <v>0</v>
      </c>
      <c r="V3500">
        <v>0</v>
      </c>
      <c r="W3500">
        <v>0</v>
      </c>
      <c r="X3500">
        <v>13.104777573691891</v>
      </c>
      <c r="Y3500">
        <v>0</v>
      </c>
      <c r="Z3500">
        <v>0</v>
      </c>
      <c r="AA3500">
        <v>0</v>
      </c>
      <c r="AB3500">
        <v>3.1410251504829438</v>
      </c>
      <c r="AC3500">
        <v>0</v>
      </c>
      <c r="AD3500">
        <v>0</v>
      </c>
      <c r="AE3500">
        <v>16.245802724174833</v>
      </c>
    </row>
    <row r="3501" spans="1:31" x14ac:dyDescent="0.25">
      <c r="A3501">
        <v>1812221</v>
      </c>
      <c r="B3501">
        <v>1</v>
      </c>
      <c r="C3501" t="s">
        <v>80</v>
      </c>
      <c r="D3501" t="s">
        <v>93</v>
      </c>
      <c r="E3501" t="s">
        <v>193</v>
      </c>
      <c r="F3501" t="s">
        <v>10316</v>
      </c>
      <c r="G3501" t="s">
        <v>1943</v>
      </c>
      <c r="H3501" t="s">
        <v>134</v>
      </c>
      <c r="I3501" t="s">
        <v>135</v>
      </c>
      <c r="J3501" t="s">
        <v>136</v>
      </c>
      <c r="K3501" t="s">
        <v>137</v>
      </c>
      <c r="L3501" t="s">
        <v>10317</v>
      </c>
      <c r="M3501" t="s">
        <v>10318</v>
      </c>
      <c r="N3501">
        <v>3.1030555550000001</v>
      </c>
      <c r="O3501">
        <v>0</v>
      </c>
      <c r="P3501">
        <v>228</v>
      </c>
      <c r="Q3501">
        <v>0</v>
      </c>
      <c r="R3501">
        <v>0</v>
      </c>
      <c r="S3501">
        <v>0</v>
      </c>
      <c r="T3501">
        <v>19</v>
      </c>
      <c r="U3501">
        <v>0</v>
      </c>
      <c r="V3501">
        <v>0</v>
      </c>
      <c r="W3501">
        <v>0</v>
      </c>
      <c r="X3501">
        <v>159.73850658991043</v>
      </c>
      <c r="Y3501">
        <v>0</v>
      </c>
      <c r="Z3501">
        <v>0</v>
      </c>
      <c r="AA3501">
        <v>0</v>
      </c>
      <c r="AB3501">
        <v>48.220619434685325</v>
      </c>
      <c r="AC3501">
        <v>0</v>
      </c>
      <c r="AD3501">
        <v>0</v>
      </c>
      <c r="AE3501">
        <v>207.95912602459575</v>
      </c>
    </row>
    <row r="3502" spans="1:31" x14ac:dyDescent="0.25">
      <c r="A3502">
        <v>1812222</v>
      </c>
      <c r="B3502">
        <v>1</v>
      </c>
      <c r="C3502" t="s">
        <v>80</v>
      </c>
      <c r="D3502" t="s">
        <v>108</v>
      </c>
      <c r="E3502" t="s">
        <v>131</v>
      </c>
      <c r="F3502" t="s">
        <v>10319</v>
      </c>
      <c r="G3502" t="s">
        <v>231</v>
      </c>
      <c r="H3502" t="s">
        <v>134</v>
      </c>
      <c r="I3502" t="s">
        <v>135</v>
      </c>
      <c r="J3502" t="s">
        <v>136</v>
      </c>
      <c r="K3502" t="s">
        <v>137</v>
      </c>
      <c r="L3502" t="s">
        <v>10320</v>
      </c>
      <c r="M3502" t="s">
        <v>10321</v>
      </c>
      <c r="N3502">
        <v>3.2366666660000001</v>
      </c>
      <c r="O3502">
        <v>0</v>
      </c>
      <c r="P3502">
        <v>1</v>
      </c>
      <c r="Q3502">
        <v>0</v>
      </c>
      <c r="R3502">
        <v>1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0.431959645622505</v>
      </c>
      <c r="Y3502">
        <v>0</v>
      </c>
      <c r="Z3502">
        <v>2.1949507380466335</v>
      </c>
      <c r="AA3502">
        <v>0</v>
      </c>
      <c r="AB3502">
        <v>1.0769637069147351</v>
      </c>
      <c r="AC3502">
        <v>0</v>
      </c>
      <c r="AD3502">
        <v>0</v>
      </c>
      <c r="AE3502">
        <v>3.7038740905838736</v>
      </c>
    </row>
    <row r="3503" spans="1:31" x14ac:dyDescent="0.25">
      <c r="A3503">
        <v>1812223</v>
      </c>
      <c r="B3503">
        <v>1</v>
      </c>
      <c r="C3503" t="s">
        <v>80</v>
      </c>
      <c r="D3503" t="s">
        <v>92</v>
      </c>
      <c r="E3503" t="s">
        <v>131</v>
      </c>
      <c r="F3503" t="s">
        <v>10322</v>
      </c>
      <c r="G3503" t="s">
        <v>231</v>
      </c>
      <c r="H3503" t="s">
        <v>134</v>
      </c>
      <c r="I3503" t="s">
        <v>135</v>
      </c>
      <c r="J3503" t="s">
        <v>136</v>
      </c>
      <c r="K3503" t="s">
        <v>137</v>
      </c>
      <c r="L3503" t="s">
        <v>10323</v>
      </c>
      <c r="M3503" t="s">
        <v>10324</v>
      </c>
      <c r="N3503">
        <v>3.949166666</v>
      </c>
      <c r="O3503">
        <v>0</v>
      </c>
      <c r="P3503">
        <v>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1.0352882112428601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1.0352882112428601</v>
      </c>
    </row>
    <row r="3504" spans="1:31" x14ac:dyDescent="0.25">
      <c r="A3504">
        <v>1812225</v>
      </c>
      <c r="B3504">
        <v>1</v>
      </c>
      <c r="C3504" t="s">
        <v>81</v>
      </c>
      <c r="D3504" t="s">
        <v>123</v>
      </c>
      <c r="E3504" t="s">
        <v>193</v>
      </c>
      <c r="F3504" t="s">
        <v>10325</v>
      </c>
      <c r="G3504" t="s">
        <v>235</v>
      </c>
      <c r="H3504" t="s">
        <v>134</v>
      </c>
      <c r="I3504" t="s">
        <v>135</v>
      </c>
      <c r="J3504" t="s">
        <v>136</v>
      </c>
      <c r="K3504" t="s">
        <v>137</v>
      </c>
      <c r="L3504" t="s">
        <v>10326</v>
      </c>
      <c r="M3504" t="s">
        <v>10327</v>
      </c>
      <c r="N3504">
        <v>0.75416666600000004</v>
      </c>
      <c r="O3504">
        <v>0</v>
      </c>
      <c r="P3504">
        <v>24</v>
      </c>
      <c r="Q3504">
        <v>0</v>
      </c>
      <c r="R3504">
        <v>6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2.1941871491217735</v>
      </c>
      <c r="Y3504">
        <v>0</v>
      </c>
      <c r="Z3504">
        <v>8.9970804834933332E-2</v>
      </c>
      <c r="AA3504">
        <v>0</v>
      </c>
      <c r="AB3504">
        <v>6.1258558882531108E-2</v>
      </c>
      <c r="AC3504">
        <v>0</v>
      </c>
      <c r="AD3504">
        <v>0</v>
      </c>
      <c r="AE3504">
        <v>2.3454165128392379</v>
      </c>
    </row>
    <row r="3505" spans="1:31" x14ac:dyDescent="0.25">
      <c r="A3505">
        <v>1812226</v>
      </c>
      <c r="B3505">
        <v>1</v>
      </c>
      <c r="C3505" t="s">
        <v>80</v>
      </c>
      <c r="D3505" t="s">
        <v>93</v>
      </c>
      <c r="E3505" t="s">
        <v>193</v>
      </c>
      <c r="F3505" t="s">
        <v>10328</v>
      </c>
      <c r="G3505" t="s">
        <v>235</v>
      </c>
      <c r="H3505" t="s">
        <v>134</v>
      </c>
      <c r="I3505" t="s">
        <v>135</v>
      </c>
      <c r="J3505" t="s">
        <v>136</v>
      </c>
      <c r="K3505" t="s">
        <v>137</v>
      </c>
      <c r="L3505" t="s">
        <v>10329</v>
      </c>
      <c r="M3505" t="s">
        <v>10330</v>
      </c>
      <c r="N3505">
        <v>1.494722222</v>
      </c>
      <c r="O3505">
        <v>0</v>
      </c>
      <c r="P3505">
        <v>5</v>
      </c>
      <c r="Q3505">
        <v>0</v>
      </c>
      <c r="R3505">
        <v>6</v>
      </c>
      <c r="S3505">
        <v>0</v>
      </c>
      <c r="T3505">
        <v>2</v>
      </c>
      <c r="U3505">
        <v>0</v>
      </c>
      <c r="V3505">
        <v>0</v>
      </c>
      <c r="W3505">
        <v>0</v>
      </c>
      <c r="X3505">
        <v>2.5895983747785185</v>
      </c>
      <c r="Y3505">
        <v>0</v>
      </c>
      <c r="Z3505">
        <v>7.2191480656292226</v>
      </c>
      <c r="AA3505">
        <v>0</v>
      </c>
      <c r="AB3505">
        <v>1.1724882118245579</v>
      </c>
      <c r="AC3505">
        <v>0</v>
      </c>
      <c r="AD3505">
        <v>0</v>
      </c>
      <c r="AE3505">
        <v>10.981234652232299</v>
      </c>
    </row>
    <row r="3506" spans="1:31" x14ac:dyDescent="0.25">
      <c r="A3506">
        <v>1812228</v>
      </c>
      <c r="B3506">
        <v>1</v>
      </c>
      <c r="C3506" t="s">
        <v>80</v>
      </c>
      <c r="D3506" t="s">
        <v>93</v>
      </c>
      <c r="E3506" t="s">
        <v>193</v>
      </c>
      <c r="F3506" t="s">
        <v>10331</v>
      </c>
      <c r="G3506" t="s">
        <v>235</v>
      </c>
      <c r="H3506" t="s">
        <v>134</v>
      </c>
      <c r="I3506" t="s">
        <v>135</v>
      </c>
      <c r="J3506" t="s">
        <v>136</v>
      </c>
      <c r="K3506" t="s">
        <v>137</v>
      </c>
      <c r="L3506" t="s">
        <v>10332</v>
      </c>
      <c r="M3506" t="s">
        <v>10333</v>
      </c>
      <c r="N3506">
        <v>4.1363888879999999</v>
      </c>
      <c r="O3506">
        <v>0</v>
      </c>
      <c r="P3506">
        <v>0</v>
      </c>
      <c r="Q3506">
        <v>0</v>
      </c>
      <c r="R3506">
        <v>3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17.610264187595739</v>
      </c>
      <c r="AA3506">
        <v>0</v>
      </c>
      <c r="AB3506">
        <v>0</v>
      </c>
      <c r="AC3506">
        <v>0</v>
      </c>
      <c r="AD3506">
        <v>0</v>
      </c>
      <c r="AE3506">
        <v>17.610264187595739</v>
      </c>
    </row>
    <row r="3507" spans="1:31" x14ac:dyDescent="0.25">
      <c r="A3507">
        <v>1812231</v>
      </c>
      <c r="B3507">
        <v>1</v>
      </c>
      <c r="C3507" t="s">
        <v>80</v>
      </c>
      <c r="D3507" t="s">
        <v>103</v>
      </c>
      <c r="E3507" t="s">
        <v>326</v>
      </c>
      <c r="F3507" t="s">
        <v>10334</v>
      </c>
      <c r="G3507" t="s">
        <v>1943</v>
      </c>
      <c r="H3507" t="s">
        <v>134</v>
      </c>
      <c r="I3507" t="s">
        <v>135</v>
      </c>
      <c r="J3507" t="s">
        <v>136</v>
      </c>
      <c r="K3507" t="s">
        <v>137</v>
      </c>
      <c r="L3507" t="s">
        <v>10335</v>
      </c>
      <c r="M3507" t="s">
        <v>10336</v>
      </c>
      <c r="N3507">
        <v>1.3447222219999999</v>
      </c>
      <c r="O3507">
        <v>0</v>
      </c>
      <c r="P3507">
        <v>40</v>
      </c>
      <c r="Q3507">
        <v>0</v>
      </c>
      <c r="R3507">
        <v>0</v>
      </c>
      <c r="S3507">
        <v>0</v>
      </c>
      <c r="T3507">
        <v>8</v>
      </c>
      <c r="U3507">
        <v>0</v>
      </c>
      <c r="V3507">
        <v>0</v>
      </c>
      <c r="W3507">
        <v>0</v>
      </c>
      <c r="X3507">
        <v>14.750563530052206</v>
      </c>
      <c r="Y3507">
        <v>0</v>
      </c>
      <c r="Z3507">
        <v>0</v>
      </c>
      <c r="AA3507">
        <v>0</v>
      </c>
      <c r="AB3507">
        <v>2.6904146433127969</v>
      </c>
      <c r="AC3507">
        <v>0</v>
      </c>
      <c r="AD3507">
        <v>0</v>
      </c>
      <c r="AE3507">
        <v>17.440978173365004</v>
      </c>
    </row>
    <row r="3508" spans="1:31" x14ac:dyDescent="0.25">
      <c r="A3508">
        <v>1812232</v>
      </c>
      <c r="B3508">
        <v>1</v>
      </c>
      <c r="C3508" t="s">
        <v>80</v>
      </c>
      <c r="D3508" t="s">
        <v>101</v>
      </c>
      <c r="E3508" t="s">
        <v>131</v>
      </c>
      <c r="F3508" t="s">
        <v>10337</v>
      </c>
      <c r="G3508" t="s">
        <v>231</v>
      </c>
      <c r="H3508" t="s">
        <v>134</v>
      </c>
      <c r="I3508" t="s">
        <v>135</v>
      </c>
      <c r="J3508" t="s">
        <v>136</v>
      </c>
      <c r="K3508" t="s">
        <v>137</v>
      </c>
      <c r="L3508" t="s">
        <v>10338</v>
      </c>
      <c r="M3508" t="s">
        <v>10339</v>
      </c>
      <c r="N3508">
        <v>2.2638888879999999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0.1609368837819633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0.1609368837819633</v>
      </c>
    </row>
    <row r="3509" spans="1:31" x14ac:dyDescent="0.25">
      <c r="A3509">
        <v>1812237</v>
      </c>
      <c r="B3509">
        <v>1</v>
      </c>
      <c r="C3509" t="s">
        <v>80</v>
      </c>
      <c r="D3509" t="s">
        <v>98</v>
      </c>
      <c r="E3509" t="s">
        <v>193</v>
      </c>
      <c r="F3509" t="s">
        <v>10340</v>
      </c>
      <c r="G3509" t="s">
        <v>235</v>
      </c>
      <c r="H3509" t="s">
        <v>134</v>
      </c>
      <c r="I3509" t="s">
        <v>135</v>
      </c>
      <c r="J3509" t="s">
        <v>136</v>
      </c>
      <c r="K3509" t="s">
        <v>137</v>
      </c>
      <c r="L3509" t="s">
        <v>10341</v>
      </c>
      <c r="M3509" t="s">
        <v>10342</v>
      </c>
      <c r="N3509">
        <v>2.9994444439999999</v>
      </c>
      <c r="O3509">
        <v>0</v>
      </c>
      <c r="P3509">
        <v>3</v>
      </c>
      <c r="Q3509">
        <v>0</v>
      </c>
      <c r="R3509">
        <v>8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2.7481413584361594</v>
      </c>
      <c r="Y3509">
        <v>0</v>
      </c>
      <c r="Z3509">
        <v>1.6159989568332753</v>
      </c>
      <c r="AA3509">
        <v>0</v>
      </c>
      <c r="AB3509">
        <v>0</v>
      </c>
      <c r="AC3509">
        <v>0</v>
      </c>
      <c r="AD3509">
        <v>0</v>
      </c>
      <c r="AE3509">
        <v>4.3641403152694345</v>
      </c>
    </row>
    <row r="3510" spans="1:31" x14ac:dyDescent="0.25">
      <c r="A3510">
        <v>1812238</v>
      </c>
      <c r="B3510">
        <v>1</v>
      </c>
      <c r="C3510" t="s">
        <v>80</v>
      </c>
      <c r="D3510" t="s">
        <v>96</v>
      </c>
      <c r="E3510" t="s">
        <v>146</v>
      </c>
      <c r="F3510" t="s">
        <v>10343</v>
      </c>
      <c r="G3510" t="s">
        <v>142</v>
      </c>
      <c r="H3510" t="s">
        <v>143</v>
      </c>
      <c r="I3510" t="s">
        <v>135</v>
      </c>
      <c r="J3510" t="s">
        <v>136</v>
      </c>
      <c r="K3510" t="s">
        <v>137</v>
      </c>
      <c r="L3510" t="s">
        <v>10344</v>
      </c>
      <c r="M3510" t="s">
        <v>10345</v>
      </c>
      <c r="N3510">
        <v>0.71611111100000002</v>
      </c>
      <c r="O3510">
        <v>0</v>
      </c>
      <c r="P3510">
        <v>106</v>
      </c>
      <c r="Q3510">
        <v>0</v>
      </c>
      <c r="R3510">
        <v>2</v>
      </c>
      <c r="S3510">
        <v>0</v>
      </c>
      <c r="T3510">
        <v>4</v>
      </c>
      <c r="U3510">
        <v>0</v>
      </c>
      <c r="V3510">
        <v>0</v>
      </c>
      <c r="W3510">
        <v>0</v>
      </c>
      <c r="X3510">
        <v>79.187201662397896</v>
      </c>
      <c r="Y3510">
        <v>0</v>
      </c>
      <c r="Z3510">
        <v>1.0415396720986665E-2</v>
      </c>
      <c r="AA3510">
        <v>0</v>
      </c>
      <c r="AB3510">
        <v>0.55819021589662321</v>
      </c>
      <c r="AC3510">
        <v>0</v>
      </c>
      <c r="AD3510">
        <v>0</v>
      </c>
      <c r="AE3510">
        <v>79.755807275015513</v>
      </c>
    </row>
    <row r="3511" spans="1:31" x14ac:dyDescent="0.25">
      <c r="A3511">
        <v>1812239</v>
      </c>
      <c r="B3511">
        <v>1</v>
      </c>
      <c r="C3511" t="s">
        <v>80</v>
      </c>
      <c r="D3511" t="s">
        <v>99</v>
      </c>
      <c r="E3511" t="s">
        <v>131</v>
      </c>
      <c r="F3511" t="s">
        <v>10346</v>
      </c>
      <c r="G3511" t="s">
        <v>231</v>
      </c>
      <c r="H3511" t="s">
        <v>134</v>
      </c>
      <c r="I3511" t="s">
        <v>135</v>
      </c>
      <c r="J3511" t="s">
        <v>136</v>
      </c>
      <c r="K3511" t="s">
        <v>137</v>
      </c>
      <c r="L3511" t="s">
        <v>10347</v>
      </c>
      <c r="M3511" t="s">
        <v>10348</v>
      </c>
      <c r="N3511">
        <v>3.0724999999999998</v>
      </c>
      <c r="O3511">
        <v>0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0.57122049637500005</v>
      </c>
      <c r="AA3511">
        <v>0</v>
      </c>
      <c r="AB3511">
        <v>0</v>
      </c>
      <c r="AC3511">
        <v>0</v>
      </c>
      <c r="AD3511">
        <v>0</v>
      </c>
      <c r="AE3511">
        <v>0.57122049637500005</v>
      </c>
    </row>
    <row r="3512" spans="1:31" x14ac:dyDescent="0.25">
      <c r="A3512">
        <v>1812240</v>
      </c>
      <c r="B3512">
        <v>1</v>
      </c>
      <c r="C3512" t="s">
        <v>80</v>
      </c>
      <c r="D3512" t="s">
        <v>96</v>
      </c>
      <c r="E3512" t="s">
        <v>131</v>
      </c>
      <c r="F3512" t="s">
        <v>10349</v>
      </c>
      <c r="G3512" t="s">
        <v>133</v>
      </c>
      <c r="H3512" t="s">
        <v>134</v>
      </c>
      <c r="I3512" t="s">
        <v>135</v>
      </c>
      <c r="J3512" t="s">
        <v>136</v>
      </c>
      <c r="K3512" t="s">
        <v>137</v>
      </c>
      <c r="L3512" t="s">
        <v>10350</v>
      </c>
      <c r="M3512" t="s">
        <v>10351</v>
      </c>
      <c r="N3512">
        <v>1.9125000000000001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0.3124771998090945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0.3124771998090945</v>
      </c>
    </row>
    <row r="3513" spans="1:31" x14ac:dyDescent="0.25">
      <c r="A3513">
        <v>1812242</v>
      </c>
      <c r="B3513">
        <v>1</v>
      </c>
      <c r="C3513" t="s">
        <v>80</v>
      </c>
      <c r="D3513" t="s">
        <v>84</v>
      </c>
      <c r="E3513" t="s">
        <v>193</v>
      </c>
      <c r="F3513" t="s">
        <v>10352</v>
      </c>
      <c r="G3513" t="s">
        <v>1943</v>
      </c>
      <c r="H3513" t="s">
        <v>134</v>
      </c>
      <c r="I3513" t="s">
        <v>135</v>
      </c>
      <c r="J3513" t="s">
        <v>3</v>
      </c>
      <c r="K3513" t="s">
        <v>137</v>
      </c>
      <c r="L3513" t="s">
        <v>10347</v>
      </c>
      <c r="M3513" t="s">
        <v>10353</v>
      </c>
      <c r="N3513">
        <v>0.80972222199999999</v>
      </c>
      <c r="O3513">
        <v>0</v>
      </c>
      <c r="P3513">
        <v>152</v>
      </c>
      <c r="Q3513">
        <v>0</v>
      </c>
      <c r="R3513">
        <v>0</v>
      </c>
      <c r="S3513">
        <v>0</v>
      </c>
      <c r="T3513">
        <v>7</v>
      </c>
      <c r="U3513">
        <v>0</v>
      </c>
      <c r="V3513">
        <v>0</v>
      </c>
      <c r="W3513">
        <v>0</v>
      </c>
      <c r="X3513">
        <v>32.746890724089027</v>
      </c>
      <c r="Y3513">
        <v>0</v>
      </c>
      <c r="Z3513">
        <v>0</v>
      </c>
      <c r="AA3513">
        <v>0</v>
      </c>
      <c r="AB3513">
        <v>0.43372742821133947</v>
      </c>
      <c r="AC3513">
        <v>0</v>
      </c>
      <c r="AD3513">
        <v>0</v>
      </c>
      <c r="AE3513">
        <v>33.180618152300369</v>
      </c>
    </row>
    <row r="3514" spans="1:31" x14ac:dyDescent="0.25">
      <c r="A3514">
        <v>1812244</v>
      </c>
      <c r="B3514">
        <v>1</v>
      </c>
      <c r="C3514" t="s">
        <v>80</v>
      </c>
      <c r="D3514" t="s">
        <v>106</v>
      </c>
      <c r="E3514" t="s">
        <v>131</v>
      </c>
      <c r="F3514" t="s">
        <v>10354</v>
      </c>
      <c r="G3514" t="s">
        <v>231</v>
      </c>
      <c r="H3514" t="s">
        <v>134</v>
      </c>
      <c r="I3514" t="s">
        <v>135</v>
      </c>
      <c r="J3514" t="s">
        <v>136</v>
      </c>
      <c r="K3514" t="s">
        <v>137</v>
      </c>
      <c r="L3514" t="s">
        <v>10355</v>
      </c>
      <c r="M3514" t="s">
        <v>10356</v>
      </c>
      <c r="N3514">
        <v>1.039722222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2.3509564057616664E-3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2.3509564057616664E-3</v>
      </c>
    </row>
    <row r="3515" spans="1:31" x14ac:dyDescent="0.25">
      <c r="A3515">
        <v>1812245</v>
      </c>
      <c r="B3515">
        <v>1</v>
      </c>
      <c r="C3515" t="s">
        <v>80</v>
      </c>
      <c r="D3515" t="s">
        <v>98</v>
      </c>
      <c r="E3515" t="s">
        <v>131</v>
      </c>
      <c r="F3515" t="s">
        <v>10357</v>
      </c>
      <c r="G3515" t="s">
        <v>231</v>
      </c>
      <c r="H3515" t="s">
        <v>134</v>
      </c>
      <c r="I3515" t="s">
        <v>135</v>
      </c>
      <c r="J3515" t="s">
        <v>136</v>
      </c>
      <c r="K3515" t="s">
        <v>137</v>
      </c>
      <c r="L3515" t="s">
        <v>10358</v>
      </c>
      <c r="M3515" t="s">
        <v>10359</v>
      </c>
      <c r="N3515">
        <v>1.521111111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0.45379754716573328</v>
      </c>
      <c r="AC3515">
        <v>0</v>
      </c>
      <c r="AD3515">
        <v>0</v>
      </c>
      <c r="AE3515">
        <v>0.45379754716573328</v>
      </c>
    </row>
    <row r="3516" spans="1:31" x14ac:dyDescent="0.25">
      <c r="A3516">
        <v>1812249</v>
      </c>
      <c r="B3516">
        <v>1</v>
      </c>
      <c r="C3516" t="s">
        <v>80</v>
      </c>
      <c r="D3516" t="s">
        <v>93</v>
      </c>
      <c r="E3516" t="s">
        <v>193</v>
      </c>
      <c r="F3516" t="s">
        <v>10360</v>
      </c>
      <c r="G3516" t="s">
        <v>235</v>
      </c>
      <c r="H3516" t="s">
        <v>134</v>
      </c>
      <c r="I3516" t="s">
        <v>135</v>
      </c>
      <c r="J3516" t="s">
        <v>136</v>
      </c>
      <c r="K3516" t="s">
        <v>137</v>
      </c>
      <c r="L3516" t="s">
        <v>10361</v>
      </c>
      <c r="M3516" t="s">
        <v>10362</v>
      </c>
      <c r="N3516">
        <v>2.4694444440000001</v>
      </c>
      <c r="O3516">
        <v>0</v>
      </c>
      <c r="P3516">
        <v>20</v>
      </c>
      <c r="Q3516">
        <v>0</v>
      </c>
      <c r="R3516">
        <v>1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12.855607873127745</v>
      </c>
      <c r="Y3516">
        <v>0</v>
      </c>
      <c r="Z3516">
        <v>0.23120968774584277</v>
      </c>
      <c r="AA3516">
        <v>0</v>
      </c>
      <c r="AB3516">
        <v>0</v>
      </c>
      <c r="AC3516">
        <v>0</v>
      </c>
      <c r="AD3516">
        <v>0</v>
      </c>
      <c r="AE3516">
        <v>13.086817560873587</v>
      </c>
    </row>
    <row r="3517" spans="1:31" x14ac:dyDescent="0.25">
      <c r="A3517">
        <v>1812251</v>
      </c>
      <c r="B3517">
        <v>1</v>
      </c>
      <c r="C3517" t="s">
        <v>80</v>
      </c>
      <c r="D3517" t="s">
        <v>93</v>
      </c>
      <c r="E3517" t="s">
        <v>146</v>
      </c>
      <c r="F3517" t="s">
        <v>10363</v>
      </c>
      <c r="G3517" t="s">
        <v>170</v>
      </c>
      <c r="H3517" t="s">
        <v>143</v>
      </c>
      <c r="I3517" t="s">
        <v>135</v>
      </c>
      <c r="J3517" t="s">
        <v>136</v>
      </c>
      <c r="K3517" t="s">
        <v>137</v>
      </c>
      <c r="L3517" t="s">
        <v>10364</v>
      </c>
      <c r="M3517" t="s">
        <v>10365</v>
      </c>
      <c r="N3517">
        <v>0.48944444399999998</v>
      </c>
      <c r="O3517">
        <v>0</v>
      </c>
      <c r="P3517">
        <v>47</v>
      </c>
      <c r="Q3517">
        <v>0</v>
      </c>
      <c r="R3517">
        <v>1</v>
      </c>
      <c r="S3517">
        <v>0</v>
      </c>
      <c r="T3517">
        <v>4</v>
      </c>
      <c r="U3517">
        <v>0</v>
      </c>
      <c r="V3517">
        <v>0</v>
      </c>
      <c r="W3517">
        <v>0</v>
      </c>
      <c r="X3517">
        <v>4.2137377697782101</v>
      </c>
      <c r="Y3517">
        <v>0</v>
      </c>
      <c r="Z3517">
        <v>1.7958357032284447E-2</v>
      </c>
      <c r="AA3517">
        <v>0</v>
      </c>
      <c r="AB3517">
        <v>0.78686766035663991</v>
      </c>
      <c r="AC3517">
        <v>0</v>
      </c>
      <c r="AD3517">
        <v>0</v>
      </c>
      <c r="AE3517">
        <v>5.0185637871671345</v>
      </c>
    </row>
    <row r="3518" spans="1:31" x14ac:dyDescent="0.25">
      <c r="A3518">
        <v>1812252</v>
      </c>
      <c r="B3518">
        <v>1</v>
      </c>
      <c r="C3518" t="s">
        <v>80</v>
      </c>
      <c r="D3518" t="s">
        <v>106</v>
      </c>
      <c r="E3518" t="s">
        <v>193</v>
      </c>
      <c r="F3518" t="s">
        <v>10366</v>
      </c>
      <c r="G3518" t="s">
        <v>235</v>
      </c>
      <c r="H3518" t="s">
        <v>134</v>
      </c>
      <c r="I3518" t="s">
        <v>135</v>
      </c>
      <c r="J3518" t="s">
        <v>136</v>
      </c>
      <c r="K3518" t="s">
        <v>137</v>
      </c>
      <c r="L3518" t="s">
        <v>10367</v>
      </c>
      <c r="M3518" t="s">
        <v>10368</v>
      </c>
      <c r="N3518">
        <v>1.953333333</v>
      </c>
      <c r="O3518">
        <v>0</v>
      </c>
      <c r="P3518">
        <v>0</v>
      </c>
      <c r="Q3518">
        <v>0</v>
      </c>
      <c r="R3518">
        <v>5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1.8804454896364222</v>
      </c>
      <c r="AA3518">
        <v>0</v>
      </c>
      <c r="AB3518">
        <v>0</v>
      </c>
      <c r="AC3518">
        <v>0</v>
      </c>
      <c r="AD3518">
        <v>0</v>
      </c>
      <c r="AE3518">
        <v>1.8804454896364222</v>
      </c>
    </row>
    <row r="3519" spans="1:31" x14ac:dyDescent="0.25">
      <c r="A3519">
        <v>1812253</v>
      </c>
      <c r="B3519">
        <v>1</v>
      </c>
      <c r="C3519" t="s">
        <v>80</v>
      </c>
      <c r="D3519" t="s">
        <v>103</v>
      </c>
      <c r="E3519" t="s">
        <v>140</v>
      </c>
      <c r="F3519" t="s">
        <v>10369</v>
      </c>
      <c r="G3519" t="s">
        <v>142</v>
      </c>
      <c r="H3519" t="s">
        <v>143</v>
      </c>
      <c r="I3519" t="s">
        <v>135</v>
      </c>
      <c r="J3519" t="s">
        <v>136</v>
      </c>
      <c r="K3519" t="s">
        <v>137</v>
      </c>
      <c r="L3519" t="s">
        <v>10370</v>
      </c>
      <c r="M3519" t="s">
        <v>10371</v>
      </c>
      <c r="N3519">
        <v>0.49333333299999999</v>
      </c>
      <c r="O3519">
        <v>0</v>
      </c>
      <c r="P3519">
        <v>0</v>
      </c>
      <c r="Q3519">
        <v>0</v>
      </c>
      <c r="R3519">
        <v>0</v>
      </c>
      <c r="S3519">
        <v>10</v>
      </c>
      <c r="T3519">
        <v>0</v>
      </c>
      <c r="U3519">
        <v>13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8.9800275622952004</v>
      </c>
      <c r="AB3519">
        <v>0</v>
      </c>
      <c r="AC3519">
        <v>70.569153463163332</v>
      </c>
      <c r="AD3519">
        <v>0</v>
      </c>
      <c r="AE3519">
        <v>79.549181025458537</v>
      </c>
    </row>
    <row r="3520" spans="1:31" x14ac:dyDescent="0.25">
      <c r="A3520">
        <v>1812255</v>
      </c>
      <c r="B3520">
        <v>1</v>
      </c>
      <c r="C3520" t="s">
        <v>81</v>
      </c>
      <c r="D3520" t="s">
        <v>127</v>
      </c>
      <c r="E3520" t="s">
        <v>291</v>
      </c>
      <c r="F3520" t="s">
        <v>10372</v>
      </c>
      <c r="G3520" t="s">
        <v>424</v>
      </c>
      <c r="H3520" t="s">
        <v>134</v>
      </c>
      <c r="I3520" t="s">
        <v>135</v>
      </c>
      <c r="J3520" t="s">
        <v>136</v>
      </c>
      <c r="K3520" t="s">
        <v>137</v>
      </c>
      <c r="L3520" t="s">
        <v>10373</v>
      </c>
      <c r="M3520" t="s">
        <v>10374</v>
      </c>
      <c r="N3520">
        <v>0.63611111099999995</v>
      </c>
      <c r="O3520">
        <v>0</v>
      </c>
      <c r="P3520">
        <v>96</v>
      </c>
      <c r="Q3520">
        <v>0</v>
      </c>
      <c r="R3520">
        <v>2</v>
      </c>
      <c r="S3520">
        <v>0</v>
      </c>
      <c r="T3520">
        <v>2</v>
      </c>
      <c r="U3520">
        <v>0</v>
      </c>
      <c r="V3520">
        <v>0</v>
      </c>
      <c r="W3520">
        <v>0</v>
      </c>
      <c r="X3520">
        <v>14.994056555614504</v>
      </c>
      <c r="Y3520">
        <v>0</v>
      </c>
      <c r="Z3520">
        <v>0.11753835770531111</v>
      </c>
      <c r="AA3520">
        <v>0</v>
      </c>
      <c r="AB3520">
        <v>5.4113392896750004E-3</v>
      </c>
      <c r="AC3520">
        <v>0</v>
      </c>
      <c r="AD3520">
        <v>0</v>
      </c>
      <c r="AE3520">
        <v>15.117006252609489</v>
      </c>
    </row>
    <row r="3521" spans="1:31" x14ac:dyDescent="0.25">
      <c r="A3521">
        <v>1812259</v>
      </c>
      <c r="B3521">
        <v>1</v>
      </c>
      <c r="C3521" t="s">
        <v>80</v>
      </c>
      <c r="D3521" t="s">
        <v>104</v>
      </c>
      <c r="E3521" t="s">
        <v>131</v>
      </c>
      <c r="F3521" t="s">
        <v>10375</v>
      </c>
      <c r="G3521" t="s">
        <v>209</v>
      </c>
      <c r="H3521" t="s">
        <v>134</v>
      </c>
      <c r="I3521" t="s">
        <v>135</v>
      </c>
      <c r="J3521" t="s">
        <v>136</v>
      </c>
      <c r="K3521" t="s">
        <v>137</v>
      </c>
      <c r="L3521" t="s">
        <v>10376</v>
      </c>
      <c r="M3521" t="s">
        <v>10377</v>
      </c>
      <c r="N3521">
        <v>1.610833333</v>
      </c>
      <c r="O3521">
        <v>0</v>
      </c>
      <c r="P3521">
        <v>4</v>
      </c>
      <c r="Q3521">
        <v>0</v>
      </c>
      <c r="R3521">
        <v>0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1.7440879064099732</v>
      </c>
      <c r="Y3521">
        <v>0</v>
      </c>
      <c r="Z3521">
        <v>0</v>
      </c>
      <c r="AA3521">
        <v>0</v>
      </c>
      <c r="AB3521">
        <v>0.40893148620298747</v>
      </c>
      <c r="AC3521">
        <v>0</v>
      </c>
      <c r="AD3521">
        <v>0</v>
      </c>
      <c r="AE3521">
        <v>2.1530193926129608</v>
      </c>
    </row>
    <row r="3522" spans="1:31" x14ac:dyDescent="0.25">
      <c r="A3522">
        <v>1812261</v>
      </c>
      <c r="B3522">
        <v>1</v>
      </c>
      <c r="C3522" t="s">
        <v>81</v>
      </c>
      <c r="D3522" t="s">
        <v>128</v>
      </c>
      <c r="E3522" t="s">
        <v>193</v>
      </c>
      <c r="F3522" t="s">
        <v>10378</v>
      </c>
      <c r="G3522" t="s">
        <v>447</v>
      </c>
      <c r="H3522" t="s">
        <v>134</v>
      </c>
      <c r="I3522" t="s">
        <v>135</v>
      </c>
      <c r="J3522" t="s">
        <v>136</v>
      </c>
      <c r="K3522" t="s">
        <v>137</v>
      </c>
      <c r="L3522" t="s">
        <v>10379</v>
      </c>
      <c r="M3522" t="s">
        <v>10380</v>
      </c>
      <c r="N3522">
        <v>2.7113888880000001</v>
      </c>
      <c r="O3522">
        <v>0</v>
      </c>
      <c r="P3522">
        <v>108</v>
      </c>
      <c r="Q3522">
        <v>0</v>
      </c>
      <c r="R3522">
        <v>0</v>
      </c>
      <c r="S3522">
        <v>0</v>
      </c>
      <c r="T3522">
        <v>2</v>
      </c>
      <c r="U3522">
        <v>0</v>
      </c>
      <c r="V3522">
        <v>0</v>
      </c>
      <c r="W3522">
        <v>0</v>
      </c>
      <c r="X3522">
        <v>27.898223159275368</v>
      </c>
      <c r="Y3522">
        <v>0</v>
      </c>
      <c r="Z3522">
        <v>0</v>
      </c>
      <c r="AA3522">
        <v>0</v>
      </c>
      <c r="AB3522">
        <v>0.29113981230546337</v>
      </c>
      <c r="AC3522">
        <v>0</v>
      </c>
      <c r="AD3522">
        <v>0</v>
      </c>
      <c r="AE3522">
        <v>28.189362971580831</v>
      </c>
    </row>
    <row r="3523" spans="1:31" x14ac:dyDescent="0.25">
      <c r="A3523">
        <v>1812264</v>
      </c>
      <c r="B3523">
        <v>1</v>
      </c>
      <c r="C3523" t="s">
        <v>80</v>
      </c>
      <c r="D3523" t="s">
        <v>94</v>
      </c>
      <c r="E3523" t="s">
        <v>131</v>
      </c>
      <c r="F3523" t="s">
        <v>10381</v>
      </c>
      <c r="G3523" t="s">
        <v>231</v>
      </c>
      <c r="H3523" t="s">
        <v>134</v>
      </c>
      <c r="I3523" t="s">
        <v>135</v>
      </c>
      <c r="J3523" t="s">
        <v>136</v>
      </c>
      <c r="K3523" t="s">
        <v>137</v>
      </c>
      <c r="L3523" t="s">
        <v>10382</v>
      </c>
      <c r="M3523" t="s">
        <v>10383</v>
      </c>
      <c r="N3523">
        <v>2.1577777770000002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6.8987103617817777E-2</v>
      </c>
      <c r="AC3523">
        <v>0</v>
      </c>
      <c r="AD3523">
        <v>0</v>
      </c>
      <c r="AE3523">
        <v>6.8987103617817777E-2</v>
      </c>
    </row>
    <row r="3524" spans="1:31" x14ac:dyDescent="0.25">
      <c r="A3524">
        <v>1812268</v>
      </c>
      <c r="B3524">
        <v>1</v>
      </c>
      <c r="C3524" t="s">
        <v>80</v>
      </c>
      <c r="D3524" t="s">
        <v>108</v>
      </c>
      <c r="E3524" t="s">
        <v>193</v>
      </c>
      <c r="F3524" t="s">
        <v>10384</v>
      </c>
      <c r="G3524" t="s">
        <v>235</v>
      </c>
      <c r="H3524" t="s">
        <v>134</v>
      </c>
      <c r="I3524" t="s">
        <v>135</v>
      </c>
      <c r="J3524" t="s">
        <v>136</v>
      </c>
      <c r="K3524" t="s">
        <v>137</v>
      </c>
      <c r="L3524" t="s">
        <v>10385</v>
      </c>
      <c r="M3524" t="s">
        <v>10386</v>
      </c>
      <c r="N3524">
        <v>1.436666666</v>
      </c>
      <c r="O3524">
        <v>0</v>
      </c>
      <c r="P3524">
        <v>1</v>
      </c>
      <c r="Q3524">
        <v>0</v>
      </c>
      <c r="R3524">
        <v>2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0.77224554608626073</v>
      </c>
      <c r="Y3524">
        <v>0</v>
      </c>
      <c r="Z3524">
        <v>0.23346990172619111</v>
      </c>
      <c r="AA3524">
        <v>0</v>
      </c>
      <c r="AB3524">
        <v>0.27828996906189002</v>
      </c>
      <c r="AC3524">
        <v>0</v>
      </c>
      <c r="AD3524">
        <v>0</v>
      </c>
      <c r="AE3524">
        <v>1.284005416874342</v>
      </c>
    </row>
    <row r="3525" spans="1:31" x14ac:dyDescent="0.25">
      <c r="A3525">
        <v>1812269</v>
      </c>
      <c r="B3525">
        <v>1</v>
      </c>
      <c r="C3525" t="s">
        <v>81</v>
      </c>
      <c r="D3525" t="s">
        <v>127</v>
      </c>
      <c r="E3525" t="s">
        <v>291</v>
      </c>
      <c r="F3525" t="s">
        <v>10387</v>
      </c>
      <c r="G3525" t="s">
        <v>424</v>
      </c>
      <c r="H3525" t="s">
        <v>134</v>
      </c>
      <c r="I3525" t="s">
        <v>135</v>
      </c>
      <c r="J3525" t="s">
        <v>136</v>
      </c>
      <c r="K3525" t="s">
        <v>137</v>
      </c>
      <c r="L3525" t="s">
        <v>10388</v>
      </c>
      <c r="M3525" t="s">
        <v>10389</v>
      </c>
      <c r="N3525">
        <v>2.733055555</v>
      </c>
      <c r="O3525">
        <v>0</v>
      </c>
      <c r="P3525">
        <v>0</v>
      </c>
      <c r="Q3525">
        <v>0</v>
      </c>
      <c r="R3525">
        <v>5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6.5947491030333344E-2</v>
      </c>
      <c r="AA3525">
        <v>0</v>
      </c>
      <c r="AB3525">
        <v>0</v>
      </c>
      <c r="AC3525">
        <v>0</v>
      </c>
      <c r="AD3525">
        <v>0</v>
      </c>
      <c r="AE3525">
        <v>6.5947491030333344E-2</v>
      </c>
    </row>
    <row r="3526" spans="1:31" x14ac:dyDescent="0.25">
      <c r="A3526">
        <v>1812270</v>
      </c>
      <c r="B3526">
        <v>1</v>
      </c>
      <c r="C3526" t="s">
        <v>80</v>
      </c>
      <c r="D3526" t="s">
        <v>96</v>
      </c>
      <c r="E3526" t="s">
        <v>131</v>
      </c>
      <c r="F3526" t="s">
        <v>10349</v>
      </c>
      <c r="G3526" t="s">
        <v>148</v>
      </c>
      <c r="H3526" t="s">
        <v>134</v>
      </c>
      <c r="I3526" t="s">
        <v>135</v>
      </c>
      <c r="J3526" t="s">
        <v>136</v>
      </c>
      <c r="K3526" t="s">
        <v>137</v>
      </c>
      <c r="L3526" t="s">
        <v>10390</v>
      </c>
      <c r="M3526" t="s">
        <v>10391</v>
      </c>
      <c r="N3526">
        <v>2.7772222219999998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0.4671278339181445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0.4671278339181445</v>
      </c>
    </row>
    <row r="3527" spans="1:31" x14ac:dyDescent="0.25">
      <c r="A3527">
        <v>1812274</v>
      </c>
      <c r="B3527">
        <v>1</v>
      </c>
      <c r="C3527" t="s">
        <v>81</v>
      </c>
      <c r="D3527" t="s">
        <v>127</v>
      </c>
      <c r="E3527" t="s">
        <v>193</v>
      </c>
      <c r="F3527" t="s">
        <v>10392</v>
      </c>
      <c r="G3527" t="s">
        <v>373</v>
      </c>
      <c r="H3527" t="s">
        <v>134</v>
      </c>
      <c r="I3527" t="s">
        <v>135</v>
      </c>
      <c r="J3527" t="s">
        <v>136</v>
      </c>
      <c r="K3527" t="s">
        <v>137</v>
      </c>
      <c r="L3527" t="s">
        <v>10393</v>
      </c>
      <c r="M3527" t="s">
        <v>10394</v>
      </c>
      <c r="N3527">
        <v>9.5875000000000004</v>
      </c>
      <c r="O3527">
        <v>0</v>
      </c>
      <c r="P3527">
        <v>3</v>
      </c>
      <c r="Q3527">
        <v>0</v>
      </c>
      <c r="R3527">
        <v>5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4.433865012057681</v>
      </c>
      <c r="Y3527">
        <v>0</v>
      </c>
      <c r="Z3527">
        <v>10.500529586725003</v>
      </c>
      <c r="AA3527">
        <v>0</v>
      </c>
      <c r="AB3527">
        <v>0</v>
      </c>
      <c r="AC3527">
        <v>0</v>
      </c>
      <c r="AD3527">
        <v>0</v>
      </c>
      <c r="AE3527">
        <v>14.934394598782685</v>
      </c>
    </row>
    <row r="3528" spans="1:31" x14ac:dyDescent="0.25">
      <c r="A3528">
        <v>1812276</v>
      </c>
      <c r="B3528">
        <v>1</v>
      </c>
      <c r="C3528" t="s">
        <v>81</v>
      </c>
      <c r="D3528" t="s">
        <v>128</v>
      </c>
      <c r="E3528" t="s">
        <v>140</v>
      </c>
      <c r="F3528" t="s">
        <v>224</v>
      </c>
      <c r="G3528" t="s">
        <v>142</v>
      </c>
      <c r="H3528" t="s">
        <v>143</v>
      </c>
      <c r="I3528" t="s">
        <v>135</v>
      </c>
      <c r="J3528" t="s">
        <v>136</v>
      </c>
      <c r="K3528" t="s">
        <v>137</v>
      </c>
      <c r="L3528" t="s">
        <v>10395</v>
      </c>
      <c r="M3528" t="s">
        <v>10396</v>
      </c>
      <c r="N3528">
        <v>6.5555555000000001E-2</v>
      </c>
      <c r="O3528">
        <v>1</v>
      </c>
      <c r="P3528">
        <v>553</v>
      </c>
      <c r="Q3528">
        <v>2</v>
      </c>
      <c r="R3528">
        <v>3</v>
      </c>
      <c r="S3528">
        <v>3</v>
      </c>
      <c r="T3528">
        <v>38</v>
      </c>
      <c r="U3528">
        <v>0</v>
      </c>
      <c r="V3528">
        <v>0</v>
      </c>
      <c r="W3528">
        <v>1.8799798389333336E-2</v>
      </c>
      <c r="X3528">
        <v>4.5892951025431614</v>
      </c>
      <c r="Y3528">
        <v>4.9072332597658891E-2</v>
      </c>
      <c r="Z3528">
        <v>1.0726005062885555E-2</v>
      </c>
      <c r="AA3528">
        <v>1.2894125469352777</v>
      </c>
      <c r="AB3528">
        <v>0.88612911048292131</v>
      </c>
      <c r="AC3528">
        <v>0</v>
      </c>
      <c r="AD3528">
        <v>0</v>
      </c>
      <c r="AE3528">
        <v>6.8434348960112379</v>
      </c>
    </row>
    <row r="3529" spans="1:31" x14ac:dyDescent="0.25">
      <c r="A3529">
        <v>1812278</v>
      </c>
      <c r="B3529">
        <v>1</v>
      </c>
      <c r="C3529" t="s">
        <v>80</v>
      </c>
      <c r="D3529" t="s">
        <v>90</v>
      </c>
      <c r="E3529" t="s">
        <v>193</v>
      </c>
      <c r="F3529" t="s">
        <v>10397</v>
      </c>
      <c r="G3529" t="s">
        <v>235</v>
      </c>
      <c r="H3529" t="s">
        <v>134</v>
      </c>
      <c r="I3529" t="s">
        <v>135</v>
      </c>
      <c r="J3529" t="s">
        <v>136</v>
      </c>
      <c r="K3529" t="s">
        <v>137</v>
      </c>
      <c r="L3529" t="s">
        <v>10398</v>
      </c>
      <c r="M3529" t="s">
        <v>10399</v>
      </c>
      <c r="N3529">
        <v>0.28527777700000001</v>
      </c>
      <c r="O3529">
        <v>0</v>
      </c>
      <c r="P3529">
        <v>185</v>
      </c>
      <c r="Q3529">
        <v>0</v>
      </c>
      <c r="R3529">
        <v>0</v>
      </c>
      <c r="S3529">
        <v>0</v>
      </c>
      <c r="T3529">
        <v>6</v>
      </c>
      <c r="U3529">
        <v>0</v>
      </c>
      <c r="V3529">
        <v>0</v>
      </c>
      <c r="W3529">
        <v>0</v>
      </c>
      <c r="X3529">
        <v>15.894465382624055</v>
      </c>
      <c r="Y3529">
        <v>0</v>
      </c>
      <c r="Z3529">
        <v>0</v>
      </c>
      <c r="AA3529">
        <v>0</v>
      </c>
      <c r="AB3529">
        <v>0.54700261286201923</v>
      </c>
      <c r="AC3529">
        <v>0</v>
      </c>
      <c r="AD3529">
        <v>0</v>
      </c>
      <c r="AE3529">
        <v>16.441467995486075</v>
      </c>
    </row>
    <row r="3530" spans="1:31" x14ac:dyDescent="0.25">
      <c r="A3530">
        <v>1812279</v>
      </c>
      <c r="B3530">
        <v>1</v>
      </c>
      <c r="C3530" t="s">
        <v>81</v>
      </c>
      <c r="D3530" t="s">
        <v>112</v>
      </c>
      <c r="E3530" t="s">
        <v>131</v>
      </c>
      <c r="F3530" t="s">
        <v>10400</v>
      </c>
      <c r="G3530" t="s">
        <v>231</v>
      </c>
      <c r="H3530" t="s">
        <v>134</v>
      </c>
      <c r="I3530" t="s">
        <v>135</v>
      </c>
      <c r="J3530" t="s">
        <v>136</v>
      </c>
      <c r="K3530" t="s">
        <v>137</v>
      </c>
      <c r="L3530" t="s">
        <v>10401</v>
      </c>
      <c r="M3530" t="s">
        <v>10402</v>
      </c>
      <c r="N3530">
        <v>0.48222222199999998</v>
      </c>
      <c r="O3530">
        <v>0</v>
      </c>
      <c r="P3530">
        <v>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2.8462266775365001E-2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2.8462266775365001E-2</v>
      </c>
    </row>
    <row r="3531" spans="1:31" x14ac:dyDescent="0.25">
      <c r="A3531">
        <v>1812280</v>
      </c>
      <c r="B3531">
        <v>1</v>
      </c>
      <c r="C3531" t="s">
        <v>81</v>
      </c>
      <c r="D3531" t="s">
        <v>113</v>
      </c>
      <c r="E3531" t="s">
        <v>326</v>
      </c>
      <c r="F3531" t="s">
        <v>10403</v>
      </c>
      <c r="G3531" t="s">
        <v>299</v>
      </c>
      <c r="H3531" t="s">
        <v>134</v>
      </c>
      <c r="I3531" t="s">
        <v>135</v>
      </c>
      <c r="J3531" t="s">
        <v>136</v>
      </c>
      <c r="K3531" t="s">
        <v>137</v>
      </c>
      <c r="L3531" t="s">
        <v>10404</v>
      </c>
      <c r="M3531" t="s">
        <v>10405</v>
      </c>
      <c r="N3531">
        <v>1.470277777</v>
      </c>
      <c r="O3531">
        <v>0</v>
      </c>
      <c r="P3531">
        <v>10</v>
      </c>
      <c r="Q3531">
        <v>0</v>
      </c>
      <c r="R3531">
        <v>0</v>
      </c>
      <c r="S3531">
        <v>0</v>
      </c>
      <c r="T3531">
        <v>1</v>
      </c>
      <c r="U3531">
        <v>0</v>
      </c>
      <c r="V3531">
        <v>0</v>
      </c>
      <c r="W3531">
        <v>0</v>
      </c>
      <c r="X3531">
        <v>3.4534817812503693</v>
      </c>
      <c r="Y3531">
        <v>0</v>
      </c>
      <c r="Z3531">
        <v>0</v>
      </c>
      <c r="AA3531">
        <v>0</v>
      </c>
      <c r="AB3531">
        <v>5.0803030395745831E-2</v>
      </c>
      <c r="AC3531">
        <v>0</v>
      </c>
      <c r="AD3531">
        <v>0</v>
      </c>
      <c r="AE3531">
        <v>3.5042848116461149</v>
      </c>
    </row>
    <row r="3532" spans="1:31" x14ac:dyDescent="0.25">
      <c r="A3532">
        <v>1812283</v>
      </c>
      <c r="B3532">
        <v>1</v>
      </c>
      <c r="C3532" t="s">
        <v>80</v>
      </c>
      <c r="D3532" t="s">
        <v>99</v>
      </c>
      <c r="E3532" t="s">
        <v>131</v>
      </c>
      <c r="F3532" t="s">
        <v>9926</v>
      </c>
      <c r="G3532" t="s">
        <v>231</v>
      </c>
      <c r="H3532" t="s">
        <v>134</v>
      </c>
      <c r="I3532" t="s">
        <v>135</v>
      </c>
      <c r="J3532" t="s">
        <v>136</v>
      </c>
      <c r="K3532" t="s">
        <v>137</v>
      </c>
      <c r="L3532" t="s">
        <v>10406</v>
      </c>
      <c r="M3532" t="s">
        <v>10407</v>
      </c>
      <c r="N3532">
        <v>2.0047222219999998</v>
      </c>
      <c r="O3532">
        <v>0</v>
      </c>
      <c r="P3532">
        <v>1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3.3880596326736111E-3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3.3880596326736111E-3</v>
      </c>
    </row>
    <row r="3533" spans="1:31" x14ac:dyDescent="0.25">
      <c r="A3533">
        <v>1812284</v>
      </c>
      <c r="B3533">
        <v>1</v>
      </c>
      <c r="C3533" t="s">
        <v>80</v>
      </c>
      <c r="D3533" t="s">
        <v>84</v>
      </c>
      <c r="E3533" t="s">
        <v>131</v>
      </c>
      <c r="F3533" t="s">
        <v>10408</v>
      </c>
      <c r="G3533" t="s">
        <v>231</v>
      </c>
      <c r="H3533" t="s">
        <v>134</v>
      </c>
      <c r="I3533" t="s">
        <v>135</v>
      </c>
      <c r="J3533" t="s">
        <v>136</v>
      </c>
      <c r="K3533" t="s">
        <v>137</v>
      </c>
      <c r="L3533" t="s">
        <v>10409</v>
      </c>
      <c r="M3533" t="s">
        <v>10410</v>
      </c>
      <c r="N3533">
        <v>2.2394444440000001</v>
      </c>
      <c r="O3533">
        <v>0</v>
      </c>
      <c r="P3533">
        <v>3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16.339159113265069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16.339159113265069</v>
      </c>
    </row>
    <row r="3534" spans="1:31" x14ac:dyDescent="0.25">
      <c r="A3534">
        <v>1812285</v>
      </c>
      <c r="B3534">
        <v>1</v>
      </c>
      <c r="C3534" t="s">
        <v>80</v>
      </c>
      <c r="D3534" t="s">
        <v>107</v>
      </c>
      <c r="E3534" t="s">
        <v>131</v>
      </c>
      <c r="F3534" t="s">
        <v>10411</v>
      </c>
      <c r="G3534" t="s">
        <v>133</v>
      </c>
      <c r="H3534" t="s">
        <v>134</v>
      </c>
      <c r="I3534" t="s">
        <v>135</v>
      </c>
      <c r="J3534" t="s">
        <v>136</v>
      </c>
      <c r="K3534" t="s">
        <v>137</v>
      </c>
      <c r="L3534" t="s">
        <v>10412</v>
      </c>
      <c r="M3534" t="s">
        <v>10413</v>
      </c>
      <c r="N3534">
        <v>2.1122222220000002</v>
      </c>
      <c r="O3534">
        <v>0</v>
      </c>
      <c r="P3534">
        <v>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0.44060618174951438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0.44060618174951438</v>
      </c>
    </row>
    <row r="3535" spans="1:31" x14ac:dyDescent="0.25">
      <c r="A3535">
        <v>1812288</v>
      </c>
      <c r="B3535">
        <v>1</v>
      </c>
      <c r="C3535" t="s">
        <v>81</v>
      </c>
      <c r="D3535" t="s">
        <v>119</v>
      </c>
      <c r="E3535" t="s">
        <v>146</v>
      </c>
      <c r="F3535" t="s">
        <v>10414</v>
      </c>
      <c r="G3535" t="s">
        <v>142</v>
      </c>
      <c r="H3535" t="s">
        <v>143</v>
      </c>
      <c r="I3535" t="s">
        <v>135</v>
      </c>
      <c r="J3535" t="s">
        <v>136</v>
      </c>
      <c r="K3535" t="s">
        <v>137</v>
      </c>
      <c r="L3535" t="s">
        <v>10415</v>
      </c>
      <c r="M3535" t="s">
        <v>10416</v>
      </c>
      <c r="N3535">
        <v>0.75111111100000005</v>
      </c>
      <c r="O3535">
        <v>0</v>
      </c>
      <c r="P3535">
        <v>37</v>
      </c>
      <c r="Q3535">
        <v>0</v>
      </c>
      <c r="R3535">
        <v>6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1.5407488544674228</v>
      </c>
      <c r="Y3535">
        <v>0</v>
      </c>
      <c r="Z3535">
        <v>0.48073404157995225</v>
      </c>
      <c r="AA3535">
        <v>0</v>
      </c>
      <c r="AB3535">
        <v>0</v>
      </c>
      <c r="AC3535">
        <v>0</v>
      </c>
      <c r="AD3535">
        <v>0</v>
      </c>
      <c r="AE3535">
        <v>2.0214828960473752</v>
      </c>
    </row>
    <row r="3536" spans="1:31" x14ac:dyDescent="0.25">
      <c r="A3536">
        <v>1812289</v>
      </c>
      <c r="B3536">
        <v>1</v>
      </c>
      <c r="C3536" t="s">
        <v>80</v>
      </c>
      <c r="D3536" t="s">
        <v>100</v>
      </c>
      <c r="E3536" t="s">
        <v>176</v>
      </c>
      <c r="F3536" t="s">
        <v>10417</v>
      </c>
      <c r="G3536" t="s">
        <v>142</v>
      </c>
      <c r="H3536" t="s">
        <v>143</v>
      </c>
      <c r="I3536" t="s">
        <v>135</v>
      </c>
      <c r="J3536" t="s">
        <v>136</v>
      </c>
      <c r="K3536" t="s">
        <v>137</v>
      </c>
      <c r="L3536" t="s">
        <v>10418</v>
      </c>
      <c r="M3536" t="s">
        <v>10419</v>
      </c>
      <c r="N3536">
        <v>0.441111111</v>
      </c>
      <c r="O3536">
        <v>0</v>
      </c>
      <c r="P3536">
        <v>926</v>
      </c>
      <c r="Q3536">
        <v>11</v>
      </c>
      <c r="R3536">
        <v>31</v>
      </c>
      <c r="S3536">
        <v>2</v>
      </c>
      <c r="T3536">
        <v>111</v>
      </c>
      <c r="U3536">
        <v>0</v>
      </c>
      <c r="V3536">
        <v>0</v>
      </c>
      <c r="W3536">
        <v>0</v>
      </c>
      <c r="X3536">
        <v>118.78752527186182</v>
      </c>
      <c r="Y3536">
        <v>1.1937702430217556</v>
      </c>
      <c r="Z3536">
        <v>2.4383046472342769</v>
      </c>
      <c r="AA3536">
        <v>3.1541911561075544</v>
      </c>
      <c r="AB3536">
        <v>21.889390312272514</v>
      </c>
      <c r="AC3536">
        <v>0</v>
      </c>
      <c r="AD3536">
        <v>0</v>
      </c>
      <c r="AE3536">
        <v>147.46318163049793</v>
      </c>
    </row>
    <row r="3537" spans="1:31" x14ac:dyDescent="0.25">
      <c r="A3537">
        <v>1812291</v>
      </c>
      <c r="B3537">
        <v>1</v>
      </c>
      <c r="C3537" t="s">
        <v>81</v>
      </c>
      <c r="D3537" t="s">
        <v>118</v>
      </c>
      <c r="E3537" t="s">
        <v>326</v>
      </c>
      <c r="F3537" t="s">
        <v>7497</v>
      </c>
      <c r="G3537" t="s">
        <v>299</v>
      </c>
      <c r="H3537" t="s">
        <v>134</v>
      </c>
      <c r="I3537" t="s">
        <v>135</v>
      </c>
      <c r="J3537" t="s">
        <v>136</v>
      </c>
      <c r="K3537" t="s">
        <v>137</v>
      </c>
      <c r="L3537" t="s">
        <v>10420</v>
      </c>
      <c r="M3537" t="s">
        <v>10421</v>
      </c>
      <c r="N3537">
        <v>0.48666666600000003</v>
      </c>
      <c r="O3537">
        <v>0</v>
      </c>
      <c r="P3537">
        <v>39</v>
      </c>
      <c r="Q3537">
        <v>0</v>
      </c>
      <c r="R3537">
        <v>0</v>
      </c>
      <c r="S3537">
        <v>0</v>
      </c>
      <c r="T3537">
        <v>6</v>
      </c>
      <c r="U3537">
        <v>0</v>
      </c>
      <c r="V3537">
        <v>0</v>
      </c>
      <c r="W3537">
        <v>0</v>
      </c>
      <c r="X3537">
        <v>4.8764239483026186</v>
      </c>
      <c r="Y3537">
        <v>0</v>
      </c>
      <c r="Z3537">
        <v>0</v>
      </c>
      <c r="AA3537">
        <v>0</v>
      </c>
      <c r="AB3537">
        <v>1.6749132680027001</v>
      </c>
      <c r="AC3537">
        <v>0</v>
      </c>
      <c r="AD3537">
        <v>0</v>
      </c>
      <c r="AE3537">
        <v>6.5513372163053187</v>
      </c>
    </row>
    <row r="3538" spans="1:31" x14ac:dyDescent="0.25">
      <c r="A3538">
        <v>1812293</v>
      </c>
      <c r="B3538">
        <v>1</v>
      </c>
      <c r="C3538" t="s">
        <v>80</v>
      </c>
      <c r="D3538" t="s">
        <v>108</v>
      </c>
      <c r="E3538" t="s">
        <v>140</v>
      </c>
      <c r="F3538" t="s">
        <v>3271</v>
      </c>
      <c r="G3538" t="s">
        <v>142</v>
      </c>
      <c r="H3538" t="s">
        <v>143</v>
      </c>
      <c r="I3538" t="s">
        <v>199</v>
      </c>
      <c r="J3538" t="s">
        <v>136</v>
      </c>
      <c r="K3538" t="s">
        <v>137</v>
      </c>
      <c r="L3538" t="s">
        <v>10422</v>
      </c>
      <c r="M3538" t="s">
        <v>10423</v>
      </c>
      <c r="N3538">
        <v>1.1111111E-2</v>
      </c>
      <c r="O3538">
        <v>0</v>
      </c>
      <c r="P3538">
        <v>1818</v>
      </c>
      <c r="Q3538">
        <v>2</v>
      </c>
      <c r="R3538">
        <v>377</v>
      </c>
      <c r="S3538">
        <v>13</v>
      </c>
      <c r="T3538">
        <v>197</v>
      </c>
      <c r="U3538">
        <v>0</v>
      </c>
      <c r="V3538">
        <v>0</v>
      </c>
      <c r="W3538">
        <v>0</v>
      </c>
      <c r="X3538">
        <v>2.9285450910059718</v>
      </c>
      <c r="Y3538">
        <v>8.1003793060666664E-3</v>
      </c>
      <c r="Z3538">
        <v>0.20076664417935555</v>
      </c>
      <c r="AA3538">
        <v>0.43126337085240002</v>
      </c>
      <c r="AB3538">
        <v>0.92928839707131194</v>
      </c>
      <c r="AC3538">
        <v>0</v>
      </c>
      <c r="AD3538">
        <v>0</v>
      </c>
      <c r="AE3538">
        <v>4.4979638824151058</v>
      </c>
    </row>
    <row r="3539" spans="1:31" x14ac:dyDescent="0.25">
      <c r="A3539">
        <v>1812297</v>
      </c>
      <c r="B3539">
        <v>1</v>
      </c>
      <c r="C3539" t="s">
        <v>80</v>
      </c>
      <c r="D3539" t="s">
        <v>90</v>
      </c>
      <c r="E3539" t="s">
        <v>131</v>
      </c>
      <c r="F3539" t="s">
        <v>10424</v>
      </c>
      <c r="G3539" t="s">
        <v>133</v>
      </c>
      <c r="H3539" t="s">
        <v>134</v>
      </c>
      <c r="I3539" t="s">
        <v>135</v>
      </c>
      <c r="J3539" t="s">
        <v>136</v>
      </c>
      <c r="K3539" t="s">
        <v>137</v>
      </c>
      <c r="L3539" t="s">
        <v>10425</v>
      </c>
      <c r="M3539" t="s">
        <v>10426</v>
      </c>
      <c r="N3539">
        <v>0.97083333299999997</v>
      </c>
      <c r="O3539">
        <v>0</v>
      </c>
      <c r="P3539">
        <v>11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2.2452913453278671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2.2452913453278671</v>
      </c>
    </row>
    <row r="3540" spans="1:31" x14ac:dyDescent="0.25">
      <c r="A3540">
        <v>1812298</v>
      </c>
      <c r="B3540">
        <v>1</v>
      </c>
      <c r="C3540" t="s">
        <v>80</v>
      </c>
      <c r="D3540" t="s">
        <v>85</v>
      </c>
      <c r="E3540" t="s">
        <v>193</v>
      </c>
      <c r="F3540" t="s">
        <v>10427</v>
      </c>
      <c r="G3540" t="s">
        <v>235</v>
      </c>
      <c r="H3540" t="s">
        <v>134</v>
      </c>
      <c r="I3540" t="s">
        <v>135</v>
      </c>
      <c r="J3540" t="s">
        <v>136</v>
      </c>
      <c r="K3540" t="s">
        <v>137</v>
      </c>
      <c r="L3540" t="s">
        <v>10428</v>
      </c>
      <c r="M3540" t="s">
        <v>10429</v>
      </c>
      <c r="N3540">
        <v>0.89694444399999995</v>
      </c>
      <c r="O3540">
        <v>0</v>
      </c>
      <c r="P3540">
        <v>102</v>
      </c>
      <c r="Q3540">
        <v>0</v>
      </c>
      <c r="R3540">
        <v>0</v>
      </c>
      <c r="S3540">
        <v>0</v>
      </c>
      <c r="T3540">
        <v>18</v>
      </c>
      <c r="U3540">
        <v>0</v>
      </c>
      <c r="V3540">
        <v>0</v>
      </c>
      <c r="W3540">
        <v>0</v>
      </c>
      <c r="X3540">
        <v>22.480683886494283</v>
      </c>
      <c r="Y3540">
        <v>0</v>
      </c>
      <c r="Z3540">
        <v>0</v>
      </c>
      <c r="AA3540">
        <v>0</v>
      </c>
      <c r="AB3540">
        <v>5.0691598705091891</v>
      </c>
      <c r="AC3540">
        <v>0</v>
      </c>
      <c r="AD3540">
        <v>0</v>
      </c>
      <c r="AE3540">
        <v>27.549843757003472</v>
      </c>
    </row>
    <row r="3541" spans="1:31" x14ac:dyDescent="0.25">
      <c r="A3541">
        <v>1812299</v>
      </c>
      <c r="B3541">
        <v>1</v>
      </c>
      <c r="C3541" t="s">
        <v>80</v>
      </c>
      <c r="D3541" t="s">
        <v>97</v>
      </c>
      <c r="E3541" t="s">
        <v>339</v>
      </c>
      <c r="F3541" t="s">
        <v>8189</v>
      </c>
      <c r="G3541" t="s">
        <v>5911</v>
      </c>
      <c r="H3541" t="s">
        <v>5442</v>
      </c>
      <c r="I3541" t="s">
        <v>135</v>
      </c>
      <c r="J3541" t="s">
        <v>136</v>
      </c>
      <c r="K3541" t="s">
        <v>159</v>
      </c>
      <c r="L3541" t="s">
        <v>10430</v>
      </c>
      <c r="M3541" t="s">
        <v>10431</v>
      </c>
      <c r="N3541">
        <v>7.7387777000000005E-2</v>
      </c>
      <c r="O3541">
        <v>3</v>
      </c>
      <c r="P3541">
        <v>673</v>
      </c>
      <c r="Q3541">
        <v>4</v>
      </c>
      <c r="R3541">
        <v>0</v>
      </c>
      <c r="S3541">
        <v>11</v>
      </c>
      <c r="T3541">
        <v>9</v>
      </c>
      <c r="U3541">
        <v>1</v>
      </c>
      <c r="V3541">
        <v>0</v>
      </c>
      <c r="W3541">
        <v>7.7820647413209745</v>
      </c>
      <c r="X3541">
        <v>4.9635651218293848</v>
      </c>
      <c r="Y3541">
        <v>1.7803359645942152</v>
      </c>
      <c r="Z3541">
        <v>0</v>
      </c>
      <c r="AA3541">
        <v>11.304027651725649</v>
      </c>
      <c r="AB3541">
        <v>0.79886879204159988</v>
      </c>
      <c r="AC3541">
        <v>0.16170532705168503</v>
      </c>
      <c r="AD3541">
        <v>0</v>
      </c>
      <c r="AE3541">
        <v>26.790567598563509</v>
      </c>
    </row>
    <row r="3542" spans="1:31" x14ac:dyDescent="0.25">
      <c r="A3542">
        <v>1812301</v>
      </c>
      <c r="B3542">
        <v>1</v>
      </c>
      <c r="C3542" t="s">
        <v>81</v>
      </c>
      <c r="D3542" t="s">
        <v>127</v>
      </c>
      <c r="E3542" t="s">
        <v>131</v>
      </c>
      <c r="F3542" t="s">
        <v>10432</v>
      </c>
      <c r="G3542" t="s">
        <v>231</v>
      </c>
      <c r="H3542" t="s">
        <v>134</v>
      </c>
      <c r="I3542" t="s">
        <v>135</v>
      </c>
      <c r="J3542" t="s">
        <v>136</v>
      </c>
      <c r="K3542" t="s">
        <v>137</v>
      </c>
      <c r="L3542" t="s">
        <v>10433</v>
      </c>
      <c r="M3542" t="s">
        <v>10434</v>
      </c>
      <c r="N3542">
        <v>2.4791666659999998</v>
      </c>
      <c r="O3542">
        <v>0</v>
      </c>
      <c r="P3542">
        <v>5</v>
      </c>
      <c r="Q3542">
        <v>0</v>
      </c>
      <c r="R3542">
        <v>0</v>
      </c>
      <c r="S3542">
        <v>0</v>
      </c>
      <c r="T3542">
        <v>1</v>
      </c>
      <c r="U3542">
        <v>0</v>
      </c>
      <c r="V3542">
        <v>0</v>
      </c>
      <c r="W3542">
        <v>0</v>
      </c>
      <c r="X3542">
        <v>4.2914214845868814</v>
      </c>
      <c r="Y3542">
        <v>0</v>
      </c>
      <c r="Z3542">
        <v>0</v>
      </c>
      <c r="AA3542">
        <v>0</v>
      </c>
      <c r="AB3542">
        <v>1.5350013001731666</v>
      </c>
      <c r="AC3542">
        <v>0</v>
      </c>
      <c r="AD3542">
        <v>0</v>
      </c>
      <c r="AE3542">
        <v>5.826422784760048</v>
      </c>
    </row>
    <row r="3543" spans="1:31" x14ac:dyDescent="0.25">
      <c r="A3543">
        <v>1812302</v>
      </c>
      <c r="B3543">
        <v>1</v>
      </c>
      <c r="C3543" t="s">
        <v>80</v>
      </c>
      <c r="D3543" t="s">
        <v>82</v>
      </c>
      <c r="E3543" t="s">
        <v>131</v>
      </c>
      <c r="F3543" t="s">
        <v>10435</v>
      </c>
      <c r="G3543" t="s">
        <v>279</v>
      </c>
      <c r="H3543" t="s">
        <v>134</v>
      </c>
      <c r="I3543" t="s">
        <v>135</v>
      </c>
      <c r="J3543" t="s">
        <v>136</v>
      </c>
      <c r="K3543" t="s">
        <v>137</v>
      </c>
      <c r="L3543" t="s">
        <v>10436</v>
      </c>
      <c r="M3543" t="s">
        <v>10437</v>
      </c>
      <c r="N3543">
        <v>0.91305555500000002</v>
      </c>
      <c r="O3543">
        <v>0</v>
      </c>
      <c r="P3543">
        <v>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0.19759862323212002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0.19759862323212002</v>
      </c>
    </row>
    <row r="3544" spans="1:31" x14ac:dyDescent="0.25">
      <c r="A3544">
        <v>1812306</v>
      </c>
      <c r="B3544">
        <v>1</v>
      </c>
      <c r="C3544" t="s">
        <v>81</v>
      </c>
      <c r="D3544" t="s">
        <v>123</v>
      </c>
      <c r="E3544" t="s">
        <v>131</v>
      </c>
      <c r="F3544" t="s">
        <v>10438</v>
      </c>
      <c r="G3544" t="s">
        <v>231</v>
      </c>
      <c r="H3544" t="s">
        <v>134</v>
      </c>
      <c r="I3544" t="s">
        <v>135</v>
      </c>
      <c r="J3544" t="s">
        <v>136</v>
      </c>
      <c r="K3544" t="s">
        <v>137</v>
      </c>
      <c r="L3544" t="s">
        <v>10439</v>
      </c>
      <c r="M3544" t="s">
        <v>10440</v>
      </c>
      <c r="N3544">
        <v>3.1644444439999999</v>
      </c>
      <c r="O3544">
        <v>0</v>
      </c>
      <c r="P3544">
        <v>1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0.14036886810110305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0.14036886810110305</v>
      </c>
    </row>
    <row r="3545" spans="1:31" x14ac:dyDescent="0.25">
      <c r="A3545">
        <v>1812308</v>
      </c>
      <c r="B3545">
        <v>1</v>
      </c>
      <c r="C3545" t="s">
        <v>81</v>
      </c>
      <c r="D3545" t="s">
        <v>128</v>
      </c>
      <c r="E3545" t="s">
        <v>140</v>
      </c>
      <c r="F3545" t="s">
        <v>5752</v>
      </c>
      <c r="G3545" t="s">
        <v>170</v>
      </c>
      <c r="H3545" t="s">
        <v>143</v>
      </c>
      <c r="I3545" t="s">
        <v>135</v>
      </c>
      <c r="J3545" t="s">
        <v>136</v>
      </c>
      <c r="K3545" t="s">
        <v>137</v>
      </c>
      <c r="L3545" t="s">
        <v>10441</v>
      </c>
      <c r="M3545" t="s">
        <v>10442</v>
      </c>
      <c r="N3545">
        <v>4.4688888880000004</v>
      </c>
      <c r="O3545">
        <v>2</v>
      </c>
      <c r="P3545">
        <v>3</v>
      </c>
      <c r="Q3545">
        <v>52</v>
      </c>
      <c r="R3545">
        <v>29</v>
      </c>
      <c r="S3545">
        <v>1</v>
      </c>
      <c r="T3545">
        <v>0</v>
      </c>
      <c r="U3545">
        <v>0</v>
      </c>
      <c r="V3545">
        <v>0</v>
      </c>
      <c r="W3545">
        <v>3.8205000475676099</v>
      </c>
      <c r="X3545">
        <v>5.3212280987558556</v>
      </c>
      <c r="Y3545">
        <v>186.43316141416435</v>
      </c>
      <c r="Z3545">
        <v>38.892896356939971</v>
      </c>
      <c r="AA3545">
        <v>2.8426207055979669</v>
      </c>
      <c r="AB3545">
        <v>0</v>
      </c>
      <c r="AC3545">
        <v>0</v>
      </c>
      <c r="AD3545">
        <v>0</v>
      </c>
      <c r="AE3545">
        <v>237.31040662302573</v>
      </c>
    </row>
    <row r="3546" spans="1:31" x14ac:dyDescent="0.25">
      <c r="A3546">
        <v>1812314</v>
      </c>
      <c r="B3546">
        <v>1</v>
      </c>
      <c r="C3546" t="s">
        <v>81</v>
      </c>
      <c r="D3546" t="s">
        <v>119</v>
      </c>
      <c r="E3546" t="s">
        <v>140</v>
      </c>
      <c r="F3546" t="s">
        <v>5153</v>
      </c>
      <c r="G3546" t="s">
        <v>142</v>
      </c>
      <c r="H3546" t="s">
        <v>143</v>
      </c>
      <c r="I3546" t="s">
        <v>199</v>
      </c>
      <c r="J3546" t="s">
        <v>136</v>
      </c>
      <c r="K3546" t="s">
        <v>137</v>
      </c>
      <c r="L3546" t="s">
        <v>10443</v>
      </c>
      <c r="M3546" t="s">
        <v>10444</v>
      </c>
      <c r="N3546">
        <v>1.1944444E-2</v>
      </c>
      <c r="O3546">
        <v>0</v>
      </c>
      <c r="P3546">
        <v>563</v>
      </c>
      <c r="Q3546">
        <v>0</v>
      </c>
      <c r="R3546">
        <v>39</v>
      </c>
      <c r="S3546">
        <v>0</v>
      </c>
      <c r="T3546">
        <v>39</v>
      </c>
      <c r="U3546">
        <v>0</v>
      </c>
      <c r="V3546">
        <v>0</v>
      </c>
      <c r="W3546">
        <v>0</v>
      </c>
      <c r="X3546">
        <v>0.89110996908222417</v>
      </c>
      <c r="Y3546">
        <v>0</v>
      </c>
      <c r="Z3546">
        <v>0.26789971276388996</v>
      </c>
      <c r="AA3546">
        <v>0</v>
      </c>
      <c r="AB3546">
        <v>6.1186695174785269E-2</v>
      </c>
      <c r="AC3546">
        <v>0</v>
      </c>
      <c r="AD3546">
        <v>0</v>
      </c>
      <c r="AE3546">
        <v>1.2201963770208994</v>
      </c>
    </row>
    <row r="3547" spans="1:31" x14ac:dyDescent="0.25">
      <c r="A3547">
        <v>1812315</v>
      </c>
      <c r="B3547">
        <v>1</v>
      </c>
      <c r="C3547" t="s">
        <v>81</v>
      </c>
      <c r="D3547" t="s">
        <v>117</v>
      </c>
      <c r="E3547" t="s">
        <v>193</v>
      </c>
      <c r="F3547" t="s">
        <v>10445</v>
      </c>
      <c r="G3547" t="s">
        <v>3180</v>
      </c>
      <c r="H3547" t="s">
        <v>134</v>
      </c>
      <c r="I3547" t="s">
        <v>135</v>
      </c>
      <c r="J3547" t="s">
        <v>136</v>
      </c>
      <c r="K3547" t="s">
        <v>137</v>
      </c>
      <c r="L3547" t="s">
        <v>10446</v>
      </c>
      <c r="M3547" t="s">
        <v>10447</v>
      </c>
      <c r="N3547">
        <v>0.83666666599999995</v>
      </c>
      <c r="O3547">
        <v>0</v>
      </c>
      <c r="P3547">
        <v>7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0.39791117242580004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0.39791117242580004</v>
      </c>
    </row>
    <row r="3548" spans="1:31" x14ac:dyDescent="0.25">
      <c r="A3548">
        <v>1812316</v>
      </c>
      <c r="B3548">
        <v>1</v>
      </c>
      <c r="C3548" t="s">
        <v>81</v>
      </c>
      <c r="D3548" t="s">
        <v>118</v>
      </c>
      <c r="E3548" t="s">
        <v>193</v>
      </c>
      <c r="F3548" t="s">
        <v>10448</v>
      </c>
      <c r="G3548" t="s">
        <v>726</v>
      </c>
      <c r="H3548" t="s">
        <v>134</v>
      </c>
      <c r="I3548" t="s">
        <v>135</v>
      </c>
      <c r="J3548" t="s">
        <v>136</v>
      </c>
      <c r="K3548" t="s">
        <v>137</v>
      </c>
      <c r="L3548" t="s">
        <v>10449</v>
      </c>
      <c r="M3548" t="s">
        <v>10450</v>
      </c>
      <c r="N3548">
        <v>3.6497222219999998</v>
      </c>
      <c r="O3548">
        <v>0</v>
      </c>
      <c r="P3548">
        <v>25</v>
      </c>
      <c r="Q3548">
        <v>0</v>
      </c>
      <c r="R3548">
        <v>0</v>
      </c>
      <c r="S3548">
        <v>0</v>
      </c>
      <c r="T3548">
        <v>14</v>
      </c>
      <c r="U3548">
        <v>0</v>
      </c>
      <c r="V3548">
        <v>0</v>
      </c>
      <c r="W3548">
        <v>0</v>
      </c>
      <c r="X3548">
        <v>11.413744875705452</v>
      </c>
      <c r="Y3548">
        <v>0</v>
      </c>
      <c r="Z3548">
        <v>0</v>
      </c>
      <c r="AA3548">
        <v>0</v>
      </c>
      <c r="AB3548">
        <v>11.98493559734071</v>
      </c>
      <c r="AC3548">
        <v>0</v>
      </c>
      <c r="AD3548">
        <v>0</v>
      </c>
      <c r="AE3548">
        <v>23.398680473046163</v>
      </c>
    </row>
    <row r="3549" spans="1:31" x14ac:dyDescent="0.25">
      <c r="A3549">
        <v>1812317</v>
      </c>
      <c r="B3549">
        <v>1</v>
      </c>
      <c r="C3549" t="s">
        <v>80</v>
      </c>
      <c r="D3549" t="s">
        <v>104</v>
      </c>
      <c r="E3549" t="s">
        <v>146</v>
      </c>
      <c r="F3549" t="s">
        <v>10451</v>
      </c>
      <c r="G3549" t="s">
        <v>170</v>
      </c>
      <c r="H3549" t="s">
        <v>143</v>
      </c>
      <c r="I3549" t="s">
        <v>135</v>
      </c>
      <c r="J3549" t="s">
        <v>136</v>
      </c>
      <c r="K3549" t="s">
        <v>137</v>
      </c>
      <c r="L3549" t="s">
        <v>10452</v>
      </c>
      <c r="M3549" t="s">
        <v>10453</v>
      </c>
      <c r="N3549">
        <v>3.167777777</v>
      </c>
      <c r="O3549">
        <v>0</v>
      </c>
      <c r="P3549">
        <v>330</v>
      </c>
      <c r="Q3549">
        <v>0</v>
      </c>
      <c r="R3549">
        <v>8</v>
      </c>
      <c r="S3549">
        <v>0</v>
      </c>
      <c r="T3549">
        <v>23</v>
      </c>
      <c r="U3549">
        <v>0</v>
      </c>
      <c r="V3549">
        <v>0</v>
      </c>
      <c r="W3549">
        <v>0</v>
      </c>
      <c r="X3549">
        <v>233.37442440957042</v>
      </c>
      <c r="Y3549">
        <v>0</v>
      </c>
      <c r="Z3549">
        <v>10.765824194839301</v>
      </c>
      <c r="AA3549">
        <v>0</v>
      </c>
      <c r="AB3549">
        <v>8.5514111458549653</v>
      </c>
      <c r="AC3549">
        <v>0</v>
      </c>
      <c r="AD3549">
        <v>0</v>
      </c>
      <c r="AE3549">
        <v>252.69165975026468</v>
      </c>
    </row>
    <row r="3550" spans="1:31" x14ac:dyDescent="0.25">
      <c r="A3550">
        <v>1812320</v>
      </c>
      <c r="B3550">
        <v>1</v>
      </c>
      <c r="C3550" t="s">
        <v>80</v>
      </c>
      <c r="D3550" t="s">
        <v>83</v>
      </c>
      <c r="E3550" t="s">
        <v>140</v>
      </c>
      <c r="F3550" t="s">
        <v>10454</v>
      </c>
      <c r="G3550" t="s">
        <v>142</v>
      </c>
      <c r="H3550" t="s">
        <v>143</v>
      </c>
      <c r="I3550" t="s">
        <v>135</v>
      </c>
      <c r="J3550" t="s">
        <v>136</v>
      </c>
      <c r="K3550" t="s">
        <v>137</v>
      </c>
      <c r="L3550" t="s">
        <v>10455</v>
      </c>
      <c r="M3550" t="s">
        <v>10456</v>
      </c>
      <c r="N3550">
        <v>1.403611111</v>
      </c>
      <c r="O3550">
        <v>0</v>
      </c>
      <c r="P3550">
        <v>272</v>
      </c>
      <c r="Q3550">
        <v>0</v>
      </c>
      <c r="R3550">
        <v>2</v>
      </c>
      <c r="S3550">
        <v>8</v>
      </c>
      <c r="T3550">
        <v>18</v>
      </c>
      <c r="U3550">
        <v>2</v>
      </c>
      <c r="V3550">
        <v>0</v>
      </c>
      <c r="W3550">
        <v>0</v>
      </c>
      <c r="X3550">
        <v>97.965235196413559</v>
      </c>
      <c r="Y3550">
        <v>0</v>
      </c>
      <c r="Z3550">
        <v>0.11718168332484308</v>
      </c>
      <c r="AA3550">
        <v>28.464602973018145</v>
      </c>
      <c r="AB3550">
        <v>14.680026495860547</v>
      </c>
      <c r="AC3550">
        <v>22.161268871163216</v>
      </c>
      <c r="AD3550">
        <v>0</v>
      </c>
      <c r="AE3550">
        <v>163.38831521978034</v>
      </c>
    </row>
    <row r="3551" spans="1:31" x14ac:dyDescent="0.25">
      <c r="A3551">
        <v>1812321</v>
      </c>
      <c r="B3551">
        <v>1</v>
      </c>
      <c r="C3551" t="s">
        <v>80</v>
      </c>
      <c r="D3551" t="s">
        <v>92</v>
      </c>
      <c r="E3551" t="s">
        <v>140</v>
      </c>
      <c r="F3551" t="s">
        <v>10457</v>
      </c>
      <c r="G3551" t="s">
        <v>142</v>
      </c>
      <c r="H3551" t="s">
        <v>143</v>
      </c>
      <c r="I3551" t="s">
        <v>135</v>
      </c>
      <c r="J3551" t="s">
        <v>136</v>
      </c>
      <c r="K3551" t="s">
        <v>137</v>
      </c>
      <c r="L3551" t="s">
        <v>10458</v>
      </c>
      <c r="M3551" t="s">
        <v>10459</v>
      </c>
      <c r="N3551">
        <v>0.887222222</v>
      </c>
      <c r="O3551">
        <v>0</v>
      </c>
      <c r="P3551">
        <v>659</v>
      </c>
      <c r="Q3551">
        <v>0</v>
      </c>
      <c r="R3551">
        <v>6</v>
      </c>
      <c r="S3551">
        <v>1</v>
      </c>
      <c r="T3551">
        <v>47</v>
      </c>
      <c r="U3551">
        <v>0</v>
      </c>
      <c r="V3551">
        <v>1</v>
      </c>
      <c r="W3551">
        <v>0</v>
      </c>
      <c r="X3551">
        <v>72.47814895657902</v>
      </c>
      <c r="Y3551">
        <v>0</v>
      </c>
      <c r="Z3551">
        <v>0.99516021211148131</v>
      </c>
      <c r="AA3551">
        <v>6.6683318593884442</v>
      </c>
      <c r="AB3551">
        <v>14.095006267266866</v>
      </c>
      <c r="AC3551">
        <v>0</v>
      </c>
      <c r="AD3551">
        <v>1.6833776989166668E-4</v>
      </c>
      <c r="AE3551">
        <v>94.236815633115711</v>
      </c>
    </row>
    <row r="3552" spans="1:31" x14ac:dyDescent="0.25">
      <c r="A3552">
        <v>1812322</v>
      </c>
      <c r="B3552">
        <v>1</v>
      </c>
      <c r="C3552" t="s">
        <v>80</v>
      </c>
      <c r="D3552" t="s">
        <v>96</v>
      </c>
      <c r="E3552" t="s">
        <v>146</v>
      </c>
      <c r="F3552" t="s">
        <v>10343</v>
      </c>
      <c r="G3552" t="s">
        <v>142</v>
      </c>
      <c r="H3552" t="s">
        <v>143</v>
      </c>
      <c r="I3552" t="s">
        <v>135</v>
      </c>
      <c r="J3552" t="s">
        <v>136</v>
      </c>
      <c r="K3552" t="s">
        <v>137</v>
      </c>
      <c r="L3552" t="s">
        <v>10460</v>
      </c>
      <c r="M3552" t="s">
        <v>10461</v>
      </c>
      <c r="N3552">
        <v>1.2480555550000001</v>
      </c>
      <c r="O3552">
        <v>0</v>
      </c>
      <c r="P3552">
        <v>106</v>
      </c>
      <c r="Q3552">
        <v>0</v>
      </c>
      <c r="R3552">
        <v>2</v>
      </c>
      <c r="S3552">
        <v>0</v>
      </c>
      <c r="T3552">
        <v>4</v>
      </c>
      <c r="U3552">
        <v>0</v>
      </c>
      <c r="V3552">
        <v>0</v>
      </c>
      <c r="W3552">
        <v>0</v>
      </c>
      <c r="X3552">
        <v>89.821390431466099</v>
      </c>
      <c r="Y3552">
        <v>0</v>
      </c>
      <c r="Z3552">
        <v>1.6952042676798333E-2</v>
      </c>
      <c r="AA3552">
        <v>0</v>
      </c>
      <c r="AB3552">
        <v>0.79998613465809498</v>
      </c>
      <c r="AC3552">
        <v>0</v>
      </c>
      <c r="AD3552">
        <v>0</v>
      </c>
      <c r="AE3552">
        <v>90.63832860880099</v>
      </c>
    </row>
    <row r="3553" spans="1:31" x14ac:dyDescent="0.25">
      <c r="A3553">
        <v>1812323</v>
      </c>
      <c r="B3553">
        <v>1</v>
      </c>
      <c r="C3553" t="s">
        <v>81</v>
      </c>
      <c r="D3553" t="s">
        <v>121</v>
      </c>
      <c r="E3553" t="s">
        <v>291</v>
      </c>
      <c r="F3553" t="s">
        <v>10462</v>
      </c>
      <c r="G3553" t="s">
        <v>235</v>
      </c>
      <c r="H3553" t="s">
        <v>134</v>
      </c>
      <c r="I3553" t="s">
        <v>135</v>
      </c>
      <c r="J3553" t="s">
        <v>136</v>
      </c>
      <c r="K3553" t="s">
        <v>137</v>
      </c>
      <c r="L3553" t="s">
        <v>10463</v>
      </c>
      <c r="M3553" t="s">
        <v>10464</v>
      </c>
      <c r="N3553">
        <v>1.4813888879999999</v>
      </c>
      <c r="O3553">
        <v>0</v>
      </c>
      <c r="P3553">
        <v>14</v>
      </c>
      <c r="Q3553">
        <v>0</v>
      </c>
      <c r="R3553">
        <v>1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1.5853060564737402</v>
      </c>
      <c r="Y3553">
        <v>0</v>
      </c>
      <c r="Z3553">
        <v>0.1504893579439639</v>
      </c>
      <c r="AA3553">
        <v>0</v>
      </c>
      <c r="AB3553">
        <v>0</v>
      </c>
      <c r="AC3553">
        <v>0</v>
      </c>
      <c r="AD3553">
        <v>0</v>
      </c>
      <c r="AE3553">
        <v>1.7357954144177041</v>
      </c>
    </row>
    <row r="3554" spans="1:31" x14ac:dyDescent="0.25">
      <c r="A3554">
        <v>1812324</v>
      </c>
      <c r="B3554">
        <v>1</v>
      </c>
      <c r="C3554" t="s">
        <v>80</v>
      </c>
      <c r="D3554" t="s">
        <v>90</v>
      </c>
      <c r="E3554" t="s">
        <v>131</v>
      </c>
      <c r="F3554" t="s">
        <v>10424</v>
      </c>
      <c r="G3554" t="s">
        <v>148</v>
      </c>
      <c r="H3554" t="s">
        <v>134</v>
      </c>
      <c r="I3554" t="s">
        <v>135</v>
      </c>
      <c r="J3554" t="s">
        <v>136</v>
      </c>
      <c r="K3554" t="s">
        <v>137</v>
      </c>
      <c r="L3554" t="s">
        <v>10465</v>
      </c>
      <c r="M3554" t="s">
        <v>10466</v>
      </c>
      <c r="N3554">
        <v>4.3958333329999997</v>
      </c>
      <c r="O3554">
        <v>0</v>
      </c>
      <c r="P3554">
        <v>11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11.453017065691974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11.453017065691974</v>
      </c>
    </row>
    <row r="3555" spans="1:31" x14ac:dyDescent="0.25">
      <c r="A3555">
        <v>1812325</v>
      </c>
      <c r="B3555">
        <v>1</v>
      </c>
      <c r="C3555" t="s">
        <v>81</v>
      </c>
      <c r="D3555" t="s">
        <v>112</v>
      </c>
      <c r="E3555" t="s">
        <v>339</v>
      </c>
      <c r="F3555" t="s">
        <v>10467</v>
      </c>
      <c r="G3555" t="s">
        <v>142</v>
      </c>
      <c r="H3555" t="s">
        <v>143</v>
      </c>
      <c r="I3555" t="s">
        <v>135</v>
      </c>
      <c r="J3555" t="s">
        <v>136</v>
      </c>
      <c r="K3555" t="s">
        <v>137</v>
      </c>
      <c r="L3555" t="s">
        <v>10468</v>
      </c>
      <c r="M3555" t="s">
        <v>10469</v>
      </c>
      <c r="N3555">
        <v>0.12403138800000001</v>
      </c>
      <c r="O3555">
        <v>1</v>
      </c>
      <c r="P3555">
        <v>187</v>
      </c>
      <c r="Q3555">
        <v>191</v>
      </c>
      <c r="R3555">
        <v>77</v>
      </c>
      <c r="S3555">
        <v>8</v>
      </c>
      <c r="T3555">
        <v>14</v>
      </c>
      <c r="U3555">
        <v>3</v>
      </c>
      <c r="V3555">
        <v>0</v>
      </c>
      <c r="W3555">
        <v>24.341699139220168</v>
      </c>
      <c r="X3555">
        <v>5.5832798680614957</v>
      </c>
      <c r="Y3555">
        <v>7.7402159458874626</v>
      </c>
      <c r="Z3555">
        <v>0.96181882440328637</v>
      </c>
      <c r="AA3555">
        <v>21.349765641896841</v>
      </c>
      <c r="AB3555">
        <v>0.51877553512830843</v>
      </c>
      <c r="AC3555">
        <v>16.801516586688756</v>
      </c>
      <c r="AD3555">
        <v>0</v>
      </c>
      <c r="AE3555">
        <v>77.297071541286314</v>
      </c>
    </row>
    <row r="3556" spans="1:31" x14ac:dyDescent="0.25">
      <c r="A3556">
        <v>1812326</v>
      </c>
      <c r="B3556">
        <v>1</v>
      </c>
      <c r="C3556" t="s">
        <v>80</v>
      </c>
      <c r="D3556" t="s">
        <v>94</v>
      </c>
      <c r="E3556" t="s">
        <v>176</v>
      </c>
      <c r="F3556" t="s">
        <v>10470</v>
      </c>
      <c r="G3556" t="s">
        <v>142</v>
      </c>
      <c r="H3556" t="s">
        <v>143</v>
      </c>
      <c r="I3556" t="s">
        <v>135</v>
      </c>
      <c r="J3556" t="s">
        <v>136</v>
      </c>
      <c r="K3556" t="s">
        <v>137</v>
      </c>
      <c r="L3556" t="s">
        <v>10471</v>
      </c>
      <c r="M3556" t="s">
        <v>10472</v>
      </c>
      <c r="N3556">
        <v>0.72194444400000002</v>
      </c>
      <c r="O3556">
        <v>0</v>
      </c>
      <c r="P3556">
        <v>223</v>
      </c>
      <c r="Q3556">
        <v>5</v>
      </c>
      <c r="R3556">
        <v>95</v>
      </c>
      <c r="S3556">
        <v>2</v>
      </c>
      <c r="T3556">
        <v>22</v>
      </c>
      <c r="U3556">
        <v>0</v>
      </c>
      <c r="V3556">
        <v>0</v>
      </c>
      <c r="W3556">
        <v>0</v>
      </c>
      <c r="X3556">
        <v>20.428596234507733</v>
      </c>
      <c r="Y3556">
        <v>0.44604786315631118</v>
      </c>
      <c r="Z3556">
        <v>3.7910642600815181</v>
      </c>
      <c r="AA3556">
        <v>2.6935130712334869</v>
      </c>
      <c r="AB3556">
        <v>2.685095009675559</v>
      </c>
      <c r="AC3556">
        <v>0</v>
      </c>
      <c r="AD3556">
        <v>0</v>
      </c>
      <c r="AE3556">
        <v>30.044316438654612</v>
      </c>
    </row>
    <row r="3557" spans="1:31" x14ac:dyDescent="0.25">
      <c r="A3557">
        <v>1812327</v>
      </c>
      <c r="B3557">
        <v>1</v>
      </c>
      <c r="C3557" t="s">
        <v>81</v>
      </c>
      <c r="D3557" t="s">
        <v>112</v>
      </c>
      <c r="E3557" t="s">
        <v>176</v>
      </c>
      <c r="F3557" t="s">
        <v>870</v>
      </c>
      <c r="G3557" t="s">
        <v>142</v>
      </c>
      <c r="H3557" t="s">
        <v>143</v>
      </c>
      <c r="I3557" t="s">
        <v>135</v>
      </c>
      <c r="J3557" t="s">
        <v>136</v>
      </c>
      <c r="K3557" t="s">
        <v>137</v>
      </c>
      <c r="L3557" t="s">
        <v>10473</v>
      </c>
      <c r="M3557" t="s">
        <v>10474</v>
      </c>
      <c r="N3557">
        <v>0.51166666599999999</v>
      </c>
      <c r="O3557">
        <v>0</v>
      </c>
      <c r="P3557">
        <v>416</v>
      </c>
      <c r="Q3557">
        <v>0</v>
      </c>
      <c r="R3557">
        <v>41</v>
      </c>
      <c r="S3557">
        <v>5</v>
      </c>
      <c r="T3557">
        <v>54</v>
      </c>
      <c r="U3557">
        <v>2</v>
      </c>
      <c r="V3557">
        <v>1</v>
      </c>
      <c r="W3557">
        <v>0</v>
      </c>
      <c r="X3557">
        <v>58.00003305379672</v>
      </c>
      <c r="Y3557">
        <v>0</v>
      </c>
      <c r="Z3557">
        <v>3.9909717340213589</v>
      </c>
      <c r="AA3557">
        <v>3.3003226189286927</v>
      </c>
      <c r="AB3557">
        <v>5.8868515498264289</v>
      </c>
      <c r="AC3557">
        <v>1.7861424741664602</v>
      </c>
      <c r="AD3557">
        <v>0.21968918184402003</v>
      </c>
      <c r="AE3557">
        <v>73.184010612583677</v>
      </c>
    </row>
    <row r="3558" spans="1:31" x14ac:dyDescent="0.25">
      <c r="A3558">
        <v>1812329</v>
      </c>
      <c r="B3558">
        <v>1</v>
      </c>
      <c r="C3558" t="s">
        <v>81</v>
      </c>
      <c r="D3558" t="s">
        <v>120</v>
      </c>
      <c r="E3558" t="s">
        <v>131</v>
      </c>
      <c r="F3558" t="s">
        <v>10475</v>
      </c>
      <c r="G3558" t="s">
        <v>231</v>
      </c>
      <c r="H3558" t="s">
        <v>134</v>
      </c>
      <c r="I3558" t="s">
        <v>135</v>
      </c>
      <c r="J3558" t="s">
        <v>136</v>
      </c>
      <c r="K3558" t="s">
        <v>137</v>
      </c>
      <c r="L3558" t="s">
        <v>10476</v>
      </c>
      <c r="M3558" t="s">
        <v>10477</v>
      </c>
      <c r="N3558">
        <v>1.3941666660000001</v>
      </c>
      <c r="O3558">
        <v>0</v>
      </c>
      <c r="P3558">
        <v>4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0.66668566754938008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0.66668566754938008</v>
      </c>
    </row>
    <row r="3559" spans="1:31" x14ac:dyDescent="0.25">
      <c r="A3559">
        <v>1812330</v>
      </c>
      <c r="B3559">
        <v>1</v>
      </c>
      <c r="C3559" t="s">
        <v>80</v>
      </c>
      <c r="D3559" t="s">
        <v>87</v>
      </c>
      <c r="E3559" t="s">
        <v>326</v>
      </c>
      <c r="F3559" t="s">
        <v>10478</v>
      </c>
      <c r="G3559" t="s">
        <v>195</v>
      </c>
      <c r="H3559" t="s">
        <v>134</v>
      </c>
      <c r="I3559" t="s">
        <v>135</v>
      </c>
      <c r="J3559" t="s">
        <v>136</v>
      </c>
      <c r="K3559" t="s">
        <v>137</v>
      </c>
      <c r="L3559" t="s">
        <v>10479</v>
      </c>
      <c r="M3559" t="s">
        <v>10480</v>
      </c>
      <c r="N3559">
        <v>2.4166666659999998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2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14.365112210080202</v>
      </c>
      <c r="AC3559">
        <v>0</v>
      </c>
      <c r="AD3559">
        <v>0</v>
      </c>
      <c r="AE3559">
        <v>14.365112210080202</v>
      </c>
    </row>
    <row r="3560" spans="1:31" x14ac:dyDescent="0.25">
      <c r="A3560">
        <v>1812331</v>
      </c>
      <c r="B3560">
        <v>1</v>
      </c>
      <c r="C3560" t="s">
        <v>80</v>
      </c>
      <c r="D3560" t="s">
        <v>102</v>
      </c>
      <c r="E3560" t="s">
        <v>193</v>
      </c>
      <c r="F3560" t="s">
        <v>10481</v>
      </c>
      <c r="G3560" t="s">
        <v>235</v>
      </c>
      <c r="H3560" t="s">
        <v>134</v>
      </c>
      <c r="I3560" t="s">
        <v>135</v>
      </c>
      <c r="J3560" t="s">
        <v>136</v>
      </c>
      <c r="K3560" t="s">
        <v>137</v>
      </c>
      <c r="L3560" t="s">
        <v>10482</v>
      </c>
      <c r="M3560" t="s">
        <v>10483</v>
      </c>
      <c r="N3560">
        <v>0.73861111099999999</v>
      </c>
      <c r="O3560">
        <v>0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4.0022255878888896E-5</v>
      </c>
      <c r="AA3560">
        <v>0</v>
      </c>
      <c r="AB3560">
        <v>0</v>
      </c>
      <c r="AC3560">
        <v>0</v>
      </c>
      <c r="AD3560">
        <v>0</v>
      </c>
      <c r="AE3560">
        <v>4.0022255878888896E-5</v>
      </c>
    </row>
    <row r="3561" spans="1:31" x14ac:dyDescent="0.25">
      <c r="A3561">
        <v>1812333</v>
      </c>
      <c r="B3561">
        <v>1</v>
      </c>
      <c r="C3561" t="s">
        <v>80</v>
      </c>
      <c r="D3561" t="s">
        <v>99</v>
      </c>
      <c r="E3561" t="s">
        <v>131</v>
      </c>
      <c r="F3561" t="s">
        <v>10484</v>
      </c>
      <c r="G3561" t="s">
        <v>231</v>
      </c>
      <c r="H3561" t="s">
        <v>134</v>
      </c>
      <c r="I3561" t="s">
        <v>135</v>
      </c>
      <c r="J3561" t="s">
        <v>136</v>
      </c>
      <c r="K3561" t="s">
        <v>137</v>
      </c>
      <c r="L3561" t="s">
        <v>10485</v>
      </c>
      <c r="M3561" t="s">
        <v>10486</v>
      </c>
      <c r="N3561">
        <v>0.68388888800000003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7.2763910135875562E-2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7.2763910135875562E-2</v>
      </c>
    </row>
    <row r="3562" spans="1:31" x14ac:dyDescent="0.25">
      <c r="A3562">
        <v>1812334</v>
      </c>
      <c r="B3562">
        <v>1</v>
      </c>
      <c r="C3562" t="s">
        <v>81</v>
      </c>
      <c r="D3562" t="s">
        <v>112</v>
      </c>
      <c r="E3562" t="s">
        <v>131</v>
      </c>
      <c r="F3562" t="s">
        <v>10487</v>
      </c>
      <c r="G3562" t="s">
        <v>231</v>
      </c>
      <c r="H3562" t="s">
        <v>134</v>
      </c>
      <c r="I3562" t="s">
        <v>135</v>
      </c>
      <c r="J3562" t="s">
        <v>136</v>
      </c>
      <c r="K3562" t="s">
        <v>137</v>
      </c>
      <c r="L3562" t="s">
        <v>10488</v>
      </c>
      <c r="M3562" t="s">
        <v>10489</v>
      </c>
      <c r="N3562">
        <v>2.7925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0.63607353768824992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0.63607353768824992</v>
      </c>
    </row>
    <row r="3563" spans="1:31" x14ac:dyDescent="0.25">
      <c r="A3563">
        <v>1812335</v>
      </c>
      <c r="B3563">
        <v>1</v>
      </c>
      <c r="C3563" t="s">
        <v>81</v>
      </c>
      <c r="D3563" t="s">
        <v>112</v>
      </c>
      <c r="E3563" t="s">
        <v>140</v>
      </c>
      <c r="F3563" t="s">
        <v>3157</v>
      </c>
      <c r="G3563" t="s">
        <v>142</v>
      </c>
      <c r="H3563" t="s">
        <v>143</v>
      </c>
      <c r="I3563" t="s">
        <v>135</v>
      </c>
      <c r="J3563" t="s">
        <v>136</v>
      </c>
      <c r="K3563" t="s">
        <v>137</v>
      </c>
      <c r="L3563" t="s">
        <v>10490</v>
      </c>
      <c r="M3563" t="s">
        <v>10491</v>
      </c>
      <c r="N3563">
        <v>1.170833333</v>
      </c>
      <c r="O3563">
        <v>0</v>
      </c>
      <c r="P3563">
        <v>67</v>
      </c>
      <c r="Q3563">
        <v>179</v>
      </c>
      <c r="R3563">
        <v>24</v>
      </c>
      <c r="S3563">
        <v>7</v>
      </c>
      <c r="T3563">
        <v>4</v>
      </c>
      <c r="U3563">
        <v>1</v>
      </c>
      <c r="V3563">
        <v>0</v>
      </c>
      <c r="W3563">
        <v>0</v>
      </c>
      <c r="X3563">
        <v>12.177951055194733</v>
      </c>
      <c r="Y3563">
        <v>55.7934279628589</v>
      </c>
      <c r="Z3563">
        <v>2.7328079046177765</v>
      </c>
      <c r="AA3563">
        <v>12.869067911744246</v>
      </c>
      <c r="AB3563">
        <v>0.27505848045110004</v>
      </c>
      <c r="AC3563">
        <v>2.0435848015082074</v>
      </c>
      <c r="AD3563">
        <v>0</v>
      </c>
      <c r="AE3563">
        <v>85.891898116374946</v>
      </c>
    </row>
    <row r="3564" spans="1:31" x14ac:dyDescent="0.25">
      <c r="A3564">
        <v>1812336</v>
      </c>
      <c r="B3564">
        <v>1</v>
      </c>
      <c r="C3564" t="s">
        <v>80</v>
      </c>
      <c r="D3564" t="s">
        <v>106</v>
      </c>
      <c r="E3564" t="s">
        <v>291</v>
      </c>
      <c r="F3564" t="s">
        <v>10492</v>
      </c>
      <c r="G3564" t="s">
        <v>373</v>
      </c>
      <c r="H3564" t="s">
        <v>134</v>
      </c>
      <c r="I3564" t="s">
        <v>135</v>
      </c>
      <c r="J3564" t="s">
        <v>136</v>
      </c>
      <c r="K3564" t="s">
        <v>137</v>
      </c>
      <c r="L3564" t="s">
        <v>10493</v>
      </c>
      <c r="M3564" t="s">
        <v>10494</v>
      </c>
      <c r="N3564">
        <v>7.0422222220000004</v>
      </c>
      <c r="O3564">
        <v>0</v>
      </c>
      <c r="P3564">
        <v>0</v>
      </c>
      <c r="Q3564">
        <v>0</v>
      </c>
      <c r="R3564">
        <v>12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13.026511751542163</v>
      </c>
      <c r="AA3564">
        <v>0</v>
      </c>
      <c r="AB3564">
        <v>3.7719790214882538</v>
      </c>
      <c r="AC3564">
        <v>0</v>
      </c>
      <c r="AD3564">
        <v>0</v>
      </c>
      <c r="AE3564">
        <v>16.798490773030416</v>
      </c>
    </row>
    <row r="3565" spans="1:31" x14ac:dyDescent="0.25">
      <c r="A3565">
        <v>1812338</v>
      </c>
      <c r="B3565">
        <v>1</v>
      </c>
      <c r="C3565" t="s">
        <v>80</v>
      </c>
      <c r="D3565" t="s">
        <v>94</v>
      </c>
      <c r="E3565" t="s">
        <v>176</v>
      </c>
      <c r="F3565" t="s">
        <v>5590</v>
      </c>
      <c r="G3565" t="s">
        <v>142</v>
      </c>
      <c r="H3565" t="s">
        <v>143</v>
      </c>
      <c r="I3565" t="s">
        <v>135</v>
      </c>
      <c r="J3565" t="s">
        <v>136</v>
      </c>
      <c r="K3565" t="s">
        <v>137</v>
      </c>
      <c r="L3565" t="s">
        <v>10495</v>
      </c>
      <c r="M3565" t="s">
        <v>10496</v>
      </c>
      <c r="N3565">
        <v>0.66194444399999997</v>
      </c>
      <c r="O3565">
        <v>0</v>
      </c>
      <c r="P3565">
        <v>1</v>
      </c>
      <c r="Q3565">
        <v>5</v>
      </c>
      <c r="R3565">
        <v>54</v>
      </c>
      <c r="S3565">
        <v>0</v>
      </c>
      <c r="T3565">
        <v>4</v>
      </c>
      <c r="U3565">
        <v>0</v>
      </c>
      <c r="V3565">
        <v>0</v>
      </c>
      <c r="W3565">
        <v>0</v>
      </c>
      <c r="X3565">
        <v>0.15568999353651114</v>
      </c>
      <c r="Y3565">
        <v>1.819135355602767</v>
      </c>
      <c r="Z3565">
        <v>9.0569196096596958</v>
      </c>
      <c r="AA3565">
        <v>0</v>
      </c>
      <c r="AB3565">
        <v>3.5746305655294077</v>
      </c>
      <c r="AC3565">
        <v>0</v>
      </c>
      <c r="AD3565">
        <v>0</v>
      </c>
      <c r="AE3565">
        <v>14.606375524328381</v>
      </c>
    </row>
    <row r="3566" spans="1:31" x14ac:dyDescent="0.25">
      <c r="A3566">
        <v>1812339</v>
      </c>
      <c r="B3566">
        <v>1</v>
      </c>
      <c r="C3566" t="s">
        <v>80</v>
      </c>
      <c r="D3566" t="s">
        <v>94</v>
      </c>
      <c r="E3566" t="s">
        <v>146</v>
      </c>
      <c r="F3566" t="s">
        <v>10497</v>
      </c>
      <c r="G3566" t="s">
        <v>593</v>
      </c>
      <c r="H3566" t="s">
        <v>143</v>
      </c>
      <c r="I3566" t="s">
        <v>135</v>
      </c>
      <c r="J3566" t="s">
        <v>136</v>
      </c>
      <c r="K3566" t="s">
        <v>137</v>
      </c>
      <c r="L3566" t="s">
        <v>10498</v>
      </c>
      <c r="M3566" t="s">
        <v>10499</v>
      </c>
      <c r="N3566">
        <v>1.4141666660000001</v>
      </c>
      <c r="O3566">
        <v>0</v>
      </c>
      <c r="P3566">
        <v>27</v>
      </c>
      <c r="Q3566">
        <v>0</v>
      </c>
      <c r="R3566">
        <v>1</v>
      </c>
      <c r="S3566">
        <v>0</v>
      </c>
      <c r="T3566">
        <v>6</v>
      </c>
      <c r="U3566">
        <v>0</v>
      </c>
      <c r="V3566">
        <v>0</v>
      </c>
      <c r="W3566">
        <v>0</v>
      </c>
      <c r="X3566">
        <v>3.417076388402601</v>
      </c>
      <c r="Y3566">
        <v>0</v>
      </c>
      <c r="Z3566">
        <v>1.5798992530927501E-2</v>
      </c>
      <c r="AA3566">
        <v>0</v>
      </c>
      <c r="AB3566">
        <v>0.40078859320333171</v>
      </c>
      <c r="AC3566">
        <v>0</v>
      </c>
      <c r="AD3566">
        <v>0</v>
      </c>
      <c r="AE3566">
        <v>3.8336639741368601</v>
      </c>
    </row>
    <row r="3567" spans="1:31" x14ac:dyDescent="0.25">
      <c r="A3567">
        <v>1812340</v>
      </c>
      <c r="B3567">
        <v>1</v>
      </c>
      <c r="C3567" t="s">
        <v>80</v>
      </c>
      <c r="D3567" t="s">
        <v>92</v>
      </c>
      <c r="E3567" t="s">
        <v>140</v>
      </c>
      <c r="F3567" t="s">
        <v>10500</v>
      </c>
      <c r="G3567" t="s">
        <v>142</v>
      </c>
      <c r="H3567" t="s">
        <v>143</v>
      </c>
      <c r="I3567" t="s">
        <v>135</v>
      </c>
      <c r="J3567" t="s">
        <v>136</v>
      </c>
      <c r="K3567" t="s">
        <v>137</v>
      </c>
      <c r="L3567" t="s">
        <v>10501</v>
      </c>
      <c r="M3567" t="s">
        <v>10502</v>
      </c>
      <c r="N3567">
        <v>0.59666666599999996</v>
      </c>
      <c r="O3567">
        <v>0</v>
      </c>
      <c r="P3567">
        <v>1266</v>
      </c>
      <c r="Q3567">
        <v>0</v>
      </c>
      <c r="R3567">
        <v>15</v>
      </c>
      <c r="S3567">
        <v>0</v>
      </c>
      <c r="T3567">
        <v>33</v>
      </c>
      <c r="U3567">
        <v>0</v>
      </c>
      <c r="V3567">
        <v>0</v>
      </c>
      <c r="W3567">
        <v>0</v>
      </c>
      <c r="X3567">
        <v>114.00801596093362</v>
      </c>
      <c r="Y3567">
        <v>0</v>
      </c>
      <c r="Z3567">
        <v>0.40778065404506508</v>
      </c>
      <c r="AA3567">
        <v>0</v>
      </c>
      <c r="AB3567">
        <v>7.799115955355358</v>
      </c>
      <c r="AC3567">
        <v>0</v>
      </c>
      <c r="AD3567">
        <v>0</v>
      </c>
      <c r="AE3567">
        <v>122.21491257033405</v>
      </c>
    </row>
    <row r="3568" spans="1:31" x14ac:dyDescent="0.25">
      <c r="A3568">
        <v>1812343</v>
      </c>
      <c r="B3568">
        <v>1</v>
      </c>
      <c r="C3568" t="s">
        <v>80</v>
      </c>
      <c r="D3568" t="s">
        <v>97</v>
      </c>
      <c r="E3568" t="s">
        <v>131</v>
      </c>
      <c r="F3568" t="s">
        <v>10503</v>
      </c>
      <c r="G3568" t="s">
        <v>231</v>
      </c>
      <c r="H3568" t="s">
        <v>134</v>
      </c>
      <c r="I3568" t="s">
        <v>135</v>
      </c>
      <c r="J3568" t="s">
        <v>136</v>
      </c>
      <c r="K3568" t="s">
        <v>137</v>
      </c>
      <c r="L3568" t="s">
        <v>10504</v>
      </c>
      <c r="M3568" t="s">
        <v>10505</v>
      </c>
      <c r="N3568">
        <v>1.359444444</v>
      </c>
      <c r="O3568">
        <v>0</v>
      </c>
      <c r="P3568">
        <v>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0.5236555062428756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0.5236555062428756</v>
      </c>
    </row>
    <row r="3569" spans="1:31" x14ac:dyDescent="0.25">
      <c r="A3569">
        <v>1812344</v>
      </c>
      <c r="B3569">
        <v>1</v>
      </c>
      <c r="C3569" t="s">
        <v>80</v>
      </c>
      <c r="D3569" t="s">
        <v>106</v>
      </c>
      <c r="E3569" t="s">
        <v>131</v>
      </c>
      <c r="F3569" t="s">
        <v>10506</v>
      </c>
      <c r="G3569" t="s">
        <v>231</v>
      </c>
      <c r="H3569" t="s">
        <v>134</v>
      </c>
      <c r="I3569" t="s">
        <v>135</v>
      </c>
      <c r="J3569" t="s">
        <v>136</v>
      </c>
      <c r="K3569" t="s">
        <v>137</v>
      </c>
      <c r="L3569" t="s">
        <v>10507</v>
      </c>
      <c r="M3569" t="s">
        <v>10508</v>
      </c>
      <c r="N3569">
        <v>3.517222222</v>
      </c>
      <c r="O3569">
        <v>0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6.5446345102666674E-4</v>
      </c>
      <c r="AA3569">
        <v>0</v>
      </c>
      <c r="AB3569">
        <v>0</v>
      </c>
      <c r="AC3569">
        <v>0</v>
      </c>
      <c r="AD3569">
        <v>0</v>
      </c>
      <c r="AE3569">
        <v>6.5446345102666674E-4</v>
      </c>
    </row>
    <row r="3570" spans="1:31" x14ac:dyDescent="0.25">
      <c r="A3570">
        <v>1812346</v>
      </c>
      <c r="B3570">
        <v>1</v>
      </c>
      <c r="C3570" t="s">
        <v>80</v>
      </c>
      <c r="D3570" t="s">
        <v>111</v>
      </c>
      <c r="E3570" t="s">
        <v>131</v>
      </c>
      <c r="F3570" t="s">
        <v>10509</v>
      </c>
      <c r="G3570" t="s">
        <v>1926</v>
      </c>
      <c r="H3570" t="s">
        <v>134</v>
      </c>
      <c r="I3570" t="s">
        <v>135</v>
      </c>
      <c r="J3570" t="s">
        <v>136</v>
      </c>
      <c r="K3570" t="s">
        <v>137</v>
      </c>
      <c r="L3570" t="s">
        <v>10510</v>
      </c>
      <c r="M3570" t="s">
        <v>10511</v>
      </c>
      <c r="N3570">
        <v>1.389444444</v>
      </c>
      <c r="O3570">
        <v>0</v>
      </c>
      <c r="P3570">
        <v>10</v>
      </c>
      <c r="Q3570">
        <v>0</v>
      </c>
      <c r="R3570">
        <v>0</v>
      </c>
      <c r="S3570">
        <v>0</v>
      </c>
      <c r="T3570">
        <v>2</v>
      </c>
      <c r="U3570">
        <v>0</v>
      </c>
      <c r="V3570">
        <v>0</v>
      </c>
      <c r="W3570">
        <v>0</v>
      </c>
      <c r="X3570">
        <v>3.8133995877646765</v>
      </c>
      <c r="Y3570">
        <v>0</v>
      </c>
      <c r="Z3570">
        <v>0</v>
      </c>
      <c r="AA3570">
        <v>0</v>
      </c>
      <c r="AB3570">
        <v>0.54420017670269782</v>
      </c>
      <c r="AC3570">
        <v>0</v>
      </c>
      <c r="AD3570">
        <v>0</v>
      </c>
      <c r="AE3570">
        <v>4.3575997644673743</v>
      </c>
    </row>
    <row r="3571" spans="1:31" x14ac:dyDescent="0.25">
      <c r="A3571">
        <v>1812351</v>
      </c>
      <c r="B3571">
        <v>1</v>
      </c>
      <c r="C3571" t="s">
        <v>81</v>
      </c>
      <c r="D3571" t="s">
        <v>119</v>
      </c>
      <c r="E3571" t="s">
        <v>176</v>
      </c>
      <c r="F3571" t="s">
        <v>2608</v>
      </c>
      <c r="G3571" t="s">
        <v>142</v>
      </c>
      <c r="H3571" t="s">
        <v>143</v>
      </c>
      <c r="I3571" t="s">
        <v>135</v>
      </c>
      <c r="J3571" t="s">
        <v>136</v>
      </c>
      <c r="K3571" t="s">
        <v>137</v>
      </c>
      <c r="L3571" t="s">
        <v>10512</v>
      </c>
      <c r="M3571" t="s">
        <v>10513</v>
      </c>
      <c r="N3571">
        <v>9.7500000000000003E-2</v>
      </c>
      <c r="O3571">
        <v>0</v>
      </c>
      <c r="P3571">
        <v>470</v>
      </c>
      <c r="Q3571">
        <v>45</v>
      </c>
      <c r="R3571">
        <v>114</v>
      </c>
      <c r="S3571">
        <v>2</v>
      </c>
      <c r="T3571">
        <v>17</v>
      </c>
      <c r="U3571">
        <v>0</v>
      </c>
      <c r="V3571">
        <v>0</v>
      </c>
      <c r="W3571">
        <v>0</v>
      </c>
      <c r="X3571">
        <v>7.4214028291428606</v>
      </c>
      <c r="Y3571">
        <v>5.5225476391320303</v>
      </c>
      <c r="Z3571">
        <v>6.8275480342812571</v>
      </c>
      <c r="AA3571">
        <v>0.56691863251919994</v>
      </c>
      <c r="AB3571">
        <v>0.44100386933352753</v>
      </c>
      <c r="AC3571">
        <v>0</v>
      </c>
      <c r="AD3571">
        <v>0</v>
      </c>
      <c r="AE3571">
        <v>20.779421004408878</v>
      </c>
    </row>
    <row r="3572" spans="1:31" x14ac:dyDescent="0.25">
      <c r="A3572">
        <v>1812355</v>
      </c>
      <c r="B3572">
        <v>1</v>
      </c>
      <c r="C3572" t="s">
        <v>81</v>
      </c>
      <c r="D3572" t="s">
        <v>127</v>
      </c>
      <c r="E3572" t="s">
        <v>146</v>
      </c>
      <c r="F3572" t="s">
        <v>8493</v>
      </c>
      <c r="G3572" t="s">
        <v>170</v>
      </c>
      <c r="H3572" t="s">
        <v>143</v>
      </c>
      <c r="I3572" t="s">
        <v>135</v>
      </c>
      <c r="J3572" t="s">
        <v>136</v>
      </c>
      <c r="K3572" t="s">
        <v>137</v>
      </c>
      <c r="L3572" t="s">
        <v>10514</v>
      </c>
      <c r="M3572" t="s">
        <v>10515</v>
      </c>
      <c r="N3572">
        <v>1.9055555550000001</v>
      </c>
      <c r="O3572">
        <v>0</v>
      </c>
      <c r="P3572">
        <v>0</v>
      </c>
      <c r="Q3572">
        <v>8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9.5060779089437233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9.5060779089437233</v>
      </c>
    </row>
    <row r="3573" spans="1:31" x14ac:dyDescent="0.25">
      <c r="A3573">
        <v>1812357</v>
      </c>
      <c r="B3573">
        <v>1</v>
      </c>
      <c r="C3573" t="s">
        <v>80</v>
      </c>
      <c r="D3573" t="s">
        <v>94</v>
      </c>
      <c r="E3573" t="s">
        <v>291</v>
      </c>
      <c r="F3573" t="s">
        <v>10516</v>
      </c>
      <c r="G3573" t="s">
        <v>235</v>
      </c>
      <c r="H3573" t="s">
        <v>134</v>
      </c>
      <c r="I3573" t="s">
        <v>135</v>
      </c>
      <c r="J3573" t="s">
        <v>136</v>
      </c>
      <c r="K3573" t="s">
        <v>137</v>
      </c>
      <c r="L3573" t="s">
        <v>10517</v>
      </c>
      <c r="M3573" t="s">
        <v>10518</v>
      </c>
      <c r="N3573">
        <v>2.15</v>
      </c>
      <c r="O3573">
        <v>0</v>
      </c>
      <c r="P3573">
        <v>0</v>
      </c>
      <c r="Q3573">
        <v>0</v>
      </c>
      <c r="R3573">
        <v>7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3.6583076377879442E-2</v>
      </c>
      <c r="AA3573">
        <v>0</v>
      </c>
      <c r="AB3573">
        <v>0</v>
      </c>
      <c r="AC3573">
        <v>0</v>
      </c>
      <c r="AD3573">
        <v>0</v>
      </c>
      <c r="AE3573">
        <v>3.6583076377879442E-2</v>
      </c>
    </row>
    <row r="3574" spans="1:31" x14ac:dyDescent="0.25">
      <c r="A3574">
        <v>1812359</v>
      </c>
      <c r="B3574">
        <v>1</v>
      </c>
      <c r="C3574" t="s">
        <v>80</v>
      </c>
      <c r="D3574" t="s">
        <v>104</v>
      </c>
      <c r="E3574" t="s">
        <v>140</v>
      </c>
      <c r="F3574" t="s">
        <v>10519</v>
      </c>
      <c r="G3574" t="s">
        <v>158</v>
      </c>
      <c r="H3574" t="s">
        <v>143</v>
      </c>
      <c r="I3574" t="s">
        <v>135</v>
      </c>
      <c r="J3574" t="s">
        <v>136</v>
      </c>
      <c r="K3574" t="s">
        <v>137</v>
      </c>
      <c r="L3574" t="s">
        <v>10520</v>
      </c>
      <c r="M3574" t="s">
        <v>10521</v>
      </c>
      <c r="N3574">
        <v>0.16638888800000001</v>
      </c>
      <c r="O3574">
        <v>7</v>
      </c>
      <c r="P3574">
        <v>339</v>
      </c>
      <c r="Q3574">
        <v>13</v>
      </c>
      <c r="R3574">
        <v>13</v>
      </c>
      <c r="S3574">
        <v>17</v>
      </c>
      <c r="T3574">
        <v>44</v>
      </c>
      <c r="U3574">
        <v>0</v>
      </c>
      <c r="V3574">
        <v>0</v>
      </c>
      <c r="W3574">
        <v>0.57203322751606256</v>
      </c>
      <c r="X3574">
        <v>11.352080482419071</v>
      </c>
      <c r="Y3574">
        <v>1.6685199398151727</v>
      </c>
      <c r="Z3574">
        <v>0.39674311453140065</v>
      </c>
      <c r="AA3574">
        <v>5.482938582322161</v>
      </c>
      <c r="AB3574">
        <v>2.7447032462778473</v>
      </c>
      <c r="AC3574">
        <v>0</v>
      </c>
      <c r="AD3574">
        <v>0</v>
      </c>
      <c r="AE3574">
        <v>22.217018592881715</v>
      </c>
    </row>
    <row r="3575" spans="1:31" x14ac:dyDescent="0.25">
      <c r="A3575">
        <v>1812360</v>
      </c>
      <c r="B3575">
        <v>1</v>
      </c>
      <c r="C3575" t="s">
        <v>81</v>
      </c>
      <c r="D3575" t="s">
        <v>120</v>
      </c>
      <c r="E3575" t="s">
        <v>291</v>
      </c>
      <c r="F3575" t="s">
        <v>10522</v>
      </c>
      <c r="G3575" t="s">
        <v>424</v>
      </c>
      <c r="H3575" t="s">
        <v>134</v>
      </c>
      <c r="I3575" t="s">
        <v>135</v>
      </c>
      <c r="J3575" t="s">
        <v>136</v>
      </c>
      <c r="K3575" t="s">
        <v>137</v>
      </c>
      <c r="L3575" t="s">
        <v>10523</v>
      </c>
      <c r="M3575" t="s">
        <v>10524</v>
      </c>
      <c r="N3575">
        <v>1.8844444440000001</v>
      </c>
      <c r="O3575">
        <v>0</v>
      </c>
      <c r="P3575">
        <v>0</v>
      </c>
      <c r="Q3575">
        <v>0</v>
      </c>
      <c r="R3575">
        <v>9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6.3120514724707553</v>
      </c>
      <c r="AA3575">
        <v>0</v>
      </c>
      <c r="AB3575">
        <v>0</v>
      </c>
      <c r="AC3575">
        <v>0</v>
      </c>
      <c r="AD3575">
        <v>0</v>
      </c>
      <c r="AE3575">
        <v>6.3120514724707553</v>
      </c>
    </row>
    <row r="3576" spans="1:31" x14ac:dyDescent="0.25">
      <c r="A3576">
        <v>1812361</v>
      </c>
      <c r="B3576">
        <v>1</v>
      </c>
      <c r="C3576" t="s">
        <v>80</v>
      </c>
      <c r="D3576" t="s">
        <v>104</v>
      </c>
      <c r="E3576" t="s">
        <v>146</v>
      </c>
      <c r="F3576" t="s">
        <v>10168</v>
      </c>
      <c r="G3576" t="s">
        <v>170</v>
      </c>
      <c r="H3576" t="s">
        <v>143</v>
      </c>
      <c r="I3576" t="s">
        <v>135</v>
      </c>
      <c r="J3576" t="s">
        <v>136</v>
      </c>
      <c r="K3576" t="s">
        <v>137</v>
      </c>
      <c r="L3576" t="s">
        <v>10525</v>
      </c>
      <c r="M3576" t="s">
        <v>10526</v>
      </c>
      <c r="N3576">
        <v>2.048888888</v>
      </c>
      <c r="O3576">
        <v>0</v>
      </c>
      <c r="P3576">
        <v>8</v>
      </c>
      <c r="Q3576">
        <v>0</v>
      </c>
      <c r="R3576">
        <v>34</v>
      </c>
      <c r="S3576">
        <v>0</v>
      </c>
      <c r="T3576">
        <v>6</v>
      </c>
      <c r="U3576">
        <v>0</v>
      </c>
      <c r="V3576">
        <v>0</v>
      </c>
      <c r="W3576">
        <v>0</v>
      </c>
      <c r="X3576">
        <v>2.7643244747351332</v>
      </c>
      <c r="Y3576">
        <v>0</v>
      </c>
      <c r="Z3576">
        <v>12.72409168473359</v>
      </c>
      <c r="AA3576">
        <v>0</v>
      </c>
      <c r="AB3576">
        <v>3.1730255830081551</v>
      </c>
      <c r="AC3576">
        <v>0</v>
      </c>
      <c r="AD3576">
        <v>0</v>
      </c>
      <c r="AE3576">
        <v>18.661441742476878</v>
      </c>
    </row>
    <row r="3577" spans="1:31" x14ac:dyDescent="0.25">
      <c r="A3577">
        <v>1812362</v>
      </c>
      <c r="B3577">
        <v>1</v>
      </c>
      <c r="C3577" t="s">
        <v>80</v>
      </c>
      <c r="D3577" t="s">
        <v>96</v>
      </c>
      <c r="E3577" t="s">
        <v>131</v>
      </c>
      <c r="F3577" t="s">
        <v>10527</v>
      </c>
      <c r="G3577" t="s">
        <v>133</v>
      </c>
      <c r="H3577" t="s">
        <v>134</v>
      </c>
      <c r="I3577" t="s">
        <v>135</v>
      </c>
      <c r="J3577" t="s">
        <v>136</v>
      </c>
      <c r="K3577" t="s">
        <v>137</v>
      </c>
      <c r="L3577" t="s">
        <v>10528</v>
      </c>
      <c r="M3577" t="s">
        <v>10529</v>
      </c>
      <c r="N3577">
        <v>1.1883333330000001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0.22355159872779501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0.22355159872779501</v>
      </c>
    </row>
    <row r="3578" spans="1:31" x14ac:dyDescent="0.25">
      <c r="A3578">
        <v>1812363</v>
      </c>
      <c r="B3578">
        <v>1</v>
      </c>
      <c r="C3578" t="s">
        <v>80</v>
      </c>
      <c r="D3578" t="s">
        <v>106</v>
      </c>
      <c r="E3578" t="s">
        <v>291</v>
      </c>
      <c r="F3578" t="s">
        <v>10530</v>
      </c>
      <c r="G3578" t="s">
        <v>424</v>
      </c>
      <c r="H3578" t="s">
        <v>134</v>
      </c>
      <c r="I3578" t="s">
        <v>135</v>
      </c>
      <c r="J3578" t="s">
        <v>136</v>
      </c>
      <c r="K3578" t="s">
        <v>137</v>
      </c>
      <c r="L3578" t="s">
        <v>10531</v>
      </c>
      <c r="M3578" t="s">
        <v>10532</v>
      </c>
      <c r="N3578">
        <v>1.2836111109999999</v>
      </c>
      <c r="O3578">
        <v>0</v>
      </c>
      <c r="P3578">
        <v>418</v>
      </c>
      <c r="Q3578">
        <v>0</v>
      </c>
      <c r="R3578">
        <v>3</v>
      </c>
      <c r="S3578">
        <v>0</v>
      </c>
      <c r="T3578">
        <v>61</v>
      </c>
      <c r="U3578">
        <v>0</v>
      </c>
      <c r="V3578">
        <v>0</v>
      </c>
      <c r="W3578">
        <v>0</v>
      </c>
      <c r="X3578">
        <v>113.55206675431388</v>
      </c>
      <c r="Y3578">
        <v>0</v>
      </c>
      <c r="Z3578">
        <v>1.7407316685469567</v>
      </c>
      <c r="AA3578">
        <v>0</v>
      </c>
      <c r="AB3578">
        <v>66.39207686118138</v>
      </c>
      <c r="AC3578">
        <v>0</v>
      </c>
      <c r="AD3578">
        <v>0</v>
      </c>
      <c r="AE3578">
        <v>181.68487528404222</v>
      </c>
    </row>
    <row r="3579" spans="1:31" x14ac:dyDescent="0.25">
      <c r="A3579">
        <v>1812366</v>
      </c>
      <c r="B3579">
        <v>1</v>
      </c>
      <c r="C3579" t="s">
        <v>80</v>
      </c>
      <c r="D3579" t="s">
        <v>99</v>
      </c>
      <c r="E3579" t="s">
        <v>193</v>
      </c>
      <c r="F3579" t="s">
        <v>10533</v>
      </c>
      <c r="G3579" t="s">
        <v>235</v>
      </c>
      <c r="H3579" t="s">
        <v>134</v>
      </c>
      <c r="I3579" t="s">
        <v>135</v>
      </c>
      <c r="J3579" t="s">
        <v>136</v>
      </c>
      <c r="K3579" t="s">
        <v>137</v>
      </c>
      <c r="L3579" t="s">
        <v>10534</v>
      </c>
      <c r="M3579" t="s">
        <v>10535</v>
      </c>
      <c r="N3579">
        <v>0.79500000000000004</v>
      </c>
      <c r="O3579">
        <v>0</v>
      </c>
      <c r="P3579">
        <v>28</v>
      </c>
      <c r="Q3579">
        <v>0</v>
      </c>
      <c r="R3579">
        <v>0</v>
      </c>
      <c r="S3579">
        <v>0</v>
      </c>
      <c r="T3579">
        <v>2</v>
      </c>
      <c r="U3579">
        <v>0</v>
      </c>
      <c r="V3579">
        <v>0</v>
      </c>
      <c r="W3579">
        <v>0</v>
      </c>
      <c r="X3579">
        <v>5.8856697105269564</v>
      </c>
      <c r="Y3579">
        <v>0</v>
      </c>
      <c r="Z3579">
        <v>0</v>
      </c>
      <c r="AA3579">
        <v>0</v>
      </c>
      <c r="AB3579">
        <v>0.64289003226057007</v>
      </c>
      <c r="AC3579">
        <v>0</v>
      </c>
      <c r="AD3579">
        <v>0</v>
      </c>
      <c r="AE3579">
        <v>6.5285597427875262</v>
      </c>
    </row>
    <row r="3580" spans="1:31" x14ac:dyDescent="0.25">
      <c r="A3580">
        <v>1812367</v>
      </c>
      <c r="B3580">
        <v>1</v>
      </c>
      <c r="C3580" t="s">
        <v>80</v>
      </c>
      <c r="D3580" t="s">
        <v>100</v>
      </c>
      <c r="E3580" t="s">
        <v>131</v>
      </c>
      <c r="F3580" t="s">
        <v>10536</v>
      </c>
      <c r="G3580" t="s">
        <v>231</v>
      </c>
      <c r="H3580" t="s">
        <v>134</v>
      </c>
      <c r="I3580" t="s">
        <v>135</v>
      </c>
      <c r="J3580" t="s">
        <v>136</v>
      </c>
      <c r="K3580" t="s">
        <v>137</v>
      </c>
      <c r="L3580" t="s">
        <v>10537</v>
      </c>
      <c r="M3580" t="s">
        <v>10538</v>
      </c>
      <c r="N3580">
        <v>1.2641666659999999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7.3346498729317505E-2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7.3346498729317505E-2</v>
      </c>
    </row>
    <row r="3581" spans="1:31" x14ac:dyDescent="0.25">
      <c r="A3581">
        <v>1812368</v>
      </c>
      <c r="B3581">
        <v>1</v>
      </c>
      <c r="C3581" t="s">
        <v>80</v>
      </c>
      <c r="D3581" t="s">
        <v>93</v>
      </c>
      <c r="E3581" t="s">
        <v>131</v>
      </c>
      <c r="F3581" t="s">
        <v>10539</v>
      </c>
      <c r="G3581" t="s">
        <v>209</v>
      </c>
      <c r="H3581" t="s">
        <v>134</v>
      </c>
      <c r="I3581" t="s">
        <v>135</v>
      </c>
      <c r="J3581" t="s">
        <v>136</v>
      </c>
      <c r="K3581" t="s">
        <v>137</v>
      </c>
      <c r="L3581" t="s">
        <v>10540</v>
      </c>
      <c r="M3581" t="s">
        <v>10541</v>
      </c>
      <c r="N3581">
        <v>1.198055555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0.33610708933107003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0.33610708933107003</v>
      </c>
    </row>
    <row r="3582" spans="1:31" x14ac:dyDescent="0.25">
      <c r="A3582">
        <v>1812374</v>
      </c>
      <c r="B3582">
        <v>1</v>
      </c>
      <c r="C3582" t="s">
        <v>80</v>
      </c>
      <c r="D3582" t="s">
        <v>109</v>
      </c>
      <c r="E3582" t="s">
        <v>291</v>
      </c>
      <c r="F3582" t="s">
        <v>10542</v>
      </c>
      <c r="G3582" t="s">
        <v>2090</v>
      </c>
      <c r="H3582" t="s">
        <v>134</v>
      </c>
      <c r="I3582" t="s">
        <v>135</v>
      </c>
      <c r="J3582" t="s">
        <v>136</v>
      </c>
      <c r="K3582" t="s">
        <v>137</v>
      </c>
      <c r="L3582" t="s">
        <v>10543</v>
      </c>
      <c r="M3582" t="s">
        <v>10544</v>
      </c>
      <c r="N3582">
        <v>2.6466666659999998</v>
      </c>
      <c r="O3582">
        <v>0</v>
      </c>
      <c r="P3582">
        <v>33</v>
      </c>
      <c r="Q3582">
        <v>0</v>
      </c>
      <c r="R3582">
        <v>0</v>
      </c>
      <c r="S3582">
        <v>0</v>
      </c>
      <c r="T3582">
        <v>4</v>
      </c>
      <c r="U3582">
        <v>0</v>
      </c>
      <c r="V3582">
        <v>0</v>
      </c>
      <c r="W3582">
        <v>0</v>
      </c>
      <c r="X3582">
        <v>10.949459870573339</v>
      </c>
      <c r="Y3582">
        <v>0</v>
      </c>
      <c r="Z3582">
        <v>0</v>
      </c>
      <c r="AA3582">
        <v>0</v>
      </c>
      <c r="AB3582">
        <v>2.5274220405351175</v>
      </c>
      <c r="AC3582">
        <v>0</v>
      </c>
      <c r="AD3582">
        <v>0</v>
      </c>
      <c r="AE3582">
        <v>13.476881911108457</v>
      </c>
    </row>
    <row r="3583" spans="1:31" x14ac:dyDescent="0.25">
      <c r="A3583">
        <v>1812375</v>
      </c>
      <c r="B3583">
        <v>1</v>
      </c>
      <c r="C3583" t="s">
        <v>80</v>
      </c>
      <c r="D3583" t="s">
        <v>97</v>
      </c>
      <c r="E3583" t="s">
        <v>131</v>
      </c>
      <c r="F3583" t="s">
        <v>10545</v>
      </c>
      <c r="G3583" t="s">
        <v>231</v>
      </c>
      <c r="H3583" t="s">
        <v>134</v>
      </c>
      <c r="I3583" t="s">
        <v>135</v>
      </c>
      <c r="J3583" t="s">
        <v>136</v>
      </c>
      <c r="K3583" t="s">
        <v>137</v>
      </c>
      <c r="L3583" t="s">
        <v>10546</v>
      </c>
      <c r="M3583" t="s">
        <v>10547</v>
      </c>
      <c r="N3583">
        <v>1.4708333330000001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0.1177531253712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0.1177531253712</v>
      </c>
    </row>
    <row r="3584" spans="1:31" x14ac:dyDescent="0.25">
      <c r="A3584">
        <v>1812380</v>
      </c>
      <c r="B3584">
        <v>1</v>
      </c>
      <c r="C3584" t="s">
        <v>80</v>
      </c>
      <c r="D3584" t="s">
        <v>94</v>
      </c>
      <c r="E3584" t="s">
        <v>131</v>
      </c>
      <c r="F3584" t="s">
        <v>10548</v>
      </c>
      <c r="G3584" t="s">
        <v>231</v>
      </c>
      <c r="H3584" t="s">
        <v>134</v>
      </c>
      <c r="I3584" t="s">
        <v>135</v>
      </c>
      <c r="J3584" t="s">
        <v>136</v>
      </c>
      <c r="K3584" t="s">
        <v>137</v>
      </c>
      <c r="L3584" t="s">
        <v>10549</v>
      </c>
      <c r="M3584" t="s">
        <v>10550</v>
      </c>
      <c r="N3584">
        <v>3.0905555549999999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0.39207621514870666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0.39207621514870666</v>
      </c>
    </row>
    <row r="3585" spans="1:31" x14ac:dyDescent="0.25">
      <c r="A3585">
        <v>1812384</v>
      </c>
      <c r="B3585">
        <v>1</v>
      </c>
      <c r="C3585" t="s">
        <v>80</v>
      </c>
      <c r="D3585" t="s">
        <v>94</v>
      </c>
      <c r="E3585" t="s">
        <v>146</v>
      </c>
      <c r="F3585" t="s">
        <v>10551</v>
      </c>
      <c r="G3585" t="s">
        <v>170</v>
      </c>
      <c r="H3585" t="s">
        <v>143</v>
      </c>
      <c r="I3585" t="s">
        <v>135</v>
      </c>
      <c r="J3585" t="s">
        <v>136</v>
      </c>
      <c r="K3585" t="s">
        <v>137</v>
      </c>
      <c r="L3585" t="s">
        <v>10552</v>
      </c>
      <c r="M3585" t="s">
        <v>10553</v>
      </c>
      <c r="N3585">
        <v>1.6344444440000001</v>
      </c>
      <c r="O3585">
        <v>0</v>
      </c>
      <c r="P3585">
        <v>0</v>
      </c>
      <c r="Q3585">
        <v>2</v>
      </c>
      <c r="R3585">
        <v>0</v>
      </c>
      <c r="S3585">
        <v>1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3.7687714045351886</v>
      </c>
      <c r="Z3585">
        <v>0</v>
      </c>
      <c r="AA3585">
        <v>10.901497707032469</v>
      </c>
      <c r="AB3585">
        <v>0</v>
      </c>
      <c r="AC3585">
        <v>0</v>
      </c>
      <c r="AD3585">
        <v>0</v>
      </c>
      <c r="AE3585">
        <v>14.670269111567658</v>
      </c>
    </row>
    <row r="3586" spans="1:31" x14ac:dyDescent="0.25">
      <c r="A3586">
        <v>1812387</v>
      </c>
      <c r="B3586">
        <v>1</v>
      </c>
      <c r="C3586" t="s">
        <v>80</v>
      </c>
      <c r="D3586" t="s">
        <v>99</v>
      </c>
      <c r="E3586" t="s">
        <v>131</v>
      </c>
      <c r="F3586" t="s">
        <v>10554</v>
      </c>
      <c r="G3586" t="s">
        <v>133</v>
      </c>
      <c r="H3586" t="s">
        <v>134</v>
      </c>
      <c r="I3586" t="s">
        <v>135</v>
      </c>
      <c r="J3586" t="s">
        <v>136</v>
      </c>
      <c r="K3586" t="s">
        <v>137</v>
      </c>
      <c r="L3586" t="s">
        <v>10555</v>
      </c>
      <c r="M3586" t="s">
        <v>10556</v>
      </c>
      <c r="N3586">
        <v>1.159444444</v>
      </c>
      <c r="O3586">
        <v>0</v>
      </c>
      <c r="P3586">
        <v>2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1.0989224454621915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1.0989224454621915</v>
      </c>
    </row>
    <row r="3587" spans="1:31" x14ac:dyDescent="0.25">
      <c r="A3587">
        <v>1812390</v>
      </c>
      <c r="B3587">
        <v>1</v>
      </c>
      <c r="C3587" t="s">
        <v>81</v>
      </c>
      <c r="D3587" t="s">
        <v>128</v>
      </c>
      <c r="E3587" t="s">
        <v>140</v>
      </c>
      <c r="F3587" t="s">
        <v>8090</v>
      </c>
      <c r="G3587" t="s">
        <v>142</v>
      </c>
      <c r="H3587" t="s">
        <v>143</v>
      </c>
      <c r="I3587" t="s">
        <v>135</v>
      </c>
      <c r="J3587" t="s">
        <v>136</v>
      </c>
      <c r="K3587" t="s">
        <v>137</v>
      </c>
      <c r="L3587" t="s">
        <v>10557</v>
      </c>
      <c r="M3587" t="s">
        <v>10558</v>
      </c>
      <c r="N3587">
        <v>9.0277777000000003E-2</v>
      </c>
      <c r="O3587">
        <v>0</v>
      </c>
      <c r="P3587">
        <v>1149</v>
      </c>
      <c r="Q3587">
        <v>4</v>
      </c>
      <c r="R3587">
        <v>1</v>
      </c>
      <c r="S3587">
        <v>3</v>
      </c>
      <c r="T3587">
        <v>78</v>
      </c>
      <c r="U3587">
        <v>0</v>
      </c>
      <c r="V3587">
        <v>0</v>
      </c>
      <c r="W3587">
        <v>0</v>
      </c>
      <c r="X3587">
        <v>13.856331788097505</v>
      </c>
      <c r="Y3587">
        <v>0.19924547059715281</v>
      </c>
      <c r="Z3587">
        <v>2.9254918549999998E-4</v>
      </c>
      <c r="AA3587">
        <v>1.6186369016406876</v>
      </c>
      <c r="AB3587">
        <v>0.71530759727817361</v>
      </c>
      <c r="AC3587">
        <v>0</v>
      </c>
      <c r="AD3587">
        <v>0</v>
      </c>
      <c r="AE3587">
        <v>16.389814306799021</v>
      </c>
    </row>
    <row r="3588" spans="1:31" x14ac:dyDescent="0.25">
      <c r="A3588">
        <v>1812391</v>
      </c>
      <c r="B3588">
        <v>1</v>
      </c>
      <c r="C3588" t="s">
        <v>80</v>
      </c>
      <c r="D3588" t="s">
        <v>98</v>
      </c>
      <c r="E3588" t="s">
        <v>131</v>
      </c>
      <c r="F3588" t="s">
        <v>10559</v>
      </c>
      <c r="G3588" t="s">
        <v>133</v>
      </c>
      <c r="H3588" t="s">
        <v>134</v>
      </c>
      <c r="I3588" t="s">
        <v>135</v>
      </c>
      <c r="J3588" t="s">
        <v>136</v>
      </c>
      <c r="K3588" t="s">
        <v>137</v>
      </c>
      <c r="L3588" t="s">
        <v>10560</v>
      </c>
      <c r="M3588" t="s">
        <v>10561</v>
      </c>
      <c r="N3588">
        <v>1.9494444440000001</v>
      </c>
      <c r="O3588">
        <v>0</v>
      </c>
      <c r="P3588">
        <v>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0.26211068450410002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0.26211068450410002</v>
      </c>
    </row>
    <row r="3589" spans="1:31" x14ac:dyDescent="0.25">
      <c r="A3589">
        <v>1812395</v>
      </c>
      <c r="B3589">
        <v>1</v>
      </c>
      <c r="C3589" t="s">
        <v>80</v>
      </c>
      <c r="D3589" t="s">
        <v>90</v>
      </c>
      <c r="E3589" t="s">
        <v>131</v>
      </c>
      <c r="F3589" t="s">
        <v>10562</v>
      </c>
      <c r="G3589" t="s">
        <v>279</v>
      </c>
      <c r="H3589" t="s">
        <v>134</v>
      </c>
      <c r="I3589" t="s">
        <v>135</v>
      </c>
      <c r="J3589" t="s">
        <v>136</v>
      </c>
      <c r="K3589" t="s">
        <v>137</v>
      </c>
      <c r="L3589" t="s">
        <v>10563</v>
      </c>
      <c r="M3589" t="s">
        <v>10564</v>
      </c>
      <c r="N3589">
        <v>1.4258333329999999</v>
      </c>
      <c r="O3589">
        <v>0</v>
      </c>
      <c r="P3589">
        <v>3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1.2416165114559194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1.2416165114559194</v>
      </c>
    </row>
    <row r="3590" spans="1:31" x14ac:dyDescent="0.25">
      <c r="A3590">
        <v>1812399</v>
      </c>
      <c r="B3590">
        <v>1</v>
      </c>
      <c r="C3590" t="s">
        <v>80</v>
      </c>
      <c r="D3590" t="s">
        <v>100</v>
      </c>
      <c r="E3590" t="s">
        <v>326</v>
      </c>
      <c r="F3590" t="s">
        <v>10565</v>
      </c>
      <c r="G3590" t="s">
        <v>937</v>
      </c>
      <c r="H3590" t="s">
        <v>134</v>
      </c>
      <c r="I3590" t="s">
        <v>135</v>
      </c>
      <c r="J3590" t="s">
        <v>136</v>
      </c>
      <c r="K3590" t="s">
        <v>137</v>
      </c>
      <c r="L3590" t="s">
        <v>10566</v>
      </c>
      <c r="M3590" t="s">
        <v>10567</v>
      </c>
      <c r="N3590">
        <v>2.8052777770000001</v>
      </c>
      <c r="O3590">
        <v>0</v>
      </c>
      <c r="P3590">
        <v>22</v>
      </c>
      <c r="Q3590">
        <v>0</v>
      </c>
      <c r="R3590">
        <v>0</v>
      </c>
      <c r="S3590">
        <v>0</v>
      </c>
      <c r="T3590">
        <v>2</v>
      </c>
      <c r="U3590">
        <v>0</v>
      </c>
      <c r="V3590">
        <v>0</v>
      </c>
      <c r="W3590">
        <v>0</v>
      </c>
      <c r="X3590">
        <v>4.8348377008125141</v>
      </c>
      <c r="Y3590">
        <v>0</v>
      </c>
      <c r="Z3590">
        <v>0</v>
      </c>
      <c r="AA3590">
        <v>0</v>
      </c>
      <c r="AB3590">
        <v>2.0617841334486164</v>
      </c>
      <c r="AC3590">
        <v>0</v>
      </c>
      <c r="AD3590">
        <v>0</v>
      </c>
      <c r="AE3590">
        <v>6.896621834261131</v>
      </c>
    </row>
    <row r="3591" spans="1:31" x14ac:dyDescent="0.25">
      <c r="A3591">
        <v>1812400</v>
      </c>
      <c r="B3591">
        <v>1</v>
      </c>
      <c r="C3591" t="s">
        <v>80</v>
      </c>
      <c r="D3591" t="s">
        <v>100</v>
      </c>
      <c r="E3591" t="s">
        <v>176</v>
      </c>
      <c r="F3591" t="s">
        <v>177</v>
      </c>
      <c r="G3591" t="s">
        <v>142</v>
      </c>
      <c r="H3591" t="s">
        <v>143</v>
      </c>
      <c r="I3591" t="s">
        <v>135</v>
      </c>
      <c r="J3591" t="s">
        <v>136</v>
      </c>
      <c r="K3591" t="s">
        <v>137</v>
      </c>
      <c r="L3591" t="s">
        <v>10568</v>
      </c>
      <c r="M3591" t="s">
        <v>10569</v>
      </c>
      <c r="N3591">
        <v>0.12555555500000001</v>
      </c>
      <c r="O3591">
        <v>0</v>
      </c>
      <c r="P3591">
        <v>4066</v>
      </c>
      <c r="Q3591">
        <v>2</v>
      </c>
      <c r="R3591">
        <v>154</v>
      </c>
      <c r="S3591">
        <v>9</v>
      </c>
      <c r="T3591">
        <v>352</v>
      </c>
      <c r="U3591">
        <v>4</v>
      </c>
      <c r="V3591">
        <v>5</v>
      </c>
      <c r="W3591">
        <v>0</v>
      </c>
      <c r="X3591">
        <v>152.29081913328241</v>
      </c>
      <c r="Y3591">
        <v>0.44233465307721781</v>
      </c>
      <c r="Z3591">
        <v>11.876787314387732</v>
      </c>
      <c r="AA3591">
        <v>11.717460141979824</v>
      </c>
      <c r="AB3591">
        <v>24.055505478768705</v>
      </c>
      <c r="AC3591">
        <v>1.3502098597722467</v>
      </c>
      <c r="AD3591">
        <v>4.6284838459720756</v>
      </c>
      <c r="AE3591">
        <v>206.36160042724021</v>
      </c>
    </row>
    <row r="3592" spans="1:31" x14ac:dyDescent="0.25">
      <c r="A3592">
        <v>1812402</v>
      </c>
      <c r="B3592">
        <v>1</v>
      </c>
      <c r="C3592" t="s">
        <v>80</v>
      </c>
      <c r="D3592" t="s">
        <v>93</v>
      </c>
      <c r="E3592" t="s">
        <v>326</v>
      </c>
      <c r="F3592" t="s">
        <v>10570</v>
      </c>
      <c r="G3592" t="s">
        <v>235</v>
      </c>
      <c r="H3592" t="s">
        <v>134</v>
      </c>
      <c r="I3592" t="s">
        <v>135</v>
      </c>
      <c r="J3592" t="s">
        <v>136</v>
      </c>
      <c r="K3592" t="s">
        <v>137</v>
      </c>
      <c r="L3592" t="s">
        <v>10571</v>
      </c>
      <c r="M3592" t="s">
        <v>10572</v>
      </c>
      <c r="N3592">
        <v>2.5405555550000001</v>
      </c>
      <c r="O3592">
        <v>0</v>
      </c>
      <c r="P3592">
        <v>86</v>
      </c>
      <c r="Q3592">
        <v>0</v>
      </c>
      <c r="R3592">
        <v>0</v>
      </c>
      <c r="S3592">
        <v>0</v>
      </c>
      <c r="T3592">
        <v>29</v>
      </c>
      <c r="U3592">
        <v>0</v>
      </c>
      <c r="V3592">
        <v>0</v>
      </c>
      <c r="W3592">
        <v>0</v>
      </c>
      <c r="X3592">
        <v>58.076420704239503</v>
      </c>
      <c r="Y3592">
        <v>0</v>
      </c>
      <c r="Z3592">
        <v>0</v>
      </c>
      <c r="AA3592">
        <v>0</v>
      </c>
      <c r="AB3592">
        <v>44.508360200558329</v>
      </c>
      <c r="AC3592">
        <v>0</v>
      </c>
      <c r="AD3592">
        <v>0</v>
      </c>
      <c r="AE3592">
        <v>102.58478090479784</v>
      </c>
    </row>
    <row r="3593" spans="1:31" x14ac:dyDescent="0.25">
      <c r="A3593">
        <v>1812403</v>
      </c>
      <c r="B3593">
        <v>1</v>
      </c>
      <c r="C3593" t="s">
        <v>80</v>
      </c>
      <c r="D3593" t="s">
        <v>82</v>
      </c>
      <c r="E3593" t="s">
        <v>131</v>
      </c>
      <c r="F3593" t="s">
        <v>10573</v>
      </c>
      <c r="G3593" t="s">
        <v>231</v>
      </c>
      <c r="H3593" t="s">
        <v>134</v>
      </c>
      <c r="I3593" t="s">
        <v>135</v>
      </c>
      <c r="J3593" t="s">
        <v>136</v>
      </c>
      <c r="K3593" t="s">
        <v>137</v>
      </c>
      <c r="L3593" t="s">
        <v>10574</v>
      </c>
      <c r="M3593" t="s">
        <v>10575</v>
      </c>
      <c r="N3593">
        <v>1.571388888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1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</row>
    <row r="3594" spans="1:31" x14ac:dyDescent="0.25">
      <c r="A3594">
        <v>1812405</v>
      </c>
      <c r="B3594">
        <v>1</v>
      </c>
      <c r="C3594" t="s">
        <v>81</v>
      </c>
      <c r="D3594" t="s">
        <v>122</v>
      </c>
      <c r="E3594" t="s">
        <v>131</v>
      </c>
      <c r="F3594" t="s">
        <v>10576</v>
      </c>
      <c r="G3594" t="s">
        <v>231</v>
      </c>
      <c r="H3594" t="s">
        <v>134</v>
      </c>
      <c r="I3594" t="s">
        <v>135</v>
      </c>
      <c r="J3594" t="s">
        <v>136</v>
      </c>
      <c r="K3594" t="s">
        <v>137</v>
      </c>
      <c r="L3594" t="s">
        <v>10577</v>
      </c>
      <c r="M3594" t="s">
        <v>10578</v>
      </c>
      <c r="N3594">
        <v>2.7969444440000002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0.79319707575665466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0.79319707575665466</v>
      </c>
    </row>
    <row r="3595" spans="1:31" x14ac:dyDescent="0.25">
      <c r="A3595">
        <v>1812406</v>
      </c>
      <c r="B3595">
        <v>1</v>
      </c>
      <c r="C3595" t="s">
        <v>80</v>
      </c>
      <c r="D3595" t="s">
        <v>108</v>
      </c>
      <c r="E3595" t="s">
        <v>146</v>
      </c>
      <c r="F3595" t="s">
        <v>10579</v>
      </c>
      <c r="G3595" t="s">
        <v>163</v>
      </c>
      <c r="H3595" t="s">
        <v>143</v>
      </c>
      <c r="I3595" t="s">
        <v>135</v>
      </c>
      <c r="J3595" t="s">
        <v>136</v>
      </c>
      <c r="K3595" t="s">
        <v>137</v>
      </c>
      <c r="L3595" t="s">
        <v>10580</v>
      </c>
      <c r="M3595" t="s">
        <v>10581</v>
      </c>
      <c r="N3595">
        <v>0.49972222199999999</v>
      </c>
      <c r="O3595">
        <v>0</v>
      </c>
      <c r="P3595">
        <v>92</v>
      </c>
      <c r="Q3595">
        <v>0</v>
      </c>
      <c r="R3595">
        <v>2</v>
      </c>
      <c r="S3595">
        <v>0</v>
      </c>
      <c r="T3595">
        <v>20</v>
      </c>
      <c r="U3595">
        <v>0</v>
      </c>
      <c r="V3595">
        <v>0</v>
      </c>
      <c r="W3595">
        <v>0</v>
      </c>
      <c r="X3595">
        <v>6.9709753317292584</v>
      </c>
      <c r="Y3595">
        <v>0</v>
      </c>
      <c r="Z3595">
        <v>0.42036823418921526</v>
      </c>
      <c r="AA3595">
        <v>0</v>
      </c>
      <c r="AB3595">
        <v>9.2495164855008642</v>
      </c>
      <c r="AC3595">
        <v>0</v>
      </c>
      <c r="AD3595">
        <v>0</v>
      </c>
      <c r="AE3595">
        <v>16.640860051419338</v>
      </c>
    </row>
    <row r="3596" spans="1:31" x14ac:dyDescent="0.25">
      <c r="A3596">
        <v>1812411</v>
      </c>
      <c r="B3596">
        <v>1</v>
      </c>
      <c r="C3596" t="s">
        <v>80</v>
      </c>
      <c r="D3596" t="s">
        <v>83</v>
      </c>
      <c r="E3596" t="s">
        <v>131</v>
      </c>
      <c r="F3596" t="s">
        <v>10582</v>
      </c>
      <c r="G3596" t="s">
        <v>209</v>
      </c>
      <c r="H3596" t="s">
        <v>134</v>
      </c>
      <c r="I3596" t="s">
        <v>135</v>
      </c>
      <c r="J3596" t="s">
        <v>136</v>
      </c>
      <c r="K3596" t="s">
        <v>137</v>
      </c>
      <c r="L3596" t="s">
        <v>10583</v>
      </c>
      <c r="M3596" t="s">
        <v>10584</v>
      </c>
      <c r="N3596">
        <v>2.7894444439999999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3.2228177672332974</v>
      </c>
      <c r="AC3596">
        <v>0</v>
      </c>
      <c r="AD3596">
        <v>0</v>
      </c>
      <c r="AE3596">
        <v>3.2228177672332974</v>
      </c>
    </row>
    <row r="3597" spans="1:31" x14ac:dyDescent="0.25">
      <c r="A3597">
        <v>1812414</v>
      </c>
      <c r="B3597">
        <v>1</v>
      </c>
      <c r="C3597" t="s">
        <v>80</v>
      </c>
      <c r="D3597" t="s">
        <v>97</v>
      </c>
      <c r="E3597" t="s">
        <v>131</v>
      </c>
      <c r="F3597" t="s">
        <v>10585</v>
      </c>
      <c r="G3597" t="s">
        <v>231</v>
      </c>
      <c r="H3597" t="s">
        <v>134</v>
      </c>
      <c r="I3597" t="s">
        <v>135</v>
      </c>
      <c r="J3597" t="s">
        <v>136</v>
      </c>
      <c r="K3597" t="s">
        <v>137</v>
      </c>
      <c r="L3597" t="s">
        <v>10586</v>
      </c>
      <c r="M3597" t="s">
        <v>10587</v>
      </c>
      <c r="N3597">
        <v>1.227777777</v>
      </c>
      <c r="O3597">
        <v>0</v>
      </c>
      <c r="P3597">
        <v>2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0.6484220003108554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0.6484220003108554</v>
      </c>
    </row>
    <row r="3598" spans="1:31" x14ac:dyDescent="0.25">
      <c r="A3598">
        <v>1812420</v>
      </c>
      <c r="B3598">
        <v>1</v>
      </c>
      <c r="C3598" t="s">
        <v>81</v>
      </c>
      <c r="D3598" t="s">
        <v>123</v>
      </c>
      <c r="E3598" t="s">
        <v>140</v>
      </c>
      <c r="F3598" t="s">
        <v>10588</v>
      </c>
      <c r="G3598" t="s">
        <v>142</v>
      </c>
      <c r="H3598" t="s">
        <v>143</v>
      </c>
      <c r="I3598" t="s">
        <v>135</v>
      </c>
      <c r="J3598" t="s">
        <v>136</v>
      </c>
      <c r="K3598" t="s">
        <v>137</v>
      </c>
      <c r="L3598" t="s">
        <v>10589</v>
      </c>
      <c r="M3598" t="s">
        <v>10590</v>
      </c>
      <c r="N3598">
        <v>2.7038888879999998</v>
      </c>
      <c r="O3598">
        <v>3</v>
      </c>
      <c r="P3598">
        <v>23</v>
      </c>
      <c r="Q3598">
        <v>113</v>
      </c>
      <c r="R3598">
        <v>280</v>
      </c>
      <c r="S3598">
        <v>9</v>
      </c>
      <c r="T3598">
        <v>50</v>
      </c>
      <c r="U3598">
        <v>0</v>
      </c>
      <c r="V3598">
        <v>0</v>
      </c>
      <c r="W3598">
        <v>1.7798188559534931</v>
      </c>
      <c r="X3598">
        <v>10.199664756057521</v>
      </c>
      <c r="Y3598">
        <v>90.580922125597596</v>
      </c>
      <c r="Z3598">
        <v>156.78921111368123</v>
      </c>
      <c r="AA3598">
        <v>15.261632314492584</v>
      </c>
      <c r="AB3598">
        <v>62.149240273792152</v>
      </c>
      <c r="AC3598">
        <v>0</v>
      </c>
      <c r="AD3598">
        <v>0</v>
      </c>
      <c r="AE3598">
        <v>336.7604894395746</v>
      </c>
    </row>
    <row r="3599" spans="1:31" x14ac:dyDescent="0.25">
      <c r="A3599">
        <v>1812422</v>
      </c>
      <c r="B3599">
        <v>1</v>
      </c>
      <c r="C3599" t="s">
        <v>81</v>
      </c>
      <c r="D3599" t="s">
        <v>127</v>
      </c>
      <c r="E3599" t="s">
        <v>140</v>
      </c>
      <c r="F3599" t="s">
        <v>10591</v>
      </c>
      <c r="G3599" t="s">
        <v>142</v>
      </c>
      <c r="H3599" t="s">
        <v>143</v>
      </c>
      <c r="I3599" t="s">
        <v>135</v>
      </c>
      <c r="J3599" t="s">
        <v>136</v>
      </c>
      <c r="K3599" t="s">
        <v>137</v>
      </c>
      <c r="L3599" t="s">
        <v>10592</v>
      </c>
      <c r="M3599" t="s">
        <v>10593</v>
      </c>
      <c r="N3599">
        <v>1.541111111</v>
      </c>
      <c r="O3599">
        <v>6</v>
      </c>
      <c r="P3599">
        <v>3</v>
      </c>
      <c r="Q3599">
        <v>240</v>
      </c>
      <c r="R3599">
        <v>36</v>
      </c>
      <c r="S3599">
        <v>10</v>
      </c>
      <c r="T3599">
        <v>2</v>
      </c>
      <c r="U3599">
        <v>0</v>
      </c>
      <c r="V3599">
        <v>0</v>
      </c>
      <c r="W3599">
        <v>4.7353094246537308</v>
      </c>
      <c r="X3599">
        <v>2.9317354135328895</v>
      </c>
      <c r="Y3599">
        <v>392.47893158598902</v>
      </c>
      <c r="Z3599">
        <v>19.41071383906381</v>
      </c>
      <c r="AA3599">
        <v>24.038202944039455</v>
      </c>
      <c r="AB3599">
        <v>8.0977736944294179E-2</v>
      </c>
      <c r="AC3599">
        <v>0</v>
      </c>
      <c r="AD3599">
        <v>0</v>
      </c>
      <c r="AE3599">
        <v>443.67587094422322</v>
      </c>
    </row>
    <row r="3600" spans="1:31" x14ac:dyDescent="0.25">
      <c r="A3600">
        <v>1812423</v>
      </c>
      <c r="B3600">
        <v>1</v>
      </c>
      <c r="C3600" t="s">
        <v>81</v>
      </c>
      <c r="D3600" t="s">
        <v>127</v>
      </c>
      <c r="E3600" t="s">
        <v>131</v>
      </c>
      <c r="F3600" t="s">
        <v>10594</v>
      </c>
      <c r="G3600" t="s">
        <v>231</v>
      </c>
      <c r="H3600" t="s">
        <v>134</v>
      </c>
      <c r="I3600" t="s">
        <v>135</v>
      </c>
      <c r="J3600" t="s">
        <v>136</v>
      </c>
      <c r="K3600" t="s">
        <v>137</v>
      </c>
      <c r="L3600" t="s">
        <v>10595</v>
      </c>
      <c r="M3600" t="s">
        <v>10596</v>
      </c>
      <c r="N3600">
        <v>1.8955555550000001</v>
      </c>
      <c r="O3600">
        <v>0</v>
      </c>
      <c r="P3600">
        <v>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</row>
    <row r="3601" spans="1:31" x14ac:dyDescent="0.25">
      <c r="A3601">
        <v>1812426</v>
      </c>
      <c r="B3601">
        <v>1</v>
      </c>
      <c r="C3601" t="s">
        <v>81</v>
      </c>
      <c r="D3601" t="s">
        <v>118</v>
      </c>
      <c r="E3601" t="s">
        <v>131</v>
      </c>
      <c r="F3601" t="s">
        <v>10597</v>
      </c>
      <c r="G3601" t="s">
        <v>231</v>
      </c>
      <c r="H3601" t="s">
        <v>134</v>
      </c>
      <c r="I3601" t="s">
        <v>135</v>
      </c>
      <c r="J3601" t="s">
        <v>136</v>
      </c>
      <c r="K3601" t="s">
        <v>137</v>
      </c>
      <c r="L3601" t="s">
        <v>10598</v>
      </c>
      <c r="M3601" t="s">
        <v>10599</v>
      </c>
      <c r="N3601">
        <v>0.92361111100000004</v>
      </c>
      <c r="O3601">
        <v>0</v>
      </c>
      <c r="P3601">
        <v>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0.20884921954388141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0.20884921954388141</v>
      </c>
    </row>
    <row r="3602" spans="1:31" x14ac:dyDescent="0.25">
      <c r="A3602">
        <v>1812427</v>
      </c>
      <c r="B3602">
        <v>1</v>
      </c>
      <c r="C3602" t="s">
        <v>81</v>
      </c>
      <c r="D3602" t="s">
        <v>115</v>
      </c>
      <c r="E3602" t="s">
        <v>193</v>
      </c>
      <c r="F3602" t="s">
        <v>10600</v>
      </c>
      <c r="G3602" t="s">
        <v>235</v>
      </c>
      <c r="H3602" t="s">
        <v>134</v>
      </c>
      <c r="I3602" t="s">
        <v>135</v>
      </c>
      <c r="J3602" t="s">
        <v>136</v>
      </c>
      <c r="K3602" t="s">
        <v>137</v>
      </c>
      <c r="L3602" t="s">
        <v>10601</v>
      </c>
      <c r="M3602" t="s">
        <v>10602</v>
      </c>
      <c r="N3602">
        <v>1.2677777770000001</v>
      </c>
      <c r="O3602">
        <v>0</v>
      </c>
      <c r="P3602">
        <v>27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0.62823978073298126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0.62823978073298126</v>
      </c>
    </row>
    <row r="3603" spans="1:31" x14ac:dyDescent="0.25">
      <c r="A3603">
        <v>1812429</v>
      </c>
      <c r="B3603">
        <v>1</v>
      </c>
      <c r="C3603" t="s">
        <v>81</v>
      </c>
      <c r="D3603" t="s">
        <v>123</v>
      </c>
      <c r="E3603" t="s">
        <v>176</v>
      </c>
      <c r="F3603" t="s">
        <v>10603</v>
      </c>
      <c r="G3603" t="s">
        <v>142</v>
      </c>
      <c r="H3603" t="s">
        <v>143</v>
      </c>
      <c r="I3603" t="s">
        <v>135</v>
      </c>
      <c r="J3603" t="s">
        <v>136</v>
      </c>
      <c r="K3603" t="s">
        <v>137</v>
      </c>
      <c r="L3603" t="s">
        <v>10604</v>
      </c>
      <c r="M3603" t="s">
        <v>10605</v>
      </c>
      <c r="N3603">
        <v>0.50277777700000004</v>
      </c>
      <c r="O3603">
        <v>0</v>
      </c>
      <c r="P3603">
        <v>1004</v>
      </c>
      <c r="Q3603">
        <v>10</v>
      </c>
      <c r="R3603">
        <v>109</v>
      </c>
      <c r="S3603">
        <v>6</v>
      </c>
      <c r="T3603">
        <v>72</v>
      </c>
      <c r="U3603">
        <v>2</v>
      </c>
      <c r="V3603">
        <v>0</v>
      </c>
      <c r="W3603">
        <v>0</v>
      </c>
      <c r="X3603">
        <v>90.314105539503387</v>
      </c>
      <c r="Y3603">
        <v>8.2814929012373302</v>
      </c>
      <c r="Z3603">
        <v>21.238778525205248</v>
      </c>
      <c r="AA3603">
        <v>12.805515823284665</v>
      </c>
      <c r="AB3603">
        <v>12.208108257733409</v>
      </c>
      <c r="AC3603">
        <v>5.9758008642640696</v>
      </c>
      <c r="AD3603">
        <v>0</v>
      </c>
      <c r="AE3603">
        <v>150.82380191122812</v>
      </c>
    </row>
    <row r="3604" spans="1:31" x14ac:dyDescent="0.25">
      <c r="A3604">
        <v>1812435</v>
      </c>
      <c r="B3604">
        <v>1</v>
      </c>
      <c r="C3604" t="s">
        <v>80</v>
      </c>
      <c r="D3604" t="s">
        <v>82</v>
      </c>
      <c r="E3604" t="s">
        <v>193</v>
      </c>
      <c r="F3604" t="s">
        <v>10606</v>
      </c>
      <c r="G3604" t="s">
        <v>235</v>
      </c>
      <c r="H3604" t="s">
        <v>134</v>
      </c>
      <c r="I3604" t="s">
        <v>135</v>
      </c>
      <c r="J3604" t="s">
        <v>136</v>
      </c>
      <c r="K3604" t="s">
        <v>137</v>
      </c>
      <c r="L3604" t="s">
        <v>10607</v>
      </c>
      <c r="M3604" t="s">
        <v>10608</v>
      </c>
      <c r="N3604">
        <v>1.965833333</v>
      </c>
      <c r="O3604">
        <v>0</v>
      </c>
      <c r="P3604">
        <v>231</v>
      </c>
      <c r="Q3604">
        <v>0</v>
      </c>
      <c r="R3604">
        <v>0</v>
      </c>
      <c r="S3604">
        <v>0</v>
      </c>
      <c r="T3604">
        <v>31</v>
      </c>
      <c r="U3604">
        <v>0</v>
      </c>
      <c r="V3604">
        <v>0</v>
      </c>
      <c r="W3604">
        <v>0</v>
      </c>
      <c r="X3604">
        <v>103.7656251369222</v>
      </c>
      <c r="Y3604">
        <v>0</v>
      </c>
      <c r="Z3604">
        <v>0</v>
      </c>
      <c r="AA3604">
        <v>0</v>
      </c>
      <c r="AB3604">
        <v>12.306746703026814</v>
      </c>
      <c r="AC3604">
        <v>0</v>
      </c>
      <c r="AD3604">
        <v>0</v>
      </c>
      <c r="AE3604">
        <v>116.07237183994901</v>
      </c>
    </row>
    <row r="3605" spans="1:31" x14ac:dyDescent="0.25">
      <c r="A3605">
        <v>1812436</v>
      </c>
      <c r="B3605">
        <v>1</v>
      </c>
      <c r="C3605" t="s">
        <v>80</v>
      </c>
      <c r="D3605" t="s">
        <v>83</v>
      </c>
      <c r="E3605" t="s">
        <v>131</v>
      </c>
      <c r="F3605" t="s">
        <v>10609</v>
      </c>
      <c r="G3605" t="s">
        <v>209</v>
      </c>
      <c r="H3605" t="s">
        <v>134</v>
      </c>
      <c r="I3605" t="s">
        <v>135</v>
      </c>
      <c r="J3605" t="s">
        <v>136</v>
      </c>
      <c r="K3605" t="s">
        <v>137</v>
      </c>
      <c r="L3605" t="s">
        <v>10610</v>
      </c>
      <c r="M3605" t="s">
        <v>10611</v>
      </c>
      <c r="N3605">
        <v>1.854166666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2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3.4652053159482681</v>
      </c>
      <c r="AC3605">
        <v>0</v>
      </c>
      <c r="AD3605">
        <v>0</v>
      </c>
      <c r="AE3605">
        <v>3.4652053159482681</v>
      </c>
    </row>
    <row r="3606" spans="1:31" x14ac:dyDescent="0.25">
      <c r="A3606">
        <v>1812438</v>
      </c>
      <c r="B3606">
        <v>1</v>
      </c>
      <c r="C3606" t="s">
        <v>80</v>
      </c>
      <c r="D3606" t="s">
        <v>104</v>
      </c>
      <c r="E3606" t="s">
        <v>291</v>
      </c>
      <c r="F3606" t="s">
        <v>10612</v>
      </c>
      <c r="G3606" t="s">
        <v>424</v>
      </c>
      <c r="H3606" t="s">
        <v>134</v>
      </c>
      <c r="I3606" t="s">
        <v>135</v>
      </c>
      <c r="J3606" t="s">
        <v>136</v>
      </c>
      <c r="K3606" t="s">
        <v>137</v>
      </c>
      <c r="L3606" t="s">
        <v>10613</v>
      </c>
      <c r="M3606" t="s">
        <v>10614</v>
      </c>
      <c r="N3606">
        <v>2.0874999999999999</v>
      </c>
      <c r="O3606">
        <v>0</v>
      </c>
      <c r="P3606">
        <v>377</v>
      </c>
      <c r="Q3606">
        <v>0</v>
      </c>
      <c r="R3606">
        <v>0</v>
      </c>
      <c r="S3606">
        <v>0</v>
      </c>
      <c r="T3606">
        <v>114</v>
      </c>
      <c r="U3606">
        <v>0</v>
      </c>
      <c r="V3606">
        <v>0</v>
      </c>
      <c r="W3606">
        <v>0</v>
      </c>
      <c r="X3606">
        <v>170.58264054048274</v>
      </c>
      <c r="Y3606">
        <v>0</v>
      </c>
      <c r="Z3606">
        <v>0</v>
      </c>
      <c r="AA3606">
        <v>0</v>
      </c>
      <c r="AB3606">
        <v>38.311300741363354</v>
      </c>
      <c r="AC3606">
        <v>0</v>
      </c>
      <c r="AD3606">
        <v>0</v>
      </c>
      <c r="AE3606">
        <v>208.89394128184608</v>
      </c>
    </row>
    <row r="3607" spans="1:31" x14ac:dyDescent="0.25">
      <c r="A3607">
        <v>1812440</v>
      </c>
      <c r="B3607">
        <v>1</v>
      </c>
      <c r="C3607" t="s">
        <v>80</v>
      </c>
      <c r="D3607" t="s">
        <v>90</v>
      </c>
      <c r="E3607" t="s">
        <v>131</v>
      </c>
      <c r="F3607" t="s">
        <v>10615</v>
      </c>
      <c r="G3607" t="s">
        <v>209</v>
      </c>
      <c r="H3607" t="s">
        <v>134</v>
      </c>
      <c r="I3607" t="s">
        <v>135</v>
      </c>
      <c r="J3607" t="s">
        <v>136</v>
      </c>
      <c r="K3607" t="s">
        <v>137</v>
      </c>
      <c r="L3607" t="s">
        <v>10616</v>
      </c>
      <c r="M3607" t="s">
        <v>10617</v>
      </c>
      <c r="N3607">
        <v>3.105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2</v>
      </c>
      <c r="U3607">
        <v>0</v>
      </c>
      <c r="V3607">
        <v>0</v>
      </c>
      <c r="W3607">
        <v>0</v>
      </c>
      <c r="X3607">
        <v>1.7922731703593799</v>
      </c>
      <c r="Y3607">
        <v>0</v>
      </c>
      <c r="Z3607">
        <v>0</v>
      </c>
      <c r="AA3607">
        <v>0</v>
      </c>
      <c r="AB3607">
        <v>0.86536845284281816</v>
      </c>
      <c r="AC3607">
        <v>0</v>
      </c>
      <c r="AD3607">
        <v>0</v>
      </c>
      <c r="AE3607">
        <v>2.6576416232021982</v>
      </c>
    </row>
    <row r="3608" spans="1:31" x14ac:dyDescent="0.25">
      <c r="A3608">
        <v>1812443</v>
      </c>
      <c r="B3608">
        <v>1</v>
      </c>
      <c r="C3608" t="s">
        <v>80</v>
      </c>
      <c r="D3608" t="s">
        <v>107</v>
      </c>
      <c r="E3608" t="s">
        <v>131</v>
      </c>
      <c r="F3608" t="s">
        <v>10618</v>
      </c>
      <c r="G3608" t="s">
        <v>231</v>
      </c>
      <c r="H3608" t="s">
        <v>134</v>
      </c>
      <c r="I3608" t="s">
        <v>135</v>
      </c>
      <c r="J3608" t="s">
        <v>136</v>
      </c>
      <c r="K3608" t="s">
        <v>137</v>
      </c>
      <c r="L3608" t="s">
        <v>10619</v>
      </c>
      <c r="M3608" t="s">
        <v>10620</v>
      </c>
      <c r="N3608">
        <v>2.119444444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4.2728440027927778E-2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4.2728440027927778E-2</v>
      </c>
    </row>
    <row r="3609" spans="1:31" x14ac:dyDescent="0.25">
      <c r="A3609">
        <v>1812444</v>
      </c>
      <c r="B3609">
        <v>1</v>
      </c>
      <c r="C3609" t="s">
        <v>80</v>
      </c>
      <c r="D3609" t="s">
        <v>92</v>
      </c>
      <c r="E3609" t="s">
        <v>131</v>
      </c>
      <c r="F3609" t="s">
        <v>10621</v>
      </c>
      <c r="G3609" t="s">
        <v>231</v>
      </c>
      <c r="H3609" t="s">
        <v>134</v>
      </c>
      <c r="I3609" t="s">
        <v>135</v>
      </c>
      <c r="J3609" t="s">
        <v>136</v>
      </c>
      <c r="K3609" t="s">
        <v>137</v>
      </c>
      <c r="L3609" t="s">
        <v>10622</v>
      </c>
      <c r="M3609" t="s">
        <v>10623</v>
      </c>
      <c r="N3609">
        <v>1.4713888879999999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0.55286637420643281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0.55286637420643281</v>
      </c>
    </row>
    <row r="3610" spans="1:31" x14ac:dyDescent="0.25">
      <c r="A3610">
        <v>1812445</v>
      </c>
      <c r="B3610">
        <v>1</v>
      </c>
      <c r="C3610" t="s">
        <v>80</v>
      </c>
      <c r="D3610" t="s">
        <v>83</v>
      </c>
      <c r="E3610" t="s">
        <v>131</v>
      </c>
      <c r="F3610" t="s">
        <v>10624</v>
      </c>
      <c r="G3610" t="s">
        <v>279</v>
      </c>
      <c r="H3610" t="s">
        <v>134</v>
      </c>
      <c r="I3610" t="s">
        <v>135</v>
      </c>
      <c r="J3610" t="s">
        <v>136</v>
      </c>
      <c r="K3610" t="s">
        <v>137</v>
      </c>
      <c r="L3610" t="s">
        <v>10625</v>
      </c>
      <c r="M3610" t="s">
        <v>10626</v>
      </c>
      <c r="N3610">
        <v>2.497222222</v>
      </c>
      <c r="O3610">
        <v>0</v>
      </c>
      <c r="P3610">
        <v>4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2.3206260987500502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2.3206260987500502</v>
      </c>
    </row>
    <row r="3611" spans="1:31" x14ac:dyDescent="0.25">
      <c r="A3611">
        <v>1812452</v>
      </c>
      <c r="B3611">
        <v>1</v>
      </c>
      <c r="C3611" t="s">
        <v>81</v>
      </c>
      <c r="D3611" t="s">
        <v>123</v>
      </c>
      <c r="E3611" t="s">
        <v>131</v>
      </c>
      <c r="F3611" t="s">
        <v>10627</v>
      </c>
      <c r="G3611" t="s">
        <v>231</v>
      </c>
      <c r="H3611" t="s">
        <v>134</v>
      </c>
      <c r="I3611" t="s">
        <v>135</v>
      </c>
      <c r="J3611" t="s">
        <v>136</v>
      </c>
      <c r="K3611" t="s">
        <v>137</v>
      </c>
      <c r="L3611" t="s">
        <v>10628</v>
      </c>
      <c r="M3611" t="s">
        <v>10629</v>
      </c>
      <c r="N3611">
        <v>5.8055555549999998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1.6965151146977755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1.6965151146977755</v>
      </c>
    </row>
    <row r="3612" spans="1:31" x14ac:dyDescent="0.25">
      <c r="A3612">
        <v>1812453</v>
      </c>
      <c r="B3612">
        <v>1</v>
      </c>
      <c r="C3612" t="s">
        <v>81</v>
      </c>
      <c r="D3612" t="s">
        <v>117</v>
      </c>
      <c r="E3612" t="s">
        <v>131</v>
      </c>
      <c r="F3612" t="s">
        <v>10630</v>
      </c>
      <c r="G3612" t="s">
        <v>231</v>
      </c>
      <c r="H3612" t="s">
        <v>134</v>
      </c>
      <c r="I3612" t="s">
        <v>135</v>
      </c>
      <c r="J3612" t="s">
        <v>136</v>
      </c>
      <c r="K3612" t="s">
        <v>137</v>
      </c>
      <c r="L3612" t="s">
        <v>10631</v>
      </c>
      <c r="M3612" t="s">
        <v>10632</v>
      </c>
      <c r="N3612">
        <v>1.538611111</v>
      </c>
      <c r="O3612">
        <v>0</v>
      </c>
      <c r="P3612">
        <v>2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0.49739102695614507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0.49739102695614507</v>
      </c>
    </row>
    <row r="3613" spans="1:31" x14ac:dyDescent="0.25">
      <c r="A3613">
        <v>1812455</v>
      </c>
      <c r="B3613">
        <v>1</v>
      </c>
      <c r="C3613" t="s">
        <v>81</v>
      </c>
      <c r="D3613" t="s">
        <v>119</v>
      </c>
      <c r="E3613" t="s">
        <v>193</v>
      </c>
      <c r="F3613" t="s">
        <v>10633</v>
      </c>
      <c r="G3613" t="s">
        <v>235</v>
      </c>
      <c r="H3613" t="s">
        <v>134</v>
      </c>
      <c r="I3613" t="s">
        <v>135</v>
      </c>
      <c r="J3613" t="s">
        <v>136</v>
      </c>
      <c r="K3613" t="s">
        <v>137</v>
      </c>
      <c r="L3613" t="s">
        <v>10634</v>
      </c>
      <c r="M3613" t="s">
        <v>10635</v>
      </c>
      <c r="N3613">
        <v>1.4852777770000001</v>
      </c>
      <c r="O3613">
        <v>0</v>
      </c>
      <c r="P3613">
        <v>39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12.731595337378161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12.731595337378161</v>
      </c>
    </row>
    <row r="3614" spans="1:31" x14ac:dyDescent="0.25">
      <c r="A3614">
        <v>1812458</v>
      </c>
      <c r="B3614">
        <v>1</v>
      </c>
      <c r="C3614" t="s">
        <v>81</v>
      </c>
      <c r="D3614" t="s">
        <v>127</v>
      </c>
      <c r="E3614" t="s">
        <v>291</v>
      </c>
      <c r="F3614" t="s">
        <v>10636</v>
      </c>
      <c r="G3614" t="s">
        <v>424</v>
      </c>
      <c r="H3614" t="s">
        <v>134</v>
      </c>
      <c r="I3614" t="s">
        <v>135</v>
      </c>
      <c r="J3614" t="s">
        <v>136</v>
      </c>
      <c r="K3614" t="s">
        <v>137</v>
      </c>
      <c r="L3614" t="s">
        <v>10637</v>
      </c>
      <c r="M3614" t="s">
        <v>10638</v>
      </c>
      <c r="N3614">
        <v>2.3855555549999998</v>
      </c>
      <c r="O3614">
        <v>0</v>
      </c>
      <c r="P3614">
        <v>2</v>
      </c>
      <c r="Q3614">
        <v>0</v>
      </c>
      <c r="R3614">
        <v>1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1.0813847929639591</v>
      </c>
      <c r="Y3614">
        <v>0</v>
      </c>
      <c r="Z3614">
        <v>1.9353976461540001</v>
      </c>
      <c r="AA3614">
        <v>0</v>
      </c>
      <c r="AB3614">
        <v>0</v>
      </c>
      <c r="AC3614">
        <v>0</v>
      </c>
      <c r="AD3614">
        <v>0</v>
      </c>
      <c r="AE3614">
        <v>3.016782439117959</v>
      </c>
    </row>
    <row r="3615" spans="1:31" x14ac:dyDescent="0.25">
      <c r="A3615">
        <v>1812460</v>
      </c>
      <c r="B3615">
        <v>1</v>
      </c>
      <c r="C3615" t="s">
        <v>80</v>
      </c>
      <c r="D3615" t="s">
        <v>92</v>
      </c>
      <c r="E3615" t="s">
        <v>131</v>
      </c>
      <c r="F3615" t="s">
        <v>10639</v>
      </c>
      <c r="G3615" t="s">
        <v>209</v>
      </c>
      <c r="H3615" t="s">
        <v>134</v>
      </c>
      <c r="I3615" t="s">
        <v>135</v>
      </c>
      <c r="J3615" t="s">
        <v>136</v>
      </c>
      <c r="K3615" t="s">
        <v>137</v>
      </c>
      <c r="L3615" t="s">
        <v>10640</v>
      </c>
      <c r="M3615" t="s">
        <v>10641</v>
      </c>
      <c r="N3615">
        <v>1.1972222219999999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0.15697877947358888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0.15697877947358888</v>
      </c>
    </row>
    <row r="3616" spans="1:31" x14ac:dyDescent="0.25">
      <c r="A3616">
        <v>1812461</v>
      </c>
      <c r="B3616">
        <v>1</v>
      </c>
      <c r="C3616" t="s">
        <v>80</v>
      </c>
      <c r="D3616" t="s">
        <v>93</v>
      </c>
      <c r="E3616" t="s">
        <v>193</v>
      </c>
      <c r="F3616" t="s">
        <v>10642</v>
      </c>
      <c r="G3616" t="s">
        <v>235</v>
      </c>
      <c r="H3616" t="s">
        <v>134</v>
      </c>
      <c r="I3616" t="s">
        <v>135</v>
      </c>
      <c r="J3616" t="s">
        <v>136</v>
      </c>
      <c r="K3616" t="s">
        <v>137</v>
      </c>
      <c r="L3616" t="s">
        <v>10643</v>
      </c>
      <c r="M3616" t="s">
        <v>10644</v>
      </c>
      <c r="N3616">
        <v>1.8733333329999999</v>
      </c>
      <c r="O3616">
        <v>0</v>
      </c>
      <c r="P3616">
        <v>0</v>
      </c>
      <c r="Q3616">
        <v>0</v>
      </c>
      <c r="R3616">
        <v>14</v>
      </c>
      <c r="S3616">
        <v>0</v>
      </c>
      <c r="T3616">
        <v>4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12.092720348080555</v>
      </c>
      <c r="AA3616">
        <v>0</v>
      </c>
      <c r="AB3616">
        <v>1.6687542992263058</v>
      </c>
      <c r="AC3616">
        <v>0</v>
      </c>
      <c r="AD3616">
        <v>0</v>
      </c>
      <c r="AE3616">
        <v>13.76147464730686</v>
      </c>
    </row>
    <row r="3617" spans="1:31" x14ac:dyDescent="0.25">
      <c r="A3617">
        <v>1812462</v>
      </c>
      <c r="B3617">
        <v>1</v>
      </c>
      <c r="C3617" t="s">
        <v>80</v>
      </c>
      <c r="D3617" t="s">
        <v>82</v>
      </c>
      <c r="E3617" t="s">
        <v>193</v>
      </c>
      <c r="F3617" t="s">
        <v>10645</v>
      </c>
      <c r="G3617" t="s">
        <v>1943</v>
      </c>
      <c r="H3617" t="s">
        <v>134</v>
      </c>
      <c r="I3617" t="s">
        <v>135</v>
      </c>
      <c r="J3617" t="s">
        <v>136</v>
      </c>
      <c r="K3617" t="s">
        <v>137</v>
      </c>
      <c r="L3617" t="s">
        <v>10646</v>
      </c>
      <c r="M3617" t="s">
        <v>10647</v>
      </c>
      <c r="N3617">
        <v>1.835555555</v>
      </c>
      <c r="O3617">
        <v>0</v>
      </c>
      <c r="P3617">
        <v>86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46.0891300914761</v>
      </c>
      <c r="Y3617">
        <v>0</v>
      </c>
      <c r="Z3617">
        <v>0</v>
      </c>
      <c r="AA3617">
        <v>0</v>
      </c>
      <c r="AB3617">
        <v>0.34595611249985281</v>
      </c>
      <c r="AC3617">
        <v>0</v>
      </c>
      <c r="AD3617">
        <v>0</v>
      </c>
      <c r="AE3617">
        <v>46.435086203975956</v>
      </c>
    </row>
    <row r="3618" spans="1:31" x14ac:dyDescent="0.25">
      <c r="A3618">
        <v>1812465</v>
      </c>
      <c r="B3618">
        <v>1</v>
      </c>
      <c r="C3618" t="s">
        <v>81</v>
      </c>
      <c r="D3618" t="s">
        <v>123</v>
      </c>
      <c r="E3618" t="s">
        <v>193</v>
      </c>
      <c r="F3618" t="s">
        <v>10648</v>
      </c>
      <c r="G3618" t="s">
        <v>235</v>
      </c>
      <c r="H3618" t="s">
        <v>134</v>
      </c>
      <c r="I3618" t="s">
        <v>135</v>
      </c>
      <c r="J3618" t="s">
        <v>136</v>
      </c>
      <c r="K3618" t="s">
        <v>137</v>
      </c>
      <c r="L3618" t="s">
        <v>10649</v>
      </c>
      <c r="M3618" t="s">
        <v>10650</v>
      </c>
      <c r="N3618">
        <v>1.737222222</v>
      </c>
      <c r="O3618">
        <v>0</v>
      </c>
      <c r="P3618">
        <v>1</v>
      </c>
      <c r="Q3618">
        <v>0</v>
      </c>
      <c r="R3618">
        <v>14</v>
      </c>
      <c r="S3618">
        <v>0</v>
      </c>
      <c r="T3618">
        <v>1</v>
      </c>
      <c r="U3618">
        <v>0</v>
      </c>
      <c r="V3618">
        <v>0</v>
      </c>
      <c r="W3618">
        <v>0</v>
      </c>
      <c r="X3618">
        <v>0.1059875603374389</v>
      </c>
      <c r="Y3618">
        <v>0</v>
      </c>
      <c r="Z3618">
        <v>10.709261427725668</v>
      </c>
      <c r="AA3618">
        <v>0</v>
      </c>
      <c r="AB3618">
        <v>1.3924511350662832</v>
      </c>
      <c r="AC3618">
        <v>0</v>
      </c>
      <c r="AD3618">
        <v>0</v>
      </c>
      <c r="AE3618">
        <v>12.20770012312939</v>
      </c>
    </row>
    <row r="3619" spans="1:31" x14ac:dyDescent="0.25">
      <c r="A3619">
        <v>1812470</v>
      </c>
      <c r="B3619">
        <v>1</v>
      </c>
      <c r="C3619" t="s">
        <v>80</v>
      </c>
      <c r="D3619" t="s">
        <v>92</v>
      </c>
      <c r="E3619" t="s">
        <v>131</v>
      </c>
      <c r="F3619" t="s">
        <v>10651</v>
      </c>
      <c r="G3619" t="s">
        <v>209</v>
      </c>
      <c r="H3619" t="s">
        <v>134</v>
      </c>
      <c r="I3619" t="s">
        <v>135</v>
      </c>
      <c r="J3619" t="s">
        <v>136</v>
      </c>
      <c r="K3619" t="s">
        <v>137</v>
      </c>
      <c r="L3619" t="s">
        <v>10652</v>
      </c>
      <c r="M3619" t="s">
        <v>10653</v>
      </c>
      <c r="N3619">
        <v>2.434722222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11.787212388763894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11.787212388763894</v>
      </c>
    </row>
    <row r="3620" spans="1:31" x14ac:dyDescent="0.25">
      <c r="A3620">
        <v>1812472</v>
      </c>
      <c r="B3620">
        <v>1</v>
      </c>
      <c r="C3620" t="s">
        <v>80</v>
      </c>
      <c r="D3620" t="s">
        <v>103</v>
      </c>
      <c r="E3620" t="s">
        <v>339</v>
      </c>
      <c r="F3620" t="s">
        <v>10654</v>
      </c>
      <c r="G3620" t="s">
        <v>142</v>
      </c>
      <c r="H3620" t="s">
        <v>143</v>
      </c>
      <c r="I3620" t="s">
        <v>135</v>
      </c>
      <c r="J3620" t="s">
        <v>136</v>
      </c>
      <c r="K3620" t="s">
        <v>137</v>
      </c>
      <c r="L3620" t="s">
        <v>10655</v>
      </c>
      <c r="M3620" t="s">
        <v>10656</v>
      </c>
      <c r="N3620">
        <v>6.6666665999999999E-2</v>
      </c>
      <c r="O3620">
        <v>2</v>
      </c>
      <c r="P3620">
        <v>348</v>
      </c>
      <c r="Q3620">
        <v>40</v>
      </c>
      <c r="R3620">
        <v>79</v>
      </c>
      <c r="S3620">
        <v>20</v>
      </c>
      <c r="T3620">
        <v>60</v>
      </c>
      <c r="U3620">
        <v>6</v>
      </c>
      <c r="V3620">
        <v>1</v>
      </c>
      <c r="W3620">
        <v>0.10999696518346666</v>
      </c>
      <c r="X3620">
        <v>6.3496856809290634</v>
      </c>
      <c r="Y3620">
        <v>12.489904490919466</v>
      </c>
      <c r="Z3620">
        <v>3.5675264982082004</v>
      </c>
      <c r="AA3620">
        <v>4.0727496009839994</v>
      </c>
      <c r="AB3620">
        <v>2.1577075717349321</v>
      </c>
      <c r="AC3620">
        <v>13.199001141032399</v>
      </c>
      <c r="AD3620">
        <v>0.40549294085699999</v>
      </c>
      <c r="AE3620">
        <v>42.352064889848528</v>
      </c>
    </row>
    <row r="3621" spans="1:31" x14ac:dyDescent="0.25">
      <c r="A3621">
        <v>1812473</v>
      </c>
      <c r="B3621">
        <v>1</v>
      </c>
      <c r="C3621" t="s">
        <v>80</v>
      </c>
      <c r="D3621" t="s">
        <v>107</v>
      </c>
      <c r="E3621" t="s">
        <v>140</v>
      </c>
      <c r="F3621" t="s">
        <v>10657</v>
      </c>
      <c r="G3621" t="s">
        <v>142</v>
      </c>
      <c r="H3621" t="s">
        <v>143</v>
      </c>
      <c r="I3621" t="s">
        <v>135</v>
      </c>
      <c r="J3621" t="s">
        <v>136</v>
      </c>
      <c r="K3621" t="s">
        <v>137</v>
      </c>
      <c r="L3621" t="s">
        <v>10658</v>
      </c>
      <c r="M3621" t="s">
        <v>10659</v>
      </c>
      <c r="N3621">
        <v>1.170555555</v>
      </c>
      <c r="O3621">
        <v>6</v>
      </c>
      <c r="P3621">
        <v>1678</v>
      </c>
      <c r="Q3621">
        <v>0</v>
      </c>
      <c r="R3621">
        <v>0</v>
      </c>
      <c r="S3621">
        <v>10</v>
      </c>
      <c r="T3621">
        <v>105</v>
      </c>
      <c r="U3621">
        <v>0</v>
      </c>
      <c r="V3621">
        <v>1</v>
      </c>
      <c r="W3621">
        <v>52.751226732113523</v>
      </c>
      <c r="X3621">
        <v>197.85699068562374</v>
      </c>
      <c r="Y3621">
        <v>0</v>
      </c>
      <c r="Z3621">
        <v>0</v>
      </c>
      <c r="AA3621">
        <v>28.815509110626337</v>
      </c>
      <c r="AB3621">
        <v>91.201323198291121</v>
      </c>
      <c r="AC3621">
        <v>0</v>
      </c>
      <c r="AD3621">
        <v>0.27955221272160002</v>
      </c>
      <c r="AE3621">
        <v>370.90460193937633</v>
      </c>
    </row>
    <row r="3622" spans="1:31" x14ac:dyDescent="0.25">
      <c r="A3622">
        <v>1812474</v>
      </c>
      <c r="B3622">
        <v>1</v>
      </c>
      <c r="C3622" t="s">
        <v>80</v>
      </c>
      <c r="D3622" t="s">
        <v>99</v>
      </c>
      <c r="E3622" t="s">
        <v>131</v>
      </c>
      <c r="F3622" t="s">
        <v>10660</v>
      </c>
      <c r="G3622" t="s">
        <v>279</v>
      </c>
      <c r="H3622" t="s">
        <v>134</v>
      </c>
      <c r="I3622" t="s">
        <v>135</v>
      </c>
      <c r="J3622" t="s">
        <v>136</v>
      </c>
      <c r="K3622" t="s">
        <v>137</v>
      </c>
      <c r="L3622" t="s">
        <v>10661</v>
      </c>
      <c r="M3622" t="s">
        <v>10662</v>
      </c>
      <c r="N3622">
        <v>3.4849999999999999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1.0039988928169101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1.0039988928169101</v>
      </c>
    </row>
    <row r="3623" spans="1:31" x14ac:dyDescent="0.25">
      <c r="A3623">
        <v>1812475</v>
      </c>
      <c r="B3623">
        <v>1</v>
      </c>
      <c r="C3623" t="s">
        <v>81</v>
      </c>
      <c r="D3623" t="s">
        <v>120</v>
      </c>
      <c r="E3623" t="s">
        <v>140</v>
      </c>
      <c r="F3623" t="s">
        <v>10663</v>
      </c>
      <c r="G3623" t="s">
        <v>142</v>
      </c>
      <c r="H3623" t="s">
        <v>143</v>
      </c>
      <c r="I3623" t="s">
        <v>135</v>
      </c>
      <c r="J3623" t="s">
        <v>136</v>
      </c>
      <c r="K3623" t="s">
        <v>137</v>
      </c>
      <c r="L3623" t="s">
        <v>10664</v>
      </c>
      <c r="M3623" t="s">
        <v>10665</v>
      </c>
      <c r="N3623">
        <v>0.75083333299999999</v>
      </c>
      <c r="O3623">
        <v>0</v>
      </c>
      <c r="P3623">
        <v>473</v>
      </c>
      <c r="Q3623">
        <v>23</v>
      </c>
      <c r="R3623">
        <v>43</v>
      </c>
      <c r="S3623">
        <v>3</v>
      </c>
      <c r="T3623">
        <v>24</v>
      </c>
      <c r="U3623">
        <v>0</v>
      </c>
      <c r="V3623">
        <v>0</v>
      </c>
      <c r="W3623">
        <v>0</v>
      </c>
      <c r="X3623">
        <v>84.736197176652141</v>
      </c>
      <c r="Y3623">
        <v>8.2579505215619502</v>
      </c>
      <c r="Z3623">
        <v>10.469731004196472</v>
      </c>
      <c r="AA3623">
        <v>22.114117426776666</v>
      </c>
      <c r="AB3623">
        <v>3.2926361396333474</v>
      </c>
      <c r="AC3623">
        <v>0</v>
      </c>
      <c r="AD3623">
        <v>0</v>
      </c>
      <c r="AE3623">
        <v>128.87063226882057</v>
      </c>
    </row>
    <row r="3624" spans="1:31" x14ac:dyDescent="0.25">
      <c r="A3624">
        <v>1812476</v>
      </c>
      <c r="B3624">
        <v>1</v>
      </c>
      <c r="C3624" t="s">
        <v>80</v>
      </c>
      <c r="D3624" t="s">
        <v>85</v>
      </c>
      <c r="E3624" t="s">
        <v>131</v>
      </c>
      <c r="F3624" t="s">
        <v>10666</v>
      </c>
      <c r="G3624" t="s">
        <v>231</v>
      </c>
      <c r="H3624" t="s">
        <v>134</v>
      </c>
      <c r="I3624" t="s">
        <v>135</v>
      </c>
      <c r="J3624" t="s">
        <v>136</v>
      </c>
      <c r="K3624" t="s">
        <v>137</v>
      </c>
      <c r="L3624" t="s">
        <v>10667</v>
      </c>
      <c r="M3624" t="s">
        <v>10668</v>
      </c>
      <c r="N3624">
        <v>1.1086111110000001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0.54256570960122219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0.54256570960122219</v>
      </c>
    </row>
    <row r="3625" spans="1:31" x14ac:dyDescent="0.25">
      <c r="A3625">
        <v>1812480</v>
      </c>
      <c r="B3625">
        <v>1</v>
      </c>
      <c r="C3625" t="s">
        <v>81</v>
      </c>
      <c r="D3625" t="s">
        <v>128</v>
      </c>
      <c r="E3625" t="s">
        <v>291</v>
      </c>
      <c r="F3625" t="s">
        <v>10669</v>
      </c>
      <c r="G3625" t="s">
        <v>235</v>
      </c>
      <c r="H3625" t="s">
        <v>134</v>
      </c>
      <c r="I3625" t="s">
        <v>135</v>
      </c>
      <c r="J3625" t="s">
        <v>136</v>
      </c>
      <c r="K3625" t="s">
        <v>137</v>
      </c>
      <c r="L3625" t="s">
        <v>10670</v>
      </c>
      <c r="M3625" t="s">
        <v>10671</v>
      </c>
      <c r="N3625">
        <v>4.6355555549999998</v>
      </c>
      <c r="O3625">
        <v>0</v>
      </c>
      <c r="P3625">
        <v>0</v>
      </c>
      <c r="Q3625">
        <v>1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2.7392341060764624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2.7392341060764624</v>
      </c>
    </row>
    <row r="3626" spans="1:31" x14ac:dyDescent="0.25">
      <c r="A3626">
        <v>1812482</v>
      </c>
      <c r="B3626">
        <v>1</v>
      </c>
      <c r="C3626" t="s">
        <v>81</v>
      </c>
      <c r="D3626" t="s">
        <v>128</v>
      </c>
      <c r="E3626" t="s">
        <v>176</v>
      </c>
      <c r="F3626" t="s">
        <v>2162</v>
      </c>
      <c r="G3626" t="s">
        <v>142</v>
      </c>
      <c r="H3626" t="s">
        <v>143</v>
      </c>
      <c r="I3626" t="s">
        <v>135</v>
      </c>
      <c r="J3626" t="s">
        <v>136</v>
      </c>
      <c r="K3626" t="s">
        <v>137</v>
      </c>
      <c r="L3626" t="s">
        <v>10672</v>
      </c>
      <c r="M3626" t="s">
        <v>10673</v>
      </c>
      <c r="N3626">
        <v>0.324444444</v>
      </c>
      <c r="O3626">
        <v>0</v>
      </c>
      <c r="P3626">
        <v>3130</v>
      </c>
      <c r="Q3626">
        <v>0</v>
      </c>
      <c r="R3626">
        <v>3</v>
      </c>
      <c r="S3626">
        <v>0</v>
      </c>
      <c r="T3626">
        <v>99</v>
      </c>
      <c r="U3626">
        <v>0</v>
      </c>
      <c r="V3626">
        <v>0</v>
      </c>
      <c r="W3626">
        <v>0</v>
      </c>
      <c r="X3626">
        <v>252.09152133732371</v>
      </c>
      <c r="Y3626">
        <v>0</v>
      </c>
      <c r="Z3626">
        <v>1.9584413774071914</v>
      </c>
      <c r="AA3626">
        <v>0</v>
      </c>
      <c r="AB3626">
        <v>13.927691746888179</v>
      </c>
      <c r="AC3626">
        <v>0</v>
      </c>
      <c r="AD3626">
        <v>0</v>
      </c>
      <c r="AE3626">
        <v>267.97765446161907</v>
      </c>
    </row>
    <row r="3627" spans="1:31" x14ac:dyDescent="0.25">
      <c r="A3627">
        <v>1812483</v>
      </c>
      <c r="B3627">
        <v>1</v>
      </c>
      <c r="C3627" t="s">
        <v>80</v>
      </c>
      <c r="D3627" t="s">
        <v>93</v>
      </c>
      <c r="E3627" t="s">
        <v>291</v>
      </c>
      <c r="F3627" t="s">
        <v>10674</v>
      </c>
      <c r="G3627" t="s">
        <v>279</v>
      </c>
      <c r="H3627" t="s">
        <v>134</v>
      </c>
      <c r="I3627" t="s">
        <v>135</v>
      </c>
      <c r="J3627" t="s">
        <v>136</v>
      </c>
      <c r="K3627" t="s">
        <v>137</v>
      </c>
      <c r="L3627" t="s">
        <v>10675</v>
      </c>
      <c r="M3627" t="s">
        <v>10676</v>
      </c>
      <c r="N3627">
        <v>1.2169444439999999</v>
      </c>
      <c r="O3627">
        <v>0</v>
      </c>
      <c r="P3627">
        <v>13</v>
      </c>
      <c r="Q3627">
        <v>0</v>
      </c>
      <c r="R3627">
        <v>30</v>
      </c>
      <c r="S3627">
        <v>0</v>
      </c>
      <c r="T3627">
        <v>6</v>
      </c>
      <c r="U3627">
        <v>0</v>
      </c>
      <c r="V3627">
        <v>0</v>
      </c>
      <c r="W3627">
        <v>0</v>
      </c>
      <c r="X3627">
        <v>6.195605700658815</v>
      </c>
      <c r="Y3627">
        <v>0</v>
      </c>
      <c r="Z3627">
        <v>11.085343127404187</v>
      </c>
      <c r="AA3627">
        <v>0</v>
      </c>
      <c r="AB3627">
        <v>6.8324388266735321</v>
      </c>
      <c r="AC3627">
        <v>0</v>
      </c>
      <c r="AD3627">
        <v>0</v>
      </c>
      <c r="AE3627">
        <v>24.113387654736535</v>
      </c>
    </row>
    <row r="3628" spans="1:31" x14ac:dyDescent="0.25">
      <c r="A3628">
        <v>1812484</v>
      </c>
      <c r="B3628">
        <v>1</v>
      </c>
      <c r="C3628" t="s">
        <v>81</v>
      </c>
      <c r="D3628" t="s">
        <v>120</v>
      </c>
      <c r="E3628" t="s">
        <v>140</v>
      </c>
      <c r="F3628" t="s">
        <v>10677</v>
      </c>
      <c r="G3628" t="s">
        <v>142</v>
      </c>
      <c r="H3628" t="s">
        <v>143</v>
      </c>
      <c r="I3628" t="s">
        <v>135</v>
      </c>
      <c r="J3628" t="s">
        <v>136</v>
      </c>
      <c r="K3628" t="s">
        <v>137</v>
      </c>
      <c r="L3628" t="s">
        <v>10678</v>
      </c>
      <c r="M3628" t="s">
        <v>10679</v>
      </c>
      <c r="N3628">
        <v>0.50138888800000003</v>
      </c>
      <c r="O3628">
        <v>0</v>
      </c>
      <c r="P3628">
        <v>589</v>
      </c>
      <c r="Q3628">
        <v>7</v>
      </c>
      <c r="R3628">
        <v>12</v>
      </c>
      <c r="S3628">
        <v>3</v>
      </c>
      <c r="T3628">
        <v>59</v>
      </c>
      <c r="U3628">
        <v>2</v>
      </c>
      <c r="V3628">
        <v>0</v>
      </c>
      <c r="W3628">
        <v>0</v>
      </c>
      <c r="X3628">
        <v>67.126658065551638</v>
      </c>
      <c r="Y3628">
        <v>0.80419133188383718</v>
      </c>
      <c r="Z3628">
        <v>4.5150918744896904</v>
      </c>
      <c r="AA3628">
        <v>1.6175800595032603</v>
      </c>
      <c r="AB3628">
        <v>5.8129332924620192</v>
      </c>
      <c r="AC3628">
        <v>32.032122043936745</v>
      </c>
      <c r="AD3628">
        <v>0</v>
      </c>
      <c r="AE3628">
        <v>111.90857666782719</v>
      </c>
    </row>
    <row r="3629" spans="1:31" x14ac:dyDescent="0.25">
      <c r="A3629">
        <v>1812487</v>
      </c>
      <c r="B3629">
        <v>1</v>
      </c>
      <c r="C3629" t="s">
        <v>80</v>
      </c>
      <c r="D3629" t="s">
        <v>100</v>
      </c>
      <c r="E3629" t="s">
        <v>176</v>
      </c>
      <c r="F3629" t="s">
        <v>1888</v>
      </c>
      <c r="G3629" t="s">
        <v>142</v>
      </c>
      <c r="H3629" t="s">
        <v>143</v>
      </c>
      <c r="I3629" t="s">
        <v>135</v>
      </c>
      <c r="J3629" t="s">
        <v>136</v>
      </c>
      <c r="K3629" t="s">
        <v>137</v>
      </c>
      <c r="L3629" t="s">
        <v>10680</v>
      </c>
      <c r="M3629" t="s">
        <v>10681</v>
      </c>
      <c r="N3629">
        <v>0.75</v>
      </c>
      <c r="O3629">
        <v>0</v>
      </c>
      <c r="P3629">
        <v>694</v>
      </c>
      <c r="Q3629">
        <v>2</v>
      </c>
      <c r="R3629">
        <v>33</v>
      </c>
      <c r="S3629">
        <v>9</v>
      </c>
      <c r="T3629">
        <v>98</v>
      </c>
      <c r="U3629">
        <v>4</v>
      </c>
      <c r="V3629">
        <v>4</v>
      </c>
      <c r="W3629">
        <v>0</v>
      </c>
      <c r="X3629">
        <v>173.91107721277123</v>
      </c>
      <c r="Y3629">
        <v>2.4641223352770001</v>
      </c>
      <c r="Z3629">
        <v>11.296212226939501</v>
      </c>
      <c r="AA3629">
        <v>67.448034705744007</v>
      </c>
      <c r="AB3629">
        <v>44.678351073186008</v>
      </c>
      <c r="AC3629">
        <v>7.5262270871865002</v>
      </c>
      <c r="AD3629">
        <v>21.269262220263748</v>
      </c>
      <c r="AE3629">
        <v>328.59328686136803</v>
      </c>
    </row>
    <row r="3630" spans="1:31" x14ac:dyDescent="0.25">
      <c r="A3630">
        <v>1812488</v>
      </c>
      <c r="B3630">
        <v>1</v>
      </c>
      <c r="C3630" t="s">
        <v>81</v>
      </c>
      <c r="D3630" t="s">
        <v>127</v>
      </c>
      <c r="E3630" t="s">
        <v>146</v>
      </c>
      <c r="F3630" t="s">
        <v>10682</v>
      </c>
      <c r="G3630" t="s">
        <v>148</v>
      </c>
      <c r="H3630" t="s">
        <v>143</v>
      </c>
      <c r="I3630" t="s">
        <v>135</v>
      </c>
      <c r="J3630" t="s">
        <v>3</v>
      </c>
      <c r="K3630" t="s">
        <v>137</v>
      </c>
      <c r="L3630" t="s">
        <v>10683</v>
      </c>
      <c r="M3630" t="s">
        <v>10684</v>
      </c>
      <c r="N3630">
        <v>1.5325</v>
      </c>
      <c r="O3630">
        <v>0</v>
      </c>
      <c r="P3630">
        <v>596</v>
      </c>
      <c r="Q3630">
        <v>0</v>
      </c>
      <c r="R3630">
        <v>1</v>
      </c>
      <c r="S3630">
        <v>0</v>
      </c>
      <c r="T3630">
        <v>34</v>
      </c>
      <c r="U3630">
        <v>0</v>
      </c>
      <c r="V3630">
        <v>0</v>
      </c>
      <c r="W3630">
        <v>0</v>
      </c>
      <c r="X3630">
        <v>327.09228252789239</v>
      </c>
      <c r="Y3630">
        <v>0</v>
      </c>
      <c r="Z3630">
        <v>2.747797372657778E-2</v>
      </c>
      <c r="AA3630">
        <v>0</v>
      </c>
      <c r="AB3630">
        <v>42.931347773832918</v>
      </c>
      <c r="AC3630">
        <v>0</v>
      </c>
      <c r="AD3630">
        <v>0</v>
      </c>
      <c r="AE3630">
        <v>370.0511082754519</v>
      </c>
    </row>
    <row r="3631" spans="1:31" x14ac:dyDescent="0.25">
      <c r="A3631">
        <v>1812490</v>
      </c>
      <c r="B3631">
        <v>1</v>
      </c>
      <c r="C3631" t="s">
        <v>80</v>
      </c>
      <c r="D3631" t="s">
        <v>110</v>
      </c>
      <c r="E3631" t="s">
        <v>291</v>
      </c>
      <c r="F3631" t="s">
        <v>10685</v>
      </c>
      <c r="G3631" t="s">
        <v>424</v>
      </c>
      <c r="H3631" t="s">
        <v>134</v>
      </c>
      <c r="I3631" t="s">
        <v>135</v>
      </c>
      <c r="J3631" t="s">
        <v>136</v>
      </c>
      <c r="K3631" t="s">
        <v>137</v>
      </c>
      <c r="L3631" t="s">
        <v>10686</v>
      </c>
      <c r="M3631" t="s">
        <v>10687</v>
      </c>
      <c r="N3631">
        <v>0.89027777699999999</v>
      </c>
      <c r="O3631">
        <v>0</v>
      </c>
      <c r="P3631">
        <v>201</v>
      </c>
      <c r="Q3631">
        <v>0</v>
      </c>
      <c r="R3631">
        <v>0</v>
      </c>
      <c r="S3631">
        <v>0</v>
      </c>
      <c r="T3631">
        <v>6</v>
      </c>
      <c r="U3631">
        <v>0</v>
      </c>
      <c r="V3631">
        <v>0</v>
      </c>
      <c r="W3631">
        <v>0</v>
      </c>
      <c r="X3631">
        <v>60.593469878350859</v>
      </c>
      <c r="Y3631">
        <v>0</v>
      </c>
      <c r="Z3631">
        <v>0</v>
      </c>
      <c r="AA3631">
        <v>0</v>
      </c>
      <c r="AB3631">
        <v>2.3876981073620831</v>
      </c>
      <c r="AC3631">
        <v>0</v>
      </c>
      <c r="AD3631">
        <v>0</v>
      </c>
      <c r="AE3631">
        <v>62.981167985712943</v>
      </c>
    </row>
    <row r="3632" spans="1:31" x14ac:dyDescent="0.25">
      <c r="A3632">
        <v>1812494</v>
      </c>
      <c r="B3632">
        <v>1</v>
      </c>
      <c r="C3632" t="s">
        <v>80</v>
      </c>
      <c r="D3632" t="s">
        <v>94</v>
      </c>
      <c r="E3632" t="s">
        <v>193</v>
      </c>
      <c r="F3632" t="s">
        <v>10688</v>
      </c>
      <c r="G3632" t="s">
        <v>235</v>
      </c>
      <c r="H3632" t="s">
        <v>134</v>
      </c>
      <c r="I3632" t="s">
        <v>135</v>
      </c>
      <c r="J3632" t="s">
        <v>136</v>
      </c>
      <c r="K3632" t="s">
        <v>137</v>
      </c>
      <c r="L3632" t="s">
        <v>10689</v>
      </c>
      <c r="M3632" t="s">
        <v>10690</v>
      </c>
      <c r="N3632">
        <v>1.4911111109999999</v>
      </c>
      <c r="O3632">
        <v>0</v>
      </c>
      <c r="P3632">
        <v>47</v>
      </c>
      <c r="Q3632">
        <v>0</v>
      </c>
      <c r="R3632">
        <v>0</v>
      </c>
      <c r="S3632">
        <v>0</v>
      </c>
      <c r="T3632">
        <v>9</v>
      </c>
      <c r="U3632">
        <v>0</v>
      </c>
      <c r="V3632">
        <v>0</v>
      </c>
      <c r="W3632">
        <v>0</v>
      </c>
      <c r="X3632">
        <v>17.647044135489246</v>
      </c>
      <c r="Y3632">
        <v>0</v>
      </c>
      <c r="Z3632">
        <v>0</v>
      </c>
      <c r="AA3632">
        <v>0</v>
      </c>
      <c r="AB3632">
        <v>1.4724598149309156</v>
      </c>
      <c r="AC3632">
        <v>0</v>
      </c>
      <c r="AD3632">
        <v>0</v>
      </c>
      <c r="AE3632">
        <v>19.11950395042016</v>
      </c>
    </row>
    <row r="3633" spans="1:31" x14ac:dyDescent="0.25">
      <c r="A3633">
        <v>1812495</v>
      </c>
      <c r="B3633">
        <v>1</v>
      </c>
      <c r="C3633" t="s">
        <v>80</v>
      </c>
      <c r="D3633" t="s">
        <v>91</v>
      </c>
      <c r="E3633" t="s">
        <v>131</v>
      </c>
      <c r="F3633" t="s">
        <v>10691</v>
      </c>
      <c r="G3633" t="s">
        <v>209</v>
      </c>
      <c r="H3633" t="s">
        <v>134</v>
      </c>
      <c r="I3633" t="s">
        <v>135</v>
      </c>
      <c r="J3633" t="s">
        <v>136</v>
      </c>
      <c r="K3633" t="s">
        <v>137</v>
      </c>
      <c r="L3633" t="s">
        <v>10692</v>
      </c>
      <c r="M3633" t="s">
        <v>10693</v>
      </c>
      <c r="N3633">
        <v>1.9369444440000001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2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1.6953652706231668</v>
      </c>
      <c r="AC3633">
        <v>0</v>
      </c>
      <c r="AD3633">
        <v>0</v>
      </c>
      <c r="AE3633">
        <v>1.6953652706231668</v>
      </c>
    </row>
    <row r="3634" spans="1:31" x14ac:dyDescent="0.25">
      <c r="A3634">
        <v>1812498</v>
      </c>
      <c r="B3634">
        <v>1</v>
      </c>
      <c r="C3634" t="s">
        <v>80</v>
      </c>
      <c r="D3634" t="s">
        <v>90</v>
      </c>
      <c r="E3634" t="s">
        <v>193</v>
      </c>
      <c r="F3634" t="s">
        <v>10694</v>
      </c>
      <c r="G3634" t="s">
        <v>726</v>
      </c>
      <c r="H3634" t="s">
        <v>134</v>
      </c>
      <c r="I3634" t="s">
        <v>135</v>
      </c>
      <c r="J3634" t="s">
        <v>136</v>
      </c>
      <c r="K3634" t="s">
        <v>137</v>
      </c>
      <c r="L3634" t="s">
        <v>10695</v>
      </c>
      <c r="M3634" t="s">
        <v>10696</v>
      </c>
      <c r="N3634">
        <v>1.048333333</v>
      </c>
      <c r="O3634">
        <v>0</v>
      </c>
      <c r="P3634">
        <v>124</v>
      </c>
      <c r="Q3634">
        <v>0</v>
      </c>
      <c r="R3634">
        <v>0</v>
      </c>
      <c r="S3634">
        <v>0</v>
      </c>
      <c r="T3634">
        <v>8</v>
      </c>
      <c r="U3634">
        <v>0</v>
      </c>
      <c r="V3634">
        <v>0</v>
      </c>
      <c r="W3634">
        <v>0</v>
      </c>
      <c r="X3634">
        <v>39.436973817560137</v>
      </c>
      <c r="Y3634">
        <v>0</v>
      </c>
      <c r="Z3634">
        <v>0</v>
      </c>
      <c r="AA3634">
        <v>0</v>
      </c>
      <c r="AB3634">
        <v>2.4934369050321994</v>
      </c>
      <c r="AC3634">
        <v>0</v>
      </c>
      <c r="AD3634">
        <v>0</v>
      </c>
      <c r="AE3634">
        <v>41.930410722592335</v>
      </c>
    </row>
    <row r="3635" spans="1:31" x14ac:dyDescent="0.25">
      <c r="A3635">
        <v>1812500</v>
      </c>
      <c r="B3635">
        <v>1</v>
      </c>
      <c r="C3635" t="s">
        <v>80</v>
      </c>
      <c r="D3635" t="s">
        <v>93</v>
      </c>
      <c r="E3635" t="s">
        <v>193</v>
      </c>
      <c r="F3635" t="s">
        <v>10697</v>
      </c>
      <c r="G3635" t="s">
        <v>235</v>
      </c>
      <c r="H3635" t="s">
        <v>134</v>
      </c>
      <c r="I3635" t="s">
        <v>135</v>
      </c>
      <c r="J3635" t="s">
        <v>136</v>
      </c>
      <c r="K3635" t="s">
        <v>137</v>
      </c>
      <c r="L3635" t="s">
        <v>10698</v>
      </c>
      <c r="M3635" t="s">
        <v>10699</v>
      </c>
      <c r="N3635">
        <v>1.453333333</v>
      </c>
      <c r="O3635">
        <v>0</v>
      </c>
      <c r="P3635">
        <v>0</v>
      </c>
      <c r="Q3635">
        <v>0</v>
      </c>
      <c r="R3635">
        <v>11</v>
      </c>
      <c r="S3635">
        <v>0</v>
      </c>
      <c r="T3635">
        <v>5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3.9066369980918672</v>
      </c>
      <c r="AA3635">
        <v>0</v>
      </c>
      <c r="AB3635">
        <v>0.23843891948799997</v>
      </c>
      <c r="AC3635">
        <v>0</v>
      </c>
      <c r="AD3635">
        <v>0</v>
      </c>
      <c r="AE3635">
        <v>4.1450759175798675</v>
      </c>
    </row>
    <row r="3636" spans="1:31" x14ac:dyDescent="0.25">
      <c r="A3636">
        <v>1812504</v>
      </c>
      <c r="B3636">
        <v>1</v>
      </c>
      <c r="C3636" t="s">
        <v>81</v>
      </c>
      <c r="D3636" t="s">
        <v>112</v>
      </c>
      <c r="E3636" t="s">
        <v>193</v>
      </c>
      <c r="F3636" t="s">
        <v>10700</v>
      </c>
      <c r="G3636" t="s">
        <v>279</v>
      </c>
      <c r="H3636" t="s">
        <v>134</v>
      </c>
      <c r="I3636" t="s">
        <v>135</v>
      </c>
      <c r="J3636" t="s">
        <v>136</v>
      </c>
      <c r="K3636" t="s">
        <v>137</v>
      </c>
      <c r="L3636" t="s">
        <v>10701</v>
      </c>
      <c r="M3636" t="s">
        <v>10702</v>
      </c>
      <c r="N3636">
        <v>2.9927777770000001</v>
      </c>
      <c r="O3636">
        <v>0</v>
      </c>
      <c r="P3636">
        <v>75</v>
      </c>
      <c r="Q3636">
        <v>0</v>
      </c>
      <c r="R3636">
        <v>8</v>
      </c>
      <c r="S3636">
        <v>0</v>
      </c>
      <c r="T3636">
        <v>7</v>
      </c>
      <c r="U3636">
        <v>0</v>
      </c>
      <c r="V3636">
        <v>0</v>
      </c>
      <c r="W3636">
        <v>0</v>
      </c>
      <c r="X3636">
        <v>39.53282411673829</v>
      </c>
      <c r="Y3636">
        <v>0</v>
      </c>
      <c r="Z3636">
        <v>0.7438294497466752</v>
      </c>
      <c r="AA3636">
        <v>0</v>
      </c>
      <c r="AB3636">
        <v>4.365257415795778</v>
      </c>
      <c r="AC3636">
        <v>0</v>
      </c>
      <c r="AD3636">
        <v>0</v>
      </c>
      <c r="AE3636">
        <v>44.641910982280748</v>
      </c>
    </row>
    <row r="3637" spans="1:31" x14ac:dyDescent="0.25">
      <c r="A3637">
        <v>1812513</v>
      </c>
      <c r="B3637">
        <v>1</v>
      </c>
      <c r="C3637" t="s">
        <v>80</v>
      </c>
      <c r="D3637" t="s">
        <v>95</v>
      </c>
      <c r="E3637" t="s">
        <v>339</v>
      </c>
      <c r="F3637" t="s">
        <v>4231</v>
      </c>
      <c r="G3637" t="s">
        <v>142</v>
      </c>
      <c r="H3637" t="s">
        <v>143</v>
      </c>
      <c r="I3637" t="s">
        <v>135</v>
      </c>
      <c r="J3637" t="s">
        <v>136</v>
      </c>
      <c r="K3637" t="s">
        <v>137</v>
      </c>
      <c r="L3637" t="s">
        <v>10703</v>
      </c>
      <c r="M3637" t="s">
        <v>10704</v>
      </c>
      <c r="N3637">
        <v>1.0802777770000001</v>
      </c>
      <c r="O3637">
        <v>1</v>
      </c>
      <c r="P3637">
        <v>436</v>
      </c>
      <c r="Q3637">
        <v>0</v>
      </c>
      <c r="R3637">
        <v>1</v>
      </c>
      <c r="S3637">
        <v>18</v>
      </c>
      <c r="T3637">
        <v>33</v>
      </c>
      <c r="U3637">
        <v>4</v>
      </c>
      <c r="V3637">
        <v>0</v>
      </c>
      <c r="W3637">
        <v>0.30999147546692224</v>
      </c>
      <c r="X3637">
        <v>109.36900556476986</v>
      </c>
      <c r="Y3637">
        <v>0</v>
      </c>
      <c r="Z3637">
        <v>2.4750256715055003E-2</v>
      </c>
      <c r="AA3637">
        <v>175.43621197617082</v>
      </c>
      <c r="AB3637">
        <v>26.032408921959888</v>
      </c>
      <c r="AC3637">
        <v>55.593394180667566</v>
      </c>
      <c r="AD3637">
        <v>0</v>
      </c>
      <c r="AE3637">
        <v>366.76576237575011</v>
      </c>
    </row>
    <row r="3638" spans="1:31" x14ac:dyDescent="0.25">
      <c r="A3638">
        <v>1812515</v>
      </c>
      <c r="B3638">
        <v>1</v>
      </c>
      <c r="C3638" t="s">
        <v>80</v>
      </c>
      <c r="D3638" t="s">
        <v>103</v>
      </c>
      <c r="E3638" t="s">
        <v>176</v>
      </c>
      <c r="F3638" t="s">
        <v>10705</v>
      </c>
      <c r="G3638" t="s">
        <v>142</v>
      </c>
      <c r="H3638" t="s">
        <v>143</v>
      </c>
      <c r="I3638" t="s">
        <v>135</v>
      </c>
      <c r="J3638" t="s">
        <v>136</v>
      </c>
      <c r="K3638" t="s">
        <v>137</v>
      </c>
      <c r="L3638" t="s">
        <v>10706</v>
      </c>
      <c r="M3638" t="s">
        <v>10707</v>
      </c>
      <c r="N3638">
        <v>0.40333333300000002</v>
      </c>
      <c r="O3638">
        <v>0</v>
      </c>
      <c r="P3638">
        <v>4424</v>
      </c>
      <c r="Q3638">
        <v>0</v>
      </c>
      <c r="R3638">
        <v>72</v>
      </c>
      <c r="S3638">
        <v>0</v>
      </c>
      <c r="T3638">
        <v>412</v>
      </c>
      <c r="U3638">
        <v>0</v>
      </c>
      <c r="V3638">
        <v>0</v>
      </c>
      <c r="W3638">
        <v>0</v>
      </c>
      <c r="X3638">
        <v>517.51531059217359</v>
      </c>
      <c r="Y3638">
        <v>0</v>
      </c>
      <c r="Z3638">
        <v>10.411999258707677</v>
      </c>
      <c r="AA3638">
        <v>0</v>
      </c>
      <c r="AB3638">
        <v>69.033951959232681</v>
      </c>
      <c r="AC3638">
        <v>0</v>
      </c>
      <c r="AD3638">
        <v>0</v>
      </c>
      <c r="AE3638">
        <v>596.96126181011391</v>
      </c>
    </row>
    <row r="3639" spans="1:31" x14ac:dyDescent="0.25">
      <c r="A3639">
        <v>1812516</v>
      </c>
      <c r="B3639">
        <v>1</v>
      </c>
      <c r="C3639" t="s">
        <v>81</v>
      </c>
      <c r="D3639" t="s">
        <v>120</v>
      </c>
      <c r="E3639" t="s">
        <v>291</v>
      </c>
      <c r="F3639" t="s">
        <v>10708</v>
      </c>
      <c r="G3639" t="s">
        <v>424</v>
      </c>
      <c r="H3639" t="s">
        <v>134</v>
      </c>
      <c r="I3639" t="s">
        <v>135</v>
      </c>
      <c r="J3639" t="s">
        <v>136</v>
      </c>
      <c r="K3639" t="s">
        <v>137</v>
      </c>
      <c r="L3639" t="s">
        <v>10709</v>
      </c>
      <c r="M3639" t="s">
        <v>10710</v>
      </c>
      <c r="N3639">
        <v>1.122777777</v>
      </c>
      <c r="O3639">
        <v>0</v>
      </c>
      <c r="P3639">
        <v>108</v>
      </c>
      <c r="Q3639">
        <v>0</v>
      </c>
      <c r="R3639">
        <v>7</v>
      </c>
      <c r="S3639">
        <v>0</v>
      </c>
      <c r="T3639">
        <v>13</v>
      </c>
      <c r="U3639">
        <v>0</v>
      </c>
      <c r="V3639">
        <v>0</v>
      </c>
      <c r="W3639">
        <v>0</v>
      </c>
      <c r="X3639">
        <v>22.195760287717679</v>
      </c>
      <c r="Y3639">
        <v>0</v>
      </c>
      <c r="Z3639">
        <v>2.4221212838829094</v>
      </c>
      <c r="AA3639">
        <v>0</v>
      </c>
      <c r="AB3639">
        <v>2.0452558952447997</v>
      </c>
      <c r="AC3639">
        <v>0</v>
      </c>
      <c r="AD3639">
        <v>0</v>
      </c>
      <c r="AE3639">
        <v>26.663137466845388</v>
      </c>
    </row>
    <row r="3640" spans="1:31" x14ac:dyDescent="0.25">
      <c r="A3640">
        <v>1812517</v>
      </c>
      <c r="B3640">
        <v>1</v>
      </c>
      <c r="C3640" t="s">
        <v>80</v>
      </c>
      <c r="D3640" t="s">
        <v>108</v>
      </c>
      <c r="E3640" t="s">
        <v>140</v>
      </c>
      <c r="F3640" t="s">
        <v>10711</v>
      </c>
      <c r="G3640" t="s">
        <v>142</v>
      </c>
      <c r="H3640" t="s">
        <v>143</v>
      </c>
      <c r="I3640" t="s">
        <v>199</v>
      </c>
      <c r="J3640" t="s">
        <v>136</v>
      </c>
      <c r="K3640" t="s">
        <v>137</v>
      </c>
      <c r="L3640" t="s">
        <v>10712</v>
      </c>
      <c r="M3640" t="s">
        <v>10713</v>
      </c>
      <c r="N3640">
        <v>6.6666659999999999E-3</v>
      </c>
      <c r="O3640">
        <v>0</v>
      </c>
      <c r="P3640">
        <v>354</v>
      </c>
      <c r="Q3640">
        <v>0</v>
      </c>
      <c r="R3640">
        <v>70</v>
      </c>
      <c r="S3640">
        <v>3</v>
      </c>
      <c r="T3640">
        <v>36</v>
      </c>
      <c r="U3640">
        <v>0</v>
      </c>
      <c r="V3640">
        <v>0</v>
      </c>
      <c r="W3640">
        <v>0</v>
      </c>
      <c r="X3640">
        <v>0.4738746843591598</v>
      </c>
      <c r="Y3640">
        <v>0</v>
      </c>
      <c r="Z3640">
        <v>8.1139337911926665E-2</v>
      </c>
      <c r="AA3640">
        <v>8.1452530999999995E-2</v>
      </c>
      <c r="AB3640">
        <v>9.5896827485100006E-2</v>
      </c>
      <c r="AC3640">
        <v>0</v>
      </c>
      <c r="AD3640">
        <v>0</v>
      </c>
      <c r="AE3640">
        <v>0.73236338075618646</v>
      </c>
    </row>
    <row r="3641" spans="1:31" x14ac:dyDescent="0.25">
      <c r="A3641">
        <v>1812518</v>
      </c>
      <c r="B3641">
        <v>1</v>
      </c>
      <c r="C3641" t="s">
        <v>80</v>
      </c>
      <c r="D3641" t="s">
        <v>90</v>
      </c>
      <c r="E3641" t="s">
        <v>131</v>
      </c>
      <c r="F3641" t="s">
        <v>10714</v>
      </c>
      <c r="G3641" t="s">
        <v>209</v>
      </c>
      <c r="H3641" t="s">
        <v>134</v>
      </c>
      <c r="I3641" t="s">
        <v>135</v>
      </c>
      <c r="J3641" t="s">
        <v>136</v>
      </c>
      <c r="K3641" t="s">
        <v>137</v>
      </c>
      <c r="L3641" t="s">
        <v>10715</v>
      </c>
      <c r="M3641" t="s">
        <v>10716</v>
      </c>
      <c r="N3641">
        <v>1.1902777769999999</v>
      </c>
      <c r="O3641">
        <v>0</v>
      </c>
      <c r="P3641">
        <v>2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0.54615446367451781</v>
      </c>
      <c r="Y3641">
        <v>0</v>
      </c>
      <c r="Z3641">
        <v>0</v>
      </c>
      <c r="AA3641">
        <v>0</v>
      </c>
      <c r="AB3641">
        <v>9.9727126959036124E-3</v>
      </c>
      <c r="AC3641">
        <v>0</v>
      </c>
      <c r="AD3641">
        <v>0</v>
      </c>
      <c r="AE3641">
        <v>0.55612717637042142</v>
      </c>
    </row>
    <row r="3642" spans="1:31" x14ac:dyDescent="0.25">
      <c r="A3642">
        <v>1812520</v>
      </c>
      <c r="B3642">
        <v>1</v>
      </c>
      <c r="C3642" t="s">
        <v>81</v>
      </c>
      <c r="D3642" t="s">
        <v>113</v>
      </c>
      <c r="E3642" t="s">
        <v>131</v>
      </c>
      <c r="F3642" t="s">
        <v>10717</v>
      </c>
      <c r="G3642" t="s">
        <v>231</v>
      </c>
      <c r="H3642" t="s">
        <v>134</v>
      </c>
      <c r="I3642" t="s">
        <v>135</v>
      </c>
      <c r="J3642" t="s">
        <v>136</v>
      </c>
      <c r="K3642" t="s">
        <v>137</v>
      </c>
      <c r="L3642" t="s">
        <v>10718</v>
      </c>
      <c r="M3642" t="s">
        <v>10719</v>
      </c>
      <c r="N3642">
        <v>1.0508333329999999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0.16212211865690945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0.16212211865690945</v>
      </c>
    </row>
    <row r="3643" spans="1:31" x14ac:dyDescent="0.25">
      <c r="A3643">
        <v>1812521</v>
      </c>
      <c r="B3643">
        <v>1</v>
      </c>
      <c r="C3643" t="s">
        <v>80</v>
      </c>
      <c r="D3643" t="s">
        <v>90</v>
      </c>
      <c r="E3643" t="s">
        <v>193</v>
      </c>
      <c r="F3643" t="s">
        <v>10720</v>
      </c>
      <c r="G3643" t="s">
        <v>726</v>
      </c>
      <c r="H3643" t="s">
        <v>134</v>
      </c>
      <c r="I3643" t="s">
        <v>135</v>
      </c>
      <c r="J3643" t="s">
        <v>136</v>
      </c>
      <c r="K3643" t="s">
        <v>137</v>
      </c>
      <c r="L3643" t="s">
        <v>10721</v>
      </c>
      <c r="M3643" t="s">
        <v>10722</v>
      </c>
      <c r="N3643">
        <v>0.62333333300000004</v>
      </c>
      <c r="O3643">
        <v>0</v>
      </c>
      <c r="P3643">
        <v>141</v>
      </c>
      <c r="Q3643">
        <v>0</v>
      </c>
      <c r="R3643">
        <v>0</v>
      </c>
      <c r="S3643">
        <v>0</v>
      </c>
      <c r="T3643">
        <v>2</v>
      </c>
      <c r="U3643">
        <v>0</v>
      </c>
      <c r="V3643">
        <v>0</v>
      </c>
      <c r="W3643">
        <v>0</v>
      </c>
      <c r="X3643">
        <v>26.900161376069956</v>
      </c>
      <c r="Y3643">
        <v>0</v>
      </c>
      <c r="Z3643">
        <v>0</v>
      </c>
      <c r="AA3643">
        <v>0</v>
      </c>
      <c r="AB3643">
        <v>0.74747112979038888</v>
      </c>
      <c r="AC3643">
        <v>0</v>
      </c>
      <c r="AD3643">
        <v>0</v>
      </c>
      <c r="AE3643">
        <v>27.647632505860344</v>
      </c>
    </row>
    <row r="3644" spans="1:31" x14ac:dyDescent="0.25">
      <c r="A3644">
        <v>1812525</v>
      </c>
      <c r="B3644">
        <v>1</v>
      </c>
      <c r="C3644" t="s">
        <v>80</v>
      </c>
      <c r="D3644" t="s">
        <v>82</v>
      </c>
      <c r="E3644" t="s">
        <v>193</v>
      </c>
      <c r="F3644" t="s">
        <v>10723</v>
      </c>
      <c r="G3644" t="s">
        <v>1943</v>
      </c>
      <c r="H3644" t="s">
        <v>134</v>
      </c>
      <c r="I3644" t="s">
        <v>135</v>
      </c>
      <c r="J3644" t="s">
        <v>136</v>
      </c>
      <c r="K3644" t="s">
        <v>137</v>
      </c>
      <c r="L3644" t="s">
        <v>10724</v>
      </c>
      <c r="M3644" t="s">
        <v>10725</v>
      </c>
      <c r="N3644">
        <v>1.641388888</v>
      </c>
      <c r="O3644">
        <v>0</v>
      </c>
      <c r="P3644">
        <v>29</v>
      </c>
      <c r="Q3644">
        <v>0</v>
      </c>
      <c r="R3644">
        <v>0</v>
      </c>
      <c r="S3644">
        <v>0</v>
      </c>
      <c r="T3644">
        <v>4</v>
      </c>
      <c r="U3644">
        <v>0</v>
      </c>
      <c r="V3644">
        <v>0</v>
      </c>
      <c r="W3644">
        <v>0</v>
      </c>
      <c r="X3644">
        <v>13.568919182141862</v>
      </c>
      <c r="Y3644">
        <v>0</v>
      </c>
      <c r="Z3644">
        <v>0</v>
      </c>
      <c r="AA3644">
        <v>0</v>
      </c>
      <c r="AB3644">
        <v>1.3466204412806786</v>
      </c>
      <c r="AC3644">
        <v>0</v>
      </c>
      <c r="AD3644">
        <v>0</v>
      </c>
      <c r="AE3644">
        <v>14.915539623422541</v>
      </c>
    </row>
    <row r="3645" spans="1:31" x14ac:dyDescent="0.25">
      <c r="A3645">
        <v>1812528</v>
      </c>
      <c r="B3645">
        <v>1</v>
      </c>
      <c r="C3645" t="s">
        <v>81</v>
      </c>
      <c r="D3645" t="s">
        <v>122</v>
      </c>
      <c r="E3645" t="s">
        <v>176</v>
      </c>
      <c r="F3645" t="s">
        <v>3993</v>
      </c>
      <c r="G3645" t="s">
        <v>142</v>
      </c>
      <c r="H3645" t="s">
        <v>143</v>
      </c>
      <c r="I3645" t="s">
        <v>135</v>
      </c>
      <c r="J3645" t="s">
        <v>136</v>
      </c>
      <c r="K3645" t="s">
        <v>137</v>
      </c>
      <c r="L3645" t="s">
        <v>10726</v>
      </c>
      <c r="M3645" t="s">
        <v>10727</v>
      </c>
      <c r="N3645">
        <v>0.71555555500000001</v>
      </c>
      <c r="O3645">
        <v>23</v>
      </c>
      <c r="P3645">
        <v>777</v>
      </c>
      <c r="Q3645">
        <v>66</v>
      </c>
      <c r="R3645">
        <v>26</v>
      </c>
      <c r="S3645">
        <v>18</v>
      </c>
      <c r="T3645">
        <v>49</v>
      </c>
      <c r="U3645">
        <v>0</v>
      </c>
      <c r="V3645">
        <v>1</v>
      </c>
      <c r="W3645">
        <v>5.6327630802424178</v>
      </c>
      <c r="X3645">
        <v>103.43469875541574</v>
      </c>
      <c r="Y3645">
        <v>48.885385727216104</v>
      </c>
      <c r="Z3645">
        <v>3.5566823260669556</v>
      </c>
      <c r="AA3645">
        <v>39.107881341367282</v>
      </c>
      <c r="AB3645">
        <v>6.1519351470459558</v>
      </c>
      <c r="AC3645">
        <v>0</v>
      </c>
      <c r="AD3645">
        <v>0.24276475635128889</v>
      </c>
      <c r="AE3645">
        <v>207.0121111337057</v>
      </c>
    </row>
    <row r="3646" spans="1:31" x14ac:dyDescent="0.25">
      <c r="A3646">
        <v>1812529</v>
      </c>
      <c r="B3646">
        <v>1</v>
      </c>
      <c r="C3646" t="s">
        <v>80</v>
      </c>
      <c r="D3646" t="s">
        <v>82</v>
      </c>
      <c r="E3646" t="s">
        <v>131</v>
      </c>
      <c r="F3646" t="s">
        <v>10728</v>
      </c>
      <c r="G3646" t="s">
        <v>209</v>
      </c>
      <c r="H3646" t="s">
        <v>134</v>
      </c>
      <c r="I3646" t="s">
        <v>135</v>
      </c>
      <c r="J3646" t="s">
        <v>136</v>
      </c>
      <c r="K3646" t="s">
        <v>137</v>
      </c>
      <c r="L3646" t="s">
        <v>10729</v>
      </c>
      <c r="M3646" t="s">
        <v>10730</v>
      </c>
      <c r="N3646">
        <v>1.059722222</v>
      </c>
      <c r="O3646">
        <v>0</v>
      </c>
      <c r="P3646">
        <v>3</v>
      </c>
      <c r="Q3646">
        <v>0</v>
      </c>
      <c r="R3646">
        <v>0</v>
      </c>
      <c r="S3646">
        <v>0</v>
      </c>
      <c r="T3646">
        <v>1</v>
      </c>
      <c r="U3646">
        <v>0</v>
      </c>
      <c r="V3646">
        <v>0</v>
      </c>
      <c r="W3646">
        <v>0</v>
      </c>
      <c r="X3646">
        <v>0.6219871046882075</v>
      </c>
      <c r="Y3646">
        <v>0</v>
      </c>
      <c r="Z3646">
        <v>0</v>
      </c>
      <c r="AA3646">
        <v>0</v>
      </c>
      <c r="AB3646">
        <v>1.9623962041350279E-2</v>
      </c>
      <c r="AC3646">
        <v>0</v>
      </c>
      <c r="AD3646">
        <v>0</v>
      </c>
      <c r="AE3646">
        <v>0.64161106672955781</v>
      </c>
    </row>
    <row r="3647" spans="1:31" x14ac:dyDescent="0.25">
      <c r="A3647">
        <v>1812535</v>
      </c>
      <c r="B3647">
        <v>1</v>
      </c>
      <c r="C3647" t="s">
        <v>80</v>
      </c>
      <c r="D3647" t="s">
        <v>101</v>
      </c>
      <c r="E3647" t="s">
        <v>193</v>
      </c>
      <c r="F3647" t="s">
        <v>10731</v>
      </c>
      <c r="G3647" t="s">
        <v>235</v>
      </c>
      <c r="H3647" t="s">
        <v>134</v>
      </c>
      <c r="I3647" t="s">
        <v>135</v>
      </c>
      <c r="J3647" t="s">
        <v>136</v>
      </c>
      <c r="K3647" t="s">
        <v>137</v>
      </c>
      <c r="L3647" t="s">
        <v>10732</v>
      </c>
      <c r="M3647" t="s">
        <v>10733</v>
      </c>
      <c r="N3647">
        <v>0.91972222199999998</v>
      </c>
      <c r="O3647">
        <v>0</v>
      </c>
      <c r="P3647">
        <v>16</v>
      </c>
      <c r="Q3647">
        <v>0</v>
      </c>
      <c r="R3647">
        <v>2</v>
      </c>
      <c r="S3647">
        <v>0</v>
      </c>
      <c r="T3647">
        <v>5</v>
      </c>
      <c r="U3647">
        <v>0</v>
      </c>
      <c r="V3647">
        <v>0</v>
      </c>
      <c r="W3647">
        <v>0</v>
      </c>
      <c r="X3647">
        <v>7.3754134627066783</v>
      </c>
      <c r="Y3647">
        <v>0</v>
      </c>
      <c r="Z3647">
        <v>5.4525821141424999E-2</v>
      </c>
      <c r="AA3647">
        <v>0</v>
      </c>
      <c r="AB3647">
        <v>4.2014795469515258</v>
      </c>
      <c r="AC3647">
        <v>0</v>
      </c>
      <c r="AD3647">
        <v>0</v>
      </c>
      <c r="AE3647">
        <v>11.631418830799628</v>
      </c>
    </row>
    <row r="3648" spans="1:31" x14ac:dyDescent="0.25">
      <c r="A3648">
        <v>1812536</v>
      </c>
      <c r="B3648">
        <v>1</v>
      </c>
      <c r="C3648" t="s">
        <v>80</v>
      </c>
      <c r="D3648" t="s">
        <v>99</v>
      </c>
      <c r="E3648" t="s">
        <v>131</v>
      </c>
      <c r="F3648" t="s">
        <v>10734</v>
      </c>
      <c r="G3648" t="s">
        <v>133</v>
      </c>
      <c r="H3648" t="s">
        <v>134</v>
      </c>
      <c r="I3648" t="s">
        <v>135</v>
      </c>
      <c r="J3648" t="s">
        <v>136</v>
      </c>
      <c r="K3648" t="s">
        <v>137</v>
      </c>
      <c r="L3648" t="s">
        <v>10735</v>
      </c>
      <c r="M3648" t="s">
        <v>10736</v>
      </c>
      <c r="N3648">
        <v>3.2475000000000001</v>
      </c>
      <c r="O3648">
        <v>0</v>
      </c>
      <c r="P3648">
        <v>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0.50418236244819836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0.50418236244819836</v>
      </c>
    </row>
    <row r="3649" spans="1:31" x14ac:dyDescent="0.25">
      <c r="A3649">
        <v>1812542</v>
      </c>
      <c r="B3649">
        <v>1</v>
      </c>
      <c r="C3649" t="s">
        <v>80</v>
      </c>
      <c r="D3649" t="s">
        <v>95</v>
      </c>
      <c r="E3649" t="s">
        <v>140</v>
      </c>
      <c r="F3649" t="s">
        <v>10737</v>
      </c>
      <c r="G3649" t="s">
        <v>7569</v>
      </c>
      <c r="H3649" t="s">
        <v>143</v>
      </c>
      <c r="I3649" t="s">
        <v>135</v>
      </c>
      <c r="J3649" t="s">
        <v>136</v>
      </c>
      <c r="K3649" t="s">
        <v>137</v>
      </c>
      <c r="L3649" t="s">
        <v>10738</v>
      </c>
      <c r="M3649" t="s">
        <v>10739</v>
      </c>
      <c r="N3649">
        <v>3.7819444440000001</v>
      </c>
      <c r="O3649">
        <v>1</v>
      </c>
      <c r="P3649">
        <v>170</v>
      </c>
      <c r="Q3649">
        <v>0</v>
      </c>
      <c r="R3649">
        <v>1</v>
      </c>
      <c r="S3649">
        <v>13</v>
      </c>
      <c r="T3649">
        <v>13</v>
      </c>
      <c r="U3649">
        <v>2</v>
      </c>
      <c r="V3649">
        <v>0</v>
      </c>
      <c r="W3649">
        <v>1.1000114721908612</v>
      </c>
      <c r="X3649">
        <v>111.45867509567483</v>
      </c>
      <c r="Y3649">
        <v>0</v>
      </c>
      <c r="Z3649">
        <v>7.4184796951425006E-2</v>
      </c>
      <c r="AA3649">
        <v>104.50318534654045</v>
      </c>
      <c r="AB3649">
        <v>23.52778364905739</v>
      </c>
      <c r="AC3649">
        <v>63.616735758782859</v>
      </c>
      <c r="AD3649">
        <v>0</v>
      </c>
      <c r="AE3649">
        <v>304.28057611919786</v>
      </c>
    </row>
    <row r="3650" spans="1:31" x14ac:dyDescent="0.25">
      <c r="A3650">
        <v>1812551</v>
      </c>
      <c r="B3650">
        <v>1</v>
      </c>
      <c r="C3650" t="s">
        <v>81</v>
      </c>
      <c r="D3650" t="s">
        <v>127</v>
      </c>
      <c r="E3650" t="s">
        <v>193</v>
      </c>
      <c r="F3650" t="s">
        <v>10740</v>
      </c>
      <c r="G3650" t="s">
        <v>1943</v>
      </c>
      <c r="H3650" t="s">
        <v>134</v>
      </c>
      <c r="I3650" t="s">
        <v>135</v>
      </c>
      <c r="J3650" t="s">
        <v>136</v>
      </c>
      <c r="K3650" t="s">
        <v>137</v>
      </c>
      <c r="L3650" t="s">
        <v>10741</v>
      </c>
      <c r="M3650" t="s">
        <v>10742</v>
      </c>
      <c r="N3650">
        <v>2.5274999999999999</v>
      </c>
      <c r="O3650">
        <v>0</v>
      </c>
      <c r="P3650">
        <v>55</v>
      </c>
      <c r="Q3650">
        <v>0</v>
      </c>
      <c r="R3650">
        <v>4</v>
      </c>
      <c r="S3650">
        <v>0</v>
      </c>
      <c r="T3650">
        <v>7</v>
      </c>
      <c r="U3650">
        <v>0</v>
      </c>
      <c r="V3650">
        <v>0</v>
      </c>
      <c r="W3650">
        <v>0</v>
      </c>
      <c r="X3650">
        <v>30.758835003666814</v>
      </c>
      <c r="Y3650">
        <v>0</v>
      </c>
      <c r="Z3650">
        <v>0.9979837749399374</v>
      </c>
      <c r="AA3650">
        <v>0</v>
      </c>
      <c r="AB3650">
        <v>4.9944858313640372</v>
      </c>
      <c r="AC3650">
        <v>0</v>
      </c>
      <c r="AD3650">
        <v>0</v>
      </c>
      <c r="AE3650">
        <v>36.751304609970788</v>
      </c>
    </row>
    <row r="3651" spans="1:31" x14ac:dyDescent="0.25">
      <c r="A3651">
        <v>1812554</v>
      </c>
      <c r="B3651">
        <v>1</v>
      </c>
      <c r="C3651" t="s">
        <v>81</v>
      </c>
      <c r="D3651" t="s">
        <v>128</v>
      </c>
      <c r="E3651" t="s">
        <v>140</v>
      </c>
      <c r="F3651" t="s">
        <v>224</v>
      </c>
      <c r="G3651" t="s">
        <v>142</v>
      </c>
      <c r="H3651" t="s">
        <v>143</v>
      </c>
      <c r="I3651" t="s">
        <v>199</v>
      </c>
      <c r="J3651" t="s">
        <v>136</v>
      </c>
      <c r="K3651" t="s">
        <v>137</v>
      </c>
      <c r="L3651" t="s">
        <v>10743</v>
      </c>
      <c r="M3651" t="s">
        <v>10744</v>
      </c>
      <c r="N3651">
        <v>4.6111111000000003E-2</v>
      </c>
      <c r="O3651">
        <v>1</v>
      </c>
      <c r="P3651">
        <v>553</v>
      </c>
      <c r="Q3651">
        <v>2</v>
      </c>
      <c r="R3651">
        <v>3</v>
      </c>
      <c r="S3651">
        <v>3</v>
      </c>
      <c r="T3651">
        <v>38</v>
      </c>
      <c r="U3651">
        <v>0</v>
      </c>
      <c r="V3651">
        <v>0</v>
      </c>
      <c r="W3651">
        <v>1.4503668225333333E-2</v>
      </c>
      <c r="X3651">
        <v>3.5684715993003771</v>
      </c>
      <c r="Y3651">
        <v>3.3253388737077227E-2</v>
      </c>
      <c r="Z3651">
        <v>7.9146569022250004E-3</v>
      </c>
      <c r="AA3651">
        <v>0.95581025210077775</v>
      </c>
      <c r="AB3651">
        <v>0.62525310933364808</v>
      </c>
      <c r="AC3651">
        <v>0</v>
      </c>
      <c r="AD3651">
        <v>0</v>
      </c>
      <c r="AE3651">
        <v>5.2052066745994381</v>
      </c>
    </row>
    <row r="3652" spans="1:31" x14ac:dyDescent="0.25">
      <c r="A3652">
        <v>1812556</v>
      </c>
      <c r="B3652">
        <v>1</v>
      </c>
      <c r="C3652" t="s">
        <v>81</v>
      </c>
      <c r="D3652" t="s">
        <v>120</v>
      </c>
      <c r="E3652" t="s">
        <v>131</v>
      </c>
      <c r="F3652" t="s">
        <v>10745</v>
      </c>
      <c r="G3652" t="s">
        <v>231</v>
      </c>
      <c r="H3652" t="s">
        <v>134</v>
      </c>
      <c r="I3652" t="s">
        <v>135</v>
      </c>
      <c r="J3652" t="s">
        <v>136</v>
      </c>
      <c r="K3652" t="s">
        <v>137</v>
      </c>
      <c r="L3652" t="s">
        <v>10746</v>
      </c>
      <c r="M3652" t="s">
        <v>10747</v>
      </c>
      <c r="N3652">
        <v>1.602222222</v>
      </c>
      <c r="O3652">
        <v>0</v>
      </c>
      <c r="P3652">
        <v>2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1.0237942352240312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1.0237942352240312</v>
      </c>
    </row>
    <row r="3653" spans="1:31" x14ac:dyDescent="0.25">
      <c r="A3653">
        <v>1812559</v>
      </c>
      <c r="B3653">
        <v>1</v>
      </c>
      <c r="C3653" t="s">
        <v>80</v>
      </c>
      <c r="D3653" t="s">
        <v>82</v>
      </c>
      <c r="E3653" t="s">
        <v>131</v>
      </c>
      <c r="F3653" t="s">
        <v>10748</v>
      </c>
      <c r="G3653" t="s">
        <v>231</v>
      </c>
      <c r="H3653" t="s">
        <v>134</v>
      </c>
      <c r="I3653" t="s">
        <v>135</v>
      </c>
      <c r="J3653" t="s">
        <v>136</v>
      </c>
      <c r="K3653" t="s">
        <v>137</v>
      </c>
      <c r="L3653" t="s">
        <v>10749</v>
      </c>
      <c r="M3653" t="s">
        <v>10750</v>
      </c>
      <c r="N3653">
        <v>2.4075000000000002</v>
      </c>
      <c r="O3653">
        <v>0</v>
      </c>
      <c r="P3653">
        <v>6</v>
      </c>
      <c r="Q3653">
        <v>0</v>
      </c>
      <c r="R3653">
        <v>0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3.6461463954487714</v>
      </c>
      <c r="Y3653">
        <v>0</v>
      </c>
      <c r="Z3653">
        <v>0</v>
      </c>
      <c r="AA3653">
        <v>0</v>
      </c>
      <c r="AB3653">
        <v>0.18245639726875085</v>
      </c>
      <c r="AC3653">
        <v>0</v>
      </c>
      <c r="AD3653">
        <v>0</v>
      </c>
      <c r="AE3653">
        <v>3.8286027927175224</v>
      </c>
    </row>
    <row r="3654" spans="1:31" x14ac:dyDescent="0.25">
      <c r="A3654">
        <v>1812565</v>
      </c>
      <c r="B3654">
        <v>1</v>
      </c>
      <c r="C3654" t="s">
        <v>81</v>
      </c>
      <c r="D3654" t="s">
        <v>128</v>
      </c>
      <c r="E3654" t="s">
        <v>176</v>
      </c>
      <c r="F3654" t="s">
        <v>8629</v>
      </c>
      <c r="G3654" t="s">
        <v>142</v>
      </c>
      <c r="H3654" t="s">
        <v>143</v>
      </c>
      <c r="I3654" t="s">
        <v>135</v>
      </c>
      <c r="J3654" t="s">
        <v>136</v>
      </c>
      <c r="K3654" t="s">
        <v>137</v>
      </c>
      <c r="L3654" t="s">
        <v>10751</v>
      </c>
      <c r="M3654" t="s">
        <v>10752</v>
      </c>
      <c r="N3654">
        <v>0.317222222</v>
      </c>
      <c r="O3654">
        <v>15</v>
      </c>
      <c r="P3654">
        <v>82</v>
      </c>
      <c r="Q3654">
        <v>248</v>
      </c>
      <c r="R3654">
        <v>76</v>
      </c>
      <c r="S3654">
        <v>3</v>
      </c>
      <c r="T3654">
        <v>1</v>
      </c>
      <c r="U3654">
        <v>0</v>
      </c>
      <c r="V3654">
        <v>0</v>
      </c>
      <c r="W3654">
        <v>0.47079774079508224</v>
      </c>
      <c r="X3654">
        <v>7.9519176945571939</v>
      </c>
      <c r="Y3654">
        <v>19.498889251086442</v>
      </c>
      <c r="Z3654">
        <v>5.5031325551332912</v>
      </c>
      <c r="AA3654">
        <v>0.46197812846971664</v>
      </c>
      <c r="AB3654">
        <v>0.22134585711143334</v>
      </c>
      <c r="AC3654">
        <v>0</v>
      </c>
      <c r="AD3654">
        <v>0</v>
      </c>
      <c r="AE3654">
        <v>34.108061227153158</v>
      </c>
    </row>
    <row r="3655" spans="1:31" x14ac:dyDescent="0.25">
      <c r="A3655">
        <v>1812568</v>
      </c>
      <c r="B3655">
        <v>1</v>
      </c>
      <c r="C3655" t="s">
        <v>81</v>
      </c>
      <c r="D3655" t="s">
        <v>112</v>
      </c>
      <c r="E3655" t="s">
        <v>193</v>
      </c>
      <c r="F3655" t="s">
        <v>10753</v>
      </c>
      <c r="G3655" t="s">
        <v>148</v>
      </c>
      <c r="H3655" t="s">
        <v>134</v>
      </c>
      <c r="I3655" t="s">
        <v>135</v>
      </c>
      <c r="J3655" t="s">
        <v>3</v>
      </c>
      <c r="K3655" t="s">
        <v>137</v>
      </c>
      <c r="L3655" t="s">
        <v>10754</v>
      </c>
      <c r="M3655" t="s">
        <v>10755</v>
      </c>
      <c r="N3655">
        <v>2.0816666659999998</v>
      </c>
      <c r="O3655">
        <v>0</v>
      </c>
      <c r="P3655">
        <v>115</v>
      </c>
      <c r="Q3655">
        <v>0</v>
      </c>
      <c r="R3655">
        <v>0</v>
      </c>
      <c r="S3655">
        <v>0</v>
      </c>
      <c r="T3655">
        <v>4</v>
      </c>
      <c r="U3655">
        <v>0</v>
      </c>
      <c r="V3655">
        <v>0</v>
      </c>
      <c r="W3655">
        <v>0</v>
      </c>
      <c r="X3655">
        <v>51.611401546387746</v>
      </c>
      <c r="Y3655">
        <v>0</v>
      </c>
      <c r="Z3655">
        <v>0</v>
      </c>
      <c r="AA3655">
        <v>0</v>
      </c>
      <c r="AB3655">
        <v>1.3462989090467232</v>
      </c>
      <c r="AC3655">
        <v>0</v>
      </c>
      <c r="AD3655">
        <v>0</v>
      </c>
      <c r="AE3655">
        <v>52.95770045543447</v>
      </c>
    </row>
    <row r="3656" spans="1:31" x14ac:dyDescent="0.25">
      <c r="A3656">
        <v>1812575</v>
      </c>
      <c r="B3656">
        <v>1</v>
      </c>
      <c r="C3656" t="s">
        <v>80</v>
      </c>
      <c r="D3656" t="s">
        <v>94</v>
      </c>
      <c r="E3656" t="s">
        <v>291</v>
      </c>
      <c r="F3656" t="s">
        <v>10756</v>
      </c>
      <c r="G3656" t="s">
        <v>424</v>
      </c>
      <c r="H3656" t="s">
        <v>134</v>
      </c>
      <c r="I3656" t="s">
        <v>135</v>
      </c>
      <c r="J3656" t="s">
        <v>136</v>
      </c>
      <c r="K3656" t="s">
        <v>137</v>
      </c>
      <c r="L3656" t="s">
        <v>10757</v>
      </c>
      <c r="M3656" t="s">
        <v>10758</v>
      </c>
      <c r="N3656">
        <v>1.2008333330000001</v>
      </c>
      <c r="O3656">
        <v>0</v>
      </c>
      <c r="P3656">
        <v>0</v>
      </c>
      <c r="Q3656">
        <v>0</v>
      </c>
      <c r="R3656">
        <v>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0.20671327700303779</v>
      </c>
      <c r="AA3656">
        <v>0</v>
      </c>
      <c r="AB3656">
        <v>0</v>
      </c>
      <c r="AC3656">
        <v>0</v>
      </c>
      <c r="AD3656">
        <v>0</v>
      </c>
      <c r="AE3656">
        <v>0.20671327700303779</v>
      </c>
    </row>
    <row r="3657" spans="1:31" x14ac:dyDescent="0.25">
      <c r="A3657">
        <v>1812578</v>
      </c>
      <c r="B3657">
        <v>1</v>
      </c>
      <c r="C3657" t="s">
        <v>80</v>
      </c>
      <c r="D3657" t="s">
        <v>106</v>
      </c>
      <c r="E3657" t="s">
        <v>146</v>
      </c>
      <c r="F3657" t="s">
        <v>10759</v>
      </c>
      <c r="G3657" t="s">
        <v>142</v>
      </c>
      <c r="H3657" t="s">
        <v>143</v>
      </c>
      <c r="I3657" t="s">
        <v>135</v>
      </c>
      <c r="J3657" t="s">
        <v>136</v>
      </c>
      <c r="K3657" t="s">
        <v>137</v>
      </c>
      <c r="L3657" t="s">
        <v>10760</v>
      </c>
      <c r="M3657" t="s">
        <v>10761</v>
      </c>
      <c r="N3657">
        <v>0.87305555499999998</v>
      </c>
      <c r="O3657">
        <v>0</v>
      </c>
      <c r="P3657">
        <v>747</v>
      </c>
      <c r="Q3657">
        <v>1</v>
      </c>
      <c r="R3657">
        <v>29</v>
      </c>
      <c r="S3657">
        <v>0</v>
      </c>
      <c r="T3657">
        <v>165</v>
      </c>
      <c r="U3657">
        <v>0</v>
      </c>
      <c r="V3657">
        <v>0</v>
      </c>
      <c r="W3657">
        <v>0</v>
      </c>
      <c r="X3657">
        <v>120.74548992316991</v>
      </c>
      <c r="Y3657">
        <v>7.5255656271648297</v>
      </c>
      <c r="Z3657">
        <v>15.96357322571958</v>
      </c>
      <c r="AA3657">
        <v>0</v>
      </c>
      <c r="AB3657">
        <v>60.512500147872977</v>
      </c>
      <c r="AC3657">
        <v>0</v>
      </c>
      <c r="AD3657">
        <v>0</v>
      </c>
      <c r="AE3657">
        <v>204.74712892392731</v>
      </c>
    </row>
    <row r="3658" spans="1:31" x14ac:dyDescent="0.25">
      <c r="A3658">
        <v>1812579</v>
      </c>
      <c r="B3658">
        <v>1</v>
      </c>
      <c r="C3658" t="s">
        <v>81</v>
      </c>
      <c r="D3658" t="s">
        <v>128</v>
      </c>
      <c r="E3658" t="s">
        <v>176</v>
      </c>
      <c r="F3658" t="s">
        <v>8629</v>
      </c>
      <c r="G3658" t="s">
        <v>142</v>
      </c>
      <c r="H3658" t="s">
        <v>143</v>
      </c>
      <c r="I3658" t="s">
        <v>135</v>
      </c>
      <c r="J3658" t="s">
        <v>136</v>
      </c>
      <c r="K3658" t="s">
        <v>137</v>
      </c>
      <c r="L3658" t="s">
        <v>10762</v>
      </c>
      <c r="M3658" t="s">
        <v>10763</v>
      </c>
      <c r="N3658">
        <v>0.62611111100000005</v>
      </c>
      <c r="O3658">
        <v>15</v>
      </c>
      <c r="P3658">
        <v>82</v>
      </c>
      <c r="Q3658">
        <v>248</v>
      </c>
      <c r="R3658">
        <v>76</v>
      </c>
      <c r="S3658">
        <v>3</v>
      </c>
      <c r="T3658">
        <v>1</v>
      </c>
      <c r="U3658">
        <v>0</v>
      </c>
      <c r="V3658">
        <v>0</v>
      </c>
      <c r="W3658">
        <v>0.76594972135174244</v>
      </c>
      <c r="X3658">
        <v>12.937125961980465</v>
      </c>
      <c r="Y3658">
        <v>37.035536322141127</v>
      </c>
      <c r="Z3658">
        <v>10.177709121300397</v>
      </c>
      <c r="AA3658">
        <v>0.8417700221324933</v>
      </c>
      <c r="AB3658">
        <v>0.40077815520623333</v>
      </c>
      <c r="AC3658">
        <v>0</v>
      </c>
      <c r="AD3658">
        <v>0</v>
      </c>
      <c r="AE3658">
        <v>62.158869304112457</v>
      </c>
    </row>
    <row r="3659" spans="1:31" x14ac:dyDescent="0.25">
      <c r="A3659">
        <v>1812581</v>
      </c>
      <c r="B3659">
        <v>1</v>
      </c>
      <c r="C3659" t="s">
        <v>80</v>
      </c>
      <c r="D3659" t="s">
        <v>93</v>
      </c>
      <c r="E3659" t="s">
        <v>176</v>
      </c>
      <c r="F3659" t="s">
        <v>7967</v>
      </c>
      <c r="G3659" t="s">
        <v>142</v>
      </c>
      <c r="H3659" t="s">
        <v>143</v>
      </c>
      <c r="I3659" t="s">
        <v>135</v>
      </c>
      <c r="J3659" t="s">
        <v>136</v>
      </c>
      <c r="K3659" t="s">
        <v>137</v>
      </c>
      <c r="L3659" t="s">
        <v>10764</v>
      </c>
      <c r="M3659" t="s">
        <v>10765</v>
      </c>
      <c r="N3659">
        <v>0.117777777</v>
      </c>
      <c r="O3659">
        <v>3</v>
      </c>
      <c r="P3659">
        <v>241</v>
      </c>
      <c r="Q3659">
        <v>40</v>
      </c>
      <c r="R3659">
        <v>25</v>
      </c>
      <c r="S3659">
        <v>5</v>
      </c>
      <c r="T3659">
        <v>25</v>
      </c>
      <c r="U3659">
        <v>0</v>
      </c>
      <c r="V3659">
        <v>0</v>
      </c>
      <c r="W3659">
        <v>0.32899188562166665</v>
      </c>
      <c r="X3659">
        <v>5.0002867008671661</v>
      </c>
      <c r="Y3659">
        <v>5.8038779300955587</v>
      </c>
      <c r="Z3659">
        <v>4.103392135765155</v>
      </c>
      <c r="AA3659">
        <v>1.7682760993475111</v>
      </c>
      <c r="AB3659">
        <v>1.0428548704710601</v>
      </c>
      <c r="AC3659">
        <v>0</v>
      </c>
      <c r="AD3659">
        <v>0</v>
      </c>
      <c r="AE3659">
        <v>18.047679622168118</v>
      </c>
    </row>
    <row r="3660" spans="1:31" x14ac:dyDescent="0.25">
      <c r="A3660">
        <v>1812589</v>
      </c>
      <c r="B3660">
        <v>1</v>
      </c>
      <c r="C3660" t="s">
        <v>80</v>
      </c>
      <c r="D3660" t="s">
        <v>107</v>
      </c>
      <c r="E3660" t="s">
        <v>193</v>
      </c>
      <c r="F3660" t="s">
        <v>10766</v>
      </c>
      <c r="G3660" t="s">
        <v>373</v>
      </c>
      <c r="H3660" t="s">
        <v>134</v>
      </c>
      <c r="I3660" t="s">
        <v>135</v>
      </c>
      <c r="J3660" t="s">
        <v>136</v>
      </c>
      <c r="K3660" t="s">
        <v>137</v>
      </c>
      <c r="L3660" t="s">
        <v>10767</v>
      </c>
      <c r="M3660" t="s">
        <v>10768</v>
      </c>
      <c r="N3660">
        <v>1.226388888</v>
      </c>
      <c r="O3660">
        <v>0</v>
      </c>
      <c r="P3660">
        <v>29</v>
      </c>
      <c r="Q3660">
        <v>0</v>
      </c>
      <c r="R3660">
        <v>2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4.2713859971483297</v>
      </c>
      <c r="Y3660">
        <v>0</v>
      </c>
      <c r="Z3660">
        <v>0.39139399163522781</v>
      </c>
      <c r="AA3660">
        <v>0</v>
      </c>
      <c r="AB3660">
        <v>0</v>
      </c>
      <c r="AC3660">
        <v>0</v>
      </c>
      <c r="AD3660">
        <v>0</v>
      </c>
      <c r="AE3660">
        <v>4.6627799887835577</v>
      </c>
    </row>
    <row r="3661" spans="1:31" x14ac:dyDescent="0.25">
      <c r="A3661">
        <v>1812591</v>
      </c>
      <c r="B3661">
        <v>1</v>
      </c>
      <c r="C3661" t="s">
        <v>81</v>
      </c>
      <c r="D3661" t="s">
        <v>128</v>
      </c>
      <c r="E3661" t="s">
        <v>176</v>
      </c>
      <c r="F3661" t="s">
        <v>8629</v>
      </c>
      <c r="G3661" t="s">
        <v>142</v>
      </c>
      <c r="H3661" t="s">
        <v>143</v>
      </c>
      <c r="I3661" t="s">
        <v>135</v>
      </c>
      <c r="J3661" t="s">
        <v>136</v>
      </c>
      <c r="K3661" t="s">
        <v>137</v>
      </c>
      <c r="L3661" t="s">
        <v>10769</v>
      </c>
      <c r="M3661" t="s">
        <v>10770</v>
      </c>
      <c r="N3661">
        <v>0.30277777700000003</v>
      </c>
      <c r="O3661">
        <v>15</v>
      </c>
      <c r="P3661">
        <v>82</v>
      </c>
      <c r="Q3661">
        <v>248</v>
      </c>
      <c r="R3661">
        <v>76</v>
      </c>
      <c r="S3661">
        <v>3</v>
      </c>
      <c r="T3661">
        <v>1</v>
      </c>
      <c r="U3661">
        <v>0</v>
      </c>
      <c r="V3661">
        <v>0</v>
      </c>
      <c r="W3661">
        <v>0.32602409986475001</v>
      </c>
      <c r="X3661">
        <v>5.5066463525750287</v>
      </c>
      <c r="Y3661">
        <v>17.345234554906657</v>
      </c>
      <c r="Z3661">
        <v>4.7364767993808492</v>
      </c>
      <c r="AA3661">
        <v>0.39550547668075003</v>
      </c>
      <c r="AB3661">
        <v>0.18566018521349997</v>
      </c>
      <c r="AC3661">
        <v>0</v>
      </c>
      <c r="AD3661">
        <v>0</v>
      </c>
      <c r="AE3661">
        <v>28.495547468621535</v>
      </c>
    </row>
    <row r="3662" spans="1:31" x14ac:dyDescent="0.25">
      <c r="A3662">
        <v>1812593</v>
      </c>
      <c r="B3662">
        <v>1</v>
      </c>
      <c r="C3662" t="s">
        <v>80</v>
      </c>
      <c r="D3662" t="s">
        <v>97</v>
      </c>
      <c r="E3662" t="s">
        <v>339</v>
      </c>
      <c r="F3662" t="s">
        <v>8189</v>
      </c>
      <c r="G3662" t="s">
        <v>158</v>
      </c>
      <c r="H3662" t="s">
        <v>5442</v>
      </c>
      <c r="I3662" t="s">
        <v>199</v>
      </c>
      <c r="J3662" t="s">
        <v>136</v>
      </c>
      <c r="K3662" t="s">
        <v>159</v>
      </c>
      <c r="L3662" t="s">
        <v>10771</v>
      </c>
      <c r="M3662" t="s">
        <v>10772</v>
      </c>
      <c r="N3662">
        <v>4.9054444000000003E-2</v>
      </c>
      <c r="O3662">
        <v>3</v>
      </c>
      <c r="P3662">
        <v>673</v>
      </c>
      <c r="Q3662">
        <v>4</v>
      </c>
      <c r="R3662">
        <v>0</v>
      </c>
      <c r="S3662">
        <v>11</v>
      </c>
      <c r="T3662">
        <v>9</v>
      </c>
      <c r="U3662">
        <v>1</v>
      </c>
      <c r="V3662">
        <v>0</v>
      </c>
      <c r="W3662">
        <v>4.9370088143864246</v>
      </c>
      <c r="X3662">
        <v>3.1489284106229443</v>
      </c>
      <c r="Y3662">
        <v>1.1294604506565451</v>
      </c>
      <c r="Z3662">
        <v>0</v>
      </c>
      <c r="AA3662">
        <v>7.1713723812022936</v>
      </c>
      <c r="AB3662">
        <v>0.5068092336608</v>
      </c>
      <c r="AC3662">
        <v>0.10258725049515501</v>
      </c>
      <c r="AD3662">
        <v>0</v>
      </c>
      <c r="AE3662">
        <v>16.996166541024163</v>
      </c>
    </row>
    <row r="3663" spans="1:31" x14ac:dyDescent="0.25">
      <c r="A3663">
        <v>1812596</v>
      </c>
      <c r="B3663">
        <v>1</v>
      </c>
      <c r="C3663" t="s">
        <v>81</v>
      </c>
      <c r="D3663" t="s">
        <v>128</v>
      </c>
      <c r="E3663" t="s">
        <v>291</v>
      </c>
      <c r="F3663" t="s">
        <v>1542</v>
      </c>
      <c r="G3663" t="s">
        <v>424</v>
      </c>
      <c r="H3663" t="s">
        <v>134</v>
      </c>
      <c r="I3663" t="s">
        <v>135</v>
      </c>
      <c r="J3663" t="s">
        <v>136</v>
      </c>
      <c r="K3663" t="s">
        <v>137</v>
      </c>
      <c r="L3663" t="s">
        <v>10773</v>
      </c>
      <c r="M3663" t="s">
        <v>10774</v>
      </c>
      <c r="N3663">
        <v>4.1466666659999998</v>
      </c>
      <c r="O3663">
        <v>0</v>
      </c>
      <c r="P3663">
        <v>11</v>
      </c>
      <c r="Q3663">
        <v>0</v>
      </c>
      <c r="R3663">
        <v>11</v>
      </c>
      <c r="S3663">
        <v>0</v>
      </c>
      <c r="T3663">
        <v>3</v>
      </c>
      <c r="U3663">
        <v>0</v>
      </c>
      <c r="V3663">
        <v>0</v>
      </c>
      <c r="W3663">
        <v>0</v>
      </c>
      <c r="X3663">
        <v>11.918780647509349</v>
      </c>
      <c r="Y3663">
        <v>0</v>
      </c>
      <c r="Z3663">
        <v>7.4090195860262984</v>
      </c>
      <c r="AA3663">
        <v>0</v>
      </c>
      <c r="AB3663">
        <v>12.35224875650832</v>
      </c>
      <c r="AC3663">
        <v>0</v>
      </c>
      <c r="AD3663">
        <v>0</v>
      </c>
      <c r="AE3663">
        <v>31.680048990043968</v>
      </c>
    </row>
    <row r="3664" spans="1:31" x14ac:dyDescent="0.25">
      <c r="A3664">
        <v>1812600</v>
      </c>
      <c r="B3664">
        <v>1</v>
      </c>
      <c r="C3664" t="s">
        <v>80</v>
      </c>
      <c r="D3664" t="s">
        <v>96</v>
      </c>
      <c r="E3664" t="s">
        <v>176</v>
      </c>
      <c r="F3664" t="s">
        <v>10775</v>
      </c>
      <c r="G3664" t="s">
        <v>163</v>
      </c>
      <c r="H3664" t="s">
        <v>143</v>
      </c>
      <c r="I3664" t="s">
        <v>135</v>
      </c>
      <c r="J3664" t="s">
        <v>136</v>
      </c>
      <c r="K3664" t="s">
        <v>137</v>
      </c>
      <c r="L3664" t="s">
        <v>10776</v>
      </c>
      <c r="M3664" t="s">
        <v>10777</v>
      </c>
      <c r="N3664">
        <v>0.377222222</v>
      </c>
      <c r="O3664">
        <v>0</v>
      </c>
      <c r="P3664">
        <v>1872</v>
      </c>
      <c r="Q3664">
        <v>0</v>
      </c>
      <c r="R3664">
        <v>0</v>
      </c>
      <c r="S3664">
        <v>2</v>
      </c>
      <c r="T3664">
        <v>188</v>
      </c>
      <c r="U3664">
        <v>0</v>
      </c>
      <c r="V3664">
        <v>0</v>
      </c>
      <c r="W3664">
        <v>0</v>
      </c>
      <c r="X3664">
        <v>171.32760546660191</v>
      </c>
      <c r="Y3664">
        <v>0</v>
      </c>
      <c r="Z3664">
        <v>0</v>
      </c>
      <c r="AA3664">
        <v>4.0954530958532995</v>
      </c>
      <c r="AB3664">
        <v>23.576106835022575</v>
      </c>
      <c r="AC3664">
        <v>0</v>
      </c>
      <c r="AD3664">
        <v>0</v>
      </c>
      <c r="AE3664">
        <v>198.99916539747778</v>
      </c>
    </row>
    <row r="3665" spans="1:31" x14ac:dyDescent="0.25">
      <c r="A3665">
        <v>1812602</v>
      </c>
      <c r="B3665">
        <v>1</v>
      </c>
      <c r="C3665" t="s">
        <v>81</v>
      </c>
      <c r="D3665" t="s">
        <v>122</v>
      </c>
      <c r="E3665" t="s">
        <v>140</v>
      </c>
      <c r="F3665" t="s">
        <v>10778</v>
      </c>
      <c r="G3665" t="s">
        <v>142</v>
      </c>
      <c r="H3665" t="s">
        <v>143</v>
      </c>
      <c r="I3665" t="s">
        <v>135</v>
      </c>
      <c r="J3665" t="s">
        <v>136</v>
      </c>
      <c r="K3665" t="s">
        <v>137</v>
      </c>
      <c r="L3665" t="s">
        <v>10779</v>
      </c>
      <c r="M3665" t="s">
        <v>10780</v>
      </c>
      <c r="N3665">
        <v>0.43472222199999999</v>
      </c>
      <c r="O3665">
        <v>0</v>
      </c>
      <c r="P3665">
        <v>112</v>
      </c>
      <c r="Q3665">
        <v>0</v>
      </c>
      <c r="R3665">
        <v>0</v>
      </c>
      <c r="S3665">
        <v>0</v>
      </c>
      <c r="T3665">
        <v>11</v>
      </c>
      <c r="U3665">
        <v>0</v>
      </c>
      <c r="V3665">
        <v>0</v>
      </c>
      <c r="W3665">
        <v>0</v>
      </c>
      <c r="X3665">
        <v>4.7288263991737916</v>
      </c>
      <c r="Y3665">
        <v>0</v>
      </c>
      <c r="Z3665">
        <v>0</v>
      </c>
      <c r="AA3665">
        <v>0</v>
      </c>
      <c r="AB3665">
        <v>1.2382903641110279</v>
      </c>
      <c r="AC3665">
        <v>0</v>
      </c>
      <c r="AD3665">
        <v>0</v>
      </c>
      <c r="AE3665">
        <v>5.9671167632848192</v>
      </c>
    </row>
    <row r="3666" spans="1:31" x14ac:dyDescent="0.25">
      <c r="A3666">
        <v>1812603</v>
      </c>
      <c r="B3666">
        <v>1</v>
      </c>
      <c r="C3666" t="s">
        <v>81</v>
      </c>
      <c r="D3666" t="s">
        <v>116</v>
      </c>
      <c r="E3666" t="s">
        <v>140</v>
      </c>
      <c r="F3666" t="s">
        <v>10781</v>
      </c>
      <c r="G3666" t="s">
        <v>142</v>
      </c>
      <c r="H3666" t="s">
        <v>143</v>
      </c>
      <c r="I3666" t="s">
        <v>135</v>
      </c>
      <c r="J3666" t="s">
        <v>136</v>
      </c>
      <c r="K3666" t="s">
        <v>137</v>
      </c>
      <c r="L3666" t="s">
        <v>10782</v>
      </c>
      <c r="M3666" t="s">
        <v>10783</v>
      </c>
      <c r="N3666">
        <v>1.669444444</v>
      </c>
      <c r="O3666">
        <v>1</v>
      </c>
      <c r="P3666">
        <v>2809</v>
      </c>
      <c r="Q3666">
        <v>119</v>
      </c>
      <c r="R3666">
        <v>223</v>
      </c>
      <c r="S3666">
        <v>7</v>
      </c>
      <c r="T3666">
        <v>387</v>
      </c>
      <c r="U3666">
        <v>0</v>
      </c>
      <c r="V3666">
        <v>0</v>
      </c>
      <c r="W3666">
        <v>0.27041567242270004</v>
      </c>
      <c r="X3666">
        <v>455.72491244047558</v>
      </c>
      <c r="Y3666">
        <v>20.274401960398304</v>
      </c>
      <c r="Z3666">
        <v>14.062897162335464</v>
      </c>
      <c r="AA3666">
        <v>33.488977511691331</v>
      </c>
      <c r="AB3666">
        <v>83.261662449459067</v>
      </c>
      <c r="AC3666">
        <v>0</v>
      </c>
      <c r="AD3666">
        <v>0</v>
      </c>
      <c r="AE3666">
        <v>607.08326719678246</v>
      </c>
    </row>
    <row r="3667" spans="1:31" x14ac:dyDescent="0.25">
      <c r="A3667">
        <v>1812607</v>
      </c>
      <c r="B3667">
        <v>1</v>
      </c>
      <c r="C3667" t="s">
        <v>81</v>
      </c>
      <c r="D3667" t="s">
        <v>128</v>
      </c>
      <c r="E3667" t="s">
        <v>140</v>
      </c>
      <c r="F3667" t="s">
        <v>10784</v>
      </c>
      <c r="G3667" t="s">
        <v>142</v>
      </c>
      <c r="H3667" t="s">
        <v>143</v>
      </c>
      <c r="I3667" t="s">
        <v>135</v>
      </c>
      <c r="J3667" t="s">
        <v>136</v>
      </c>
      <c r="K3667" t="s">
        <v>137</v>
      </c>
      <c r="L3667" t="s">
        <v>10785</v>
      </c>
      <c r="M3667" t="s">
        <v>10786</v>
      </c>
      <c r="N3667">
        <v>0.79305555500000002</v>
      </c>
      <c r="O3667">
        <v>0</v>
      </c>
      <c r="P3667">
        <v>270</v>
      </c>
      <c r="Q3667">
        <v>3</v>
      </c>
      <c r="R3667">
        <v>5</v>
      </c>
      <c r="S3667">
        <v>8</v>
      </c>
      <c r="T3667">
        <v>25</v>
      </c>
      <c r="U3667">
        <v>1</v>
      </c>
      <c r="V3667">
        <v>0</v>
      </c>
      <c r="W3667">
        <v>0</v>
      </c>
      <c r="X3667">
        <v>31.829612503451759</v>
      </c>
      <c r="Y3667">
        <v>2.6587996287322291</v>
      </c>
      <c r="Z3667">
        <v>0.91453246305231972</v>
      </c>
      <c r="AA3667">
        <v>7.2063354888466948</v>
      </c>
      <c r="AB3667">
        <v>6.6016808025357001</v>
      </c>
      <c r="AC3667">
        <v>58.325661676920006</v>
      </c>
      <c r="AD3667">
        <v>0</v>
      </c>
      <c r="AE3667">
        <v>107.53662256353871</v>
      </c>
    </row>
    <row r="3668" spans="1:31" x14ac:dyDescent="0.25">
      <c r="A3668">
        <v>1812608</v>
      </c>
      <c r="B3668">
        <v>1</v>
      </c>
      <c r="C3668" t="s">
        <v>81</v>
      </c>
      <c r="D3668" t="s">
        <v>118</v>
      </c>
      <c r="E3668" t="s">
        <v>140</v>
      </c>
      <c r="F3668" t="s">
        <v>10787</v>
      </c>
      <c r="G3668" t="s">
        <v>142</v>
      </c>
      <c r="H3668" t="s">
        <v>143</v>
      </c>
      <c r="I3668" t="s">
        <v>199</v>
      </c>
      <c r="J3668" t="s">
        <v>136</v>
      </c>
      <c r="K3668" t="s">
        <v>137</v>
      </c>
      <c r="L3668" t="s">
        <v>10788</v>
      </c>
      <c r="M3668" t="s">
        <v>10789</v>
      </c>
      <c r="N3668">
        <v>1.9444444000000002E-2</v>
      </c>
      <c r="O3668">
        <v>1</v>
      </c>
      <c r="P3668">
        <v>442</v>
      </c>
      <c r="Q3668">
        <v>34</v>
      </c>
      <c r="R3668">
        <v>55</v>
      </c>
      <c r="S3668">
        <v>15</v>
      </c>
      <c r="T3668">
        <v>46</v>
      </c>
      <c r="U3668">
        <v>0</v>
      </c>
      <c r="V3668">
        <v>0</v>
      </c>
      <c r="W3668">
        <v>3.9292363334777784E-3</v>
      </c>
      <c r="X3668">
        <v>1.3283287893472138</v>
      </c>
      <c r="Y3668">
        <v>0.78161078076853341</v>
      </c>
      <c r="Z3668">
        <v>0.19228574993390002</v>
      </c>
      <c r="AA3668">
        <v>2.0722826570638886</v>
      </c>
      <c r="AB3668">
        <v>0.18830198549199723</v>
      </c>
      <c r="AC3668">
        <v>0</v>
      </c>
      <c r="AD3668">
        <v>0</v>
      </c>
      <c r="AE3668">
        <v>4.5667391989390103</v>
      </c>
    </row>
    <row r="3669" spans="1:31" x14ac:dyDescent="0.25">
      <c r="A3669">
        <v>1812609</v>
      </c>
      <c r="B3669">
        <v>1</v>
      </c>
      <c r="C3669" t="s">
        <v>80</v>
      </c>
      <c r="D3669" t="s">
        <v>88</v>
      </c>
      <c r="E3669" t="s">
        <v>146</v>
      </c>
      <c r="F3669" t="s">
        <v>10790</v>
      </c>
      <c r="G3669" t="s">
        <v>142</v>
      </c>
      <c r="H3669" t="s">
        <v>143</v>
      </c>
      <c r="I3669" t="s">
        <v>135</v>
      </c>
      <c r="J3669" t="s">
        <v>136</v>
      </c>
      <c r="K3669" t="s">
        <v>137</v>
      </c>
      <c r="L3669" t="s">
        <v>10791</v>
      </c>
      <c r="M3669" t="s">
        <v>10792</v>
      </c>
      <c r="N3669">
        <v>0.42444444399999998</v>
      </c>
      <c r="O3669">
        <v>1</v>
      </c>
      <c r="P3669">
        <v>472</v>
      </c>
      <c r="Q3669">
        <v>1</v>
      </c>
      <c r="R3669">
        <v>0</v>
      </c>
      <c r="S3669">
        <v>7</v>
      </c>
      <c r="T3669">
        <v>90</v>
      </c>
      <c r="U3669">
        <v>3</v>
      </c>
      <c r="V3669">
        <v>3</v>
      </c>
      <c r="W3669">
        <v>2.1890970269290086</v>
      </c>
      <c r="X3669">
        <v>42.653526210553153</v>
      </c>
      <c r="Y3669">
        <v>0</v>
      </c>
      <c r="Z3669">
        <v>0</v>
      </c>
      <c r="AA3669">
        <v>17.521013795666949</v>
      </c>
      <c r="AB3669">
        <v>21.93932203717592</v>
      </c>
      <c r="AC3669">
        <v>1.52637713045496</v>
      </c>
      <c r="AD3669">
        <v>1.7868905825584331</v>
      </c>
      <c r="AE3669">
        <v>87.616226783338405</v>
      </c>
    </row>
    <row r="3670" spans="1:31" x14ac:dyDescent="0.25">
      <c r="A3670">
        <v>1812610</v>
      </c>
      <c r="B3670">
        <v>1</v>
      </c>
      <c r="C3670" t="s">
        <v>80</v>
      </c>
      <c r="D3670" t="s">
        <v>100</v>
      </c>
      <c r="E3670" t="s">
        <v>176</v>
      </c>
      <c r="F3670" t="s">
        <v>1888</v>
      </c>
      <c r="G3670" t="s">
        <v>142</v>
      </c>
      <c r="H3670" t="s">
        <v>143</v>
      </c>
      <c r="I3670" t="s">
        <v>135</v>
      </c>
      <c r="J3670" t="s">
        <v>136</v>
      </c>
      <c r="K3670" t="s">
        <v>137</v>
      </c>
      <c r="L3670" t="s">
        <v>10793</v>
      </c>
      <c r="M3670" t="s">
        <v>10794</v>
      </c>
      <c r="N3670">
        <v>0.55555555499999998</v>
      </c>
      <c r="O3670">
        <v>0</v>
      </c>
      <c r="P3670">
        <v>694</v>
      </c>
      <c r="Q3670">
        <v>2</v>
      </c>
      <c r="R3670">
        <v>33</v>
      </c>
      <c r="S3670">
        <v>9</v>
      </c>
      <c r="T3670">
        <v>98</v>
      </c>
      <c r="U3670">
        <v>4</v>
      </c>
      <c r="V3670">
        <v>4</v>
      </c>
      <c r="W3670">
        <v>0</v>
      </c>
      <c r="X3670">
        <v>70.852721238362719</v>
      </c>
      <c r="Y3670">
        <v>1.3453544623331379</v>
      </c>
      <c r="Z3670">
        <v>6.7950655720794693</v>
      </c>
      <c r="AA3670">
        <v>38.559310568392945</v>
      </c>
      <c r="AB3670">
        <v>24.973625588510703</v>
      </c>
      <c r="AC3670">
        <v>4.7279375349399206</v>
      </c>
      <c r="AD3670">
        <v>14.803719349032288</v>
      </c>
      <c r="AE3670">
        <v>162.05773431365117</v>
      </c>
    </row>
    <row r="3671" spans="1:31" x14ac:dyDescent="0.25">
      <c r="A3671">
        <v>1812611</v>
      </c>
      <c r="B3671">
        <v>1</v>
      </c>
      <c r="C3671" t="s">
        <v>81</v>
      </c>
      <c r="D3671" t="s">
        <v>127</v>
      </c>
      <c r="E3671" t="s">
        <v>146</v>
      </c>
      <c r="F3671" t="s">
        <v>10795</v>
      </c>
      <c r="G3671" t="s">
        <v>142</v>
      </c>
      <c r="H3671" t="s">
        <v>143</v>
      </c>
      <c r="I3671" t="s">
        <v>135</v>
      </c>
      <c r="J3671" t="s">
        <v>136</v>
      </c>
      <c r="K3671" t="s">
        <v>137</v>
      </c>
      <c r="L3671" t="s">
        <v>10796</v>
      </c>
      <c r="M3671" t="s">
        <v>10797</v>
      </c>
      <c r="N3671">
        <v>0.85583333299999997</v>
      </c>
      <c r="O3671">
        <v>0</v>
      </c>
      <c r="P3671">
        <v>348</v>
      </c>
      <c r="Q3671">
        <v>0</v>
      </c>
      <c r="R3671">
        <v>17</v>
      </c>
      <c r="S3671">
        <v>0</v>
      </c>
      <c r="T3671">
        <v>37</v>
      </c>
      <c r="U3671">
        <v>0</v>
      </c>
      <c r="V3671">
        <v>0</v>
      </c>
      <c r="W3671">
        <v>0</v>
      </c>
      <c r="X3671">
        <v>38.052972201694466</v>
      </c>
      <c r="Y3671">
        <v>0</v>
      </c>
      <c r="Z3671">
        <v>1.9710354446897118</v>
      </c>
      <c r="AA3671">
        <v>0</v>
      </c>
      <c r="AB3671">
        <v>5.6211972012640086</v>
      </c>
      <c r="AC3671">
        <v>0</v>
      </c>
      <c r="AD3671">
        <v>0</v>
      </c>
      <c r="AE3671">
        <v>45.645204847648188</v>
      </c>
    </row>
    <row r="3672" spans="1:31" x14ac:dyDescent="0.25">
      <c r="A3672">
        <v>1812613</v>
      </c>
      <c r="B3672">
        <v>1</v>
      </c>
      <c r="C3672" t="s">
        <v>81</v>
      </c>
      <c r="D3672" t="s">
        <v>116</v>
      </c>
      <c r="E3672" t="s">
        <v>176</v>
      </c>
      <c r="F3672" t="s">
        <v>10798</v>
      </c>
      <c r="G3672" t="s">
        <v>142</v>
      </c>
      <c r="H3672" t="s">
        <v>143</v>
      </c>
      <c r="I3672" t="s">
        <v>135</v>
      </c>
      <c r="J3672" t="s">
        <v>136</v>
      </c>
      <c r="K3672" t="s">
        <v>137</v>
      </c>
      <c r="L3672" t="s">
        <v>10799</v>
      </c>
      <c r="M3672" t="s">
        <v>10800</v>
      </c>
      <c r="N3672">
        <v>1.927777777</v>
      </c>
      <c r="O3672">
        <v>8</v>
      </c>
      <c r="P3672">
        <v>2809</v>
      </c>
      <c r="Q3672">
        <v>209</v>
      </c>
      <c r="R3672">
        <v>223</v>
      </c>
      <c r="S3672">
        <v>9</v>
      </c>
      <c r="T3672">
        <v>387</v>
      </c>
      <c r="U3672">
        <v>0</v>
      </c>
      <c r="V3672">
        <v>0</v>
      </c>
      <c r="W3672">
        <v>1.1014524934059735</v>
      </c>
      <c r="X3672">
        <v>519.58587187660021</v>
      </c>
      <c r="Y3672">
        <v>41.446012398020692</v>
      </c>
      <c r="Z3672">
        <v>16.672709341234366</v>
      </c>
      <c r="AA3672">
        <v>96.108548464611118</v>
      </c>
      <c r="AB3672">
        <v>95.844255293081346</v>
      </c>
      <c r="AC3672">
        <v>0</v>
      </c>
      <c r="AD3672">
        <v>0</v>
      </c>
      <c r="AE3672">
        <v>770.75884986695371</v>
      </c>
    </row>
    <row r="3673" spans="1:31" x14ac:dyDescent="0.25">
      <c r="A3673">
        <v>1812615</v>
      </c>
      <c r="B3673">
        <v>1</v>
      </c>
      <c r="C3673" t="s">
        <v>80</v>
      </c>
      <c r="D3673" t="s">
        <v>104</v>
      </c>
      <c r="E3673" t="s">
        <v>140</v>
      </c>
      <c r="F3673" t="s">
        <v>10801</v>
      </c>
      <c r="G3673" t="s">
        <v>142</v>
      </c>
      <c r="H3673" t="s">
        <v>143</v>
      </c>
      <c r="I3673" t="s">
        <v>135</v>
      </c>
      <c r="J3673" t="s">
        <v>136</v>
      </c>
      <c r="K3673" t="s">
        <v>137</v>
      </c>
      <c r="L3673" t="s">
        <v>10802</v>
      </c>
      <c r="M3673" t="s">
        <v>10803</v>
      </c>
      <c r="N3673">
        <v>0.80805555500000004</v>
      </c>
      <c r="O3673">
        <v>2</v>
      </c>
      <c r="P3673">
        <v>397</v>
      </c>
      <c r="Q3673">
        <v>4</v>
      </c>
      <c r="R3673">
        <v>26</v>
      </c>
      <c r="S3673">
        <v>7</v>
      </c>
      <c r="T3673">
        <v>68</v>
      </c>
      <c r="U3673">
        <v>0</v>
      </c>
      <c r="V3673">
        <v>0</v>
      </c>
      <c r="W3673">
        <v>1.2035176351536006</v>
      </c>
      <c r="X3673">
        <v>42.645100470808359</v>
      </c>
      <c r="Y3673">
        <v>5.6681752633546028</v>
      </c>
      <c r="Z3673">
        <v>7.1074459838780646</v>
      </c>
      <c r="AA3673">
        <v>23.50112826170772</v>
      </c>
      <c r="AB3673">
        <v>16.640927925767308</v>
      </c>
      <c r="AC3673">
        <v>0</v>
      </c>
      <c r="AD3673">
        <v>0</v>
      </c>
      <c r="AE3673">
        <v>96.76629554066966</v>
      </c>
    </row>
    <row r="3674" spans="1:31" x14ac:dyDescent="0.25">
      <c r="A3674">
        <v>1812616</v>
      </c>
      <c r="B3674">
        <v>1</v>
      </c>
      <c r="C3674" t="s">
        <v>81</v>
      </c>
      <c r="D3674" t="s">
        <v>122</v>
      </c>
      <c r="E3674" t="s">
        <v>140</v>
      </c>
      <c r="F3674" t="s">
        <v>10778</v>
      </c>
      <c r="G3674" t="s">
        <v>142</v>
      </c>
      <c r="H3674" t="s">
        <v>143</v>
      </c>
      <c r="I3674" t="s">
        <v>135</v>
      </c>
      <c r="J3674" t="s">
        <v>136</v>
      </c>
      <c r="K3674" t="s">
        <v>137</v>
      </c>
      <c r="L3674" t="s">
        <v>10804</v>
      </c>
      <c r="M3674" t="s">
        <v>10805</v>
      </c>
      <c r="N3674">
        <v>7.4166666000000006E-2</v>
      </c>
      <c r="O3674">
        <v>0</v>
      </c>
      <c r="P3674">
        <v>112</v>
      </c>
      <c r="Q3674">
        <v>0</v>
      </c>
      <c r="R3674">
        <v>0</v>
      </c>
      <c r="S3674">
        <v>0</v>
      </c>
      <c r="T3674">
        <v>11</v>
      </c>
      <c r="U3674">
        <v>0</v>
      </c>
      <c r="V3674">
        <v>0</v>
      </c>
      <c r="W3674">
        <v>0</v>
      </c>
      <c r="X3674">
        <v>0.73307627203763315</v>
      </c>
      <c r="Y3674">
        <v>0</v>
      </c>
      <c r="Z3674">
        <v>0</v>
      </c>
      <c r="AA3674">
        <v>0</v>
      </c>
      <c r="AB3674">
        <v>0.18409957067518173</v>
      </c>
      <c r="AC3674">
        <v>0</v>
      </c>
      <c r="AD3674">
        <v>0</v>
      </c>
      <c r="AE3674">
        <v>0.91717584271281494</v>
      </c>
    </row>
    <row r="3675" spans="1:31" x14ac:dyDescent="0.25">
      <c r="A3675">
        <v>1812618</v>
      </c>
      <c r="B3675">
        <v>1</v>
      </c>
      <c r="C3675" t="s">
        <v>81</v>
      </c>
      <c r="D3675" t="s">
        <v>122</v>
      </c>
      <c r="E3675" t="s">
        <v>140</v>
      </c>
      <c r="F3675" t="s">
        <v>10778</v>
      </c>
      <c r="G3675" t="s">
        <v>142</v>
      </c>
      <c r="H3675" t="s">
        <v>143</v>
      </c>
      <c r="I3675" t="s">
        <v>135</v>
      </c>
      <c r="J3675" t="s">
        <v>136</v>
      </c>
      <c r="K3675" t="s">
        <v>137</v>
      </c>
      <c r="L3675" t="s">
        <v>10806</v>
      </c>
      <c r="M3675" t="s">
        <v>10807</v>
      </c>
      <c r="N3675">
        <v>0.29361111099999998</v>
      </c>
      <c r="O3675">
        <v>0</v>
      </c>
      <c r="P3675">
        <v>112</v>
      </c>
      <c r="Q3675">
        <v>0</v>
      </c>
      <c r="R3675">
        <v>0</v>
      </c>
      <c r="S3675">
        <v>0</v>
      </c>
      <c r="T3675">
        <v>11</v>
      </c>
      <c r="U3675">
        <v>0</v>
      </c>
      <c r="V3675">
        <v>0</v>
      </c>
      <c r="W3675">
        <v>0</v>
      </c>
      <c r="X3675">
        <v>3.1170874967365467</v>
      </c>
      <c r="Y3675">
        <v>0</v>
      </c>
      <c r="Z3675">
        <v>0</v>
      </c>
      <c r="AA3675">
        <v>0</v>
      </c>
      <c r="AB3675">
        <v>0.75784925419591886</v>
      </c>
      <c r="AC3675">
        <v>0</v>
      </c>
      <c r="AD3675">
        <v>0</v>
      </c>
      <c r="AE3675">
        <v>3.8749367509324655</v>
      </c>
    </row>
    <row r="3676" spans="1:31" x14ac:dyDescent="0.25">
      <c r="A3676">
        <v>1812619</v>
      </c>
      <c r="B3676">
        <v>1</v>
      </c>
      <c r="C3676" t="s">
        <v>81</v>
      </c>
      <c r="D3676" t="s">
        <v>112</v>
      </c>
      <c r="E3676" t="s">
        <v>176</v>
      </c>
      <c r="F3676" t="s">
        <v>10808</v>
      </c>
      <c r="G3676" t="s">
        <v>142</v>
      </c>
      <c r="H3676" t="s">
        <v>143</v>
      </c>
      <c r="I3676" t="s">
        <v>135</v>
      </c>
      <c r="J3676" t="s">
        <v>136</v>
      </c>
      <c r="K3676" t="s">
        <v>137</v>
      </c>
      <c r="L3676" t="s">
        <v>10809</v>
      </c>
      <c r="M3676" t="s">
        <v>10810</v>
      </c>
      <c r="N3676">
        <v>2.5672222219999998</v>
      </c>
      <c r="O3676">
        <v>0</v>
      </c>
      <c r="P3676">
        <v>1062</v>
      </c>
      <c r="Q3676">
        <v>51</v>
      </c>
      <c r="R3676">
        <v>69</v>
      </c>
      <c r="S3676">
        <v>3</v>
      </c>
      <c r="T3676">
        <v>126</v>
      </c>
      <c r="U3676">
        <v>1</v>
      </c>
      <c r="V3676">
        <v>0</v>
      </c>
      <c r="W3676">
        <v>0</v>
      </c>
      <c r="X3676">
        <v>473.13665011314509</v>
      </c>
      <c r="Y3676">
        <v>189.11473384036779</v>
      </c>
      <c r="Z3676">
        <v>186.82898450761147</v>
      </c>
      <c r="AA3676">
        <v>17.155710388174846</v>
      </c>
      <c r="AB3676">
        <v>62.452388558561076</v>
      </c>
      <c r="AC3676">
        <v>2.7369127848936259</v>
      </c>
      <c r="AD3676">
        <v>0</v>
      </c>
      <c r="AE3676">
        <v>931.42538019275401</v>
      </c>
    </row>
    <row r="3677" spans="1:31" x14ac:dyDescent="0.25">
      <c r="A3677">
        <v>1812620</v>
      </c>
      <c r="B3677">
        <v>1</v>
      </c>
      <c r="C3677" t="s">
        <v>81</v>
      </c>
      <c r="D3677" t="s">
        <v>128</v>
      </c>
      <c r="E3677" t="s">
        <v>291</v>
      </c>
      <c r="F3677" t="s">
        <v>1542</v>
      </c>
      <c r="G3677" t="s">
        <v>424</v>
      </c>
      <c r="H3677" t="s">
        <v>134</v>
      </c>
      <c r="I3677" t="s">
        <v>135</v>
      </c>
      <c r="J3677" t="s">
        <v>136</v>
      </c>
      <c r="K3677" t="s">
        <v>137</v>
      </c>
      <c r="L3677" t="s">
        <v>10811</v>
      </c>
      <c r="M3677" t="s">
        <v>10812</v>
      </c>
      <c r="N3677">
        <v>2.415277777</v>
      </c>
      <c r="O3677">
        <v>0</v>
      </c>
      <c r="P3677">
        <v>11</v>
      </c>
      <c r="Q3677">
        <v>0</v>
      </c>
      <c r="R3677">
        <v>11</v>
      </c>
      <c r="S3677">
        <v>0</v>
      </c>
      <c r="T3677">
        <v>3</v>
      </c>
      <c r="U3677">
        <v>0</v>
      </c>
      <c r="V3677">
        <v>0</v>
      </c>
      <c r="W3677">
        <v>0</v>
      </c>
      <c r="X3677">
        <v>5.6505368557372204</v>
      </c>
      <c r="Y3677">
        <v>0</v>
      </c>
      <c r="Z3677">
        <v>3.6880980433162294</v>
      </c>
      <c r="AA3677">
        <v>0</v>
      </c>
      <c r="AB3677">
        <v>7.927702034591932</v>
      </c>
      <c r="AC3677">
        <v>0</v>
      </c>
      <c r="AD3677">
        <v>0</v>
      </c>
      <c r="AE3677">
        <v>17.26633693364538</v>
      </c>
    </row>
    <row r="3678" spans="1:31" x14ac:dyDescent="0.25">
      <c r="A3678">
        <v>1812623</v>
      </c>
      <c r="B3678">
        <v>1</v>
      </c>
      <c r="C3678" t="s">
        <v>81</v>
      </c>
      <c r="D3678" t="s">
        <v>120</v>
      </c>
      <c r="E3678" t="s">
        <v>193</v>
      </c>
      <c r="F3678" t="s">
        <v>10813</v>
      </c>
      <c r="G3678" t="s">
        <v>235</v>
      </c>
      <c r="H3678" t="s">
        <v>134</v>
      </c>
      <c r="I3678" t="s">
        <v>135</v>
      </c>
      <c r="J3678" t="s">
        <v>136</v>
      </c>
      <c r="K3678" t="s">
        <v>137</v>
      </c>
      <c r="L3678" t="s">
        <v>10814</v>
      </c>
      <c r="M3678" t="s">
        <v>10815</v>
      </c>
      <c r="N3678">
        <v>1.8563888879999999</v>
      </c>
      <c r="O3678">
        <v>0</v>
      </c>
      <c r="P3678">
        <v>13</v>
      </c>
      <c r="Q3678">
        <v>0</v>
      </c>
      <c r="R3678">
        <v>1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4.0992049925859773</v>
      </c>
      <c r="Y3678">
        <v>0</v>
      </c>
      <c r="Z3678">
        <v>3.937755310377556E-2</v>
      </c>
      <c r="AA3678">
        <v>0</v>
      </c>
      <c r="AB3678">
        <v>0</v>
      </c>
      <c r="AC3678">
        <v>0</v>
      </c>
      <c r="AD3678">
        <v>0</v>
      </c>
      <c r="AE3678">
        <v>4.1385825456897525</v>
      </c>
    </row>
    <row r="3679" spans="1:31" x14ac:dyDescent="0.25">
      <c r="A3679">
        <v>1812624</v>
      </c>
      <c r="B3679">
        <v>1</v>
      </c>
      <c r="C3679" t="s">
        <v>81</v>
      </c>
      <c r="D3679" t="s">
        <v>122</v>
      </c>
      <c r="E3679" t="s">
        <v>140</v>
      </c>
      <c r="F3679" t="s">
        <v>10778</v>
      </c>
      <c r="G3679" t="s">
        <v>142</v>
      </c>
      <c r="H3679" t="s">
        <v>143</v>
      </c>
      <c r="I3679" t="s">
        <v>135</v>
      </c>
      <c r="J3679" t="s">
        <v>136</v>
      </c>
      <c r="K3679" t="s">
        <v>137</v>
      </c>
      <c r="L3679" t="s">
        <v>10816</v>
      </c>
      <c r="M3679" t="s">
        <v>10817</v>
      </c>
      <c r="N3679">
        <v>0.54527777700000002</v>
      </c>
      <c r="O3679">
        <v>0</v>
      </c>
      <c r="P3679">
        <v>112</v>
      </c>
      <c r="Q3679">
        <v>0</v>
      </c>
      <c r="R3679">
        <v>0</v>
      </c>
      <c r="S3679">
        <v>0</v>
      </c>
      <c r="T3679">
        <v>11</v>
      </c>
      <c r="U3679">
        <v>0</v>
      </c>
      <c r="V3679">
        <v>0</v>
      </c>
      <c r="W3679">
        <v>0</v>
      </c>
      <c r="X3679">
        <v>6.1552795141002541</v>
      </c>
      <c r="Y3679">
        <v>0</v>
      </c>
      <c r="Z3679">
        <v>0</v>
      </c>
      <c r="AA3679">
        <v>0</v>
      </c>
      <c r="AB3679">
        <v>1.452089081459659</v>
      </c>
      <c r="AC3679">
        <v>0</v>
      </c>
      <c r="AD3679">
        <v>0</v>
      </c>
      <c r="AE3679">
        <v>7.6073685955599135</v>
      </c>
    </row>
    <row r="3680" spans="1:31" x14ac:dyDescent="0.25">
      <c r="A3680">
        <v>1812626</v>
      </c>
      <c r="B3680">
        <v>1</v>
      </c>
      <c r="C3680" t="s">
        <v>80</v>
      </c>
      <c r="D3680" t="s">
        <v>107</v>
      </c>
      <c r="E3680" t="s">
        <v>140</v>
      </c>
      <c r="F3680" t="s">
        <v>2469</v>
      </c>
      <c r="G3680" t="s">
        <v>142</v>
      </c>
      <c r="H3680" t="s">
        <v>143</v>
      </c>
      <c r="I3680" t="s">
        <v>135</v>
      </c>
      <c r="J3680" t="s">
        <v>136</v>
      </c>
      <c r="K3680" t="s">
        <v>137</v>
      </c>
      <c r="L3680" t="s">
        <v>10818</v>
      </c>
      <c r="M3680" t="s">
        <v>10819</v>
      </c>
      <c r="N3680">
        <v>0.88194444400000005</v>
      </c>
      <c r="O3680">
        <v>2</v>
      </c>
      <c r="P3680">
        <v>299</v>
      </c>
      <c r="Q3680">
        <v>41</v>
      </c>
      <c r="R3680">
        <v>17</v>
      </c>
      <c r="S3680">
        <v>7</v>
      </c>
      <c r="T3680">
        <v>40</v>
      </c>
      <c r="U3680">
        <v>0</v>
      </c>
      <c r="V3680">
        <v>0</v>
      </c>
      <c r="W3680">
        <v>1.2081322815684792</v>
      </c>
      <c r="X3680">
        <v>31.363584740531319</v>
      </c>
      <c r="Y3680">
        <v>28.108053083566336</v>
      </c>
      <c r="Z3680">
        <v>1.4207217144546063</v>
      </c>
      <c r="AA3680">
        <v>88.037342011084164</v>
      </c>
      <c r="AB3680">
        <v>6.9284445313408005</v>
      </c>
      <c r="AC3680">
        <v>0</v>
      </c>
      <c r="AD3680">
        <v>0</v>
      </c>
      <c r="AE3680">
        <v>157.06627836254572</v>
      </c>
    </row>
    <row r="3681" spans="1:31" x14ac:dyDescent="0.25">
      <c r="A3681">
        <v>1812627</v>
      </c>
      <c r="B3681">
        <v>1</v>
      </c>
      <c r="C3681" t="s">
        <v>80</v>
      </c>
      <c r="D3681" t="s">
        <v>93</v>
      </c>
      <c r="E3681" t="s">
        <v>140</v>
      </c>
      <c r="F3681" t="s">
        <v>10820</v>
      </c>
      <c r="G3681" t="s">
        <v>142</v>
      </c>
      <c r="H3681" t="s">
        <v>143</v>
      </c>
      <c r="I3681" t="s">
        <v>199</v>
      </c>
      <c r="J3681" t="s">
        <v>136</v>
      </c>
      <c r="K3681" t="s">
        <v>137</v>
      </c>
      <c r="L3681" t="s">
        <v>10821</v>
      </c>
      <c r="M3681" t="s">
        <v>10822</v>
      </c>
      <c r="N3681">
        <v>6.3888879999999997E-3</v>
      </c>
      <c r="O3681">
        <v>0</v>
      </c>
      <c r="P3681">
        <v>411</v>
      </c>
      <c r="Q3681">
        <v>6</v>
      </c>
      <c r="R3681">
        <v>98</v>
      </c>
      <c r="S3681">
        <v>5</v>
      </c>
      <c r="T3681">
        <v>111</v>
      </c>
      <c r="U3681">
        <v>0</v>
      </c>
      <c r="V3681">
        <v>0</v>
      </c>
      <c r="W3681">
        <v>0</v>
      </c>
      <c r="X3681">
        <v>0.43353050429866846</v>
      </c>
      <c r="Y3681">
        <v>9.5682630694000015E-2</v>
      </c>
      <c r="Z3681">
        <v>0.25565715007614004</v>
      </c>
      <c r="AA3681">
        <v>0.15228035019637334</v>
      </c>
      <c r="AB3681">
        <v>0.19792736854953033</v>
      </c>
      <c r="AC3681">
        <v>0</v>
      </c>
      <c r="AD3681">
        <v>0</v>
      </c>
      <c r="AE3681">
        <v>1.1350780038147121</v>
      </c>
    </row>
    <row r="3682" spans="1:31" x14ac:dyDescent="0.25">
      <c r="A3682">
        <v>1812628</v>
      </c>
      <c r="B3682">
        <v>1</v>
      </c>
      <c r="C3682" t="s">
        <v>81</v>
      </c>
      <c r="D3682" t="s">
        <v>128</v>
      </c>
      <c r="E3682" t="s">
        <v>193</v>
      </c>
      <c r="F3682" t="s">
        <v>10823</v>
      </c>
      <c r="G3682" t="s">
        <v>235</v>
      </c>
      <c r="H3682" t="s">
        <v>134</v>
      </c>
      <c r="I3682" t="s">
        <v>135</v>
      </c>
      <c r="J3682" t="s">
        <v>136</v>
      </c>
      <c r="K3682" t="s">
        <v>137</v>
      </c>
      <c r="L3682" t="s">
        <v>10824</v>
      </c>
      <c r="M3682" t="s">
        <v>10825</v>
      </c>
      <c r="N3682">
        <v>1.433333333</v>
      </c>
      <c r="O3682">
        <v>0</v>
      </c>
      <c r="P3682">
        <v>18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3.8782670472782468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3.8782670472782468</v>
      </c>
    </row>
    <row r="3683" spans="1:31" x14ac:dyDescent="0.25">
      <c r="A3683">
        <v>1812629</v>
      </c>
      <c r="B3683">
        <v>1</v>
      </c>
      <c r="C3683" t="s">
        <v>80</v>
      </c>
      <c r="D3683" t="s">
        <v>103</v>
      </c>
      <c r="E3683" t="s">
        <v>146</v>
      </c>
      <c r="F3683" t="s">
        <v>10826</v>
      </c>
      <c r="G3683" t="s">
        <v>170</v>
      </c>
      <c r="H3683" t="s">
        <v>143</v>
      </c>
      <c r="I3683" t="s">
        <v>135</v>
      </c>
      <c r="J3683" t="s">
        <v>136</v>
      </c>
      <c r="K3683" t="s">
        <v>137</v>
      </c>
      <c r="L3683" t="s">
        <v>10827</v>
      </c>
      <c r="M3683" t="s">
        <v>10828</v>
      </c>
      <c r="N3683">
        <v>1.9227777770000001</v>
      </c>
      <c r="O3683">
        <v>0</v>
      </c>
      <c r="P3683">
        <v>91</v>
      </c>
      <c r="Q3683">
        <v>0</v>
      </c>
      <c r="R3683">
        <v>0</v>
      </c>
      <c r="S3683">
        <v>0</v>
      </c>
      <c r="T3683">
        <v>3</v>
      </c>
      <c r="U3683">
        <v>0</v>
      </c>
      <c r="V3683">
        <v>0</v>
      </c>
      <c r="W3683">
        <v>0</v>
      </c>
      <c r="X3683">
        <v>32.456656605414473</v>
      </c>
      <c r="Y3683">
        <v>0</v>
      </c>
      <c r="Z3683">
        <v>0</v>
      </c>
      <c r="AA3683">
        <v>0</v>
      </c>
      <c r="AB3683">
        <v>1.3603636790270879</v>
      </c>
      <c r="AC3683">
        <v>0</v>
      </c>
      <c r="AD3683">
        <v>0</v>
      </c>
      <c r="AE3683">
        <v>33.817020284441561</v>
      </c>
    </row>
    <row r="3684" spans="1:31" x14ac:dyDescent="0.25">
      <c r="A3684">
        <v>1812631</v>
      </c>
      <c r="B3684">
        <v>1</v>
      </c>
      <c r="C3684" t="s">
        <v>81</v>
      </c>
      <c r="D3684" t="s">
        <v>121</v>
      </c>
      <c r="E3684" t="s">
        <v>146</v>
      </c>
      <c r="F3684" t="s">
        <v>10829</v>
      </c>
      <c r="G3684" t="s">
        <v>142</v>
      </c>
      <c r="H3684" t="s">
        <v>143</v>
      </c>
      <c r="I3684" t="s">
        <v>135</v>
      </c>
      <c r="J3684" t="s">
        <v>136</v>
      </c>
      <c r="K3684" t="s">
        <v>137</v>
      </c>
      <c r="L3684" t="s">
        <v>10830</v>
      </c>
      <c r="M3684" t="s">
        <v>10831</v>
      </c>
      <c r="N3684">
        <v>9.4444444000000002E-2</v>
      </c>
      <c r="O3684">
        <v>0</v>
      </c>
      <c r="P3684">
        <v>1166</v>
      </c>
      <c r="Q3684">
        <v>0</v>
      </c>
      <c r="R3684">
        <v>10</v>
      </c>
      <c r="S3684">
        <v>5</v>
      </c>
      <c r="T3684">
        <v>256</v>
      </c>
      <c r="U3684">
        <v>0</v>
      </c>
      <c r="V3684">
        <v>0</v>
      </c>
      <c r="W3684">
        <v>0</v>
      </c>
      <c r="X3684">
        <v>14.54393174164912</v>
      </c>
      <c r="Y3684">
        <v>0</v>
      </c>
      <c r="Z3684">
        <v>0.16665757821809443</v>
      </c>
      <c r="AA3684">
        <v>4.7880920282318682</v>
      </c>
      <c r="AB3684">
        <v>3.760019258473295</v>
      </c>
      <c r="AC3684">
        <v>0</v>
      </c>
      <c r="AD3684">
        <v>0</v>
      </c>
      <c r="AE3684">
        <v>23.258700606572379</v>
      </c>
    </row>
    <row r="3685" spans="1:31" x14ac:dyDescent="0.25">
      <c r="A3685">
        <v>1812632</v>
      </c>
      <c r="B3685">
        <v>1</v>
      </c>
      <c r="C3685" t="s">
        <v>80</v>
      </c>
      <c r="D3685" t="s">
        <v>104</v>
      </c>
      <c r="E3685" t="s">
        <v>146</v>
      </c>
      <c r="F3685" t="s">
        <v>10832</v>
      </c>
      <c r="G3685" t="s">
        <v>142</v>
      </c>
      <c r="H3685" t="s">
        <v>143</v>
      </c>
      <c r="I3685" t="s">
        <v>135</v>
      </c>
      <c r="J3685" t="s">
        <v>136</v>
      </c>
      <c r="K3685" t="s">
        <v>137</v>
      </c>
      <c r="L3685" t="s">
        <v>10833</v>
      </c>
      <c r="M3685" t="s">
        <v>10834</v>
      </c>
      <c r="N3685">
        <v>1.503333333</v>
      </c>
      <c r="O3685">
        <v>0</v>
      </c>
      <c r="P3685">
        <v>6</v>
      </c>
      <c r="Q3685">
        <v>0</v>
      </c>
      <c r="R3685">
        <v>9</v>
      </c>
      <c r="S3685">
        <v>6</v>
      </c>
      <c r="T3685">
        <v>5</v>
      </c>
      <c r="U3685">
        <v>8</v>
      </c>
      <c r="V3685">
        <v>1</v>
      </c>
      <c r="W3685">
        <v>0</v>
      </c>
      <c r="X3685">
        <v>0.2848068438636211</v>
      </c>
      <c r="Y3685">
        <v>0</v>
      </c>
      <c r="Z3685">
        <v>10.014848254075488</v>
      </c>
      <c r="AA3685">
        <v>39.266191873828106</v>
      </c>
      <c r="AB3685">
        <v>0.27859703837107669</v>
      </c>
      <c r="AC3685">
        <v>1100.8105176798369</v>
      </c>
      <c r="AD3685">
        <v>7.2751356313475313</v>
      </c>
      <c r="AE3685">
        <v>1157.9300973213226</v>
      </c>
    </row>
    <row r="3686" spans="1:31" x14ac:dyDescent="0.25">
      <c r="A3686">
        <v>1812635</v>
      </c>
      <c r="B3686">
        <v>1</v>
      </c>
      <c r="C3686" t="s">
        <v>81</v>
      </c>
      <c r="D3686" t="s">
        <v>122</v>
      </c>
      <c r="E3686" t="s">
        <v>140</v>
      </c>
      <c r="F3686" t="s">
        <v>10778</v>
      </c>
      <c r="G3686" t="s">
        <v>142</v>
      </c>
      <c r="H3686" t="s">
        <v>143</v>
      </c>
      <c r="I3686" t="s">
        <v>135</v>
      </c>
      <c r="J3686" t="s">
        <v>136</v>
      </c>
      <c r="K3686" t="s">
        <v>137</v>
      </c>
      <c r="L3686" t="s">
        <v>10835</v>
      </c>
      <c r="M3686" t="s">
        <v>10836</v>
      </c>
      <c r="N3686">
        <v>0.80249999999999999</v>
      </c>
      <c r="O3686">
        <v>0</v>
      </c>
      <c r="P3686">
        <v>112</v>
      </c>
      <c r="Q3686">
        <v>0</v>
      </c>
      <c r="R3686">
        <v>0</v>
      </c>
      <c r="S3686">
        <v>0</v>
      </c>
      <c r="T3686">
        <v>11</v>
      </c>
      <c r="U3686">
        <v>0</v>
      </c>
      <c r="V3686">
        <v>0</v>
      </c>
      <c r="W3686">
        <v>0</v>
      </c>
      <c r="X3686">
        <v>10.692406846278418</v>
      </c>
      <c r="Y3686">
        <v>0</v>
      </c>
      <c r="Z3686">
        <v>0</v>
      </c>
      <c r="AA3686">
        <v>0</v>
      </c>
      <c r="AB3686">
        <v>2.3226464669183793</v>
      </c>
      <c r="AC3686">
        <v>0</v>
      </c>
      <c r="AD3686">
        <v>0</v>
      </c>
      <c r="AE3686">
        <v>13.015053313196798</v>
      </c>
    </row>
    <row r="3687" spans="1:31" x14ac:dyDescent="0.25">
      <c r="A3687">
        <v>1812637</v>
      </c>
      <c r="B3687">
        <v>1</v>
      </c>
      <c r="C3687" t="s">
        <v>80</v>
      </c>
      <c r="D3687" t="s">
        <v>95</v>
      </c>
      <c r="E3687" t="s">
        <v>146</v>
      </c>
      <c r="F3687" t="s">
        <v>10837</v>
      </c>
      <c r="G3687" t="s">
        <v>2385</v>
      </c>
      <c r="H3687" t="s">
        <v>143</v>
      </c>
      <c r="I3687" t="s">
        <v>135</v>
      </c>
      <c r="J3687" t="s">
        <v>136</v>
      </c>
      <c r="K3687" t="s">
        <v>137</v>
      </c>
      <c r="L3687" t="s">
        <v>10838</v>
      </c>
      <c r="M3687" t="s">
        <v>10839</v>
      </c>
      <c r="N3687">
        <v>3.6305555549999999</v>
      </c>
      <c r="O3687">
        <v>0</v>
      </c>
      <c r="P3687">
        <v>0</v>
      </c>
      <c r="Q3687">
        <v>0</v>
      </c>
      <c r="R3687">
        <v>0</v>
      </c>
      <c r="S3687">
        <v>1</v>
      </c>
      <c r="T3687">
        <v>0</v>
      </c>
      <c r="U3687">
        <v>1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406.11294538161633</v>
      </c>
      <c r="AB3687">
        <v>0</v>
      </c>
      <c r="AC3687">
        <v>215.34490748959053</v>
      </c>
      <c r="AD3687">
        <v>0</v>
      </c>
      <c r="AE3687">
        <v>621.4578528712068</v>
      </c>
    </row>
    <row r="3688" spans="1:31" x14ac:dyDescent="0.25">
      <c r="A3688">
        <v>1812639</v>
      </c>
      <c r="B3688">
        <v>1</v>
      </c>
      <c r="C3688" t="s">
        <v>81</v>
      </c>
      <c r="D3688" t="s">
        <v>128</v>
      </c>
      <c r="E3688" t="s">
        <v>131</v>
      </c>
      <c r="F3688" t="s">
        <v>10840</v>
      </c>
      <c r="G3688" t="s">
        <v>231</v>
      </c>
      <c r="H3688" t="s">
        <v>134</v>
      </c>
      <c r="I3688" t="s">
        <v>135</v>
      </c>
      <c r="J3688" t="s">
        <v>136</v>
      </c>
      <c r="K3688" t="s">
        <v>137</v>
      </c>
      <c r="L3688" t="s">
        <v>10841</v>
      </c>
      <c r="M3688" t="s">
        <v>10842</v>
      </c>
      <c r="N3688">
        <v>1.1302777770000001</v>
      </c>
      <c r="O3688">
        <v>0</v>
      </c>
      <c r="P3688">
        <v>11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2.6035377418934629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2.6035377418934629</v>
      </c>
    </row>
    <row r="3689" spans="1:31" x14ac:dyDescent="0.25">
      <c r="A3689">
        <v>1812640</v>
      </c>
      <c r="B3689">
        <v>1</v>
      </c>
      <c r="C3689" t="s">
        <v>80</v>
      </c>
      <c r="D3689" t="s">
        <v>92</v>
      </c>
      <c r="E3689" t="s">
        <v>193</v>
      </c>
      <c r="F3689" t="s">
        <v>10843</v>
      </c>
      <c r="G3689" t="s">
        <v>373</v>
      </c>
      <c r="H3689" t="s">
        <v>134</v>
      </c>
      <c r="I3689" t="s">
        <v>135</v>
      </c>
      <c r="J3689" t="s">
        <v>136</v>
      </c>
      <c r="K3689" t="s">
        <v>137</v>
      </c>
      <c r="L3689" t="s">
        <v>10844</v>
      </c>
      <c r="M3689" t="s">
        <v>10845</v>
      </c>
      <c r="N3689">
        <v>3.1038888880000002</v>
      </c>
      <c r="O3689">
        <v>0</v>
      </c>
      <c r="P3689">
        <v>5</v>
      </c>
      <c r="Q3689">
        <v>0</v>
      </c>
      <c r="R3689">
        <v>6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3.7137711386193892</v>
      </c>
      <c r="Y3689">
        <v>0</v>
      </c>
      <c r="Z3689">
        <v>0.72607678586110458</v>
      </c>
      <c r="AA3689">
        <v>0</v>
      </c>
      <c r="AB3689">
        <v>0</v>
      </c>
      <c r="AC3689">
        <v>0</v>
      </c>
      <c r="AD3689">
        <v>0</v>
      </c>
      <c r="AE3689">
        <v>4.4398479244804943</v>
      </c>
    </row>
    <row r="3690" spans="1:31" x14ac:dyDescent="0.25">
      <c r="A3690">
        <v>1812642</v>
      </c>
      <c r="B3690">
        <v>1</v>
      </c>
      <c r="C3690" t="s">
        <v>80</v>
      </c>
      <c r="D3690" t="s">
        <v>105</v>
      </c>
      <c r="E3690" t="s">
        <v>176</v>
      </c>
      <c r="F3690" t="s">
        <v>10846</v>
      </c>
      <c r="G3690" t="s">
        <v>142</v>
      </c>
      <c r="H3690" t="s">
        <v>143</v>
      </c>
      <c r="I3690" t="s">
        <v>135</v>
      </c>
      <c r="J3690" t="s">
        <v>136</v>
      </c>
      <c r="K3690" t="s">
        <v>137</v>
      </c>
      <c r="L3690" t="s">
        <v>10847</v>
      </c>
      <c r="M3690" t="s">
        <v>10848</v>
      </c>
      <c r="N3690">
        <v>0.50555555500000005</v>
      </c>
      <c r="O3690">
        <v>1</v>
      </c>
      <c r="P3690">
        <v>359</v>
      </c>
      <c r="Q3690">
        <v>1</v>
      </c>
      <c r="R3690">
        <v>2</v>
      </c>
      <c r="S3690">
        <v>6</v>
      </c>
      <c r="T3690">
        <v>38</v>
      </c>
      <c r="U3690">
        <v>0</v>
      </c>
      <c r="V3690">
        <v>0</v>
      </c>
      <c r="W3690">
        <v>0.21160188602633889</v>
      </c>
      <c r="X3690">
        <v>42.230582241889984</v>
      </c>
      <c r="Y3690">
        <v>1.1763639854228891</v>
      </c>
      <c r="Z3690">
        <v>1.9599873879444445E-4</v>
      </c>
      <c r="AA3690">
        <v>8.2811722527190224</v>
      </c>
      <c r="AB3690">
        <v>10.861903461558143</v>
      </c>
      <c r="AC3690">
        <v>0</v>
      </c>
      <c r="AD3690">
        <v>0</v>
      </c>
      <c r="AE3690">
        <v>62.761819826355172</v>
      </c>
    </row>
    <row r="3691" spans="1:31" x14ac:dyDescent="0.25">
      <c r="A3691">
        <v>1812643</v>
      </c>
      <c r="B3691">
        <v>1</v>
      </c>
      <c r="C3691" t="s">
        <v>80</v>
      </c>
      <c r="D3691" t="s">
        <v>96</v>
      </c>
      <c r="E3691" t="s">
        <v>140</v>
      </c>
      <c r="F3691" t="s">
        <v>3621</v>
      </c>
      <c r="G3691" t="s">
        <v>142</v>
      </c>
      <c r="H3691" t="s">
        <v>143</v>
      </c>
      <c r="I3691" t="s">
        <v>135</v>
      </c>
      <c r="J3691" t="s">
        <v>136</v>
      </c>
      <c r="K3691" t="s">
        <v>137</v>
      </c>
      <c r="L3691" t="s">
        <v>10849</v>
      </c>
      <c r="M3691" t="s">
        <v>10850</v>
      </c>
      <c r="N3691">
        <v>1.6219444439999999</v>
      </c>
      <c r="O3691">
        <v>0</v>
      </c>
      <c r="P3691">
        <v>425</v>
      </c>
      <c r="Q3691">
        <v>3</v>
      </c>
      <c r="R3691">
        <v>0</v>
      </c>
      <c r="S3691">
        <v>0</v>
      </c>
      <c r="T3691">
        <v>8</v>
      </c>
      <c r="U3691">
        <v>0</v>
      </c>
      <c r="V3691">
        <v>0</v>
      </c>
      <c r="W3691">
        <v>0</v>
      </c>
      <c r="X3691">
        <v>101.17052397954271</v>
      </c>
      <c r="Y3691">
        <v>812.60804080221169</v>
      </c>
      <c r="Z3691">
        <v>0</v>
      </c>
      <c r="AA3691">
        <v>0</v>
      </c>
      <c r="AB3691">
        <v>15.018572758078633</v>
      </c>
      <c r="AC3691">
        <v>0</v>
      </c>
      <c r="AD3691">
        <v>0</v>
      </c>
      <c r="AE3691">
        <v>928.7971375398331</v>
      </c>
    </row>
    <row r="3692" spans="1:31" x14ac:dyDescent="0.25">
      <c r="A3692">
        <v>1812644</v>
      </c>
      <c r="B3692">
        <v>1</v>
      </c>
      <c r="C3692" t="s">
        <v>81</v>
      </c>
      <c r="D3692" t="s">
        <v>115</v>
      </c>
      <c r="E3692" t="s">
        <v>176</v>
      </c>
      <c r="F3692" t="s">
        <v>10851</v>
      </c>
      <c r="G3692" t="s">
        <v>142</v>
      </c>
      <c r="H3692" t="s">
        <v>143</v>
      </c>
      <c r="I3692" t="s">
        <v>135</v>
      </c>
      <c r="J3692" t="s">
        <v>136</v>
      </c>
      <c r="K3692" t="s">
        <v>137</v>
      </c>
      <c r="L3692" t="s">
        <v>10852</v>
      </c>
      <c r="M3692" t="s">
        <v>10853</v>
      </c>
      <c r="N3692">
        <v>9.4722221999999995E-2</v>
      </c>
      <c r="O3692">
        <v>0</v>
      </c>
      <c r="P3692">
        <v>555</v>
      </c>
      <c r="Q3692">
        <v>14</v>
      </c>
      <c r="R3692">
        <v>187</v>
      </c>
      <c r="S3692">
        <v>1</v>
      </c>
      <c r="T3692">
        <v>29</v>
      </c>
      <c r="U3692">
        <v>1</v>
      </c>
      <c r="V3692">
        <v>0</v>
      </c>
      <c r="W3692">
        <v>0</v>
      </c>
      <c r="X3692">
        <v>7.4365997647924011</v>
      </c>
      <c r="Y3692">
        <v>5.2868445153888226</v>
      </c>
      <c r="Z3692">
        <v>5.2143586282513592</v>
      </c>
      <c r="AA3692">
        <v>6.58305302644E-2</v>
      </c>
      <c r="AB3692">
        <v>0.84143165937653164</v>
      </c>
      <c r="AC3692">
        <v>0.79464110995664994</v>
      </c>
      <c r="AD3692">
        <v>0</v>
      </c>
      <c r="AE3692">
        <v>19.639706208030162</v>
      </c>
    </row>
    <row r="3693" spans="1:31" x14ac:dyDescent="0.25">
      <c r="A3693">
        <v>1812645</v>
      </c>
      <c r="B3693">
        <v>1</v>
      </c>
      <c r="C3693" t="s">
        <v>81</v>
      </c>
      <c r="D3693" t="s">
        <v>112</v>
      </c>
      <c r="E3693" t="s">
        <v>146</v>
      </c>
      <c r="F3693" t="s">
        <v>10854</v>
      </c>
      <c r="G3693" t="s">
        <v>142</v>
      </c>
      <c r="H3693" t="s">
        <v>143</v>
      </c>
      <c r="I3693" t="s">
        <v>135</v>
      </c>
      <c r="J3693" t="s">
        <v>136</v>
      </c>
      <c r="K3693" t="s">
        <v>137</v>
      </c>
      <c r="L3693" t="s">
        <v>10855</v>
      </c>
      <c r="M3693" t="s">
        <v>10856</v>
      </c>
      <c r="N3693">
        <v>2.5866666660000002</v>
      </c>
      <c r="O3693">
        <v>0</v>
      </c>
      <c r="P3693">
        <v>87</v>
      </c>
      <c r="Q3693">
        <v>2</v>
      </c>
      <c r="R3693">
        <v>33</v>
      </c>
      <c r="S3693">
        <v>0</v>
      </c>
      <c r="T3693">
        <v>4</v>
      </c>
      <c r="U3693">
        <v>0</v>
      </c>
      <c r="V3693">
        <v>0</v>
      </c>
      <c r="W3693">
        <v>0</v>
      </c>
      <c r="X3693">
        <v>35.340371355101368</v>
      </c>
      <c r="Y3693">
        <v>44.417447585498259</v>
      </c>
      <c r="Z3693">
        <v>10.510157997760336</v>
      </c>
      <c r="AA3693">
        <v>0</v>
      </c>
      <c r="AB3693">
        <v>5.0130850224825831</v>
      </c>
      <c r="AC3693">
        <v>0</v>
      </c>
      <c r="AD3693">
        <v>0</v>
      </c>
      <c r="AE3693">
        <v>95.28106196084255</v>
      </c>
    </row>
    <row r="3694" spans="1:31" x14ac:dyDescent="0.25">
      <c r="A3694">
        <v>1812646</v>
      </c>
      <c r="B3694">
        <v>1</v>
      </c>
      <c r="C3694" t="s">
        <v>80</v>
      </c>
      <c r="D3694" t="s">
        <v>104</v>
      </c>
      <c r="E3694" t="s">
        <v>146</v>
      </c>
      <c r="F3694" t="s">
        <v>10857</v>
      </c>
      <c r="G3694" t="s">
        <v>1471</v>
      </c>
      <c r="H3694" t="s">
        <v>143</v>
      </c>
      <c r="I3694" t="s">
        <v>135</v>
      </c>
      <c r="J3694" t="s">
        <v>136</v>
      </c>
      <c r="K3694" t="s">
        <v>137</v>
      </c>
      <c r="L3694" t="s">
        <v>10858</v>
      </c>
      <c r="M3694" t="s">
        <v>10859</v>
      </c>
      <c r="N3694">
        <v>2.1897222219999999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148.86417714857782</v>
      </c>
      <c r="AD3694">
        <v>0</v>
      </c>
      <c r="AE3694">
        <v>148.86417714857782</v>
      </c>
    </row>
    <row r="3695" spans="1:31" x14ac:dyDescent="0.25">
      <c r="A3695">
        <v>1812648</v>
      </c>
      <c r="B3695">
        <v>1</v>
      </c>
      <c r="C3695" t="s">
        <v>80</v>
      </c>
      <c r="D3695" t="s">
        <v>94</v>
      </c>
      <c r="E3695" t="s">
        <v>176</v>
      </c>
      <c r="F3695" t="s">
        <v>10860</v>
      </c>
      <c r="G3695" t="s">
        <v>142</v>
      </c>
      <c r="H3695" t="s">
        <v>143</v>
      </c>
      <c r="I3695" t="s">
        <v>135</v>
      </c>
      <c r="J3695" t="s">
        <v>136</v>
      </c>
      <c r="K3695" t="s">
        <v>137</v>
      </c>
      <c r="L3695" t="s">
        <v>10861</v>
      </c>
      <c r="M3695" t="s">
        <v>10862</v>
      </c>
      <c r="N3695">
        <v>1.983333333</v>
      </c>
      <c r="O3695">
        <v>0</v>
      </c>
      <c r="P3695">
        <v>195</v>
      </c>
      <c r="Q3695">
        <v>21</v>
      </c>
      <c r="R3695">
        <v>15</v>
      </c>
      <c r="S3695">
        <v>2</v>
      </c>
      <c r="T3695">
        <v>17</v>
      </c>
      <c r="U3695">
        <v>0</v>
      </c>
      <c r="V3695">
        <v>0</v>
      </c>
      <c r="W3695">
        <v>0</v>
      </c>
      <c r="X3695">
        <v>41.300763644438796</v>
      </c>
      <c r="Y3695">
        <v>31.227085425690916</v>
      </c>
      <c r="Z3695">
        <v>6.7510594358688527</v>
      </c>
      <c r="AA3695">
        <v>4.5907920602909993</v>
      </c>
      <c r="AB3695">
        <v>33.412690697362073</v>
      </c>
      <c r="AC3695">
        <v>0</v>
      </c>
      <c r="AD3695">
        <v>0</v>
      </c>
      <c r="AE3695">
        <v>117.28239126365165</v>
      </c>
    </row>
    <row r="3696" spans="1:31" x14ac:dyDescent="0.25">
      <c r="A3696">
        <v>1812650</v>
      </c>
      <c r="B3696">
        <v>1</v>
      </c>
      <c r="C3696" t="s">
        <v>81</v>
      </c>
      <c r="D3696" t="s">
        <v>118</v>
      </c>
      <c r="E3696" t="s">
        <v>146</v>
      </c>
      <c r="F3696" t="s">
        <v>10863</v>
      </c>
      <c r="G3696" t="s">
        <v>142</v>
      </c>
      <c r="H3696" t="s">
        <v>143</v>
      </c>
      <c r="I3696" t="s">
        <v>135</v>
      </c>
      <c r="J3696" t="s">
        <v>136</v>
      </c>
      <c r="K3696" t="s">
        <v>137</v>
      </c>
      <c r="L3696" t="s">
        <v>10864</v>
      </c>
      <c r="M3696" t="s">
        <v>10865</v>
      </c>
      <c r="N3696">
        <v>1.1163888879999999</v>
      </c>
      <c r="O3696">
        <v>0</v>
      </c>
      <c r="P3696">
        <v>341</v>
      </c>
      <c r="Q3696">
        <v>2</v>
      </c>
      <c r="R3696">
        <v>74</v>
      </c>
      <c r="S3696">
        <v>0</v>
      </c>
      <c r="T3696">
        <v>10</v>
      </c>
      <c r="U3696">
        <v>0</v>
      </c>
      <c r="V3696">
        <v>0</v>
      </c>
      <c r="W3696">
        <v>0</v>
      </c>
      <c r="X3696">
        <v>48.97878579765095</v>
      </c>
      <c r="Y3696">
        <v>7.0735865482959372</v>
      </c>
      <c r="Z3696">
        <v>17.831476430901066</v>
      </c>
      <c r="AA3696">
        <v>0</v>
      </c>
      <c r="AB3696">
        <v>2.6864415383713371</v>
      </c>
      <c r="AC3696">
        <v>0</v>
      </c>
      <c r="AD3696">
        <v>0</v>
      </c>
      <c r="AE3696">
        <v>76.570290315219296</v>
      </c>
    </row>
    <row r="3697" spans="1:31" x14ac:dyDescent="0.25">
      <c r="A3697">
        <v>1812651</v>
      </c>
      <c r="B3697">
        <v>1</v>
      </c>
      <c r="C3697" t="s">
        <v>80</v>
      </c>
      <c r="D3697" t="s">
        <v>93</v>
      </c>
      <c r="E3697" t="s">
        <v>131</v>
      </c>
      <c r="F3697" t="s">
        <v>10866</v>
      </c>
      <c r="G3697" t="s">
        <v>231</v>
      </c>
      <c r="H3697" t="s">
        <v>134</v>
      </c>
      <c r="I3697" t="s">
        <v>135</v>
      </c>
      <c r="J3697" t="s">
        <v>136</v>
      </c>
      <c r="K3697" t="s">
        <v>137</v>
      </c>
      <c r="L3697" t="s">
        <v>10867</v>
      </c>
      <c r="M3697" t="s">
        <v>10868</v>
      </c>
      <c r="N3697">
        <v>1.7536111109999999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0.22655067280232138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0.22655067280232138</v>
      </c>
    </row>
    <row r="3698" spans="1:31" x14ac:dyDescent="0.25">
      <c r="A3698">
        <v>1812653</v>
      </c>
      <c r="B3698">
        <v>1</v>
      </c>
      <c r="C3698" t="s">
        <v>80</v>
      </c>
      <c r="D3698" t="s">
        <v>101</v>
      </c>
      <c r="E3698" t="s">
        <v>193</v>
      </c>
      <c r="F3698" t="s">
        <v>10869</v>
      </c>
      <c r="G3698" t="s">
        <v>1987</v>
      </c>
      <c r="H3698" t="s">
        <v>134</v>
      </c>
      <c r="I3698" t="s">
        <v>135</v>
      </c>
      <c r="J3698" t="s">
        <v>136</v>
      </c>
      <c r="K3698" t="s">
        <v>137</v>
      </c>
      <c r="L3698" t="s">
        <v>10870</v>
      </c>
      <c r="M3698" t="s">
        <v>10871</v>
      </c>
      <c r="N3698">
        <v>1.163333333</v>
      </c>
      <c r="O3698">
        <v>0</v>
      </c>
      <c r="P3698">
        <v>86</v>
      </c>
      <c r="Q3698">
        <v>0</v>
      </c>
      <c r="R3698">
        <v>1</v>
      </c>
      <c r="S3698">
        <v>0</v>
      </c>
      <c r="T3698">
        <v>2</v>
      </c>
      <c r="U3698">
        <v>0</v>
      </c>
      <c r="V3698">
        <v>0</v>
      </c>
      <c r="W3698">
        <v>0</v>
      </c>
      <c r="X3698">
        <v>37.291635217251176</v>
      </c>
      <c r="Y3698">
        <v>0</v>
      </c>
      <c r="Z3698">
        <v>1.4301214499999999E-2</v>
      </c>
      <c r="AA3698">
        <v>0</v>
      </c>
      <c r="AB3698">
        <v>1.5969321380151735</v>
      </c>
      <c r="AC3698">
        <v>0</v>
      </c>
      <c r="AD3698">
        <v>0</v>
      </c>
      <c r="AE3698">
        <v>38.902868569766355</v>
      </c>
    </row>
    <row r="3699" spans="1:31" x14ac:dyDescent="0.25">
      <c r="A3699">
        <v>1812657</v>
      </c>
      <c r="B3699">
        <v>1</v>
      </c>
      <c r="C3699" t="s">
        <v>81</v>
      </c>
      <c r="D3699" t="s">
        <v>122</v>
      </c>
      <c r="E3699" t="s">
        <v>140</v>
      </c>
      <c r="F3699" t="s">
        <v>10778</v>
      </c>
      <c r="G3699" t="s">
        <v>142</v>
      </c>
      <c r="H3699" t="s">
        <v>143</v>
      </c>
      <c r="I3699" t="s">
        <v>135</v>
      </c>
      <c r="J3699" t="s">
        <v>136</v>
      </c>
      <c r="K3699" t="s">
        <v>137</v>
      </c>
      <c r="L3699" t="s">
        <v>10872</v>
      </c>
      <c r="M3699" t="s">
        <v>10873</v>
      </c>
      <c r="N3699">
        <v>0.323333333</v>
      </c>
      <c r="O3699">
        <v>0</v>
      </c>
      <c r="P3699">
        <v>112</v>
      </c>
      <c r="Q3699">
        <v>0</v>
      </c>
      <c r="R3699">
        <v>0</v>
      </c>
      <c r="S3699">
        <v>0</v>
      </c>
      <c r="T3699">
        <v>11</v>
      </c>
      <c r="U3699">
        <v>0</v>
      </c>
      <c r="V3699">
        <v>0</v>
      </c>
      <c r="W3699">
        <v>0</v>
      </c>
      <c r="X3699">
        <v>5.0406794025799453</v>
      </c>
      <c r="Y3699">
        <v>0</v>
      </c>
      <c r="Z3699">
        <v>0</v>
      </c>
      <c r="AA3699">
        <v>0</v>
      </c>
      <c r="AB3699">
        <v>1.0008641579977733</v>
      </c>
      <c r="AC3699">
        <v>0</v>
      </c>
      <c r="AD3699">
        <v>0</v>
      </c>
      <c r="AE3699">
        <v>6.0415435605777184</v>
      </c>
    </row>
    <row r="3700" spans="1:31" x14ac:dyDescent="0.25">
      <c r="A3700">
        <v>1812660</v>
      </c>
      <c r="B3700">
        <v>1</v>
      </c>
      <c r="C3700" t="s">
        <v>80</v>
      </c>
      <c r="D3700" t="s">
        <v>101</v>
      </c>
      <c r="E3700" t="s">
        <v>131</v>
      </c>
      <c r="F3700" t="s">
        <v>10874</v>
      </c>
      <c r="G3700" t="s">
        <v>133</v>
      </c>
      <c r="H3700" t="s">
        <v>134</v>
      </c>
      <c r="I3700" t="s">
        <v>135</v>
      </c>
      <c r="J3700" t="s">
        <v>136</v>
      </c>
      <c r="K3700" t="s">
        <v>137</v>
      </c>
      <c r="L3700" t="s">
        <v>10875</v>
      </c>
      <c r="M3700" t="s">
        <v>10876</v>
      </c>
      <c r="N3700">
        <v>1.8402777770000001</v>
      </c>
      <c r="O3700">
        <v>0</v>
      </c>
      <c r="P3700">
        <v>3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1.4255706852150001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1.4255706852150001</v>
      </c>
    </row>
    <row r="3701" spans="1:31" x14ac:dyDescent="0.25">
      <c r="A3701">
        <v>1812661</v>
      </c>
      <c r="B3701">
        <v>1</v>
      </c>
      <c r="C3701" t="s">
        <v>80</v>
      </c>
      <c r="D3701" t="s">
        <v>103</v>
      </c>
      <c r="E3701" t="s">
        <v>140</v>
      </c>
      <c r="F3701" t="s">
        <v>10877</v>
      </c>
      <c r="G3701" t="s">
        <v>142</v>
      </c>
      <c r="H3701" t="s">
        <v>143</v>
      </c>
      <c r="I3701" t="s">
        <v>135</v>
      </c>
      <c r="J3701" t="s">
        <v>136</v>
      </c>
      <c r="K3701" t="s">
        <v>137</v>
      </c>
      <c r="L3701" t="s">
        <v>10878</v>
      </c>
      <c r="M3701" t="s">
        <v>10879</v>
      </c>
      <c r="N3701">
        <v>0.63472222199999995</v>
      </c>
      <c r="O3701">
        <v>0</v>
      </c>
      <c r="P3701">
        <v>0</v>
      </c>
      <c r="Q3701">
        <v>4</v>
      </c>
      <c r="R3701">
        <v>18</v>
      </c>
      <c r="S3701">
        <v>5</v>
      </c>
      <c r="T3701">
        <v>5</v>
      </c>
      <c r="U3701">
        <v>3</v>
      </c>
      <c r="V3701">
        <v>0</v>
      </c>
      <c r="W3701">
        <v>0</v>
      </c>
      <c r="X3701">
        <v>0</v>
      </c>
      <c r="Y3701">
        <v>5.3448455416838234</v>
      </c>
      <c r="Z3701">
        <v>32.275326567244903</v>
      </c>
      <c r="AA3701">
        <v>15.451839439065747</v>
      </c>
      <c r="AB3701">
        <v>5.5747833525617541</v>
      </c>
      <c r="AC3701">
        <v>11.968511050594582</v>
      </c>
      <c r="AD3701">
        <v>0</v>
      </c>
      <c r="AE3701">
        <v>70.615305951150816</v>
      </c>
    </row>
    <row r="3702" spans="1:31" x14ac:dyDescent="0.25">
      <c r="A3702">
        <v>1812663</v>
      </c>
      <c r="B3702">
        <v>1</v>
      </c>
      <c r="C3702" t="s">
        <v>81</v>
      </c>
      <c r="D3702" t="s">
        <v>122</v>
      </c>
      <c r="E3702" t="s">
        <v>140</v>
      </c>
      <c r="F3702" t="s">
        <v>10778</v>
      </c>
      <c r="G3702" t="s">
        <v>142</v>
      </c>
      <c r="H3702" t="s">
        <v>143</v>
      </c>
      <c r="I3702" t="s">
        <v>135</v>
      </c>
      <c r="J3702" t="s">
        <v>136</v>
      </c>
      <c r="K3702" t="s">
        <v>137</v>
      </c>
      <c r="L3702" t="s">
        <v>10880</v>
      </c>
      <c r="M3702" t="s">
        <v>10881</v>
      </c>
      <c r="N3702">
        <v>1.2050000000000001</v>
      </c>
      <c r="O3702">
        <v>0</v>
      </c>
      <c r="P3702">
        <v>112</v>
      </c>
      <c r="Q3702">
        <v>0</v>
      </c>
      <c r="R3702">
        <v>0</v>
      </c>
      <c r="S3702">
        <v>0</v>
      </c>
      <c r="T3702">
        <v>11</v>
      </c>
      <c r="U3702">
        <v>0</v>
      </c>
      <c r="V3702">
        <v>0</v>
      </c>
      <c r="W3702">
        <v>0</v>
      </c>
      <c r="X3702">
        <v>20.153565991889774</v>
      </c>
      <c r="Y3702">
        <v>0</v>
      </c>
      <c r="Z3702">
        <v>0</v>
      </c>
      <c r="AA3702">
        <v>0</v>
      </c>
      <c r="AB3702">
        <v>3.8844659784169497</v>
      </c>
      <c r="AC3702">
        <v>0</v>
      </c>
      <c r="AD3702">
        <v>0</v>
      </c>
      <c r="AE3702">
        <v>24.038031970306726</v>
      </c>
    </row>
    <row r="3703" spans="1:31" x14ac:dyDescent="0.25">
      <c r="A3703">
        <v>1812664</v>
      </c>
      <c r="B3703">
        <v>1</v>
      </c>
      <c r="C3703" t="s">
        <v>80</v>
      </c>
      <c r="D3703" t="s">
        <v>103</v>
      </c>
      <c r="E3703" t="s">
        <v>146</v>
      </c>
      <c r="F3703" t="s">
        <v>10882</v>
      </c>
      <c r="G3703" t="s">
        <v>170</v>
      </c>
      <c r="H3703" t="s">
        <v>143</v>
      </c>
      <c r="I3703" t="s">
        <v>135</v>
      </c>
      <c r="J3703" t="s">
        <v>136</v>
      </c>
      <c r="K3703" t="s">
        <v>137</v>
      </c>
      <c r="L3703" t="s">
        <v>10883</v>
      </c>
      <c r="M3703" t="s">
        <v>10884</v>
      </c>
      <c r="N3703">
        <v>0.71250000000000002</v>
      </c>
      <c r="O3703">
        <v>0</v>
      </c>
      <c r="P3703">
        <v>80</v>
      </c>
      <c r="Q3703">
        <v>0</v>
      </c>
      <c r="R3703">
        <v>3</v>
      </c>
      <c r="S3703">
        <v>0</v>
      </c>
      <c r="T3703">
        <v>18</v>
      </c>
      <c r="U3703">
        <v>0</v>
      </c>
      <c r="V3703">
        <v>0</v>
      </c>
      <c r="W3703">
        <v>0</v>
      </c>
      <c r="X3703">
        <v>13.297624188401702</v>
      </c>
      <c r="Y3703">
        <v>0</v>
      </c>
      <c r="Z3703">
        <v>1.00246607136585</v>
      </c>
      <c r="AA3703">
        <v>0</v>
      </c>
      <c r="AB3703">
        <v>19.564398912763576</v>
      </c>
      <c r="AC3703">
        <v>0</v>
      </c>
      <c r="AD3703">
        <v>0</v>
      </c>
      <c r="AE3703">
        <v>33.86448917253113</v>
      </c>
    </row>
    <row r="3704" spans="1:31" x14ac:dyDescent="0.25">
      <c r="A3704">
        <v>1812665</v>
      </c>
      <c r="B3704">
        <v>1</v>
      </c>
      <c r="C3704" t="s">
        <v>81</v>
      </c>
      <c r="D3704" t="s">
        <v>115</v>
      </c>
      <c r="E3704" t="s">
        <v>291</v>
      </c>
      <c r="F3704" t="s">
        <v>10885</v>
      </c>
      <c r="G3704" t="s">
        <v>235</v>
      </c>
      <c r="H3704" t="s">
        <v>134</v>
      </c>
      <c r="I3704" t="s">
        <v>135</v>
      </c>
      <c r="J3704" t="s">
        <v>136</v>
      </c>
      <c r="K3704" t="s">
        <v>137</v>
      </c>
      <c r="L3704" t="s">
        <v>10886</v>
      </c>
      <c r="M3704" t="s">
        <v>10887</v>
      </c>
      <c r="N3704">
        <v>2.358055555</v>
      </c>
      <c r="O3704">
        <v>0</v>
      </c>
      <c r="P3704">
        <v>51</v>
      </c>
      <c r="Q3704">
        <v>0</v>
      </c>
      <c r="R3704">
        <v>16</v>
      </c>
      <c r="S3704">
        <v>0</v>
      </c>
      <c r="T3704">
        <v>1</v>
      </c>
      <c r="U3704">
        <v>0</v>
      </c>
      <c r="V3704">
        <v>0</v>
      </c>
      <c r="W3704">
        <v>0</v>
      </c>
      <c r="X3704">
        <v>6.4540312478464523</v>
      </c>
      <c r="Y3704">
        <v>0</v>
      </c>
      <c r="Z3704">
        <v>9.8907146035057565</v>
      </c>
      <c r="AA3704">
        <v>0</v>
      </c>
      <c r="AB3704">
        <v>5.1173214240658176</v>
      </c>
      <c r="AC3704">
        <v>0</v>
      </c>
      <c r="AD3704">
        <v>0</v>
      </c>
      <c r="AE3704">
        <v>21.462067275418026</v>
      </c>
    </row>
    <row r="3705" spans="1:31" x14ac:dyDescent="0.25">
      <c r="A3705">
        <v>1812667</v>
      </c>
      <c r="B3705">
        <v>1</v>
      </c>
      <c r="C3705" t="s">
        <v>81</v>
      </c>
      <c r="D3705" t="s">
        <v>123</v>
      </c>
      <c r="E3705" t="s">
        <v>193</v>
      </c>
      <c r="F3705" t="s">
        <v>10888</v>
      </c>
      <c r="G3705" t="s">
        <v>726</v>
      </c>
      <c r="H3705" t="s">
        <v>134</v>
      </c>
      <c r="I3705" t="s">
        <v>135</v>
      </c>
      <c r="J3705" t="s">
        <v>136</v>
      </c>
      <c r="K3705" t="s">
        <v>137</v>
      </c>
      <c r="L3705" t="s">
        <v>10889</v>
      </c>
      <c r="M3705" t="s">
        <v>10890</v>
      </c>
      <c r="N3705">
        <v>2.2799999999999998</v>
      </c>
      <c r="O3705">
        <v>0</v>
      </c>
      <c r="P3705">
        <v>56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29.424260170763127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29.424260170763127</v>
      </c>
    </row>
    <row r="3706" spans="1:31" x14ac:dyDescent="0.25">
      <c r="A3706">
        <v>1812674</v>
      </c>
      <c r="B3706">
        <v>1</v>
      </c>
      <c r="C3706" t="s">
        <v>80</v>
      </c>
      <c r="D3706" t="s">
        <v>105</v>
      </c>
      <c r="E3706" t="s">
        <v>131</v>
      </c>
      <c r="F3706" t="s">
        <v>10891</v>
      </c>
      <c r="G3706" t="s">
        <v>231</v>
      </c>
      <c r="H3706" t="s">
        <v>134</v>
      </c>
      <c r="I3706" t="s">
        <v>135</v>
      </c>
      <c r="J3706" t="s">
        <v>136</v>
      </c>
      <c r="K3706" t="s">
        <v>137</v>
      </c>
      <c r="L3706" t="s">
        <v>10892</v>
      </c>
      <c r="M3706" t="s">
        <v>10893</v>
      </c>
      <c r="N3706">
        <v>1.4083333330000001</v>
      </c>
      <c r="O3706">
        <v>0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2.1100339431699998E-2</v>
      </c>
      <c r="AA3706">
        <v>0</v>
      </c>
      <c r="AB3706">
        <v>0</v>
      </c>
      <c r="AC3706">
        <v>0</v>
      </c>
      <c r="AD3706">
        <v>0</v>
      </c>
      <c r="AE3706">
        <v>2.1100339431699998E-2</v>
      </c>
    </row>
    <row r="3707" spans="1:31" x14ac:dyDescent="0.25">
      <c r="A3707">
        <v>1812675</v>
      </c>
      <c r="B3707">
        <v>1</v>
      </c>
      <c r="C3707" t="s">
        <v>80</v>
      </c>
      <c r="D3707" t="s">
        <v>104</v>
      </c>
      <c r="E3707" t="s">
        <v>176</v>
      </c>
      <c r="F3707" t="s">
        <v>6416</v>
      </c>
      <c r="G3707" t="s">
        <v>142</v>
      </c>
      <c r="H3707" t="s">
        <v>143</v>
      </c>
      <c r="I3707" t="s">
        <v>135</v>
      </c>
      <c r="J3707" t="s">
        <v>136</v>
      </c>
      <c r="K3707" t="s">
        <v>137</v>
      </c>
      <c r="L3707" t="s">
        <v>10894</v>
      </c>
      <c r="M3707" t="s">
        <v>10895</v>
      </c>
      <c r="N3707">
        <v>1.7094444440000001</v>
      </c>
      <c r="O3707">
        <v>1</v>
      </c>
      <c r="P3707">
        <v>436</v>
      </c>
      <c r="Q3707">
        <v>22</v>
      </c>
      <c r="R3707">
        <v>26</v>
      </c>
      <c r="S3707">
        <v>20</v>
      </c>
      <c r="T3707">
        <v>57</v>
      </c>
      <c r="U3707">
        <v>4</v>
      </c>
      <c r="V3707">
        <v>0</v>
      </c>
      <c r="W3707">
        <v>4.4301514007290361</v>
      </c>
      <c r="X3707">
        <v>197.22766988823048</v>
      </c>
      <c r="Y3707">
        <v>55.650671450993521</v>
      </c>
      <c r="Z3707">
        <v>9.0135045084470882</v>
      </c>
      <c r="AA3707">
        <v>284.82825983769436</v>
      </c>
      <c r="AB3707">
        <v>44.922445375231696</v>
      </c>
      <c r="AC3707">
        <v>31.861188094905174</v>
      </c>
      <c r="AD3707">
        <v>0</v>
      </c>
      <c r="AE3707">
        <v>627.93389055623152</v>
      </c>
    </row>
    <row r="3708" spans="1:31" x14ac:dyDescent="0.25">
      <c r="A3708">
        <v>1812677</v>
      </c>
      <c r="B3708">
        <v>1</v>
      </c>
      <c r="C3708" t="s">
        <v>80</v>
      </c>
      <c r="D3708" t="s">
        <v>93</v>
      </c>
      <c r="E3708" t="s">
        <v>193</v>
      </c>
      <c r="F3708" t="s">
        <v>10896</v>
      </c>
      <c r="G3708" t="s">
        <v>235</v>
      </c>
      <c r="H3708" t="s">
        <v>134</v>
      </c>
      <c r="I3708" t="s">
        <v>135</v>
      </c>
      <c r="J3708" t="s">
        <v>136</v>
      </c>
      <c r="K3708" t="s">
        <v>137</v>
      </c>
      <c r="L3708" t="s">
        <v>10897</v>
      </c>
      <c r="M3708" t="s">
        <v>10898</v>
      </c>
      <c r="N3708">
        <v>1.193333333</v>
      </c>
      <c r="O3708">
        <v>0</v>
      </c>
      <c r="P3708">
        <v>3</v>
      </c>
      <c r="Q3708">
        <v>0</v>
      </c>
      <c r="R3708">
        <v>7</v>
      </c>
      <c r="S3708">
        <v>0</v>
      </c>
      <c r="T3708">
        <v>5</v>
      </c>
      <c r="U3708">
        <v>0</v>
      </c>
      <c r="V3708">
        <v>0</v>
      </c>
      <c r="W3708">
        <v>0</v>
      </c>
      <c r="X3708">
        <v>0.55176319665738505</v>
      </c>
      <c r="Y3708">
        <v>0</v>
      </c>
      <c r="Z3708">
        <v>1.5076436214233961</v>
      </c>
      <c r="AA3708">
        <v>0</v>
      </c>
      <c r="AB3708">
        <v>3.4380557713554905</v>
      </c>
      <c r="AC3708">
        <v>0</v>
      </c>
      <c r="AD3708">
        <v>0</v>
      </c>
      <c r="AE3708">
        <v>5.497462589436271</v>
      </c>
    </row>
    <row r="3709" spans="1:31" x14ac:dyDescent="0.25">
      <c r="A3709">
        <v>1812684</v>
      </c>
      <c r="B3709">
        <v>1</v>
      </c>
      <c r="C3709" t="s">
        <v>80</v>
      </c>
      <c r="D3709" t="s">
        <v>100</v>
      </c>
      <c r="E3709" t="s">
        <v>140</v>
      </c>
      <c r="F3709" t="s">
        <v>10899</v>
      </c>
      <c r="G3709" t="s">
        <v>142</v>
      </c>
      <c r="H3709" t="s">
        <v>143</v>
      </c>
      <c r="I3709" t="s">
        <v>135</v>
      </c>
      <c r="J3709" t="s">
        <v>136</v>
      </c>
      <c r="K3709" t="s">
        <v>137</v>
      </c>
      <c r="L3709" t="s">
        <v>10900</v>
      </c>
      <c r="M3709" t="s">
        <v>10901</v>
      </c>
      <c r="N3709">
        <v>0.37666666599999998</v>
      </c>
      <c r="O3709">
        <v>0</v>
      </c>
      <c r="P3709">
        <v>121</v>
      </c>
      <c r="Q3709">
        <v>0</v>
      </c>
      <c r="R3709">
        <v>18</v>
      </c>
      <c r="S3709">
        <v>3</v>
      </c>
      <c r="T3709">
        <v>36</v>
      </c>
      <c r="U3709">
        <v>2</v>
      </c>
      <c r="V3709">
        <v>2</v>
      </c>
      <c r="W3709">
        <v>0</v>
      </c>
      <c r="X3709">
        <v>13.78784530352346</v>
      </c>
      <c r="Y3709">
        <v>0</v>
      </c>
      <c r="Z3709">
        <v>2.2174338206373667</v>
      </c>
      <c r="AA3709">
        <v>20.761879829714239</v>
      </c>
      <c r="AB3709">
        <v>5.6864535525356512</v>
      </c>
      <c r="AC3709">
        <v>8.9634002860103088</v>
      </c>
      <c r="AD3709">
        <v>10.944790671931933</v>
      </c>
      <c r="AE3709">
        <v>62.361803464352967</v>
      </c>
    </row>
    <row r="3710" spans="1:31" x14ac:dyDescent="0.25">
      <c r="A3710">
        <v>1812685</v>
      </c>
      <c r="B3710">
        <v>1</v>
      </c>
      <c r="C3710" t="s">
        <v>81</v>
      </c>
      <c r="D3710" t="s">
        <v>119</v>
      </c>
      <c r="E3710" t="s">
        <v>146</v>
      </c>
      <c r="F3710" t="s">
        <v>10902</v>
      </c>
      <c r="G3710" t="s">
        <v>170</v>
      </c>
      <c r="H3710" t="s">
        <v>143</v>
      </c>
      <c r="I3710" t="s">
        <v>135</v>
      </c>
      <c r="J3710" t="s">
        <v>136</v>
      </c>
      <c r="K3710" t="s">
        <v>137</v>
      </c>
      <c r="L3710" t="s">
        <v>10903</v>
      </c>
      <c r="M3710" t="s">
        <v>10904</v>
      </c>
      <c r="N3710">
        <v>1.1716666659999999</v>
      </c>
      <c r="O3710">
        <v>0</v>
      </c>
      <c r="P3710">
        <v>28</v>
      </c>
      <c r="Q3710">
        <v>18</v>
      </c>
      <c r="R3710">
        <v>16</v>
      </c>
      <c r="S3710">
        <v>0</v>
      </c>
      <c r="T3710">
        <v>2</v>
      </c>
      <c r="U3710">
        <v>0</v>
      </c>
      <c r="V3710">
        <v>0</v>
      </c>
      <c r="W3710">
        <v>0</v>
      </c>
      <c r="X3710">
        <v>4.3081862431752525</v>
      </c>
      <c r="Y3710">
        <v>22.847481020799307</v>
      </c>
      <c r="Z3710">
        <v>4.07133918763469</v>
      </c>
      <c r="AA3710">
        <v>0</v>
      </c>
      <c r="AB3710">
        <v>6.4399471064799725</v>
      </c>
      <c r="AC3710">
        <v>0</v>
      </c>
      <c r="AD3710">
        <v>0</v>
      </c>
      <c r="AE3710">
        <v>37.666953558089219</v>
      </c>
    </row>
    <row r="3711" spans="1:31" x14ac:dyDescent="0.25">
      <c r="A3711">
        <v>1812686</v>
      </c>
      <c r="B3711">
        <v>1</v>
      </c>
      <c r="C3711" t="s">
        <v>81</v>
      </c>
      <c r="D3711" t="s">
        <v>120</v>
      </c>
      <c r="E3711" t="s">
        <v>131</v>
      </c>
      <c r="F3711" t="s">
        <v>10905</v>
      </c>
      <c r="G3711" t="s">
        <v>231</v>
      </c>
      <c r="H3711" t="s">
        <v>134</v>
      </c>
      <c r="I3711" t="s">
        <v>135</v>
      </c>
      <c r="J3711" t="s">
        <v>136</v>
      </c>
      <c r="K3711" t="s">
        <v>137</v>
      </c>
      <c r="L3711" t="s">
        <v>10906</v>
      </c>
      <c r="M3711" t="s">
        <v>10907</v>
      </c>
      <c r="N3711">
        <v>1.432222222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1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0.33684176500340668</v>
      </c>
      <c r="AC3711">
        <v>0</v>
      </c>
      <c r="AD3711">
        <v>0</v>
      </c>
      <c r="AE3711">
        <v>0.33684176500340668</v>
      </c>
    </row>
    <row r="3712" spans="1:31" x14ac:dyDescent="0.25">
      <c r="A3712">
        <v>1812689</v>
      </c>
      <c r="B3712">
        <v>1</v>
      </c>
      <c r="C3712" t="s">
        <v>81</v>
      </c>
      <c r="D3712" t="s">
        <v>127</v>
      </c>
      <c r="E3712" t="s">
        <v>146</v>
      </c>
      <c r="F3712" t="s">
        <v>10908</v>
      </c>
      <c r="G3712" t="s">
        <v>142</v>
      </c>
      <c r="H3712" t="s">
        <v>143</v>
      </c>
      <c r="I3712" t="s">
        <v>135</v>
      </c>
      <c r="J3712" t="s">
        <v>136</v>
      </c>
      <c r="K3712" t="s">
        <v>137</v>
      </c>
      <c r="L3712" t="s">
        <v>10909</v>
      </c>
      <c r="M3712" t="s">
        <v>10910</v>
      </c>
      <c r="N3712">
        <v>2.4441666660000001</v>
      </c>
      <c r="O3712">
        <v>3</v>
      </c>
      <c r="P3712">
        <v>516</v>
      </c>
      <c r="Q3712">
        <v>90</v>
      </c>
      <c r="R3712">
        <v>47</v>
      </c>
      <c r="S3712">
        <v>7</v>
      </c>
      <c r="T3712">
        <v>44</v>
      </c>
      <c r="U3712">
        <v>0</v>
      </c>
      <c r="V3712">
        <v>0</v>
      </c>
      <c r="W3712">
        <v>2.3592437703302611</v>
      </c>
      <c r="X3712">
        <v>255.47787763014742</v>
      </c>
      <c r="Y3712">
        <v>288.80554148341486</v>
      </c>
      <c r="Z3712">
        <v>116.22389092798858</v>
      </c>
      <c r="AA3712">
        <v>74.408489655206026</v>
      </c>
      <c r="AB3712">
        <v>24.395074217701591</v>
      </c>
      <c r="AC3712">
        <v>0</v>
      </c>
      <c r="AD3712">
        <v>0</v>
      </c>
      <c r="AE3712">
        <v>761.67011768478869</v>
      </c>
    </row>
    <row r="3713" spans="1:31" x14ac:dyDescent="0.25">
      <c r="A3713">
        <v>1812691</v>
      </c>
      <c r="B3713">
        <v>1</v>
      </c>
      <c r="C3713" t="s">
        <v>80</v>
      </c>
      <c r="D3713" t="s">
        <v>107</v>
      </c>
      <c r="E3713" t="s">
        <v>131</v>
      </c>
      <c r="F3713" t="s">
        <v>10911</v>
      </c>
      <c r="G3713" t="s">
        <v>148</v>
      </c>
      <c r="H3713" t="s">
        <v>134</v>
      </c>
      <c r="I3713" t="s">
        <v>135</v>
      </c>
      <c r="J3713" t="s">
        <v>136</v>
      </c>
      <c r="K3713" t="s">
        <v>137</v>
      </c>
      <c r="L3713" t="s">
        <v>10912</v>
      </c>
      <c r="M3713" t="s">
        <v>10913</v>
      </c>
      <c r="N3713">
        <v>1.950555555</v>
      </c>
      <c r="O3713">
        <v>0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0.26207818038941305</v>
      </c>
      <c r="AA3713">
        <v>0</v>
      </c>
      <c r="AB3713">
        <v>0</v>
      </c>
      <c r="AC3713">
        <v>0</v>
      </c>
      <c r="AD3713">
        <v>0</v>
      </c>
      <c r="AE3713">
        <v>0.26207818038941305</v>
      </c>
    </row>
    <row r="3714" spans="1:31" x14ac:dyDescent="0.25">
      <c r="A3714">
        <v>1812692</v>
      </c>
      <c r="B3714">
        <v>1</v>
      </c>
      <c r="C3714" t="s">
        <v>81</v>
      </c>
      <c r="D3714" t="s">
        <v>122</v>
      </c>
      <c r="E3714" t="s">
        <v>146</v>
      </c>
      <c r="F3714" t="s">
        <v>10914</v>
      </c>
      <c r="G3714" t="s">
        <v>142</v>
      </c>
      <c r="H3714" t="s">
        <v>143</v>
      </c>
      <c r="I3714" t="s">
        <v>135</v>
      </c>
      <c r="J3714" t="s">
        <v>136</v>
      </c>
      <c r="K3714" t="s">
        <v>137</v>
      </c>
      <c r="L3714" t="s">
        <v>10915</v>
      </c>
      <c r="M3714" t="s">
        <v>10916</v>
      </c>
      <c r="N3714">
        <v>1.9241666660000001</v>
      </c>
      <c r="O3714">
        <v>0</v>
      </c>
      <c r="P3714">
        <v>190</v>
      </c>
      <c r="Q3714">
        <v>0</v>
      </c>
      <c r="R3714">
        <v>0</v>
      </c>
      <c r="S3714">
        <v>0</v>
      </c>
      <c r="T3714">
        <v>14</v>
      </c>
      <c r="U3714">
        <v>0</v>
      </c>
      <c r="V3714">
        <v>0</v>
      </c>
      <c r="W3714">
        <v>0</v>
      </c>
      <c r="X3714">
        <v>37.521177174514115</v>
      </c>
      <c r="Y3714">
        <v>0</v>
      </c>
      <c r="Z3714">
        <v>0</v>
      </c>
      <c r="AA3714">
        <v>0</v>
      </c>
      <c r="AB3714">
        <v>1.3826313940218575</v>
      </c>
      <c r="AC3714">
        <v>0</v>
      </c>
      <c r="AD3714">
        <v>0</v>
      </c>
      <c r="AE3714">
        <v>38.903808568535972</v>
      </c>
    </row>
    <row r="3715" spans="1:31" x14ac:dyDescent="0.25">
      <c r="A3715">
        <v>1812693</v>
      </c>
      <c r="B3715">
        <v>1</v>
      </c>
      <c r="C3715" t="s">
        <v>80</v>
      </c>
      <c r="D3715" t="s">
        <v>107</v>
      </c>
      <c r="E3715" t="s">
        <v>131</v>
      </c>
      <c r="F3715" t="s">
        <v>10917</v>
      </c>
      <c r="G3715" t="s">
        <v>231</v>
      </c>
      <c r="H3715" t="s">
        <v>134</v>
      </c>
      <c r="I3715" t="s">
        <v>135</v>
      </c>
      <c r="J3715" t="s">
        <v>136</v>
      </c>
      <c r="K3715" t="s">
        <v>137</v>
      </c>
      <c r="L3715" t="s">
        <v>10918</v>
      </c>
      <c r="M3715" t="s">
        <v>10919</v>
      </c>
      <c r="N3715">
        <v>3.2205555549999998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3.2191030301299997E-3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3.2191030301299997E-3</v>
      </c>
    </row>
    <row r="3716" spans="1:31" x14ac:dyDescent="0.25">
      <c r="A3716">
        <v>1812694</v>
      </c>
      <c r="B3716">
        <v>1</v>
      </c>
      <c r="C3716" t="s">
        <v>81</v>
      </c>
      <c r="D3716" t="s">
        <v>118</v>
      </c>
      <c r="E3716" t="s">
        <v>140</v>
      </c>
      <c r="F3716" t="s">
        <v>10920</v>
      </c>
      <c r="G3716" t="s">
        <v>142</v>
      </c>
      <c r="H3716" t="s">
        <v>143</v>
      </c>
      <c r="I3716" t="s">
        <v>199</v>
      </c>
      <c r="J3716" t="s">
        <v>136</v>
      </c>
      <c r="K3716" t="s">
        <v>137</v>
      </c>
      <c r="L3716" t="s">
        <v>10921</v>
      </c>
      <c r="M3716" t="s">
        <v>10922</v>
      </c>
      <c r="N3716">
        <v>7.2222220000000004E-3</v>
      </c>
      <c r="O3716">
        <v>2</v>
      </c>
      <c r="P3716">
        <v>2899</v>
      </c>
      <c r="Q3716">
        <v>85</v>
      </c>
      <c r="R3716">
        <v>123</v>
      </c>
      <c r="S3716">
        <v>6</v>
      </c>
      <c r="T3716">
        <v>220</v>
      </c>
      <c r="U3716">
        <v>0</v>
      </c>
      <c r="V3716">
        <v>1</v>
      </c>
      <c r="W3716">
        <v>3.0229806715333332E-2</v>
      </c>
      <c r="X3716">
        <v>3.9818604205273638</v>
      </c>
      <c r="Y3716">
        <v>0.71388546735381786</v>
      </c>
      <c r="Z3716">
        <v>0.52761648555396445</v>
      </c>
      <c r="AA3716">
        <v>0.16607649138426664</v>
      </c>
      <c r="AB3716">
        <v>0.3587735508191684</v>
      </c>
      <c r="AC3716">
        <v>0</v>
      </c>
      <c r="AD3716">
        <v>5.0114696752033335E-3</v>
      </c>
      <c r="AE3716">
        <v>5.7834536920291182</v>
      </c>
    </row>
    <row r="3717" spans="1:31" x14ac:dyDescent="0.25">
      <c r="A3717">
        <v>1812695</v>
      </c>
      <c r="B3717">
        <v>1</v>
      </c>
      <c r="C3717" t="s">
        <v>80</v>
      </c>
      <c r="D3717" t="s">
        <v>96</v>
      </c>
      <c r="E3717" t="s">
        <v>131</v>
      </c>
      <c r="F3717" t="s">
        <v>10923</v>
      </c>
      <c r="G3717" t="s">
        <v>231</v>
      </c>
      <c r="H3717" t="s">
        <v>134</v>
      </c>
      <c r="I3717" t="s">
        <v>135</v>
      </c>
      <c r="J3717" t="s">
        <v>136</v>
      </c>
      <c r="K3717" t="s">
        <v>137</v>
      </c>
      <c r="L3717" t="s">
        <v>10924</v>
      </c>
      <c r="M3717" t="s">
        <v>10925</v>
      </c>
      <c r="N3717">
        <v>4.1105555550000004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0.28330331220928001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0.28330331220928001</v>
      </c>
    </row>
    <row r="3718" spans="1:31" x14ac:dyDescent="0.25">
      <c r="A3718">
        <v>1812698</v>
      </c>
      <c r="B3718">
        <v>1</v>
      </c>
      <c r="C3718" t="s">
        <v>80</v>
      </c>
      <c r="D3718" t="s">
        <v>96</v>
      </c>
      <c r="E3718" t="s">
        <v>131</v>
      </c>
      <c r="F3718" t="s">
        <v>10926</v>
      </c>
      <c r="G3718" t="s">
        <v>148</v>
      </c>
      <c r="H3718" t="s">
        <v>134</v>
      </c>
      <c r="I3718" t="s">
        <v>135</v>
      </c>
      <c r="J3718" t="s">
        <v>136</v>
      </c>
      <c r="K3718" t="s">
        <v>137</v>
      </c>
      <c r="L3718" t="s">
        <v>10927</v>
      </c>
      <c r="M3718" t="s">
        <v>10928</v>
      </c>
      <c r="N3718">
        <v>1.920555555</v>
      </c>
      <c r="O3718">
        <v>0</v>
      </c>
      <c r="P3718">
        <v>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0.30089587767447723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0.30089587767447723</v>
      </c>
    </row>
    <row r="3719" spans="1:31" x14ac:dyDescent="0.25">
      <c r="A3719">
        <v>1812699</v>
      </c>
      <c r="B3719">
        <v>1</v>
      </c>
      <c r="C3719" t="s">
        <v>81</v>
      </c>
      <c r="D3719" t="s">
        <v>118</v>
      </c>
      <c r="E3719" t="s">
        <v>146</v>
      </c>
      <c r="F3719" t="s">
        <v>10929</v>
      </c>
      <c r="G3719" t="s">
        <v>170</v>
      </c>
      <c r="H3719" t="s">
        <v>143</v>
      </c>
      <c r="I3719" t="s">
        <v>135</v>
      </c>
      <c r="J3719" t="s">
        <v>136</v>
      </c>
      <c r="K3719" t="s">
        <v>137</v>
      </c>
      <c r="L3719" t="s">
        <v>10930</v>
      </c>
      <c r="M3719" t="s">
        <v>10931</v>
      </c>
      <c r="N3719">
        <v>1.318333333</v>
      </c>
      <c r="O3719">
        <v>0</v>
      </c>
      <c r="P3719">
        <v>405</v>
      </c>
      <c r="Q3719">
        <v>0</v>
      </c>
      <c r="R3719">
        <v>8</v>
      </c>
      <c r="S3719">
        <v>0</v>
      </c>
      <c r="T3719">
        <v>23</v>
      </c>
      <c r="U3719">
        <v>0</v>
      </c>
      <c r="V3719">
        <v>1</v>
      </c>
      <c r="W3719">
        <v>0</v>
      </c>
      <c r="X3719">
        <v>116.81154365686885</v>
      </c>
      <c r="Y3719">
        <v>0</v>
      </c>
      <c r="Z3719">
        <v>3.173203373750173</v>
      </c>
      <c r="AA3719">
        <v>0</v>
      </c>
      <c r="AB3719">
        <v>4.8670336525648574</v>
      </c>
      <c r="AC3719">
        <v>0</v>
      </c>
      <c r="AD3719">
        <v>0.92624642496735599</v>
      </c>
      <c r="AE3719">
        <v>125.77802710815124</v>
      </c>
    </row>
    <row r="3720" spans="1:31" x14ac:dyDescent="0.25">
      <c r="A3720">
        <v>1812701</v>
      </c>
      <c r="B3720">
        <v>1</v>
      </c>
      <c r="C3720" t="s">
        <v>80</v>
      </c>
      <c r="D3720" t="s">
        <v>93</v>
      </c>
      <c r="E3720" t="s">
        <v>131</v>
      </c>
      <c r="F3720" t="s">
        <v>10932</v>
      </c>
      <c r="G3720" t="s">
        <v>231</v>
      </c>
      <c r="H3720" t="s">
        <v>134</v>
      </c>
      <c r="I3720" t="s">
        <v>135</v>
      </c>
      <c r="J3720" t="s">
        <v>136</v>
      </c>
      <c r="K3720" t="s">
        <v>137</v>
      </c>
      <c r="L3720" t="s">
        <v>10933</v>
      </c>
      <c r="M3720" t="s">
        <v>10934</v>
      </c>
      <c r="N3720">
        <v>2.204722222</v>
      </c>
      <c r="O3720">
        <v>0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0.25178375945094889</v>
      </c>
      <c r="AA3720">
        <v>0</v>
      </c>
      <c r="AB3720">
        <v>0</v>
      </c>
      <c r="AC3720">
        <v>0</v>
      </c>
      <c r="AD3720">
        <v>0</v>
      </c>
      <c r="AE3720">
        <v>0.25178375945094889</v>
      </c>
    </row>
    <row r="3721" spans="1:31" x14ac:dyDescent="0.25">
      <c r="A3721">
        <v>1812704</v>
      </c>
      <c r="B3721">
        <v>1</v>
      </c>
      <c r="C3721" t="s">
        <v>80</v>
      </c>
      <c r="D3721" t="s">
        <v>96</v>
      </c>
      <c r="E3721" t="s">
        <v>131</v>
      </c>
      <c r="F3721" t="s">
        <v>10935</v>
      </c>
      <c r="G3721" t="s">
        <v>231</v>
      </c>
      <c r="H3721" t="s">
        <v>134</v>
      </c>
      <c r="I3721" t="s">
        <v>135</v>
      </c>
      <c r="J3721" t="s">
        <v>136</v>
      </c>
      <c r="K3721" t="s">
        <v>137</v>
      </c>
      <c r="L3721" t="s">
        <v>10936</v>
      </c>
      <c r="M3721" t="s">
        <v>10937</v>
      </c>
      <c r="N3721">
        <v>0.66083333300000002</v>
      </c>
      <c r="O3721">
        <v>0</v>
      </c>
      <c r="P3721">
        <v>1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0.34748670693945005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0.34748670693945005</v>
      </c>
    </row>
    <row r="3722" spans="1:31" x14ac:dyDescent="0.25">
      <c r="A3722">
        <v>1812705</v>
      </c>
      <c r="B3722">
        <v>1</v>
      </c>
      <c r="C3722" t="s">
        <v>81</v>
      </c>
      <c r="D3722" t="s">
        <v>128</v>
      </c>
      <c r="E3722" t="s">
        <v>131</v>
      </c>
      <c r="F3722" t="s">
        <v>10938</v>
      </c>
      <c r="G3722" t="s">
        <v>1926</v>
      </c>
      <c r="H3722" t="s">
        <v>134</v>
      </c>
      <c r="I3722" t="s">
        <v>135</v>
      </c>
      <c r="J3722" t="s">
        <v>136</v>
      </c>
      <c r="K3722" t="s">
        <v>137</v>
      </c>
      <c r="L3722" t="s">
        <v>10939</v>
      </c>
      <c r="M3722" t="s">
        <v>10940</v>
      </c>
      <c r="N3722">
        <v>0.762222222</v>
      </c>
      <c r="O3722">
        <v>0</v>
      </c>
      <c r="P3722">
        <v>11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2.3773180727841554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2.3773180727841554</v>
      </c>
    </row>
    <row r="3723" spans="1:31" x14ac:dyDescent="0.25">
      <c r="A3723">
        <v>1812706</v>
      </c>
      <c r="B3723">
        <v>1</v>
      </c>
      <c r="C3723" t="s">
        <v>81</v>
      </c>
      <c r="D3723" t="s">
        <v>118</v>
      </c>
      <c r="E3723" t="s">
        <v>131</v>
      </c>
      <c r="F3723" t="s">
        <v>10941</v>
      </c>
      <c r="G3723" t="s">
        <v>148</v>
      </c>
      <c r="H3723" t="s">
        <v>134</v>
      </c>
      <c r="I3723" t="s">
        <v>135</v>
      </c>
      <c r="J3723" t="s">
        <v>136</v>
      </c>
      <c r="K3723" t="s">
        <v>137</v>
      </c>
      <c r="L3723" t="s">
        <v>10942</v>
      </c>
      <c r="M3723" t="s">
        <v>10943</v>
      </c>
      <c r="N3723">
        <v>1.095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0.87573131680530003</v>
      </c>
      <c r="AC3723">
        <v>0</v>
      </c>
      <c r="AD3723">
        <v>0</v>
      </c>
      <c r="AE3723">
        <v>0.87573131680530003</v>
      </c>
    </row>
    <row r="3724" spans="1:31" x14ac:dyDescent="0.25">
      <c r="A3724">
        <v>1812708</v>
      </c>
      <c r="B3724">
        <v>1</v>
      </c>
      <c r="C3724" t="s">
        <v>81</v>
      </c>
      <c r="D3724" t="s">
        <v>122</v>
      </c>
      <c r="E3724" t="s">
        <v>140</v>
      </c>
      <c r="F3724" t="s">
        <v>10778</v>
      </c>
      <c r="G3724" t="s">
        <v>142</v>
      </c>
      <c r="H3724" t="s">
        <v>143</v>
      </c>
      <c r="I3724" t="s">
        <v>135</v>
      </c>
      <c r="J3724" t="s">
        <v>136</v>
      </c>
      <c r="K3724" t="s">
        <v>137</v>
      </c>
      <c r="L3724" t="s">
        <v>10944</v>
      </c>
      <c r="M3724" t="s">
        <v>10945</v>
      </c>
      <c r="N3724">
        <v>0.18416666600000001</v>
      </c>
      <c r="O3724">
        <v>0</v>
      </c>
      <c r="P3724">
        <v>112</v>
      </c>
      <c r="Q3724">
        <v>0</v>
      </c>
      <c r="R3724">
        <v>0</v>
      </c>
      <c r="S3724">
        <v>0</v>
      </c>
      <c r="T3724">
        <v>11</v>
      </c>
      <c r="U3724">
        <v>0</v>
      </c>
      <c r="V3724">
        <v>0</v>
      </c>
      <c r="W3724">
        <v>0</v>
      </c>
      <c r="X3724">
        <v>3.251486489231759</v>
      </c>
      <c r="Y3724">
        <v>0</v>
      </c>
      <c r="Z3724">
        <v>0</v>
      </c>
      <c r="AA3724">
        <v>0</v>
      </c>
      <c r="AB3724">
        <v>0.62466609988492672</v>
      </c>
      <c r="AC3724">
        <v>0</v>
      </c>
      <c r="AD3724">
        <v>0</v>
      </c>
      <c r="AE3724">
        <v>3.8761525891166855</v>
      </c>
    </row>
    <row r="3725" spans="1:31" x14ac:dyDescent="0.25">
      <c r="A3725">
        <v>1812711</v>
      </c>
      <c r="B3725">
        <v>1</v>
      </c>
      <c r="C3725" t="s">
        <v>80</v>
      </c>
      <c r="D3725" t="s">
        <v>102</v>
      </c>
      <c r="E3725" t="s">
        <v>131</v>
      </c>
      <c r="F3725" t="s">
        <v>10946</v>
      </c>
      <c r="G3725" t="s">
        <v>231</v>
      </c>
      <c r="H3725" t="s">
        <v>134</v>
      </c>
      <c r="I3725" t="s">
        <v>135</v>
      </c>
      <c r="J3725" t="s">
        <v>136</v>
      </c>
      <c r="K3725" t="s">
        <v>137</v>
      </c>
      <c r="L3725" t="s">
        <v>10947</v>
      </c>
      <c r="M3725" t="s">
        <v>10948</v>
      </c>
      <c r="N3725">
        <v>3.9544444439999999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0.67569319071106659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0.67569319071106659</v>
      </c>
    </row>
    <row r="3726" spans="1:31" x14ac:dyDescent="0.25">
      <c r="A3726">
        <v>1812714</v>
      </c>
      <c r="B3726">
        <v>1</v>
      </c>
      <c r="C3726" t="s">
        <v>80</v>
      </c>
      <c r="D3726" t="s">
        <v>94</v>
      </c>
      <c r="E3726" t="s">
        <v>131</v>
      </c>
      <c r="F3726" t="s">
        <v>10949</v>
      </c>
      <c r="G3726" t="s">
        <v>209</v>
      </c>
      <c r="H3726" t="s">
        <v>134</v>
      </c>
      <c r="I3726" t="s">
        <v>135</v>
      </c>
      <c r="J3726" t="s">
        <v>136</v>
      </c>
      <c r="K3726" t="s">
        <v>137</v>
      </c>
      <c r="L3726" t="s">
        <v>10950</v>
      </c>
      <c r="M3726" t="s">
        <v>10951</v>
      </c>
      <c r="N3726">
        <v>2.938055555</v>
      </c>
      <c r="O3726">
        <v>0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</row>
    <row r="3727" spans="1:31" x14ac:dyDescent="0.25">
      <c r="A3727">
        <v>1812720</v>
      </c>
      <c r="B3727">
        <v>1</v>
      </c>
      <c r="C3727" t="s">
        <v>80</v>
      </c>
      <c r="D3727" t="s">
        <v>103</v>
      </c>
      <c r="E3727" t="s">
        <v>131</v>
      </c>
      <c r="F3727" t="s">
        <v>10952</v>
      </c>
      <c r="G3727" t="s">
        <v>231</v>
      </c>
      <c r="H3727" t="s">
        <v>134</v>
      </c>
      <c r="I3727" t="s">
        <v>135</v>
      </c>
      <c r="J3727" t="s">
        <v>136</v>
      </c>
      <c r="K3727" t="s">
        <v>137</v>
      </c>
      <c r="L3727" t="s">
        <v>10953</v>
      </c>
      <c r="M3727" t="s">
        <v>10954</v>
      </c>
      <c r="N3727">
        <v>1.466111111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4.0306556081499999E-4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4.0306556081499999E-4</v>
      </c>
    </row>
    <row r="3728" spans="1:31" x14ac:dyDescent="0.25">
      <c r="A3728">
        <v>1812721</v>
      </c>
      <c r="B3728">
        <v>1</v>
      </c>
      <c r="C3728" t="s">
        <v>81</v>
      </c>
      <c r="D3728" t="s">
        <v>122</v>
      </c>
      <c r="E3728" t="s">
        <v>140</v>
      </c>
      <c r="F3728" t="s">
        <v>10955</v>
      </c>
      <c r="G3728" t="s">
        <v>142</v>
      </c>
      <c r="H3728" t="s">
        <v>143</v>
      </c>
      <c r="I3728" t="s">
        <v>135</v>
      </c>
      <c r="J3728" t="s">
        <v>136</v>
      </c>
      <c r="K3728" t="s">
        <v>137</v>
      </c>
      <c r="L3728" t="s">
        <v>10956</v>
      </c>
      <c r="M3728" t="s">
        <v>10957</v>
      </c>
      <c r="N3728">
        <v>0.75916666600000005</v>
      </c>
      <c r="O3728">
        <v>1</v>
      </c>
      <c r="P3728">
        <v>462</v>
      </c>
      <c r="Q3728">
        <v>4</v>
      </c>
      <c r="R3728">
        <v>0</v>
      </c>
      <c r="S3728">
        <v>2</v>
      </c>
      <c r="T3728">
        <v>18</v>
      </c>
      <c r="U3728">
        <v>0</v>
      </c>
      <c r="V3728">
        <v>0</v>
      </c>
      <c r="W3728">
        <v>4.6182784979632498E-2</v>
      </c>
      <c r="X3728">
        <v>36.596553457074855</v>
      </c>
      <c r="Y3728">
        <v>1.2074100649527701</v>
      </c>
      <c r="Z3728">
        <v>0</v>
      </c>
      <c r="AA3728">
        <v>2.4523401888816143</v>
      </c>
      <c r="AB3728">
        <v>0.72905888257625151</v>
      </c>
      <c r="AC3728">
        <v>0</v>
      </c>
      <c r="AD3728">
        <v>0</v>
      </c>
      <c r="AE3728">
        <v>41.031545378465125</v>
      </c>
    </row>
    <row r="3729" spans="1:31" x14ac:dyDescent="0.25">
      <c r="A3729">
        <v>1812727</v>
      </c>
      <c r="B3729">
        <v>1</v>
      </c>
      <c r="C3729" t="s">
        <v>81</v>
      </c>
      <c r="D3729" t="s">
        <v>120</v>
      </c>
      <c r="E3729" t="s">
        <v>131</v>
      </c>
      <c r="F3729" t="s">
        <v>10958</v>
      </c>
      <c r="G3729" t="s">
        <v>231</v>
      </c>
      <c r="H3729" t="s">
        <v>134</v>
      </c>
      <c r="I3729" t="s">
        <v>135</v>
      </c>
      <c r="J3729" t="s">
        <v>136</v>
      </c>
      <c r="K3729" t="s">
        <v>137</v>
      </c>
      <c r="L3729" t="s">
        <v>10959</v>
      </c>
      <c r="M3729" t="s">
        <v>10960</v>
      </c>
      <c r="N3729">
        <v>1.386666666</v>
      </c>
      <c r="O3729">
        <v>0</v>
      </c>
      <c r="P3729">
        <v>1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0.18189470363510335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0.18189470363510335</v>
      </c>
    </row>
    <row r="3730" spans="1:31" x14ac:dyDescent="0.25">
      <c r="A3730">
        <v>1812730</v>
      </c>
      <c r="B3730">
        <v>1</v>
      </c>
      <c r="C3730" t="s">
        <v>81</v>
      </c>
      <c r="D3730" t="s">
        <v>128</v>
      </c>
      <c r="E3730" t="s">
        <v>176</v>
      </c>
      <c r="F3730" t="s">
        <v>10961</v>
      </c>
      <c r="G3730" t="s">
        <v>187</v>
      </c>
      <c r="H3730" t="s">
        <v>143</v>
      </c>
      <c r="I3730" t="s">
        <v>135</v>
      </c>
      <c r="J3730" t="s">
        <v>136</v>
      </c>
      <c r="K3730" t="s">
        <v>137</v>
      </c>
      <c r="L3730" t="s">
        <v>10962</v>
      </c>
      <c r="M3730" t="s">
        <v>10963</v>
      </c>
      <c r="N3730">
        <v>1.517222222</v>
      </c>
      <c r="O3730">
        <v>47</v>
      </c>
      <c r="P3730">
        <v>16168</v>
      </c>
      <c r="Q3730">
        <v>501</v>
      </c>
      <c r="R3730">
        <v>480</v>
      </c>
      <c r="S3730">
        <v>80</v>
      </c>
      <c r="T3730">
        <v>1360</v>
      </c>
      <c r="U3730">
        <v>14</v>
      </c>
      <c r="V3730">
        <v>1</v>
      </c>
      <c r="W3730">
        <v>24.820629319009498</v>
      </c>
      <c r="X3730">
        <v>4810.1739495008624</v>
      </c>
      <c r="Y3730">
        <v>550.60241289797602</v>
      </c>
      <c r="Z3730">
        <v>182.72691842319384</v>
      </c>
      <c r="AA3730">
        <v>1648.2253810451891</v>
      </c>
      <c r="AB3730">
        <v>670.64907844583888</v>
      </c>
      <c r="AC3730">
        <v>269.27337435078937</v>
      </c>
      <c r="AD3730">
        <v>4.6469111567261425</v>
      </c>
      <c r="AE3730">
        <v>8161.1186551395858</v>
      </c>
    </row>
    <row r="3731" spans="1:31" x14ac:dyDescent="0.25">
      <c r="A3731">
        <v>1812732</v>
      </c>
      <c r="B3731">
        <v>1</v>
      </c>
      <c r="C3731" t="s">
        <v>81</v>
      </c>
      <c r="D3731" t="s">
        <v>127</v>
      </c>
      <c r="E3731" t="s">
        <v>326</v>
      </c>
      <c r="F3731" t="s">
        <v>10964</v>
      </c>
      <c r="G3731" t="s">
        <v>148</v>
      </c>
      <c r="H3731" t="s">
        <v>134</v>
      </c>
      <c r="I3731" t="s">
        <v>135</v>
      </c>
      <c r="J3731" t="s">
        <v>3</v>
      </c>
      <c r="K3731" t="s">
        <v>137</v>
      </c>
      <c r="L3731" t="s">
        <v>10965</v>
      </c>
      <c r="M3731" t="s">
        <v>10966</v>
      </c>
      <c r="N3731">
        <v>2.4952777770000001</v>
      </c>
      <c r="O3731">
        <v>0</v>
      </c>
      <c r="P3731">
        <v>67</v>
      </c>
      <c r="Q3731">
        <v>0</v>
      </c>
      <c r="R3731">
        <v>0</v>
      </c>
      <c r="S3731">
        <v>0</v>
      </c>
      <c r="T3731">
        <v>38</v>
      </c>
      <c r="U3731">
        <v>0</v>
      </c>
      <c r="V3731">
        <v>0</v>
      </c>
      <c r="W3731">
        <v>0</v>
      </c>
      <c r="X3731">
        <v>35.970192650395269</v>
      </c>
      <c r="Y3731">
        <v>0</v>
      </c>
      <c r="Z3731">
        <v>0</v>
      </c>
      <c r="AA3731">
        <v>0</v>
      </c>
      <c r="AB3731">
        <v>51.828766231830755</v>
      </c>
      <c r="AC3731">
        <v>0</v>
      </c>
      <c r="AD3731">
        <v>0</v>
      </c>
      <c r="AE3731">
        <v>87.798958882226032</v>
      </c>
    </row>
    <row r="3732" spans="1:31" x14ac:dyDescent="0.25">
      <c r="A3732">
        <v>1812733</v>
      </c>
      <c r="B3732">
        <v>1</v>
      </c>
      <c r="C3732" t="s">
        <v>81</v>
      </c>
      <c r="D3732" t="s">
        <v>116</v>
      </c>
      <c r="E3732" t="s">
        <v>131</v>
      </c>
      <c r="F3732" t="s">
        <v>10967</v>
      </c>
      <c r="G3732" t="s">
        <v>231</v>
      </c>
      <c r="H3732" t="s">
        <v>134</v>
      </c>
      <c r="I3732" t="s">
        <v>135</v>
      </c>
      <c r="J3732" t="s">
        <v>136</v>
      </c>
      <c r="K3732" t="s">
        <v>137</v>
      </c>
      <c r="L3732" t="s">
        <v>10968</v>
      </c>
      <c r="M3732" t="s">
        <v>10969</v>
      </c>
      <c r="N3732">
        <v>2.5213888880000002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0.43541703551518723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0.43541703551518723</v>
      </c>
    </row>
    <row r="3733" spans="1:31" x14ac:dyDescent="0.25">
      <c r="A3733">
        <v>1812734</v>
      </c>
      <c r="B3733">
        <v>1</v>
      </c>
      <c r="C3733" t="s">
        <v>81</v>
      </c>
      <c r="D3733" t="s">
        <v>120</v>
      </c>
      <c r="E3733" t="s">
        <v>146</v>
      </c>
      <c r="F3733" t="s">
        <v>10970</v>
      </c>
      <c r="G3733" t="s">
        <v>142</v>
      </c>
      <c r="H3733" t="s">
        <v>143</v>
      </c>
      <c r="I3733" t="s">
        <v>199</v>
      </c>
      <c r="J3733" t="s">
        <v>136</v>
      </c>
      <c r="K3733" t="s">
        <v>137</v>
      </c>
      <c r="L3733" t="s">
        <v>10971</v>
      </c>
      <c r="M3733" t="s">
        <v>10972</v>
      </c>
      <c r="N3733">
        <v>7.2222220000000004E-3</v>
      </c>
      <c r="O3733">
        <v>3</v>
      </c>
      <c r="P3733">
        <v>738</v>
      </c>
      <c r="Q3733">
        <v>27</v>
      </c>
      <c r="R3733">
        <v>12</v>
      </c>
      <c r="S3733">
        <v>9</v>
      </c>
      <c r="T3733">
        <v>43</v>
      </c>
      <c r="U3733">
        <v>4</v>
      </c>
      <c r="V3733">
        <v>0</v>
      </c>
      <c r="W3733">
        <v>7.1432879407499995E-3</v>
      </c>
      <c r="X3733">
        <v>0.68069625845267179</v>
      </c>
      <c r="Y3733">
        <v>0.75959295728336218</v>
      </c>
      <c r="Z3733">
        <v>4.9864565412133331E-3</v>
      </c>
      <c r="AA3733">
        <v>8.9576651214887781E-2</v>
      </c>
      <c r="AB3733">
        <v>3.4761560316325553E-2</v>
      </c>
      <c r="AC3733">
        <v>0.33075106104083335</v>
      </c>
      <c r="AD3733">
        <v>0</v>
      </c>
      <c r="AE3733">
        <v>1.9075082327900441</v>
      </c>
    </row>
    <row r="3734" spans="1:31" x14ac:dyDescent="0.25">
      <c r="A3734">
        <v>1812735</v>
      </c>
      <c r="B3734">
        <v>1</v>
      </c>
      <c r="C3734" t="s">
        <v>80</v>
      </c>
      <c r="D3734" t="s">
        <v>90</v>
      </c>
      <c r="E3734" t="s">
        <v>131</v>
      </c>
      <c r="F3734" t="s">
        <v>10973</v>
      </c>
      <c r="G3734" t="s">
        <v>133</v>
      </c>
      <c r="H3734" t="s">
        <v>134</v>
      </c>
      <c r="I3734" t="s">
        <v>135</v>
      </c>
      <c r="J3734" t="s">
        <v>136</v>
      </c>
      <c r="K3734" t="s">
        <v>137</v>
      </c>
      <c r="L3734" t="s">
        <v>10974</v>
      </c>
      <c r="M3734" t="s">
        <v>10975</v>
      </c>
      <c r="N3734">
        <v>1.510277777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1</v>
      </c>
      <c r="U3734">
        <v>0</v>
      </c>
      <c r="V3734">
        <v>0</v>
      </c>
      <c r="W3734">
        <v>0</v>
      </c>
      <c r="X3734">
        <v>0.72223082400028837</v>
      </c>
      <c r="Y3734">
        <v>0</v>
      </c>
      <c r="Z3734">
        <v>0</v>
      </c>
      <c r="AA3734">
        <v>0</v>
      </c>
      <c r="AB3734">
        <v>0.1410735595308667</v>
      </c>
      <c r="AC3734">
        <v>0</v>
      </c>
      <c r="AD3734">
        <v>0</v>
      </c>
      <c r="AE3734">
        <v>0.86330438353115513</v>
      </c>
    </row>
    <row r="3735" spans="1:31" x14ac:dyDescent="0.25">
      <c r="A3735">
        <v>1812738</v>
      </c>
      <c r="B3735">
        <v>1</v>
      </c>
      <c r="C3735" t="s">
        <v>80</v>
      </c>
      <c r="D3735" t="s">
        <v>97</v>
      </c>
      <c r="E3735" t="s">
        <v>131</v>
      </c>
      <c r="F3735" t="s">
        <v>10976</v>
      </c>
      <c r="G3735" t="s">
        <v>231</v>
      </c>
      <c r="H3735" t="s">
        <v>134</v>
      </c>
      <c r="I3735" t="s">
        <v>135</v>
      </c>
      <c r="J3735" t="s">
        <v>136</v>
      </c>
      <c r="K3735" t="s">
        <v>137</v>
      </c>
      <c r="L3735" t="s">
        <v>10977</v>
      </c>
      <c r="M3735" t="s">
        <v>10978</v>
      </c>
      <c r="N3735">
        <v>3.2541666660000002</v>
      </c>
      <c r="O3735">
        <v>0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0.40553443573611248</v>
      </c>
      <c r="AA3735">
        <v>0</v>
      </c>
      <c r="AB3735">
        <v>0</v>
      </c>
      <c r="AC3735">
        <v>0</v>
      </c>
      <c r="AD3735">
        <v>0</v>
      </c>
      <c r="AE3735">
        <v>0.40553443573611248</v>
      </c>
    </row>
    <row r="3736" spans="1:31" x14ac:dyDescent="0.25">
      <c r="A3736">
        <v>1812739</v>
      </c>
      <c r="B3736">
        <v>1</v>
      </c>
      <c r="C3736" t="s">
        <v>80</v>
      </c>
      <c r="D3736" t="s">
        <v>105</v>
      </c>
      <c r="E3736" t="s">
        <v>193</v>
      </c>
      <c r="F3736" t="s">
        <v>10979</v>
      </c>
      <c r="G3736" t="s">
        <v>447</v>
      </c>
      <c r="H3736" t="s">
        <v>134</v>
      </c>
      <c r="I3736" t="s">
        <v>135</v>
      </c>
      <c r="J3736" t="s">
        <v>136</v>
      </c>
      <c r="K3736" t="s">
        <v>137</v>
      </c>
      <c r="L3736" t="s">
        <v>10980</v>
      </c>
      <c r="M3736" t="s">
        <v>10981</v>
      </c>
      <c r="N3736">
        <v>2.2200000000000002</v>
      </c>
      <c r="O3736">
        <v>0</v>
      </c>
      <c r="P3736">
        <v>120</v>
      </c>
      <c r="Q3736">
        <v>0</v>
      </c>
      <c r="R3736">
        <v>0</v>
      </c>
      <c r="S3736">
        <v>0</v>
      </c>
      <c r="T3736">
        <v>1</v>
      </c>
      <c r="U3736">
        <v>0</v>
      </c>
      <c r="V3736">
        <v>0</v>
      </c>
      <c r="W3736">
        <v>0</v>
      </c>
      <c r="X3736">
        <v>101.00117437151204</v>
      </c>
      <c r="Y3736">
        <v>0</v>
      </c>
      <c r="Z3736">
        <v>0</v>
      </c>
      <c r="AA3736">
        <v>0</v>
      </c>
      <c r="AB3736">
        <v>4.3079823749970005</v>
      </c>
      <c r="AC3736">
        <v>0</v>
      </c>
      <c r="AD3736">
        <v>0</v>
      </c>
      <c r="AE3736">
        <v>105.30915674650903</v>
      </c>
    </row>
    <row r="3737" spans="1:31" x14ac:dyDescent="0.25">
      <c r="A3737">
        <v>1812740</v>
      </c>
      <c r="B3737">
        <v>1</v>
      </c>
      <c r="C3737" t="s">
        <v>81</v>
      </c>
      <c r="D3737" t="s">
        <v>120</v>
      </c>
      <c r="E3737" t="s">
        <v>291</v>
      </c>
      <c r="F3737" t="s">
        <v>2981</v>
      </c>
      <c r="G3737" t="s">
        <v>424</v>
      </c>
      <c r="H3737" t="s">
        <v>134</v>
      </c>
      <c r="I3737" t="s">
        <v>135</v>
      </c>
      <c r="J3737" t="s">
        <v>136</v>
      </c>
      <c r="K3737" t="s">
        <v>137</v>
      </c>
      <c r="L3737" t="s">
        <v>10982</v>
      </c>
      <c r="M3737" t="s">
        <v>10983</v>
      </c>
      <c r="N3737">
        <v>1.9325000000000001</v>
      </c>
      <c r="O3737">
        <v>0</v>
      </c>
      <c r="P3737">
        <v>0</v>
      </c>
      <c r="Q3737">
        <v>0</v>
      </c>
      <c r="R3737">
        <v>4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0.7141113253763901</v>
      </c>
      <c r="AA3737">
        <v>0</v>
      </c>
      <c r="AB3737">
        <v>1.5739537745363998</v>
      </c>
      <c r="AC3737">
        <v>0</v>
      </c>
      <c r="AD3737">
        <v>0</v>
      </c>
      <c r="AE3737">
        <v>2.2880650999127901</v>
      </c>
    </row>
    <row r="3738" spans="1:31" x14ac:dyDescent="0.25">
      <c r="A3738">
        <v>1812742</v>
      </c>
      <c r="B3738">
        <v>1</v>
      </c>
      <c r="C3738" t="s">
        <v>80</v>
      </c>
      <c r="D3738" t="s">
        <v>103</v>
      </c>
      <c r="E3738" t="s">
        <v>176</v>
      </c>
      <c r="F3738" t="s">
        <v>512</v>
      </c>
      <c r="G3738" t="s">
        <v>142</v>
      </c>
      <c r="H3738" t="s">
        <v>143</v>
      </c>
      <c r="I3738" t="s">
        <v>135</v>
      </c>
      <c r="J3738" t="s">
        <v>136</v>
      </c>
      <c r="K3738" t="s">
        <v>137</v>
      </c>
      <c r="L3738" t="s">
        <v>10984</v>
      </c>
      <c r="M3738" t="s">
        <v>10985</v>
      </c>
      <c r="N3738">
        <v>0.171666666</v>
      </c>
      <c r="O3738">
        <v>1</v>
      </c>
      <c r="P3738">
        <v>270</v>
      </c>
      <c r="Q3738">
        <v>15</v>
      </c>
      <c r="R3738">
        <v>98</v>
      </c>
      <c r="S3738">
        <v>5</v>
      </c>
      <c r="T3738">
        <v>34</v>
      </c>
      <c r="U3738">
        <v>3</v>
      </c>
      <c r="V3738">
        <v>0</v>
      </c>
      <c r="W3738">
        <v>0.34265051139950997</v>
      </c>
      <c r="X3738">
        <v>10.708443670733004</v>
      </c>
      <c r="Y3738">
        <v>45.102474359379499</v>
      </c>
      <c r="Z3738">
        <v>9.238276181077266</v>
      </c>
      <c r="AA3738">
        <v>53.033195887546576</v>
      </c>
      <c r="AB3738">
        <v>2.2094986677717747</v>
      </c>
      <c r="AC3738">
        <v>0.42565933422791669</v>
      </c>
      <c r="AD3738">
        <v>0</v>
      </c>
      <c r="AE3738">
        <v>121.06019861213554</v>
      </c>
    </row>
    <row r="3739" spans="1:31" x14ac:dyDescent="0.25">
      <c r="A3739">
        <v>1812743</v>
      </c>
      <c r="B3739">
        <v>1</v>
      </c>
      <c r="C3739" t="s">
        <v>80</v>
      </c>
      <c r="D3739" t="s">
        <v>98</v>
      </c>
      <c r="E3739" t="s">
        <v>131</v>
      </c>
      <c r="F3739" t="s">
        <v>10986</v>
      </c>
      <c r="G3739" t="s">
        <v>231</v>
      </c>
      <c r="H3739" t="s">
        <v>134</v>
      </c>
      <c r="I3739" t="s">
        <v>135</v>
      </c>
      <c r="J3739" t="s">
        <v>136</v>
      </c>
      <c r="K3739" t="s">
        <v>137</v>
      </c>
      <c r="L3739" t="s">
        <v>10987</v>
      </c>
      <c r="M3739" t="s">
        <v>10988</v>
      </c>
      <c r="N3739">
        <v>2.128333333</v>
      </c>
      <c r="O3739">
        <v>0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</row>
    <row r="3740" spans="1:31" x14ac:dyDescent="0.25">
      <c r="A3740">
        <v>1812744</v>
      </c>
      <c r="B3740">
        <v>1</v>
      </c>
      <c r="C3740" t="s">
        <v>80</v>
      </c>
      <c r="D3740" t="s">
        <v>98</v>
      </c>
      <c r="E3740" t="s">
        <v>131</v>
      </c>
      <c r="F3740" t="s">
        <v>10989</v>
      </c>
      <c r="G3740" t="s">
        <v>231</v>
      </c>
      <c r="H3740" t="s">
        <v>134</v>
      </c>
      <c r="I3740" t="s">
        <v>135</v>
      </c>
      <c r="J3740" t="s">
        <v>136</v>
      </c>
      <c r="K3740" t="s">
        <v>137</v>
      </c>
      <c r="L3740" t="s">
        <v>10990</v>
      </c>
      <c r="M3740" t="s">
        <v>10991</v>
      </c>
      <c r="N3740">
        <v>1.6683333330000001</v>
      </c>
      <c r="O3740">
        <v>0</v>
      </c>
      <c r="P3740">
        <v>0</v>
      </c>
      <c r="Q3740">
        <v>0</v>
      </c>
      <c r="R3740">
        <v>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2.859468780658334E-4</v>
      </c>
      <c r="AA3740">
        <v>0</v>
      </c>
      <c r="AB3740">
        <v>0</v>
      </c>
      <c r="AC3740">
        <v>0</v>
      </c>
      <c r="AD3740">
        <v>0</v>
      </c>
      <c r="AE3740">
        <v>2.859468780658334E-4</v>
      </c>
    </row>
    <row r="3741" spans="1:31" x14ac:dyDescent="0.25">
      <c r="A3741">
        <v>1812745</v>
      </c>
      <c r="B3741">
        <v>1</v>
      </c>
      <c r="C3741" t="s">
        <v>81</v>
      </c>
      <c r="D3741" t="s">
        <v>123</v>
      </c>
      <c r="E3741" t="s">
        <v>140</v>
      </c>
      <c r="F3741" t="s">
        <v>9245</v>
      </c>
      <c r="G3741" t="s">
        <v>142</v>
      </c>
      <c r="H3741" t="s">
        <v>143</v>
      </c>
      <c r="I3741" t="s">
        <v>135</v>
      </c>
      <c r="J3741" t="s">
        <v>136</v>
      </c>
      <c r="K3741" t="s">
        <v>137</v>
      </c>
      <c r="L3741" t="s">
        <v>10992</v>
      </c>
      <c r="M3741" t="s">
        <v>10993</v>
      </c>
      <c r="N3741">
        <v>1.62</v>
      </c>
      <c r="O3741">
        <v>0</v>
      </c>
      <c r="P3741">
        <v>334</v>
      </c>
      <c r="Q3741">
        <v>120</v>
      </c>
      <c r="R3741">
        <v>45</v>
      </c>
      <c r="S3741">
        <v>9</v>
      </c>
      <c r="T3741">
        <v>27</v>
      </c>
      <c r="U3741">
        <v>0</v>
      </c>
      <c r="V3741">
        <v>0</v>
      </c>
      <c r="W3741">
        <v>0</v>
      </c>
      <c r="X3741">
        <v>90.60833710168032</v>
      </c>
      <c r="Y3741">
        <v>154.10322721277575</v>
      </c>
      <c r="Z3741">
        <v>46.379275746893441</v>
      </c>
      <c r="AA3741">
        <v>7.4761678281828381</v>
      </c>
      <c r="AB3741">
        <v>14.719314426378965</v>
      </c>
      <c r="AC3741">
        <v>0</v>
      </c>
      <c r="AD3741">
        <v>0</v>
      </c>
      <c r="AE3741">
        <v>313.28632231591132</v>
      </c>
    </row>
    <row r="3742" spans="1:31" x14ac:dyDescent="0.25">
      <c r="A3742">
        <v>1812746</v>
      </c>
      <c r="B3742">
        <v>1</v>
      </c>
      <c r="C3742" t="s">
        <v>81</v>
      </c>
      <c r="D3742" t="s">
        <v>113</v>
      </c>
      <c r="E3742" t="s">
        <v>131</v>
      </c>
      <c r="F3742" t="s">
        <v>10994</v>
      </c>
      <c r="G3742" t="s">
        <v>209</v>
      </c>
      <c r="H3742" t="s">
        <v>134</v>
      </c>
      <c r="I3742" t="s">
        <v>135</v>
      </c>
      <c r="J3742" t="s">
        <v>136</v>
      </c>
      <c r="K3742" t="s">
        <v>137</v>
      </c>
      <c r="L3742" t="s">
        <v>10995</v>
      </c>
      <c r="M3742" t="s">
        <v>10996</v>
      </c>
      <c r="N3742">
        <v>1.4769444439999999</v>
      </c>
      <c r="O3742">
        <v>0</v>
      </c>
      <c r="P3742">
        <v>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0.78243642663656177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0.78243642663656177</v>
      </c>
    </row>
    <row r="3743" spans="1:31" x14ac:dyDescent="0.25">
      <c r="A3743">
        <v>1812749</v>
      </c>
      <c r="B3743">
        <v>1</v>
      </c>
      <c r="C3743" t="s">
        <v>80</v>
      </c>
      <c r="D3743" t="s">
        <v>93</v>
      </c>
      <c r="E3743" t="s">
        <v>291</v>
      </c>
      <c r="F3743" t="s">
        <v>10997</v>
      </c>
      <c r="G3743" t="s">
        <v>726</v>
      </c>
      <c r="H3743" t="s">
        <v>134</v>
      </c>
      <c r="I3743" t="s">
        <v>135</v>
      </c>
      <c r="J3743" t="s">
        <v>136</v>
      </c>
      <c r="K3743" t="s">
        <v>137</v>
      </c>
      <c r="L3743" t="s">
        <v>10998</v>
      </c>
      <c r="M3743" t="s">
        <v>10999</v>
      </c>
      <c r="N3743">
        <v>2.3541666659999998</v>
      </c>
      <c r="O3743">
        <v>0</v>
      </c>
      <c r="P3743">
        <v>37</v>
      </c>
      <c r="Q3743">
        <v>0</v>
      </c>
      <c r="R3743">
        <v>8</v>
      </c>
      <c r="S3743">
        <v>0</v>
      </c>
      <c r="T3743">
        <v>8</v>
      </c>
      <c r="U3743">
        <v>0</v>
      </c>
      <c r="V3743">
        <v>0</v>
      </c>
      <c r="W3743">
        <v>0</v>
      </c>
      <c r="X3743">
        <v>27.978999384187215</v>
      </c>
      <c r="Y3743">
        <v>0</v>
      </c>
      <c r="Z3743">
        <v>19.584821242541729</v>
      </c>
      <c r="AA3743">
        <v>0</v>
      </c>
      <c r="AB3743">
        <v>6.8312494721018062</v>
      </c>
      <c r="AC3743">
        <v>0</v>
      </c>
      <c r="AD3743">
        <v>0</v>
      </c>
      <c r="AE3743">
        <v>54.395070098830743</v>
      </c>
    </row>
    <row r="3744" spans="1:31" x14ac:dyDescent="0.25">
      <c r="A3744">
        <v>1812751</v>
      </c>
      <c r="B3744">
        <v>1</v>
      </c>
      <c r="C3744" t="s">
        <v>81</v>
      </c>
      <c r="D3744" t="s">
        <v>128</v>
      </c>
      <c r="E3744" t="s">
        <v>193</v>
      </c>
      <c r="F3744" t="s">
        <v>11000</v>
      </c>
      <c r="G3744" t="s">
        <v>235</v>
      </c>
      <c r="H3744" t="s">
        <v>134</v>
      </c>
      <c r="I3744" t="s">
        <v>135</v>
      </c>
      <c r="J3744" t="s">
        <v>136</v>
      </c>
      <c r="K3744" t="s">
        <v>137</v>
      </c>
      <c r="L3744" t="s">
        <v>11001</v>
      </c>
      <c r="M3744" t="s">
        <v>11002</v>
      </c>
      <c r="N3744">
        <v>2.4013888880000001</v>
      </c>
      <c r="O3744">
        <v>0</v>
      </c>
      <c r="P3744">
        <v>206</v>
      </c>
      <c r="Q3744">
        <v>0</v>
      </c>
      <c r="R3744">
        <v>0</v>
      </c>
      <c r="S3744">
        <v>0</v>
      </c>
      <c r="T3744">
        <v>19</v>
      </c>
      <c r="U3744">
        <v>0</v>
      </c>
      <c r="V3744">
        <v>0</v>
      </c>
      <c r="W3744">
        <v>0</v>
      </c>
      <c r="X3744">
        <v>102.14895790617247</v>
      </c>
      <c r="Y3744">
        <v>0</v>
      </c>
      <c r="Z3744">
        <v>0</v>
      </c>
      <c r="AA3744">
        <v>0</v>
      </c>
      <c r="AB3744">
        <v>7.179859490569366</v>
      </c>
      <c r="AC3744">
        <v>0</v>
      </c>
      <c r="AD3744">
        <v>0</v>
      </c>
      <c r="AE3744">
        <v>109.32881739674184</v>
      </c>
    </row>
    <row r="3745" spans="1:31" x14ac:dyDescent="0.25">
      <c r="A3745">
        <v>1812755</v>
      </c>
      <c r="B3745">
        <v>1</v>
      </c>
      <c r="C3745" t="s">
        <v>81</v>
      </c>
      <c r="D3745" t="s">
        <v>118</v>
      </c>
      <c r="E3745" t="s">
        <v>193</v>
      </c>
      <c r="F3745" t="s">
        <v>11003</v>
      </c>
      <c r="G3745" t="s">
        <v>235</v>
      </c>
      <c r="H3745" t="s">
        <v>134</v>
      </c>
      <c r="I3745" t="s">
        <v>135</v>
      </c>
      <c r="J3745" t="s">
        <v>136</v>
      </c>
      <c r="K3745" t="s">
        <v>137</v>
      </c>
      <c r="L3745" t="s">
        <v>11004</v>
      </c>
      <c r="M3745" t="s">
        <v>11005</v>
      </c>
      <c r="N3745">
        <v>1.3502777770000001</v>
      </c>
      <c r="O3745">
        <v>0</v>
      </c>
      <c r="P3745">
        <v>9</v>
      </c>
      <c r="Q3745">
        <v>0</v>
      </c>
      <c r="R3745">
        <v>3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1.0726876482613357</v>
      </c>
      <c r="Y3745">
        <v>0</v>
      </c>
      <c r="Z3745">
        <v>0.32944801025518894</v>
      </c>
      <c r="AA3745">
        <v>0</v>
      </c>
      <c r="AB3745">
        <v>0</v>
      </c>
      <c r="AC3745">
        <v>0</v>
      </c>
      <c r="AD3745">
        <v>0</v>
      </c>
      <c r="AE3745">
        <v>1.4021356585165246</v>
      </c>
    </row>
    <row r="3746" spans="1:31" x14ac:dyDescent="0.25">
      <c r="A3746">
        <v>1812757</v>
      </c>
      <c r="B3746">
        <v>1</v>
      </c>
      <c r="C3746" t="s">
        <v>81</v>
      </c>
      <c r="D3746" t="s">
        <v>123</v>
      </c>
      <c r="E3746" t="s">
        <v>131</v>
      </c>
      <c r="F3746" t="s">
        <v>11006</v>
      </c>
      <c r="G3746" t="s">
        <v>231</v>
      </c>
      <c r="H3746" t="s">
        <v>134</v>
      </c>
      <c r="I3746" t="s">
        <v>135</v>
      </c>
      <c r="J3746" t="s">
        <v>136</v>
      </c>
      <c r="K3746" t="s">
        <v>137</v>
      </c>
      <c r="L3746" t="s">
        <v>11007</v>
      </c>
      <c r="M3746" t="s">
        <v>11008</v>
      </c>
      <c r="N3746">
        <v>1.6425000000000001</v>
      </c>
      <c r="O3746">
        <v>0</v>
      </c>
      <c r="P3746">
        <v>4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1.8049027382776399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1.8049027382776399</v>
      </c>
    </row>
    <row r="3747" spans="1:31" x14ac:dyDescent="0.25">
      <c r="A3747">
        <v>1812763</v>
      </c>
      <c r="B3747">
        <v>1</v>
      </c>
      <c r="C3747" t="s">
        <v>80</v>
      </c>
      <c r="D3747" t="s">
        <v>108</v>
      </c>
      <c r="E3747" t="s">
        <v>193</v>
      </c>
      <c r="F3747" t="s">
        <v>11009</v>
      </c>
      <c r="G3747" t="s">
        <v>826</v>
      </c>
      <c r="H3747" t="s">
        <v>134</v>
      </c>
      <c r="I3747" t="s">
        <v>135</v>
      </c>
      <c r="J3747" t="s">
        <v>136</v>
      </c>
      <c r="K3747" t="s">
        <v>137</v>
      </c>
      <c r="L3747" t="s">
        <v>11010</v>
      </c>
      <c r="M3747" t="s">
        <v>11011</v>
      </c>
      <c r="N3747">
        <v>2.923611111</v>
      </c>
      <c r="O3747">
        <v>0</v>
      </c>
      <c r="P3747">
        <v>2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0.28997972415137774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0.28997972415137774</v>
      </c>
    </row>
    <row r="3748" spans="1:31" x14ac:dyDescent="0.25">
      <c r="A3748">
        <v>1812765</v>
      </c>
      <c r="B3748">
        <v>1</v>
      </c>
      <c r="C3748" t="s">
        <v>80</v>
      </c>
      <c r="D3748" t="s">
        <v>106</v>
      </c>
      <c r="E3748" t="s">
        <v>193</v>
      </c>
      <c r="F3748" t="s">
        <v>11012</v>
      </c>
      <c r="G3748" t="s">
        <v>235</v>
      </c>
      <c r="H3748" t="s">
        <v>134</v>
      </c>
      <c r="I3748" t="s">
        <v>135</v>
      </c>
      <c r="J3748" t="s">
        <v>136</v>
      </c>
      <c r="K3748" t="s">
        <v>137</v>
      </c>
      <c r="L3748" t="s">
        <v>11013</v>
      </c>
      <c r="M3748" t="s">
        <v>11014</v>
      </c>
      <c r="N3748">
        <v>1.676388888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1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0.65236361796504172</v>
      </c>
      <c r="AC3748">
        <v>0</v>
      </c>
      <c r="AD3748">
        <v>0</v>
      </c>
      <c r="AE3748">
        <v>0.65236361796504172</v>
      </c>
    </row>
    <row r="3749" spans="1:31" x14ac:dyDescent="0.25">
      <c r="A3749">
        <v>1812768</v>
      </c>
      <c r="B3749">
        <v>1</v>
      </c>
      <c r="C3749" t="s">
        <v>80</v>
      </c>
      <c r="D3749" t="s">
        <v>94</v>
      </c>
      <c r="E3749" t="s">
        <v>291</v>
      </c>
      <c r="F3749" t="s">
        <v>11015</v>
      </c>
      <c r="G3749" t="s">
        <v>424</v>
      </c>
      <c r="H3749" t="s">
        <v>134</v>
      </c>
      <c r="I3749" t="s">
        <v>135</v>
      </c>
      <c r="J3749" t="s">
        <v>136</v>
      </c>
      <c r="K3749" t="s">
        <v>137</v>
      </c>
      <c r="L3749" t="s">
        <v>11016</v>
      </c>
      <c r="M3749" t="s">
        <v>11017</v>
      </c>
      <c r="N3749">
        <v>0.86722222199999999</v>
      </c>
      <c r="O3749">
        <v>0</v>
      </c>
      <c r="P3749">
        <v>129</v>
      </c>
      <c r="Q3749">
        <v>0</v>
      </c>
      <c r="R3749">
        <v>12</v>
      </c>
      <c r="S3749">
        <v>0</v>
      </c>
      <c r="T3749">
        <v>13</v>
      </c>
      <c r="U3749">
        <v>0</v>
      </c>
      <c r="V3749">
        <v>0</v>
      </c>
      <c r="W3749">
        <v>0</v>
      </c>
      <c r="X3749">
        <v>23.046215646283638</v>
      </c>
      <c r="Y3749">
        <v>0</v>
      </c>
      <c r="Z3749">
        <v>0.66156753220067244</v>
      </c>
      <c r="AA3749">
        <v>0</v>
      </c>
      <c r="AB3749">
        <v>10.882696601745746</v>
      </c>
      <c r="AC3749">
        <v>0</v>
      </c>
      <c r="AD3749">
        <v>0</v>
      </c>
      <c r="AE3749">
        <v>34.590479780230055</v>
      </c>
    </row>
    <row r="3750" spans="1:31" x14ac:dyDescent="0.25">
      <c r="A3750">
        <v>1812772</v>
      </c>
      <c r="B3750">
        <v>1</v>
      </c>
      <c r="C3750" t="s">
        <v>80</v>
      </c>
      <c r="D3750" t="s">
        <v>90</v>
      </c>
      <c r="E3750" t="s">
        <v>131</v>
      </c>
      <c r="F3750" t="s">
        <v>10714</v>
      </c>
      <c r="G3750" t="s">
        <v>133</v>
      </c>
      <c r="H3750" t="s">
        <v>134</v>
      </c>
      <c r="I3750" t="s">
        <v>135</v>
      </c>
      <c r="J3750" t="s">
        <v>136</v>
      </c>
      <c r="K3750" t="s">
        <v>137</v>
      </c>
      <c r="L3750" t="s">
        <v>11018</v>
      </c>
      <c r="M3750" t="s">
        <v>11019</v>
      </c>
      <c r="N3750">
        <v>5.9108333330000002</v>
      </c>
      <c r="O3750">
        <v>0</v>
      </c>
      <c r="P3750">
        <v>2</v>
      </c>
      <c r="Q3750">
        <v>0</v>
      </c>
      <c r="R3750">
        <v>0</v>
      </c>
      <c r="S3750">
        <v>0</v>
      </c>
      <c r="T3750">
        <v>1</v>
      </c>
      <c r="U3750">
        <v>0</v>
      </c>
      <c r="V3750">
        <v>0</v>
      </c>
      <c r="W3750">
        <v>0</v>
      </c>
      <c r="X3750">
        <v>2.4946394402548204</v>
      </c>
      <c r="Y3750">
        <v>0</v>
      </c>
      <c r="Z3750">
        <v>0</v>
      </c>
      <c r="AA3750">
        <v>0</v>
      </c>
      <c r="AB3750">
        <v>0.14322250314715751</v>
      </c>
      <c r="AC3750">
        <v>0</v>
      </c>
      <c r="AD3750">
        <v>0</v>
      </c>
      <c r="AE3750">
        <v>2.6378619434019779</v>
      </c>
    </row>
    <row r="3751" spans="1:31" x14ac:dyDescent="0.25">
      <c r="A3751">
        <v>1812774</v>
      </c>
      <c r="B3751">
        <v>1</v>
      </c>
      <c r="C3751" t="s">
        <v>80</v>
      </c>
      <c r="D3751" t="s">
        <v>95</v>
      </c>
      <c r="E3751" t="s">
        <v>176</v>
      </c>
      <c r="F3751" t="s">
        <v>7180</v>
      </c>
      <c r="G3751" t="s">
        <v>142</v>
      </c>
      <c r="H3751" t="s">
        <v>143</v>
      </c>
      <c r="I3751" t="s">
        <v>135</v>
      </c>
      <c r="J3751" t="s">
        <v>136</v>
      </c>
      <c r="K3751" t="s">
        <v>137</v>
      </c>
      <c r="L3751" t="s">
        <v>11020</v>
      </c>
      <c r="M3751" t="s">
        <v>11021</v>
      </c>
      <c r="N3751">
        <v>7.3888888E-2</v>
      </c>
      <c r="O3751">
        <v>5</v>
      </c>
      <c r="P3751">
        <v>2171</v>
      </c>
      <c r="Q3751">
        <v>25</v>
      </c>
      <c r="R3751">
        <v>21</v>
      </c>
      <c r="S3751">
        <v>24</v>
      </c>
      <c r="T3751">
        <v>107</v>
      </c>
      <c r="U3751">
        <v>1</v>
      </c>
      <c r="V3751">
        <v>0</v>
      </c>
      <c r="W3751">
        <v>0.62066026806230612</v>
      </c>
      <c r="X3751">
        <v>33.442335049125511</v>
      </c>
      <c r="Y3751">
        <v>5.6145174595658167</v>
      </c>
      <c r="Z3751">
        <v>0.32990031771075556</v>
      </c>
      <c r="AA3751">
        <v>14.9916887981042</v>
      </c>
      <c r="AB3751">
        <v>3.4015498616004978</v>
      </c>
      <c r="AC3751">
        <v>5.1548790979805005E-2</v>
      </c>
      <c r="AD3751">
        <v>0</v>
      </c>
      <c r="AE3751">
        <v>58.452200545148898</v>
      </c>
    </row>
    <row r="3752" spans="1:31" x14ac:dyDescent="0.25">
      <c r="A3752">
        <v>1812775</v>
      </c>
      <c r="B3752">
        <v>1</v>
      </c>
      <c r="C3752" t="s">
        <v>80</v>
      </c>
      <c r="D3752" t="s">
        <v>94</v>
      </c>
      <c r="E3752" t="s">
        <v>131</v>
      </c>
      <c r="F3752" t="s">
        <v>11022</v>
      </c>
      <c r="G3752" t="s">
        <v>231</v>
      </c>
      <c r="H3752" t="s">
        <v>134</v>
      </c>
      <c r="I3752" t="s">
        <v>135</v>
      </c>
      <c r="J3752" t="s">
        <v>136</v>
      </c>
      <c r="K3752" t="s">
        <v>137</v>
      </c>
      <c r="L3752" t="s">
        <v>11023</v>
      </c>
      <c r="M3752" t="s">
        <v>11024</v>
      </c>
      <c r="N3752">
        <v>2.6544444440000001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2.1524513894915502</v>
      </c>
      <c r="AC3752">
        <v>0</v>
      </c>
      <c r="AD3752">
        <v>0</v>
      </c>
      <c r="AE3752">
        <v>2.1524513894915502</v>
      </c>
    </row>
    <row r="3753" spans="1:31" x14ac:dyDescent="0.25">
      <c r="A3753">
        <v>1812778</v>
      </c>
      <c r="B3753">
        <v>1</v>
      </c>
      <c r="C3753" t="s">
        <v>80</v>
      </c>
      <c r="D3753" t="s">
        <v>103</v>
      </c>
      <c r="E3753" t="s">
        <v>176</v>
      </c>
      <c r="F3753" t="s">
        <v>512</v>
      </c>
      <c r="G3753" t="s">
        <v>142</v>
      </c>
      <c r="H3753" t="s">
        <v>143</v>
      </c>
      <c r="I3753" t="s">
        <v>135</v>
      </c>
      <c r="J3753" t="s">
        <v>136</v>
      </c>
      <c r="K3753" t="s">
        <v>137</v>
      </c>
      <c r="L3753" t="s">
        <v>11025</v>
      </c>
      <c r="M3753" t="s">
        <v>11026</v>
      </c>
      <c r="N3753">
        <v>0.451944444</v>
      </c>
      <c r="O3753">
        <v>1</v>
      </c>
      <c r="P3753">
        <v>270</v>
      </c>
      <c r="Q3753">
        <v>15</v>
      </c>
      <c r="R3753">
        <v>98</v>
      </c>
      <c r="S3753">
        <v>5</v>
      </c>
      <c r="T3753">
        <v>34</v>
      </c>
      <c r="U3753">
        <v>3</v>
      </c>
      <c r="V3753">
        <v>0</v>
      </c>
      <c r="W3753">
        <v>0.86328452081035945</v>
      </c>
      <c r="X3753">
        <v>26.979191318858934</v>
      </c>
      <c r="Y3753">
        <v>122.51206202891125</v>
      </c>
      <c r="Z3753">
        <v>24.40845623378334</v>
      </c>
      <c r="AA3753">
        <v>143.19548055156244</v>
      </c>
      <c r="AB3753">
        <v>5.8891494763435128</v>
      </c>
      <c r="AC3753">
        <v>1.1656322017570737</v>
      </c>
      <c r="AD3753">
        <v>0</v>
      </c>
      <c r="AE3753">
        <v>325.01325633202691</v>
      </c>
    </row>
    <row r="3754" spans="1:31" x14ac:dyDescent="0.25">
      <c r="A3754">
        <v>1812782</v>
      </c>
      <c r="B3754">
        <v>1</v>
      </c>
      <c r="C3754" t="s">
        <v>81</v>
      </c>
      <c r="D3754" t="s">
        <v>118</v>
      </c>
      <c r="E3754" t="s">
        <v>131</v>
      </c>
      <c r="F3754" t="s">
        <v>11027</v>
      </c>
      <c r="G3754" t="s">
        <v>231</v>
      </c>
      <c r="H3754" t="s">
        <v>134</v>
      </c>
      <c r="I3754" t="s">
        <v>135</v>
      </c>
      <c r="J3754" t="s">
        <v>136</v>
      </c>
      <c r="K3754" t="s">
        <v>137</v>
      </c>
      <c r="L3754" t="s">
        <v>11028</v>
      </c>
      <c r="M3754" t="s">
        <v>11029</v>
      </c>
      <c r="N3754">
        <v>1.000555555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0.15680748035056863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0.15680748035056863</v>
      </c>
    </row>
    <row r="3755" spans="1:31" x14ac:dyDescent="0.25">
      <c r="A3755">
        <v>1812783</v>
      </c>
      <c r="B3755">
        <v>1</v>
      </c>
      <c r="C3755" t="s">
        <v>80</v>
      </c>
      <c r="D3755" t="s">
        <v>105</v>
      </c>
      <c r="E3755" t="s">
        <v>176</v>
      </c>
      <c r="F3755" t="s">
        <v>11030</v>
      </c>
      <c r="G3755" t="s">
        <v>142</v>
      </c>
      <c r="H3755" t="s">
        <v>143</v>
      </c>
      <c r="I3755" t="s">
        <v>135</v>
      </c>
      <c r="J3755" t="s">
        <v>136</v>
      </c>
      <c r="K3755" t="s">
        <v>137</v>
      </c>
      <c r="L3755" t="s">
        <v>11031</v>
      </c>
      <c r="M3755" t="s">
        <v>11032</v>
      </c>
      <c r="N3755">
        <v>1.1513888880000001</v>
      </c>
      <c r="O3755">
        <v>0</v>
      </c>
      <c r="P3755">
        <v>279</v>
      </c>
      <c r="Q3755">
        <v>1</v>
      </c>
      <c r="R3755">
        <v>14</v>
      </c>
      <c r="S3755">
        <v>14</v>
      </c>
      <c r="T3755">
        <v>50</v>
      </c>
      <c r="U3755">
        <v>3</v>
      </c>
      <c r="V3755">
        <v>0</v>
      </c>
      <c r="W3755">
        <v>0</v>
      </c>
      <c r="X3755">
        <v>79.18893922547592</v>
      </c>
      <c r="Y3755">
        <v>0.63047533386384114</v>
      </c>
      <c r="Z3755">
        <v>1.591433085726329</v>
      </c>
      <c r="AA3755">
        <v>48.051285890502982</v>
      </c>
      <c r="AB3755">
        <v>32.742677904576226</v>
      </c>
      <c r="AC3755">
        <v>9.587612308971158</v>
      </c>
      <c r="AD3755">
        <v>0</v>
      </c>
      <c r="AE3755">
        <v>171.79242374911647</v>
      </c>
    </row>
    <row r="3756" spans="1:31" x14ac:dyDescent="0.25">
      <c r="A3756">
        <v>1812784</v>
      </c>
      <c r="B3756">
        <v>1</v>
      </c>
      <c r="C3756" t="s">
        <v>81</v>
      </c>
      <c r="D3756" t="s">
        <v>120</v>
      </c>
      <c r="E3756" t="s">
        <v>193</v>
      </c>
      <c r="F3756" t="s">
        <v>11033</v>
      </c>
      <c r="G3756" t="s">
        <v>235</v>
      </c>
      <c r="H3756" t="s">
        <v>134</v>
      </c>
      <c r="I3756" t="s">
        <v>135</v>
      </c>
      <c r="J3756" t="s">
        <v>136</v>
      </c>
      <c r="K3756" t="s">
        <v>137</v>
      </c>
      <c r="L3756" t="s">
        <v>11034</v>
      </c>
      <c r="M3756" t="s">
        <v>11035</v>
      </c>
      <c r="N3756">
        <v>2.97</v>
      </c>
      <c r="O3756">
        <v>0</v>
      </c>
      <c r="P3756">
        <v>7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3.8814425643679304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3.8814425643679304</v>
      </c>
    </row>
    <row r="3757" spans="1:31" x14ac:dyDescent="0.25">
      <c r="A3757">
        <v>1812785</v>
      </c>
      <c r="B3757">
        <v>1</v>
      </c>
      <c r="C3757" t="s">
        <v>81</v>
      </c>
      <c r="D3757" t="s">
        <v>123</v>
      </c>
      <c r="E3757" t="s">
        <v>193</v>
      </c>
      <c r="F3757" t="s">
        <v>11036</v>
      </c>
      <c r="G3757" t="s">
        <v>373</v>
      </c>
      <c r="H3757" t="s">
        <v>134</v>
      </c>
      <c r="I3757" t="s">
        <v>135</v>
      </c>
      <c r="J3757" t="s">
        <v>136</v>
      </c>
      <c r="K3757" t="s">
        <v>137</v>
      </c>
      <c r="L3757" t="s">
        <v>11037</v>
      </c>
      <c r="M3757" t="s">
        <v>11038</v>
      </c>
      <c r="N3757">
        <v>1.0861111109999999</v>
      </c>
      <c r="O3757">
        <v>0</v>
      </c>
      <c r="P3757">
        <v>7</v>
      </c>
      <c r="Q3757">
        <v>0</v>
      </c>
      <c r="R3757">
        <v>3</v>
      </c>
      <c r="S3757">
        <v>0</v>
      </c>
      <c r="T3757">
        <v>2</v>
      </c>
      <c r="U3757">
        <v>0</v>
      </c>
      <c r="V3757">
        <v>0</v>
      </c>
      <c r="W3757">
        <v>0</v>
      </c>
      <c r="X3757">
        <v>2.7323803774886342</v>
      </c>
      <c r="Y3757">
        <v>0</v>
      </c>
      <c r="Z3757">
        <v>0.44330721077277335</v>
      </c>
      <c r="AA3757">
        <v>0</v>
      </c>
      <c r="AB3757">
        <v>4.9856164721100004E-3</v>
      </c>
      <c r="AC3757">
        <v>0</v>
      </c>
      <c r="AD3757">
        <v>0</v>
      </c>
      <c r="AE3757">
        <v>3.1806732047335173</v>
      </c>
    </row>
    <row r="3758" spans="1:31" x14ac:dyDescent="0.25">
      <c r="A3758">
        <v>1812786</v>
      </c>
      <c r="B3758">
        <v>1</v>
      </c>
      <c r="C3758" t="s">
        <v>80</v>
      </c>
      <c r="D3758" t="s">
        <v>90</v>
      </c>
      <c r="E3758" t="s">
        <v>131</v>
      </c>
      <c r="F3758" t="s">
        <v>11039</v>
      </c>
      <c r="G3758" t="s">
        <v>231</v>
      </c>
      <c r="H3758" t="s">
        <v>134</v>
      </c>
      <c r="I3758" t="s">
        <v>135</v>
      </c>
      <c r="J3758" t="s">
        <v>136</v>
      </c>
      <c r="K3758" t="s">
        <v>137</v>
      </c>
      <c r="L3758" t="s">
        <v>11040</v>
      </c>
      <c r="M3758" t="s">
        <v>11041</v>
      </c>
      <c r="N3758">
        <v>3.2691666659999998</v>
      </c>
      <c r="O3758">
        <v>0</v>
      </c>
      <c r="P3758">
        <v>8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7.9493261615304256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7.9493261615304256</v>
      </c>
    </row>
    <row r="3759" spans="1:31" x14ac:dyDescent="0.25">
      <c r="A3759">
        <v>1812787</v>
      </c>
      <c r="B3759">
        <v>1</v>
      </c>
      <c r="C3759" t="s">
        <v>80</v>
      </c>
      <c r="D3759" t="s">
        <v>104</v>
      </c>
      <c r="E3759" t="s">
        <v>146</v>
      </c>
      <c r="F3759" t="s">
        <v>11042</v>
      </c>
      <c r="G3759" t="s">
        <v>170</v>
      </c>
      <c r="H3759" t="s">
        <v>143</v>
      </c>
      <c r="I3759" t="s">
        <v>135</v>
      </c>
      <c r="J3759" t="s">
        <v>136</v>
      </c>
      <c r="K3759" t="s">
        <v>137</v>
      </c>
      <c r="L3759" t="s">
        <v>11043</v>
      </c>
      <c r="M3759" t="s">
        <v>11044</v>
      </c>
      <c r="N3759">
        <v>6.0422222220000004</v>
      </c>
      <c r="O3759">
        <v>0</v>
      </c>
      <c r="P3759">
        <v>1</v>
      </c>
      <c r="Q3759">
        <v>0</v>
      </c>
      <c r="R3759">
        <v>5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7.8492497302000003E-3</v>
      </c>
      <c r="Y3759">
        <v>0</v>
      </c>
      <c r="Z3759">
        <v>4.7299715238745597</v>
      </c>
      <c r="AA3759">
        <v>0</v>
      </c>
      <c r="AB3759">
        <v>0</v>
      </c>
      <c r="AC3759">
        <v>0</v>
      </c>
      <c r="AD3759">
        <v>0</v>
      </c>
      <c r="AE3759">
        <v>4.7378207736047599</v>
      </c>
    </row>
    <row r="3760" spans="1:31" x14ac:dyDescent="0.25">
      <c r="A3760">
        <v>1812788</v>
      </c>
      <c r="B3760">
        <v>1</v>
      </c>
      <c r="C3760" t="s">
        <v>80</v>
      </c>
      <c r="D3760" t="s">
        <v>99</v>
      </c>
      <c r="E3760" t="s">
        <v>131</v>
      </c>
      <c r="F3760" t="s">
        <v>11045</v>
      </c>
      <c r="G3760" t="s">
        <v>133</v>
      </c>
      <c r="H3760" t="s">
        <v>134</v>
      </c>
      <c r="I3760" t="s">
        <v>135</v>
      </c>
      <c r="J3760" t="s">
        <v>136</v>
      </c>
      <c r="K3760" t="s">
        <v>137</v>
      </c>
      <c r="L3760" t="s">
        <v>11046</v>
      </c>
      <c r="M3760" t="s">
        <v>11047</v>
      </c>
      <c r="N3760">
        <v>4.4086111109999999</v>
      </c>
      <c r="O3760">
        <v>0</v>
      </c>
      <c r="P3760">
        <v>4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1.8069027460942801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1.8069027460942801</v>
      </c>
    </row>
    <row r="3761" spans="1:31" x14ac:dyDescent="0.25">
      <c r="A3761">
        <v>1812792</v>
      </c>
      <c r="B3761">
        <v>1</v>
      </c>
      <c r="C3761" t="s">
        <v>80</v>
      </c>
      <c r="D3761" t="s">
        <v>83</v>
      </c>
      <c r="E3761" t="s">
        <v>193</v>
      </c>
      <c r="F3761" t="s">
        <v>11048</v>
      </c>
      <c r="G3761" t="s">
        <v>447</v>
      </c>
      <c r="H3761" t="s">
        <v>134</v>
      </c>
      <c r="I3761" t="s">
        <v>135</v>
      </c>
      <c r="J3761" t="s">
        <v>136</v>
      </c>
      <c r="K3761" t="s">
        <v>137</v>
      </c>
      <c r="L3761" t="s">
        <v>11049</v>
      </c>
      <c r="M3761" t="s">
        <v>11050</v>
      </c>
      <c r="N3761">
        <v>2.2511111110000002</v>
      </c>
      <c r="O3761">
        <v>0</v>
      </c>
      <c r="P3761">
        <v>64</v>
      </c>
      <c r="Q3761">
        <v>0</v>
      </c>
      <c r="R3761">
        <v>0</v>
      </c>
      <c r="S3761">
        <v>0</v>
      </c>
      <c r="T3761">
        <v>6</v>
      </c>
      <c r="U3761">
        <v>0</v>
      </c>
      <c r="V3761">
        <v>0</v>
      </c>
      <c r="W3761">
        <v>0</v>
      </c>
      <c r="X3761">
        <v>41.227419033507203</v>
      </c>
      <c r="Y3761">
        <v>0</v>
      </c>
      <c r="Z3761">
        <v>0</v>
      </c>
      <c r="AA3761">
        <v>0</v>
      </c>
      <c r="AB3761">
        <v>3.5261819006785062</v>
      </c>
      <c r="AC3761">
        <v>0</v>
      </c>
      <c r="AD3761">
        <v>0</v>
      </c>
      <c r="AE3761">
        <v>44.753600934185712</v>
      </c>
    </row>
    <row r="3762" spans="1:31" x14ac:dyDescent="0.25">
      <c r="A3762">
        <v>1812794</v>
      </c>
      <c r="B3762">
        <v>1</v>
      </c>
      <c r="C3762" t="s">
        <v>81</v>
      </c>
      <c r="D3762" t="s">
        <v>124</v>
      </c>
      <c r="E3762" t="s">
        <v>176</v>
      </c>
      <c r="F3762" t="s">
        <v>11051</v>
      </c>
      <c r="G3762" t="s">
        <v>142</v>
      </c>
      <c r="H3762" t="s">
        <v>143</v>
      </c>
      <c r="I3762" t="s">
        <v>135</v>
      </c>
      <c r="J3762" t="s">
        <v>136</v>
      </c>
      <c r="K3762" t="s">
        <v>137</v>
      </c>
      <c r="L3762" t="s">
        <v>11052</v>
      </c>
      <c r="M3762" t="s">
        <v>11053</v>
      </c>
      <c r="N3762">
        <v>0.47694444400000002</v>
      </c>
      <c r="O3762">
        <v>0</v>
      </c>
      <c r="P3762">
        <v>100</v>
      </c>
      <c r="Q3762">
        <v>31</v>
      </c>
      <c r="R3762">
        <v>97</v>
      </c>
      <c r="S3762">
        <v>8</v>
      </c>
      <c r="T3762">
        <v>11</v>
      </c>
      <c r="U3762">
        <v>1</v>
      </c>
      <c r="V3762">
        <v>0</v>
      </c>
      <c r="W3762">
        <v>0</v>
      </c>
      <c r="X3762">
        <v>5.8126095859129938</v>
      </c>
      <c r="Y3762">
        <v>5.0473293438072373</v>
      </c>
      <c r="Z3762">
        <v>25.173275119980438</v>
      </c>
      <c r="AA3762">
        <v>11.922517767468667</v>
      </c>
      <c r="AB3762">
        <v>0.49736610905490408</v>
      </c>
      <c r="AC3762">
        <v>0.33183135598095836</v>
      </c>
      <c r="AD3762">
        <v>0</v>
      </c>
      <c r="AE3762">
        <v>48.784929282205198</v>
      </c>
    </row>
    <row r="3763" spans="1:31" x14ac:dyDescent="0.25">
      <c r="A3763">
        <v>1812795</v>
      </c>
      <c r="B3763">
        <v>1</v>
      </c>
      <c r="C3763" t="s">
        <v>81</v>
      </c>
      <c r="D3763" t="s">
        <v>123</v>
      </c>
      <c r="E3763" t="s">
        <v>140</v>
      </c>
      <c r="F3763" t="s">
        <v>1090</v>
      </c>
      <c r="G3763" t="s">
        <v>142</v>
      </c>
      <c r="H3763" t="s">
        <v>143</v>
      </c>
      <c r="I3763" t="s">
        <v>135</v>
      </c>
      <c r="J3763" t="s">
        <v>136</v>
      </c>
      <c r="K3763" t="s">
        <v>137</v>
      </c>
      <c r="L3763" t="s">
        <v>11054</v>
      </c>
      <c r="M3763" t="s">
        <v>11055</v>
      </c>
      <c r="N3763">
        <v>2.3516666659999999</v>
      </c>
      <c r="O3763">
        <v>0</v>
      </c>
      <c r="P3763">
        <v>334</v>
      </c>
      <c r="Q3763">
        <v>120</v>
      </c>
      <c r="R3763">
        <v>45</v>
      </c>
      <c r="S3763">
        <v>9</v>
      </c>
      <c r="T3763">
        <v>27</v>
      </c>
      <c r="U3763">
        <v>0</v>
      </c>
      <c r="V3763">
        <v>0</v>
      </c>
      <c r="W3763">
        <v>0</v>
      </c>
      <c r="X3763">
        <v>128.84295158246636</v>
      </c>
      <c r="Y3763">
        <v>217.12090449167934</v>
      </c>
      <c r="Z3763">
        <v>64.814381943436217</v>
      </c>
      <c r="AA3763">
        <v>10.830530296993665</v>
      </c>
      <c r="AB3763">
        <v>21.207999685280345</v>
      </c>
      <c r="AC3763">
        <v>0</v>
      </c>
      <c r="AD3763">
        <v>0</v>
      </c>
      <c r="AE3763">
        <v>442.81676799985598</v>
      </c>
    </row>
    <row r="3764" spans="1:31" x14ac:dyDescent="0.25">
      <c r="A3764">
        <v>1812798</v>
      </c>
      <c r="B3764">
        <v>1</v>
      </c>
      <c r="C3764" t="s">
        <v>80</v>
      </c>
      <c r="D3764" t="s">
        <v>93</v>
      </c>
      <c r="E3764" t="s">
        <v>131</v>
      </c>
      <c r="F3764" t="s">
        <v>11056</v>
      </c>
      <c r="G3764" t="s">
        <v>231</v>
      </c>
      <c r="H3764" t="s">
        <v>134</v>
      </c>
      <c r="I3764" t="s">
        <v>135</v>
      </c>
      <c r="J3764" t="s">
        <v>136</v>
      </c>
      <c r="K3764" t="s">
        <v>137</v>
      </c>
      <c r="L3764" t="s">
        <v>11057</v>
      </c>
      <c r="M3764" t="s">
        <v>11058</v>
      </c>
      <c r="N3764">
        <v>1.5552777769999999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0.27798434535111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0.27798434535111</v>
      </c>
    </row>
    <row r="3765" spans="1:31" x14ac:dyDescent="0.25">
      <c r="A3765">
        <v>1812800</v>
      </c>
      <c r="B3765">
        <v>1</v>
      </c>
      <c r="C3765" t="s">
        <v>80</v>
      </c>
      <c r="D3765" t="s">
        <v>97</v>
      </c>
      <c r="E3765" t="s">
        <v>131</v>
      </c>
      <c r="F3765" t="s">
        <v>11059</v>
      </c>
      <c r="G3765" t="s">
        <v>231</v>
      </c>
      <c r="H3765" t="s">
        <v>134</v>
      </c>
      <c r="I3765" t="s">
        <v>135</v>
      </c>
      <c r="J3765" t="s">
        <v>136</v>
      </c>
      <c r="K3765" t="s">
        <v>137</v>
      </c>
      <c r="L3765" t="s">
        <v>11060</v>
      </c>
      <c r="M3765" t="s">
        <v>11061</v>
      </c>
      <c r="N3765">
        <v>2.38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0.31135899550784418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0.31135899550784418</v>
      </c>
    </row>
    <row r="3766" spans="1:31" x14ac:dyDescent="0.25">
      <c r="A3766">
        <v>1812803</v>
      </c>
      <c r="B3766">
        <v>1</v>
      </c>
      <c r="C3766" t="s">
        <v>81</v>
      </c>
      <c r="D3766" t="s">
        <v>113</v>
      </c>
      <c r="E3766" t="s">
        <v>131</v>
      </c>
      <c r="F3766" t="s">
        <v>11062</v>
      </c>
      <c r="G3766" t="s">
        <v>231</v>
      </c>
      <c r="H3766" t="s">
        <v>134</v>
      </c>
      <c r="I3766" t="s">
        <v>135</v>
      </c>
      <c r="J3766" t="s">
        <v>136</v>
      </c>
      <c r="K3766" t="s">
        <v>137</v>
      </c>
      <c r="L3766" t="s">
        <v>11063</v>
      </c>
      <c r="M3766" t="s">
        <v>11064</v>
      </c>
      <c r="N3766">
        <v>1.3533333329999999</v>
      </c>
      <c r="O3766">
        <v>0</v>
      </c>
      <c r="P3766">
        <v>1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0.25009161502574334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0.25009161502574334</v>
      </c>
    </row>
    <row r="3767" spans="1:31" x14ac:dyDescent="0.25">
      <c r="A3767">
        <v>1812807</v>
      </c>
      <c r="B3767">
        <v>1</v>
      </c>
      <c r="C3767" t="s">
        <v>81</v>
      </c>
      <c r="D3767" t="s">
        <v>112</v>
      </c>
      <c r="E3767" t="s">
        <v>176</v>
      </c>
      <c r="F3767" t="s">
        <v>11065</v>
      </c>
      <c r="G3767" t="s">
        <v>142</v>
      </c>
      <c r="H3767" t="s">
        <v>143</v>
      </c>
      <c r="I3767" t="s">
        <v>135</v>
      </c>
      <c r="J3767" t="s">
        <v>136</v>
      </c>
      <c r="K3767" t="s">
        <v>137</v>
      </c>
      <c r="L3767" t="s">
        <v>11066</v>
      </c>
      <c r="M3767" t="s">
        <v>11067</v>
      </c>
      <c r="N3767">
        <v>1.7002777769999999</v>
      </c>
      <c r="O3767">
        <v>0</v>
      </c>
      <c r="P3767">
        <v>0</v>
      </c>
      <c r="Q3767">
        <v>22</v>
      </c>
      <c r="R3767">
        <v>15</v>
      </c>
      <c r="S3767">
        <v>2</v>
      </c>
      <c r="T3767">
        <v>1</v>
      </c>
      <c r="U3767">
        <v>0</v>
      </c>
      <c r="V3767">
        <v>0</v>
      </c>
      <c r="W3767">
        <v>0</v>
      </c>
      <c r="X3767">
        <v>0</v>
      </c>
      <c r="Y3767">
        <v>45.311824502468163</v>
      </c>
      <c r="Z3767">
        <v>32.945092687918901</v>
      </c>
      <c r="AA3767">
        <v>11.968206702825103</v>
      </c>
      <c r="AB3767">
        <v>5.1027231555761201</v>
      </c>
      <c r="AC3767">
        <v>0</v>
      </c>
      <c r="AD3767">
        <v>0</v>
      </c>
      <c r="AE3767">
        <v>95.327847048788286</v>
      </c>
    </row>
    <row r="3768" spans="1:31" x14ac:dyDescent="0.25">
      <c r="A3768">
        <v>1812810</v>
      </c>
      <c r="B3768">
        <v>1</v>
      </c>
      <c r="C3768" t="s">
        <v>80</v>
      </c>
      <c r="D3768" t="s">
        <v>99</v>
      </c>
      <c r="E3768" t="s">
        <v>193</v>
      </c>
      <c r="F3768" t="s">
        <v>11068</v>
      </c>
      <c r="G3768" t="s">
        <v>235</v>
      </c>
      <c r="H3768" t="s">
        <v>134</v>
      </c>
      <c r="I3768" t="s">
        <v>135</v>
      </c>
      <c r="J3768" t="s">
        <v>136</v>
      </c>
      <c r="K3768" t="s">
        <v>137</v>
      </c>
      <c r="L3768" t="s">
        <v>11069</v>
      </c>
      <c r="M3768" t="s">
        <v>11070</v>
      </c>
      <c r="N3768">
        <v>0.93694444399999999</v>
      </c>
      <c r="O3768">
        <v>0</v>
      </c>
      <c r="P3768">
        <v>6</v>
      </c>
      <c r="Q3768">
        <v>0</v>
      </c>
      <c r="R3768">
        <v>1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0.80759600364492767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0.80759600364492767</v>
      </c>
    </row>
    <row r="3769" spans="1:31" x14ac:dyDescent="0.25">
      <c r="A3769">
        <v>1812811</v>
      </c>
      <c r="B3769">
        <v>1</v>
      </c>
      <c r="C3769" t="s">
        <v>80</v>
      </c>
      <c r="D3769" t="s">
        <v>103</v>
      </c>
      <c r="E3769" t="s">
        <v>146</v>
      </c>
      <c r="F3769" t="s">
        <v>11071</v>
      </c>
      <c r="G3769" t="s">
        <v>170</v>
      </c>
      <c r="H3769" t="s">
        <v>143</v>
      </c>
      <c r="I3769" t="s">
        <v>135</v>
      </c>
      <c r="J3769" t="s">
        <v>136</v>
      </c>
      <c r="K3769" t="s">
        <v>137</v>
      </c>
      <c r="L3769" t="s">
        <v>11072</v>
      </c>
      <c r="M3769" t="s">
        <v>11073</v>
      </c>
      <c r="N3769">
        <v>0.98027777699999996</v>
      </c>
      <c r="O3769">
        <v>0</v>
      </c>
      <c r="P3769">
        <v>0</v>
      </c>
      <c r="Q3769">
        <v>0</v>
      </c>
      <c r="R3769">
        <v>12</v>
      </c>
      <c r="S3769">
        <v>0</v>
      </c>
      <c r="T3769">
        <v>3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14.363623758464307</v>
      </c>
      <c r="AA3769">
        <v>0</v>
      </c>
      <c r="AB3769">
        <v>7.7892312141194446E-4</v>
      </c>
      <c r="AC3769">
        <v>0</v>
      </c>
      <c r="AD3769">
        <v>0</v>
      </c>
      <c r="AE3769">
        <v>14.36440268158572</v>
      </c>
    </row>
    <row r="3770" spans="1:31" x14ac:dyDescent="0.25">
      <c r="A3770">
        <v>1812812</v>
      </c>
      <c r="B3770">
        <v>1</v>
      </c>
      <c r="C3770" t="s">
        <v>80</v>
      </c>
      <c r="D3770" t="s">
        <v>100</v>
      </c>
      <c r="E3770" t="s">
        <v>146</v>
      </c>
      <c r="F3770" t="s">
        <v>11074</v>
      </c>
      <c r="G3770" t="s">
        <v>170</v>
      </c>
      <c r="H3770" t="s">
        <v>143</v>
      </c>
      <c r="I3770" t="s">
        <v>135</v>
      </c>
      <c r="J3770" t="s">
        <v>136</v>
      </c>
      <c r="K3770" t="s">
        <v>137</v>
      </c>
      <c r="L3770" t="s">
        <v>11075</v>
      </c>
      <c r="M3770" t="s">
        <v>11076</v>
      </c>
      <c r="N3770">
        <v>0.56666666600000004</v>
      </c>
      <c r="O3770">
        <v>0</v>
      </c>
      <c r="P3770">
        <v>44</v>
      </c>
      <c r="Q3770">
        <v>0</v>
      </c>
      <c r="R3770">
        <v>19</v>
      </c>
      <c r="S3770">
        <v>0</v>
      </c>
      <c r="T3770">
        <v>18</v>
      </c>
      <c r="U3770">
        <v>0</v>
      </c>
      <c r="V3770">
        <v>0</v>
      </c>
      <c r="W3770">
        <v>0</v>
      </c>
      <c r="X3770">
        <v>15.965800072103413</v>
      </c>
      <c r="Y3770">
        <v>0</v>
      </c>
      <c r="Z3770">
        <v>6.5571560943610292</v>
      </c>
      <c r="AA3770">
        <v>0</v>
      </c>
      <c r="AB3770">
        <v>4.94911171373111</v>
      </c>
      <c r="AC3770">
        <v>0</v>
      </c>
      <c r="AD3770">
        <v>0</v>
      </c>
      <c r="AE3770">
        <v>27.472067880195553</v>
      </c>
    </row>
    <row r="3771" spans="1:31" x14ac:dyDescent="0.25">
      <c r="A3771">
        <v>1812813</v>
      </c>
      <c r="B3771">
        <v>1</v>
      </c>
      <c r="C3771" t="s">
        <v>80</v>
      </c>
      <c r="D3771" t="s">
        <v>100</v>
      </c>
      <c r="E3771" t="s">
        <v>131</v>
      </c>
      <c r="F3771" t="s">
        <v>11077</v>
      </c>
      <c r="G3771" t="s">
        <v>231</v>
      </c>
      <c r="H3771" t="s">
        <v>134</v>
      </c>
      <c r="I3771" t="s">
        <v>135</v>
      </c>
      <c r="J3771" t="s">
        <v>136</v>
      </c>
      <c r="K3771" t="s">
        <v>137</v>
      </c>
      <c r="L3771" t="s">
        <v>11078</v>
      </c>
      <c r="M3771" t="s">
        <v>11079</v>
      </c>
      <c r="N3771">
        <v>0.78111111099999997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0.20980795245120112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0.20980795245120112</v>
      </c>
    </row>
    <row r="3772" spans="1:31" x14ac:dyDescent="0.25">
      <c r="A3772">
        <v>1812815</v>
      </c>
      <c r="B3772">
        <v>1</v>
      </c>
      <c r="C3772" t="s">
        <v>81</v>
      </c>
      <c r="D3772" t="s">
        <v>118</v>
      </c>
      <c r="E3772" t="s">
        <v>131</v>
      </c>
      <c r="F3772" t="s">
        <v>11080</v>
      </c>
      <c r="G3772" t="s">
        <v>231</v>
      </c>
      <c r="H3772" t="s">
        <v>134</v>
      </c>
      <c r="I3772" t="s">
        <v>135</v>
      </c>
      <c r="J3772" t="s">
        <v>136</v>
      </c>
      <c r="K3772" t="s">
        <v>137</v>
      </c>
      <c r="L3772" t="s">
        <v>11081</v>
      </c>
      <c r="M3772" t="s">
        <v>11082</v>
      </c>
      <c r="N3772">
        <v>3.1997222220000001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0.44239531514618563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0.44239531514618563</v>
      </c>
    </row>
    <row r="3773" spans="1:31" x14ac:dyDescent="0.25">
      <c r="A3773">
        <v>1812818</v>
      </c>
      <c r="B3773">
        <v>1</v>
      </c>
      <c r="C3773" t="s">
        <v>80</v>
      </c>
      <c r="D3773" t="s">
        <v>82</v>
      </c>
      <c r="E3773" t="s">
        <v>193</v>
      </c>
      <c r="F3773" t="s">
        <v>11083</v>
      </c>
      <c r="G3773" t="s">
        <v>373</v>
      </c>
      <c r="H3773" t="s">
        <v>134</v>
      </c>
      <c r="I3773" t="s">
        <v>135</v>
      </c>
      <c r="J3773" t="s">
        <v>136</v>
      </c>
      <c r="K3773" t="s">
        <v>137</v>
      </c>
      <c r="L3773" t="s">
        <v>11084</v>
      </c>
      <c r="M3773" t="s">
        <v>11085</v>
      </c>
      <c r="N3773">
        <v>12.285833332999999</v>
      </c>
      <c r="O3773">
        <v>0</v>
      </c>
      <c r="P3773">
        <v>131</v>
      </c>
      <c r="Q3773">
        <v>0</v>
      </c>
      <c r="R3773">
        <v>0</v>
      </c>
      <c r="S3773">
        <v>0</v>
      </c>
      <c r="T3773">
        <v>5</v>
      </c>
      <c r="U3773">
        <v>0</v>
      </c>
      <c r="V3773">
        <v>0</v>
      </c>
      <c r="W3773">
        <v>0</v>
      </c>
      <c r="X3773">
        <v>327.42937719537133</v>
      </c>
      <c r="Y3773">
        <v>0</v>
      </c>
      <c r="Z3773">
        <v>0</v>
      </c>
      <c r="AA3773">
        <v>0</v>
      </c>
      <c r="AB3773">
        <v>2.3323365384473602</v>
      </c>
      <c r="AC3773">
        <v>0</v>
      </c>
      <c r="AD3773">
        <v>0</v>
      </c>
      <c r="AE3773">
        <v>329.76171373381868</v>
      </c>
    </row>
    <row r="3774" spans="1:31" x14ac:dyDescent="0.25">
      <c r="A3774">
        <v>1812822</v>
      </c>
      <c r="B3774">
        <v>1</v>
      </c>
      <c r="C3774" t="s">
        <v>80</v>
      </c>
      <c r="D3774" t="s">
        <v>95</v>
      </c>
      <c r="E3774" t="s">
        <v>146</v>
      </c>
      <c r="F3774" t="s">
        <v>11086</v>
      </c>
      <c r="G3774" t="s">
        <v>170</v>
      </c>
      <c r="H3774" t="s">
        <v>143</v>
      </c>
      <c r="I3774" t="s">
        <v>135</v>
      </c>
      <c r="J3774" t="s">
        <v>136</v>
      </c>
      <c r="K3774" t="s">
        <v>137</v>
      </c>
      <c r="L3774" t="s">
        <v>11087</v>
      </c>
      <c r="M3774" t="s">
        <v>11088</v>
      </c>
      <c r="N3774">
        <v>2.1241666659999998</v>
      </c>
      <c r="O3774">
        <v>6</v>
      </c>
      <c r="P3774">
        <v>52</v>
      </c>
      <c r="Q3774">
        <v>2</v>
      </c>
      <c r="R3774">
        <v>2</v>
      </c>
      <c r="S3774">
        <v>6</v>
      </c>
      <c r="T3774">
        <v>1</v>
      </c>
      <c r="U3774">
        <v>0</v>
      </c>
      <c r="V3774">
        <v>0</v>
      </c>
      <c r="W3774">
        <v>22.390853043387029</v>
      </c>
      <c r="X3774">
        <v>35.228925296639382</v>
      </c>
      <c r="Y3774">
        <v>1.9451593106421345</v>
      </c>
      <c r="Z3774">
        <v>0.48151042054924087</v>
      </c>
      <c r="AA3774">
        <v>23.596850402704799</v>
      </c>
      <c r="AB3774">
        <v>0.90920629751194448</v>
      </c>
      <c r="AC3774">
        <v>0</v>
      </c>
      <c r="AD3774">
        <v>0</v>
      </c>
      <c r="AE3774">
        <v>84.552504771434528</v>
      </c>
    </row>
    <row r="3775" spans="1:31" x14ac:dyDescent="0.25">
      <c r="A3775">
        <v>1812823</v>
      </c>
      <c r="B3775">
        <v>1</v>
      </c>
      <c r="C3775" t="s">
        <v>81</v>
      </c>
      <c r="D3775" t="s">
        <v>113</v>
      </c>
      <c r="E3775" t="s">
        <v>146</v>
      </c>
      <c r="F3775" t="s">
        <v>11089</v>
      </c>
      <c r="G3775" t="s">
        <v>593</v>
      </c>
      <c r="H3775" t="s">
        <v>143</v>
      </c>
      <c r="I3775" t="s">
        <v>135</v>
      </c>
      <c r="J3775" t="s">
        <v>136</v>
      </c>
      <c r="K3775" t="s">
        <v>137</v>
      </c>
      <c r="L3775" t="s">
        <v>11090</v>
      </c>
      <c r="M3775" t="s">
        <v>11091</v>
      </c>
      <c r="N3775">
        <v>1.3261111109999999</v>
      </c>
      <c r="O3775">
        <v>0</v>
      </c>
      <c r="P3775">
        <v>224</v>
      </c>
      <c r="Q3775">
        <v>32</v>
      </c>
      <c r="R3775">
        <v>43</v>
      </c>
      <c r="S3775">
        <v>0</v>
      </c>
      <c r="T3775">
        <v>8</v>
      </c>
      <c r="U3775">
        <v>0</v>
      </c>
      <c r="V3775">
        <v>0</v>
      </c>
      <c r="W3775">
        <v>0</v>
      </c>
      <c r="X3775">
        <v>80.136790914314162</v>
      </c>
      <c r="Y3775">
        <v>23.050187401485822</v>
      </c>
      <c r="Z3775">
        <v>13.777780174174977</v>
      </c>
      <c r="AA3775">
        <v>0</v>
      </c>
      <c r="AB3775">
        <v>4.0531769612967352</v>
      </c>
      <c r="AC3775">
        <v>0</v>
      </c>
      <c r="AD3775">
        <v>0</v>
      </c>
      <c r="AE3775">
        <v>121.01793545127171</v>
      </c>
    </row>
    <row r="3776" spans="1:31" x14ac:dyDescent="0.25">
      <c r="A3776">
        <v>1812825</v>
      </c>
      <c r="B3776">
        <v>1</v>
      </c>
      <c r="C3776" t="s">
        <v>81</v>
      </c>
      <c r="D3776" t="s">
        <v>113</v>
      </c>
      <c r="E3776" t="s">
        <v>193</v>
      </c>
      <c r="F3776" t="s">
        <v>11092</v>
      </c>
      <c r="G3776" t="s">
        <v>235</v>
      </c>
      <c r="H3776" t="s">
        <v>134</v>
      </c>
      <c r="I3776" t="s">
        <v>135</v>
      </c>
      <c r="J3776" t="s">
        <v>136</v>
      </c>
      <c r="K3776" t="s">
        <v>137</v>
      </c>
      <c r="L3776" t="s">
        <v>11093</v>
      </c>
      <c r="M3776" t="s">
        <v>11094</v>
      </c>
      <c r="N3776">
        <v>3.165</v>
      </c>
      <c r="O3776">
        <v>0</v>
      </c>
      <c r="P3776">
        <v>4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1.4108257448256003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1.4108257448256003</v>
      </c>
    </row>
    <row r="3777" spans="1:31" x14ac:dyDescent="0.25">
      <c r="A3777">
        <v>1812826</v>
      </c>
      <c r="B3777">
        <v>1</v>
      </c>
      <c r="C3777" t="s">
        <v>80</v>
      </c>
      <c r="D3777" t="s">
        <v>94</v>
      </c>
      <c r="E3777" t="s">
        <v>131</v>
      </c>
      <c r="F3777" t="s">
        <v>10949</v>
      </c>
      <c r="G3777" t="s">
        <v>231</v>
      </c>
      <c r="H3777" t="s">
        <v>134</v>
      </c>
      <c r="I3777" t="s">
        <v>135</v>
      </c>
      <c r="J3777" t="s">
        <v>136</v>
      </c>
      <c r="K3777" t="s">
        <v>137</v>
      </c>
      <c r="L3777" t="s">
        <v>11095</v>
      </c>
      <c r="M3777" t="s">
        <v>11096</v>
      </c>
      <c r="N3777">
        <v>4.8630555549999999</v>
      </c>
      <c r="O3777">
        <v>0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</row>
    <row r="3778" spans="1:31" x14ac:dyDescent="0.25">
      <c r="A3778">
        <v>1812827</v>
      </c>
      <c r="B3778">
        <v>1</v>
      </c>
      <c r="C3778" t="s">
        <v>81</v>
      </c>
      <c r="D3778" t="s">
        <v>127</v>
      </c>
      <c r="E3778" t="s">
        <v>193</v>
      </c>
      <c r="F3778" t="s">
        <v>11097</v>
      </c>
      <c r="G3778" t="s">
        <v>235</v>
      </c>
      <c r="H3778" t="s">
        <v>134</v>
      </c>
      <c r="I3778" t="s">
        <v>135</v>
      </c>
      <c r="J3778" t="s">
        <v>136</v>
      </c>
      <c r="K3778" t="s">
        <v>137</v>
      </c>
      <c r="L3778" t="s">
        <v>11098</v>
      </c>
      <c r="M3778" t="s">
        <v>11099</v>
      </c>
      <c r="N3778">
        <v>2.2347222219999998</v>
      </c>
      <c r="O3778">
        <v>0</v>
      </c>
      <c r="P3778">
        <v>4</v>
      </c>
      <c r="Q3778">
        <v>0</v>
      </c>
      <c r="R3778">
        <v>0</v>
      </c>
      <c r="S3778">
        <v>0</v>
      </c>
      <c r="T3778">
        <v>4</v>
      </c>
      <c r="U3778">
        <v>0</v>
      </c>
      <c r="V3778">
        <v>0</v>
      </c>
      <c r="W3778">
        <v>0</v>
      </c>
      <c r="X3778">
        <v>2.2820276061780973</v>
      </c>
      <c r="Y3778">
        <v>0</v>
      </c>
      <c r="Z3778">
        <v>0</v>
      </c>
      <c r="AA3778">
        <v>0</v>
      </c>
      <c r="AB3778">
        <v>1.662235275932646</v>
      </c>
      <c r="AC3778">
        <v>0</v>
      </c>
      <c r="AD3778">
        <v>0</v>
      </c>
      <c r="AE3778">
        <v>3.9442628821107433</v>
      </c>
    </row>
    <row r="3779" spans="1:31" x14ac:dyDescent="0.25">
      <c r="A3779">
        <v>1812832</v>
      </c>
      <c r="B3779">
        <v>1</v>
      </c>
      <c r="C3779" t="s">
        <v>81</v>
      </c>
      <c r="D3779" t="s">
        <v>113</v>
      </c>
      <c r="E3779" t="s">
        <v>193</v>
      </c>
      <c r="F3779" t="s">
        <v>4828</v>
      </c>
      <c r="G3779" t="s">
        <v>2090</v>
      </c>
      <c r="H3779" t="s">
        <v>134</v>
      </c>
      <c r="I3779" t="s">
        <v>135</v>
      </c>
      <c r="J3779" t="s">
        <v>136</v>
      </c>
      <c r="K3779" t="s">
        <v>137</v>
      </c>
      <c r="L3779" t="s">
        <v>11100</v>
      </c>
      <c r="M3779" t="s">
        <v>11101</v>
      </c>
      <c r="N3779">
        <v>3.761666666</v>
      </c>
      <c r="O3779">
        <v>0</v>
      </c>
      <c r="P3779">
        <v>7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2.4119032973854924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2.4119032973854924</v>
      </c>
    </row>
    <row r="3780" spans="1:31" x14ac:dyDescent="0.25">
      <c r="A3780">
        <v>1812834</v>
      </c>
      <c r="B3780">
        <v>1</v>
      </c>
      <c r="C3780" t="s">
        <v>80</v>
      </c>
      <c r="D3780" t="s">
        <v>97</v>
      </c>
      <c r="E3780" t="s">
        <v>131</v>
      </c>
      <c r="F3780" t="s">
        <v>11102</v>
      </c>
      <c r="G3780" t="s">
        <v>133</v>
      </c>
      <c r="H3780" t="s">
        <v>134</v>
      </c>
      <c r="I3780" t="s">
        <v>135</v>
      </c>
      <c r="J3780" t="s">
        <v>136</v>
      </c>
      <c r="K3780" t="s">
        <v>137</v>
      </c>
      <c r="L3780" t="s">
        <v>11103</v>
      </c>
      <c r="M3780" t="s">
        <v>11104</v>
      </c>
      <c r="N3780">
        <v>1.341388888</v>
      </c>
      <c r="O3780">
        <v>0</v>
      </c>
      <c r="P3780">
        <v>5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1.1408063002077151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1.1408063002077151</v>
      </c>
    </row>
    <row r="3781" spans="1:31" x14ac:dyDescent="0.25">
      <c r="A3781">
        <v>1812840</v>
      </c>
      <c r="B3781">
        <v>1</v>
      </c>
      <c r="C3781" t="s">
        <v>80</v>
      </c>
      <c r="D3781" t="s">
        <v>93</v>
      </c>
      <c r="E3781" t="s">
        <v>131</v>
      </c>
      <c r="F3781" t="s">
        <v>11105</v>
      </c>
      <c r="G3781" t="s">
        <v>231</v>
      </c>
      <c r="H3781" t="s">
        <v>134</v>
      </c>
      <c r="I3781" t="s">
        <v>135</v>
      </c>
      <c r="J3781" t="s">
        <v>136</v>
      </c>
      <c r="K3781" t="s">
        <v>137</v>
      </c>
      <c r="L3781" t="s">
        <v>11106</v>
      </c>
      <c r="M3781" t="s">
        <v>11107</v>
      </c>
      <c r="N3781">
        <v>1.2875000000000001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3.7651818793111111E-4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3.7651818793111111E-4</v>
      </c>
    </row>
    <row r="3782" spans="1:31" x14ac:dyDescent="0.25">
      <c r="A3782">
        <v>1812849</v>
      </c>
      <c r="B3782">
        <v>1</v>
      </c>
      <c r="C3782" t="s">
        <v>80</v>
      </c>
      <c r="D3782" t="s">
        <v>100</v>
      </c>
      <c r="E3782" t="s">
        <v>146</v>
      </c>
      <c r="F3782" t="s">
        <v>11074</v>
      </c>
      <c r="G3782" t="s">
        <v>170</v>
      </c>
      <c r="H3782" t="s">
        <v>143</v>
      </c>
      <c r="I3782" t="s">
        <v>135</v>
      </c>
      <c r="J3782" t="s">
        <v>136</v>
      </c>
      <c r="K3782" t="s">
        <v>137</v>
      </c>
      <c r="L3782" t="s">
        <v>11108</v>
      </c>
      <c r="M3782" t="s">
        <v>11109</v>
      </c>
      <c r="N3782">
        <v>0.79416666599999997</v>
      </c>
      <c r="O3782">
        <v>0</v>
      </c>
      <c r="P3782">
        <v>44</v>
      </c>
      <c r="Q3782">
        <v>0</v>
      </c>
      <c r="R3782">
        <v>19</v>
      </c>
      <c r="S3782">
        <v>0</v>
      </c>
      <c r="T3782">
        <v>18</v>
      </c>
      <c r="U3782">
        <v>0</v>
      </c>
      <c r="V3782">
        <v>0</v>
      </c>
      <c r="W3782">
        <v>0</v>
      </c>
      <c r="X3782">
        <v>23.976539485145235</v>
      </c>
      <c r="Y3782">
        <v>0</v>
      </c>
      <c r="Z3782">
        <v>9.1571530242597383</v>
      </c>
      <c r="AA3782">
        <v>0</v>
      </c>
      <c r="AB3782">
        <v>6.6908649277662491</v>
      </c>
      <c r="AC3782">
        <v>0</v>
      </c>
      <c r="AD3782">
        <v>0</v>
      </c>
      <c r="AE3782">
        <v>39.824557437171222</v>
      </c>
    </row>
    <row r="3783" spans="1:31" x14ac:dyDescent="0.25">
      <c r="A3783">
        <v>1812850</v>
      </c>
      <c r="B3783">
        <v>1</v>
      </c>
      <c r="C3783" t="s">
        <v>80</v>
      </c>
      <c r="D3783" t="s">
        <v>105</v>
      </c>
      <c r="E3783" t="s">
        <v>131</v>
      </c>
      <c r="F3783" t="s">
        <v>11110</v>
      </c>
      <c r="G3783" t="s">
        <v>231</v>
      </c>
      <c r="H3783" t="s">
        <v>134</v>
      </c>
      <c r="I3783" t="s">
        <v>135</v>
      </c>
      <c r="J3783" t="s">
        <v>136</v>
      </c>
      <c r="K3783" t="s">
        <v>137</v>
      </c>
      <c r="L3783" t="s">
        <v>11111</v>
      </c>
      <c r="M3783" t="s">
        <v>11112</v>
      </c>
      <c r="N3783">
        <v>0.90722222200000002</v>
      </c>
      <c r="O3783">
        <v>0</v>
      </c>
      <c r="P3783">
        <v>5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1.8765531441843517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1.8765531441843517</v>
      </c>
    </row>
    <row r="3784" spans="1:31" x14ac:dyDescent="0.25">
      <c r="A3784">
        <v>1812852</v>
      </c>
      <c r="B3784">
        <v>1</v>
      </c>
      <c r="C3784" t="s">
        <v>80</v>
      </c>
      <c r="D3784" t="s">
        <v>106</v>
      </c>
      <c r="E3784" t="s">
        <v>193</v>
      </c>
      <c r="F3784" t="s">
        <v>405</v>
      </c>
      <c r="G3784" t="s">
        <v>235</v>
      </c>
      <c r="H3784" t="s">
        <v>134</v>
      </c>
      <c r="I3784" t="s">
        <v>135</v>
      </c>
      <c r="J3784" t="s">
        <v>136</v>
      </c>
      <c r="K3784" t="s">
        <v>137</v>
      </c>
      <c r="L3784" t="s">
        <v>11113</v>
      </c>
      <c r="M3784" t="s">
        <v>11114</v>
      </c>
      <c r="N3784">
        <v>1.973333333</v>
      </c>
      <c r="O3784">
        <v>0</v>
      </c>
      <c r="P3784">
        <v>25</v>
      </c>
      <c r="Q3784">
        <v>0</v>
      </c>
      <c r="R3784">
        <v>3</v>
      </c>
      <c r="S3784">
        <v>0</v>
      </c>
      <c r="T3784">
        <v>3</v>
      </c>
      <c r="U3784">
        <v>0</v>
      </c>
      <c r="V3784">
        <v>0</v>
      </c>
      <c r="W3784">
        <v>0</v>
      </c>
      <c r="X3784">
        <v>6.2541693536436176</v>
      </c>
      <c r="Y3784">
        <v>0</v>
      </c>
      <c r="Z3784">
        <v>2.9818662183896802</v>
      </c>
      <c r="AA3784">
        <v>0</v>
      </c>
      <c r="AB3784">
        <v>1.8485700297586165</v>
      </c>
      <c r="AC3784">
        <v>0</v>
      </c>
      <c r="AD3784">
        <v>0</v>
      </c>
      <c r="AE3784">
        <v>11.084605601791914</v>
      </c>
    </row>
    <row r="3785" spans="1:31" x14ac:dyDescent="0.25">
      <c r="A3785">
        <v>1812855</v>
      </c>
      <c r="B3785">
        <v>1</v>
      </c>
      <c r="C3785" t="s">
        <v>81</v>
      </c>
      <c r="D3785" t="s">
        <v>113</v>
      </c>
      <c r="E3785" t="s">
        <v>193</v>
      </c>
      <c r="F3785" t="s">
        <v>11115</v>
      </c>
      <c r="G3785" t="s">
        <v>235</v>
      </c>
      <c r="H3785" t="s">
        <v>134</v>
      </c>
      <c r="I3785" t="s">
        <v>135</v>
      </c>
      <c r="J3785" t="s">
        <v>136</v>
      </c>
      <c r="K3785" t="s">
        <v>137</v>
      </c>
      <c r="L3785" t="s">
        <v>11116</v>
      </c>
      <c r="M3785" t="s">
        <v>11117</v>
      </c>
      <c r="N3785">
        <v>0.41222222200000003</v>
      </c>
      <c r="O3785">
        <v>0</v>
      </c>
      <c r="P3785">
        <v>79</v>
      </c>
      <c r="Q3785">
        <v>0</v>
      </c>
      <c r="R3785">
        <v>1</v>
      </c>
      <c r="S3785">
        <v>0</v>
      </c>
      <c r="T3785">
        <v>6</v>
      </c>
      <c r="U3785">
        <v>0</v>
      </c>
      <c r="V3785">
        <v>0</v>
      </c>
      <c r="W3785">
        <v>0</v>
      </c>
      <c r="X3785">
        <v>9.2250406404864513</v>
      </c>
      <c r="Y3785">
        <v>0</v>
      </c>
      <c r="Z3785">
        <v>1.6957163051216667E-2</v>
      </c>
      <c r="AA3785">
        <v>0</v>
      </c>
      <c r="AB3785">
        <v>3.3804936963757221E-2</v>
      </c>
      <c r="AC3785">
        <v>0</v>
      </c>
      <c r="AD3785">
        <v>0</v>
      </c>
      <c r="AE3785">
        <v>9.2758027405014261</v>
      </c>
    </row>
    <row r="3786" spans="1:31" x14ac:dyDescent="0.25">
      <c r="A3786">
        <v>1812858</v>
      </c>
      <c r="B3786">
        <v>1</v>
      </c>
      <c r="C3786" t="s">
        <v>80</v>
      </c>
      <c r="D3786" t="s">
        <v>104</v>
      </c>
      <c r="E3786" t="s">
        <v>193</v>
      </c>
      <c r="F3786" t="s">
        <v>11118</v>
      </c>
      <c r="G3786" t="s">
        <v>235</v>
      </c>
      <c r="H3786" t="s">
        <v>134</v>
      </c>
      <c r="I3786" t="s">
        <v>135</v>
      </c>
      <c r="J3786" t="s">
        <v>136</v>
      </c>
      <c r="K3786" t="s">
        <v>137</v>
      </c>
      <c r="L3786" t="s">
        <v>11119</v>
      </c>
      <c r="M3786" t="s">
        <v>11120</v>
      </c>
      <c r="N3786">
        <v>3.7633333329999998</v>
      </c>
      <c r="O3786">
        <v>0</v>
      </c>
      <c r="P3786">
        <v>0</v>
      </c>
      <c r="Q3786">
        <v>0</v>
      </c>
      <c r="R3786">
        <v>2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12.330054642153382</v>
      </c>
      <c r="AA3786">
        <v>0</v>
      </c>
      <c r="AB3786">
        <v>0</v>
      </c>
      <c r="AC3786">
        <v>0</v>
      </c>
      <c r="AD3786">
        <v>0</v>
      </c>
      <c r="AE3786">
        <v>12.330054642153382</v>
      </c>
    </row>
    <row r="3787" spans="1:31" x14ac:dyDescent="0.25">
      <c r="A3787">
        <v>1812861</v>
      </c>
      <c r="B3787">
        <v>1</v>
      </c>
      <c r="C3787" t="s">
        <v>80</v>
      </c>
      <c r="D3787" t="s">
        <v>96</v>
      </c>
      <c r="E3787" t="s">
        <v>131</v>
      </c>
      <c r="F3787" t="s">
        <v>11121</v>
      </c>
      <c r="G3787" t="s">
        <v>133</v>
      </c>
      <c r="H3787" t="s">
        <v>134</v>
      </c>
      <c r="I3787" t="s">
        <v>135</v>
      </c>
      <c r="J3787" t="s">
        <v>136</v>
      </c>
      <c r="K3787" t="s">
        <v>137</v>
      </c>
      <c r="L3787" t="s">
        <v>11122</v>
      </c>
      <c r="M3787" t="s">
        <v>11123</v>
      </c>
      <c r="N3787">
        <v>2.2808333329999999</v>
      </c>
      <c r="O3787">
        <v>0</v>
      </c>
      <c r="P3787">
        <v>2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2.9762666264270701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2.9762666264270701</v>
      </c>
    </row>
    <row r="3788" spans="1:31" x14ac:dyDescent="0.25">
      <c r="A3788">
        <v>1812869</v>
      </c>
      <c r="B3788">
        <v>1</v>
      </c>
      <c r="C3788" t="s">
        <v>80</v>
      </c>
      <c r="D3788" t="s">
        <v>100</v>
      </c>
      <c r="E3788" t="s">
        <v>193</v>
      </c>
      <c r="F3788" t="s">
        <v>11124</v>
      </c>
      <c r="G3788" t="s">
        <v>235</v>
      </c>
      <c r="H3788" t="s">
        <v>134</v>
      </c>
      <c r="I3788" t="s">
        <v>135</v>
      </c>
      <c r="J3788" t="s">
        <v>136</v>
      </c>
      <c r="K3788" t="s">
        <v>137</v>
      </c>
      <c r="L3788" t="s">
        <v>11125</v>
      </c>
      <c r="M3788" t="s">
        <v>11126</v>
      </c>
      <c r="N3788">
        <v>0.91805555500000002</v>
      </c>
      <c r="O3788">
        <v>0</v>
      </c>
      <c r="P3788">
        <v>2</v>
      </c>
      <c r="Q3788">
        <v>0</v>
      </c>
      <c r="R3788">
        <v>1</v>
      </c>
      <c r="S3788">
        <v>0</v>
      </c>
      <c r="T3788">
        <v>3</v>
      </c>
      <c r="U3788">
        <v>0</v>
      </c>
      <c r="V3788">
        <v>0</v>
      </c>
      <c r="W3788">
        <v>0</v>
      </c>
      <c r="X3788">
        <v>0.39007829242184339</v>
      </c>
      <c r="Y3788">
        <v>0</v>
      </c>
      <c r="Z3788">
        <v>0.33866884183708335</v>
      </c>
      <c r="AA3788">
        <v>0</v>
      </c>
      <c r="AB3788">
        <v>1.4260617077343831</v>
      </c>
      <c r="AC3788">
        <v>0</v>
      </c>
      <c r="AD3788">
        <v>0</v>
      </c>
      <c r="AE3788">
        <v>2.1548088419933098</v>
      </c>
    </row>
    <row r="3789" spans="1:31" x14ac:dyDescent="0.25">
      <c r="A3789">
        <v>1812871</v>
      </c>
      <c r="B3789">
        <v>1</v>
      </c>
      <c r="C3789" t="s">
        <v>81</v>
      </c>
      <c r="D3789" t="s">
        <v>122</v>
      </c>
      <c r="E3789" t="s">
        <v>176</v>
      </c>
      <c r="F3789" t="s">
        <v>1646</v>
      </c>
      <c r="G3789" t="s">
        <v>142</v>
      </c>
      <c r="H3789" t="s">
        <v>143</v>
      </c>
      <c r="I3789" t="s">
        <v>135</v>
      </c>
      <c r="J3789" t="s">
        <v>136</v>
      </c>
      <c r="K3789" t="s">
        <v>137</v>
      </c>
      <c r="L3789" t="s">
        <v>11127</v>
      </c>
      <c r="M3789" t="s">
        <v>11128</v>
      </c>
      <c r="N3789">
        <v>0.25388888799999998</v>
      </c>
      <c r="O3789">
        <v>5</v>
      </c>
      <c r="P3789">
        <v>3722</v>
      </c>
      <c r="Q3789">
        <v>61</v>
      </c>
      <c r="R3789">
        <v>133</v>
      </c>
      <c r="S3789">
        <v>40</v>
      </c>
      <c r="T3789">
        <v>321</v>
      </c>
      <c r="U3789">
        <v>3</v>
      </c>
      <c r="V3789">
        <v>1</v>
      </c>
      <c r="W3789">
        <v>0.59712190989804448</v>
      </c>
      <c r="X3789">
        <v>174.70421202663599</v>
      </c>
      <c r="Y3789">
        <v>24.864107813521869</v>
      </c>
      <c r="Z3789">
        <v>5.9188893685078581</v>
      </c>
      <c r="AA3789">
        <v>24.336219971255673</v>
      </c>
      <c r="AB3789">
        <v>17.443155053793856</v>
      </c>
      <c r="AC3789">
        <v>4.0673588277874133</v>
      </c>
      <c r="AD3789">
        <v>1.3089964115949445E-2</v>
      </c>
      <c r="AE3789">
        <v>251.94415493551662</v>
      </c>
    </row>
    <row r="3790" spans="1:31" x14ac:dyDescent="0.25">
      <c r="A3790">
        <v>1812873</v>
      </c>
      <c r="B3790">
        <v>1</v>
      </c>
      <c r="C3790" t="s">
        <v>80</v>
      </c>
      <c r="D3790" t="s">
        <v>100</v>
      </c>
      <c r="E3790" t="s">
        <v>131</v>
      </c>
      <c r="F3790" t="s">
        <v>11129</v>
      </c>
      <c r="G3790" t="s">
        <v>231</v>
      </c>
      <c r="H3790" t="s">
        <v>134</v>
      </c>
      <c r="I3790" t="s">
        <v>135</v>
      </c>
      <c r="J3790" t="s">
        <v>136</v>
      </c>
      <c r="K3790" t="s">
        <v>137</v>
      </c>
      <c r="L3790" t="s">
        <v>11130</v>
      </c>
      <c r="M3790" t="s">
        <v>11131</v>
      </c>
      <c r="N3790">
        <v>1.0052777770000001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0.29880189227698889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0.29880189227698889</v>
      </c>
    </row>
    <row r="3791" spans="1:31" x14ac:dyDescent="0.25">
      <c r="A3791">
        <v>1812875</v>
      </c>
      <c r="B3791">
        <v>1</v>
      </c>
      <c r="C3791" t="s">
        <v>80</v>
      </c>
      <c r="D3791" t="s">
        <v>102</v>
      </c>
      <c r="E3791" t="s">
        <v>131</v>
      </c>
      <c r="F3791" t="s">
        <v>11132</v>
      </c>
      <c r="G3791" t="s">
        <v>231</v>
      </c>
      <c r="H3791" t="s">
        <v>134</v>
      </c>
      <c r="I3791" t="s">
        <v>135</v>
      </c>
      <c r="J3791" t="s">
        <v>136</v>
      </c>
      <c r="K3791" t="s">
        <v>137</v>
      </c>
      <c r="L3791" t="s">
        <v>11133</v>
      </c>
      <c r="M3791" t="s">
        <v>11134</v>
      </c>
      <c r="N3791">
        <v>1.6583333330000001</v>
      </c>
      <c r="O3791">
        <v>0</v>
      </c>
      <c r="P3791">
        <v>2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1.0510962908826567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1.0510962908826567</v>
      </c>
    </row>
    <row r="3792" spans="1:31" x14ac:dyDescent="0.25">
      <c r="A3792">
        <v>1812876</v>
      </c>
      <c r="B3792">
        <v>1</v>
      </c>
      <c r="C3792" t="s">
        <v>80</v>
      </c>
      <c r="D3792" t="s">
        <v>92</v>
      </c>
      <c r="E3792" t="s">
        <v>131</v>
      </c>
      <c r="F3792" t="s">
        <v>11135</v>
      </c>
      <c r="G3792" t="s">
        <v>133</v>
      </c>
      <c r="H3792" t="s">
        <v>134</v>
      </c>
      <c r="I3792" t="s">
        <v>135</v>
      </c>
      <c r="J3792" t="s">
        <v>136</v>
      </c>
      <c r="K3792" t="s">
        <v>137</v>
      </c>
      <c r="L3792" t="s">
        <v>11136</v>
      </c>
      <c r="M3792" t="s">
        <v>11137</v>
      </c>
      <c r="N3792">
        <v>1.2375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1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3.2807368456395834E-2</v>
      </c>
      <c r="AC3792">
        <v>0</v>
      </c>
      <c r="AD3792">
        <v>0</v>
      </c>
      <c r="AE3792">
        <v>3.2807368456395834E-2</v>
      </c>
    </row>
    <row r="3793" spans="1:31" x14ac:dyDescent="0.25">
      <c r="A3793">
        <v>1812881</v>
      </c>
      <c r="B3793">
        <v>1</v>
      </c>
      <c r="C3793" t="s">
        <v>80</v>
      </c>
      <c r="D3793" t="s">
        <v>96</v>
      </c>
      <c r="E3793" t="s">
        <v>146</v>
      </c>
      <c r="F3793" t="s">
        <v>10343</v>
      </c>
      <c r="G3793" t="s">
        <v>142</v>
      </c>
      <c r="H3793" t="s">
        <v>143</v>
      </c>
      <c r="I3793" t="s">
        <v>135</v>
      </c>
      <c r="J3793" t="s">
        <v>136</v>
      </c>
      <c r="K3793" t="s">
        <v>137</v>
      </c>
      <c r="L3793" t="s">
        <v>11138</v>
      </c>
      <c r="M3793" t="s">
        <v>11139</v>
      </c>
      <c r="N3793">
        <v>0.34222222200000002</v>
      </c>
      <c r="O3793">
        <v>0</v>
      </c>
      <c r="P3793">
        <v>106</v>
      </c>
      <c r="Q3793">
        <v>0</v>
      </c>
      <c r="R3793">
        <v>2</v>
      </c>
      <c r="S3793">
        <v>0</v>
      </c>
      <c r="T3793">
        <v>4</v>
      </c>
      <c r="U3793">
        <v>0</v>
      </c>
      <c r="V3793">
        <v>0</v>
      </c>
      <c r="W3793">
        <v>0</v>
      </c>
      <c r="X3793">
        <v>40.190537110861591</v>
      </c>
      <c r="Y3793">
        <v>0</v>
      </c>
      <c r="Z3793">
        <v>4.7281301985866667E-3</v>
      </c>
      <c r="AA3793">
        <v>0</v>
      </c>
      <c r="AB3793">
        <v>0.26545153945053329</v>
      </c>
      <c r="AC3793">
        <v>0</v>
      </c>
      <c r="AD3793">
        <v>0</v>
      </c>
      <c r="AE3793">
        <v>40.460716780510708</v>
      </c>
    </row>
    <row r="3794" spans="1:31" x14ac:dyDescent="0.25">
      <c r="A3794">
        <v>1812883</v>
      </c>
      <c r="B3794">
        <v>1</v>
      </c>
      <c r="C3794" t="s">
        <v>80</v>
      </c>
      <c r="D3794" t="s">
        <v>84</v>
      </c>
      <c r="E3794" t="s">
        <v>131</v>
      </c>
      <c r="F3794" t="s">
        <v>11140</v>
      </c>
      <c r="G3794" t="s">
        <v>231</v>
      </c>
      <c r="H3794" t="s">
        <v>134</v>
      </c>
      <c r="I3794" t="s">
        <v>135</v>
      </c>
      <c r="J3794" t="s">
        <v>136</v>
      </c>
      <c r="K3794" t="s">
        <v>137</v>
      </c>
      <c r="L3794" t="s">
        <v>11141</v>
      </c>
      <c r="M3794" t="s">
        <v>11142</v>
      </c>
      <c r="N3794">
        <v>1.1291666659999999</v>
      </c>
      <c r="O3794">
        <v>0</v>
      </c>
      <c r="P3794">
        <v>3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0.76989213641506249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0.76989213641506249</v>
      </c>
    </row>
    <row r="3795" spans="1:31" x14ac:dyDescent="0.25">
      <c r="A3795">
        <v>1812888</v>
      </c>
      <c r="B3795">
        <v>1</v>
      </c>
      <c r="C3795" t="s">
        <v>80</v>
      </c>
      <c r="D3795" t="s">
        <v>104</v>
      </c>
      <c r="E3795" t="s">
        <v>176</v>
      </c>
      <c r="F3795" t="s">
        <v>11143</v>
      </c>
      <c r="G3795" t="s">
        <v>142</v>
      </c>
      <c r="H3795" t="s">
        <v>143</v>
      </c>
      <c r="I3795" t="s">
        <v>135</v>
      </c>
      <c r="J3795" t="s">
        <v>136</v>
      </c>
      <c r="K3795" t="s">
        <v>137</v>
      </c>
      <c r="L3795" t="s">
        <v>11144</v>
      </c>
      <c r="M3795" t="s">
        <v>11145</v>
      </c>
      <c r="N3795">
        <v>1.865555555</v>
      </c>
      <c r="O3795">
        <v>1</v>
      </c>
      <c r="P3795">
        <v>191</v>
      </c>
      <c r="Q3795">
        <v>3</v>
      </c>
      <c r="R3795">
        <v>6</v>
      </c>
      <c r="S3795">
        <v>0</v>
      </c>
      <c r="T3795">
        <v>7</v>
      </c>
      <c r="U3795">
        <v>0</v>
      </c>
      <c r="V3795">
        <v>0</v>
      </c>
      <c r="W3795">
        <v>3.8688960580228828</v>
      </c>
      <c r="X3795">
        <v>130.67109195180379</v>
      </c>
      <c r="Y3795">
        <v>5.2947455303326834</v>
      </c>
      <c r="Z3795">
        <v>5.6878594854748705</v>
      </c>
      <c r="AA3795">
        <v>0</v>
      </c>
      <c r="AB3795">
        <v>1.4449230503764179</v>
      </c>
      <c r="AC3795">
        <v>0</v>
      </c>
      <c r="AD3795">
        <v>0</v>
      </c>
      <c r="AE3795">
        <v>146.96751607601061</v>
      </c>
    </row>
    <row r="3796" spans="1:31" x14ac:dyDescent="0.25">
      <c r="A3796">
        <v>1812889</v>
      </c>
      <c r="B3796">
        <v>1</v>
      </c>
      <c r="C3796" t="s">
        <v>80</v>
      </c>
      <c r="D3796" t="s">
        <v>82</v>
      </c>
      <c r="E3796" t="s">
        <v>146</v>
      </c>
      <c r="F3796" t="s">
        <v>11146</v>
      </c>
      <c r="G3796" t="s">
        <v>170</v>
      </c>
      <c r="H3796" t="s">
        <v>143</v>
      </c>
      <c r="I3796" t="s">
        <v>135</v>
      </c>
      <c r="J3796" t="s">
        <v>136</v>
      </c>
      <c r="K3796" t="s">
        <v>137</v>
      </c>
      <c r="L3796" t="s">
        <v>11147</v>
      </c>
      <c r="M3796" t="s">
        <v>11148</v>
      </c>
      <c r="N3796">
        <v>1.6944444439999999</v>
      </c>
      <c r="O3796">
        <v>0</v>
      </c>
      <c r="P3796">
        <v>188</v>
      </c>
      <c r="Q3796">
        <v>0</v>
      </c>
      <c r="R3796">
        <v>0</v>
      </c>
      <c r="S3796">
        <v>0</v>
      </c>
      <c r="T3796">
        <v>6</v>
      </c>
      <c r="U3796">
        <v>0</v>
      </c>
      <c r="V3796">
        <v>0</v>
      </c>
      <c r="W3796">
        <v>0</v>
      </c>
      <c r="X3796">
        <v>92.028574358866678</v>
      </c>
      <c r="Y3796">
        <v>0</v>
      </c>
      <c r="Z3796">
        <v>0</v>
      </c>
      <c r="AA3796">
        <v>0</v>
      </c>
      <c r="AB3796">
        <v>1.7331141971497732</v>
      </c>
      <c r="AC3796">
        <v>0</v>
      </c>
      <c r="AD3796">
        <v>0</v>
      </c>
      <c r="AE3796">
        <v>93.761688556016452</v>
      </c>
    </row>
    <row r="3797" spans="1:31" x14ac:dyDescent="0.25">
      <c r="A3797">
        <v>1812894</v>
      </c>
      <c r="B3797">
        <v>1</v>
      </c>
      <c r="C3797" t="s">
        <v>81</v>
      </c>
      <c r="D3797" t="s">
        <v>120</v>
      </c>
      <c r="E3797" t="s">
        <v>193</v>
      </c>
      <c r="F3797" t="s">
        <v>11033</v>
      </c>
      <c r="G3797" t="s">
        <v>235</v>
      </c>
      <c r="H3797" t="s">
        <v>134</v>
      </c>
      <c r="I3797" t="s">
        <v>135</v>
      </c>
      <c r="J3797" t="s">
        <v>136</v>
      </c>
      <c r="K3797" t="s">
        <v>137</v>
      </c>
      <c r="L3797" t="s">
        <v>11149</v>
      </c>
      <c r="M3797" t="s">
        <v>11150</v>
      </c>
      <c r="N3797">
        <v>1.6888888879999999</v>
      </c>
      <c r="O3797">
        <v>0</v>
      </c>
      <c r="P3797">
        <v>7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2.5942238015813559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2.5942238015813559</v>
      </c>
    </row>
    <row r="3798" spans="1:31" x14ac:dyDescent="0.25">
      <c r="A3798">
        <v>1812895</v>
      </c>
      <c r="B3798">
        <v>1</v>
      </c>
      <c r="C3798" t="s">
        <v>80</v>
      </c>
      <c r="D3798" t="s">
        <v>105</v>
      </c>
      <c r="E3798" t="s">
        <v>291</v>
      </c>
      <c r="F3798" t="s">
        <v>11151</v>
      </c>
      <c r="G3798" t="s">
        <v>424</v>
      </c>
      <c r="H3798" t="s">
        <v>134</v>
      </c>
      <c r="I3798" t="s">
        <v>135</v>
      </c>
      <c r="J3798" t="s">
        <v>136</v>
      </c>
      <c r="K3798" t="s">
        <v>137</v>
      </c>
      <c r="L3798" t="s">
        <v>11152</v>
      </c>
      <c r="M3798" t="s">
        <v>11153</v>
      </c>
      <c r="N3798">
        <v>0.51972222199999996</v>
      </c>
      <c r="O3798">
        <v>0</v>
      </c>
      <c r="P3798">
        <v>86</v>
      </c>
      <c r="Q3798">
        <v>0</v>
      </c>
      <c r="R3798">
        <v>1</v>
      </c>
      <c r="S3798">
        <v>0</v>
      </c>
      <c r="T3798">
        <v>8</v>
      </c>
      <c r="U3798">
        <v>0</v>
      </c>
      <c r="V3798">
        <v>0</v>
      </c>
      <c r="W3798">
        <v>0</v>
      </c>
      <c r="X3798">
        <v>15.663665215312921</v>
      </c>
      <c r="Y3798">
        <v>0</v>
      </c>
      <c r="Z3798">
        <v>0.117068309234325</v>
      </c>
      <c r="AA3798">
        <v>0</v>
      </c>
      <c r="AB3798">
        <v>2.1125043718156502</v>
      </c>
      <c r="AC3798">
        <v>0</v>
      </c>
      <c r="AD3798">
        <v>0</v>
      </c>
      <c r="AE3798">
        <v>17.893237896362898</v>
      </c>
    </row>
    <row r="3799" spans="1:31" x14ac:dyDescent="0.25">
      <c r="A3799">
        <v>1812901</v>
      </c>
      <c r="B3799">
        <v>1</v>
      </c>
      <c r="C3799" t="s">
        <v>80</v>
      </c>
      <c r="D3799" t="s">
        <v>97</v>
      </c>
      <c r="E3799" t="s">
        <v>146</v>
      </c>
      <c r="F3799" t="s">
        <v>11154</v>
      </c>
      <c r="G3799" t="s">
        <v>11155</v>
      </c>
      <c r="H3799" t="s">
        <v>143</v>
      </c>
      <c r="I3799" t="s">
        <v>135</v>
      </c>
      <c r="J3799" t="s">
        <v>136</v>
      </c>
      <c r="K3799" t="s">
        <v>137</v>
      </c>
      <c r="L3799" t="s">
        <v>11156</v>
      </c>
      <c r="M3799" t="s">
        <v>11157</v>
      </c>
      <c r="N3799">
        <v>0.48694444399999998</v>
      </c>
      <c r="O3799">
        <v>0</v>
      </c>
      <c r="P3799">
        <v>986</v>
      </c>
      <c r="Q3799">
        <v>0</v>
      </c>
      <c r="R3799">
        <v>5</v>
      </c>
      <c r="S3799">
        <v>0</v>
      </c>
      <c r="T3799">
        <v>72</v>
      </c>
      <c r="U3799">
        <v>0</v>
      </c>
      <c r="V3799">
        <v>0</v>
      </c>
      <c r="W3799">
        <v>0</v>
      </c>
      <c r="X3799">
        <v>202.81288205234543</v>
      </c>
      <c r="Y3799">
        <v>0</v>
      </c>
      <c r="Z3799">
        <v>0.36682895331285004</v>
      </c>
      <c r="AA3799">
        <v>0</v>
      </c>
      <c r="AB3799">
        <v>24.053773507029138</v>
      </c>
      <c r="AC3799">
        <v>0</v>
      </c>
      <c r="AD3799">
        <v>0</v>
      </c>
      <c r="AE3799">
        <v>227.23348451268743</v>
      </c>
    </row>
    <row r="3800" spans="1:31" x14ac:dyDescent="0.25">
      <c r="A3800">
        <v>1812902</v>
      </c>
      <c r="B3800">
        <v>1</v>
      </c>
      <c r="C3800" t="s">
        <v>80</v>
      </c>
      <c r="D3800" t="s">
        <v>84</v>
      </c>
      <c r="E3800" t="s">
        <v>326</v>
      </c>
      <c r="F3800" t="s">
        <v>11158</v>
      </c>
      <c r="G3800" t="s">
        <v>299</v>
      </c>
      <c r="H3800" t="s">
        <v>134</v>
      </c>
      <c r="I3800" t="s">
        <v>135</v>
      </c>
      <c r="J3800" t="s">
        <v>136</v>
      </c>
      <c r="K3800" t="s">
        <v>137</v>
      </c>
      <c r="L3800" t="s">
        <v>11159</v>
      </c>
      <c r="M3800" t="s">
        <v>11160</v>
      </c>
      <c r="N3800">
        <v>3.8663888879999999</v>
      </c>
      <c r="O3800">
        <v>0</v>
      </c>
      <c r="P3800">
        <v>97</v>
      </c>
      <c r="Q3800">
        <v>0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80.75923784184296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80.75923784184296</v>
      </c>
    </row>
    <row r="3801" spans="1:31" x14ac:dyDescent="0.25">
      <c r="A3801">
        <v>1812903</v>
      </c>
      <c r="B3801">
        <v>1</v>
      </c>
      <c r="C3801" t="s">
        <v>80</v>
      </c>
      <c r="D3801" t="s">
        <v>96</v>
      </c>
      <c r="E3801" t="s">
        <v>146</v>
      </c>
      <c r="F3801" t="s">
        <v>10343</v>
      </c>
      <c r="G3801" t="s">
        <v>142</v>
      </c>
      <c r="H3801" t="s">
        <v>143</v>
      </c>
      <c r="I3801" t="s">
        <v>135</v>
      </c>
      <c r="J3801" t="s">
        <v>136</v>
      </c>
      <c r="K3801" t="s">
        <v>137</v>
      </c>
      <c r="L3801" t="s">
        <v>11161</v>
      </c>
      <c r="M3801" t="s">
        <v>11162</v>
      </c>
      <c r="N3801">
        <v>0.46833333300000002</v>
      </c>
      <c r="O3801">
        <v>0</v>
      </c>
      <c r="P3801">
        <v>106</v>
      </c>
      <c r="Q3801">
        <v>0</v>
      </c>
      <c r="R3801">
        <v>2</v>
      </c>
      <c r="S3801">
        <v>0</v>
      </c>
      <c r="T3801">
        <v>4</v>
      </c>
      <c r="U3801">
        <v>0</v>
      </c>
      <c r="V3801">
        <v>0</v>
      </c>
      <c r="W3801">
        <v>0</v>
      </c>
      <c r="X3801">
        <v>53.118494500912007</v>
      </c>
      <c r="Y3801">
        <v>0</v>
      </c>
      <c r="Z3801">
        <v>5.6367489853299995E-3</v>
      </c>
      <c r="AA3801">
        <v>0</v>
      </c>
      <c r="AB3801">
        <v>0.3268122829951699</v>
      </c>
      <c r="AC3801">
        <v>0</v>
      </c>
      <c r="AD3801">
        <v>0</v>
      </c>
      <c r="AE3801">
        <v>53.450943532892509</v>
      </c>
    </row>
    <row r="3802" spans="1:31" x14ac:dyDescent="0.25">
      <c r="A3802">
        <v>1812905</v>
      </c>
      <c r="B3802">
        <v>1</v>
      </c>
      <c r="C3802" t="s">
        <v>80</v>
      </c>
      <c r="D3802" t="s">
        <v>97</v>
      </c>
      <c r="E3802" t="s">
        <v>146</v>
      </c>
      <c r="F3802" t="s">
        <v>11154</v>
      </c>
      <c r="G3802" t="s">
        <v>3018</v>
      </c>
      <c r="H3802" t="s">
        <v>143</v>
      </c>
      <c r="I3802" t="s">
        <v>135</v>
      </c>
      <c r="J3802" t="s">
        <v>136</v>
      </c>
      <c r="K3802" t="s">
        <v>137</v>
      </c>
      <c r="L3802" t="s">
        <v>11163</v>
      </c>
      <c r="M3802" t="s">
        <v>11164</v>
      </c>
      <c r="N3802">
        <v>0.31277777699999998</v>
      </c>
      <c r="O3802">
        <v>0</v>
      </c>
      <c r="P3802">
        <v>986</v>
      </c>
      <c r="Q3802">
        <v>0</v>
      </c>
      <c r="R3802">
        <v>5</v>
      </c>
      <c r="S3802">
        <v>0</v>
      </c>
      <c r="T3802">
        <v>72</v>
      </c>
      <c r="U3802">
        <v>0</v>
      </c>
      <c r="V3802">
        <v>0</v>
      </c>
      <c r="W3802">
        <v>0</v>
      </c>
      <c r="X3802">
        <v>128.30401101749402</v>
      </c>
      <c r="Y3802">
        <v>0</v>
      </c>
      <c r="Z3802">
        <v>0.23393537194541997</v>
      </c>
      <c r="AA3802">
        <v>0</v>
      </c>
      <c r="AB3802">
        <v>15.262810343383647</v>
      </c>
      <c r="AC3802">
        <v>0</v>
      </c>
      <c r="AD3802">
        <v>0</v>
      </c>
      <c r="AE3802">
        <v>143.80075673282309</v>
      </c>
    </row>
    <row r="3803" spans="1:31" x14ac:dyDescent="0.25">
      <c r="A3803">
        <v>1812912</v>
      </c>
      <c r="B3803">
        <v>1</v>
      </c>
      <c r="C3803" t="s">
        <v>80</v>
      </c>
      <c r="D3803" t="s">
        <v>108</v>
      </c>
      <c r="E3803" t="s">
        <v>131</v>
      </c>
      <c r="F3803" t="s">
        <v>11165</v>
      </c>
      <c r="G3803" t="s">
        <v>231</v>
      </c>
      <c r="H3803" t="s">
        <v>134</v>
      </c>
      <c r="I3803" t="s">
        <v>135</v>
      </c>
      <c r="J3803" t="s">
        <v>136</v>
      </c>
      <c r="K3803" t="s">
        <v>137</v>
      </c>
      <c r="L3803" t="s">
        <v>11166</v>
      </c>
      <c r="M3803" t="s">
        <v>11167</v>
      </c>
      <c r="N3803">
        <v>1.186388888</v>
      </c>
      <c r="O3803">
        <v>0</v>
      </c>
      <c r="P3803">
        <v>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0.25952467334219997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0.25952467334219997</v>
      </c>
    </row>
    <row r="3804" spans="1:31" x14ac:dyDescent="0.25">
      <c r="A3804">
        <v>1812913</v>
      </c>
      <c r="B3804">
        <v>1</v>
      </c>
      <c r="C3804" t="s">
        <v>80</v>
      </c>
      <c r="D3804" t="s">
        <v>96</v>
      </c>
      <c r="E3804" t="s">
        <v>146</v>
      </c>
      <c r="F3804" t="s">
        <v>10343</v>
      </c>
      <c r="G3804" t="s">
        <v>142</v>
      </c>
      <c r="H3804" t="s">
        <v>143</v>
      </c>
      <c r="I3804" t="s">
        <v>135</v>
      </c>
      <c r="J3804" t="s">
        <v>136</v>
      </c>
      <c r="K3804" t="s">
        <v>137</v>
      </c>
      <c r="L3804" t="s">
        <v>11168</v>
      </c>
      <c r="M3804" t="s">
        <v>11169</v>
      </c>
      <c r="N3804">
        <v>0.91</v>
      </c>
      <c r="O3804">
        <v>0</v>
      </c>
      <c r="P3804">
        <v>106</v>
      </c>
      <c r="Q3804">
        <v>0</v>
      </c>
      <c r="R3804">
        <v>2</v>
      </c>
      <c r="S3804">
        <v>0</v>
      </c>
      <c r="T3804">
        <v>4</v>
      </c>
      <c r="U3804">
        <v>0</v>
      </c>
      <c r="V3804">
        <v>0</v>
      </c>
      <c r="W3804">
        <v>0</v>
      </c>
      <c r="X3804">
        <v>88.934335326393267</v>
      </c>
      <c r="Y3804">
        <v>0</v>
      </c>
      <c r="Z3804">
        <v>1.0968499177720002E-2</v>
      </c>
      <c r="AA3804">
        <v>0</v>
      </c>
      <c r="AB3804">
        <v>0.63882784419164662</v>
      </c>
      <c r="AC3804">
        <v>0</v>
      </c>
      <c r="AD3804">
        <v>0</v>
      </c>
      <c r="AE3804">
        <v>89.584131669762641</v>
      </c>
    </row>
    <row r="3805" spans="1:31" x14ac:dyDescent="0.25">
      <c r="A3805">
        <v>1812915</v>
      </c>
      <c r="B3805">
        <v>1</v>
      </c>
      <c r="C3805" t="s">
        <v>80</v>
      </c>
      <c r="D3805" t="s">
        <v>94</v>
      </c>
      <c r="E3805" t="s">
        <v>193</v>
      </c>
      <c r="F3805" t="s">
        <v>11170</v>
      </c>
      <c r="G3805" t="s">
        <v>6665</v>
      </c>
      <c r="H3805" t="s">
        <v>134</v>
      </c>
      <c r="I3805" t="s">
        <v>135</v>
      </c>
      <c r="J3805" t="s">
        <v>136</v>
      </c>
      <c r="K3805" t="s">
        <v>137</v>
      </c>
      <c r="L3805" t="s">
        <v>11171</v>
      </c>
      <c r="M3805" t="s">
        <v>11172</v>
      </c>
      <c r="N3805">
        <v>0.97555555500000002</v>
      </c>
      <c r="O3805">
        <v>0</v>
      </c>
      <c r="P3805">
        <v>21</v>
      </c>
      <c r="Q3805">
        <v>0</v>
      </c>
      <c r="R3805">
        <v>1</v>
      </c>
      <c r="S3805">
        <v>0</v>
      </c>
      <c r="T3805">
        <v>6</v>
      </c>
      <c r="U3805">
        <v>0</v>
      </c>
      <c r="V3805">
        <v>0</v>
      </c>
      <c r="W3805">
        <v>0</v>
      </c>
      <c r="X3805">
        <v>3.8567879902385931</v>
      </c>
      <c r="Y3805">
        <v>0</v>
      </c>
      <c r="Z3805">
        <v>9.59183325972E-3</v>
      </c>
      <c r="AA3805">
        <v>0</v>
      </c>
      <c r="AB3805">
        <v>1.9381914063188952</v>
      </c>
      <c r="AC3805">
        <v>0</v>
      </c>
      <c r="AD3805">
        <v>0</v>
      </c>
      <c r="AE3805">
        <v>5.8045712298172081</v>
      </c>
    </row>
    <row r="3806" spans="1:31" x14ac:dyDescent="0.25">
      <c r="A3806">
        <v>1812916</v>
      </c>
      <c r="B3806">
        <v>1</v>
      </c>
      <c r="C3806" t="s">
        <v>81</v>
      </c>
      <c r="D3806" t="s">
        <v>118</v>
      </c>
      <c r="E3806" t="s">
        <v>140</v>
      </c>
      <c r="F3806" t="s">
        <v>11173</v>
      </c>
      <c r="G3806" t="s">
        <v>142</v>
      </c>
      <c r="H3806" t="s">
        <v>143</v>
      </c>
      <c r="I3806" t="s">
        <v>135</v>
      </c>
      <c r="J3806" t="s">
        <v>136</v>
      </c>
      <c r="K3806" t="s">
        <v>137</v>
      </c>
      <c r="L3806" t="s">
        <v>11174</v>
      </c>
      <c r="M3806" t="s">
        <v>11175</v>
      </c>
      <c r="N3806">
        <v>0.81777777699999998</v>
      </c>
      <c r="O3806">
        <v>9</v>
      </c>
      <c r="P3806">
        <v>181</v>
      </c>
      <c r="Q3806">
        <v>32</v>
      </c>
      <c r="R3806">
        <v>54</v>
      </c>
      <c r="S3806">
        <v>2</v>
      </c>
      <c r="T3806">
        <v>24</v>
      </c>
      <c r="U3806">
        <v>0</v>
      </c>
      <c r="V3806">
        <v>0</v>
      </c>
      <c r="W3806">
        <v>1.3143261070843335</v>
      </c>
      <c r="X3806">
        <v>33.367059036703516</v>
      </c>
      <c r="Y3806">
        <v>10.917550639938025</v>
      </c>
      <c r="Z3806">
        <v>4.5836155723801744</v>
      </c>
      <c r="AA3806">
        <v>0.68535133463121667</v>
      </c>
      <c r="AB3806">
        <v>13.268150800522728</v>
      </c>
      <c r="AC3806">
        <v>0</v>
      </c>
      <c r="AD3806">
        <v>0</v>
      </c>
      <c r="AE3806">
        <v>64.13605349126</v>
      </c>
    </row>
    <row r="3807" spans="1:31" x14ac:dyDescent="0.25">
      <c r="A3807">
        <v>1812917</v>
      </c>
      <c r="B3807">
        <v>1</v>
      </c>
      <c r="C3807" t="s">
        <v>80</v>
      </c>
      <c r="D3807" t="s">
        <v>98</v>
      </c>
      <c r="E3807" t="s">
        <v>176</v>
      </c>
      <c r="F3807" t="s">
        <v>5406</v>
      </c>
      <c r="G3807" t="s">
        <v>142</v>
      </c>
      <c r="H3807" t="s">
        <v>143</v>
      </c>
      <c r="I3807" t="s">
        <v>135</v>
      </c>
      <c r="J3807" t="s">
        <v>136</v>
      </c>
      <c r="K3807" t="s">
        <v>137</v>
      </c>
      <c r="L3807" t="s">
        <v>11176</v>
      </c>
      <c r="M3807" t="s">
        <v>11177</v>
      </c>
      <c r="N3807">
        <v>1.679444444</v>
      </c>
      <c r="O3807">
        <v>0</v>
      </c>
      <c r="P3807">
        <v>20</v>
      </c>
      <c r="Q3807">
        <v>29</v>
      </c>
      <c r="R3807">
        <v>186</v>
      </c>
      <c r="S3807">
        <v>8</v>
      </c>
      <c r="T3807">
        <v>48</v>
      </c>
      <c r="U3807">
        <v>2</v>
      </c>
      <c r="V3807">
        <v>0</v>
      </c>
      <c r="W3807">
        <v>0</v>
      </c>
      <c r="X3807">
        <v>9.8239315557816909</v>
      </c>
      <c r="Y3807">
        <v>206.198883897493</v>
      </c>
      <c r="Z3807">
        <v>107.27790986209665</v>
      </c>
      <c r="AA3807">
        <v>29.470894715280778</v>
      </c>
      <c r="AB3807">
        <v>65.11567446586686</v>
      </c>
      <c r="AC3807">
        <v>6.1205979200809058</v>
      </c>
      <c r="AD3807">
        <v>0</v>
      </c>
      <c r="AE3807">
        <v>424.00789241659987</v>
      </c>
    </row>
    <row r="3808" spans="1:31" x14ac:dyDescent="0.25">
      <c r="A3808">
        <v>1812919</v>
      </c>
      <c r="B3808">
        <v>1</v>
      </c>
      <c r="C3808" t="s">
        <v>80</v>
      </c>
      <c r="D3808" t="s">
        <v>100</v>
      </c>
      <c r="E3808" t="s">
        <v>176</v>
      </c>
      <c r="F3808" t="s">
        <v>2451</v>
      </c>
      <c r="G3808" t="s">
        <v>142</v>
      </c>
      <c r="H3808" t="s">
        <v>143</v>
      </c>
      <c r="I3808" t="s">
        <v>135</v>
      </c>
      <c r="J3808" t="s">
        <v>136</v>
      </c>
      <c r="K3808" t="s">
        <v>137</v>
      </c>
      <c r="L3808" t="s">
        <v>11178</v>
      </c>
      <c r="M3808" t="s">
        <v>11179</v>
      </c>
      <c r="N3808">
        <v>1.852222222</v>
      </c>
      <c r="O3808">
        <v>0</v>
      </c>
      <c r="P3808">
        <v>296</v>
      </c>
      <c r="Q3808">
        <v>0</v>
      </c>
      <c r="R3808">
        <v>122</v>
      </c>
      <c r="S3808">
        <v>0</v>
      </c>
      <c r="T3808">
        <v>67</v>
      </c>
      <c r="U3808">
        <v>0</v>
      </c>
      <c r="V3808">
        <v>0</v>
      </c>
      <c r="W3808">
        <v>0</v>
      </c>
      <c r="X3808">
        <v>98.283612483041111</v>
      </c>
      <c r="Y3808">
        <v>0</v>
      </c>
      <c r="Z3808">
        <v>64.101306381414872</v>
      </c>
      <c r="AA3808">
        <v>0</v>
      </c>
      <c r="AB3808">
        <v>46.792487674872007</v>
      </c>
      <c r="AC3808">
        <v>0</v>
      </c>
      <c r="AD3808">
        <v>0</v>
      </c>
      <c r="AE3808">
        <v>209.17740653932799</v>
      </c>
    </row>
    <row r="3809" spans="1:31" x14ac:dyDescent="0.25">
      <c r="A3809">
        <v>1812920</v>
      </c>
      <c r="B3809">
        <v>1</v>
      </c>
      <c r="C3809" t="s">
        <v>81</v>
      </c>
      <c r="D3809" t="s">
        <v>126</v>
      </c>
      <c r="E3809" t="s">
        <v>140</v>
      </c>
      <c r="F3809" t="s">
        <v>4425</v>
      </c>
      <c r="G3809" t="s">
        <v>142</v>
      </c>
      <c r="H3809" t="s">
        <v>143</v>
      </c>
      <c r="I3809" t="s">
        <v>199</v>
      </c>
      <c r="J3809" t="s">
        <v>136</v>
      </c>
      <c r="K3809" t="s">
        <v>137</v>
      </c>
      <c r="L3809" t="s">
        <v>11180</v>
      </c>
      <c r="M3809" t="s">
        <v>11181</v>
      </c>
      <c r="N3809">
        <v>9.1666660000000004E-3</v>
      </c>
      <c r="O3809">
        <v>2</v>
      </c>
      <c r="P3809">
        <v>232</v>
      </c>
      <c r="Q3809">
        <v>33</v>
      </c>
      <c r="R3809">
        <v>95</v>
      </c>
      <c r="S3809">
        <v>5</v>
      </c>
      <c r="T3809">
        <v>24</v>
      </c>
      <c r="U3809">
        <v>0</v>
      </c>
      <c r="V3809">
        <v>0</v>
      </c>
      <c r="W3809">
        <v>1.1702991085234166E-2</v>
      </c>
      <c r="X3809">
        <v>0.20485704728999587</v>
      </c>
      <c r="Y3809">
        <v>1.4198412176170385</v>
      </c>
      <c r="Z3809">
        <v>0.25136557821448341</v>
      </c>
      <c r="AA3809">
        <v>0.2231773431962617</v>
      </c>
      <c r="AB3809">
        <v>0.43121057789667</v>
      </c>
      <c r="AC3809">
        <v>0</v>
      </c>
      <c r="AD3809">
        <v>0</v>
      </c>
      <c r="AE3809">
        <v>2.5421547552996837</v>
      </c>
    </row>
    <row r="3810" spans="1:31" x14ac:dyDescent="0.25">
      <c r="A3810">
        <v>1812922</v>
      </c>
      <c r="B3810">
        <v>1</v>
      </c>
      <c r="C3810" t="s">
        <v>80</v>
      </c>
      <c r="D3810" t="s">
        <v>101</v>
      </c>
      <c r="E3810" t="s">
        <v>176</v>
      </c>
      <c r="F3810" t="s">
        <v>5188</v>
      </c>
      <c r="G3810" t="s">
        <v>142</v>
      </c>
      <c r="H3810" t="s">
        <v>143</v>
      </c>
      <c r="I3810" t="s">
        <v>135</v>
      </c>
      <c r="J3810" t="s">
        <v>136</v>
      </c>
      <c r="K3810" t="s">
        <v>137</v>
      </c>
      <c r="L3810" t="s">
        <v>11182</v>
      </c>
      <c r="M3810" t="s">
        <v>11183</v>
      </c>
      <c r="N3810">
        <v>0.92333333299999998</v>
      </c>
      <c r="O3810">
        <v>3</v>
      </c>
      <c r="P3810">
        <v>391</v>
      </c>
      <c r="Q3810">
        <v>2</v>
      </c>
      <c r="R3810">
        <v>0</v>
      </c>
      <c r="S3810">
        <v>14</v>
      </c>
      <c r="T3810">
        <v>106</v>
      </c>
      <c r="U3810">
        <v>0</v>
      </c>
      <c r="V3810">
        <v>0</v>
      </c>
      <c r="W3810">
        <v>9.3043162498984948</v>
      </c>
      <c r="X3810">
        <v>38.743220894481411</v>
      </c>
      <c r="Y3810">
        <v>7.2914203039325134</v>
      </c>
      <c r="Z3810">
        <v>0</v>
      </c>
      <c r="AA3810">
        <v>37.97240533379982</v>
      </c>
      <c r="AB3810">
        <v>19.73984370730086</v>
      </c>
      <c r="AC3810">
        <v>0</v>
      </c>
      <c r="AD3810">
        <v>0</v>
      </c>
      <c r="AE3810">
        <v>113.0512064894131</v>
      </c>
    </row>
    <row r="3811" spans="1:31" x14ac:dyDescent="0.25">
      <c r="A3811">
        <v>1812924</v>
      </c>
      <c r="B3811">
        <v>1</v>
      </c>
      <c r="C3811" t="s">
        <v>81</v>
      </c>
      <c r="D3811" t="s">
        <v>119</v>
      </c>
      <c r="E3811" t="s">
        <v>140</v>
      </c>
      <c r="F3811" t="s">
        <v>11184</v>
      </c>
      <c r="G3811" t="s">
        <v>142</v>
      </c>
      <c r="H3811" t="s">
        <v>143</v>
      </c>
      <c r="I3811" t="s">
        <v>199</v>
      </c>
      <c r="J3811" t="s">
        <v>136</v>
      </c>
      <c r="K3811" t="s">
        <v>137</v>
      </c>
      <c r="L3811" t="s">
        <v>11185</v>
      </c>
      <c r="M3811" t="s">
        <v>11186</v>
      </c>
      <c r="N3811">
        <v>8.3333330000000001E-3</v>
      </c>
      <c r="O3811">
        <v>0</v>
      </c>
      <c r="P3811">
        <v>1498</v>
      </c>
      <c r="Q3811">
        <v>92</v>
      </c>
      <c r="R3811">
        <v>333</v>
      </c>
      <c r="S3811">
        <v>2</v>
      </c>
      <c r="T3811">
        <v>66</v>
      </c>
      <c r="U3811">
        <v>0</v>
      </c>
      <c r="V3811">
        <v>0</v>
      </c>
      <c r="W3811">
        <v>0</v>
      </c>
      <c r="X3811">
        <v>1.3175183784217928</v>
      </c>
      <c r="Y3811">
        <v>0.94351597483376659</v>
      </c>
      <c r="Z3811">
        <v>1.9582846045147506</v>
      </c>
      <c r="AA3811">
        <v>3.6373994940500004E-2</v>
      </c>
      <c r="AB3811">
        <v>7.5744470096099997E-2</v>
      </c>
      <c r="AC3811">
        <v>0</v>
      </c>
      <c r="AD3811">
        <v>0</v>
      </c>
      <c r="AE3811">
        <v>4.3314374228069106</v>
      </c>
    </row>
    <row r="3812" spans="1:31" x14ac:dyDescent="0.25">
      <c r="A3812">
        <v>1812925</v>
      </c>
      <c r="B3812">
        <v>1</v>
      </c>
      <c r="C3812" t="s">
        <v>81</v>
      </c>
      <c r="D3812" t="s">
        <v>113</v>
      </c>
      <c r="E3812" t="s">
        <v>140</v>
      </c>
      <c r="F3812" t="s">
        <v>11187</v>
      </c>
      <c r="G3812" t="s">
        <v>142</v>
      </c>
      <c r="H3812" t="s">
        <v>143</v>
      </c>
      <c r="I3812" t="s">
        <v>135</v>
      </c>
      <c r="J3812" t="s">
        <v>136</v>
      </c>
      <c r="K3812" t="s">
        <v>137</v>
      </c>
      <c r="L3812" t="s">
        <v>11188</v>
      </c>
      <c r="M3812" t="s">
        <v>11189</v>
      </c>
      <c r="N3812">
        <v>0.84638888800000001</v>
      </c>
      <c r="O3812">
        <v>0</v>
      </c>
      <c r="P3812">
        <v>668</v>
      </c>
      <c r="Q3812">
        <v>0</v>
      </c>
      <c r="R3812">
        <v>77</v>
      </c>
      <c r="S3812">
        <v>0</v>
      </c>
      <c r="T3812">
        <v>62</v>
      </c>
      <c r="U3812">
        <v>0</v>
      </c>
      <c r="V3812">
        <v>0</v>
      </c>
      <c r="W3812">
        <v>0</v>
      </c>
      <c r="X3812">
        <v>55.512471266587887</v>
      </c>
      <c r="Y3812">
        <v>0</v>
      </c>
      <c r="Z3812">
        <v>10.431867285147192</v>
      </c>
      <c r="AA3812">
        <v>0</v>
      </c>
      <c r="AB3812">
        <v>14.959786145927861</v>
      </c>
      <c r="AC3812">
        <v>0</v>
      </c>
      <c r="AD3812">
        <v>0</v>
      </c>
      <c r="AE3812">
        <v>80.904124697662951</v>
      </c>
    </row>
    <row r="3813" spans="1:31" x14ac:dyDescent="0.25">
      <c r="A3813">
        <v>1812927</v>
      </c>
      <c r="B3813">
        <v>1</v>
      </c>
      <c r="C3813" t="s">
        <v>80</v>
      </c>
      <c r="D3813" t="s">
        <v>105</v>
      </c>
      <c r="E3813" t="s">
        <v>146</v>
      </c>
      <c r="F3813" t="s">
        <v>11190</v>
      </c>
      <c r="G3813" t="s">
        <v>170</v>
      </c>
      <c r="H3813" t="s">
        <v>143</v>
      </c>
      <c r="I3813" t="s">
        <v>135</v>
      </c>
      <c r="J3813" t="s">
        <v>136</v>
      </c>
      <c r="K3813" t="s">
        <v>137</v>
      </c>
      <c r="L3813" t="s">
        <v>11191</v>
      </c>
      <c r="M3813" t="s">
        <v>11192</v>
      </c>
      <c r="N3813">
        <v>1.48</v>
      </c>
      <c r="O3813">
        <v>0</v>
      </c>
      <c r="P3813">
        <v>27</v>
      </c>
      <c r="Q3813">
        <v>0</v>
      </c>
      <c r="R3813">
        <v>3</v>
      </c>
      <c r="S3813">
        <v>0</v>
      </c>
      <c r="T3813">
        <v>3</v>
      </c>
      <c r="U3813">
        <v>0</v>
      </c>
      <c r="V3813">
        <v>0</v>
      </c>
      <c r="W3813">
        <v>0</v>
      </c>
      <c r="X3813">
        <v>4.7244404751890876</v>
      </c>
      <c r="Y3813">
        <v>0</v>
      </c>
      <c r="Z3813">
        <v>0.24892120380270003</v>
      </c>
      <c r="AA3813">
        <v>0</v>
      </c>
      <c r="AB3813">
        <v>3.0045060456600003</v>
      </c>
      <c r="AC3813">
        <v>0</v>
      </c>
      <c r="AD3813">
        <v>0</v>
      </c>
      <c r="AE3813">
        <v>7.9778677246517882</v>
      </c>
    </row>
    <row r="3814" spans="1:31" x14ac:dyDescent="0.25">
      <c r="A3814">
        <v>1812929</v>
      </c>
      <c r="B3814">
        <v>1</v>
      </c>
      <c r="C3814" t="s">
        <v>81</v>
      </c>
      <c r="D3814" t="s">
        <v>123</v>
      </c>
      <c r="E3814" t="s">
        <v>146</v>
      </c>
      <c r="F3814" t="s">
        <v>11193</v>
      </c>
      <c r="G3814" t="s">
        <v>142</v>
      </c>
      <c r="H3814" t="s">
        <v>143</v>
      </c>
      <c r="I3814" t="s">
        <v>135</v>
      </c>
      <c r="J3814" t="s">
        <v>136</v>
      </c>
      <c r="K3814" t="s">
        <v>137</v>
      </c>
      <c r="L3814" t="s">
        <v>11194</v>
      </c>
      <c r="M3814" t="s">
        <v>11195</v>
      </c>
      <c r="N3814">
        <v>0.75833333300000005</v>
      </c>
      <c r="O3814">
        <v>0</v>
      </c>
      <c r="P3814">
        <v>204</v>
      </c>
      <c r="Q3814">
        <v>0</v>
      </c>
      <c r="R3814">
        <v>2</v>
      </c>
      <c r="S3814">
        <v>0</v>
      </c>
      <c r="T3814">
        <v>299</v>
      </c>
      <c r="U3814">
        <v>0</v>
      </c>
      <c r="V3814">
        <v>21</v>
      </c>
      <c r="W3814">
        <v>0</v>
      </c>
      <c r="X3814">
        <v>27.188850312288402</v>
      </c>
      <c r="Y3814">
        <v>0</v>
      </c>
      <c r="Z3814">
        <v>0</v>
      </c>
      <c r="AA3814">
        <v>0</v>
      </c>
      <c r="AB3814">
        <v>234.54278277770752</v>
      </c>
      <c r="AC3814">
        <v>0</v>
      </c>
      <c r="AD3814">
        <v>111.22811743712589</v>
      </c>
      <c r="AE3814">
        <v>372.9597505271218</v>
      </c>
    </row>
    <row r="3815" spans="1:31" x14ac:dyDescent="0.25">
      <c r="A3815">
        <v>1812930</v>
      </c>
      <c r="B3815">
        <v>1</v>
      </c>
      <c r="C3815" t="s">
        <v>80</v>
      </c>
      <c r="D3815" t="s">
        <v>101</v>
      </c>
      <c r="E3815" t="s">
        <v>176</v>
      </c>
      <c r="F3815" t="s">
        <v>5188</v>
      </c>
      <c r="G3815" t="s">
        <v>142</v>
      </c>
      <c r="H3815" t="s">
        <v>143</v>
      </c>
      <c r="I3815" t="s">
        <v>135</v>
      </c>
      <c r="J3815" t="s">
        <v>136</v>
      </c>
      <c r="K3815" t="s">
        <v>137</v>
      </c>
      <c r="L3815" t="s">
        <v>11196</v>
      </c>
      <c r="M3815" t="s">
        <v>11197</v>
      </c>
      <c r="N3815">
        <v>1.5963888879999999</v>
      </c>
      <c r="O3815">
        <v>3</v>
      </c>
      <c r="P3815">
        <v>391</v>
      </c>
      <c r="Q3815">
        <v>2</v>
      </c>
      <c r="R3815">
        <v>0</v>
      </c>
      <c r="S3815">
        <v>14</v>
      </c>
      <c r="T3815">
        <v>106</v>
      </c>
      <c r="U3815">
        <v>0</v>
      </c>
      <c r="V3815">
        <v>0</v>
      </c>
      <c r="W3815">
        <v>16.531734955276971</v>
      </c>
      <c r="X3815">
        <v>68.99565180835495</v>
      </c>
      <c r="Y3815">
        <v>15.502182170269606</v>
      </c>
      <c r="Z3815">
        <v>0</v>
      </c>
      <c r="AA3815">
        <v>65.412365741669063</v>
      </c>
      <c r="AB3815">
        <v>34.186463686087698</v>
      </c>
      <c r="AC3815">
        <v>0</v>
      </c>
      <c r="AD3815">
        <v>0</v>
      </c>
      <c r="AE3815">
        <v>200.6283983616583</v>
      </c>
    </row>
    <row r="3816" spans="1:31" x14ac:dyDescent="0.25">
      <c r="A3816">
        <v>1812932</v>
      </c>
      <c r="B3816">
        <v>1</v>
      </c>
      <c r="C3816" t="s">
        <v>81</v>
      </c>
      <c r="D3816" t="s">
        <v>118</v>
      </c>
      <c r="E3816" t="s">
        <v>339</v>
      </c>
      <c r="F3816" t="s">
        <v>11198</v>
      </c>
      <c r="G3816" t="s">
        <v>142</v>
      </c>
      <c r="H3816" t="s">
        <v>143</v>
      </c>
      <c r="I3816" t="s">
        <v>135</v>
      </c>
      <c r="J3816" t="s">
        <v>136</v>
      </c>
      <c r="K3816" t="s">
        <v>137</v>
      </c>
      <c r="L3816" t="s">
        <v>11199</v>
      </c>
      <c r="M3816" t="s">
        <v>11200</v>
      </c>
      <c r="N3816">
        <v>0.21611111099999999</v>
      </c>
      <c r="O3816">
        <v>2</v>
      </c>
      <c r="P3816">
        <v>1141</v>
      </c>
      <c r="Q3816">
        <v>140</v>
      </c>
      <c r="R3816">
        <v>271</v>
      </c>
      <c r="S3816">
        <v>19</v>
      </c>
      <c r="T3816">
        <v>131</v>
      </c>
      <c r="U3816">
        <v>2</v>
      </c>
      <c r="V3816">
        <v>1</v>
      </c>
      <c r="W3816">
        <v>7.1578296129654995E-2</v>
      </c>
      <c r="X3816">
        <v>31.095549797631111</v>
      </c>
      <c r="Y3816">
        <v>61.234230556732079</v>
      </c>
      <c r="Z3816">
        <v>49.54277335188192</v>
      </c>
      <c r="AA3816">
        <v>6.9419554456803994</v>
      </c>
      <c r="AB3816">
        <v>7.2405899179398867</v>
      </c>
      <c r="AC3816">
        <v>17.326683343388613</v>
      </c>
      <c r="AD3816">
        <v>1.5089612074990058</v>
      </c>
      <c r="AE3816">
        <v>174.9623219168827</v>
      </c>
    </row>
    <row r="3817" spans="1:31" x14ac:dyDescent="0.25">
      <c r="A3817">
        <v>1812933</v>
      </c>
      <c r="B3817">
        <v>1</v>
      </c>
      <c r="C3817" t="s">
        <v>80</v>
      </c>
      <c r="D3817" t="s">
        <v>98</v>
      </c>
      <c r="E3817" t="s">
        <v>140</v>
      </c>
      <c r="F3817" t="s">
        <v>11201</v>
      </c>
      <c r="G3817" t="s">
        <v>142</v>
      </c>
      <c r="H3817" t="s">
        <v>143</v>
      </c>
      <c r="I3817" t="s">
        <v>199</v>
      </c>
      <c r="J3817" t="s">
        <v>136</v>
      </c>
      <c r="K3817" t="s">
        <v>137</v>
      </c>
      <c r="L3817" t="s">
        <v>11202</v>
      </c>
      <c r="M3817" t="s">
        <v>11203</v>
      </c>
      <c r="N3817">
        <v>3.6111111000000001E-2</v>
      </c>
      <c r="O3817">
        <v>0</v>
      </c>
      <c r="P3817">
        <v>376</v>
      </c>
      <c r="Q3817">
        <v>3</v>
      </c>
      <c r="R3817">
        <v>7</v>
      </c>
      <c r="S3817">
        <v>8</v>
      </c>
      <c r="T3817">
        <v>28</v>
      </c>
      <c r="U3817">
        <v>0</v>
      </c>
      <c r="V3817">
        <v>0</v>
      </c>
      <c r="W3817">
        <v>0</v>
      </c>
      <c r="X3817">
        <v>1.3149713605329882</v>
      </c>
      <c r="Y3817">
        <v>0.11158116238258887</v>
      </c>
      <c r="Z3817">
        <v>5.4982101037499995E-2</v>
      </c>
      <c r="AA3817">
        <v>2.8790228579091779</v>
      </c>
      <c r="AB3817">
        <v>0.21750763285105826</v>
      </c>
      <c r="AC3817">
        <v>0</v>
      </c>
      <c r="AD3817">
        <v>0</v>
      </c>
      <c r="AE3817">
        <v>4.5780651147133131</v>
      </c>
    </row>
    <row r="3818" spans="1:31" x14ac:dyDescent="0.25">
      <c r="A3818">
        <v>1812935</v>
      </c>
      <c r="B3818">
        <v>1</v>
      </c>
      <c r="C3818" t="s">
        <v>80</v>
      </c>
      <c r="D3818" t="s">
        <v>110</v>
      </c>
      <c r="E3818" t="s">
        <v>176</v>
      </c>
      <c r="F3818" t="s">
        <v>11204</v>
      </c>
      <c r="G3818" t="s">
        <v>142</v>
      </c>
      <c r="H3818" t="s">
        <v>143</v>
      </c>
      <c r="I3818" t="s">
        <v>135</v>
      </c>
      <c r="J3818" t="s">
        <v>136</v>
      </c>
      <c r="K3818" t="s">
        <v>137</v>
      </c>
      <c r="L3818" t="s">
        <v>11205</v>
      </c>
      <c r="M3818" t="s">
        <v>11206</v>
      </c>
      <c r="N3818">
        <v>0.390833333</v>
      </c>
      <c r="O3818">
        <v>0</v>
      </c>
      <c r="P3818">
        <v>19324</v>
      </c>
      <c r="Q3818">
        <v>0</v>
      </c>
      <c r="R3818">
        <v>2</v>
      </c>
      <c r="S3818">
        <v>1</v>
      </c>
      <c r="T3818">
        <v>1186</v>
      </c>
      <c r="U3818">
        <v>0</v>
      </c>
      <c r="V3818">
        <v>5</v>
      </c>
      <c r="W3818">
        <v>0</v>
      </c>
      <c r="X3818">
        <v>1447.340262577186</v>
      </c>
      <c r="Y3818">
        <v>0</v>
      </c>
      <c r="Z3818">
        <v>6.9902021752500015E-2</v>
      </c>
      <c r="AA3818">
        <v>0.55153644484304343</v>
      </c>
      <c r="AB3818">
        <v>239.51992431950666</v>
      </c>
      <c r="AC3818">
        <v>0</v>
      </c>
      <c r="AD3818">
        <v>21.224893809740401</v>
      </c>
      <c r="AE3818">
        <v>1708.7065191730287</v>
      </c>
    </row>
    <row r="3819" spans="1:31" x14ac:dyDescent="0.25">
      <c r="A3819">
        <v>1812937</v>
      </c>
      <c r="B3819">
        <v>1</v>
      </c>
      <c r="C3819" t="s">
        <v>81</v>
      </c>
      <c r="D3819" t="s">
        <v>123</v>
      </c>
      <c r="E3819" t="s">
        <v>176</v>
      </c>
      <c r="F3819" t="s">
        <v>3949</v>
      </c>
      <c r="G3819" t="s">
        <v>142</v>
      </c>
      <c r="H3819" t="s">
        <v>143</v>
      </c>
      <c r="I3819" t="s">
        <v>135</v>
      </c>
      <c r="J3819" t="s">
        <v>136</v>
      </c>
      <c r="K3819" t="s">
        <v>137</v>
      </c>
      <c r="L3819" t="s">
        <v>11207</v>
      </c>
      <c r="M3819" t="s">
        <v>11208</v>
      </c>
      <c r="N3819">
        <v>0.66527777700000001</v>
      </c>
      <c r="O3819">
        <v>4</v>
      </c>
      <c r="P3819">
        <v>554</v>
      </c>
      <c r="Q3819">
        <v>311</v>
      </c>
      <c r="R3819">
        <v>504</v>
      </c>
      <c r="S3819">
        <v>27</v>
      </c>
      <c r="T3819">
        <v>79</v>
      </c>
      <c r="U3819">
        <v>3</v>
      </c>
      <c r="V3819">
        <v>0</v>
      </c>
      <c r="W3819">
        <v>14.593352615190563</v>
      </c>
      <c r="X3819">
        <v>61.408479886973275</v>
      </c>
      <c r="Y3819">
        <v>193.36290124731795</v>
      </c>
      <c r="Z3819">
        <v>244.12940896944792</v>
      </c>
      <c r="AA3819">
        <v>38.903605409770009</v>
      </c>
      <c r="AB3819">
        <v>19.539063433490526</v>
      </c>
      <c r="AC3819">
        <v>6.5616494153724716</v>
      </c>
      <c r="AD3819">
        <v>0</v>
      </c>
      <c r="AE3819">
        <v>578.49846097756256</v>
      </c>
    </row>
    <row r="3820" spans="1:31" x14ac:dyDescent="0.25">
      <c r="A3820">
        <v>1812938</v>
      </c>
      <c r="B3820">
        <v>1</v>
      </c>
      <c r="C3820" t="s">
        <v>81</v>
      </c>
      <c r="D3820" t="s">
        <v>120</v>
      </c>
      <c r="E3820" t="s">
        <v>291</v>
      </c>
      <c r="F3820" t="s">
        <v>11209</v>
      </c>
      <c r="G3820" t="s">
        <v>424</v>
      </c>
      <c r="H3820" t="s">
        <v>134</v>
      </c>
      <c r="I3820" t="s">
        <v>135</v>
      </c>
      <c r="J3820" t="s">
        <v>136</v>
      </c>
      <c r="K3820" t="s">
        <v>137</v>
      </c>
      <c r="L3820" t="s">
        <v>11210</v>
      </c>
      <c r="M3820" t="s">
        <v>11211</v>
      </c>
      <c r="N3820">
        <v>1.1572222219999999</v>
      </c>
      <c r="O3820">
        <v>0</v>
      </c>
      <c r="P3820">
        <v>164</v>
      </c>
      <c r="Q3820">
        <v>0</v>
      </c>
      <c r="R3820">
        <v>8</v>
      </c>
      <c r="S3820">
        <v>0</v>
      </c>
      <c r="T3820">
        <v>19</v>
      </c>
      <c r="U3820">
        <v>0</v>
      </c>
      <c r="V3820">
        <v>0</v>
      </c>
      <c r="W3820">
        <v>0</v>
      </c>
      <c r="X3820">
        <v>35.623424151012472</v>
      </c>
      <c r="Y3820">
        <v>0</v>
      </c>
      <c r="Z3820">
        <v>3.2061086223056274</v>
      </c>
      <c r="AA3820">
        <v>0</v>
      </c>
      <c r="AB3820">
        <v>2.4448784357849176</v>
      </c>
      <c r="AC3820">
        <v>0</v>
      </c>
      <c r="AD3820">
        <v>0</v>
      </c>
      <c r="AE3820">
        <v>41.274411209103015</v>
      </c>
    </row>
    <row r="3821" spans="1:31" x14ac:dyDescent="0.25">
      <c r="A3821">
        <v>1812942</v>
      </c>
      <c r="B3821">
        <v>1</v>
      </c>
      <c r="C3821" t="s">
        <v>80</v>
      </c>
      <c r="D3821" t="s">
        <v>98</v>
      </c>
      <c r="E3821" t="s">
        <v>146</v>
      </c>
      <c r="F3821" t="s">
        <v>11212</v>
      </c>
      <c r="G3821" t="s">
        <v>2385</v>
      </c>
      <c r="H3821" t="s">
        <v>143</v>
      </c>
      <c r="I3821" t="s">
        <v>135</v>
      </c>
      <c r="J3821" t="s">
        <v>136</v>
      </c>
      <c r="K3821" t="s">
        <v>137</v>
      </c>
      <c r="L3821" t="s">
        <v>11213</v>
      </c>
      <c r="M3821" t="s">
        <v>11214</v>
      </c>
      <c r="N3821">
        <v>1.6827777770000001</v>
      </c>
      <c r="O3821">
        <v>0</v>
      </c>
      <c r="P3821">
        <v>0</v>
      </c>
      <c r="Q3821">
        <v>0</v>
      </c>
      <c r="R3821">
        <v>11</v>
      </c>
      <c r="S3821">
        <v>0</v>
      </c>
      <c r="T3821">
        <v>2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1.8873599161349759</v>
      </c>
      <c r="AA3821">
        <v>0</v>
      </c>
      <c r="AB3821">
        <v>3.7089165654505503</v>
      </c>
      <c r="AC3821">
        <v>0</v>
      </c>
      <c r="AD3821">
        <v>0</v>
      </c>
      <c r="AE3821">
        <v>5.5962764815855266</v>
      </c>
    </row>
    <row r="3822" spans="1:31" x14ac:dyDescent="0.25">
      <c r="A3822">
        <v>1812946</v>
      </c>
      <c r="B3822">
        <v>1</v>
      </c>
      <c r="C3822" t="s">
        <v>81</v>
      </c>
      <c r="D3822" t="s">
        <v>124</v>
      </c>
      <c r="E3822" t="s">
        <v>146</v>
      </c>
      <c r="F3822" t="s">
        <v>11215</v>
      </c>
      <c r="G3822" t="s">
        <v>7569</v>
      </c>
      <c r="H3822" t="s">
        <v>143</v>
      </c>
      <c r="I3822" t="s">
        <v>135</v>
      </c>
      <c r="J3822" t="s">
        <v>136</v>
      </c>
      <c r="K3822" t="s">
        <v>137</v>
      </c>
      <c r="L3822" t="s">
        <v>11216</v>
      </c>
      <c r="M3822" t="s">
        <v>11217</v>
      </c>
      <c r="N3822">
        <v>1.781666666</v>
      </c>
      <c r="O3822">
        <v>0</v>
      </c>
      <c r="P3822">
        <v>23</v>
      </c>
      <c r="Q3822">
        <v>1</v>
      </c>
      <c r="R3822">
        <v>2</v>
      </c>
      <c r="S3822">
        <v>2</v>
      </c>
      <c r="T3822">
        <v>1</v>
      </c>
      <c r="U3822">
        <v>0</v>
      </c>
      <c r="V3822">
        <v>0</v>
      </c>
      <c r="W3822">
        <v>0</v>
      </c>
      <c r="X3822">
        <v>5.3093986170254297</v>
      </c>
      <c r="Y3822">
        <v>0.75853509720596834</v>
      </c>
      <c r="Z3822">
        <v>0.30759914326494664</v>
      </c>
      <c r="AA3822">
        <v>2.6443843608008573</v>
      </c>
      <c r="AB3822">
        <v>9.721005303750001E-5</v>
      </c>
      <c r="AC3822">
        <v>0</v>
      </c>
      <c r="AD3822">
        <v>0</v>
      </c>
      <c r="AE3822">
        <v>9.0200144283502404</v>
      </c>
    </row>
    <row r="3823" spans="1:31" x14ac:dyDescent="0.25">
      <c r="A3823">
        <v>1812947</v>
      </c>
      <c r="B3823">
        <v>1</v>
      </c>
      <c r="C3823" t="s">
        <v>80</v>
      </c>
      <c r="D3823" t="s">
        <v>105</v>
      </c>
      <c r="E3823" t="s">
        <v>131</v>
      </c>
      <c r="F3823" t="s">
        <v>11218</v>
      </c>
      <c r="G3823" t="s">
        <v>209</v>
      </c>
      <c r="H3823" t="s">
        <v>134</v>
      </c>
      <c r="I3823" t="s">
        <v>135</v>
      </c>
      <c r="J3823" t="s">
        <v>136</v>
      </c>
      <c r="K3823" t="s">
        <v>137</v>
      </c>
      <c r="L3823" t="s">
        <v>11219</v>
      </c>
      <c r="M3823" t="s">
        <v>11220</v>
      </c>
      <c r="N3823">
        <v>0.707777777</v>
      </c>
      <c r="O3823">
        <v>0</v>
      </c>
      <c r="P3823">
        <v>2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0.39417445254968253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0.39417445254968253</v>
      </c>
    </row>
    <row r="3824" spans="1:31" x14ac:dyDescent="0.25">
      <c r="A3824">
        <v>1812948</v>
      </c>
      <c r="B3824">
        <v>1</v>
      </c>
      <c r="C3824" t="s">
        <v>80</v>
      </c>
      <c r="D3824" t="s">
        <v>104</v>
      </c>
      <c r="E3824" t="s">
        <v>131</v>
      </c>
      <c r="F3824" t="s">
        <v>11221</v>
      </c>
      <c r="G3824" t="s">
        <v>209</v>
      </c>
      <c r="H3824" t="s">
        <v>134</v>
      </c>
      <c r="I3824" t="s">
        <v>135</v>
      </c>
      <c r="J3824" t="s">
        <v>136</v>
      </c>
      <c r="K3824" t="s">
        <v>137</v>
      </c>
      <c r="L3824" t="s">
        <v>11222</v>
      </c>
      <c r="M3824" t="s">
        <v>11223</v>
      </c>
      <c r="N3824">
        <v>4.9630555550000004</v>
      </c>
      <c r="O3824">
        <v>0</v>
      </c>
      <c r="P3824">
        <v>3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5.8692663821901894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5.8692663821901894</v>
      </c>
    </row>
    <row r="3825" spans="1:31" x14ac:dyDescent="0.25">
      <c r="A3825">
        <v>1812950</v>
      </c>
      <c r="B3825">
        <v>1</v>
      </c>
      <c r="C3825" t="s">
        <v>80</v>
      </c>
      <c r="D3825" t="s">
        <v>104</v>
      </c>
      <c r="E3825" t="s">
        <v>193</v>
      </c>
      <c r="F3825" t="s">
        <v>11224</v>
      </c>
      <c r="G3825" t="s">
        <v>148</v>
      </c>
      <c r="H3825" t="s">
        <v>134</v>
      </c>
      <c r="I3825" t="s">
        <v>135</v>
      </c>
      <c r="J3825" t="s">
        <v>136</v>
      </c>
      <c r="K3825" t="s">
        <v>137</v>
      </c>
      <c r="L3825" t="s">
        <v>11225</v>
      </c>
      <c r="M3825" t="s">
        <v>11226</v>
      </c>
      <c r="N3825">
        <v>3.0566666659999999</v>
      </c>
      <c r="O3825">
        <v>0</v>
      </c>
      <c r="P3825">
        <v>56</v>
      </c>
      <c r="Q3825">
        <v>0</v>
      </c>
      <c r="R3825">
        <v>0</v>
      </c>
      <c r="S3825">
        <v>0</v>
      </c>
      <c r="T3825">
        <v>14</v>
      </c>
      <c r="U3825">
        <v>0</v>
      </c>
      <c r="V3825">
        <v>0</v>
      </c>
      <c r="W3825">
        <v>0</v>
      </c>
      <c r="X3825">
        <v>33.486371168804531</v>
      </c>
      <c r="Y3825">
        <v>0</v>
      </c>
      <c r="Z3825">
        <v>0</v>
      </c>
      <c r="AA3825">
        <v>0</v>
      </c>
      <c r="AB3825">
        <v>9.1089533228284338</v>
      </c>
      <c r="AC3825">
        <v>0</v>
      </c>
      <c r="AD3825">
        <v>0</v>
      </c>
      <c r="AE3825">
        <v>42.595324491632965</v>
      </c>
    </row>
    <row r="3826" spans="1:31" x14ac:dyDescent="0.25">
      <c r="A3826">
        <v>1812952</v>
      </c>
      <c r="B3826">
        <v>1</v>
      </c>
      <c r="C3826" t="s">
        <v>80</v>
      </c>
      <c r="D3826" t="s">
        <v>92</v>
      </c>
      <c r="E3826" t="s">
        <v>131</v>
      </c>
      <c r="F3826" t="s">
        <v>11227</v>
      </c>
      <c r="G3826" t="s">
        <v>279</v>
      </c>
      <c r="H3826" t="s">
        <v>134</v>
      </c>
      <c r="I3826" t="s">
        <v>135</v>
      </c>
      <c r="J3826" t="s">
        <v>136</v>
      </c>
      <c r="K3826" t="s">
        <v>137</v>
      </c>
      <c r="L3826" t="s">
        <v>11228</v>
      </c>
      <c r="M3826" t="s">
        <v>11229</v>
      </c>
      <c r="N3826">
        <v>3.4227777769999999</v>
      </c>
      <c r="O3826">
        <v>0</v>
      </c>
      <c r="P3826">
        <v>2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1.4750985126360598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1.4750985126360598</v>
      </c>
    </row>
    <row r="3827" spans="1:31" x14ac:dyDescent="0.25">
      <c r="A3827">
        <v>1812953</v>
      </c>
      <c r="B3827">
        <v>1</v>
      </c>
      <c r="C3827" t="s">
        <v>81</v>
      </c>
      <c r="D3827" t="s">
        <v>124</v>
      </c>
      <c r="E3827" t="s">
        <v>176</v>
      </c>
      <c r="F3827" t="s">
        <v>11230</v>
      </c>
      <c r="G3827" t="s">
        <v>142</v>
      </c>
      <c r="H3827" t="s">
        <v>143</v>
      </c>
      <c r="I3827" t="s">
        <v>135</v>
      </c>
      <c r="J3827" t="s">
        <v>136</v>
      </c>
      <c r="K3827" t="s">
        <v>137</v>
      </c>
      <c r="L3827" t="s">
        <v>11231</v>
      </c>
      <c r="M3827" t="s">
        <v>11232</v>
      </c>
      <c r="N3827">
        <v>0.257222222</v>
      </c>
      <c r="O3827">
        <v>1</v>
      </c>
      <c r="P3827">
        <v>347</v>
      </c>
      <c r="Q3827">
        <v>89</v>
      </c>
      <c r="R3827">
        <v>78</v>
      </c>
      <c r="S3827">
        <v>3</v>
      </c>
      <c r="T3827">
        <v>24</v>
      </c>
      <c r="U3827">
        <v>0</v>
      </c>
      <c r="V3827">
        <v>0</v>
      </c>
      <c r="W3827">
        <v>0.21819028027056006</v>
      </c>
      <c r="X3827">
        <v>11.140223559616196</v>
      </c>
      <c r="Y3827">
        <v>10.408059113740391</v>
      </c>
      <c r="Z3827">
        <v>3.9300758663995468</v>
      </c>
      <c r="AA3827">
        <v>0.58706521409498458</v>
      </c>
      <c r="AB3827">
        <v>2.6217957923878128</v>
      </c>
      <c r="AC3827">
        <v>0</v>
      </c>
      <c r="AD3827">
        <v>0</v>
      </c>
      <c r="AE3827">
        <v>28.905409826509491</v>
      </c>
    </row>
    <row r="3828" spans="1:31" x14ac:dyDescent="0.25">
      <c r="A3828">
        <v>1812954</v>
      </c>
      <c r="B3828">
        <v>1</v>
      </c>
      <c r="C3828" t="s">
        <v>80</v>
      </c>
      <c r="D3828" t="s">
        <v>96</v>
      </c>
      <c r="E3828" t="s">
        <v>146</v>
      </c>
      <c r="F3828" t="s">
        <v>10343</v>
      </c>
      <c r="G3828" t="s">
        <v>142</v>
      </c>
      <c r="H3828" t="s">
        <v>143</v>
      </c>
      <c r="I3828" t="s">
        <v>135</v>
      </c>
      <c r="J3828" t="s">
        <v>136</v>
      </c>
      <c r="K3828" t="s">
        <v>137</v>
      </c>
      <c r="L3828" t="s">
        <v>11233</v>
      </c>
      <c r="M3828" t="s">
        <v>11234</v>
      </c>
      <c r="N3828">
        <v>0.78083333300000002</v>
      </c>
      <c r="O3828">
        <v>0</v>
      </c>
      <c r="P3828">
        <v>106</v>
      </c>
      <c r="Q3828">
        <v>0</v>
      </c>
      <c r="R3828">
        <v>2</v>
      </c>
      <c r="S3828">
        <v>0</v>
      </c>
      <c r="T3828">
        <v>4</v>
      </c>
      <c r="U3828">
        <v>0</v>
      </c>
      <c r="V3828">
        <v>0</v>
      </c>
      <c r="W3828">
        <v>0</v>
      </c>
      <c r="X3828">
        <v>69.38449720151435</v>
      </c>
      <c r="Y3828">
        <v>0</v>
      </c>
      <c r="Z3828">
        <v>1.3097778546779999E-2</v>
      </c>
      <c r="AA3828">
        <v>0</v>
      </c>
      <c r="AB3828">
        <v>0.61245348774729003</v>
      </c>
      <c r="AC3828">
        <v>0</v>
      </c>
      <c r="AD3828">
        <v>0</v>
      </c>
      <c r="AE3828">
        <v>70.010048467808417</v>
      </c>
    </row>
    <row r="3829" spans="1:31" x14ac:dyDescent="0.25">
      <c r="A3829">
        <v>1812957</v>
      </c>
      <c r="B3829">
        <v>1</v>
      </c>
      <c r="C3829" t="s">
        <v>81</v>
      </c>
      <c r="D3829" t="s">
        <v>128</v>
      </c>
      <c r="E3829" t="s">
        <v>140</v>
      </c>
      <c r="F3829" t="s">
        <v>11235</v>
      </c>
      <c r="G3829" t="s">
        <v>256</v>
      </c>
      <c r="H3829" t="s">
        <v>143</v>
      </c>
      <c r="I3829" t="s">
        <v>135</v>
      </c>
      <c r="J3829" t="s">
        <v>136</v>
      </c>
      <c r="K3829" t="s">
        <v>159</v>
      </c>
      <c r="L3829" t="s">
        <v>11236</v>
      </c>
      <c r="M3829" t="s">
        <v>11237</v>
      </c>
      <c r="N3829">
        <v>6.0388091660000001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2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450.30914927077816</v>
      </c>
      <c r="AD3829">
        <v>0</v>
      </c>
      <c r="AE3829">
        <v>450.30914927077816</v>
      </c>
    </row>
    <row r="3830" spans="1:31" x14ac:dyDescent="0.25">
      <c r="A3830">
        <v>1812959</v>
      </c>
      <c r="B3830">
        <v>1</v>
      </c>
      <c r="C3830" t="s">
        <v>81</v>
      </c>
      <c r="D3830" t="s">
        <v>127</v>
      </c>
      <c r="E3830" t="s">
        <v>146</v>
      </c>
      <c r="F3830" t="s">
        <v>11238</v>
      </c>
      <c r="G3830" t="s">
        <v>256</v>
      </c>
      <c r="H3830" t="s">
        <v>143</v>
      </c>
      <c r="I3830" t="s">
        <v>135</v>
      </c>
      <c r="J3830" t="s">
        <v>136</v>
      </c>
      <c r="K3830" t="s">
        <v>159</v>
      </c>
      <c r="L3830" t="s">
        <v>11239</v>
      </c>
      <c r="M3830" t="s">
        <v>11240</v>
      </c>
      <c r="N3830">
        <v>3.8979036109999998</v>
      </c>
      <c r="O3830">
        <v>0</v>
      </c>
      <c r="P3830">
        <v>0</v>
      </c>
      <c r="Q3830">
        <v>1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29.217095835869177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29.217095835869177</v>
      </c>
    </row>
    <row r="3831" spans="1:31" x14ac:dyDescent="0.25">
      <c r="A3831">
        <v>1812961</v>
      </c>
      <c r="B3831">
        <v>1</v>
      </c>
      <c r="C3831" t="s">
        <v>80</v>
      </c>
      <c r="D3831" t="s">
        <v>94</v>
      </c>
      <c r="E3831" t="s">
        <v>176</v>
      </c>
      <c r="F3831" t="s">
        <v>11241</v>
      </c>
      <c r="G3831" t="s">
        <v>142</v>
      </c>
      <c r="H3831" t="s">
        <v>143</v>
      </c>
      <c r="I3831" t="s">
        <v>135</v>
      </c>
      <c r="J3831" t="s">
        <v>136</v>
      </c>
      <c r="K3831" t="s">
        <v>137</v>
      </c>
      <c r="L3831" t="s">
        <v>11242</v>
      </c>
      <c r="M3831" t="s">
        <v>11243</v>
      </c>
      <c r="N3831">
        <v>0.81916666599999999</v>
      </c>
      <c r="O3831">
        <v>0</v>
      </c>
      <c r="P3831">
        <v>700</v>
      </c>
      <c r="Q3831">
        <v>28</v>
      </c>
      <c r="R3831">
        <v>41</v>
      </c>
      <c r="S3831">
        <v>12</v>
      </c>
      <c r="T3831">
        <v>84</v>
      </c>
      <c r="U3831">
        <v>7</v>
      </c>
      <c r="V3831">
        <v>0</v>
      </c>
      <c r="W3831">
        <v>0</v>
      </c>
      <c r="X3831">
        <v>142.22862914204728</v>
      </c>
      <c r="Y3831">
        <v>16.226466665585249</v>
      </c>
      <c r="Z3831">
        <v>9.7342207157281742</v>
      </c>
      <c r="AA3831">
        <v>164.05267568682291</v>
      </c>
      <c r="AB3831">
        <v>22.277370092029383</v>
      </c>
      <c r="AC3831">
        <v>159.29201413331697</v>
      </c>
      <c r="AD3831">
        <v>0</v>
      </c>
      <c r="AE3831">
        <v>513.81137643553006</v>
      </c>
    </row>
    <row r="3832" spans="1:31" x14ac:dyDescent="0.25">
      <c r="A3832">
        <v>1812962</v>
      </c>
      <c r="B3832">
        <v>1</v>
      </c>
      <c r="C3832" t="s">
        <v>80</v>
      </c>
      <c r="D3832" t="s">
        <v>101</v>
      </c>
      <c r="E3832" t="s">
        <v>146</v>
      </c>
      <c r="F3832" t="s">
        <v>11244</v>
      </c>
      <c r="G3832" t="s">
        <v>142</v>
      </c>
      <c r="H3832" t="s">
        <v>143</v>
      </c>
      <c r="I3832" t="s">
        <v>135</v>
      </c>
      <c r="J3832" t="s">
        <v>136</v>
      </c>
      <c r="K3832" t="s">
        <v>137</v>
      </c>
      <c r="L3832" t="s">
        <v>11245</v>
      </c>
      <c r="M3832" t="s">
        <v>11246</v>
      </c>
      <c r="N3832">
        <v>0.70666666600000005</v>
      </c>
      <c r="O3832">
        <v>0</v>
      </c>
      <c r="P3832">
        <v>2205</v>
      </c>
      <c r="Q3832">
        <v>0</v>
      </c>
      <c r="R3832">
        <v>1</v>
      </c>
      <c r="S3832">
        <v>1</v>
      </c>
      <c r="T3832">
        <v>94</v>
      </c>
      <c r="U3832">
        <v>0</v>
      </c>
      <c r="V3832">
        <v>0</v>
      </c>
      <c r="W3832">
        <v>0</v>
      </c>
      <c r="X3832">
        <v>256.559742261042</v>
      </c>
      <c r="Y3832">
        <v>0</v>
      </c>
      <c r="Z3832">
        <v>8.6308327396536683E-2</v>
      </c>
      <c r="AA3832">
        <v>3.0138779526279622</v>
      </c>
      <c r="AB3832">
        <v>41.075916311969728</v>
      </c>
      <c r="AC3832">
        <v>0</v>
      </c>
      <c r="AD3832">
        <v>0</v>
      </c>
      <c r="AE3832">
        <v>300.73584485303621</v>
      </c>
    </row>
    <row r="3833" spans="1:31" x14ac:dyDescent="0.25">
      <c r="A3833">
        <v>1812964</v>
      </c>
      <c r="B3833">
        <v>1</v>
      </c>
      <c r="C3833" t="s">
        <v>80</v>
      </c>
      <c r="D3833" t="s">
        <v>83</v>
      </c>
      <c r="E3833" t="s">
        <v>140</v>
      </c>
      <c r="F3833" t="s">
        <v>11247</v>
      </c>
      <c r="G3833" t="s">
        <v>263</v>
      </c>
      <c r="H3833" t="s">
        <v>143</v>
      </c>
      <c r="I3833" t="s">
        <v>135</v>
      </c>
      <c r="J3833" t="s">
        <v>136</v>
      </c>
      <c r="K3833" t="s">
        <v>159</v>
      </c>
      <c r="L3833" t="s">
        <v>11248</v>
      </c>
      <c r="M3833" t="s">
        <v>11249</v>
      </c>
      <c r="N3833">
        <v>0.687223888</v>
      </c>
      <c r="O3833">
        <v>3</v>
      </c>
      <c r="P3833">
        <v>192</v>
      </c>
      <c r="Q3833">
        <v>5</v>
      </c>
      <c r="R3833">
        <v>12</v>
      </c>
      <c r="S3833">
        <v>4</v>
      </c>
      <c r="T3833">
        <v>18</v>
      </c>
      <c r="U3833">
        <v>1</v>
      </c>
      <c r="V3833">
        <v>0</v>
      </c>
      <c r="W3833">
        <v>3.1333841332539207</v>
      </c>
      <c r="X3833">
        <v>36.804299930360763</v>
      </c>
      <c r="Y3833">
        <v>3.0361305429174203</v>
      </c>
      <c r="Z3833">
        <v>1.886901875840777</v>
      </c>
      <c r="AA3833">
        <v>4.8326944241507936</v>
      </c>
      <c r="AB3833">
        <v>3.2680223237007309</v>
      </c>
      <c r="AC3833">
        <v>3.5113306688197499</v>
      </c>
      <c r="AD3833">
        <v>0</v>
      </c>
      <c r="AE3833">
        <v>56.47276389904416</v>
      </c>
    </row>
    <row r="3834" spans="1:31" x14ac:dyDescent="0.25">
      <c r="A3834">
        <v>1812965</v>
      </c>
      <c r="B3834">
        <v>1</v>
      </c>
      <c r="C3834" t="s">
        <v>81</v>
      </c>
      <c r="D3834" t="s">
        <v>120</v>
      </c>
      <c r="E3834" t="s">
        <v>291</v>
      </c>
      <c r="F3834" t="s">
        <v>11250</v>
      </c>
      <c r="G3834" t="s">
        <v>930</v>
      </c>
      <c r="H3834" t="s">
        <v>134</v>
      </c>
      <c r="I3834" t="s">
        <v>135</v>
      </c>
      <c r="J3834" t="s">
        <v>136</v>
      </c>
      <c r="K3834" t="s">
        <v>137</v>
      </c>
      <c r="L3834" t="s">
        <v>11251</v>
      </c>
      <c r="M3834" t="s">
        <v>11252</v>
      </c>
      <c r="N3834">
        <v>1.633611111</v>
      </c>
      <c r="O3834">
        <v>0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0.38066169934671223</v>
      </c>
      <c r="AA3834">
        <v>0</v>
      </c>
      <c r="AB3834">
        <v>0</v>
      </c>
      <c r="AC3834">
        <v>0</v>
      </c>
      <c r="AD3834">
        <v>0</v>
      </c>
      <c r="AE3834">
        <v>0.38066169934671223</v>
      </c>
    </row>
    <row r="3835" spans="1:31" x14ac:dyDescent="0.25">
      <c r="A3835">
        <v>1812967</v>
      </c>
      <c r="B3835">
        <v>1</v>
      </c>
      <c r="C3835" t="s">
        <v>80</v>
      </c>
      <c r="D3835" t="s">
        <v>103</v>
      </c>
      <c r="E3835" t="s">
        <v>140</v>
      </c>
      <c r="F3835" t="s">
        <v>11253</v>
      </c>
      <c r="G3835" t="s">
        <v>263</v>
      </c>
      <c r="H3835" t="s">
        <v>143</v>
      </c>
      <c r="I3835" t="s">
        <v>135</v>
      </c>
      <c r="J3835" t="s">
        <v>136</v>
      </c>
      <c r="K3835" t="s">
        <v>159</v>
      </c>
      <c r="L3835" t="s">
        <v>11254</v>
      </c>
      <c r="M3835" t="s">
        <v>11255</v>
      </c>
      <c r="N3835">
        <v>2.9765591659999999</v>
      </c>
      <c r="O3835">
        <v>0</v>
      </c>
      <c r="P3835">
        <v>2</v>
      </c>
      <c r="Q3835">
        <v>0</v>
      </c>
      <c r="R3835">
        <v>4</v>
      </c>
      <c r="S3835">
        <v>10</v>
      </c>
      <c r="T3835">
        <v>4</v>
      </c>
      <c r="U3835">
        <v>11</v>
      </c>
      <c r="V3835">
        <v>0</v>
      </c>
      <c r="W3835">
        <v>0</v>
      </c>
      <c r="X3835">
        <v>2.6177257751319405</v>
      </c>
      <c r="Y3835">
        <v>0</v>
      </c>
      <c r="Z3835">
        <v>12.434941584820848</v>
      </c>
      <c r="AA3835">
        <v>112.26807131107235</v>
      </c>
      <c r="AB3835">
        <v>115.3685007446621</v>
      </c>
      <c r="AC3835">
        <v>1426.6479055925574</v>
      </c>
      <c r="AD3835">
        <v>0</v>
      </c>
      <c r="AE3835">
        <v>1669.3371450082448</v>
      </c>
    </row>
    <row r="3836" spans="1:31" x14ac:dyDescent="0.25">
      <c r="A3836">
        <v>1812968</v>
      </c>
      <c r="B3836">
        <v>1</v>
      </c>
      <c r="C3836" t="s">
        <v>81</v>
      </c>
      <c r="D3836" t="s">
        <v>123</v>
      </c>
      <c r="E3836" t="s">
        <v>140</v>
      </c>
      <c r="F3836" t="s">
        <v>957</v>
      </c>
      <c r="G3836" t="s">
        <v>142</v>
      </c>
      <c r="H3836" t="s">
        <v>143</v>
      </c>
      <c r="I3836" t="s">
        <v>135</v>
      </c>
      <c r="J3836" t="s">
        <v>136</v>
      </c>
      <c r="K3836" t="s">
        <v>137</v>
      </c>
      <c r="L3836" t="s">
        <v>11256</v>
      </c>
      <c r="M3836" t="s">
        <v>11257</v>
      </c>
      <c r="N3836">
        <v>2.8313888880000002</v>
      </c>
      <c r="O3836">
        <v>0</v>
      </c>
      <c r="P3836">
        <v>7</v>
      </c>
      <c r="Q3836">
        <v>0</v>
      </c>
      <c r="R3836">
        <v>90</v>
      </c>
      <c r="S3836">
        <v>0</v>
      </c>
      <c r="T3836">
        <v>9</v>
      </c>
      <c r="U3836">
        <v>0</v>
      </c>
      <c r="V3836">
        <v>0</v>
      </c>
      <c r="W3836">
        <v>0</v>
      </c>
      <c r="X3836">
        <v>5.657295384910439</v>
      </c>
      <c r="Y3836">
        <v>0</v>
      </c>
      <c r="Z3836">
        <v>191.13798189207466</v>
      </c>
      <c r="AA3836">
        <v>0</v>
      </c>
      <c r="AB3836">
        <v>18.321171156173673</v>
      </c>
      <c r="AC3836">
        <v>0</v>
      </c>
      <c r="AD3836">
        <v>0</v>
      </c>
      <c r="AE3836">
        <v>215.11644843315878</v>
      </c>
    </row>
    <row r="3837" spans="1:31" x14ac:dyDescent="0.25">
      <c r="A3837">
        <v>1812970</v>
      </c>
      <c r="B3837">
        <v>1</v>
      </c>
      <c r="C3837" t="s">
        <v>80</v>
      </c>
      <c r="D3837" t="s">
        <v>98</v>
      </c>
      <c r="E3837" t="s">
        <v>140</v>
      </c>
      <c r="F3837" t="s">
        <v>11258</v>
      </c>
      <c r="G3837" t="s">
        <v>158</v>
      </c>
      <c r="H3837" t="s">
        <v>143</v>
      </c>
      <c r="I3837" t="s">
        <v>135</v>
      </c>
      <c r="J3837" t="s">
        <v>136</v>
      </c>
      <c r="K3837" t="s">
        <v>137</v>
      </c>
      <c r="L3837" t="s">
        <v>11259</v>
      </c>
      <c r="M3837" t="s">
        <v>11260</v>
      </c>
      <c r="N3837">
        <v>0.47861111099999998</v>
      </c>
      <c r="O3837">
        <v>0</v>
      </c>
      <c r="P3837">
        <v>20</v>
      </c>
      <c r="Q3837">
        <v>12</v>
      </c>
      <c r="R3837">
        <v>118</v>
      </c>
      <c r="S3837">
        <v>2</v>
      </c>
      <c r="T3837">
        <v>27</v>
      </c>
      <c r="U3837">
        <v>2</v>
      </c>
      <c r="V3837">
        <v>0</v>
      </c>
      <c r="W3837">
        <v>0</v>
      </c>
      <c r="X3837">
        <v>3.6091426273641409</v>
      </c>
      <c r="Y3837">
        <v>17.029717848268653</v>
      </c>
      <c r="Z3837">
        <v>35.16164129483537</v>
      </c>
      <c r="AA3837">
        <v>5.0188982297845248</v>
      </c>
      <c r="AB3837">
        <v>15.706359698568949</v>
      </c>
      <c r="AC3837">
        <v>1.7352953521029248</v>
      </c>
      <c r="AD3837">
        <v>0</v>
      </c>
      <c r="AE3837">
        <v>78.261055050924554</v>
      </c>
    </row>
    <row r="3838" spans="1:31" x14ac:dyDescent="0.25">
      <c r="A3838">
        <v>1812971</v>
      </c>
      <c r="B3838">
        <v>1</v>
      </c>
      <c r="C3838" t="s">
        <v>80</v>
      </c>
      <c r="D3838" t="s">
        <v>82</v>
      </c>
      <c r="E3838" t="s">
        <v>146</v>
      </c>
      <c r="F3838" t="s">
        <v>11261</v>
      </c>
      <c r="G3838" t="s">
        <v>1471</v>
      </c>
      <c r="H3838" t="s">
        <v>143</v>
      </c>
      <c r="I3838" t="s">
        <v>135</v>
      </c>
      <c r="J3838" t="s">
        <v>136</v>
      </c>
      <c r="K3838" t="s">
        <v>137</v>
      </c>
      <c r="L3838" t="s">
        <v>11262</v>
      </c>
      <c r="M3838" t="s">
        <v>11263</v>
      </c>
      <c r="N3838">
        <v>6.1608333330000002</v>
      </c>
      <c r="O3838">
        <v>0</v>
      </c>
      <c r="P3838">
        <v>881</v>
      </c>
      <c r="Q3838">
        <v>0</v>
      </c>
      <c r="R3838">
        <v>0</v>
      </c>
      <c r="S3838">
        <v>0</v>
      </c>
      <c r="T3838">
        <v>123</v>
      </c>
      <c r="U3838">
        <v>0</v>
      </c>
      <c r="V3838">
        <v>0</v>
      </c>
      <c r="W3838">
        <v>0</v>
      </c>
      <c r="X3838">
        <v>1535.8224219669103</v>
      </c>
      <c r="Y3838">
        <v>0</v>
      </c>
      <c r="Z3838">
        <v>0</v>
      </c>
      <c r="AA3838">
        <v>0</v>
      </c>
      <c r="AB3838">
        <v>216.73738081170529</v>
      </c>
      <c r="AC3838">
        <v>0</v>
      </c>
      <c r="AD3838">
        <v>0</v>
      </c>
      <c r="AE3838">
        <v>1752.5598027786154</v>
      </c>
    </row>
    <row r="3839" spans="1:31" x14ac:dyDescent="0.25">
      <c r="A3839">
        <v>1812973</v>
      </c>
      <c r="B3839">
        <v>1</v>
      </c>
      <c r="C3839" t="s">
        <v>80</v>
      </c>
      <c r="D3839" t="s">
        <v>87</v>
      </c>
      <c r="E3839" t="s">
        <v>326</v>
      </c>
      <c r="F3839" t="s">
        <v>6031</v>
      </c>
      <c r="G3839" t="s">
        <v>195</v>
      </c>
      <c r="H3839" t="s">
        <v>134</v>
      </c>
      <c r="I3839" t="s">
        <v>135</v>
      </c>
      <c r="J3839" t="s">
        <v>136</v>
      </c>
      <c r="K3839" t="s">
        <v>137</v>
      </c>
      <c r="L3839" t="s">
        <v>11264</v>
      </c>
      <c r="M3839" t="s">
        <v>11265</v>
      </c>
      <c r="N3839">
        <v>12.996666665999999</v>
      </c>
      <c r="O3839">
        <v>0</v>
      </c>
      <c r="P3839">
        <v>34</v>
      </c>
      <c r="Q3839">
        <v>0</v>
      </c>
      <c r="R3839">
        <v>0</v>
      </c>
      <c r="S3839">
        <v>0</v>
      </c>
      <c r="T3839">
        <v>13</v>
      </c>
      <c r="U3839">
        <v>0</v>
      </c>
      <c r="V3839">
        <v>0</v>
      </c>
      <c r="W3839">
        <v>0</v>
      </c>
      <c r="X3839">
        <v>144.54448341584839</v>
      </c>
      <c r="Y3839">
        <v>0</v>
      </c>
      <c r="Z3839">
        <v>0</v>
      </c>
      <c r="AA3839">
        <v>0</v>
      </c>
      <c r="AB3839">
        <v>97.67177234935717</v>
      </c>
      <c r="AC3839">
        <v>0</v>
      </c>
      <c r="AD3839">
        <v>0</v>
      </c>
      <c r="AE3839">
        <v>242.21625576520557</v>
      </c>
    </row>
    <row r="3840" spans="1:31" x14ac:dyDescent="0.25">
      <c r="A3840">
        <v>1812974</v>
      </c>
      <c r="B3840">
        <v>1</v>
      </c>
      <c r="C3840" t="s">
        <v>80</v>
      </c>
      <c r="D3840" t="s">
        <v>90</v>
      </c>
      <c r="E3840" t="s">
        <v>193</v>
      </c>
      <c r="F3840" t="s">
        <v>11266</v>
      </c>
      <c r="G3840" t="s">
        <v>263</v>
      </c>
      <c r="H3840" t="s">
        <v>134</v>
      </c>
      <c r="I3840" t="s">
        <v>135</v>
      </c>
      <c r="J3840" t="s">
        <v>136</v>
      </c>
      <c r="K3840" t="s">
        <v>159</v>
      </c>
      <c r="L3840" t="s">
        <v>11267</v>
      </c>
      <c r="M3840" t="s">
        <v>11268</v>
      </c>
      <c r="N3840">
        <v>0.28362583299999999</v>
      </c>
      <c r="O3840">
        <v>0</v>
      </c>
      <c r="P3840">
        <v>121</v>
      </c>
      <c r="Q3840">
        <v>0</v>
      </c>
      <c r="R3840">
        <v>0</v>
      </c>
      <c r="S3840">
        <v>0</v>
      </c>
      <c r="T3840">
        <v>35</v>
      </c>
      <c r="U3840">
        <v>0</v>
      </c>
      <c r="V3840">
        <v>0</v>
      </c>
      <c r="W3840">
        <v>0</v>
      </c>
      <c r="X3840">
        <v>11.086152328504973</v>
      </c>
      <c r="Y3840">
        <v>0</v>
      </c>
      <c r="Z3840">
        <v>0</v>
      </c>
      <c r="AA3840">
        <v>0</v>
      </c>
      <c r="AB3840">
        <v>6.7930124055096046</v>
      </c>
      <c r="AC3840">
        <v>0</v>
      </c>
      <c r="AD3840">
        <v>0</v>
      </c>
      <c r="AE3840">
        <v>17.879164734014577</v>
      </c>
    </row>
    <row r="3841" spans="1:31" x14ac:dyDescent="0.25">
      <c r="A3841">
        <v>1812977</v>
      </c>
      <c r="B3841">
        <v>1</v>
      </c>
      <c r="C3841" t="s">
        <v>81</v>
      </c>
      <c r="D3841" t="s">
        <v>128</v>
      </c>
      <c r="E3841" t="s">
        <v>140</v>
      </c>
      <c r="F3841" t="s">
        <v>8090</v>
      </c>
      <c r="G3841" t="s">
        <v>142</v>
      </c>
      <c r="H3841" t="s">
        <v>143</v>
      </c>
      <c r="I3841" t="s">
        <v>135</v>
      </c>
      <c r="J3841" t="s">
        <v>136</v>
      </c>
      <c r="K3841" t="s">
        <v>137</v>
      </c>
      <c r="L3841" t="s">
        <v>11269</v>
      </c>
      <c r="M3841" t="s">
        <v>11270</v>
      </c>
      <c r="N3841">
        <v>0.85194444400000002</v>
      </c>
      <c r="O3841">
        <v>0</v>
      </c>
      <c r="P3841">
        <v>1149</v>
      </c>
      <c r="Q3841">
        <v>4</v>
      </c>
      <c r="R3841">
        <v>1</v>
      </c>
      <c r="S3841">
        <v>3</v>
      </c>
      <c r="T3841">
        <v>78</v>
      </c>
      <c r="U3841">
        <v>0</v>
      </c>
      <c r="V3841">
        <v>0</v>
      </c>
      <c r="W3841">
        <v>0</v>
      </c>
      <c r="X3841">
        <v>124.78810199465283</v>
      </c>
      <c r="Y3841">
        <v>1.9731065823427443</v>
      </c>
      <c r="Z3841">
        <v>3.1309103300199998E-3</v>
      </c>
      <c r="AA3841">
        <v>16.064276888673412</v>
      </c>
      <c r="AB3841">
        <v>7.0449429180394052</v>
      </c>
      <c r="AC3841">
        <v>0</v>
      </c>
      <c r="AD3841">
        <v>0</v>
      </c>
      <c r="AE3841">
        <v>149.87355929403842</v>
      </c>
    </row>
    <row r="3842" spans="1:31" x14ac:dyDescent="0.25">
      <c r="A3842">
        <v>1812982</v>
      </c>
      <c r="B3842">
        <v>1</v>
      </c>
      <c r="C3842" t="s">
        <v>81</v>
      </c>
      <c r="D3842" t="s">
        <v>123</v>
      </c>
      <c r="E3842" t="s">
        <v>176</v>
      </c>
      <c r="F3842" t="s">
        <v>11271</v>
      </c>
      <c r="G3842" t="s">
        <v>256</v>
      </c>
      <c r="H3842" t="s">
        <v>143</v>
      </c>
      <c r="I3842" t="s">
        <v>135</v>
      </c>
      <c r="J3842" t="s">
        <v>136</v>
      </c>
      <c r="K3842" t="s">
        <v>159</v>
      </c>
      <c r="L3842" t="s">
        <v>11272</v>
      </c>
      <c r="M3842" t="s">
        <v>11273</v>
      </c>
      <c r="N3842">
        <v>1.1397222220000001</v>
      </c>
      <c r="O3842">
        <v>8</v>
      </c>
      <c r="P3842">
        <v>613</v>
      </c>
      <c r="Q3842">
        <v>27</v>
      </c>
      <c r="R3842">
        <v>70</v>
      </c>
      <c r="S3842">
        <v>12</v>
      </c>
      <c r="T3842">
        <v>92</v>
      </c>
      <c r="U3842">
        <v>1</v>
      </c>
      <c r="V3842">
        <v>0</v>
      </c>
      <c r="W3842">
        <v>3.5004791619584186</v>
      </c>
      <c r="X3842">
        <v>104.87477961968655</v>
      </c>
      <c r="Y3842">
        <v>61.543559788510066</v>
      </c>
      <c r="Z3842">
        <v>26.337957091122675</v>
      </c>
      <c r="AA3842">
        <v>32.831726961340841</v>
      </c>
      <c r="AB3842">
        <v>29.368854630680936</v>
      </c>
      <c r="AC3842">
        <v>19.117178496949379</v>
      </c>
      <c r="AD3842">
        <v>0</v>
      </c>
      <c r="AE3842">
        <v>277.57453575024886</v>
      </c>
    </row>
    <row r="3843" spans="1:31" x14ac:dyDescent="0.25">
      <c r="A3843">
        <v>1812983</v>
      </c>
      <c r="B3843">
        <v>1</v>
      </c>
      <c r="C3843" t="s">
        <v>80</v>
      </c>
      <c r="D3843" t="s">
        <v>90</v>
      </c>
      <c r="E3843" t="s">
        <v>291</v>
      </c>
      <c r="F3843" t="s">
        <v>11274</v>
      </c>
      <c r="G3843" t="s">
        <v>263</v>
      </c>
      <c r="H3843" t="s">
        <v>134</v>
      </c>
      <c r="I3843" t="s">
        <v>135</v>
      </c>
      <c r="J3843" t="s">
        <v>136</v>
      </c>
      <c r="K3843" t="s">
        <v>159</v>
      </c>
      <c r="L3843" t="s">
        <v>11275</v>
      </c>
      <c r="M3843" t="s">
        <v>11276</v>
      </c>
      <c r="N3843">
        <v>0.37960444399999999</v>
      </c>
      <c r="O3843">
        <v>0</v>
      </c>
      <c r="P3843">
        <v>917</v>
      </c>
      <c r="Q3843">
        <v>0</v>
      </c>
      <c r="R3843">
        <v>0</v>
      </c>
      <c r="S3843">
        <v>0</v>
      </c>
      <c r="T3843">
        <v>114</v>
      </c>
      <c r="U3843">
        <v>0</v>
      </c>
      <c r="V3843">
        <v>1</v>
      </c>
      <c r="W3843">
        <v>0</v>
      </c>
      <c r="X3843">
        <v>123.48177094315805</v>
      </c>
      <c r="Y3843">
        <v>0</v>
      </c>
      <c r="Z3843">
        <v>0</v>
      </c>
      <c r="AA3843">
        <v>0</v>
      </c>
      <c r="AB3843">
        <v>15.345402816545803</v>
      </c>
      <c r="AC3843">
        <v>0</v>
      </c>
      <c r="AD3843">
        <v>5.5336362910417174</v>
      </c>
      <c r="AE3843">
        <v>144.36081005074558</v>
      </c>
    </row>
    <row r="3844" spans="1:31" x14ac:dyDescent="0.25">
      <c r="A3844">
        <v>1812984</v>
      </c>
      <c r="B3844">
        <v>1</v>
      </c>
      <c r="C3844" t="s">
        <v>80</v>
      </c>
      <c r="D3844" t="s">
        <v>99</v>
      </c>
      <c r="E3844" t="s">
        <v>131</v>
      </c>
      <c r="F3844" t="s">
        <v>11277</v>
      </c>
      <c r="G3844" t="s">
        <v>231</v>
      </c>
      <c r="H3844" t="s">
        <v>134</v>
      </c>
      <c r="I3844" t="s">
        <v>135</v>
      </c>
      <c r="J3844" t="s">
        <v>136</v>
      </c>
      <c r="K3844" t="s">
        <v>137</v>
      </c>
      <c r="L3844" t="s">
        <v>11278</v>
      </c>
      <c r="M3844" t="s">
        <v>11279</v>
      </c>
      <c r="N3844">
        <v>1.395</v>
      </c>
      <c r="O3844">
        <v>0</v>
      </c>
      <c r="P3844">
        <v>1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0.15243398571804334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0.15243398571804334</v>
      </c>
    </row>
    <row r="3845" spans="1:31" x14ac:dyDescent="0.25">
      <c r="A3845">
        <v>1812987</v>
      </c>
      <c r="B3845">
        <v>1</v>
      </c>
      <c r="C3845" t="s">
        <v>80</v>
      </c>
      <c r="D3845" t="s">
        <v>98</v>
      </c>
      <c r="E3845" t="s">
        <v>131</v>
      </c>
      <c r="F3845" t="s">
        <v>11280</v>
      </c>
      <c r="G3845" t="s">
        <v>231</v>
      </c>
      <c r="H3845" t="s">
        <v>134</v>
      </c>
      <c r="I3845" t="s">
        <v>135</v>
      </c>
      <c r="J3845" t="s">
        <v>136</v>
      </c>
      <c r="K3845" t="s">
        <v>137</v>
      </c>
      <c r="L3845" t="s">
        <v>11281</v>
      </c>
      <c r="M3845" t="s">
        <v>11282</v>
      </c>
      <c r="N3845">
        <v>2.3875000000000002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0.15247421359420971</v>
      </c>
      <c r="AC3845">
        <v>0</v>
      </c>
      <c r="AD3845">
        <v>0</v>
      </c>
      <c r="AE3845">
        <v>0.15247421359420971</v>
      </c>
    </row>
    <row r="3846" spans="1:31" x14ac:dyDescent="0.25">
      <c r="A3846">
        <v>1812988</v>
      </c>
      <c r="B3846">
        <v>1</v>
      </c>
      <c r="C3846" t="s">
        <v>81</v>
      </c>
      <c r="D3846" t="s">
        <v>127</v>
      </c>
      <c r="E3846" t="s">
        <v>131</v>
      </c>
      <c r="F3846" t="s">
        <v>11283</v>
      </c>
      <c r="G3846" t="s">
        <v>209</v>
      </c>
      <c r="H3846" t="s">
        <v>134</v>
      </c>
      <c r="I3846" t="s">
        <v>135</v>
      </c>
      <c r="J3846" t="s">
        <v>136</v>
      </c>
      <c r="K3846" t="s">
        <v>137</v>
      </c>
      <c r="L3846" t="s">
        <v>11284</v>
      </c>
      <c r="M3846" t="s">
        <v>11285</v>
      </c>
      <c r="N3846">
        <v>1.744722222</v>
      </c>
      <c r="O3846">
        <v>0</v>
      </c>
      <c r="P3846">
        <v>5</v>
      </c>
      <c r="Q3846">
        <v>0</v>
      </c>
      <c r="R3846">
        <v>0</v>
      </c>
      <c r="S3846">
        <v>0</v>
      </c>
      <c r="T3846">
        <v>1</v>
      </c>
      <c r="U3846">
        <v>0</v>
      </c>
      <c r="V3846">
        <v>0</v>
      </c>
      <c r="W3846">
        <v>0</v>
      </c>
      <c r="X3846">
        <v>1.2219783213808133</v>
      </c>
      <c r="Y3846">
        <v>0</v>
      </c>
      <c r="Z3846">
        <v>0</v>
      </c>
      <c r="AA3846">
        <v>0</v>
      </c>
      <c r="AB3846">
        <v>1.3218651972078224</v>
      </c>
      <c r="AC3846">
        <v>0</v>
      </c>
      <c r="AD3846">
        <v>0</v>
      </c>
      <c r="AE3846">
        <v>2.5438435185886359</v>
      </c>
    </row>
    <row r="3847" spans="1:31" x14ac:dyDescent="0.25">
      <c r="A3847">
        <v>1812990</v>
      </c>
      <c r="B3847">
        <v>1</v>
      </c>
      <c r="C3847" t="s">
        <v>81</v>
      </c>
      <c r="D3847" t="s">
        <v>113</v>
      </c>
      <c r="E3847" t="s">
        <v>140</v>
      </c>
      <c r="F3847" t="s">
        <v>11286</v>
      </c>
      <c r="G3847" t="s">
        <v>142</v>
      </c>
      <c r="H3847" t="s">
        <v>143</v>
      </c>
      <c r="I3847" t="s">
        <v>135</v>
      </c>
      <c r="J3847" t="s">
        <v>136</v>
      </c>
      <c r="K3847" t="s">
        <v>137</v>
      </c>
      <c r="L3847" t="s">
        <v>11287</v>
      </c>
      <c r="M3847" t="s">
        <v>11288</v>
      </c>
      <c r="N3847">
        <v>0.45</v>
      </c>
      <c r="O3847">
        <v>0</v>
      </c>
      <c r="P3847">
        <v>311</v>
      </c>
      <c r="Q3847">
        <v>18</v>
      </c>
      <c r="R3847">
        <v>2</v>
      </c>
      <c r="S3847">
        <v>6</v>
      </c>
      <c r="T3847">
        <v>6</v>
      </c>
      <c r="U3847">
        <v>2</v>
      </c>
      <c r="V3847">
        <v>0</v>
      </c>
      <c r="W3847">
        <v>0</v>
      </c>
      <c r="X3847">
        <v>30.53959040826722</v>
      </c>
      <c r="Y3847">
        <v>18.597855987695251</v>
      </c>
      <c r="Z3847">
        <v>1.0659189191359502</v>
      </c>
      <c r="AA3847">
        <v>32.016689300457003</v>
      </c>
      <c r="AB3847">
        <v>0.84510507058380002</v>
      </c>
      <c r="AC3847">
        <v>29.614744486099802</v>
      </c>
      <c r="AD3847">
        <v>0</v>
      </c>
      <c r="AE3847">
        <v>112.67990417223902</v>
      </c>
    </row>
    <row r="3848" spans="1:31" x14ac:dyDescent="0.25">
      <c r="A3848">
        <v>1812992</v>
      </c>
      <c r="B3848">
        <v>1</v>
      </c>
      <c r="C3848" t="s">
        <v>80</v>
      </c>
      <c r="D3848" t="s">
        <v>93</v>
      </c>
      <c r="E3848" t="s">
        <v>131</v>
      </c>
      <c r="F3848" t="s">
        <v>11289</v>
      </c>
      <c r="G3848" t="s">
        <v>231</v>
      </c>
      <c r="H3848" t="s">
        <v>134</v>
      </c>
      <c r="I3848" t="s">
        <v>135</v>
      </c>
      <c r="J3848" t="s">
        <v>136</v>
      </c>
      <c r="K3848" t="s">
        <v>137</v>
      </c>
      <c r="L3848" t="s">
        <v>11290</v>
      </c>
      <c r="M3848" t="s">
        <v>11291</v>
      </c>
      <c r="N3848">
        <v>2.2002777770000002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2.5175305145011002</v>
      </c>
      <c r="AC3848">
        <v>0</v>
      </c>
      <c r="AD3848">
        <v>0</v>
      </c>
      <c r="AE3848">
        <v>2.5175305145011002</v>
      </c>
    </row>
    <row r="3849" spans="1:31" x14ac:dyDescent="0.25">
      <c r="A3849">
        <v>1812993</v>
      </c>
      <c r="B3849">
        <v>1</v>
      </c>
      <c r="C3849" t="s">
        <v>80</v>
      </c>
      <c r="D3849" t="s">
        <v>90</v>
      </c>
      <c r="E3849" t="s">
        <v>291</v>
      </c>
      <c r="F3849" t="s">
        <v>11292</v>
      </c>
      <c r="G3849" t="s">
        <v>263</v>
      </c>
      <c r="H3849" t="s">
        <v>134</v>
      </c>
      <c r="I3849" t="s">
        <v>135</v>
      </c>
      <c r="J3849" t="s">
        <v>136</v>
      </c>
      <c r="K3849" t="s">
        <v>159</v>
      </c>
      <c r="L3849" t="s">
        <v>11293</v>
      </c>
      <c r="M3849" t="s">
        <v>11294</v>
      </c>
      <c r="N3849">
        <v>0.23274444399999999</v>
      </c>
      <c r="O3849">
        <v>0</v>
      </c>
      <c r="P3849">
        <v>410</v>
      </c>
      <c r="Q3849">
        <v>0</v>
      </c>
      <c r="R3849">
        <v>0</v>
      </c>
      <c r="S3849">
        <v>0</v>
      </c>
      <c r="T3849">
        <v>30</v>
      </c>
      <c r="U3849">
        <v>0</v>
      </c>
      <c r="V3849">
        <v>0</v>
      </c>
      <c r="W3849">
        <v>0</v>
      </c>
      <c r="X3849">
        <v>30.995982733920997</v>
      </c>
      <c r="Y3849">
        <v>0</v>
      </c>
      <c r="Z3849">
        <v>0</v>
      </c>
      <c r="AA3849">
        <v>0</v>
      </c>
      <c r="AB3849">
        <v>1.8636627246251269</v>
      </c>
      <c r="AC3849">
        <v>0</v>
      </c>
      <c r="AD3849">
        <v>0</v>
      </c>
      <c r="AE3849">
        <v>32.859645458546126</v>
      </c>
    </row>
    <row r="3850" spans="1:31" x14ac:dyDescent="0.25">
      <c r="A3850">
        <v>1812995</v>
      </c>
      <c r="B3850">
        <v>1</v>
      </c>
      <c r="C3850" t="s">
        <v>80</v>
      </c>
      <c r="D3850" t="s">
        <v>103</v>
      </c>
      <c r="E3850" t="s">
        <v>339</v>
      </c>
      <c r="F3850" t="s">
        <v>10654</v>
      </c>
      <c r="G3850" t="s">
        <v>142</v>
      </c>
      <c r="H3850" t="s">
        <v>143</v>
      </c>
      <c r="I3850" t="s">
        <v>135</v>
      </c>
      <c r="J3850" t="s">
        <v>136</v>
      </c>
      <c r="K3850" t="s">
        <v>137</v>
      </c>
      <c r="L3850" t="s">
        <v>11295</v>
      </c>
      <c r="M3850" t="s">
        <v>11296</v>
      </c>
      <c r="N3850">
        <v>0.25638888799999998</v>
      </c>
      <c r="O3850">
        <v>2</v>
      </c>
      <c r="P3850">
        <v>348</v>
      </c>
      <c r="Q3850">
        <v>40</v>
      </c>
      <c r="R3850">
        <v>79</v>
      </c>
      <c r="S3850">
        <v>20</v>
      </c>
      <c r="T3850">
        <v>60</v>
      </c>
      <c r="U3850">
        <v>6</v>
      </c>
      <c r="V3850">
        <v>1</v>
      </c>
      <c r="W3850">
        <v>0.41466086276417724</v>
      </c>
      <c r="X3850">
        <v>23.917645312263321</v>
      </c>
      <c r="Y3850">
        <v>50.731401049698476</v>
      </c>
      <c r="Z3850">
        <v>16.13885047835176</v>
      </c>
      <c r="AA3850">
        <v>16.528519452455647</v>
      </c>
      <c r="AB3850">
        <v>8.6928603903979731</v>
      </c>
      <c r="AC3850">
        <v>82.583895714859551</v>
      </c>
      <c r="AD3850">
        <v>2.5353692883433849</v>
      </c>
      <c r="AE3850">
        <v>201.54320254913429</v>
      </c>
    </row>
    <row r="3851" spans="1:31" x14ac:dyDescent="0.25">
      <c r="A3851">
        <v>1812996</v>
      </c>
      <c r="B3851">
        <v>1</v>
      </c>
      <c r="C3851" t="s">
        <v>81</v>
      </c>
      <c r="D3851" t="s">
        <v>123</v>
      </c>
      <c r="E3851" t="s">
        <v>176</v>
      </c>
      <c r="F3851" t="s">
        <v>8254</v>
      </c>
      <c r="G3851" t="s">
        <v>142</v>
      </c>
      <c r="H3851" t="s">
        <v>143</v>
      </c>
      <c r="I3851" t="s">
        <v>135</v>
      </c>
      <c r="J3851" t="s">
        <v>136</v>
      </c>
      <c r="K3851" t="s">
        <v>137</v>
      </c>
      <c r="L3851" t="s">
        <v>11297</v>
      </c>
      <c r="M3851" t="s">
        <v>11298</v>
      </c>
      <c r="N3851">
        <v>1.158055555</v>
      </c>
      <c r="O3851">
        <v>5</v>
      </c>
      <c r="P3851">
        <v>0</v>
      </c>
      <c r="Q3851">
        <v>69</v>
      </c>
      <c r="R3851">
        <v>0</v>
      </c>
      <c r="S3851">
        <v>10</v>
      </c>
      <c r="T3851">
        <v>0</v>
      </c>
      <c r="U3851">
        <v>0</v>
      </c>
      <c r="V3851">
        <v>0</v>
      </c>
      <c r="W3851">
        <v>1.0204779777469366</v>
      </c>
      <c r="X3851">
        <v>0</v>
      </c>
      <c r="Y3851">
        <v>41.275425410720075</v>
      </c>
      <c r="Z3851">
        <v>0</v>
      </c>
      <c r="AA3851">
        <v>3.7295825704577226</v>
      </c>
      <c r="AB3851">
        <v>0</v>
      </c>
      <c r="AC3851">
        <v>0</v>
      </c>
      <c r="AD3851">
        <v>0</v>
      </c>
      <c r="AE3851">
        <v>46.025485958924733</v>
      </c>
    </row>
    <row r="3852" spans="1:31" x14ac:dyDescent="0.25">
      <c r="A3852">
        <v>1812999</v>
      </c>
      <c r="B3852">
        <v>1</v>
      </c>
      <c r="C3852" t="s">
        <v>80</v>
      </c>
      <c r="D3852" t="s">
        <v>100</v>
      </c>
      <c r="E3852" t="s">
        <v>193</v>
      </c>
      <c r="F3852" t="s">
        <v>11299</v>
      </c>
      <c r="G3852" t="s">
        <v>373</v>
      </c>
      <c r="H3852" t="s">
        <v>134</v>
      </c>
      <c r="I3852" t="s">
        <v>135</v>
      </c>
      <c r="J3852" t="s">
        <v>136</v>
      </c>
      <c r="K3852" t="s">
        <v>137</v>
      </c>
      <c r="L3852" t="s">
        <v>11300</v>
      </c>
      <c r="M3852" t="s">
        <v>11301</v>
      </c>
      <c r="N3852">
        <v>2.72</v>
      </c>
      <c r="O3852">
        <v>0</v>
      </c>
      <c r="P3852">
        <v>42</v>
      </c>
      <c r="Q3852">
        <v>0</v>
      </c>
      <c r="R3852">
        <v>3</v>
      </c>
      <c r="S3852">
        <v>0</v>
      </c>
      <c r="T3852">
        <v>2</v>
      </c>
      <c r="U3852">
        <v>0</v>
      </c>
      <c r="V3852">
        <v>0</v>
      </c>
      <c r="W3852">
        <v>0</v>
      </c>
      <c r="X3852">
        <v>26.290627516663577</v>
      </c>
      <c r="Y3852">
        <v>0</v>
      </c>
      <c r="Z3852">
        <v>1.46786228369358</v>
      </c>
      <c r="AA3852">
        <v>0</v>
      </c>
      <c r="AB3852">
        <v>3.1654434172769097</v>
      </c>
      <c r="AC3852">
        <v>0</v>
      </c>
      <c r="AD3852">
        <v>0</v>
      </c>
      <c r="AE3852">
        <v>30.923933217634065</v>
      </c>
    </row>
    <row r="3853" spans="1:31" x14ac:dyDescent="0.25">
      <c r="A3853">
        <v>1813001</v>
      </c>
      <c r="B3853">
        <v>1</v>
      </c>
      <c r="C3853" t="s">
        <v>80</v>
      </c>
      <c r="D3853" t="s">
        <v>100</v>
      </c>
      <c r="E3853" t="s">
        <v>176</v>
      </c>
      <c r="F3853" t="s">
        <v>11302</v>
      </c>
      <c r="G3853" t="s">
        <v>142</v>
      </c>
      <c r="H3853" t="s">
        <v>143</v>
      </c>
      <c r="I3853" t="s">
        <v>135</v>
      </c>
      <c r="J3853" t="s">
        <v>136</v>
      </c>
      <c r="K3853" t="s">
        <v>137</v>
      </c>
      <c r="L3853" t="s">
        <v>11303</v>
      </c>
      <c r="M3853" t="s">
        <v>11304</v>
      </c>
      <c r="N3853">
        <v>0.40555555500000001</v>
      </c>
      <c r="O3853">
        <v>1</v>
      </c>
      <c r="P3853">
        <v>1306</v>
      </c>
      <c r="Q3853">
        <v>15</v>
      </c>
      <c r="R3853">
        <v>157</v>
      </c>
      <c r="S3853">
        <v>29</v>
      </c>
      <c r="T3853">
        <v>104</v>
      </c>
      <c r="U3853">
        <v>2</v>
      </c>
      <c r="V3853">
        <v>0</v>
      </c>
      <c r="W3853">
        <v>0.16616295361524447</v>
      </c>
      <c r="X3853">
        <v>194.58124433639205</v>
      </c>
      <c r="Y3853">
        <v>8.1755379313585834</v>
      </c>
      <c r="Z3853">
        <v>36.384267036535263</v>
      </c>
      <c r="AA3853">
        <v>54.678386539590626</v>
      </c>
      <c r="AB3853">
        <v>23.889025921336479</v>
      </c>
      <c r="AC3853">
        <v>13.565309433212143</v>
      </c>
      <c r="AD3853">
        <v>0</v>
      </c>
      <c r="AE3853">
        <v>331.43993415204039</v>
      </c>
    </row>
    <row r="3854" spans="1:31" x14ac:dyDescent="0.25">
      <c r="A3854">
        <v>1813002</v>
      </c>
      <c r="B3854">
        <v>1</v>
      </c>
      <c r="C3854" t="s">
        <v>80</v>
      </c>
      <c r="D3854" t="s">
        <v>90</v>
      </c>
      <c r="E3854" t="s">
        <v>193</v>
      </c>
      <c r="F3854" t="s">
        <v>11305</v>
      </c>
      <c r="G3854" t="s">
        <v>263</v>
      </c>
      <c r="H3854" t="s">
        <v>134</v>
      </c>
      <c r="I3854" t="s">
        <v>135</v>
      </c>
      <c r="J3854" t="s">
        <v>136</v>
      </c>
      <c r="K3854" t="s">
        <v>159</v>
      </c>
      <c r="L3854" t="s">
        <v>11306</v>
      </c>
      <c r="M3854" t="s">
        <v>11307</v>
      </c>
      <c r="N3854">
        <v>1.144381388</v>
      </c>
      <c r="O3854">
        <v>0</v>
      </c>
      <c r="P3854">
        <v>142</v>
      </c>
      <c r="Q3854">
        <v>0</v>
      </c>
      <c r="R3854">
        <v>0</v>
      </c>
      <c r="S3854">
        <v>0</v>
      </c>
      <c r="T3854">
        <v>12</v>
      </c>
      <c r="U3854">
        <v>0</v>
      </c>
      <c r="V3854">
        <v>0</v>
      </c>
      <c r="W3854">
        <v>0</v>
      </c>
      <c r="X3854">
        <v>51.64134203583972</v>
      </c>
      <c r="Y3854">
        <v>0</v>
      </c>
      <c r="Z3854">
        <v>0</v>
      </c>
      <c r="AA3854">
        <v>0</v>
      </c>
      <c r="AB3854">
        <v>1.3751777358018942</v>
      </c>
      <c r="AC3854">
        <v>0</v>
      </c>
      <c r="AD3854">
        <v>0</v>
      </c>
      <c r="AE3854">
        <v>53.016519771641612</v>
      </c>
    </row>
    <row r="3855" spans="1:31" x14ac:dyDescent="0.25">
      <c r="A3855">
        <v>1813003</v>
      </c>
      <c r="B3855">
        <v>1</v>
      </c>
      <c r="C3855" t="s">
        <v>81</v>
      </c>
      <c r="D3855" t="s">
        <v>113</v>
      </c>
      <c r="E3855" t="s">
        <v>146</v>
      </c>
      <c r="F3855" t="s">
        <v>11308</v>
      </c>
      <c r="G3855" t="s">
        <v>142</v>
      </c>
      <c r="H3855" t="s">
        <v>143</v>
      </c>
      <c r="I3855" t="s">
        <v>199</v>
      </c>
      <c r="J3855" t="s">
        <v>136</v>
      </c>
      <c r="K3855" t="s">
        <v>137</v>
      </c>
      <c r="L3855" t="s">
        <v>11309</v>
      </c>
      <c r="M3855" t="s">
        <v>11310</v>
      </c>
      <c r="N3855">
        <v>5.5555550000000002E-3</v>
      </c>
      <c r="O3855">
        <v>0</v>
      </c>
      <c r="P3855">
        <v>350</v>
      </c>
      <c r="Q3855">
        <v>1</v>
      </c>
      <c r="R3855">
        <v>20</v>
      </c>
      <c r="S3855">
        <v>0</v>
      </c>
      <c r="T3855">
        <v>10</v>
      </c>
      <c r="U3855">
        <v>1</v>
      </c>
      <c r="V3855">
        <v>0</v>
      </c>
      <c r="W3855">
        <v>0</v>
      </c>
      <c r="X3855">
        <v>0.22824865863057772</v>
      </c>
      <c r="Y3855">
        <v>6.7827127102000007E-2</v>
      </c>
      <c r="Z3855">
        <v>1.4762006857205556E-2</v>
      </c>
      <c r="AA3855">
        <v>0</v>
      </c>
      <c r="AB3855">
        <v>2.2340764424133335E-2</v>
      </c>
      <c r="AC3855">
        <v>0.30148160600217777</v>
      </c>
      <c r="AD3855">
        <v>0</v>
      </c>
      <c r="AE3855">
        <v>0.6346601630160944</v>
      </c>
    </row>
    <row r="3856" spans="1:31" x14ac:dyDescent="0.25">
      <c r="A3856">
        <v>1813005</v>
      </c>
      <c r="B3856">
        <v>1</v>
      </c>
      <c r="C3856" t="s">
        <v>80</v>
      </c>
      <c r="D3856" t="s">
        <v>84</v>
      </c>
      <c r="E3856" t="s">
        <v>291</v>
      </c>
      <c r="F3856" t="s">
        <v>11311</v>
      </c>
      <c r="G3856" t="s">
        <v>235</v>
      </c>
      <c r="H3856" t="s">
        <v>134</v>
      </c>
      <c r="I3856" t="s">
        <v>135</v>
      </c>
      <c r="J3856" t="s">
        <v>136</v>
      </c>
      <c r="K3856" t="s">
        <v>137</v>
      </c>
      <c r="L3856" t="s">
        <v>11312</v>
      </c>
      <c r="M3856" t="s">
        <v>11313</v>
      </c>
      <c r="N3856">
        <v>1.8038888879999999</v>
      </c>
      <c r="O3856">
        <v>0</v>
      </c>
      <c r="P3856">
        <v>168</v>
      </c>
      <c r="Q3856">
        <v>0</v>
      </c>
      <c r="R3856">
        <v>0</v>
      </c>
      <c r="S3856">
        <v>0</v>
      </c>
      <c r="T3856">
        <v>7</v>
      </c>
      <c r="U3856">
        <v>0</v>
      </c>
      <c r="V3856">
        <v>0</v>
      </c>
      <c r="W3856">
        <v>0</v>
      </c>
      <c r="X3856">
        <v>76.307381911422468</v>
      </c>
      <c r="Y3856">
        <v>0</v>
      </c>
      <c r="Z3856">
        <v>0</v>
      </c>
      <c r="AA3856">
        <v>0</v>
      </c>
      <c r="AB3856">
        <v>4.9814030438588892</v>
      </c>
      <c r="AC3856">
        <v>0</v>
      </c>
      <c r="AD3856">
        <v>0</v>
      </c>
      <c r="AE3856">
        <v>81.288784955281358</v>
      </c>
    </row>
    <row r="3857" spans="1:31" x14ac:dyDescent="0.25">
      <c r="A3857">
        <v>1813006</v>
      </c>
      <c r="B3857">
        <v>1</v>
      </c>
      <c r="C3857" t="s">
        <v>81</v>
      </c>
      <c r="D3857" t="s">
        <v>120</v>
      </c>
      <c r="E3857" t="s">
        <v>291</v>
      </c>
      <c r="F3857" t="s">
        <v>11314</v>
      </c>
      <c r="G3857" t="s">
        <v>235</v>
      </c>
      <c r="H3857" t="s">
        <v>134</v>
      </c>
      <c r="I3857" t="s">
        <v>135</v>
      </c>
      <c r="J3857" t="s">
        <v>136</v>
      </c>
      <c r="K3857" t="s">
        <v>137</v>
      </c>
      <c r="L3857" t="s">
        <v>11315</v>
      </c>
      <c r="M3857" t="s">
        <v>11316</v>
      </c>
      <c r="N3857">
        <v>1.7227777769999999</v>
      </c>
      <c r="O3857">
        <v>0</v>
      </c>
      <c r="P3857">
        <v>0</v>
      </c>
      <c r="Q3857">
        <v>0</v>
      </c>
      <c r="R3857">
        <v>10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7.9615002335395291</v>
      </c>
      <c r="AA3857">
        <v>0</v>
      </c>
      <c r="AB3857">
        <v>0</v>
      </c>
      <c r="AC3857">
        <v>0</v>
      </c>
      <c r="AD3857">
        <v>0</v>
      </c>
      <c r="AE3857">
        <v>7.9615002335395291</v>
      </c>
    </row>
    <row r="3858" spans="1:31" x14ac:dyDescent="0.25">
      <c r="A3858">
        <v>1813007</v>
      </c>
      <c r="B3858">
        <v>1</v>
      </c>
      <c r="C3858" t="s">
        <v>80</v>
      </c>
      <c r="D3858" t="s">
        <v>101</v>
      </c>
      <c r="E3858" t="s">
        <v>176</v>
      </c>
      <c r="F3858" t="s">
        <v>5188</v>
      </c>
      <c r="G3858" t="s">
        <v>142</v>
      </c>
      <c r="H3858" t="s">
        <v>143</v>
      </c>
      <c r="I3858" t="s">
        <v>135</v>
      </c>
      <c r="J3858" t="s">
        <v>136</v>
      </c>
      <c r="K3858" t="s">
        <v>137</v>
      </c>
      <c r="L3858" t="s">
        <v>11317</v>
      </c>
      <c r="M3858" t="s">
        <v>11318</v>
      </c>
      <c r="N3858">
        <v>0.32638888799999999</v>
      </c>
      <c r="O3858">
        <v>3</v>
      </c>
      <c r="P3858">
        <v>391</v>
      </c>
      <c r="Q3858">
        <v>2</v>
      </c>
      <c r="R3858">
        <v>0</v>
      </c>
      <c r="S3858">
        <v>14</v>
      </c>
      <c r="T3858">
        <v>106</v>
      </c>
      <c r="U3858">
        <v>0</v>
      </c>
      <c r="V3858">
        <v>0</v>
      </c>
      <c r="W3858">
        <v>4.9638501448057921</v>
      </c>
      <c r="X3858">
        <v>20.716765448825946</v>
      </c>
      <c r="Y3858">
        <v>3.916474900493021</v>
      </c>
      <c r="Z3858">
        <v>0</v>
      </c>
      <c r="AA3858">
        <v>16.006279479912848</v>
      </c>
      <c r="AB3858">
        <v>8.8073245421279331</v>
      </c>
      <c r="AC3858">
        <v>0</v>
      </c>
      <c r="AD3858">
        <v>0</v>
      </c>
      <c r="AE3858">
        <v>54.410694516165535</v>
      </c>
    </row>
    <row r="3859" spans="1:31" x14ac:dyDescent="0.25">
      <c r="A3859">
        <v>1813012</v>
      </c>
      <c r="B3859">
        <v>1</v>
      </c>
      <c r="C3859" t="s">
        <v>80</v>
      </c>
      <c r="D3859" t="s">
        <v>95</v>
      </c>
      <c r="E3859" t="s">
        <v>176</v>
      </c>
      <c r="F3859" t="s">
        <v>7180</v>
      </c>
      <c r="G3859" t="s">
        <v>142</v>
      </c>
      <c r="H3859" t="s">
        <v>143</v>
      </c>
      <c r="I3859" t="s">
        <v>135</v>
      </c>
      <c r="J3859" t="s">
        <v>136</v>
      </c>
      <c r="K3859" t="s">
        <v>137</v>
      </c>
      <c r="L3859" t="s">
        <v>11319</v>
      </c>
      <c r="M3859" t="s">
        <v>11320</v>
      </c>
      <c r="N3859">
        <v>6.9444443999999994E-2</v>
      </c>
      <c r="O3859">
        <v>5</v>
      </c>
      <c r="P3859">
        <v>2171</v>
      </c>
      <c r="Q3859">
        <v>25</v>
      </c>
      <c r="R3859">
        <v>21</v>
      </c>
      <c r="S3859">
        <v>24</v>
      </c>
      <c r="T3859">
        <v>107</v>
      </c>
      <c r="U3859">
        <v>1</v>
      </c>
      <c r="V3859">
        <v>0</v>
      </c>
      <c r="W3859">
        <v>0.58877101492402784</v>
      </c>
      <c r="X3859">
        <v>31.724085945405388</v>
      </c>
      <c r="Y3859">
        <v>5.5251158590177099</v>
      </c>
      <c r="Z3859">
        <v>0.35595927724444448</v>
      </c>
      <c r="AA3859">
        <v>14.846923444655003</v>
      </c>
      <c r="AB3859">
        <v>3.4122357228362508</v>
      </c>
      <c r="AC3859">
        <v>7.5956454936250001E-2</v>
      </c>
      <c r="AD3859">
        <v>0</v>
      </c>
      <c r="AE3859">
        <v>56.529047719019076</v>
      </c>
    </row>
    <row r="3860" spans="1:31" x14ac:dyDescent="0.25">
      <c r="A3860">
        <v>1813014</v>
      </c>
      <c r="B3860">
        <v>1</v>
      </c>
      <c r="C3860" t="s">
        <v>80</v>
      </c>
      <c r="D3860" t="s">
        <v>107</v>
      </c>
      <c r="E3860" t="s">
        <v>131</v>
      </c>
      <c r="F3860" t="s">
        <v>11321</v>
      </c>
      <c r="G3860" t="s">
        <v>148</v>
      </c>
      <c r="H3860" t="s">
        <v>134</v>
      </c>
      <c r="I3860" t="s">
        <v>135</v>
      </c>
      <c r="J3860" t="s">
        <v>136</v>
      </c>
      <c r="K3860" t="s">
        <v>137</v>
      </c>
      <c r="L3860" t="s">
        <v>11322</v>
      </c>
      <c r="M3860" t="s">
        <v>11323</v>
      </c>
      <c r="N3860">
        <v>2.5877777769999999</v>
      </c>
      <c r="O3860">
        <v>0</v>
      </c>
      <c r="P3860">
        <v>3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2.2634485486661897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2.2634485486661897</v>
      </c>
    </row>
    <row r="3861" spans="1:31" x14ac:dyDescent="0.25">
      <c r="A3861">
        <v>1813020</v>
      </c>
      <c r="B3861">
        <v>1</v>
      </c>
      <c r="C3861" t="s">
        <v>81</v>
      </c>
      <c r="D3861" t="s">
        <v>118</v>
      </c>
      <c r="E3861" t="s">
        <v>193</v>
      </c>
      <c r="F3861" t="s">
        <v>11324</v>
      </c>
      <c r="G3861" t="s">
        <v>235</v>
      </c>
      <c r="H3861" t="s">
        <v>134</v>
      </c>
      <c r="I3861" t="s">
        <v>135</v>
      </c>
      <c r="J3861" t="s">
        <v>136</v>
      </c>
      <c r="K3861" t="s">
        <v>137</v>
      </c>
      <c r="L3861" t="s">
        <v>11325</v>
      </c>
      <c r="M3861" t="s">
        <v>11326</v>
      </c>
      <c r="N3861">
        <v>0.98888888799999997</v>
      </c>
      <c r="O3861">
        <v>0</v>
      </c>
      <c r="P3861">
        <v>181</v>
      </c>
      <c r="Q3861">
        <v>0</v>
      </c>
      <c r="R3861">
        <v>0</v>
      </c>
      <c r="S3861">
        <v>0</v>
      </c>
      <c r="T3861">
        <v>7</v>
      </c>
      <c r="U3861">
        <v>0</v>
      </c>
      <c r="V3861">
        <v>0</v>
      </c>
      <c r="W3861">
        <v>0</v>
      </c>
      <c r="X3861">
        <v>41.480101224141031</v>
      </c>
      <c r="Y3861">
        <v>0</v>
      </c>
      <c r="Z3861">
        <v>0</v>
      </c>
      <c r="AA3861">
        <v>0</v>
      </c>
      <c r="AB3861">
        <v>1.487986996706623</v>
      </c>
      <c r="AC3861">
        <v>0</v>
      </c>
      <c r="AD3861">
        <v>0</v>
      </c>
      <c r="AE3861">
        <v>42.968088220847655</v>
      </c>
    </row>
    <row r="3862" spans="1:31" x14ac:dyDescent="0.25">
      <c r="A3862">
        <v>1813023</v>
      </c>
      <c r="B3862">
        <v>1</v>
      </c>
      <c r="C3862" t="s">
        <v>81</v>
      </c>
      <c r="D3862" t="s">
        <v>118</v>
      </c>
      <c r="E3862" t="s">
        <v>131</v>
      </c>
      <c r="F3862" t="s">
        <v>11327</v>
      </c>
      <c r="G3862" t="s">
        <v>231</v>
      </c>
      <c r="H3862" t="s">
        <v>134</v>
      </c>
      <c r="I3862" t="s">
        <v>135</v>
      </c>
      <c r="J3862" t="s">
        <v>136</v>
      </c>
      <c r="K3862" t="s">
        <v>137</v>
      </c>
      <c r="L3862" t="s">
        <v>11328</v>
      </c>
      <c r="M3862" t="s">
        <v>11329</v>
      </c>
      <c r="N3862">
        <v>1.2569444439999999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0.26558556690588614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0.26558556690588614</v>
      </c>
    </row>
    <row r="3863" spans="1:31" x14ac:dyDescent="0.25">
      <c r="A3863">
        <v>1813024</v>
      </c>
      <c r="B3863">
        <v>1</v>
      </c>
      <c r="C3863" t="s">
        <v>80</v>
      </c>
      <c r="D3863" t="s">
        <v>110</v>
      </c>
      <c r="E3863" t="s">
        <v>131</v>
      </c>
      <c r="F3863" t="s">
        <v>11330</v>
      </c>
      <c r="G3863" t="s">
        <v>133</v>
      </c>
      <c r="H3863" t="s">
        <v>134</v>
      </c>
      <c r="I3863" t="s">
        <v>135</v>
      </c>
      <c r="J3863" t="s">
        <v>136</v>
      </c>
      <c r="K3863" t="s">
        <v>137</v>
      </c>
      <c r="L3863" t="s">
        <v>11331</v>
      </c>
      <c r="M3863" t="s">
        <v>11332</v>
      </c>
      <c r="N3863">
        <v>2.7569444440000002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1</v>
      </c>
      <c r="U3863">
        <v>0</v>
      </c>
      <c r="V3863">
        <v>0</v>
      </c>
      <c r="W3863">
        <v>0</v>
      </c>
      <c r="X3863">
        <v>2.1896590069212989</v>
      </c>
      <c r="Y3863">
        <v>0</v>
      </c>
      <c r="Z3863">
        <v>0</v>
      </c>
      <c r="AA3863">
        <v>0</v>
      </c>
      <c r="AB3863">
        <v>15.178302513118503</v>
      </c>
      <c r="AC3863">
        <v>0</v>
      </c>
      <c r="AD3863">
        <v>0</v>
      </c>
      <c r="AE3863">
        <v>17.367961520039803</v>
      </c>
    </row>
    <row r="3864" spans="1:31" x14ac:dyDescent="0.25">
      <c r="A3864">
        <v>1813029</v>
      </c>
      <c r="B3864">
        <v>1</v>
      </c>
      <c r="C3864" t="s">
        <v>81</v>
      </c>
      <c r="D3864" t="s">
        <v>128</v>
      </c>
      <c r="E3864" t="s">
        <v>131</v>
      </c>
      <c r="F3864" t="s">
        <v>11333</v>
      </c>
      <c r="G3864" t="s">
        <v>231</v>
      </c>
      <c r="H3864" t="s">
        <v>134</v>
      </c>
      <c r="I3864" t="s">
        <v>135</v>
      </c>
      <c r="J3864" t="s">
        <v>136</v>
      </c>
      <c r="K3864" t="s">
        <v>137</v>
      </c>
      <c r="L3864" t="s">
        <v>11334</v>
      </c>
      <c r="M3864" t="s">
        <v>11335</v>
      </c>
      <c r="N3864">
        <v>1.4213888880000001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1.8945598923743834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1.8945598923743834</v>
      </c>
    </row>
    <row r="3865" spans="1:31" x14ac:dyDescent="0.25">
      <c r="A3865">
        <v>1813033</v>
      </c>
      <c r="B3865">
        <v>1</v>
      </c>
      <c r="C3865" t="s">
        <v>80</v>
      </c>
      <c r="D3865" t="s">
        <v>105</v>
      </c>
      <c r="E3865" t="s">
        <v>193</v>
      </c>
      <c r="F3865" t="s">
        <v>11336</v>
      </c>
      <c r="G3865" t="s">
        <v>235</v>
      </c>
      <c r="H3865" t="s">
        <v>134</v>
      </c>
      <c r="I3865" t="s">
        <v>135</v>
      </c>
      <c r="J3865" t="s">
        <v>136</v>
      </c>
      <c r="K3865" t="s">
        <v>137</v>
      </c>
      <c r="L3865" t="s">
        <v>11337</v>
      </c>
      <c r="M3865" t="s">
        <v>11338</v>
      </c>
      <c r="N3865">
        <v>0.65472222199999996</v>
      </c>
      <c r="O3865">
        <v>0</v>
      </c>
      <c r="P3865">
        <v>8</v>
      </c>
      <c r="Q3865">
        <v>0</v>
      </c>
      <c r="R3865">
        <v>7</v>
      </c>
      <c r="S3865">
        <v>0</v>
      </c>
      <c r="T3865">
        <v>4</v>
      </c>
      <c r="U3865">
        <v>0</v>
      </c>
      <c r="V3865">
        <v>0</v>
      </c>
      <c r="W3865">
        <v>0</v>
      </c>
      <c r="X3865">
        <v>2.158152420332716</v>
      </c>
      <c r="Y3865">
        <v>0</v>
      </c>
      <c r="Z3865">
        <v>1.3460712800864023</v>
      </c>
      <c r="AA3865">
        <v>0</v>
      </c>
      <c r="AB3865">
        <v>11.310602816220602</v>
      </c>
      <c r="AC3865">
        <v>0</v>
      </c>
      <c r="AD3865">
        <v>0</v>
      </c>
      <c r="AE3865">
        <v>14.81482651663972</v>
      </c>
    </row>
    <row r="3866" spans="1:31" x14ac:dyDescent="0.25">
      <c r="A3866">
        <v>1813034</v>
      </c>
      <c r="B3866">
        <v>1</v>
      </c>
      <c r="C3866" t="s">
        <v>81</v>
      </c>
      <c r="D3866" t="s">
        <v>116</v>
      </c>
      <c r="E3866" t="s">
        <v>176</v>
      </c>
      <c r="F3866" t="s">
        <v>11339</v>
      </c>
      <c r="G3866" t="s">
        <v>142</v>
      </c>
      <c r="H3866" t="s">
        <v>143</v>
      </c>
      <c r="I3866" t="s">
        <v>135</v>
      </c>
      <c r="J3866" t="s">
        <v>136</v>
      </c>
      <c r="K3866" t="s">
        <v>137</v>
      </c>
      <c r="L3866" t="s">
        <v>11340</v>
      </c>
      <c r="M3866" t="s">
        <v>11341</v>
      </c>
      <c r="N3866">
        <v>0.174166666</v>
      </c>
      <c r="O3866">
        <v>8</v>
      </c>
      <c r="P3866">
        <v>2809</v>
      </c>
      <c r="Q3866">
        <v>209</v>
      </c>
      <c r="R3866">
        <v>223</v>
      </c>
      <c r="S3866">
        <v>9</v>
      </c>
      <c r="T3866">
        <v>387</v>
      </c>
      <c r="U3866">
        <v>0</v>
      </c>
      <c r="V3866">
        <v>0</v>
      </c>
      <c r="W3866">
        <v>0.16049488776552001</v>
      </c>
      <c r="X3866">
        <v>75.688359896299517</v>
      </c>
      <c r="Y3866">
        <v>5.862515168761294</v>
      </c>
      <c r="Z3866">
        <v>2.4587350602190208</v>
      </c>
      <c r="AA3866">
        <v>11.975937333361051</v>
      </c>
      <c r="AB3866">
        <v>12.908961006363288</v>
      </c>
      <c r="AC3866">
        <v>0</v>
      </c>
      <c r="AD3866">
        <v>0</v>
      </c>
      <c r="AE3866">
        <v>109.05500335276969</v>
      </c>
    </row>
    <row r="3867" spans="1:31" x14ac:dyDescent="0.25">
      <c r="A3867">
        <v>1813035</v>
      </c>
      <c r="B3867">
        <v>1</v>
      </c>
      <c r="C3867" t="s">
        <v>80</v>
      </c>
      <c r="D3867" t="s">
        <v>104</v>
      </c>
      <c r="E3867" t="s">
        <v>131</v>
      </c>
      <c r="F3867" t="s">
        <v>11342</v>
      </c>
      <c r="G3867" t="s">
        <v>231</v>
      </c>
      <c r="H3867" t="s">
        <v>134</v>
      </c>
      <c r="I3867" t="s">
        <v>135</v>
      </c>
      <c r="J3867" t="s">
        <v>136</v>
      </c>
      <c r="K3867" t="s">
        <v>137</v>
      </c>
      <c r="L3867" t="s">
        <v>11343</v>
      </c>
      <c r="M3867" t="s">
        <v>11344</v>
      </c>
      <c r="N3867">
        <v>3.7536111110000001</v>
      </c>
      <c r="O3867">
        <v>0</v>
      </c>
      <c r="P3867">
        <v>5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1.4496758134392622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1.4496758134392622</v>
      </c>
    </row>
    <row r="3868" spans="1:31" x14ac:dyDescent="0.25">
      <c r="A3868">
        <v>1813036</v>
      </c>
      <c r="B3868">
        <v>1</v>
      </c>
      <c r="C3868" t="s">
        <v>80</v>
      </c>
      <c r="D3868" t="s">
        <v>97</v>
      </c>
      <c r="E3868" t="s">
        <v>131</v>
      </c>
      <c r="F3868" t="s">
        <v>11345</v>
      </c>
      <c r="G3868" t="s">
        <v>231</v>
      </c>
      <c r="H3868" t="s">
        <v>134</v>
      </c>
      <c r="I3868" t="s">
        <v>135</v>
      </c>
      <c r="J3868" t="s">
        <v>136</v>
      </c>
      <c r="K3868" t="s">
        <v>137</v>
      </c>
      <c r="L3868" t="s">
        <v>11346</v>
      </c>
      <c r="M3868" t="s">
        <v>11347</v>
      </c>
      <c r="N3868">
        <v>0.954166666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1.5202752831403514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1.5202752831403514</v>
      </c>
    </row>
    <row r="3869" spans="1:31" x14ac:dyDescent="0.25">
      <c r="A3869">
        <v>1813037</v>
      </c>
      <c r="B3869">
        <v>1</v>
      </c>
      <c r="C3869" t="s">
        <v>80</v>
      </c>
      <c r="D3869" t="s">
        <v>108</v>
      </c>
      <c r="E3869" t="s">
        <v>131</v>
      </c>
      <c r="F3869" t="s">
        <v>11348</v>
      </c>
      <c r="G3869" t="s">
        <v>231</v>
      </c>
      <c r="H3869" t="s">
        <v>134</v>
      </c>
      <c r="I3869" t="s">
        <v>135</v>
      </c>
      <c r="J3869" t="s">
        <v>136</v>
      </c>
      <c r="K3869" t="s">
        <v>137</v>
      </c>
      <c r="L3869" t="s">
        <v>11349</v>
      </c>
      <c r="M3869" t="s">
        <v>11350</v>
      </c>
      <c r="N3869">
        <v>2.7555555549999999</v>
      </c>
      <c r="O3869">
        <v>0</v>
      </c>
      <c r="P3869">
        <v>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</row>
    <row r="3870" spans="1:31" x14ac:dyDescent="0.25">
      <c r="A3870">
        <v>1813038</v>
      </c>
      <c r="B3870">
        <v>1</v>
      </c>
      <c r="C3870" t="s">
        <v>80</v>
      </c>
      <c r="D3870" t="s">
        <v>96</v>
      </c>
      <c r="E3870" t="s">
        <v>131</v>
      </c>
      <c r="F3870" t="s">
        <v>11351</v>
      </c>
      <c r="G3870" t="s">
        <v>209</v>
      </c>
      <c r="H3870" t="s">
        <v>134</v>
      </c>
      <c r="I3870" t="s">
        <v>135</v>
      </c>
      <c r="J3870" t="s">
        <v>136</v>
      </c>
      <c r="K3870" t="s">
        <v>137</v>
      </c>
      <c r="L3870" t="s">
        <v>11352</v>
      </c>
      <c r="M3870" t="s">
        <v>11353</v>
      </c>
      <c r="N3870">
        <v>1.831111111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6.1573438527844443E-2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6.1573438527844443E-2</v>
      </c>
    </row>
    <row r="3871" spans="1:31" x14ac:dyDescent="0.25">
      <c r="A3871">
        <v>1813039</v>
      </c>
      <c r="B3871">
        <v>1</v>
      </c>
      <c r="C3871" t="s">
        <v>80</v>
      </c>
      <c r="D3871" t="s">
        <v>93</v>
      </c>
      <c r="E3871" t="s">
        <v>193</v>
      </c>
      <c r="F3871" t="s">
        <v>11354</v>
      </c>
      <c r="G3871" t="s">
        <v>373</v>
      </c>
      <c r="H3871" t="s">
        <v>134</v>
      </c>
      <c r="I3871" t="s">
        <v>135</v>
      </c>
      <c r="J3871" t="s">
        <v>136</v>
      </c>
      <c r="K3871" t="s">
        <v>137</v>
      </c>
      <c r="L3871" t="s">
        <v>11355</v>
      </c>
      <c r="M3871" t="s">
        <v>11356</v>
      </c>
      <c r="N3871">
        <v>1.939444444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2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1.7378122501724158</v>
      </c>
      <c r="AC3871">
        <v>0</v>
      </c>
      <c r="AD3871">
        <v>0</v>
      </c>
      <c r="AE3871">
        <v>1.7378122501724158</v>
      </c>
    </row>
    <row r="3872" spans="1:31" x14ac:dyDescent="0.25">
      <c r="A3872">
        <v>1813040</v>
      </c>
      <c r="B3872">
        <v>1</v>
      </c>
      <c r="C3872" t="s">
        <v>81</v>
      </c>
      <c r="D3872" t="s">
        <v>123</v>
      </c>
      <c r="E3872" t="s">
        <v>146</v>
      </c>
      <c r="F3872" t="s">
        <v>743</v>
      </c>
      <c r="G3872" t="s">
        <v>142</v>
      </c>
      <c r="H3872" t="s">
        <v>143</v>
      </c>
      <c r="I3872" t="s">
        <v>135</v>
      </c>
      <c r="J3872" t="s">
        <v>136</v>
      </c>
      <c r="K3872" t="s">
        <v>137</v>
      </c>
      <c r="L3872" t="s">
        <v>11357</v>
      </c>
      <c r="M3872" t="s">
        <v>11358</v>
      </c>
      <c r="N3872">
        <v>0.99194444400000004</v>
      </c>
      <c r="O3872">
        <v>5</v>
      </c>
      <c r="P3872">
        <v>7</v>
      </c>
      <c r="Q3872">
        <v>178</v>
      </c>
      <c r="R3872">
        <v>129</v>
      </c>
      <c r="S3872">
        <v>28</v>
      </c>
      <c r="T3872">
        <v>14</v>
      </c>
      <c r="U3872">
        <v>0</v>
      </c>
      <c r="V3872">
        <v>0</v>
      </c>
      <c r="W3872">
        <v>1.2971922115318697</v>
      </c>
      <c r="X3872">
        <v>5.2821768498565929</v>
      </c>
      <c r="Y3872">
        <v>66.337540964766518</v>
      </c>
      <c r="Z3872">
        <v>53.9991262161004</v>
      </c>
      <c r="AA3872">
        <v>16.871957313715246</v>
      </c>
      <c r="AB3872">
        <v>3.9539242253608902</v>
      </c>
      <c r="AC3872">
        <v>0</v>
      </c>
      <c r="AD3872">
        <v>0</v>
      </c>
      <c r="AE3872">
        <v>147.74191778133152</v>
      </c>
    </row>
    <row r="3873" spans="1:31" x14ac:dyDescent="0.25">
      <c r="A3873">
        <v>1813041</v>
      </c>
      <c r="B3873">
        <v>1</v>
      </c>
      <c r="C3873" t="s">
        <v>80</v>
      </c>
      <c r="D3873" t="s">
        <v>100</v>
      </c>
      <c r="E3873" t="s">
        <v>291</v>
      </c>
      <c r="F3873" t="s">
        <v>11359</v>
      </c>
      <c r="G3873" t="s">
        <v>424</v>
      </c>
      <c r="H3873" t="s">
        <v>134</v>
      </c>
      <c r="I3873" t="s">
        <v>135</v>
      </c>
      <c r="J3873" t="s">
        <v>136</v>
      </c>
      <c r="K3873" t="s">
        <v>137</v>
      </c>
      <c r="L3873" t="s">
        <v>11360</v>
      </c>
      <c r="M3873" t="s">
        <v>11361</v>
      </c>
      <c r="N3873">
        <v>1.3955555550000001</v>
      </c>
      <c r="O3873">
        <v>0</v>
      </c>
      <c r="P3873">
        <v>132</v>
      </c>
      <c r="Q3873">
        <v>0</v>
      </c>
      <c r="R3873">
        <v>0</v>
      </c>
      <c r="S3873">
        <v>0</v>
      </c>
      <c r="T3873">
        <v>11</v>
      </c>
      <c r="U3873">
        <v>0</v>
      </c>
      <c r="V3873">
        <v>0</v>
      </c>
      <c r="W3873">
        <v>0</v>
      </c>
      <c r="X3873">
        <v>73.24252248495543</v>
      </c>
      <c r="Y3873">
        <v>0</v>
      </c>
      <c r="Z3873">
        <v>0</v>
      </c>
      <c r="AA3873">
        <v>0</v>
      </c>
      <c r="AB3873">
        <v>1.4463574638051448</v>
      </c>
      <c r="AC3873">
        <v>0</v>
      </c>
      <c r="AD3873">
        <v>0</v>
      </c>
      <c r="AE3873">
        <v>74.688879948760572</v>
      </c>
    </row>
    <row r="3874" spans="1:31" x14ac:dyDescent="0.25">
      <c r="A3874">
        <v>1813042</v>
      </c>
      <c r="B3874">
        <v>1</v>
      </c>
      <c r="C3874" t="s">
        <v>81</v>
      </c>
      <c r="D3874" t="s">
        <v>120</v>
      </c>
      <c r="E3874" t="s">
        <v>131</v>
      </c>
      <c r="F3874" t="s">
        <v>11362</v>
      </c>
      <c r="G3874" t="s">
        <v>231</v>
      </c>
      <c r="H3874" t="s">
        <v>134</v>
      </c>
      <c r="I3874" t="s">
        <v>135</v>
      </c>
      <c r="J3874" t="s">
        <v>136</v>
      </c>
      <c r="K3874" t="s">
        <v>137</v>
      </c>
      <c r="L3874" t="s">
        <v>11363</v>
      </c>
      <c r="M3874" t="s">
        <v>11364</v>
      </c>
      <c r="N3874">
        <v>1.478611111</v>
      </c>
      <c r="O3874">
        <v>0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0.30886409419319999</v>
      </c>
      <c r="AA3874">
        <v>0</v>
      </c>
      <c r="AB3874">
        <v>0</v>
      </c>
      <c r="AC3874">
        <v>0</v>
      </c>
      <c r="AD3874">
        <v>0</v>
      </c>
      <c r="AE3874">
        <v>0.30886409419319999</v>
      </c>
    </row>
    <row r="3875" spans="1:31" x14ac:dyDescent="0.25">
      <c r="A3875">
        <v>1813045</v>
      </c>
      <c r="B3875">
        <v>1</v>
      </c>
      <c r="C3875" t="s">
        <v>81</v>
      </c>
      <c r="D3875" t="s">
        <v>112</v>
      </c>
      <c r="E3875" t="s">
        <v>140</v>
      </c>
      <c r="F3875" t="s">
        <v>11365</v>
      </c>
      <c r="G3875" t="s">
        <v>142</v>
      </c>
      <c r="H3875" t="s">
        <v>143</v>
      </c>
      <c r="I3875" t="s">
        <v>135</v>
      </c>
      <c r="J3875" t="s">
        <v>136</v>
      </c>
      <c r="K3875" t="s">
        <v>137</v>
      </c>
      <c r="L3875" t="s">
        <v>11366</v>
      </c>
      <c r="M3875" t="s">
        <v>11367</v>
      </c>
      <c r="N3875">
        <v>0.36861111099999999</v>
      </c>
      <c r="O3875">
        <v>2</v>
      </c>
      <c r="P3875">
        <v>1066</v>
      </c>
      <c r="Q3875">
        <v>206</v>
      </c>
      <c r="R3875">
        <v>144</v>
      </c>
      <c r="S3875">
        <v>10</v>
      </c>
      <c r="T3875">
        <v>89</v>
      </c>
      <c r="U3875">
        <v>3</v>
      </c>
      <c r="V3875">
        <v>0</v>
      </c>
      <c r="W3875">
        <v>0.38263861908796892</v>
      </c>
      <c r="X3875">
        <v>75.534726008540204</v>
      </c>
      <c r="Y3875">
        <v>61.094898003423701</v>
      </c>
      <c r="Z3875">
        <v>27.34004053337128</v>
      </c>
      <c r="AA3875">
        <v>9.5729416230595827</v>
      </c>
      <c r="AB3875">
        <v>11.81491788834237</v>
      </c>
      <c r="AC3875">
        <v>42.606962843837891</v>
      </c>
      <c r="AD3875">
        <v>0</v>
      </c>
      <c r="AE3875">
        <v>228.347125519663</v>
      </c>
    </row>
    <row r="3876" spans="1:31" x14ac:dyDescent="0.25">
      <c r="A3876">
        <v>1813047</v>
      </c>
      <c r="B3876">
        <v>1</v>
      </c>
      <c r="C3876" t="s">
        <v>81</v>
      </c>
      <c r="D3876" t="s">
        <v>118</v>
      </c>
      <c r="E3876" t="s">
        <v>146</v>
      </c>
      <c r="F3876" t="s">
        <v>11368</v>
      </c>
      <c r="G3876" t="s">
        <v>7569</v>
      </c>
      <c r="H3876" t="s">
        <v>143</v>
      </c>
      <c r="I3876" t="s">
        <v>135</v>
      </c>
      <c r="J3876" t="s">
        <v>136</v>
      </c>
      <c r="K3876" t="s">
        <v>137</v>
      </c>
      <c r="L3876" t="s">
        <v>11369</v>
      </c>
      <c r="M3876" t="s">
        <v>11370</v>
      </c>
      <c r="N3876">
        <v>1.1233333329999999</v>
      </c>
      <c r="O3876">
        <v>0</v>
      </c>
      <c r="P3876">
        <v>440</v>
      </c>
      <c r="Q3876">
        <v>0</v>
      </c>
      <c r="R3876">
        <v>7</v>
      </c>
      <c r="S3876">
        <v>0</v>
      </c>
      <c r="T3876">
        <v>33</v>
      </c>
      <c r="U3876">
        <v>0</v>
      </c>
      <c r="V3876">
        <v>0</v>
      </c>
      <c r="W3876">
        <v>0</v>
      </c>
      <c r="X3876">
        <v>103.16677861393691</v>
      </c>
      <c r="Y3876">
        <v>0</v>
      </c>
      <c r="Z3876">
        <v>27.010598805638239</v>
      </c>
      <c r="AA3876">
        <v>0</v>
      </c>
      <c r="AB3876">
        <v>8.5166324074139581</v>
      </c>
      <c r="AC3876">
        <v>0</v>
      </c>
      <c r="AD3876">
        <v>0</v>
      </c>
      <c r="AE3876">
        <v>138.69400982698912</v>
      </c>
    </row>
    <row r="3877" spans="1:31" x14ac:dyDescent="0.25">
      <c r="A3877">
        <v>1813048</v>
      </c>
      <c r="B3877">
        <v>1</v>
      </c>
      <c r="C3877" t="s">
        <v>81</v>
      </c>
      <c r="D3877" t="s">
        <v>119</v>
      </c>
      <c r="E3877" t="s">
        <v>193</v>
      </c>
      <c r="F3877" t="s">
        <v>11371</v>
      </c>
      <c r="G3877" t="s">
        <v>235</v>
      </c>
      <c r="H3877" t="s">
        <v>134</v>
      </c>
      <c r="I3877" t="s">
        <v>135</v>
      </c>
      <c r="J3877" t="s">
        <v>136</v>
      </c>
      <c r="K3877" t="s">
        <v>137</v>
      </c>
      <c r="L3877" t="s">
        <v>11372</v>
      </c>
      <c r="M3877" t="s">
        <v>11373</v>
      </c>
      <c r="N3877">
        <v>1.948055555</v>
      </c>
      <c r="O3877">
        <v>0</v>
      </c>
      <c r="P3877">
        <v>50</v>
      </c>
      <c r="Q3877">
        <v>0</v>
      </c>
      <c r="R3877">
        <v>0</v>
      </c>
      <c r="S3877">
        <v>0</v>
      </c>
      <c r="T3877">
        <v>3</v>
      </c>
      <c r="U3877">
        <v>0</v>
      </c>
      <c r="V3877">
        <v>0</v>
      </c>
      <c r="W3877">
        <v>0</v>
      </c>
      <c r="X3877">
        <v>9.8980434889793951</v>
      </c>
      <c r="Y3877">
        <v>0</v>
      </c>
      <c r="Z3877">
        <v>0</v>
      </c>
      <c r="AA3877">
        <v>0</v>
      </c>
      <c r="AB3877">
        <v>2.3295646762905249</v>
      </c>
      <c r="AC3877">
        <v>0</v>
      </c>
      <c r="AD3877">
        <v>0</v>
      </c>
      <c r="AE3877">
        <v>12.22760816526992</v>
      </c>
    </row>
    <row r="3878" spans="1:31" x14ac:dyDescent="0.25">
      <c r="A3878">
        <v>1813049</v>
      </c>
      <c r="B3878">
        <v>1</v>
      </c>
      <c r="C3878" t="s">
        <v>81</v>
      </c>
      <c r="D3878" t="s">
        <v>115</v>
      </c>
      <c r="E3878" t="s">
        <v>146</v>
      </c>
      <c r="F3878" t="s">
        <v>4327</v>
      </c>
      <c r="G3878" t="s">
        <v>170</v>
      </c>
      <c r="H3878" t="s">
        <v>143</v>
      </c>
      <c r="I3878" t="s">
        <v>135</v>
      </c>
      <c r="J3878" t="s">
        <v>136</v>
      </c>
      <c r="K3878" t="s">
        <v>137</v>
      </c>
      <c r="L3878" t="s">
        <v>11374</v>
      </c>
      <c r="M3878" t="s">
        <v>11375</v>
      </c>
      <c r="N3878">
        <v>4.8547222220000004</v>
      </c>
      <c r="O3878">
        <v>0</v>
      </c>
      <c r="P3878">
        <v>15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4.549557115739451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4.549557115739451</v>
      </c>
    </row>
    <row r="3879" spans="1:31" x14ac:dyDescent="0.25">
      <c r="A3879">
        <v>1813051</v>
      </c>
      <c r="B3879">
        <v>1</v>
      </c>
      <c r="C3879" t="s">
        <v>80</v>
      </c>
      <c r="D3879" t="s">
        <v>90</v>
      </c>
      <c r="E3879" t="s">
        <v>291</v>
      </c>
      <c r="F3879" t="s">
        <v>11376</v>
      </c>
      <c r="G3879" t="s">
        <v>424</v>
      </c>
      <c r="H3879" t="s">
        <v>134</v>
      </c>
      <c r="I3879" t="s">
        <v>135</v>
      </c>
      <c r="J3879" t="s">
        <v>136</v>
      </c>
      <c r="K3879" t="s">
        <v>137</v>
      </c>
      <c r="L3879" t="s">
        <v>11377</v>
      </c>
      <c r="M3879" t="s">
        <v>11378</v>
      </c>
      <c r="N3879">
        <v>1.4497222219999999</v>
      </c>
      <c r="O3879">
        <v>0</v>
      </c>
      <c r="P3879">
        <v>1954</v>
      </c>
      <c r="Q3879">
        <v>0</v>
      </c>
      <c r="R3879">
        <v>0</v>
      </c>
      <c r="S3879">
        <v>0</v>
      </c>
      <c r="T3879">
        <v>63</v>
      </c>
      <c r="U3879">
        <v>0</v>
      </c>
      <c r="V3879">
        <v>0</v>
      </c>
      <c r="W3879">
        <v>0</v>
      </c>
      <c r="X3879">
        <v>788.17298090056499</v>
      </c>
      <c r="Y3879">
        <v>0</v>
      </c>
      <c r="Z3879">
        <v>0</v>
      </c>
      <c r="AA3879">
        <v>0</v>
      </c>
      <c r="AB3879">
        <v>57.650100176396592</v>
      </c>
      <c r="AC3879">
        <v>0</v>
      </c>
      <c r="AD3879">
        <v>0</v>
      </c>
      <c r="AE3879">
        <v>845.82308107696156</v>
      </c>
    </row>
    <row r="3880" spans="1:31" x14ac:dyDescent="0.25">
      <c r="A3880">
        <v>1813052</v>
      </c>
      <c r="B3880">
        <v>1</v>
      </c>
      <c r="C3880" t="s">
        <v>81</v>
      </c>
      <c r="D3880" t="s">
        <v>123</v>
      </c>
      <c r="E3880" t="s">
        <v>140</v>
      </c>
      <c r="F3880" t="s">
        <v>11379</v>
      </c>
      <c r="G3880" t="s">
        <v>142</v>
      </c>
      <c r="H3880" t="s">
        <v>143</v>
      </c>
      <c r="I3880" t="s">
        <v>135</v>
      </c>
      <c r="J3880" t="s">
        <v>136</v>
      </c>
      <c r="K3880" t="s">
        <v>137</v>
      </c>
      <c r="L3880" t="s">
        <v>11380</v>
      </c>
      <c r="M3880" t="s">
        <v>11381</v>
      </c>
      <c r="N3880">
        <v>0.60499999999999998</v>
      </c>
      <c r="O3880">
        <v>0</v>
      </c>
      <c r="P3880">
        <v>334</v>
      </c>
      <c r="Q3880">
        <v>120</v>
      </c>
      <c r="R3880">
        <v>45</v>
      </c>
      <c r="S3880">
        <v>9</v>
      </c>
      <c r="T3880">
        <v>27</v>
      </c>
      <c r="U3880">
        <v>0</v>
      </c>
      <c r="V3880">
        <v>0</v>
      </c>
      <c r="W3880">
        <v>0</v>
      </c>
      <c r="X3880">
        <v>32.647547327268825</v>
      </c>
      <c r="Y3880">
        <v>61.477351141167595</v>
      </c>
      <c r="Z3880">
        <v>19.673844316832966</v>
      </c>
      <c r="AA3880">
        <v>3.0404215586144399</v>
      </c>
      <c r="AB3880">
        <v>6.0814470112804093</v>
      </c>
      <c r="AC3880">
        <v>0</v>
      </c>
      <c r="AD3880">
        <v>0</v>
      </c>
      <c r="AE3880">
        <v>122.92061135516423</v>
      </c>
    </row>
    <row r="3881" spans="1:31" x14ac:dyDescent="0.25">
      <c r="A3881">
        <v>1813055</v>
      </c>
      <c r="B3881">
        <v>1</v>
      </c>
      <c r="C3881" t="s">
        <v>81</v>
      </c>
      <c r="D3881" t="s">
        <v>118</v>
      </c>
      <c r="E3881" t="s">
        <v>193</v>
      </c>
      <c r="F3881" t="s">
        <v>11382</v>
      </c>
      <c r="G3881" t="s">
        <v>235</v>
      </c>
      <c r="H3881" t="s">
        <v>134</v>
      </c>
      <c r="I3881" t="s">
        <v>135</v>
      </c>
      <c r="J3881" t="s">
        <v>136</v>
      </c>
      <c r="K3881" t="s">
        <v>137</v>
      </c>
      <c r="L3881" t="s">
        <v>11383</v>
      </c>
      <c r="M3881" t="s">
        <v>11384</v>
      </c>
      <c r="N3881">
        <v>0.71333333300000001</v>
      </c>
      <c r="O3881">
        <v>0</v>
      </c>
      <c r="P3881">
        <v>12</v>
      </c>
      <c r="Q3881">
        <v>0</v>
      </c>
      <c r="R3881">
        <v>0</v>
      </c>
      <c r="S3881">
        <v>0</v>
      </c>
      <c r="T3881">
        <v>2</v>
      </c>
      <c r="U3881">
        <v>0</v>
      </c>
      <c r="V3881">
        <v>0</v>
      </c>
      <c r="W3881">
        <v>0</v>
      </c>
      <c r="X3881">
        <v>1.0462896988866208</v>
      </c>
      <c r="Y3881">
        <v>0</v>
      </c>
      <c r="Z3881">
        <v>0</v>
      </c>
      <c r="AA3881">
        <v>0</v>
      </c>
      <c r="AB3881">
        <v>0.36361112065016504</v>
      </c>
      <c r="AC3881">
        <v>0</v>
      </c>
      <c r="AD3881">
        <v>0</v>
      </c>
      <c r="AE3881">
        <v>1.4099008195367859</v>
      </c>
    </row>
    <row r="3882" spans="1:31" x14ac:dyDescent="0.25">
      <c r="A3882">
        <v>1813056</v>
      </c>
      <c r="B3882">
        <v>1</v>
      </c>
      <c r="C3882" t="s">
        <v>80</v>
      </c>
      <c r="D3882" t="s">
        <v>93</v>
      </c>
      <c r="E3882" t="s">
        <v>193</v>
      </c>
      <c r="F3882" t="s">
        <v>11385</v>
      </c>
      <c r="G3882" t="s">
        <v>235</v>
      </c>
      <c r="H3882" t="s">
        <v>134</v>
      </c>
      <c r="I3882" t="s">
        <v>135</v>
      </c>
      <c r="J3882" t="s">
        <v>136</v>
      </c>
      <c r="K3882" t="s">
        <v>137</v>
      </c>
      <c r="L3882" t="s">
        <v>11386</v>
      </c>
      <c r="M3882" t="s">
        <v>11387</v>
      </c>
      <c r="N3882">
        <v>3.9511111109999999</v>
      </c>
      <c r="O3882">
        <v>0</v>
      </c>
      <c r="P3882">
        <v>63</v>
      </c>
      <c r="Q3882">
        <v>0</v>
      </c>
      <c r="R3882">
        <v>19</v>
      </c>
      <c r="S3882">
        <v>0</v>
      </c>
      <c r="T3882">
        <v>14</v>
      </c>
      <c r="U3882">
        <v>0</v>
      </c>
      <c r="V3882">
        <v>0</v>
      </c>
      <c r="W3882">
        <v>0</v>
      </c>
      <c r="X3882">
        <v>44.279095355535908</v>
      </c>
      <c r="Y3882">
        <v>0</v>
      </c>
      <c r="Z3882">
        <v>23.67281485523754</v>
      </c>
      <c r="AA3882">
        <v>0</v>
      </c>
      <c r="AB3882">
        <v>15.024919582317716</v>
      </c>
      <c r="AC3882">
        <v>0</v>
      </c>
      <c r="AD3882">
        <v>0</v>
      </c>
      <c r="AE3882">
        <v>82.97682979309117</v>
      </c>
    </row>
    <row r="3883" spans="1:31" x14ac:dyDescent="0.25">
      <c r="A3883">
        <v>1813058</v>
      </c>
      <c r="B3883">
        <v>1</v>
      </c>
      <c r="C3883" t="s">
        <v>80</v>
      </c>
      <c r="D3883" t="s">
        <v>89</v>
      </c>
      <c r="E3883" t="s">
        <v>131</v>
      </c>
      <c r="F3883" t="s">
        <v>11388</v>
      </c>
      <c r="G3883" t="s">
        <v>209</v>
      </c>
      <c r="H3883" t="s">
        <v>134</v>
      </c>
      <c r="I3883" t="s">
        <v>135</v>
      </c>
      <c r="J3883" t="s">
        <v>136</v>
      </c>
      <c r="K3883" t="s">
        <v>137</v>
      </c>
      <c r="L3883" t="s">
        <v>11389</v>
      </c>
      <c r="M3883" t="s">
        <v>11390</v>
      </c>
      <c r="N3883">
        <v>0.92722222200000004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0.18450594778080609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0.18450594778080609</v>
      </c>
    </row>
    <row r="3884" spans="1:31" x14ac:dyDescent="0.25">
      <c r="A3884">
        <v>1813059</v>
      </c>
      <c r="B3884">
        <v>1</v>
      </c>
      <c r="C3884" t="s">
        <v>81</v>
      </c>
      <c r="D3884" t="s">
        <v>112</v>
      </c>
      <c r="E3884" t="s">
        <v>131</v>
      </c>
      <c r="F3884" t="s">
        <v>11391</v>
      </c>
      <c r="G3884" t="s">
        <v>231</v>
      </c>
      <c r="H3884" t="s">
        <v>134</v>
      </c>
      <c r="I3884" t="s">
        <v>135</v>
      </c>
      <c r="J3884" t="s">
        <v>136</v>
      </c>
      <c r="K3884" t="s">
        <v>137</v>
      </c>
      <c r="L3884" t="s">
        <v>11392</v>
      </c>
      <c r="M3884" t="s">
        <v>11393</v>
      </c>
      <c r="N3884">
        <v>1.5725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0.25268453887709225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0.25268453887709225</v>
      </c>
    </row>
    <row r="3885" spans="1:31" x14ac:dyDescent="0.25">
      <c r="A3885">
        <v>1813060</v>
      </c>
      <c r="B3885">
        <v>1</v>
      </c>
      <c r="C3885" t="s">
        <v>81</v>
      </c>
      <c r="D3885" t="s">
        <v>123</v>
      </c>
      <c r="E3885" t="s">
        <v>291</v>
      </c>
      <c r="F3885" t="s">
        <v>11394</v>
      </c>
      <c r="G3885" t="s">
        <v>424</v>
      </c>
      <c r="H3885" t="s">
        <v>134</v>
      </c>
      <c r="I3885" t="s">
        <v>135</v>
      </c>
      <c r="J3885" t="s">
        <v>136</v>
      </c>
      <c r="K3885" t="s">
        <v>137</v>
      </c>
      <c r="L3885" t="s">
        <v>11395</v>
      </c>
      <c r="M3885" t="s">
        <v>11396</v>
      </c>
      <c r="N3885">
        <v>1.346666666</v>
      </c>
      <c r="O3885">
        <v>0</v>
      </c>
      <c r="P3885">
        <v>810</v>
      </c>
      <c r="Q3885">
        <v>0</v>
      </c>
      <c r="R3885">
        <v>1</v>
      </c>
      <c r="S3885">
        <v>0</v>
      </c>
      <c r="T3885">
        <v>45</v>
      </c>
      <c r="U3885">
        <v>0</v>
      </c>
      <c r="V3885">
        <v>1</v>
      </c>
      <c r="W3885">
        <v>0</v>
      </c>
      <c r="X3885">
        <v>203.2076782674294</v>
      </c>
      <c r="Y3885">
        <v>0</v>
      </c>
      <c r="Z3885">
        <v>0</v>
      </c>
      <c r="AA3885">
        <v>0</v>
      </c>
      <c r="AB3885">
        <v>17.99095905531189</v>
      </c>
      <c r="AC3885">
        <v>0</v>
      </c>
      <c r="AD3885">
        <v>6.8532686028417817</v>
      </c>
      <c r="AE3885">
        <v>228.05190592558307</v>
      </c>
    </row>
    <row r="3886" spans="1:31" x14ac:dyDescent="0.25">
      <c r="A3886">
        <v>1813061</v>
      </c>
      <c r="B3886">
        <v>1</v>
      </c>
      <c r="C3886" t="s">
        <v>80</v>
      </c>
      <c r="D3886" t="s">
        <v>98</v>
      </c>
      <c r="E3886" t="s">
        <v>131</v>
      </c>
      <c r="F3886" t="s">
        <v>11397</v>
      </c>
      <c r="G3886" t="s">
        <v>231</v>
      </c>
      <c r="H3886" t="s">
        <v>134</v>
      </c>
      <c r="I3886" t="s">
        <v>135</v>
      </c>
      <c r="J3886" t="s">
        <v>136</v>
      </c>
      <c r="K3886" t="s">
        <v>137</v>
      </c>
      <c r="L3886" t="s">
        <v>11398</v>
      </c>
      <c r="M3886" t="s">
        <v>11399</v>
      </c>
      <c r="N3886">
        <v>1.5672222220000001</v>
      </c>
      <c r="O3886">
        <v>0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</row>
    <row r="3887" spans="1:31" x14ac:dyDescent="0.25">
      <c r="A3887">
        <v>1813062</v>
      </c>
      <c r="B3887">
        <v>1</v>
      </c>
      <c r="C3887" t="s">
        <v>81</v>
      </c>
      <c r="D3887" t="s">
        <v>118</v>
      </c>
      <c r="E3887" t="s">
        <v>140</v>
      </c>
      <c r="F3887" t="s">
        <v>11400</v>
      </c>
      <c r="G3887" t="s">
        <v>142</v>
      </c>
      <c r="H3887" t="s">
        <v>143</v>
      </c>
      <c r="I3887" t="s">
        <v>135</v>
      </c>
      <c r="J3887" t="s">
        <v>136</v>
      </c>
      <c r="K3887" t="s">
        <v>137</v>
      </c>
      <c r="L3887" t="s">
        <v>11401</v>
      </c>
      <c r="M3887" t="s">
        <v>11402</v>
      </c>
      <c r="N3887">
        <v>0.22</v>
      </c>
      <c r="O3887">
        <v>0</v>
      </c>
      <c r="P3887">
        <v>1136</v>
      </c>
      <c r="Q3887">
        <v>3</v>
      </c>
      <c r="R3887">
        <v>52</v>
      </c>
      <c r="S3887">
        <v>2</v>
      </c>
      <c r="T3887">
        <v>83</v>
      </c>
      <c r="U3887">
        <v>0</v>
      </c>
      <c r="V3887">
        <v>1</v>
      </c>
      <c r="W3887">
        <v>0</v>
      </c>
      <c r="X3887">
        <v>52.443936976233296</v>
      </c>
      <c r="Y3887">
        <v>2.7310144491258574</v>
      </c>
      <c r="Z3887">
        <v>12.172651871816107</v>
      </c>
      <c r="AA3887">
        <v>1.1992896630916041</v>
      </c>
      <c r="AB3887">
        <v>4.93796995010673</v>
      </c>
      <c r="AC3887">
        <v>0</v>
      </c>
      <c r="AD3887">
        <v>0.21820809327782253</v>
      </c>
      <c r="AE3887">
        <v>73.703071003651417</v>
      </c>
    </row>
    <row r="3888" spans="1:31" x14ac:dyDescent="0.25">
      <c r="A3888">
        <v>1813063</v>
      </c>
      <c r="B3888">
        <v>1</v>
      </c>
      <c r="C3888" t="s">
        <v>80</v>
      </c>
      <c r="D3888" t="s">
        <v>98</v>
      </c>
      <c r="E3888" t="s">
        <v>146</v>
      </c>
      <c r="F3888" t="s">
        <v>11403</v>
      </c>
      <c r="G3888" t="s">
        <v>170</v>
      </c>
      <c r="H3888" t="s">
        <v>143</v>
      </c>
      <c r="I3888" t="s">
        <v>135</v>
      </c>
      <c r="J3888" t="s">
        <v>136</v>
      </c>
      <c r="K3888" t="s">
        <v>137</v>
      </c>
      <c r="L3888" t="s">
        <v>11404</v>
      </c>
      <c r="M3888" t="s">
        <v>11405</v>
      </c>
      <c r="N3888">
        <v>0.58083333299999995</v>
      </c>
      <c r="O3888">
        <v>0</v>
      </c>
      <c r="P3888">
        <v>103</v>
      </c>
      <c r="Q3888">
        <v>0</v>
      </c>
      <c r="R3888">
        <v>15</v>
      </c>
      <c r="S3888">
        <v>0</v>
      </c>
      <c r="T3888">
        <v>11</v>
      </c>
      <c r="U3888">
        <v>0</v>
      </c>
      <c r="V3888">
        <v>0</v>
      </c>
      <c r="W3888">
        <v>0</v>
      </c>
      <c r="X3888">
        <v>17.969378286997088</v>
      </c>
      <c r="Y3888">
        <v>0</v>
      </c>
      <c r="Z3888">
        <v>9.0018798561882392</v>
      </c>
      <c r="AA3888">
        <v>0</v>
      </c>
      <c r="AB3888">
        <v>0.98243503547123678</v>
      </c>
      <c r="AC3888">
        <v>0</v>
      </c>
      <c r="AD3888">
        <v>0</v>
      </c>
      <c r="AE3888">
        <v>27.953693178656565</v>
      </c>
    </row>
    <row r="3889" spans="1:31" x14ac:dyDescent="0.25">
      <c r="A3889">
        <v>1813064</v>
      </c>
      <c r="B3889">
        <v>1</v>
      </c>
      <c r="C3889" t="s">
        <v>80</v>
      </c>
      <c r="D3889" t="s">
        <v>90</v>
      </c>
      <c r="E3889" t="s">
        <v>193</v>
      </c>
      <c r="F3889" t="s">
        <v>11406</v>
      </c>
      <c r="G3889" t="s">
        <v>235</v>
      </c>
      <c r="H3889" t="s">
        <v>134</v>
      </c>
      <c r="I3889" t="s">
        <v>135</v>
      </c>
      <c r="J3889" t="s">
        <v>136</v>
      </c>
      <c r="K3889" t="s">
        <v>137</v>
      </c>
      <c r="L3889" t="s">
        <v>11407</v>
      </c>
      <c r="M3889" t="s">
        <v>11408</v>
      </c>
      <c r="N3889">
        <v>2.2205555549999998</v>
      </c>
      <c r="O3889">
        <v>0</v>
      </c>
      <c r="P3889">
        <v>16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12.657496267838894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12.657496267838894</v>
      </c>
    </row>
    <row r="3890" spans="1:31" x14ac:dyDescent="0.25">
      <c r="A3890">
        <v>1813068</v>
      </c>
      <c r="B3890">
        <v>1</v>
      </c>
      <c r="C3890" t="s">
        <v>80</v>
      </c>
      <c r="D3890" t="s">
        <v>109</v>
      </c>
      <c r="E3890" t="s">
        <v>193</v>
      </c>
      <c r="F3890" t="s">
        <v>11409</v>
      </c>
      <c r="G3890" t="s">
        <v>447</v>
      </c>
      <c r="H3890" t="s">
        <v>134</v>
      </c>
      <c r="I3890" t="s">
        <v>135</v>
      </c>
      <c r="J3890" t="s">
        <v>136</v>
      </c>
      <c r="K3890" t="s">
        <v>137</v>
      </c>
      <c r="L3890" t="s">
        <v>11410</v>
      </c>
      <c r="M3890" t="s">
        <v>11411</v>
      </c>
      <c r="N3890">
        <v>1.8761111109999999</v>
      </c>
      <c r="O3890">
        <v>0</v>
      </c>
      <c r="P3890">
        <v>18</v>
      </c>
      <c r="Q3890">
        <v>0</v>
      </c>
      <c r="R3890">
        <v>1</v>
      </c>
      <c r="S3890">
        <v>0</v>
      </c>
      <c r="T3890">
        <v>1</v>
      </c>
      <c r="U3890">
        <v>0</v>
      </c>
      <c r="V3890">
        <v>0</v>
      </c>
      <c r="W3890">
        <v>0</v>
      </c>
      <c r="X3890">
        <v>4.4993456789952786</v>
      </c>
      <c r="Y3890">
        <v>0</v>
      </c>
      <c r="Z3890">
        <v>5.5148244646870008E-2</v>
      </c>
      <c r="AA3890">
        <v>0</v>
      </c>
      <c r="AB3890">
        <v>0</v>
      </c>
      <c r="AC3890">
        <v>0</v>
      </c>
      <c r="AD3890">
        <v>0</v>
      </c>
      <c r="AE3890">
        <v>4.5544939236421484</v>
      </c>
    </row>
    <row r="3891" spans="1:31" x14ac:dyDescent="0.25">
      <c r="A3891">
        <v>1813069</v>
      </c>
      <c r="B3891">
        <v>1</v>
      </c>
      <c r="C3891" t="s">
        <v>81</v>
      </c>
      <c r="D3891" t="s">
        <v>123</v>
      </c>
      <c r="E3891" t="s">
        <v>140</v>
      </c>
      <c r="F3891" t="s">
        <v>1090</v>
      </c>
      <c r="G3891" t="s">
        <v>142</v>
      </c>
      <c r="H3891" t="s">
        <v>143</v>
      </c>
      <c r="I3891" t="s">
        <v>135</v>
      </c>
      <c r="J3891" t="s">
        <v>136</v>
      </c>
      <c r="K3891" t="s">
        <v>137</v>
      </c>
      <c r="L3891" t="s">
        <v>11412</v>
      </c>
      <c r="M3891" t="s">
        <v>11413</v>
      </c>
      <c r="N3891">
        <v>0.396666666</v>
      </c>
      <c r="O3891">
        <v>0</v>
      </c>
      <c r="P3891">
        <v>334</v>
      </c>
      <c r="Q3891">
        <v>120</v>
      </c>
      <c r="R3891">
        <v>45</v>
      </c>
      <c r="S3891">
        <v>9</v>
      </c>
      <c r="T3891">
        <v>27</v>
      </c>
      <c r="U3891">
        <v>0</v>
      </c>
      <c r="V3891">
        <v>0</v>
      </c>
      <c r="W3891">
        <v>0</v>
      </c>
      <c r="X3891">
        <v>21.54869845544123</v>
      </c>
      <c r="Y3891">
        <v>40.301438725950263</v>
      </c>
      <c r="Z3891">
        <v>12.660132944226186</v>
      </c>
      <c r="AA3891">
        <v>2.0199136241570534</v>
      </c>
      <c r="AB3891">
        <v>4.015600023500987</v>
      </c>
      <c r="AC3891">
        <v>0</v>
      </c>
      <c r="AD3891">
        <v>0</v>
      </c>
      <c r="AE3891">
        <v>80.54578377327573</v>
      </c>
    </row>
    <row r="3892" spans="1:31" x14ac:dyDescent="0.25">
      <c r="A3892">
        <v>1813071</v>
      </c>
      <c r="B3892">
        <v>1</v>
      </c>
      <c r="C3892" t="s">
        <v>81</v>
      </c>
      <c r="D3892" t="s">
        <v>127</v>
      </c>
      <c r="E3892" t="s">
        <v>193</v>
      </c>
      <c r="F3892" t="s">
        <v>11414</v>
      </c>
      <c r="G3892" t="s">
        <v>235</v>
      </c>
      <c r="H3892" t="s">
        <v>134</v>
      </c>
      <c r="I3892" t="s">
        <v>135</v>
      </c>
      <c r="J3892" t="s">
        <v>136</v>
      </c>
      <c r="K3892" t="s">
        <v>137</v>
      </c>
      <c r="L3892" t="s">
        <v>11415</v>
      </c>
      <c r="M3892" t="s">
        <v>11416</v>
      </c>
      <c r="N3892">
        <v>2.2208333329999999</v>
      </c>
      <c r="O3892">
        <v>0</v>
      </c>
      <c r="P3892">
        <v>79</v>
      </c>
      <c r="Q3892">
        <v>0</v>
      </c>
      <c r="R3892">
        <v>0</v>
      </c>
      <c r="S3892">
        <v>0</v>
      </c>
      <c r="T3892">
        <v>2</v>
      </c>
      <c r="U3892">
        <v>0</v>
      </c>
      <c r="V3892">
        <v>0</v>
      </c>
      <c r="W3892">
        <v>0</v>
      </c>
      <c r="X3892">
        <v>43.687737124579421</v>
      </c>
      <c r="Y3892">
        <v>0</v>
      </c>
      <c r="Z3892">
        <v>0</v>
      </c>
      <c r="AA3892">
        <v>0</v>
      </c>
      <c r="AB3892">
        <v>1.2357497488553668</v>
      </c>
      <c r="AC3892">
        <v>0</v>
      </c>
      <c r="AD3892">
        <v>0</v>
      </c>
      <c r="AE3892">
        <v>44.92348687343479</v>
      </c>
    </row>
    <row r="3893" spans="1:31" x14ac:dyDescent="0.25">
      <c r="A3893">
        <v>1813074</v>
      </c>
      <c r="B3893">
        <v>1</v>
      </c>
      <c r="C3893" t="s">
        <v>81</v>
      </c>
      <c r="D3893" t="s">
        <v>128</v>
      </c>
      <c r="E3893" t="s">
        <v>140</v>
      </c>
      <c r="F3893" t="s">
        <v>11417</v>
      </c>
      <c r="G3893" t="s">
        <v>593</v>
      </c>
      <c r="H3893" t="s">
        <v>143</v>
      </c>
      <c r="I3893" t="s">
        <v>135</v>
      </c>
      <c r="J3893" t="s">
        <v>136</v>
      </c>
      <c r="K3893" t="s">
        <v>137</v>
      </c>
      <c r="L3893" t="s">
        <v>11418</v>
      </c>
      <c r="M3893" t="s">
        <v>11419</v>
      </c>
      <c r="N3893">
        <v>4.4811111109999997</v>
      </c>
      <c r="O3893">
        <v>0</v>
      </c>
      <c r="P3893">
        <v>80</v>
      </c>
      <c r="Q3893">
        <v>0</v>
      </c>
      <c r="R3893">
        <v>8</v>
      </c>
      <c r="S3893">
        <v>0</v>
      </c>
      <c r="T3893">
        <v>2</v>
      </c>
      <c r="U3893">
        <v>0</v>
      </c>
      <c r="V3893">
        <v>0</v>
      </c>
      <c r="W3893">
        <v>0</v>
      </c>
      <c r="X3893">
        <v>46.668283917454993</v>
      </c>
      <c r="Y3893">
        <v>0</v>
      </c>
      <c r="Z3893">
        <v>7.8215725549470188</v>
      </c>
      <c r="AA3893">
        <v>0</v>
      </c>
      <c r="AB3893">
        <v>0.14002455493144583</v>
      </c>
      <c r="AC3893">
        <v>0</v>
      </c>
      <c r="AD3893">
        <v>0</v>
      </c>
      <c r="AE3893">
        <v>54.629881027333454</v>
      </c>
    </row>
    <row r="3894" spans="1:31" x14ac:dyDescent="0.25">
      <c r="A3894">
        <v>1813075</v>
      </c>
      <c r="B3894">
        <v>1</v>
      </c>
      <c r="C3894" t="s">
        <v>80</v>
      </c>
      <c r="D3894" t="s">
        <v>93</v>
      </c>
      <c r="E3894" t="s">
        <v>131</v>
      </c>
      <c r="F3894" t="s">
        <v>11420</v>
      </c>
      <c r="G3894" t="s">
        <v>231</v>
      </c>
      <c r="H3894" t="s">
        <v>134</v>
      </c>
      <c r="I3894" t="s">
        <v>135</v>
      </c>
      <c r="J3894" t="s">
        <v>136</v>
      </c>
      <c r="K3894" t="s">
        <v>137</v>
      </c>
      <c r="L3894" t="s">
        <v>11421</v>
      </c>
      <c r="M3894" t="s">
        <v>11422</v>
      </c>
      <c r="N3894">
        <v>1.008888888</v>
      </c>
      <c r="O3894">
        <v>0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0.105752587778145</v>
      </c>
      <c r="AA3894">
        <v>0</v>
      </c>
      <c r="AB3894">
        <v>0</v>
      </c>
      <c r="AC3894">
        <v>0</v>
      </c>
      <c r="AD3894">
        <v>0</v>
      </c>
      <c r="AE3894">
        <v>0.105752587778145</v>
      </c>
    </row>
    <row r="3895" spans="1:31" x14ac:dyDescent="0.25">
      <c r="A3895">
        <v>1813077</v>
      </c>
      <c r="B3895">
        <v>1</v>
      </c>
      <c r="C3895" t="s">
        <v>81</v>
      </c>
      <c r="D3895" t="s">
        <v>123</v>
      </c>
      <c r="E3895" t="s">
        <v>140</v>
      </c>
      <c r="F3895" t="s">
        <v>9245</v>
      </c>
      <c r="G3895" t="s">
        <v>142</v>
      </c>
      <c r="H3895" t="s">
        <v>143</v>
      </c>
      <c r="I3895" t="s">
        <v>135</v>
      </c>
      <c r="J3895" t="s">
        <v>136</v>
      </c>
      <c r="K3895" t="s">
        <v>137</v>
      </c>
      <c r="L3895" t="s">
        <v>11423</v>
      </c>
      <c r="M3895" t="s">
        <v>11424</v>
      </c>
      <c r="N3895">
        <v>0.319722222</v>
      </c>
      <c r="O3895">
        <v>0</v>
      </c>
      <c r="P3895">
        <v>334</v>
      </c>
      <c r="Q3895">
        <v>120</v>
      </c>
      <c r="R3895">
        <v>45</v>
      </c>
      <c r="S3895">
        <v>9</v>
      </c>
      <c r="T3895">
        <v>27</v>
      </c>
      <c r="U3895">
        <v>0</v>
      </c>
      <c r="V3895">
        <v>0</v>
      </c>
      <c r="W3895">
        <v>0</v>
      </c>
      <c r="X3895">
        <v>17.368733839084623</v>
      </c>
      <c r="Y3895">
        <v>32.483862726588775</v>
      </c>
      <c r="Z3895">
        <v>10.204350853504437</v>
      </c>
      <c r="AA3895">
        <v>1.6280956452414346</v>
      </c>
      <c r="AB3895">
        <v>3.236663604376496</v>
      </c>
      <c r="AC3895">
        <v>0</v>
      </c>
      <c r="AD3895">
        <v>0</v>
      </c>
      <c r="AE3895">
        <v>64.921706668795764</v>
      </c>
    </row>
    <row r="3896" spans="1:31" x14ac:dyDescent="0.25">
      <c r="A3896">
        <v>1813078</v>
      </c>
      <c r="B3896">
        <v>1</v>
      </c>
      <c r="C3896" t="s">
        <v>80</v>
      </c>
      <c r="D3896" t="s">
        <v>103</v>
      </c>
      <c r="E3896" t="s">
        <v>291</v>
      </c>
      <c r="F3896" t="s">
        <v>11425</v>
      </c>
      <c r="G3896" t="s">
        <v>373</v>
      </c>
      <c r="H3896" t="s">
        <v>134</v>
      </c>
      <c r="I3896" t="s">
        <v>135</v>
      </c>
      <c r="J3896" t="s">
        <v>136</v>
      </c>
      <c r="K3896" t="s">
        <v>137</v>
      </c>
      <c r="L3896" t="s">
        <v>11426</v>
      </c>
      <c r="M3896" t="s">
        <v>11427</v>
      </c>
      <c r="N3896">
        <v>0.93361111100000005</v>
      </c>
      <c r="O3896">
        <v>0</v>
      </c>
      <c r="P3896">
        <v>418</v>
      </c>
      <c r="Q3896">
        <v>0</v>
      </c>
      <c r="R3896">
        <v>0</v>
      </c>
      <c r="S3896">
        <v>0</v>
      </c>
      <c r="T3896">
        <v>68</v>
      </c>
      <c r="U3896">
        <v>0</v>
      </c>
      <c r="V3896">
        <v>0</v>
      </c>
      <c r="W3896">
        <v>0</v>
      </c>
      <c r="X3896">
        <v>91.430412223724957</v>
      </c>
      <c r="Y3896">
        <v>0</v>
      </c>
      <c r="Z3896">
        <v>0</v>
      </c>
      <c r="AA3896">
        <v>0</v>
      </c>
      <c r="AB3896">
        <v>38.831987721847078</v>
      </c>
      <c r="AC3896">
        <v>0</v>
      </c>
      <c r="AD3896">
        <v>0</v>
      </c>
      <c r="AE3896">
        <v>130.26239994557204</v>
      </c>
    </row>
    <row r="3897" spans="1:31" x14ac:dyDescent="0.25">
      <c r="A3897">
        <v>1813079</v>
      </c>
      <c r="B3897">
        <v>1</v>
      </c>
      <c r="C3897" t="s">
        <v>80</v>
      </c>
      <c r="D3897" t="s">
        <v>107</v>
      </c>
      <c r="E3897" t="s">
        <v>131</v>
      </c>
      <c r="F3897" t="s">
        <v>11428</v>
      </c>
      <c r="G3897" t="s">
        <v>279</v>
      </c>
      <c r="H3897" t="s">
        <v>134</v>
      </c>
      <c r="I3897" t="s">
        <v>135</v>
      </c>
      <c r="J3897" t="s">
        <v>136</v>
      </c>
      <c r="K3897" t="s">
        <v>137</v>
      </c>
      <c r="L3897" t="s">
        <v>11429</v>
      </c>
      <c r="M3897" t="s">
        <v>11430</v>
      </c>
      <c r="N3897">
        <v>2.2344444440000002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0.3538350841282456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0.3538350841282456</v>
      </c>
    </row>
    <row r="3898" spans="1:31" x14ac:dyDescent="0.25">
      <c r="A3898">
        <v>1813080</v>
      </c>
      <c r="B3898">
        <v>1</v>
      </c>
      <c r="C3898" t="s">
        <v>80</v>
      </c>
      <c r="D3898" t="s">
        <v>100</v>
      </c>
      <c r="E3898" t="s">
        <v>176</v>
      </c>
      <c r="F3898" t="s">
        <v>11302</v>
      </c>
      <c r="G3898" t="s">
        <v>142</v>
      </c>
      <c r="H3898" t="s">
        <v>143</v>
      </c>
      <c r="I3898" t="s">
        <v>135</v>
      </c>
      <c r="J3898" t="s">
        <v>136</v>
      </c>
      <c r="K3898" t="s">
        <v>137</v>
      </c>
      <c r="L3898" t="s">
        <v>11431</v>
      </c>
      <c r="M3898" t="s">
        <v>11432</v>
      </c>
      <c r="N3898">
        <v>0.329166666</v>
      </c>
      <c r="O3898">
        <v>1</v>
      </c>
      <c r="P3898">
        <v>1306</v>
      </c>
      <c r="Q3898">
        <v>15</v>
      </c>
      <c r="R3898">
        <v>157</v>
      </c>
      <c r="S3898">
        <v>29</v>
      </c>
      <c r="T3898">
        <v>104</v>
      </c>
      <c r="U3898">
        <v>2</v>
      </c>
      <c r="V3898">
        <v>0</v>
      </c>
      <c r="W3898">
        <v>0.1343508108321167</v>
      </c>
      <c r="X3898">
        <v>157.32843520271939</v>
      </c>
      <c r="Y3898">
        <v>6.6353981556302486</v>
      </c>
      <c r="Z3898">
        <v>28.760334354737807</v>
      </c>
      <c r="AA3898">
        <v>45.833931816201904</v>
      </c>
      <c r="AB3898">
        <v>20.056012306186524</v>
      </c>
      <c r="AC3898">
        <v>10.697978194338315</v>
      </c>
      <c r="AD3898">
        <v>0</v>
      </c>
      <c r="AE3898">
        <v>269.44644084064629</v>
      </c>
    </row>
    <row r="3899" spans="1:31" x14ac:dyDescent="0.25">
      <c r="A3899">
        <v>1813081</v>
      </c>
      <c r="B3899">
        <v>1</v>
      </c>
      <c r="C3899" t="s">
        <v>80</v>
      </c>
      <c r="D3899" t="s">
        <v>105</v>
      </c>
      <c r="E3899" t="s">
        <v>140</v>
      </c>
      <c r="F3899" t="s">
        <v>11433</v>
      </c>
      <c r="G3899" t="s">
        <v>142</v>
      </c>
      <c r="H3899" t="s">
        <v>143</v>
      </c>
      <c r="I3899" t="s">
        <v>135</v>
      </c>
      <c r="J3899" t="s">
        <v>136</v>
      </c>
      <c r="K3899" t="s">
        <v>137</v>
      </c>
      <c r="L3899" t="s">
        <v>11434</v>
      </c>
      <c r="M3899" t="s">
        <v>11435</v>
      </c>
      <c r="N3899">
        <v>1.1225000000000001</v>
      </c>
      <c r="O3899">
        <v>4</v>
      </c>
      <c r="P3899">
        <v>2014</v>
      </c>
      <c r="Q3899">
        <v>5</v>
      </c>
      <c r="R3899">
        <v>13</v>
      </c>
      <c r="S3899">
        <v>21</v>
      </c>
      <c r="T3899">
        <v>229</v>
      </c>
      <c r="U3899">
        <v>3</v>
      </c>
      <c r="V3899">
        <v>0</v>
      </c>
      <c r="W3899">
        <v>8.3625100590368397</v>
      </c>
      <c r="X3899">
        <v>527.58400533765928</v>
      </c>
      <c r="Y3899">
        <v>82.945564973013816</v>
      </c>
      <c r="Z3899">
        <v>8.984573841647979</v>
      </c>
      <c r="AA3899">
        <v>87.663690362535718</v>
      </c>
      <c r="AB3899">
        <v>177.87539366624651</v>
      </c>
      <c r="AC3899">
        <v>140.85324821630769</v>
      </c>
      <c r="AD3899">
        <v>0</v>
      </c>
      <c r="AE3899">
        <v>1034.2689864564477</v>
      </c>
    </row>
    <row r="3900" spans="1:31" x14ac:dyDescent="0.25">
      <c r="A3900">
        <v>1813086</v>
      </c>
      <c r="B3900">
        <v>1</v>
      </c>
      <c r="C3900" t="s">
        <v>81</v>
      </c>
      <c r="D3900" t="s">
        <v>119</v>
      </c>
      <c r="E3900" t="s">
        <v>193</v>
      </c>
      <c r="F3900" t="s">
        <v>11436</v>
      </c>
      <c r="G3900" t="s">
        <v>235</v>
      </c>
      <c r="H3900" t="s">
        <v>134</v>
      </c>
      <c r="I3900" t="s">
        <v>135</v>
      </c>
      <c r="J3900" t="s">
        <v>136</v>
      </c>
      <c r="K3900" t="s">
        <v>137</v>
      </c>
      <c r="L3900" t="s">
        <v>11437</v>
      </c>
      <c r="M3900" t="s">
        <v>11438</v>
      </c>
      <c r="N3900">
        <v>0.91805555500000002</v>
      </c>
      <c r="O3900">
        <v>0</v>
      </c>
      <c r="P3900">
        <v>12</v>
      </c>
      <c r="Q3900">
        <v>0</v>
      </c>
      <c r="R3900">
        <v>7</v>
      </c>
      <c r="S3900">
        <v>0</v>
      </c>
      <c r="T3900">
        <v>1</v>
      </c>
      <c r="U3900">
        <v>0</v>
      </c>
      <c r="V3900">
        <v>0</v>
      </c>
      <c r="W3900">
        <v>0</v>
      </c>
      <c r="X3900">
        <v>0.74479672790109375</v>
      </c>
      <c r="Y3900">
        <v>0</v>
      </c>
      <c r="Z3900">
        <v>0.40359875495922914</v>
      </c>
      <c r="AA3900">
        <v>0</v>
      </c>
      <c r="AB3900">
        <v>0.82304363436553341</v>
      </c>
      <c r="AC3900">
        <v>0</v>
      </c>
      <c r="AD3900">
        <v>0</v>
      </c>
      <c r="AE3900">
        <v>1.9714391172258563</v>
      </c>
    </row>
    <row r="3901" spans="1:31" x14ac:dyDescent="0.25">
      <c r="A3901">
        <v>1813091</v>
      </c>
      <c r="B3901">
        <v>1</v>
      </c>
      <c r="C3901" t="s">
        <v>81</v>
      </c>
      <c r="D3901" t="s">
        <v>118</v>
      </c>
      <c r="E3901" t="s">
        <v>140</v>
      </c>
      <c r="F3901" t="s">
        <v>154</v>
      </c>
      <c r="G3901" t="s">
        <v>142</v>
      </c>
      <c r="H3901" t="s">
        <v>143</v>
      </c>
      <c r="I3901" t="s">
        <v>135</v>
      </c>
      <c r="J3901" t="s">
        <v>136</v>
      </c>
      <c r="K3901" t="s">
        <v>137</v>
      </c>
      <c r="L3901" t="s">
        <v>11439</v>
      </c>
      <c r="M3901" t="s">
        <v>11440</v>
      </c>
      <c r="N3901">
        <v>0.74916666600000004</v>
      </c>
      <c r="O3901">
        <v>1</v>
      </c>
      <c r="P3901">
        <v>353</v>
      </c>
      <c r="Q3901">
        <v>44</v>
      </c>
      <c r="R3901">
        <v>33</v>
      </c>
      <c r="S3901">
        <v>9</v>
      </c>
      <c r="T3901">
        <v>38</v>
      </c>
      <c r="U3901">
        <v>0</v>
      </c>
      <c r="V3901">
        <v>0</v>
      </c>
      <c r="W3901">
        <v>0.51633301763758588</v>
      </c>
      <c r="X3901">
        <v>37.387382409081283</v>
      </c>
      <c r="Y3901">
        <v>227.71184575696739</v>
      </c>
      <c r="Z3901">
        <v>12.174152049867569</v>
      </c>
      <c r="AA3901">
        <v>28.846771030907465</v>
      </c>
      <c r="AB3901">
        <v>15.811302092673007</v>
      </c>
      <c r="AC3901">
        <v>0</v>
      </c>
      <c r="AD3901">
        <v>0</v>
      </c>
      <c r="AE3901">
        <v>322.44778635713436</v>
      </c>
    </row>
    <row r="3902" spans="1:31" x14ac:dyDescent="0.25">
      <c r="A3902">
        <v>1813094</v>
      </c>
      <c r="B3902">
        <v>1</v>
      </c>
      <c r="C3902" t="s">
        <v>81</v>
      </c>
      <c r="D3902" t="s">
        <v>127</v>
      </c>
      <c r="E3902" t="s">
        <v>140</v>
      </c>
      <c r="F3902" t="s">
        <v>10591</v>
      </c>
      <c r="G3902" t="s">
        <v>142</v>
      </c>
      <c r="H3902" t="s">
        <v>143</v>
      </c>
      <c r="I3902" t="s">
        <v>135</v>
      </c>
      <c r="J3902" t="s">
        <v>136</v>
      </c>
      <c r="K3902" t="s">
        <v>137</v>
      </c>
      <c r="L3902" t="s">
        <v>11441</v>
      </c>
      <c r="M3902" t="s">
        <v>11442</v>
      </c>
      <c r="N3902">
        <v>4.6952777770000003</v>
      </c>
      <c r="O3902">
        <v>6</v>
      </c>
      <c r="P3902">
        <v>3</v>
      </c>
      <c r="Q3902">
        <v>240</v>
      </c>
      <c r="R3902">
        <v>36</v>
      </c>
      <c r="S3902">
        <v>10</v>
      </c>
      <c r="T3902">
        <v>2</v>
      </c>
      <c r="U3902">
        <v>0</v>
      </c>
      <c r="V3902">
        <v>0</v>
      </c>
      <c r="W3902">
        <v>14.33410403933933</v>
      </c>
      <c r="X3902">
        <v>8.8745627085328103</v>
      </c>
      <c r="Y3902">
        <v>1225.1485835131066</v>
      </c>
      <c r="Z3902">
        <v>63.946840888853366</v>
      </c>
      <c r="AA3902">
        <v>78.713600020573352</v>
      </c>
      <c r="AB3902">
        <v>0.27087504005209284</v>
      </c>
      <c r="AC3902">
        <v>0</v>
      </c>
      <c r="AD3902">
        <v>0</v>
      </c>
      <c r="AE3902">
        <v>1391.2885662104572</v>
      </c>
    </row>
    <row r="3903" spans="1:31" x14ac:dyDescent="0.25">
      <c r="A3903">
        <v>1813095</v>
      </c>
      <c r="B3903">
        <v>1</v>
      </c>
      <c r="C3903" t="s">
        <v>81</v>
      </c>
      <c r="D3903" t="s">
        <v>128</v>
      </c>
      <c r="E3903" t="s">
        <v>140</v>
      </c>
      <c r="F3903" t="s">
        <v>11443</v>
      </c>
      <c r="G3903" t="s">
        <v>142</v>
      </c>
      <c r="H3903" t="s">
        <v>143</v>
      </c>
      <c r="I3903" t="s">
        <v>135</v>
      </c>
      <c r="J3903" t="s">
        <v>136</v>
      </c>
      <c r="K3903" t="s">
        <v>137</v>
      </c>
      <c r="L3903" t="s">
        <v>11444</v>
      </c>
      <c r="M3903" t="s">
        <v>11445</v>
      </c>
      <c r="N3903">
        <v>1.095</v>
      </c>
      <c r="O3903">
        <v>0</v>
      </c>
      <c r="P3903">
        <v>0</v>
      </c>
      <c r="Q3903">
        <v>0</v>
      </c>
      <c r="R3903">
        <v>0</v>
      </c>
      <c r="S3903">
        <v>3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16.627804551847618</v>
      </c>
      <c r="AB3903">
        <v>0</v>
      </c>
      <c r="AC3903">
        <v>0</v>
      </c>
      <c r="AD3903">
        <v>0</v>
      </c>
      <c r="AE3903">
        <v>16.627804551847618</v>
      </c>
    </row>
    <row r="3904" spans="1:31" x14ac:dyDescent="0.25">
      <c r="A3904">
        <v>1813096</v>
      </c>
      <c r="B3904">
        <v>1</v>
      </c>
      <c r="C3904" t="s">
        <v>80</v>
      </c>
      <c r="D3904" t="s">
        <v>101</v>
      </c>
      <c r="E3904" t="s">
        <v>291</v>
      </c>
      <c r="F3904" t="s">
        <v>11446</v>
      </c>
      <c r="G3904" t="s">
        <v>3018</v>
      </c>
      <c r="H3904" t="s">
        <v>143</v>
      </c>
      <c r="I3904" t="s">
        <v>135</v>
      </c>
      <c r="J3904" t="s">
        <v>136</v>
      </c>
      <c r="K3904" t="s">
        <v>137</v>
      </c>
      <c r="L3904" t="s">
        <v>11447</v>
      </c>
      <c r="M3904" t="s">
        <v>11448</v>
      </c>
      <c r="N3904">
        <v>2.3577777769999999</v>
      </c>
      <c r="O3904">
        <v>0</v>
      </c>
      <c r="P3904">
        <v>0</v>
      </c>
      <c r="Q3904">
        <v>0</v>
      </c>
      <c r="R3904">
        <v>0</v>
      </c>
      <c r="S3904">
        <v>1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3.1616514569936136</v>
      </c>
      <c r="AB3904">
        <v>0</v>
      </c>
      <c r="AC3904">
        <v>0</v>
      </c>
      <c r="AD3904">
        <v>0</v>
      </c>
      <c r="AE3904">
        <v>3.1616514569936136</v>
      </c>
    </row>
    <row r="3905" spans="1:31" x14ac:dyDescent="0.25">
      <c r="A3905">
        <v>1813099</v>
      </c>
      <c r="B3905">
        <v>1</v>
      </c>
      <c r="C3905" t="s">
        <v>80</v>
      </c>
      <c r="D3905" t="s">
        <v>105</v>
      </c>
      <c r="E3905" t="s">
        <v>146</v>
      </c>
      <c r="F3905" t="s">
        <v>11449</v>
      </c>
      <c r="G3905" t="s">
        <v>142</v>
      </c>
      <c r="H3905" t="s">
        <v>143</v>
      </c>
      <c r="I3905" t="s">
        <v>135</v>
      </c>
      <c r="J3905" t="s">
        <v>136</v>
      </c>
      <c r="K3905" t="s">
        <v>137</v>
      </c>
      <c r="L3905" t="s">
        <v>11450</v>
      </c>
      <c r="M3905" t="s">
        <v>11451</v>
      </c>
      <c r="N3905">
        <v>0.95472222200000001</v>
      </c>
      <c r="O3905">
        <v>0</v>
      </c>
      <c r="P3905">
        <v>25</v>
      </c>
      <c r="Q3905">
        <v>0</v>
      </c>
      <c r="R3905">
        <v>16</v>
      </c>
      <c r="S3905">
        <v>0</v>
      </c>
      <c r="T3905">
        <v>96</v>
      </c>
      <c r="U3905">
        <v>0</v>
      </c>
      <c r="V3905">
        <v>0</v>
      </c>
      <c r="W3905">
        <v>0</v>
      </c>
      <c r="X3905">
        <v>7.4399925154531283</v>
      </c>
      <c r="Y3905">
        <v>0</v>
      </c>
      <c r="Z3905">
        <v>0.78082994686458318</v>
      </c>
      <c r="AA3905">
        <v>0</v>
      </c>
      <c r="AB3905">
        <v>35.360774826407642</v>
      </c>
      <c r="AC3905">
        <v>0</v>
      </c>
      <c r="AD3905">
        <v>0</v>
      </c>
      <c r="AE3905">
        <v>43.581597288725355</v>
      </c>
    </row>
    <row r="3906" spans="1:31" x14ac:dyDescent="0.25">
      <c r="A3906">
        <v>1813103</v>
      </c>
      <c r="B3906">
        <v>1</v>
      </c>
      <c r="C3906" t="s">
        <v>81</v>
      </c>
      <c r="D3906" t="s">
        <v>123</v>
      </c>
      <c r="E3906" t="s">
        <v>140</v>
      </c>
      <c r="F3906" t="s">
        <v>1090</v>
      </c>
      <c r="G3906" t="s">
        <v>142</v>
      </c>
      <c r="H3906" t="s">
        <v>143</v>
      </c>
      <c r="I3906" t="s">
        <v>135</v>
      </c>
      <c r="J3906" t="s">
        <v>136</v>
      </c>
      <c r="K3906" t="s">
        <v>137</v>
      </c>
      <c r="L3906" t="s">
        <v>11452</v>
      </c>
      <c r="M3906" t="s">
        <v>11453</v>
      </c>
      <c r="N3906">
        <v>1.1588888879999999</v>
      </c>
      <c r="O3906">
        <v>0</v>
      </c>
      <c r="P3906">
        <v>334</v>
      </c>
      <c r="Q3906">
        <v>120</v>
      </c>
      <c r="R3906">
        <v>45</v>
      </c>
      <c r="S3906">
        <v>9</v>
      </c>
      <c r="T3906">
        <v>27</v>
      </c>
      <c r="U3906">
        <v>0</v>
      </c>
      <c r="V3906">
        <v>0</v>
      </c>
      <c r="W3906">
        <v>0</v>
      </c>
      <c r="X3906">
        <v>61.883484548862548</v>
      </c>
      <c r="Y3906">
        <v>114.26735720951498</v>
      </c>
      <c r="Z3906">
        <v>35.7294956645989</v>
      </c>
      <c r="AA3906">
        <v>5.8816256817730146</v>
      </c>
      <c r="AB3906">
        <v>11.667720504460346</v>
      </c>
      <c r="AC3906">
        <v>0</v>
      </c>
      <c r="AD3906">
        <v>0</v>
      </c>
      <c r="AE3906">
        <v>229.42968360920977</v>
      </c>
    </row>
    <row r="3907" spans="1:31" x14ac:dyDescent="0.25">
      <c r="A3907">
        <v>1813104</v>
      </c>
      <c r="B3907">
        <v>1</v>
      </c>
      <c r="C3907" t="s">
        <v>80</v>
      </c>
      <c r="D3907" t="s">
        <v>110</v>
      </c>
      <c r="E3907" t="s">
        <v>193</v>
      </c>
      <c r="F3907" t="s">
        <v>11454</v>
      </c>
      <c r="G3907" t="s">
        <v>235</v>
      </c>
      <c r="H3907" t="s">
        <v>134</v>
      </c>
      <c r="I3907" t="s">
        <v>135</v>
      </c>
      <c r="J3907" t="s">
        <v>136</v>
      </c>
      <c r="K3907" t="s">
        <v>137</v>
      </c>
      <c r="L3907" t="s">
        <v>11455</v>
      </c>
      <c r="M3907" t="s">
        <v>11456</v>
      </c>
      <c r="N3907">
        <v>1.4552777770000001</v>
      </c>
      <c r="O3907">
        <v>0</v>
      </c>
      <c r="P3907">
        <v>26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11.939700479938347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11.939700479938347</v>
      </c>
    </row>
    <row r="3908" spans="1:31" x14ac:dyDescent="0.25">
      <c r="A3908">
        <v>1813107</v>
      </c>
      <c r="B3908">
        <v>1</v>
      </c>
      <c r="C3908" t="s">
        <v>81</v>
      </c>
      <c r="D3908" t="s">
        <v>120</v>
      </c>
      <c r="E3908" t="s">
        <v>140</v>
      </c>
      <c r="F3908" t="s">
        <v>11457</v>
      </c>
      <c r="G3908" t="s">
        <v>142</v>
      </c>
      <c r="H3908" t="s">
        <v>143</v>
      </c>
      <c r="I3908" t="s">
        <v>199</v>
      </c>
      <c r="J3908" t="s">
        <v>136</v>
      </c>
      <c r="K3908" t="s">
        <v>137</v>
      </c>
      <c r="L3908" t="s">
        <v>11458</v>
      </c>
      <c r="M3908" t="s">
        <v>11459</v>
      </c>
      <c r="N3908">
        <v>3.2500000000000001E-2</v>
      </c>
      <c r="O3908">
        <v>0</v>
      </c>
      <c r="P3908">
        <v>869</v>
      </c>
      <c r="Q3908">
        <v>25</v>
      </c>
      <c r="R3908">
        <v>56</v>
      </c>
      <c r="S3908">
        <v>3</v>
      </c>
      <c r="T3908">
        <v>52</v>
      </c>
      <c r="U3908">
        <v>1</v>
      </c>
      <c r="V3908">
        <v>0</v>
      </c>
      <c r="W3908">
        <v>0</v>
      </c>
      <c r="X3908">
        <v>5.5891379458692079</v>
      </c>
      <c r="Y3908">
        <v>1.1621085613787001</v>
      </c>
      <c r="Z3908">
        <v>0.46072519064126749</v>
      </c>
      <c r="AA3908">
        <v>0.17787613867832253</v>
      </c>
      <c r="AB3908">
        <v>0.41143809625074002</v>
      </c>
      <c r="AC3908">
        <v>2.4997785636265001E-2</v>
      </c>
      <c r="AD3908">
        <v>0</v>
      </c>
      <c r="AE3908">
        <v>7.8262837184545031</v>
      </c>
    </row>
    <row r="3909" spans="1:31" x14ac:dyDescent="0.25">
      <c r="A3909">
        <v>1813111</v>
      </c>
      <c r="B3909">
        <v>1</v>
      </c>
      <c r="C3909" t="s">
        <v>80</v>
      </c>
      <c r="D3909" t="s">
        <v>93</v>
      </c>
      <c r="E3909" t="s">
        <v>131</v>
      </c>
      <c r="F3909" t="s">
        <v>11460</v>
      </c>
      <c r="G3909" t="s">
        <v>209</v>
      </c>
      <c r="H3909" t="s">
        <v>134</v>
      </c>
      <c r="I3909" t="s">
        <v>135</v>
      </c>
      <c r="J3909" t="s">
        <v>136</v>
      </c>
      <c r="K3909" t="s">
        <v>137</v>
      </c>
      <c r="L3909" t="s">
        <v>11461</v>
      </c>
      <c r="M3909" t="s">
        <v>11462</v>
      </c>
      <c r="N3909">
        <v>1.186111111</v>
      </c>
      <c r="O3909">
        <v>0</v>
      </c>
      <c r="P3909">
        <v>5</v>
      </c>
      <c r="Q3909">
        <v>0</v>
      </c>
      <c r="R3909">
        <v>0</v>
      </c>
      <c r="S3909">
        <v>0</v>
      </c>
      <c r="T3909">
        <v>2</v>
      </c>
      <c r="U3909">
        <v>0</v>
      </c>
      <c r="V3909">
        <v>0</v>
      </c>
      <c r="W3909">
        <v>0</v>
      </c>
      <c r="X3909">
        <v>1.2721682579330336</v>
      </c>
      <c r="Y3909">
        <v>0</v>
      </c>
      <c r="Z3909">
        <v>0</v>
      </c>
      <c r="AA3909">
        <v>0</v>
      </c>
      <c r="AB3909">
        <v>1.3283292432811751</v>
      </c>
      <c r="AC3909">
        <v>0</v>
      </c>
      <c r="AD3909">
        <v>0</v>
      </c>
      <c r="AE3909">
        <v>2.6004975012142086</v>
      </c>
    </row>
    <row r="3910" spans="1:31" x14ac:dyDescent="0.25">
      <c r="A3910">
        <v>1813112</v>
      </c>
      <c r="B3910">
        <v>1</v>
      </c>
      <c r="C3910" t="s">
        <v>81</v>
      </c>
      <c r="D3910" t="s">
        <v>128</v>
      </c>
      <c r="E3910" t="s">
        <v>131</v>
      </c>
      <c r="F3910" t="s">
        <v>11463</v>
      </c>
      <c r="G3910" t="s">
        <v>209</v>
      </c>
      <c r="H3910" t="s">
        <v>134</v>
      </c>
      <c r="I3910" t="s">
        <v>135</v>
      </c>
      <c r="J3910" t="s">
        <v>136</v>
      </c>
      <c r="K3910" t="s">
        <v>137</v>
      </c>
      <c r="L3910" t="s">
        <v>11459</v>
      </c>
      <c r="M3910" t="s">
        <v>11464</v>
      </c>
      <c r="N3910">
        <v>1.905</v>
      </c>
      <c r="O3910">
        <v>0</v>
      </c>
      <c r="P3910">
        <v>9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3.9394589314778097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3.9394589314778097</v>
      </c>
    </row>
    <row r="3911" spans="1:31" x14ac:dyDescent="0.25">
      <c r="A3911">
        <v>1813113</v>
      </c>
      <c r="B3911">
        <v>1</v>
      </c>
      <c r="C3911" t="s">
        <v>81</v>
      </c>
      <c r="D3911" t="s">
        <v>118</v>
      </c>
      <c r="E3911" t="s">
        <v>193</v>
      </c>
      <c r="F3911" t="s">
        <v>11465</v>
      </c>
      <c r="G3911" t="s">
        <v>247</v>
      </c>
      <c r="H3911" t="s">
        <v>134</v>
      </c>
      <c r="I3911" t="s">
        <v>135</v>
      </c>
      <c r="J3911" t="s">
        <v>136</v>
      </c>
      <c r="K3911" t="s">
        <v>137</v>
      </c>
      <c r="L3911" t="s">
        <v>11466</v>
      </c>
      <c r="M3911" t="s">
        <v>11467</v>
      </c>
      <c r="N3911">
        <v>0.73166666599999997</v>
      </c>
      <c r="O3911">
        <v>0</v>
      </c>
      <c r="P3911">
        <v>193</v>
      </c>
      <c r="Q3911">
        <v>0</v>
      </c>
      <c r="R3911">
        <v>0</v>
      </c>
      <c r="S3911">
        <v>0</v>
      </c>
      <c r="T3911">
        <v>5</v>
      </c>
      <c r="U3911">
        <v>0</v>
      </c>
      <c r="V3911">
        <v>0</v>
      </c>
      <c r="W3911">
        <v>0</v>
      </c>
      <c r="X3911">
        <v>32.743679854575198</v>
      </c>
      <c r="Y3911">
        <v>0</v>
      </c>
      <c r="Z3911">
        <v>0</v>
      </c>
      <c r="AA3911">
        <v>0</v>
      </c>
      <c r="AB3911">
        <v>0.91435949782786663</v>
      </c>
      <c r="AC3911">
        <v>0</v>
      </c>
      <c r="AD3911">
        <v>0</v>
      </c>
      <c r="AE3911">
        <v>33.658039352403065</v>
      </c>
    </row>
    <row r="3912" spans="1:31" x14ac:dyDescent="0.25">
      <c r="A3912">
        <v>1813116</v>
      </c>
      <c r="B3912">
        <v>1</v>
      </c>
      <c r="C3912" t="s">
        <v>80</v>
      </c>
      <c r="D3912" t="s">
        <v>97</v>
      </c>
      <c r="E3912" t="s">
        <v>339</v>
      </c>
      <c r="F3912" t="s">
        <v>11468</v>
      </c>
      <c r="G3912" t="s">
        <v>2631</v>
      </c>
      <c r="H3912" t="s">
        <v>143</v>
      </c>
      <c r="I3912" t="s">
        <v>135</v>
      </c>
      <c r="J3912" t="s">
        <v>136</v>
      </c>
      <c r="K3912" t="s">
        <v>137</v>
      </c>
      <c r="L3912" t="s">
        <v>11469</v>
      </c>
      <c r="M3912" t="s">
        <v>11470</v>
      </c>
      <c r="N3912">
        <v>1.1499999999999999</v>
      </c>
      <c r="O3912">
        <v>7</v>
      </c>
      <c r="P3912">
        <v>700</v>
      </c>
      <c r="Q3912">
        <v>7</v>
      </c>
      <c r="R3912">
        <v>79</v>
      </c>
      <c r="S3912">
        <v>20</v>
      </c>
      <c r="T3912">
        <v>85</v>
      </c>
      <c r="U3912">
        <v>1</v>
      </c>
      <c r="V3912">
        <v>0</v>
      </c>
      <c r="W3912">
        <v>667.41876536391635</v>
      </c>
      <c r="X3912">
        <v>290.52639673556581</v>
      </c>
      <c r="Y3912">
        <v>356.8834257302392</v>
      </c>
      <c r="Z3912">
        <v>16.925951886823295</v>
      </c>
      <c r="AA3912">
        <v>213.10267087116222</v>
      </c>
      <c r="AB3912">
        <v>89.161738144904135</v>
      </c>
      <c r="AC3912">
        <v>0</v>
      </c>
      <c r="AD3912">
        <v>0</v>
      </c>
      <c r="AE3912">
        <v>1634.0189487326109</v>
      </c>
    </row>
    <row r="3913" spans="1:31" x14ac:dyDescent="0.25">
      <c r="A3913">
        <v>1813124</v>
      </c>
      <c r="B3913">
        <v>1</v>
      </c>
      <c r="C3913" t="s">
        <v>80</v>
      </c>
      <c r="D3913" t="s">
        <v>104</v>
      </c>
      <c r="E3913" t="s">
        <v>193</v>
      </c>
      <c r="F3913" t="s">
        <v>11118</v>
      </c>
      <c r="G3913" t="s">
        <v>235</v>
      </c>
      <c r="H3913" t="s">
        <v>134</v>
      </c>
      <c r="I3913" t="s">
        <v>135</v>
      </c>
      <c r="J3913" t="s">
        <v>136</v>
      </c>
      <c r="K3913" t="s">
        <v>137</v>
      </c>
      <c r="L3913" t="s">
        <v>11471</v>
      </c>
      <c r="M3913" t="s">
        <v>11472</v>
      </c>
      <c r="N3913">
        <v>3.759166666</v>
      </c>
      <c r="O3913">
        <v>0</v>
      </c>
      <c r="P3913">
        <v>0</v>
      </c>
      <c r="Q3913">
        <v>0</v>
      </c>
      <c r="R3913">
        <v>2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15.333753010012082</v>
      </c>
      <c r="AA3913">
        <v>0</v>
      </c>
      <c r="AB3913">
        <v>0</v>
      </c>
      <c r="AC3913">
        <v>0</v>
      </c>
      <c r="AD3913">
        <v>0</v>
      </c>
      <c r="AE3913">
        <v>15.333753010012082</v>
      </c>
    </row>
    <row r="3914" spans="1:31" x14ac:dyDescent="0.25">
      <c r="A3914">
        <v>1813125</v>
      </c>
      <c r="B3914">
        <v>1</v>
      </c>
      <c r="C3914" t="s">
        <v>80</v>
      </c>
      <c r="D3914" t="s">
        <v>90</v>
      </c>
      <c r="E3914" t="s">
        <v>193</v>
      </c>
      <c r="F3914" t="s">
        <v>11473</v>
      </c>
      <c r="G3914" t="s">
        <v>235</v>
      </c>
      <c r="H3914" t="s">
        <v>134</v>
      </c>
      <c r="I3914" t="s">
        <v>135</v>
      </c>
      <c r="J3914" t="s">
        <v>136</v>
      </c>
      <c r="K3914" t="s">
        <v>137</v>
      </c>
      <c r="L3914" t="s">
        <v>11474</v>
      </c>
      <c r="M3914" t="s">
        <v>11475</v>
      </c>
      <c r="N3914">
        <v>0.80055555499999997</v>
      </c>
      <c r="O3914">
        <v>0</v>
      </c>
      <c r="P3914">
        <v>98</v>
      </c>
      <c r="Q3914">
        <v>0</v>
      </c>
      <c r="R3914">
        <v>0</v>
      </c>
      <c r="S3914">
        <v>0</v>
      </c>
      <c r="T3914">
        <v>3</v>
      </c>
      <c r="U3914">
        <v>0</v>
      </c>
      <c r="V3914">
        <v>0</v>
      </c>
      <c r="W3914">
        <v>0</v>
      </c>
      <c r="X3914">
        <v>21.588742280211964</v>
      </c>
      <c r="Y3914">
        <v>0</v>
      </c>
      <c r="Z3914">
        <v>0</v>
      </c>
      <c r="AA3914">
        <v>0</v>
      </c>
      <c r="AB3914">
        <v>1.1939918571701469</v>
      </c>
      <c r="AC3914">
        <v>0</v>
      </c>
      <c r="AD3914">
        <v>0</v>
      </c>
      <c r="AE3914">
        <v>22.782734137382111</v>
      </c>
    </row>
    <row r="3915" spans="1:31" x14ac:dyDescent="0.25">
      <c r="A3915">
        <v>1813127</v>
      </c>
      <c r="B3915">
        <v>1</v>
      </c>
      <c r="C3915" t="s">
        <v>80</v>
      </c>
      <c r="D3915" t="s">
        <v>93</v>
      </c>
      <c r="E3915" t="s">
        <v>193</v>
      </c>
      <c r="F3915" t="s">
        <v>11476</v>
      </c>
      <c r="G3915" t="s">
        <v>235</v>
      </c>
      <c r="H3915" t="s">
        <v>134</v>
      </c>
      <c r="I3915" t="s">
        <v>135</v>
      </c>
      <c r="J3915" t="s">
        <v>136</v>
      </c>
      <c r="K3915" t="s">
        <v>137</v>
      </c>
      <c r="L3915" t="s">
        <v>11477</v>
      </c>
      <c r="M3915" t="s">
        <v>11478</v>
      </c>
      <c r="N3915">
        <v>1.3558333330000001</v>
      </c>
      <c r="O3915">
        <v>0</v>
      </c>
      <c r="P3915">
        <v>0</v>
      </c>
      <c r="Q3915">
        <v>0</v>
      </c>
      <c r="R3915">
        <v>3</v>
      </c>
      <c r="S3915">
        <v>0</v>
      </c>
      <c r="T3915">
        <v>2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0.96379844529473746</v>
      </c>
      <c r="AA3915">
        <v>0</v>
      </c>
      <c r="AB3915">
        <v>1.9508228929744533</v>
      </c>
      <c r="AC3915">
        <v>0</v>
      </c>
      <c r="AD3915">
        <v>0</v>
      </c>
      <c r="AE3915">
        <v>2.9146213382691908</v>
      </c>
    </row>
    <row r="3916" spans="1:31" x14ac:dyDescent="0.25">
      <c r="A3916">
        <v>1813129</v>
      </c>
      <c r="B3916">
        <v>1</v>
      </c>
      <c r="C3916" t="s">
        <v>80</v>
      </c>
      <c r="D3916" t="s">
        <v>84</v>
      </c>
      <c r="E3916" t="s">
        <v>291</v>
      </c>
      <c r="F3916" t="s">
        <v>11479</v>
      </c>
      <c r="G3916" t="s">
        <v>148</v>
      </c>
      <c r="H3916" t="s">
        <v>134</v>
      </c>
      <c r="I3916" t="s">
        <v>135</v>
      </c>
      <c r="J3916" t="s">
        <v>136</v>
      </c>
      <c r="K3916" t="s">
        <v>137</v>
      </c>
      <c r="L3916" t="s">
        <v>11480</v>
      </c>
      <c r="M3916" t="s">
        <v>11481</v>
      </c>
      <c r="N3916">
        <v>0.46416666600000001</v>
      </c>
      <c r="O3916">
        <v>0</v>
      </c>
      <c r="P3916">
        <v>900</v>
      </c>
      <c r="Q3916">
        <v>0</v>
      </c>
      <c r="R3916">
        <v>0</v>
      </c>
      <c r="S3916">
        <v>0</v>
      </c>
      <c r="T3916">
        <v>65</v>
      </c>
      <c r="U3916">
        <v>0</v>
      </c>
      <c r="V3916">
        <v>0</v>
      </c>
      <c r="W3916">
        <v>0</v>
      </c>
      <c r="X3916">
        <v>104.66266158333532</v>
      </c>
      <c r="Y3916">
        <v>0</v>
      </c>
      <c r="Z3916">
        <v>0</v>
      </c>
      <c r="AA3916">
        <v>0</v>
      </c>
      <c r="AB3916">
        <v>22.646050992013969</v>
      </c>
      <c r="AC3916">
        <v>0</v>
      </c>
      <c r="AD3916">
        <v>0</v>
      </c>
      <c r="AE3916">
        <v>127.30871257534929</v>
      </c>
    </row>
    <row r="3917" spans="1:31" x14ac:dyDescent="0.25">
      <c r="A3917">
        <v>1813130</v>
      </c>
      <c r="B3917">
        <v>1</v>
      </c>
      <c r="C3917" t="s">
        <v>80</v>
      </c>
      <c r="D3917" t="s">
        <v>107</v>
      </c>
      <c r="E3917" t="s">
        <v>140</v>
      </c>
      <c r="F3917" t="s">
        <v>10657</v>
      </c>
      <c r="G3917" t="s">
        <v>142</v>
      </c>
      <c r="H3917" t="s">
        <v>143</v>
      </c>
      <c r="I3917" t="s">
        <v>135</v>
      </c>
      <c r="J3917" t="s">
        <v>136</v>
      </c>
      <c r="K3917" t="s">
        <v>137</v>
      </c>
      <c r="L3917" t="s">
        <v>11482</v>
      </c>
      <c r="M3917" t="s">
        <v>11483</v>
      </c>
      <c r="N3917">
        <v>0.388055555</v>
      </c>
      <c r="O3917">
        <v>6</v>
      </c>
      <c r="P3917">
        <v>1677</v>
      </c>
      <c r="Q3917">
        <v>0</v>
      </c>
      <c r="R3917">
        <v>0</v>
      </c>
      <c r="S3917">
        <v>10</v>
      </c>
      <c r="T3917">
        <v>105</v>
      </c>
      <c r="U3917">
        <v>0</v>
      </c>
      <c r="V3917">
        <v>1</v>
      </c>
      <c r="W3917">
        <v>17.137686901143383</v>
      </c>
      <c r="X3917">
        <v>63.894872232029819</v>
      </c>
      <c r="Y3917">
        <v>0</v>
      </c>
      <c r="Z3917">
        <v>0</v>
      </c>
      <c r="AA3917">
        <v>10.56019117781044</v>
      </c>
      <c r="AB3917">
        <v>33.957483689282299</v>
      </c>
      <c r="AC3917">
        <v>0</v>
      </c>
      <c r="AD3917">
        <v>0.13426074742223001</v>
      </c>
      <c r="AE3917">
        <v>125.68449474768818</v>
      </c>
    </row>
    <row r="3918" spans="1:31" x14ac:dyDescent="0.25">
      <c r="A3918">
        <v>1813132</v>
      </c>
      <c r="B3918">
        <v>1</v>
      </c>
      <c r="C3918" t="s">
        <v>80</v>
      </c>
      <c r="D3918" t="s">
        <v>96</v>
      </c>
      <c r="E3918" t="s">
        <v>131</v>
      </c>
      <c r="F3918" t="s">
        <v>11484</v>
      </c>
      <c r="G3918" t="s">
        <v>231</v>
      </c>
      <c r="H3918" t="s">
        <v>134</v>
      </c>
      <c r="I3918" t="s">
        <v>135</v>
      </c>
      <c r="J3918" t="s">
        <v>136</v>
      </c>
      <c r="K3918" t="s">
        <v>137</v>
      </c>
      <c r="L3918" t="s">
        <v>11485</v>
      </c>
      <c r="M3918" t="s">
        <v>11486</v>
      </c>
      <c r="N3918">
        <v>1.1741666660000001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5.15863684225525E-2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5.15863684225525E-2</v>
      </c>
    </row>
    <row r="3919" spans="1:31" x14ac:dyDescent="0.25">
      <c r="A3919">
        <v>1813137</v>
      </c>
      <c r="B3919">
        <v>1</v>
      </c>
      <c r="C3919" t="s">
        <v>81</v>
      </c>
      <c r="D3919" t="s">
        <v>128</v>
      </c>
      <c r="E3919" t="s">
        <v>193</v>
      </c>
      <c r="F3919" t="s">
        <v>11487</v>
      </c>
      <c r="G3919" t="s">
        <v>235</v>
      </c>
      <c r="H3919" t="s">
        <v>134</v>
      </c>
      <c r="I3919" t="s">
        <v>135</v>
      </c>
      <c r="J3919" t="s">
        <v>136</v>
      </c>
      <c r="K3919" t="s">
        <v>137</v>
      </c>
      <c r="L3919" t="s">
        <v>11488</v>
      </c>
      <c r="M3919" t="s">
        <v>11489</v>
      </c>
      <c r="N3919">
        <v>1.57</v>
      </c>
      <c r="O3919">
        <v>0</v>
      </c>
      <c r="P3919">
        <v>17</v>
      </c>
      <c r="Q3919">
        <v>0</v>
      </c>
      <c r="R3919">
        <v>2</v>
      </c>
      <c r="S3919">
        <v>0</v>
      </c>
      <c r="T3919">
        <v>1</v>
      </c>
      <c r="U3919">
        <v>0</v>
      </c>
      <c r="V3919">
        <v>0</v>
      </c>
      <c r="W3919">
        <v>0</v>
      </c>
      <c r="X3919">
        <v>5.5445001873846458</v>
      </c>
      <c r="Y3919">
        <v>0</v>
      </c>
      <c r="Z3919">
        <v>0.29552810268500029</v>
      </c>
      <c r="AA3919">
        <v>0</v>
      </c>
      <c r="AB3919">
        <v>0</v>
      </c>
      <c r="AC3919">
        <v>0</v>
      </c>
      <c r="AD3919">
        <v>0</v>
      </c>
      <c r="AE3919">
        <v>5.8400282900696459</v>
      </c>
    </row>
    <row r="3920" spans="1:31" x14ac:dyDescent="0.25">
      <c r="A3920">
        <v>1813138</v>
      </c>
      <c r="B3920">
        <v>1</v>
      </c>
      <c r="C3920" t="s">
        <v>80</v>
      </c>
      <c r="D3920" t="s">
        <v>90</v>
      </c>
      <c r="E3920" t="s">
        <v>193</v>
      </c>
      <c r="F3920" t="s">
        <v>11490</v>
      </c>
      <c r="G3920" t="s">
        <v>235</v>
      </c>
      <c r="H3920" t="s">
        <v>134</v>
      </c>
      <c r="I3920" t="s">
        <v>135</v>
      </c>
      <c r="J3920" t="s">
        <v>136</v>
      </c>
      <c r="K3920" t="s">
        <v>137</v>
      </c>
      <c r="L3920" t="s">
        <v>11491</v>
      </c>
      <c r="M3920" t="s">
        <v>11492</v>
      </c>
      <c r="N3920">
        <v>1.0169444439999999</v>
      </c>
      <c r="O3920">
        <v>0</v>
      </c>
      <c r="P3920">
        <v>260</v>
      </c>
      <c r="Q3920">
        <v>0</v>
      </c>
      <c r="R3920">
        <v>0</v>
      </c>
      <c r="S3920">
        <v>0</v>
      </c>
      <c r="T3920">
        <v>12</v>
      </c>
      <c r="U3920">
        <v>0</v>
      </c>
      <c r="V3920">
        <v>0</v>
      </c>
      <c r="W3920">
        <v>0</v>
      </c>
      <c r="X3920">
        <v>76.435982359028188</v>
      </c>
      <c r="Y3920">
        <v>0</v>
      </c>
      <c r="Z3920">
        <v>0</v>
      </c>
      <c r="AA3920">
        <v>0</v>
      </c>
      <c r="AB3920">
        <v>0.89199192423278384</v>
      </c>
      <c r="AC3920">
        <v>0</v>
      </c>
      <c r="AD3920">
        <v>0</v>
      </c>
      <c r="AE3920">
        <v>77.327974283260971</v>
      </c>
    </row>
    <row r="3921" spans="1:31" x14ac:dyDescent="0.25">
      <c r="A3921">
        <v>1813143</v>
      </c>
      <c r="B3921">
        <v>1</v>
      </c>
      <c r="C3921" t="s">
        <v>81</v>
      </c>
      <c r="D3921" t="s">
        <v>127</v>
      </c>
      <c r="E3921" t="s">
        <v>193</v>
      </c>
      <c r="F3921" t="s">
        <v>11493</v>
      </c>
      <c r="G3921" t="s">
        <v>1943</v>
      </c>
      <c r="H3921" t="s">
        <v>134</v>
      </c>
      <c r="I3921" t="s">
        <v>135</v>
      </c>
      <c r="J3921" t="s">
        <v>136</v>
      </c>
      <c r="K3921" t="s">
        <v>137</v>
      </c>
      <c r="L3921" t="s">
        <v>11494</v>
      </c>
      <c r="M3921" t="s">
        <v>11495</v>
      </c>
      <c r="N3921">
        <v>1.3233333329999999</v>
      </c>
      <c r="O3921">
        <v>0</v>
      </c>
      <c r="P3921">
        <v>43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16.863234475897563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16.863234475897563</v>
      </c>
    </row>
    <row r="3922" spans="1:31" x14ac:dyDescent="0.25">
      <c r="A3922">
        <v>1813145</v>
      </c>
      <c r="B3922">
        <v>1</v>
      </c>
      <c r="C3922" t="s">
        <v>80</v>
      </c>
      <c r="D3922" t="s">
        <v>84</v>
      </c>
      <c r="E3922" t="s">
        <v>291</v>
      </c>
      <c r="F3922" t="s">
        <v>11479</v>
      </c>
      <c r="G3922" t="s">
        <v>148</v>
      </c>
      <c r="H3922" t="s">
        <v>134</v>
      </c>
      <c r="I3922" t="s">
        <v>135</v>
      </c>
      <c r="J3922" t="s">
        <v>136</v>
      </c>
      <c r="K3922" t="s">
        <v>137</v>
      </c>
      <c r="L3922" t="s">
        <v>11496</v>
      </c>
      <c r="M3922" t="s">
        <v>11497</v>
      </c>
      <c r="N3922">
        <v>1.125</v>
      </c>
      <c r="O3922">
        <v>0</v>
      </c>
      <c r="P3922">
        <v>900</v>
      </c>
      <c r="Q3922">
        <v>0</v>
      </c>
      <c r="R3922">
        <v>0</v>
      </c>
      <c r="S3922">
        <v>0</v>
      </c>
      <c r="T3922">
        <v>65</v>
      </c>
      <c r="U3922">
        <v>0</v>
      </c>
      <c r="V3922">
        <v>0</v>
      </c>
      <c r="W3922">
        <v>0</v>
      </c>
      <c r="X3922">
        <v>263.46879023000918</v>
      </c>
      <c r="Y3922">
        <v>0</v>
      </c>
      <c r="Z3922">
        <v>0</v>
      </c>
      <c r="AA3922">
        <v>0</v>
      </c>
      <c r="AB3922">
        <v>54.458726600538398</v>
      </c>
      <c r="AC3922">
        <v>0</v>
      </c>
      <c r="AD3922">
        <v>0</v>
      </c>
      <c r="AE3922">
        <v>317.92751683054757</v>
      </c>
    </row>
    <row r="3923" spans="1:31" x14ac:dyDescent="0.25">
      <c r="A3923">
        <v>1813147</v>
      </c>
      <c r="B3923">
        <v>1</v>
      </c>
      <c r="C3923" t="s">
        <v>80</v>
      </c>
      <c r="D3923" t="s">
        <v>93</v>
      </c>
      <c r="E3923" t="s">
        <v>131</v>
      </c>
      <c r="F3923" t="s">
        <v>11498</v>
      </c>
      <c r="G3923" t="s">
        <v>231</v>
      </c>
      <c r="H3923" t="s">
        <v>134</v>
      </c>
      <c r="I3923" t="s">
        <v>135</v>
      </c>
      <c r="J3923" t="s">
        <v>136</v>
      </c>
      <c r="K3923" t="s">
        <v>137</v>
      </c>
      <c r="L3923" t="s">
        <v>11499</v>
      </c>
      <c r="M3923" t="s">
        <v>11500</v>
      </c>
      <c r="N3923">
        <v>1.9522222220000001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0.580640368927275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0.580640368927275</v>
      </c>
    </row>
    <row r="3924" spans="1:31" x14ac:dyDescent="0.25">
      <c r="A3924">
        <v>1813148</v>
      </c>
      <c r="B3924">
        <v>1</v>
      </c>
      <c r="C3924" t="s">
        <v>80</v>
      </c>
      <c r="D3924" t="s">
        <v>97</v>
      </c>
      <c r="E3924" t="s">
        <v>176</v>
      </c>
      <c r="F3924" t="s">
        <v>11501</v>
      </c>
      <c r="G3924" t="s">
        <v>2631</v>
      </c>
      <c r="H3924" t="s">
        <v>143</v>
      </c>
      <c r="I3924" t="s">
        <v>135</v>
      </c>
      <c r="J3924" t="s">
        <v>136</v>
      </c>
      <c r="K3924" t="s">
        <v>137</v>
      </c>
      <c r="L3924" t="s">
        <v>11502</v>
      </c>
      <c r="M3924" t="s">
        <v>11503</v>
      </c>
      <c r="N3924">
        <v>1.089722222</v>
      </c>
      <c r="O3924">
        <v>7</v>
      </c>
      <c r="P3924">
        <v>700</v>
      </c>
      <c r="Q3924">
        <v>7</v>
      </c>
      <c r="R3924">
        <v>79</v>
      </c>
      <c r="S3924">
        <v>20</v>
      </c>
      <c r="T3924">
        <v>85</v>
      </c>
      <c r="U3924">
        <v>1</v>
      </c>
      <c r="V3924">
        <v>0</v>
      </c>
      <c r="W3924">
        <v>650.64136271529867</v>
      </c>
      <c r="X3924">
        <v>283.35599927275513</v>
      </c>
      <c r="Y3924">
        <v>334.58199621999478</v>
      </c>
      <c r="Z3924">
        <v>16.018835021418774</v>
      </c>
      <c r="AA3924">
        <v>199.1299122633848</v>
      </c>
      <c r="AB3924">
        <v>83.904270411792922</v>
      </c>
      <c r="AC3924">
        <v>0</v>
      </c>
      <c r="AD3924">
        <v>0</v>
      </c>
      <c r="AE3924">
        <v>1567.632375904645</v>
      </c>
    </row>
    <row r="3925" spans="1:31" x14ac:dyDescent="0.25">
      <c r="A3925">
        <v>1813150</v>
      </c>
      <c r="B3925">
        <v>1</v>
      </c>
      <c r="C3925" t="s">
        <v>81</v>
      </c>
      <c r="D3925" t="s">
        <v>122</v>
      </c>
      <c r="E3925" t="s">
        <v>291</v>
      </c>
      <c r="F3925" t="s">
        <v>11504</v>
      </c>
      <c r="G3925" t="s">
        <v>424</v>
      </c>
      <c r="H3925" t="s">
        <v>134</v>
      </c>
      <c r="I3925" t="s">
        <v>135</v>
      </c>
      <c r="J3925" t="s">
        <v>136</v>
      </c>
      <c r="K3925" t="s">
        <v>137</v>
      </c>
      <c r="L3925" t="s">
        <v>11505</v>
      </c>
      <c r="M3925" t="s">
        <v>11506</v>
      </c>
      <c r="N3925">
        <v>0.78916666599999996</v>
      </c>
      <c r="O3925">
        <v>0</v>
      </c>
      <c r="P3925">
        <v>14</v>
      </c>
      <c r="Q3925">
        <v>0</v>
      </c>
      <c r="R3925">
        <v>8</v>
      </c>
      <c r="S3925">
        <v>0</v>
      </c>
      <c r="T3925">
        <v>7</v>
      </c>
      <c r="U3925">
        <v>0</v>
      </c>
      <c r="V3925">
        <v>0</v>
      </c>
      <c r="W3925">
        <v>0</v>
      </c>
      <c r="X3925">
        <v>1.0936880805322042</v>
      </c>
      <c r="Y3925">
        <v>0</v>
      </c>
      <c r="Z3925">
        <v>0.88066688733318743</v>
      </c>
      <c r="AA3925">
        <v>0</v>
      </c>
      <c r="AB3925">
        <v>5.8566319373931846</v>
      </c>
      <c r="AC3925">
        <v>0</v>
      </c>
      <c r="AD3925">
        <v>0</v>
      </c>
      <c r="AE3925">
        <v>7.8309869052585768</v>
      </c>
    </row>
    <row r="3926" spans="1:31" x14ac:dyDescent="0.25">
      <c r="A3926">
        <v>1813151</v>
      </c>
      <c r="B3926">
        <v>1</v>
      </c>
      <c r="C3926" t="s">
        <v>80</v>
      </c>
      <c r="D3926" t="s">
        <v>94</v>
      </c>
      <c r="E3926" t="s">
        <v>146</v>
      </c>
      <c r="F3926" t="s">
        <v>11507</v>
      </c>
      <c r="G3926" t="s">
        <v>170</v>
      </c>
      <c r="H3926" t="s">
        <v>143</v>
      </c>
      <c r="I3926" t="s">
        <v>135</v>
      </c>
      <c r="J3926" t="s">
        <v>136</v>
      </c>
      <c r="K3926" t="s">
        <v>137</v>
      </c>
      <c r="L3926" t="s">
        <v>11508</v>
      </c>
      <c r="M3926" t="s">
        <v>11509</v>
      </c>
      <c r="N3926">
        <v>0.86750000000000005</v>
      </c>
      <c r="O3926">
        <v>0</v>
      </c>
      <c r="P3926">
        <v>86</v>
      </c>
      <c r="Q3926">
        <v>0</v>
      </c>
      <c r="R3926">
        <v>0</v>
      </c>
      <c r="S3926">
        <v>0</v>
      </c>
      <c r="T3926">
        <v>11</v>
      </c>
      <c r="U3926">
        <v>0</v>
      </c>
      <c r="V3926">
        <v>0</v>
      </c>
      <c r="W3926">
        <v>0</v>
      </c>
      <c r="X3926">
        <v>9.3147833297006404</v>
      </c>
      <c r="Y3926">
        <v>0</v>
      </c>
      <c r="Z3926">
        <v>0</v>
      </c>
      <c r="AA3926">
        <v>0</v>
      </c>
      <c r="AB3926">
        <v>1.7006113076659974</v>
      </c>
      <c r="AC3926">
        <v>0</v>
      </c>
      <c r="AD3926">
        <v>0</v>
      </c>
      <c r="AE3926">
        <v>11.015394637366638</v>
      </c>
    </row>
    <row r="3927" spans="1:31" x14ac:dyDescent="0.25">
      <c r="A3927">
        <v>1813152</v>
      </c>
      <c r="B3927">
        <v>1</v>
      </c>
      <c r="C3927" t="s">
        <v>80</v>
      </c>
      <c r="D3927" t="s">
        <v>93</v>
      </c>
      <c r="E3927" t="s">
        <v>131</v>
      </c>
      <c r="F3927" t="s">
        <v>11510</v>
      </c>
      <c r="G3927" t="s">
        <v>231</v>
      </c>
      <c r="H3927" t="s">
        <v>134</v>
      </c>
      <c r="I3927" t="s">
        <v>135</v>
      </c>
      <c r="J3927" t="s">
        <v>136</v>
      </c>
      <c r="K3927" t="s">
        <v>137</v>
      </c>
      <c r="L3927" t="s">
        <v>11511</v>
      </c>
      <c r="M3927" t="s">
        <v>11512</v>
      </c>
      <c r="N3927">
        <v>0.64583333300000001</v>
      </c>
      <c r="O3927">
        <v>0</v>
      </c>
      <c r="P3927">
        <v>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</row>
    <row r="3928" spans="1:31" x14ac:dyDescent="0.25">
      <c r="A3928">
        <v>1813153</v>
      </c>
      <c r="B3928">
        <v>1</v>
      </c>
      <c r="C3928" t="s">
        <v>80</v>
      </c>
      <c r="D3928" t="s">
        <v>97</v>
      </c>
      <c r="E3928" t="s">
        <v>339</v>
      </c>
      <c r="F3928" t="s">
        <v>11468</v>
      </c>
      <c r="G3928" t="s">
        <v>142</v>
      </c>
      <c r="H3928" t="s">
        <v>143</v>
      </c>
      <c r="I3928" t="s">
        <v>135</v>
      </c>
      <c r="J3928" t="s">
        <v>136</v>
      </c>
      <c r="K3928" t="s">
        <v>137</v>
      </c>
      <c r="L3928" t="s">
        <v>11513</v>
      </c>
      <c r="M3928" t="s">
        <v>11514</v>
      </c>
      <c r="N3928">
        <v>0.46378333300000002</v>
      </c>
      <c r="O3928">
        <v>7</v>
      </c>
      <c r="P3928">
        <v>699</v>
      </c>
      <c r="Q3928">
        <v>7</v>
      </c>
      <c r="R3928">
        <v>79</v>
      </c>
      <c r="S3928">
        <v>20</v>
      </c>
      <c r="T3928">
        <v>85</v>
      </c>
      <c r="U3928">
        <v>1</v>
      </c>
      <c r="V3928">
        <v>0</v>
      </c>
      <c r="W3928">
        <v>277.08284029205259</v>
      </c>
      <c r="X3928">
        <v>120.55580798137588</v>
      </c>
      <c r="Y3928">
        <v>142.34084211728981</v>
      </c>
      <c r="Z3928">
        <v>6.8267495970449579</v>
      </c>
      <c r="AA3928">
        <v>84.65491618599836</v>
      </c>
      <c r="AB3928">
        <v>35.67775357410877</v>
      </c>
      <c r="AC3928">
        <v>0</v>
      </c>
      <c r="AD3928">
        <v>0</v>
      </c>
      <c r="AE3928">
        <v>667.13890974787034</v>
      </c>
    </row>
    <row r="3929" spans="1:31" x14ac:dyDescent="0.25">
      <c r="A3929">
        <v>1813155</v>
      </c>
      <c r="B3929">
        <v>1</v>
      </c>
      <c r="C3929" t="s">
        <v>81</v>
      </c>
      <c r="D3929" t="s">
        <v>112</v>
      </c>
      <c r="E3929" t="s">
        <v>193</v>
      </c>
      <c r="F3929" t="s">
        <v>11515</v>
      </c>
      <c r="G3929" t="s">
        <v>373</v>
      </c>
      <c r="H3929" t="s">
        <v>134</v>
      </c>
      <c r="I3929" t="s">
        <v>135</v>
      </c>
      <c r="J3929" t="s">
        <v>136</v>
      </c>
      <c r="K3929" t="s">
        <v>137</v>
      </c>
      <c r="L3929" t="s">
        <v>11516</v>
      </c>
      <c r="M3929" t="s">
        <v>11517</v>
      </c>
      <c r="N3929">
        <v>1.4927777769999999</v>
      </c>
      <c r="O3929">
        <v>0</v>
      </c>
      <c r="P3929">
        <v>194</v>
      </c>
      <c r="Q3929">
        <v>0</v>
      </c>
      <c r="R3929">
        <v>7</v>
      </c>
      <c r="S3929">
        <v>0</v>
      </c>
      <c r="T3929">
        <v>6</v>
      </c>
      <c r="U3929">
        <v>0</v>
      </c>
      <c r="V3929">
        <v>0</v>
      </c>
      <c r="W3929">
        <v>0</v>
      </c>
      <c r="X3929">
        <v>59.208190857401753</v>
      </c>
      <c r="Y3929">
        <v>0</v>
      </c>
      <c r="Z3929">
        <v>0.19246417380711331</v>
      </c>
      <c r="AA3929">
        <v>0</v>
      </c>
      <c r="AB3929">
        <v>7.2929465425944828</v>
      </c>
      <c r="AC3929">
        <v>0</v>
      </c>
      <c r="AD3929">
        <v>0</v>
      </c>
      <c r="AE3929">
        <v>66.693601573803349</v>
      </c>
    </row>
    <row r="3930" spans="1:31" x14ac:dyDescent="0.25">
      <c r="A3930">
        <v>1813156</v>
      </c>
      <c r="B3930">
        <v>1</v>
      </c>
      <c r="C3930" t="s">
        <v>80</v>
      </c>
      <c r="D3930" t="s">
        <v>98</v>
      </c>
      <c r="E3930" t="s">
        <v>131</v>
      </c>
      <c r="F3930" t="s">
        <v>11518</v>
      </c>
      <c r="G3930" t="s">
        <v>231</v>
      </c>
      <c r="H3930" t="s">
        <v>134</v>
      </c>
      <c r="I3930" t="s">
        <v>135</v>
      </c>
      <c r="J3930" t="s">
        <v>136</v>
      </c>
      <c r="K3930" t="s">
        <v>137</v>
      </c>
      <c r="L3930" t="s">
        <v>11519</v>
      </c>
      <c r="M3930" t="s">
        <v>11520</v>
      </c>
      <c r="N3930">
        <v>2.0811111109999998</v>
      </c>
      <c r="O3930">
        <v>0</v>
      </c>
      <c r="P3930">
        <v>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0.15776337541248836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0.15776337541248836</v>
      </c>
    </row>
    <row r="3931" spans="1:31" x14ac:dyDescent="0.25">
      <c r="A3931">
        <v>1813158</v>
      </c>
      <c r="B3931">
        <v>1</v>
      </c>
      <c r="C3931" t="s">
        <v>81</v>
      </c>
      <c r="D3931" t="s">
        <v>113</v>
      </c>
      <c r="E3931" t="s">
        <v>193</v>
      </c>
      <c r="F3931" t="s">
        <v>5230</v>
      </c>
      <c r="G3931" t="s">
        <v>2090</v>
      </c>
      <c r="H3931" t="s">
        <v>134</v>
      </c>
      <c r="I3931" t="s">
        <v>135</v>
      </c>
      <c r="J3931" t="s">
        <v>136</v>
      </c>
      <c r="K3931" t="s">
        <v>137</v>
      </c>
      <c r="L3931" t="s">
        <v>11521</v>
      </c>
      <c r="M3931" t="s">
        <v>11522</v>
      </c>
      <c r="N3931">
        <v>2.5747222220000001</v>
      </c>
      <c r="O3931">
        <v>0</v>
      </c>
      <c r="P3931">
        <v>10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1.7775063080985918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1.7775063080985918</v>
      </c>
    </row>
    <row r="3932" spans="1:31" x14ac:dyDescent="0.25">
      <c r="A3932">
        <v>1813160</v>
      </c>
      <c r="B3932">
        <v>1</v>
      </c>
      <c r="C3932" t="s">
        <v>81</v>
      </c>
      <c r="D3932" t="s">
        <v>128</v>
      </c>
      <c r="E3932" t="s">
        <v>193</v>
      </c>
      <c r="F3932" t="s">
        <v>11523</v>
      </c>
      <c r="G3932" t="s">
        <v>235</v>
      </c>
      <c r="H3932" t="s">
        <v>134</v>
      </c>
      <c r="I3932" t="s">
        <v>135</v>
      </c>
      <c r="J3932" t="s">
        <v>136</v>
      </c>
      <c r="K3932" t="s">
        <v>137</v>
      </c>
      <c r="L3932" t="s">
        <v>11524</v>
      </c>
      <c r="M3932" t="s">
        <v>11525</v>
      </c>
      <c r="N3932">
        <v>1.778611111</v>
      </c>
      <c r="O3932">
        <v>0</v>
      </c>
      <c r="P3932">
        <v>6</v>
      </c>
      <c r="Q3932">
        <v>0</v>
      </c>
      <c r="R3932">
        <v>1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2.1337435543107559</v>
      </c>
      <c r="Y3932">
        <v>0</v>
      </c>
      <c r="Z3932">
        <v>3.4938780604806388E-2</v>
      </c>
      <c r="AA3932">
        <v>0</v>
      </c>
      <c r="AB3932">
        <v>0</v>
      </c>
      <c r="AC3932">
        <v>0</v>
      </c>
      <c r="AD3932">
        <v>0</v>
      </c>
      <c r="AE3932">
        <v>2.1686823349155624</v>
      </c>
    </row>
    <row r="3933" spans="1:31" x14ac:dyDescent="0.25">
      <c r="A3933">
        <v>1813161</v>
      </c>
      <c r="B3933">
        <v>1</v>
      </c>
      <c r="C3933" t="s">
        <v>80</v>
      </c>
      <c r="D3933" t="s">
        <v>97</v>
      </c>
      <c r="E3933" t="s">
        <v>146</v>
      </c>
      <c r="F3933" t="s">
        <v>11526</v>
      </c>
      <c r="G3933" t="s">
        <v>142</v>
      </c>
      <c r="H3933" t="s">
        <v>143</v>
      </c>
      <c r="I3933" t="s">
        <v>135</v>
      </c>
      <c r="J3933" t="s">
        <v>136</v>
      </c>
      <c r="K3933" t="s">
        <v>137</v>
      </c>
      <c r="L3933" t="s">
        <v>11527</v>
      </c>
      <c r="M3933" t="s">
        <v>11528</v>
      </c>
      <c r="N3933">
        <v>0.6825</v>
      </c>
      <c r="O3933">
        <v>0</v>
      </c>
      <c r="P3933">
        <v>67</v>
      </c>
      <c r="Q3933">
        <v>0</v>
      </c>
      <c r="R3933">
        <v>20</v>
      </c>
      <c r="S3933">
        <v>0</v>
      </c>
      <c r="T3933">
        <v>10</v>
      </c>
      <c r="U3933">
        <v>0</v>
      </c>
      <c r="V3933">
        <v>0</v>
      </c>
      <c r="W3933">
        <v>0</v>
      </c>
      <c r="X3933">
        <v>32.893518258853966</v>
      </c>
      <c r="Y3933">
        <v>0</v>
      </c>
      <c r="Z3933">
        <v>4.4243194114501199</v>
      </c>
      <c r="AA3933">
        <v>0</v>
      </c>
      <c r="AB3933">
        <v>2.3247014513390849</v>
      </c>
      <c r="AC3933">
        <v>0</v>
      </c>
      <c r="AD3933">
        <v>0</v>
      </c>
      <c r="AE3933">
        <v>39.642539121643175</v>
      </c>
    </row>
    <row r="3934" spans="1:31" x14ac:dyDescent="0.25">
      <c r="A3934">
        <v>1813162</v>
      </c>
      <c r="B3934">
        <v>1</v>
      </c>
      <c r="C3934" t="s">
        <v>81</v>
      </c>
      <c r="D3934" t="s">
        <v>122</v>
      </c>
      <c r="E3934" t="s">
        <v>131</v>
      </c>
      <c r="F3934" t="s">
        <v>11529</v>
      </c>
      <c r="G3934" t="s">
        <v>231</v>
      </c>
      <c r="H3934" t="s">
        <v>134</v>
      </c>
      <c r="I3934" t="s">
        <v>135</v>
      </c>
      <c r="J3934" t="s">
        <v>136</v>
      </c>
      <c r="K3934" t="s">
        <v>137</v>
      </c>
      <c r="L3934" t="s">
        <v>11530</v>
      </c>
      <c r="M3934" t="s">
        <v>11531</v>
      </c>
      <c r="N3934">
        <v>1.676388888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</row>
    <row r="3935" spans="1:31" x14ac:dyDescent="0.25">
      <c r="A3935">
        <v>1813165</v>
      </c>
      <c r="B3935">
        <v>1</v>
      </c>
      <c r="C3935" t="s">
        <v>80</v>
      </c>
      <c r="D3935" t="s">
        <v>109</v>
      </c>
      <c r="E3935" t="s">
        <v>193</v>
      </c>
      <c r="F3935" t="s">
        <v>11532</v>
      </c>
      <c r="G3935" t="s">
        <v>235</v>
      </c>
      <c r="H3935" t="s">
        <v>134</v>
      </c>
      <c r="I3935" t="s">
        <v>135</v>
      </c>
      <c r="J3935" t="s">
        <v>136</v>
      </c>
      <c r="K3935" t="s">
        <v>137</v>
      </c>
      <c r="L3935" t="s">
        <v>11533</v>
      </c>
      <c r="M3935" t="s">
        <v>11534</v>
      </c>
      <c r="N3935">
        <v>1.435277777</v>
      </c>
      <c r="O3935">
        <v>0</v>
      </c>
      <c r="P3935">
        <v>4</v>
      </c>
      <c r="Q3935">
        <v>0</v>
      </c>
      <c r="R3935">
        <v>2</v>
      </c>
      <c r="S3935">
        <v>0</v>
      </c>
      <c r="T3935">
        <v>8</v>
      </c>
      <c r="U3935">
        <v>0</v>
      </c>
      <c r="V3935">
        <v>0</v>
      </c>
      <c r="W3935">
        <v>0</v>
      </c>
      <c r="X3935">
        <v>1.0912744136966008</v>
      </c>
      <c r="Y3935">
        <v>0</v>
      </c>
      <c r="Z3935">
        <v>3.2909288666588736</v>
      </c>
      <c r="AA3935">
        <v>0</v>
      </c>
      <c r="AB3935">
        <v>1.9326285921720545</v>
      </c>
      <c r="AC3935">
        <v>0</v>
      </c>
      <c r="AD3935">
        <v>0</v>
      </c>
      <c r="AE3935">
        <v>6.3148318725275292</v>
      </c>
    </row>
    <row r="3936" spans="1:31" x14ac:dyDescent="0.25">
      <c r="A3936">
        <v>1813170</v>
      </c>
      <c r="B3936">
        <v>1</v>
      </c>
      <c r="C3936" t="s">
        <v>81</v>
      </c>
      <c r="D3936" t="s">
        <v>120</v>
      </c>
      <c r="E3936" t="s">
        <v>193</v>
      </c>
      <c r="F3936" t="s">
        <v>11535</v>
      </c>
      <c r="G3936" t="s">
        <v>235</v>
      </c>
      <c r="H3936" t="s">
        <v>134</v>
      </c>
      <c r="I3936" t="s">
        <v>135</v>
      </c>
      <c r="J3936" t="s">
        <v>136</v>
      </c>
      <c r="K3936" t="s">
        <v>137</v>
      </c>
      <c r="L3936" t="s">
        <v>11536</v>
      </c>
      <c r="M3936" t="s">
        <v>11537</v>
      </c>
      <c r="N3936">
        <v>1.2833333330000001</v>
      </c>
      <c r="O3936">
        <v>0</v>
      </c>
      <c r="P3936">
        <v>4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1.6935015113541751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1.6935015113541751</v>
      </c>
    </row>
    <row r="3937" spans="1:31" x14ac:dyDescent="0.25">
      <c r="A3937">
        <v>1813171</v>
      </c>
      <c r="B3937">
        <v>1</v>
      </c>
      <c r="C3937" t="s">
        <v>80</v>
      </c>
      <c r="D3937" t="s">
        <v>95</v>
      </c>
      <c r="E3937" t="s">
        <v>146</v>
      </c>
      <c r="F3937" t="s">
        <v>11538</v>
      </c>
      <c r="G3937" t="s">
        <v>170</v>
      </c>
      <c r="H3937" t="s">
        <v>143</v>
      </c>
      <c r="I3937" t="s">
        <v>135</v>
      </c>
      <c r="J3937" t="s">
        <v>136</v>
      </c>
      <c r="K3937" t="s">
        <v>137</v>
      </c>
      <c r="L3937" t="s">
        <v>11539</v>
      </c>
      <c r="M3937" t="s">
        <v>11540</v>
      </c>
      <c r="N3937">
        <v>0.76333333299999995</v>
      </c>
      <c r="O3937">
        <v>0</v>
      </c>
      <c r="P3937">
        <v>346</v>
      </c>
      <c r="Q3937">
        <v>0</v>
      </c>
      <c r="R3937">
        <v>3</v>
      </c>
      <c r="S3937">
        <v>1</v>
      </c>
      <c r="T3937">
        <v>8</v>
      </c>
      <c r="U3937">
        <v>0</v>
      </c>
      <c r="V3937">
        <v>0</v>
      </c>
      <c r="W3937">
        <v>0</v>
      </c>
      <c r="X3937">
        <v>58.933496156827779</v>
      </c>
      <c r="Y3937">
        <v>0</v>
      </c>
      <c r="Z3937">
        <v>0.70218866068217345</v>
      </c>
      <c r="AA3937">
        <v>0.66663144654759998</v>
      </c>
      <c r="AB3937">
        <v>1.7947791704233202</v>
      </c>
      <c r="AC3937">
        <v>0</v>
      </c>
      <c r="AD3937">
        <v>0</v>
      </c>
      <c r="AE3937">
        <v>62.09709543448087</v>
      </c>
    </row>
    <row r="3938" spans="1:31" x14ac:dyDescent="0.25">
      <c r="A3938">
        <v>1813172</v>
      </c>
      <c r="B3938">
        <v>1</v>
      </c>
      <c r="C3938" t="s">
        <v>81</v>
      </c>
      <c r="D3938" t="s">
        <v>119</v>
      </c>
      <c r="E3938" t="s">
        <v>140</v>
      </c>
      <c r="F3938" t="s">
        <v>11184</v>
      </c>
      <c r="G3938" t="s">
        <v>142</v>
      </c>
      <c r="H3938" t="s">
        <v>143</v>
      </c>
      <c r="I3938" t="s">
        <v>199</v>
      </c>
      <c r="J3938" t="s">
        <v>136</v>
      </c>
      <c r="K3938" t="s">
        <v>137</v>
      </c>
      <c r="L3938" t="s">
        <v>11541</v>
      </c>
      <c r="M3938" t="s">
        <v>11542</v>
      </c>
      <c r="N3938">
        <v>7.2222220000000004E-3</v>
      </c>
      <c r="O3938">
        <v>0</v>
      </c>
      <c r="P3938">
        <v>1498</v>
      </c>
      <c r="Q3938">
        <v>92</v>
      </c>
      <c r="R3938">
        <v>333</v>
      </c>
      <c r="S3938">
        <v>2</v>
      </c>
      <c r="T3938">
        <v>66</v>
      </c>
      <c r="U3938">
        <v>0</v>
      </c>
      <c r="V3938">
        <v>0</v>
      </c>
      <c r="W3938">
        <v>0</v>
      </c>
      <c r="X3938">
        <v>1.7907758212127853</v>
      </c>
      <c r="Y3938">
        <v>1.1711975035956941</v>
      </c>
      <c r="Z3938">
        <v>2.5008211489004268</v>
      </c>
      <c r="AA3938">
        <v>3.6812390252560001E-2</v>
      </c>
      <c r="AB3938">
        <v>8.815780371522948E-2</v>
      </c>
      <c r="AC3938">
        <v>0</v>
      </c>
      <c r="AD3938">
        <v>0</v>
      </c>
      <c r="AE3938">
        <v>5.5877646676766952</v>
      </c>
    </row>
    <row r="3939" spans="1:31" x14ac:dyDescent="0.25">
      <c r="A3939">
        <v>1813173</v>
      </c>
      <c r="B3939">
        <v>1</v>
      </c>
      <c r="C3939" t="s">
        <v>80</v>
      </c>
      <c r="D3939" t="s">
        <v>101</v>
      </c>
      <c r="E3939" t="s">
        <v>131</v>
      </c>
      <c r="F3939" t="s">
        <v>11543</v>
      </c>
      <c r="G3939" t="s">
        <v>231</v>
      </c>
      <c r="H3939" t="s">
        <v>134</v>
      </c>
      <c r="I3939" t="s">
        <v>135</v>
      </c>
      <c r="J3939" t="s">
        <v>136</v>
      </c>
      <c r="K3939" t="s">
        <v>137</v>
      </c>
      <c r="L3939" t="s">
        <v>11544</v>
      </c>
      <c r="M3939" t="s">
        <v>11545</v>
      </c>
      <c r="N3939">
        <v>0.79527777700000002</v>
      </c>
      <c r="O3939">
        <v>0</v>
      </c>
      <c r="P3939">
        <v>2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0.34252775988560508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0.34252775988560508</v>
      </c>
    </row>
    <row r="3940" spans="1:31" x14ac:dyDescent="0.25">
      <c r="A3940">
        <v>1813174</v>
      </c>
      <c r="B3940">
        <v>1</v>
      </c>
      <c r="C3940" t="s">
        <v>80</v>
      </c>
      <c r="D3940" t="s">
        <v>87</v>
      </c>
      <c r="E3940" t="s">
        <v>131</v>
      </c>
      <c r="F3940" t="s">
        <v>11546</v>
      </c>
      <c r="G3940" t="s">
        <v>231</v>
      </c>
      <c r="H3940" t="s">
        <v>134</v>
      </c>
      <c r="I3940" t="s">
        <v>135</v>
      </c>
      <c r="J3940" t="s">
        <v>136</v>
      </c>
      <c r="K3940" t="s">
        <v>137</v>
      </c>
      <c r="L3940" t="s">
        <v>11547</v>
      </c>
      <c r="M3940" t="s">
        <v>11548</v>
      </c>
      <c r="N3940">
        <v>7.3133333330000001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2.0829988226634311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2.0829988226634311</v>
      </c>
    </row>
    <row r="3941" spans="1:31" x14ac:dyDescent="0.25">
      <c r="A3941">
        <v>1813175</v>
      </c>
      <c r="B3941">
        <v>1</v>
      </c>
      <c r="C3941" t="s">
        <v>81</v>
      </c>
      <c r="D3941" t="s">
        <v>123</v>
      </c>
      <c r="E3941" t="s">
        <v>193</v>
      </c>
      <c r="F3941" t="s">
        <v>11549</v>
      </c>
      <c r="G3941" t="s">
        <v>235</v>
      </c>
      <c r="H3941" t="s">
        <v>134</v>
      </c>
      <c r="I3941" t="s">
        <v>135</v>
      </c>
      <c r="J3941" t="s">
        <v>136</v>
      </c>
      <c r="K3941" t="s">
        <v>137</v>
      </c>
      <c r="L3941" t="s">
        <v>11550</v>
      </c>
      <c r="M3941" t="s">
        <v>11551</v>
      </c>
      <c r="N3941">
        <v>0.85277777700000001</v>
      </c>
      <c r="O3941">
        <v>0</v>
      </c>
      <c r="P3941">
        <v>78</v>
      </c>
      <c r="Q3941">
        <v>0</v>
      </c>
      <c r="R3941">
        <v>8</v>
      </c>
      <c r="S3941">
        <v>0</v>
      </c>
      <c r="T3941">
        <v>4</v>
      </c>
      <c r="U3941">
        <v>0</v>
      </c>
      <c r="V3941">
        <v>0</v>
      </c>
      <c r="W3941">
        <v>0</v>
      </c>
      <c r="X3941">
        <v>17.62087161182885</v>
      </c>
      <c r="Y3941">
        <v>0</v>
      </c>
      <c r="Z3941">
        <v>0.83995739495940003</v>
      </c>
      <c r="AA3941">
        <v>0</v>
      </c>
      <c r="AB3941">
        <v>0.84899851227165546</v>
      </c>
      <c r="AC3941">
        <v>0</v>
      </c>
      <c r="AD3941">
        <v>0</v>
      </c>
      <c r="AE3941">
        <v>19.309827519059905</v>
      </c>
    </row>
    <row r="3942" spans="1:31" x14ac:dyDescent="0.25">
      <c r="A3942">
        <v>1813176</v>
      </c>
      <c r="B3942">
        <v>1</v>
      </c>
      <c r="C3942" t="s">
        <v>81</v>
      </c>
      <c r="D3942" t="s">
        <v>122</v>
      </c>
      <c r="E3942" t="s">
        <v>193</v>
      </c>
      <c r="F3942" t="s">
        <v>11552</v>
      </c>
      <c r="G3942" t="s">
        <v>235</v>
      </c>
      <c r="H3942" t="s">
        <v>134</v>
      </c>
      <c r="I3942" t="s">
        <v>135</v>
      </c>
      <c r="J3942" t="s">
        <v>136</v>
      </c>
      <c r="K3942" t="s">
        <v>137</v>
      </c>
      <c r="L3942" t="s">
        <v>11553</v>
      </c>
      <c r="M3942" t="s">
        <v>11554</v>
      </c>
      <c r="N3942">
        <v>2.3652777770000002</v>
      </c>
      <c r="O3942">
        <v>0</v>
      </c>
      <c r="P3942">
        <v>63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28.617272365945595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28.617272365945595</v>
      </c>
    </row>
    <row r="3943" spans="1:31" x14ac:dyDescent="0.25">
      <c r="A3943">
        <v>1813177</v>
      </c>
      <c r="B3943">
        <v>1</v>
      </c>
      <c r="C3943" t="s">
        <v>81</v>
      </c>
      <c r="D3943" t="s">
        <v>115</v>
      </c>
      <c r="E3943" t="s">
        <v>193</v>
      </c>
      <c r="F3943" t="s">
        <v>11555</v>
      </c>
      <c r="G3943" t="s">
        <v>235</v>
      </c>
      <c r="H3943" t="s">
        <v>134</v>
      </c>
      <c r="I3943" t="s">
        <v>135</v>
      </c>
      <c r="J3943" t="s">
        <v>136</v>
      </c>
      <c r="K3943" t="s">
        <v>137</v>
      </c>
      <c r="L3943" t="s">
        <v>11556</v>
      </c>
      <c r="M3943" t="s">
        <v>11557</v>
      </c>
      <c r="N3943">
        <v>1.295555555</v>
      </c>
      <c r="O3943">
        <v>0</v>
      </c>
      <c r="P3943">
        <v>10</v>
      </c>
      <c r="Q3943">
        <v>0</v>
      </c>
      <c r="R3943">
        <v>5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0.36225022916023331</v>
      </c>
      <c r="Y3943">
        <v>0</v>
      </c>
      <c r="Z3943">
        <v>9.3865164064888887E-3</v>
      </c>
      <c r="AA3943">
        <v>0</v>
      </c>
      <c r="AB3943">
        <v>0</v>
      </c>
      <c r="AC3943">
        <v>0</v>
      </c>
      <c r="AD3943">
        <v>0</v>
      </c>
      <c r="AE3943">
        <v>0.37163674556672222</v>
      </c>
    </row>
    <row r="3944" spans="1:31" x14ac:dyDescent="0.25">
      <c r="A3944">
        <v>1813178</v>
      </c>
      <c r="B3944">
        <v>1</v>
      </c>
      <c r="C3944" t="s">
        <v>81</v>
      </c>
      <c r="D3944" t="s">
        <v>127</v>
      </c>
      <c r="E3944" t="s">
        <v>291</v>
      </c>
      <c r="F3944" t="s">
        <v>7551</v>
      </c>
      <c r="G3944" t="s">
        <v>424</v>
      </c>
      <c r="H3944" t="s">
        <v>134</v>
      </c>
      <c r="I3944" t="s">
        <v>135</v>
      </c>
      <c r="J3944" t="s">
        <v>136</v>
      </c>
      <c r="K3944" t="s">
        <v>137</v>
      </c>
      <c r="L3944" t="s">
        <v>11558</v>
      </c>
      <c r="M3944" t="s">
        <v>11559</v>
      </c>
      <c r="N3944">
        <v>2.3941666659999998</v>
      </c>
      <c r="O3944">
        <v>0</v>
      </c>
      <c r="P3944">
        <v>34</v>
      </c>
      <c r="Q3944">
        <v>0</v>
      </c>
      <c r="R3944">
        <v>0</v>
      </c>
      <c r="S3944">
        <v>0</v>
      </c>
      <c r="T3944">
        <v>2</v>
      </c>
      <c r="U3944">
        <v>0</v>
      </c>
      <c r="V3944">
        <v>0</v>
      </c>
      <c r="W3944">
        <v>0</v>
      </c>
      <c r="X3944">
        <v>15.065457051527984</v>
      </c>
      <c r="Y3944">
        <v>0</v>
      </c>
      <c r="Z3944">
        <v>0</v>
      </c>
      <c r="AA3944">
        <v>0</v>
      </c>
      <c r="AB3944">
        <v>0.53817989910343755</v>
      </c>
      <c r="AC3944">
        <v>0</v>
      </c>
      <c r="AD3944">
        <v>0</v>
      </c>
      <c r="AE3944">
        <v>15.603636950631422</v>
      </c>
    </row>
    <row r="3945" spans="1:31" x14ac:dyDescent="0.25">
      <c r="A3945">
        <v>1813179</v>
      </c>
      <c r="B3945">
        <v>1</v>
      </c>
      <c r="C3945" t="s">
        <v>81</v>
      </c>
      <c r="D3945" t="s">
        <v>117</v>
      </c>
      <c r="E3945" t="s">
        <v>326</v>
      </c>
      <c r="F3945" t="s">
        <v>11560</v>
      </c>
      <c r="G3945" t="s">
        <v>299</v>
      </c>
      <c r="H3945" t="s">
        <v>134</v>
      </c>
      <c r="I3945" t="s">
        <v>135</v>
      </c>
      <c r="J3945" t="s">
        <v>136</v>
      </c>
      <c r="K3945" t="s">
        <v>137</v>
      </c>
      <c r="L3945" t="s">
        <v>11561</v>
      </c>
      <c r="M3945" t="s">
        <v>11562</v>
      </c>
      <c r="N3945">
        <v>2.7213888879999999</v>
      </c>
      <c r="O3945">
        <v>0</v>
      </c>
      <c r="P3945">
        <v>10</v>
      </c>
      <c r="Q3945">
        <v>0</v>
      </c>
      <c r="R3945">
        <v>0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4.0607820081680721</v>
      </c>
      <c r="Y3945">
        <v>0</v>
      </c>
      <c r="Z3945">
        <v>0</v>
      </c>
      <c r="AA3945">
        <v>0</v>
      </c>
      <c r="AB3945">
        <v>0.33221851962945137</v>
      </c>
      <c r="AC3945">
        <v>0</v>
      </c>
      <c r="AD3945">
        <v>0</v>
      </c>
      <c r="AE3945">
        <v>4.3930005277975237</v>
      </c>
    </row>
    <row r="3946" spans="1:31" x14ac:dyDescent="0.25">
      <c r="A3946">
        <v>1813180</v>
      </c>
      <c r="B3946">
        <v>1</v>
      </c>
      <c r="C3946" t="s">
        <v>81</v>
      </c>
      <c r="D3946" t="s">
        <v>117</v>
      </c>
      <c r="E3946" t="s">
        <v>131</v>
      </c>
      <c r="F3946" t="s">
        <v>11563</v>
      </c>
      <c r="G3946" t="s">
        <v>209</v>
      </c>
      <c r="H3946" t="s">
        <v>134</v>
      </c>
      <c r="I3946" t="s">
        <v>135</v>
      </c>
      <c r="J3946" t="s">
        <v>136</v>
      </c>
      <c r="K3946" t="s">
        <v>137</v>
      </c>
      <c r="L3946" t="s">
        <v>11564</v>
      </c>
      <c r="M3946" t="s">
        <v>11565</v>
      </c>
      <c r="N3946">
        <v>3.0961111109999999</v>
      </c>
      <c r="O3946">
        <v>0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1.158780361666667E-4</v>
      </c>
      <c r="AA3946">
        <v>0</v>
      </c>
      <c r="AB3946">
        <v>0</v>
      </c>
      <c r="AC3946">
        <v>0</v>
      </c>
      <c r="AD3946">
        <v>0</v>
      </c>
      <c r="AE3946">
        <v>1.158780361666667E-4</v>
      </c>
    </row>
    <row r="3947" spans="1:31" x14ac:dyDescent="0.25">
      <c r="A3947">
        <v>1813181</v>
      </c>
      <c r="B3947">
        <v>1</v>
      </c>
      <c r="C3947" t="s">
        <v>80</v>
      </c>
      <c r="D3947" t="s">
        <v>97</v>
      </c>
      <c r="E3947" t="s">
        <v>146</v>
      </c>
      <c r="F3947" t="s">
        <v>11526</v>
      </c>
      <c r="G3947" t="s">
        <v>142</v>
      </c>
      <c r="H3947" t="s">
        <v>143</v>
      </c>
      <c r="I3947" t="s">
        <v>135</v>
      </c>
      <c r="J3947" t="s">
        <v>136</v>
      </c>
      <c r="K3947" t="s">
        <v>137</v>
      </c>
      <c r="L3947" t="s">
        <v>11566</v>
      </c>
      <c r="M3947" t="s">
        <v>11567</v>
      </c>
      <c r="N3947">
        <v>0.61944444399999998</v>
      </c>
      <c r="O3947">
        <v>0</v>
      </c>
      <c r="P3947">
        <v>67</v>
      </c>
      <c r="Q3947">
        <v>0</v>
      </c>
      <c r="R3947">
        <v>20</v>
      </c>
      <c r="S3947">
        <v>0</v>
      </c>
      <c r="T3947">
        <v>10</v>
      </c>
      <c r="U3947">
        <v>0</v>
      </c>
      <c r="V3947">
        <v>0</v>
      </c>
      <c r="W3947">
        <v>0</v>
      </c>
      <c r="X3947">
        <v>31.812511414052771</v>
      </c>
      <c r="Y3947">
        <v>0</v>
      </c>
      <c r="Z3947">
        <v>4.0483301985240843</v>
      </c>
      <c r="AA3947">
        <v>0</v>
      </c>
      <c r="AB3947">
        <v>2.0952800599837307</v>
      </c>
      <c r="AC3947">
        <v>0</v>
      </c>
      <c r="AD3947">
        <v>0</v>
      </c>
      <c r="AE3947">
        <v>37.956121672560585</v>
      </c>
    </row>
    <row r="3948" spans="1:31" x14ac:dyDescent="0.25">
      <c r="A3948">
        <v>1813183</v>
      </c>
      <c r="B3948">
        <v>1</v>
      </c>
      <c r="C3948" t="s">
        <v>80</v>
      </c>
      <c r="D3948" t="s">
        <v>103</v>
      </c>
      <c r="E3948" t="s">
        <v>140</v>
      </c>
      <c r="F3948" t="s">
        <v>11568</v>
      </c>
      <c r="G3948" t="s">
        <v>170</v>
      </c>
      <c r="H3948" t="s">
        <v>143</v>
      </c>
      <c r="I3948" t="s">
        <v>135</v>
      </c>
      <c r="J3948" t="s">
        <v>136</v>
      </c>
      <c r="K3948" t="s">
        <v>137</v>
      </c>
      <c r="L3948" t="s">
        <v>11569</v>
      </c>
      <c r="M3948" t="s">
        <v>11570</v>
      </c>
      <c r="N3948">
        <v>1.4938888880000001</v>
      </c>
      <c r="O3948">
        <v>0</v>
      </c>
      <c r="P3948">
        <v>0</v>
      </c>
      <c r="Q3948">
        <v>0</v>
      </c>
      <c r="R3948">
        <v>0</v>
      </c>
      <c r="S3948">
        <v>1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3.0268789435786387</v>
      </c>
      <c r="AB3948">
        <v>0</v>
      </c>
      <c r="AC3948">
        <v>0</v>
      </c>
      <c r="AD3948">
        <v>0</v>
      </c>
      <c r="AE3948">
        <v>3.0268789435786387</v>
      </c>
    </row>
    <row r="3949" spans="1:31" x14ac:dyDescent="0.25">
      <c r="A3949">
        <v>1813185</v>
      </c>
      <c r="B3949">
        <v>1</v>
      </c>
      <c r="C3949" t="s">
        <v>80</v>
      </c>
      <c r="D3949" t="s">
        <v>106</v>
      </c>
      <c r="E3949" t="s">
        <v>146</v>
      </c>
      <c r="F3949" t="s">
        <v>11571</v>
      </c>
      <c r="G3949" t="s">
        <v>612</v>
      </c>
      <c r="H3949" t="s">
        <v>143</v>
      </c>
      <c r="I3949" t="s">
        <v>135</v>
      </c>
      <c r="J3949" t="s">
        <v>136</v>
      </c>
      <c r="K3949" t="s">
        <v>137</v>
      </c>
      <c r="L3949" t="s">
        <v>11572</v>
      </c>
      <c r="M3949" t="s">
        <v>11573</v>
      </c>
      <c r="N3949">
        <v>4.1124999999999998</v>
      </c>
      <c r="O3949">
        <v>0</v>
      </c>
      <c r="P3949">
        <v>40</v>
      </c>
      <c r="Q3949">
        <v>0</v>
      </c>
      <c r="R3949">
        <v>1</v>
      </c>
      <c r="S3949">
        <v>0</v>
      </c>
      <c r="T3949">
        <v>2</v>
      </c>
      <c r="U3949">
        <v>0</v>
      </c>
      <c r="V3949">
        <v>0</v>
      </c>
      <c r="W3949">
        <v>0</v>
      </c>
      <c r="X3949">
        <v>23.703060434537623</v>
      </c>
      <c r="Y3949">
        <v>0</v>
      </c>
      <c r="Z3949">
        <v>0.24877266825494249</v>
      </c>
      <c r="AA3949">
        <v>0</v>
      </c>
      <c r="AB3949">
        <v>6.1066506027003919</v>
      </c>
      <c r="AC3949">
        <v>0</v>
      </c>
      <c r="AD3949">
        <v>0</v>
      </c>
      <c r="AE3949">
        <v>30.058483705492957</v>
      </c>
    </row>
    <row r="3950" spans="1:31" x14ac:dyDescent="0.25">
      <c r="A3950">
        <v>1813189</v>
      </c>
      <c r="B3950">
        <v>1</v>
      </c>
      <c r="C3950" t="s">
        <v>80</v>
      </c>
      <c r="D3950" t="s">
        <v>101</v>
      </c>
      <c r="E3950" t="s">
        <v>131</v>
      </c>
      <c r="F3950" t="s">
        <v>11574</v>
      </c>
      <c r="G3950" t="s">
        <v>231</v>
      </c>
      <c r="H3950" t="s">
        <v>134</v>
      </c>
      <c r="I3950" t="s">
        <v>135</v>
      </c>
      <c r="J3950" t="s">
        <v>136</v>
      </c>
      <c r="K3950" t="s">
        <v>137</v>
      </c>
      <c r="L3950" t="s">
        <v>11575</v>
      </c>
      <c r="M3950" t="s">
        <v>11576</v>
      </c>
      <c r="N3950">
        <v>1.362777777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3.3116315149926798</v>
      </c>
      <c r="AC3950">
        <v>0</v>
      </c>
      <c r="AD3950">
        <v>0</v>
      </c>
      <c r="AE3950">
        <v>3.3116315149926798</v>
      </c>
    </row>
    <row r="3951" spans="1:31" x14ac:dyDescent="0.25">
      <c r="A3951">
        <v>1813190</v>
      </c>
      <c r="B3951">
        <v>1</v>
      </c>
      <c r="C3951" t="s">
        <v>81</v>
      </c>
      <c r="D3951" t="s">
        <v>117</v>
      </c>
      <c r="E3951" t="s">
        <v>131</v>
      </c>
      <c r="F3951" t="s">
        <v>11577</v>
      </c>
      <c r="G3951" t="s">
        <v>231</v>
      </c>
      <c r="H3951" t="s">
        <v>134</v>
      </c>
      <c r="I3951" t="s">
        <v>135</v>
      </c>
      <c r="J3951" t="s">
        <v>136</v>
      </c>
      <c r="K3951" t="s">
        <v>137</v>
      </c>
      <c r="L3951" t="s">
        <v>11578</v>
      </c>
      <c r="M3951" t="s">
        <v>11579</v>
      </c>
      <c r="N3951">
        <v>2.0763888879999999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0.18096107110943946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0.18096107110943946</v>
      </c>
    </row>
    <row r="3952" spans="1:31" x14ac:dyDescent="0.25">
      <c r="A3952">
        <v>1813191</v>
      </c>
      <c r="B3952">
        <v>1</v>
      </c>
      <c r="C3952" t="s">
        <v>80</v>
      </c>
      <c r="D3952" t="s">
        <v>93</v>
      </c>
      <c r="E3952" t="s">
        <v>131</v>
      </c>
      <c r="F3952" t="s">
        <v>11580</v>
      </c>
      <c r="G3952" t="s">
        <v>231</v>
      </c>
      <c r="H3952" t="s">
        <v>134</v>
      </c>
      <c r="I3952" t="s">
        <v>135</v>
      </c>
      <c r="J3952" t="s">
        <v>136</v>
      </c>
      <c r="K3952" t="s">
        <v>137</v>
      </c>
      <c r="L3952" t="s">
        <v>11581</v>
      </c>
      <c r="M3952" t="s">
        <v>11582</v>
      </c>
      <c r="N3952">
        <v>1.6386111109999999</v>
      </c>
      <c r="O3952">
        <v>0</v>
      </c>
      <c r="P3952">
        <v>1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7.6245450965472233E-3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7.6245450965472233E-3</v>
      </c>
    </row>
    <row r="3953" spans="1:31" x14ac:dyDescent="0.25">
      <c r="A3953">
        <v>1813192</v>
      </c>
      <c r="B3953">
        <v>1</v>
      </c>
      <c r="C3953" t="s">
        <v>80</v>
      </c>
      <c r="D3953" t="s">
        <v>93</v>
      </c>
      <c r="E3953" t="s">
        <v>193</v>
      </c>
      <c r="F3953" t="s">
        <v>11583</v>
      </c>
      <c r="G3953" t="s">
        <v>2090</v>
      </c>
      <c r="H3953" t="s">
        <v>134</v>
      </c>
      <c r="I3953" t="s">
        <v>135</v>
      </c>
      <c r="J3953" t="s">
        <v>136</v>
      </c>
      <c r="K3953" t="s">
        <v>137</v>
      </c>
      <c r="L3953" t="s">
        <v>11584</v>
      </c>
      <c r="M3953" t="s">
        <v>11585</v>
      </c>
      <c r="N3953">
        <v>4.8686111109999999</v>
      </c>
      <c r="O3953">
        <v>0</v>
      </c>
      <c r="P3953">
        <v>0</v>
      </c>
      <c r="Q3953">
        <v>0</v>
      </c>
      <c r="R3953">
        <v>4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5.863812768483049</v>
      </c>
      <c r="AA3953">
        <v>0</v>
      </c>
      <c r="AB3953">
        <v>0</v>
      </c>
      <c r="AC3953">
        <v>0</v>
      </c>
      <c r="AD3953">
        <v>0</v>
      </c>
      <c r="AE3953">
        <v>5.863812768483049</v>
      </c>
    </row>
    <row r="3954" spans="1:31" x14ac:dyDescent="0.25">
      <c r="A3954">
        <v>1813193</v>
      </c>
      <c r="B3954">
        <v>1</v>
      </c>
      <c r="C3954" t="s">
        <v>80</v>
      </c>
      <c r="D3954" t="s">
        <v>98</v>
      </c>
      <c r="E3954" t="s">
        <v>193</v>
      </c>
      <c r="F3954" t="s">
        <v>11586</v>
      </c>
      <c r="G3954" t="s">
        <v>235</v>
      </c>
      <c r="H3954" t="s">
        <v>134</v>
      </c>
      <c r="I3954" t="s">
        <v>135</v>
      </c>
      <c r="J3954" t="s">
        <v>136</v>
      </c>
      <c r="K3954" t="s">
        <v>137</v>
      </c>
      <c r="L3954" t="s">
        <v>11587</v>
      </c>
      <c r="M3954" t="s">
        <v>11588</v>
      </c>
      <c r="N3954">
        <v>0.77833333299999996</v>
      </c>
      <c r="O3954">
        <v>0</v>
      </c>
      <c r="P3954">
        <v>0</v>
      </c>
      <c r="Q3954">
        <v>0</v>
      </c>
      <c r="R3954">
        <v>3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0.6831765126410333</v>
      </c>
      <c r="AC3954">
        <v>0</v>
      </c>
      <c r="AD3954">
        <v>0</v>
      </c>
      <c r="AE3954">
        <v>0.6831765126410333</v>
      </c>
    </row>
    <row r="3955" spans="1:31" x14ac:dyDescent="0.25">
      <c r="A3955">
        <v>1813194</v>
      </c>
      <c r="B3955">
        <v>1</v>
      </c>
      <c r="C3955" t="s">
        <v>80</v>
      </c>
      <c r="D3955" t="s">
        <v>93</v>
      </c>
      <c r="E3955" t="s">
        <v>193</v>
      </c>
      <c r="F3955" t="s">
        <v>11589</v>
      </c>
      <c r="G3955" t="s">
        <v>726</v>
      </c>
      <c r="H3955" t="s">
        <v>134</v>
      </c>
      <c r="I3955" t="s">
        <v>135</v>
      </c>
      <c r="J3955" t="s">
        <v>136</v>
      </c>
      <c r="K3955" t="s">
        <v>137</v>
      </c>
      <c r="L3955" t="s">
        <v>11590</v>
      </c>
      <c r="M3955" t="s">
        <v>11591</v>
      </c>
      <c r="N3955">
        <v>1.854166666</v>
      </c>
      <c r="O3955">
        <v>0</v>
      </c>
      <c r="P3955">
        <v>86</v>
      </c>
      <c r="Q3955">
        <v>0</v>
      </c>
      <c r="R3955">
        <v>17</v>
      </c>
      <c r="S3955">
        <v>0</v>
      </c>
      <c r="T3955">
        <v>13</v>
      </c>
      <c r="U3955">
        <v>0</v>
      </c>
      <c r="V3955">
        <v>0</v>
      </c>
      <c r="W3955">
        <v>0</v>
      </c>
      <c r="X3955">
        <v>33.103695130654017</v>
      </c>
      <c r="Y3955">
        <v>0</v>
      </c>
      <c r="Z3955">
        <v>4.9186458892340914</v>
      </c>
      <c r="AA3955">
        <v>0</v>
      </c>
      <c r="AB3955">
        <v>6.4518134547239088</v>
      </c>
      <c r="AC3955">
        <v>0</v>
      </c>
      <c r="AD3955">
        <v>0</v>
      </c>
      <c r="AE3955">
        <v>44.474154474612021</v>
      </c>
    </row>
    <row r="3956" spans="1:31" x14ac:dyDescent="0.25">
      <c r="A3956">
        <v>1813198</v>
      </c>
      <c r="B3956">
        <v>1</v>
      </c>
      <c r="C3956" t="s">
        <v>80</v>
      </c>
      <c r="D3956" t="s">
        <v>103</v>
      </c>
      <c r="E3956" t="s">
        <v>140</v>
      </c>
      <c r="F3956" t="s">
        <v>574</v>
      </c>
      <c r="G3956" t="s">
        <v>142</v>
      </c>
      <c r="H3956" t="s">
        <v>143</v>
      </c>
      <c r="I3956" t="s">
        <v>135</v>
      </c>
      <c r="J3956" t="s">
        <v>136</v>
      </c>
      <c r="K3956" t="s">
        <v>137</v>
      </c>
      <c r="L3956" t="s">
        <v>11592</v>
      </c>
      <c r="M3956" t="s">
        <v>11593</v>
      </c>
      <c r="N3956">
        <v>0.23222222200000001</v>
      </c>
      <c r="O3956">
        <v>17</v>
      </c>
      <c r="P3956">
        <v>2348</v>
      </c>
      <c r="Q3956">
        <v>30</v>
      </c>
      <c r="R3956">
        <v>175</v>
      </c>
      <c r="S3956">
        <v>53</v>
      </c>
      <c r="T3956">
        <v>415</v>
      </c>
      <c r="U3956">
        <v>5</v>
      </c>
      <c r="V3956">
        <v>1</v>
      </c>
      <c r="W3956">
        <v>3.0905391665989259</v>
      </c>
      <c r="X3956">
        <v>119.52301717521181</v>
      </c>
      <c r="Y3956">
        <v>25.249036124755424</v>
      </c>
      <c r="Z3956">
        <v>10.947298239782381</v>
      </c>
      <c r="AA3956">
        <v>43.853132616115055</v>
      </c>
      <c r="AB3956">
        <v>30.124942085837091</v>
      </c>
      <c r="AC3956">
        <v>26.659685994468436</v>
      </c>
      <c r="AD3956">
        <v>0.3603129705403556</v>
      </c>
      <c r="AE3956">
        <v>259.80796437330946</v>
      </c>
    </row>
    <row r="3957" spans="1:31" x14ac:dyDescent="0.25">
      <c r="A3957">
        <v>1813199</v>
      </c>
      <c r="B3957">
        <v>1</v>
      </c>
      <c r="C3957" t="s">
        <v>81</v>
      </c>
      <c r="D3957" t="s">
        <v>117</v>
      </c>
      <c r="E3957" t="s">
        <v>176</v>
      </c>
      <c r="F3957" t="s">
        <v>9167</v>
      </c>
      <c r="G3957" t="s">
        <v>170</v>
      </c>
      <c r="H3957" t="s">
        <v>143</v>
      </c>
      <c r="I3957" t="s">
        <v>135</v>
      </c>
      <c r="J3957" t="s">
        <v>136</v>
      </c>
      <c r="K3957" t="s">
        <v>137</v>
      </c>
      <c r="L3957" t="s">
        <v>11594</v>
      </c>
      <c r="M3957" t="s">
        <v>11595</v>
      </c>
      <c r="N3957">
        <v>0.91638888799999996</v>
      </c>
      <c r="O3957">
        <v>1</v>
      </c>
      <c r="P3957">
        <v>375</v>
      </c>
      <c r="Q3957">
        <v>35</v>
      </c>
      <c r="R3957">
        <v>37</v>
      </c>
      <c r="S3957">
        <v>4</v>
      </c>
      <c r="T3957">
        <v>33</v>
      </c>
      <c r="U3957">
        <v>2</v>
      </c>
      <c r="V3957">
        <v>0</v>
      </c>
      <c r="W3957">
        <v>0.18611683527965558</v>
      </c>
      <c r="X3957">
        <v>60.951146879347277</v>
      </c>
      <c r="Y3957">
        <v>67.497629156480741</v>
      </c>
      <c r="Z3957">
        <v>4.4559107967801266</v>
      </c>
      <c r="AA3957">
        <v>85.631871504314432</v>
      </c>
      <c r="AB3957">
        <v>17.837644304216965</v>
      </c>
      <c r="AC3957">
        <v>27.082884820336041</v>
      </c>
      <c r="AD3957">
        <v>0</v>
      </c>
      <c r="AE3957">
        <v>263.64320429675524</v>
      </c>
    </row>
    <row r="3958" spans="1:31" x14ac:dyDescent="0.25">
      <c r="A3958">
        <v>1813201</v>
      </c>
      <c r="B3958">
        <v>1</v>
      </c>
      <c r="C3958" t="s">
        <v>81</v>
      </c>
      <c r="D3958" t="s">
        <v>118</v>
      </c>
      <c r="E3958" t="s">
        <v>146</v>
      </c>
      <c r="F3958" t="s">
        <v>11596</v>
      </c>
      <c r="G3958" t="s">
        <v>142</v>
      </c>
      <c r="H3958" t="s">
        <v>143</v>
      </c>
      <c r="I3958" t="s">
        <v>135</v>
      </c>
      <c r="J3958" t="s">
        <v>136</v>
      </c>
      <c r="K3958" t="s">
        <v>137</v>
      </c>
      <c r="L3958" t="s">
        <v>11597</v>
      </c>
      <c r="M3958" t="s">
        <v>11598</v>
      </c>
      <c r="N3958">
        <v>0.99250000000000005</v>
      </c>
      <c r="O3958">
        <v>2</v>
      </c>
      <c r="P3958">
        <v>1813</v>
      </c>
      <c r="Q3958">
        <v>173</v>
      </c>
      <c r="R3958">
        <v>185</v>
      </c>
      <c r="S3958">
        <v>13</v>
      </c>
      <c r="T3958">
        <v>184</v>
      </c>
      <c r="U3958">
        <v>1</v>
      </c>
      <c r="V3958">
        <v>0</v>
      </c>
      <c r="W3958">
        <v>0.52107116704359613</v>
      </c>
      <c r="X3958">
        <v>299.2743661005249</v>
      </c>
      <c r="Y3958">
        <v>193.19390457307679</v>
      </c>
      <c r="Z3958">
        <v>67.952972214461226</v>
      </c>
      <c r="AA3958">
        <v>57.558568171958399</v>
      </c>
      <c r="AB3958">
        <v>50.737968497281322</v>
      </c>
      <c r="AC3958">
        <v>0.35598093328394365</v>
      </c>
      <c r="AD3958">
        <v>0</v>
      </c>
      <c r="AE3958">
        <v>669.59483165763027</v>
      </c>
    </row>
    <row r="3959" spans="1:31" x14ac:dyDescent="0.25">
      <c r="A3959">
        <v>1813207</v>
      </c>
      <c r="B3959">
        <v>1</v>
      </c>
      <c r="C3959" t="s">
        <v>80</v>
      </c>
      <c r="D3959" t="s">
        <v>100</v>
      </c>
      <c r="E3959" t="s">
        <v>176</v>
      </c>
      <c r="F3959" t="s">
        <v>1888</v>
      </c>
      <c r="G3959" t="s">
        <v>142</v>
      </c>
      <c r="H3959" t="s">
        <v>143</v>
      </c>
      <c r="I3959" t="s">
        <v>135</v>
      </c>
      <c r="J3959" t="s">
        <v>136</v>
      </c>
      <c r="K3959" t="s">
        <v>137</v>
      </c>
      <c r="L3959" t="s">
        <v>11599</v>
      </c>
      <c r="M3959" t="s">
        <v>11600</v>
      </c>
      <c r="N3959">
        <v>0.54027777700000001</v>
      </c>
      <c r="O3959">
        <v>0</v>
      </c>
      <c r="P3959">
        <v>694</v>
      </c>
      <c r="Q3959">
        <v>2</v>
      </c>
      <c r="R3959">
        <v>33</v>
      </c>
      <c r="S3959">
        <v>9</v>
      </c>
      <c r="T3959">
        <v>98</v>
      </c>
      <c r="U3959">
        <v>4</v>
      </c>
      <c r="V3959">
        <v>4</v>
      </c>
      <c r="W3959">
        <v>0</v>
      </c>
      <c r="X3959">
        <v>143.3725272887188</v>
      </c>
      <c r="Y3959">
        <v>1.7274479248851997</v>
      </c>
      <c r="Z3959">
        <v>8.7226352611689943</v>
      </c>
      <c r="AA3959">
        <v>53.83198528995225</v>
      </c>
      <c r="AB3959">
        <v>35.396885606528429</v>
      </c>
      <c r="AC3959">
        <v>7.3405568985496892</v>
      </c>
      <c r="AD3959">
        <v>19.338985818104511</v>
      </c>
      <c r="AE3959">
        <v>269.73102408790788</v>
      </c>
    </row>
    <row r="3960" spans="1:31" x14ac:dyDescent="0.25">
      <c r="A3960">
        <v>1813210</v>
      </c>
      <c r="B3960">
        <v>1</v>
      </c>
      <c r="C3960" t="s">
        <v>80</v>
      </c>
      <c r="D3960" t="s">
        <v>96</v>
      </c>
      <c r="E3960" t="s">
        <v>131</v>
      </c>
      <c r="F3960" t="s">
        <v>11601</v>
      </c>
      <c r="G3960" t="s">
        <v>133</v>
      </c>
      <c r="H3960" t="s">
        <v>134</v>
      </c>
      <c r="I3960" t="s">
        <v>135</v>
      </c>
      <c r="J3960" t="s">
        <v>136</v>
      </c>
      <c r="K3960" t="s">
        <v>137</v>
      </c>
      <c r="L3960" t="s">
        <v>11602</v>
      </c>
      <c r="M3960" t="s">
        <v>11603</v>
      </c>
      <c r="N3960">
        <v>3.3294444439999999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4.9284789383682144</v>
      </c>
      <c r="AC3960">
        <v>0</v>
      </c>
      <c r="AD3960">
        <v>0</v>
      </c>
      <c r="AE3960">
        <v>4.9284789383682144</v>
      </c>
    </row>
    <row r="3961" spans="1:31" x14ac:dyDescent="0.25">
      <c r="A3961">
        <v>1813213</v>
      </c>
      <c r="B3961">
        <v>1</v>
      </c>
      <c r="C3961" t="s">
        <v>80</v>
      </c>
      <c r="D3961" t="s">
        <v>100</v>
      </c>
      <c r="E3961" t="s">
        <v>131</v>
      </c>
      <c r="F3961" t="s">
        <v>11604</v>
      </c>
      <c r="G3961" t="s">
        <v>231</v>
      </c>
      <c r="H3961" t="s">
        <v>134</v>
      </c>
      <c r="I3961" t="s">
        <v>135</v>
      </c>
      <c r="J3961" t="s">
        <v>136</v>
      </c>
      <c r="K3961" t="s">
        <v>137</v>
      </c>
      <c r="L3961" t="s">
        <v>11605</v>
      </c>
      <c r="M3961" t="s">
        <v>11606</v>
      </c>
      <c r="N3961">
        <v>0.79722222200000004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8.1210668949883338E-2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8.1210668949883338E-2</v>
      </c>
    </row>
    <row r="3962" spans="1:31" x14ac:dyDescent="0.25">
      <c r="A3962">
        <v>1813214</v>
      </c>
      <c r="B3962">
        <v>1</v>
      </c>
      <c r="C3962" t="s">
        <v>80</v>
      </c>
      <c r="D3962" t="s">
        <v>99</v>
      </c>
      <c r="E3962" t="s">
        <v>193</v>
      </c>
      <c r="F3962" t="s">
        <v>11607</v>
      </c>
      <c r="G3962" t="s">
        <v>235</v>
      </c>
      <c r="H3962" t="s">
        <v>134</v>
      </c>
      <c r="I3962" t="s">
        <v>135</v>
      </c>
      <c r="J3962" t="s">
        <v>136</v>
      </c>
      <c r="K3962" t="s">
        <v>137</v>
      </c>
      <c r="L3962" t="s">
        <v>11608</v>
      </c>
      <c r="M3962" t="s">
        <v>11609</v>
      </c>
      <c r="N3962">
        <v>0.54361111100000004</v>
      </c>
      <c r="O3962">
        <v>0</v>
      </c>
      <c r="P3962">
        <v>12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0.84086627172374329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0.84086627172374329</v>
      </c>
    </row>
    <row r="3963" spans="1:31" x14ac:dyDescent="0.25">
      <c r="A3963">
        <v>1813216</v>
      </c>
      <c r="B3963">
        <v>1</v>
      </c>
      <c r="C3963" t="s">
        <v>80</v>
      </c>
      <c r="D3963" t="s">
        <v>94</v>
      </c>
      <c r="E3963" t="s">
        <v>146</v>
      </c>
      <c r="F3963" t="s">
        <v>11610</v>
      </c>
      <c r="G3963" t="s">
        <v>170</v>
      </c>
      <c r="H3963" t="s">
        <v>143</v>
      </c>
      <c r="I3963" t="s">
        <v>135</v>
      </c>
      <c r="J3963" t="s">
        <v>136</v>
      </c>
      <c r="K3963" t="s">
        <v>137</v>
      </c>
      <c r="L3963" t="s">
        <v>11611</v>
      </c>
      <c r="M3963" t="s">
        <v>11612</v>
      </c>
      <c r="N3963">
        <v>2.1686111110000001</v>
      </c>
      <c r="O3963">
        <v>0</v>
      </c>
      <c r="P3963">
        <v>0</v>
      </c>
      <c r="Q3963">
        <v>0</v>
      </c>
      <c r="R3963">
        <v>5</v>
      </c>
      <c r="S3963">
        <v>0</v>
      </c>
      <c r="T3963">
        <v>1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5.6307316743418045</v>
      </c>
      <c r="AA3963">
        <v>0</v>
      </c>
      <c r="AB3963">
        <v>0.50962363490276241</v>
      </c>
      <c r="AC3963">
        <v>0</v>
      </c>
      <c r="AD3963">
        <v>0</v>
      </c>
      <c r="AE3963">
        <v>6.1403553092445673</v>
      </c>
    </row>
    <row r="3964" spans="1:31" x14ac:dyDescent="0.25">
      <c r="A3964">
        <v>1813218</v>
      </c>
      <c r="B3964">
        <v>1</v>
      </c>
      <c r="C3964" t="s">
        <v>80</v>
      </c>
      <c r="D3964" t="s">
        <v>104</v>
      </c>
      <c r="E3964" t="s">
        <v>176</v>
      </c>
      <c r="F3964" t="s">
        <v>11143</v>
      </c>
      <c r="G3964" t="s">
        <v>142</v>
      </c>
      <c r="H3964" t="s">
        <v>143</v>
      </c>
      <c r="I3964" t="s">
        <v>135</v>
      </c>
      <c r="J3964" t="s">
        <v>136</v>
      </c>
      <c r="K3964" t="s">
        <v>137</v>
      </c>
      <c r="L3964" t="s">
        <v>11613</v>
      </c>
      <c r="M3964" t="s">
        <v>11614</v>
      </c>
      <c r="N3964">
        <v>2.2894444439999999</v>
      </c>
      <c r="O3964">
        <v>1</v>
      </c>
      <c r="P3964">
        <v>340</v>
      </c>
      <c r="Q3964">
        <v>3</v>
      </c>
      <c r="R3964">
        <v>10</v>
      </c>
      <c r="S3964">
        <v>0</v>
      </c>
      <c r="T3964">
        <v>23</v>
      </c>
      <c r="U3964">
        <v>0</v>
      </c>
      <c r="V3964">
        <v>0</v>
      </c>
      <c r="W3964">
        <v>4.7158174128292822</v>
      </c>
      <c r="X3964">
        <v>280.41982630908228</v>
      </c>
      <c r="Y3964">
        <v>6.7611975797863959</v>
      </c>
      <c r="Z3964">
        <v>9.6430985468169741</v>
      </c>
      <c r="AA3964">
        <v>0</v>
      </c>
      <c r="AB3964">
        <v>7.874615697334951</v>
      </c>
      <c r="AC3964">
        <v>0</v>
      </c>
      <c r="AD3964">
        <v>0</v>
      </c>
      <c r="AE3964">
        <v>309.41455554584985</v>
      </c>
    </row>
    <row r="3965" spans="1:31" x14ac:dyDescent="0.25">
      <c r="A3965">
        <v>1813219</v>
      </c>
      <c r="B3965">
        <v>1</v>
      </c>
      <c r="C3965" t="s">
        <v>81</v>
      </c>
      <c r="D3965" t="s">
        <v>118</v>
      </c>
      <c r="E3965" t="s">
        <v>193</v>
      </c>
      <c r="F3965" t="s">
        <v>11615</v>
      </c>
      <c r="G3965" t="s">
        <v>235</v>
      </c>
      <c r="H3965" t="s">
        <v>134</v>
      </c>
      <c r="I3965" t="s">
        <v>135</v>
      </c>
      <c r="J3965" t="s">
        <v>136</v>
      </c>
      <c r="K3965" t="s">
        <v>137</v>
      </c>
      <c r="L3965" t="s">
        <v>11616</v>
      </c>
      <c r="M3965" t="s">
        <v>11617</v>
      </c>
      <c r="N3965">
        <v>1.2975000000000001</v>
      </c>
      <c r="O3965">
        <v>0</v>
      </c>
      <c r="P3965">
        <v>1</v>
      </c>
      <c r="Q3965">
        <v>0</v>
      </c>
      <c r="R3965">
        <v>2</v>
      </c>
      <c r="S3965">
        <v>0</v>
      </c>
      <c r="T3965">
        <v>1</v>
      </c>
      <c r="U3965">
        <v>0</v>
      </c>
      <c r="V3965">
        <v>0</v>
      </c>
      <c r="W3965">
        <v>0</v>
      </c>
      <c r="X3965">
        <v>0.32522400703731191</v>
      </c>
      <c r="Y3965">
        <v>0</v>
      </c>
      <c r="Z3965">
        <v>0.28346557839780834</v>
      </c>
      <c r="AA3965">
        <v>0</v>
      </c>
      <c r="AB3965">
        <v>0.18016532614828584</v>
      </c>
      <c r="AC3965">
        <v>0</v>
      </c>
      <c r="AD3965">
        <v>0</v>
      </c>
      <c r="AE3965">
        <v>0.78885491158340604</v>
      </c>
    </row>
    <row r="3966" spans="1:31" x14ac:dyDescent="0.25">
      <c r="A3966">
        <v>1813221</v>
      </c>
      <c r="B3966">
        <v>1</v>
      </c>
      <c r="C3966" t="s">
        <v>80</v>
      </c>
      <c r="D3966" t="s">
        <v>90</v>
      </c>
      <c r="E3966" t="s">
        <v>193</v>
      </c>
      <c r="F3966" t="s">
        <v>11618</v>
      </c>
      <c r="G3966" t="s">
        <v>373</v>
      </c>
      <c r="H3966" t="s">
        <v>134</v>
      </c>
      <c r="I3966" t="s">
        <v>135</v>
      </c>
      <c r="J3966" t="s">
        <v>136</v>
      </c>
      <c r="K3966" t="s">
        <v>137</v>
      </c>
      <c r="L3966" t="s">
        <v>11619</v>
      </c>
      <c r="M3966" t="s">
        <v>11620</v>
      </c>
      <c r="N3966">
        <v>1.6525000000000001</v>
      </c>
      <c r="O3966">
        <v>0</v>
      </c>
      <c r="P3966">
        <v>57</v>
      </c>
      <c r="Q3966">
        <v>0</v>
      </c>
      <c r="R3966">
        <v>0</v>
      </c>
      <c r="S3966">
        <v>0</v>
      </c>
      <c r="T3966">
        <v>7</v>
      </c>
      <c r="U3966">
        <v>0</v>
      </c>
      <c r="V3966">
        <v>0</v>
      </c>
      <c r="W3966">
        <v>0</v>
      </c>
      <c r="X3966">
        <v>44.63013693335062</v>
      </c>
      <c r="Y3966">
        <v>0</v>
      </c>
      <c r="Z3966">
        <v>0</v>
      </c>
      <c r="AA3966">
        <v>0</v>
      </c>
      <c r="AB3966">
        <v>6.6888061449882352</v>
      </c>
      <c r="AC3966">
        <v>0</v>
      </c>
      <c r="AD3966">
        <v>0</v>
      </c>
      <c r="AE3966">
        <v>51.318943078338854</v>
      </c>
    </row>
    <row r="3967" spans="1:31" x14ac:dyDescent="0.25">
      <c r="A3967">
        <v>1813223</v>
      </c>
      <c r="B3967">
        <v>1</v>
      </c>
      <c r="C3967" t="s">
        <v>80</v>
      </c>
      <c r="D3967" t="s">
        <v>106</v>
      </c>
      <c r="E3967" t="s">
        <v>140</v>
      </c>
      <c r="F3967" t="s">
        <v>11621</v>
      </c>
      <c r="G3967" t="s">
        <v>612</v>
      </c>
      <c r="H3967" t="s">
        <v>143</v>
      </c>
      <c r="I3967" t="s">
        <v>135</v>
      </c>
      <c r="J3967" t="s">
        <v>136</v>
      </c>
      <c r="K3967" t="s">
        <v>137</v>
      </c>
      <c r="L3967" t="s">
        <v>11622</v>
      </c>
      <c r="M3967" t="s">
        <v>11623</v>
      </c>
      <c r="N3967">
        <v>2.855</v>
      </c>
      <c r="O3967">
        <v>0</v>
      </c>
      <c r="P3967">
        <v>622</v>
      </c>
      <c r="Q3967">
        <v>0</v>
      </c>
      <c r="R3967">
        <v>60</v>
      </c>
      <c r="S3967">
        <v>1</v>
      </c>
      <c r="T3967">
        <v>91</v>
      </c>
      <c r="U3967">
        <v>0</v>
      </c>
      <c r="V3967">
        <v>0</v>
      </c>
      <c r="W3967">
        <v>0</v>
      </c>
      <c r="X3967">
        <v>274.20676715830859</v>
      </c>
      <c r="Y3967">
        <v>0</v>
      </c>
      <c r="Z3967">
        <v>24.93694315053764</v>
      </c>
      <c r="AA3967">
        <v>4.0469575316378501</v>
      </c>
      <c r="AB3967">
        <v>73.566681880865573</v>
      </c>
      <c r="AC3967">
        <v>0</v>
      </c>
      <c r="AD3967">
        <v>0</v>
      </c>
      <c r="AE3967">
        <v>376.75734972134967</v>
      </c>
    </row>
    <row r="3968" spans="1:31" x14ac:dyDescent="0.25">
      <c r="A3968">
        <v>1813224</v>
      </c>
      <c r="B3968">
        <v>1</v>
      </c>
      <c r="C3968" t="s">
        <v>80</v>
      </c>
      <c r="D3968" t="s">
        <v>83</v>
      </c>
      <c r="E3968" t="s">
        <v>291</v>
      </c>
      <c r="F3968" t="s">
        <v>11624</v>
      </c>
      <c r="G3968" t="s">
        <v>424</v>
      </c>
      <c r="H3968" t="s">
        <v>134</v>
      </c>
      <c r="I3968" t="s">
        <v>135</v>
      </c>
      <c r="J3968" t="s">
        <v>136</v>
      </c>
      <c r="K3968" t="s">
        <v>137</v>
      </c>
      <c r="L3968" t="s">
        <v>11625</v>
      </c>
      <c r="M3968" t="s">
        <v>11626</v>
      </c>
      <c r="N3968">
        <v>0.880833333</v>
      </c>
      <c r="O3968">
        <v>0</v>
      </c>
      <c r="P3968">
        <v>472</v>
      </c>
      <c r="Q3968">
        <v>0</v>
      </c>
      <c r="R3968">
        <v>0</v>
      </c>
      <c r="S3968">
        <v>0</v>
      </c>
      <c r="T3968">
        <v>23</v>
      </c>
      <c r="U3968">
        <v>0</v>
      </c>
      <c r="V3968">
        <v>0</v>
      </c>
      <c r="W3968">
        <v>0</v>
      </c>
      <c r="X3968">
        <v>128.50038908663444</v>
      </c>
      <c r="Y3968">
        <v>0</v>
      </c>
      <c r="Z3968">
        <v>0</v>
      </c>
      <c r="AA3968">
        <v>0</v>
      </c>
      <c r="AB3968">
        <v>13.749006750703094</v>
      </c>
      <c r="AC3968">
        <v>0</v>
      </c>
      <c r="AD3968">
        <v>0</v>
      </c>
      <c r="AE3968">
        <v>142.24939583733754</v>
      </c>
    </row>
    <row r="3969" spans="1:31" x14ac:dyDescent="0.25">
      <c r="A3969">
        <v>1813226</v>
      </c>
      <c r="B3969">
        <v>1</v>
      </c>
      <c r="C3969" t="s">
        <v>81</v>
      </c>
      <c r="D3969" t="s">
        <v>128</v>
      </c>
      <c r="E3969" t="s">
        <v>140</v>
      </c>
      <c r="F3969" t="s">
        <v>4262</v>
      </c>
      <c r="G3969" t="s">
        <v>142</v>
      </c>
      <c r="H3969" t="s">
        <v>143</v>
      </c>
      <c r="I3969" t="s">
        <v>135</v>
      </c>
      <c r="J3969" t="s">
        <v>136</v>
      </c>
      <c r="K3969" t="s">
        <v>137</v>
      </c>
      <c r="L3969" t="s">
        <v>11627</v>
      </c>
      <c r="M3969" t="s">
        <v>11628</v>
      </c>
      <c r="N3969">
        <v>0.10361111100000001</v>
      </c>
      <c r="O3969">
        <v>6</v>
      </c>
      <c r="P3969">
        <v>1247</v>
      </c>
      <c r="Q3969">
        <v>21</v>
      </c>
      <c r="R3969">
        <v>16</v>
      </c>
      <c r="S3969">
        <v>11</v>
      </c>
      <c r="T3969">
        <v>89</v>
      </c>
      <c r="U3969">
        <v>0</v>
      </c>
      <c r="V3969">
        <v>0</v>
      </c>
      <c r="W3969">
        <v>0.51175090955803249</v>
      </c>
      <c r="X3969">
        <v>24.23133790848507</v>
      </c>
      <c r="Y3969">
        <v>12.111814623687442</v>
      </c>
      <c r="Z3969">
        <v>0.35757285675216111</v>
      </c>
      <c r="AA3969">
        <v>6.3447677435216594</v>
      </c>
      <c r="AB3969">
        <v>2.319931034074429</v>
      </c>
      <c r="AC3969">
        <v>0</v>
      </c>
      <c r="AD3969">
        <v>0</v>
      </c>
      <c r="AE3969">
        <v>45.877175076078792</v>
      </c>
    </row>
    <row r="3970" spans="1:31" x14ac:dyDescent="0.25">
      <c r="A3970">
        <v>1813227</v>
      </c>
      <c r="B3970">
        <v>1</v>
      </c>
      <c r="C3970" t="s">
        <v>80</v>
      </c>
      <c r="D3970" t="s">
        <v>93</v>
      </c>
      <c r="E3970" t="s">
        <v>193</v>
      </c>
      <c r="F3970" t="s">
        <v>11629</v>
      </c>
      <c r="G3970" t="s">
        <v>235</v>
      </c>
      <c r="H3970" t="s">
        <v>134</v>
      </c>
      <c r="I3970" t="s">
        <v>135</v>
      </c>
      <c r="J3970" t="s">
        <v>136</v>
      </c>
      <c r="K3970" t="s">
        <v>137</v>
      </c>
      <c r="L3970" t="s">
        <v>11630</v>
      </c>
      <c r="M3970" t="s">
        <v>11631</v>
      </c>
      <c r="N3970">
        <v>3.4188888880000001</v>
      </c>
      <c r="O3970">
        <v>0</v>
      </c>
      <c r="P3970">
        <v>70</v>
      </c>
      <c r="Q3970">
        <v>0</v>
      </c>
      <c r="R3970">
        <v>9</v>
      </c>
      <c r="S3970">
        <v>0</v>
      </c>
      <c r="T3970">
        <v>4</v>
      </c>
      <c r="U3970">
        <v>0</v>
      </c>
      <c r="V3970">
        <v>0</v>
      </c>
      <c r="W3970">
        <v>0</v>
      </c>
      <c r="X3970">
        <v>52.778998817345155</v>
      </c>
      <c r="Y3970">
        <v>0</v>
      </c>
      <c r="Z3970">
        <v>11.942419214624623</v>
      </c>
      <c r="AA3970">
        <v>0</v>
      </c>
      <c r="AB3970">
        <v>6.2295509085557006</v>
      </c>
      <c r="AC3970">
        <v>0</v>
      </c>
      <c r="AD3970">
        <v>0</v>
      </c>
      <c r="AE3970">
        <v>70.95096894052547</v>
      </c>
    </row>
    <row r="3971" spans="1:31" x14ac:dyDescent="0.25">
      <c r="A3971">
        <v>1813228</v>
      </c>
      <c r="B3971">
        <v>1</v>
      </c>
      <c r="C3971" t="s">
        <v>80</v>
      </c>
      <c r="D3971" t="s">
        <v>82</v>
      </c>
      <c r="E3971" t="s">
        <v>176</v>
      </c>
      <c r="F3971" t="s">
        <v>11632</v>
      </c>
      <c r="G3971" t="s">
        <v>142</v>
      </c>
      <c r="H3971" t="s">
        <v>143</v>
      </c>
      <c r="I3971" t="s">
        <v>135</v>
      </c>
      <c r="J3971" t="s">
        <v>136</v>
      </c>
      <c r="K3971" t="s">
        <v>137</v>
      </c>
      <c r="L3971" t="s">
        <v>11633</v>
      </c>
      <c r="M3971" t="s">
        <v>11634</v>
      </c>
      <c r="N3971">
        <v>0.62305555499999998</v>
      </c>
      <c r="O3971">
        <v>0</v>
      </c>
      <c r="P3971">
        <v>889</v>
      </c>
      <c r="Q3971">
        <v>0</v>
      </c>
      <c r="R3971">
        <v>0</v>
      </c>
      <c r="S3971">
        <v>0</v>
      </c>
      <c r="T3971">
        <v>1497</v>
      </c>
      <c r="U3971">
        <v>1</v>
      </c>
      <c r="V3971">
        <v>41</v>
      </c>
      <c r="W3971">
        <v>0</v>
      </c>
      <c r="X3971">
        <v>199.64701345605567</v>
      </c>
      <c r="Y3971">
        <v>0</v>
      </c>
      <c r="Z3971">
        <v>0</v>
      </c>
      <c r="AA3971">
        <v>0</v>
      </c>
      <c r="AB3971">
        <v>450.2780492240592</v>
      </c>
      <c r="AC3971">
        <v>1.4236251781020002</v>
      </c>
      <c r="AD3971">
        <v>116.02146154477025</v>
      </c>
      <c r="AE3971">
        <v>767.37014940298718</v>
      </c>
    </row>
    <row r="3972" spans="1:31" x14ac:dyDescent="0.25">
      <c r="A3972">
        <v>1813232</v>
      </c>
      <c r="B3972">
        <v>1</v>
      </c>
      <c r="C3972" t="s">
        <v>81</v>
      </c>
      <c r="D3972" t="s">
        <v>117</v>
      </c>
      <c r="E3972" t="s">
        <v>193</v>
      </c>
      <c r="F3972" t="s">
        <v>11635</v>
      </c>
      <c r="G3972" t="s">
        <v>195</v>
      </c>
      <c r="H3972" t="s">
        <v>134</v>
      </c>
      <c r="I3972" t="s">
        <v>135</v>
      </c>
      <c r="J3972" t="s">
        <v>136</v>
      </c>
      <c r="K3972" t="s">
        <v>137</v>
      </c>
      <c r="L3972" t="s">
        <v>11636</v>
      </c>
      <c r="M3972" t="s">
        <v>11637</v>
      </c>
      <c r="N3972">
        <v>3.5958333329999999</v>
      </c>
      <c r="O3972">
        <v>0</v>
      </c>
      <c r="P3972">
        <v>241</v>
      </c>
      <c r="Q3972">
        <v>0</v>
      </c>
      <c r="R3972">
        <v>0</v>
      </c>
      <c r="S3972">
        <v>0</v>
      </c>
      <c r="T3972">
        <v>2</v>
      </c>
      <c r="U3972">
        <v>0</v>
      </c>
      <c r="V3972">
        <v>0</v>
      </c>
      <c r="W3972">
        <v>0</v>
      </c>
      <c r="X3972">
        <v>132.26348802366036</v>
      </c>
      <c r="Y3972">
        <v>0</v>
      </c>
      <c r="Z3972">
        <v>0</v>
      </c>
      <c r="AA3972">
        <v>0</v>
      </c>
      <c r="AB3972">
        <v>0.31661346016963532</v>
      </c>
      <c r="AC3972">
        <v>0</v>
      </c>
      <c r="AD3972">
        <v>0</v>
      </c>
      <c r="AE3972">
        <v>132.58010148382999</v>
      </c>
    </row>
    <row r="3973" spans="1:31" x14ac:dyDescent="0.25">
      <c r="A3973">
        <v>1813234</v>
      </c>
      <c r="B3973">
        <v>1</v>
      </c>
      <c r="C3973" t="s">
        <v>81</v>
      </c>
      <c r="D3973" t="s">
        <v>122</v>
      </c>
      <c r="E3973" t="s">
        <v>131</v>
      </c>
      <c r="F3973" t="s">
        <v>11638</v>
      </c>
      <c r="G3973" t="s">
        <v>231</v>
      </c>
      <c r="H3973" t="s">
        <v>134</v>
      </c>
      <c r="I3973" t="s">
        <v>135</v>
      </c>
      <c r="J3973" t="s">
        <v>136</v>
      </c>
      <c r="K3973" t="s">
        <v>137</v>
      </c>
      <c r="L3973" t="s">
        <v>11639</v>
      </c>
      <c r="M3973" t="s">
        <v>11640</v>
      </c>
      <c r="N3973">
        <v>3.1947222219999998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1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7.5524483537197229</v>
      </c>
      <c r="AC3973">
        <v>0</v>
      </c>
      <c r="AD3973">
        <v>0</v>
      </c>
      <c r="AE3973">
        <v>7.5524483537197229</v>
      </c>
    </row>
    <row r="3974" spans="1:31" x14ac:dyDescent="0.25">
      <c r="A3974">
        <v>1813238</v>
      </c>
      <c r="B3974">
        <v>1</v>
      </c>
      <c r="C3974" t="s">
        <v>80</v>
      </c>
      <c r="D3974" t="s">
        <v>99</v>
      </c>
      <c r="E3974" t="s">
        <v>291</v>
      </c>
      <c r="F3974" t="s">
        <v>11641</v>
      </c>
      <c r="G3974" t="s">
        <v>424</v>
      </c>
      <c r="H3974" t="s">
        <v>134</v>
      </c>
      <c r="I3974" t="s">
        <v>135</v>
      </c>
      <c r="J3974" t="s">
        <v>136</v>
      </c>
      <c r="K3974" t="s">
        <v>137</v>
      </c>
      <c r="L3974" t="s">
        <v>11642</v>
      </c>
      <c r="M3974" t="s">
        <v>11643</v>
      </c>
      <c r="N3974">
        <v>2.8533333330000001</v>
      </c>
      <c r="O3974">
        <v>0</v>
      </c>
      <c r="P3974">
        <v>25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16.038635372839881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16.038635372839881</v>
      </c>
    </row>
    <row r="3975" spans="1:31" x14ac:dyDescent="0.25">
      <c r="A3975">
        <v>1813239</v>
      </c>
      <c r="B3975">
        <v>1</v>
      </c>
      <c r="C3975" t="s">
        <v>80</v>
      </c>
      <c r="D3975" t="s">
        <v>87</v>
      </c>
      <c r="E3975" t="s">
        <v>326</v>
      </c>
      <c r="F3975" t="s">
        <v>11644</v>
      </c>
      <c r="G3975" t="s">
        <v>195</v>
      </c>
      <c r="H3975" t="s">
        <v>134</v>
      </c>
      <c r="I3975" t="s">
        <v>135</v>
      </c>
      <c r="J3975" t="s">
        <v>136</v>
      </c>
      <c r="K3975" t="s">
        <v>137</v>
      </c>
      <c r="L3975" t="s">
        <v>11645</v>
      </c>
      <c r="M3975" t="s">
        <v>11646</v>
      </c>
      <c r="N3975">
        <v>1.8022222219999999</v>
      </c>
      <c r="O3975">
        <v>0</v>
      </c>
      <c r="P3975">
        <v>79</v>
      </c>
      <c r="Q3975">
        <v>0</v>
      </c>
      <c r="R3975">
        <v>0</v>
      </c>
      <c r="S3975">
        <v>0</v>
      </c>
      <c r="T3975">
        <v>30</v>
      </c>
      <c r="U3975">
        <v>0</v>
      </c>
      <c r="V3975">
        <v>0</v>
      </c>
      <c r="W3975">
        <v>0</v>
      </c>
      <c r="X3975">
        <v>48.617818298547732</v>
      </c>
      <c r="Y3975">
        <v>0</v>
      </c>
      <c r="Z3975">
        <v>0</v>
      </c>
      <c r="AA3975">
        <v>0</v>
      </c>
      <c r="AB3975">
        <v>18.905403720104086</v>
      </c>
      <c r="AC3975">
        <v>0</v>
      </c>
      <c r="AD3975">
        <v>0</v>
      </c>
      <c r="AE3975">
        <v>67.523222018651822</v>
      </c>
    </row>
    <row r="3976" spans="1:31" x14ac:dyDescent="0.25">
      <c r="A3976">
        <v>1813240</v>
      </c>
      <c r="B3976">
        <v>1</v>
      </c>
      <c r="C3976" t="s">
        <v>80</v>
      </c>
      <c r="D3976" t="s">
        <v>94</v>
      </c>
      <c r="E3976" t="s">
        <v>140</v>
      </c>
      <c r="F3976" t="s">
        <v>11647</v>
      </c>
      <c r="G3976" t="s">
        <v>142</v>
      </c>
      <c r="H3976" t="s">
        <v>143</v>
      </c>
      <c r="I3976" t="s">
        <v>135</v>
      </c>
      <c r="J3976" t="s">
        <v>136</v>
      </c>
      <c r="K3976" t="s">
        <v>137</v>
      </c>
      <c r="L3976" t="s">
        <v>11648</v>
      </c>
      <c r="M3976" t="s">
        <v>11649</v>
      </c>
      <c r="N3976">
        <v>0.39750000000000002</v>
      </c>
      <c r="O3976">
        <v>1</v>
      </c>
      <c r="P3976">
        <v>329</v>
      </c>
      <c r="Q3976">
        <v>8</v>
      </c>
      <c r="R3976">
        <v>151</v>
      </c>
      <c r="S3976">
        <v>3</v>
      </c>
      <c r="T3976">
        <v>40</v>
      </c>
      <c r="U3976">
        <v>4</v>
      </c>
      <c r="V3976">
        <v>0</v>
      </c>
      <c r="W3976">
        <v>0.57417897629146497</v>
      </c>
      <c r="X3976">
        <v>25.580060093253572</v>
      </c>
      <c r="Y3976">
        <v>0.88713856269828772</v>
      </c>
      <c r="Z3976">
        <v>9.6349805524135341</v>
      </c>
      <c r="AA3976">
        <v>2.869251053500335</v>
      </c>
      <c r="AB3976">
        <v>3.0536133124418101</v>
      </c>
      <c r="AC3976">
        <v>26.964530177094886</v>
      </c>
      <c r="AD3976">
        <v>0</v>
      </c>
      <c r="AE3976">
        <v>69.563752727693895</v>
      </c>
    </row>
    <row r="3977" spans="1:31" x14ac:dyDescent="0.25">
      <c r="A3977">
        <v>1813242</v>
      </c>
      <c r="B3977">
        <v>1</v>
      </c>
      <c r="C3977" t="s">
        <v>80</v>
      </c>
      <c r="D3977" t="s">
        <v>89</v>
      </c>
      <c r="E3977" t="s">
        <v>131</v>
      </c>
      <c r="F3977" t="s">
        <v>11650</v>
      </c>
      <c r="G3977" t="s">
        <v>231</v>
      </c>
      <c r="H3977" t="s">
        <v>134</v>
      </c>
      <c r="I3977" t="s">
        <v>135</v>
      </c>
      <c r="J3977" t="s">
        <v>136</v>
      </c>
      <c r="K3977" t="s">
        <v>137</v>
      </c>
      <c r="L3977" t="s">
        <v>11651</v>
      </c>
      <c r="M3977" t="s">
        <v>11652</v>
      </c>
      <c r="N3977">
        <v>1.1972222219999999</v>
      </c>
      <c r="O3977">
        <v>0</v>
      </c>
      <c r="P3977">
        <v>4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1.2352129738038751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1.2352129738038751</v>
      </c>
    </row>
    <row r="3978" spans="1:31" x14ac:dyDescent="0.25">
      <c r="A3978">
        <v>1813244</v>
      </c>
      <c r="B3978">
        <v>1</v>
      </c>
      <c r="C3978" t="s">
        <v>80</v>
      </c>
      <c r="D3978" t="s">
        <v>90</v>
      </c>
      <c r="E3978" t="s">
        <v>146</v>
      </c>
      <c r="F3978" t="s">
        <v>11653</v>
      </c>
      <c r="G3978" t="s">
        <v>142</v>
      </c>
      <c r="H3978" t="s">
        <v>143</v>
      </c>
      <c r="I3978" t="s">
        <v>135</v>
      </c>
      <c r="J3978" t="s">
        <v>136</v>
      </c>
      <c r="K3978" t="s">
        <v>137</v>
      </c>
      <c r="L3978" t="s">
        <v>11654</v>
      </c>
      <c r="M3978" t="s">
        <v>11655</v>
      </c>
      <c r="N3978">
        <v>0.14833333300000001</v>
      </c>
      <c r="O3978">
        <v>0</v>
      </c>
      <c r="P3978">
        <v>420</v>
      </c>
      <c r="Q3978">
        <v>0</v>
      </c>
      <c r="R3978">
        <v>0</v>
      </c>
      <c r="S3978">
        <v>0</v>
      </c>
      <c r="T3978">
        <v>1013</v>
      </c>
      <c r="U3978">
        <v>0</v>
      </c>
      <c r="V3978">
        <v>34</v>
      </c>
      <c r="W3978">
        <v>0</v>
      </c>
      <c r="X3978">
        <v>21.124760886969916</v>
      </c>
      <c r="Y3978">
        <v>0</v>
      </c>
      <c r="Z3978">
        <v>0</v>
      </c>
      <c r="AA3978">
        <v>0</v>
      </c>
      <c r="AB3978">
        <v>79.814890029459733</v>
      </c>
      <c r="AC3978">
        <v>0</v>
      </c>
      <c r="AD3978">
        <v>26.681622916065656</v>
      </c>
      <c r="AE3978">
        <v>127.62127383249532</v>
      </c>
    </row>
    <row r="3979" spans="1:31" x14ac:dyDescent="0.25">
      <c r="A3979">
        <v>1813248</v>
      </c>
      <c r="B3979">
        <v>1</v>
      </c>
      <c r="C3979" t="s">
        <v>80</v>
      </c>
      <c r="D3979" t="s">
        <v>101</v>
      </c>
      <c r="E3979" t="s">
        <v>176</v>
      </c>
      <c r="F3979" t="s">
        <v>5188</v>
      </c>
      <c r="G3979" t="s">
        <v>142</v>
      </c>
      <c r="H3979" t="s">
        <v>143</v>
      </c>
      <c r="I3979" t="s">
        <v>135</v>
      </c>
      <c r="J3979" t="s">
        <v>136</v>
      </c>
      <c r="K3979" t="s">
        <v>137</v>
      </c>
      <c r="L3979" t="s">
        <v>11656</v>
      </c>
      <c r="M3979" t="s">
        <v>11657</v>
      </c>
      <c r="N3979">
        <v>0.38777777699999999</v>
      </c>
      <c r="O3979">
        <v>3</v>
      </c>
      <c r="P3979">
        <v>391</v>
      </c>
      <c r="Q3979">
        <v>2</v>
      </c>
      <c r="R3979">
        <v>0</v>
      </c>
      <c r="S3979">
        <v>14</v>
      </c>
      <c r="T3979">
        <v>106</v>
      </c>
      <c r="U3979">
        <v>0</v>
      </c>
      <c r="V3979">
        <v>0</v>
      </c>
      <c r="W3979">
        <v>6.4226681892243915</v>
      </c>
      <c r="X3979">
        <v>26.744023261239306</v>
      </c>
      <c r="Y3979">
        <v>3.4384899056560916</v>
      </c>
      <c r="Z3979">
        <v>0</v>
      </c>
      <c r="AA3979">
        <v>18.197548781410461</v>
      </c>
      <c r="AB3979">
        <v>9.921741258793487</v>
      </c>
      <c r="AC3979">
        <v>0</v>
      </c>
      <c r="AD3979">
        <v>0</v>
      </c>
      <c r="AE3979">
        <v>64.724471396323736</v>
      </c>
    </row>
    <row r="3980" spans="1:31" x14ac:dyDescent="0.25">
      <c r="A3980">
        <v>1813250</v>
      </c>
      <c r="B3980">
        <v>1</v>
      </c>
      <c r="C3980" t="s">
        <v>80</v>
      </c>
      <c r="D3980" t="s">
        <v>94</v>
      </c>
      <c r="E3980" t="s">
        <v>140</v>
      </c>
      <c r="F3980" t="s">
        <v>11647</v>
      </c>
      <c r="G3980" t="s">
        <v>142</v>
      </c>
      <c r="H3980" t="s">
        <v>143</v>
      </c>
      <c r="I3980" t="s">
        <v>135</v>
      </c>
      <c r="J3980" t="s">
        <v>136</v>
      </c>
      <c r="K3980" t="s">
        <v>137</v>
      </c>
      <c r="L3980" t="s">
        <v>11658</v>
      </c>
      <c r="M3980" t="s">
        <v>11659</v>
      </c>
      <c r="N3980">
        <v>0.20027777699999999</v>
      </c>
      <c r="O3980">
        <v>1</v>
      </c>
      <c r="P3980">
        <v>329</v>
      </c>
      <c r="Q3980">
        <v>8</v>
      </c>
      <c r="R3980">
        <v>151</v>
      </c>
      <c r="S3980">
        <v>3</v>
      </c>
      <c r="T3980">
        <v>40</v>
      </c>
      <c r="U3980">
        <v>4</v>
      </c>
      <c r="V3980">
        <v>0</v>
      </c>
      <c r="W3980">
        <v>0.25663769703001504</v>
      </c>
      <c r="X3980">
        <v>11.433382243674403</v>
      </c>
      <c r="Y3980">
        <v>0.42089035451421397</v>
      </c>
      <c r="Z3980">
        <v>4.6018870552129654</v>
      </c>
      <c r="AA3980">
        <v>1.3719821642925005</v>
      </c>
      <c r="AB3980">
        <v>1.4764783620964828</v>
      </c>
      <c r="AC3980">
        <v>14.264648230549184</v>
      </c>
      <c r="AD3980">
        <v>0</v>
      </c>
      <c r="AE3980">
        <v>33.825906107369761</v>
      </c>
    </row>
    <row r="3981" spans="1:31" x14ac:dyDescent="0.25">
      <c r="A3981">
        <v>1813252</v>
      </c>
      <c r="B3981">
        <v>1</v>
      </c>
      <c r="C3981" t="s">
        <v>81</v>
      </c>
      <c r="D3981" t="s">
        <v>118</v>
      </c>
      <c r="E3981" t="s">
        <v>146</v>
      </c>
      <c r="F3981" t="s">
        <v>11660</v>
      </c>
      <c r="G3981" t="s">
        <v>170</v>
      </c>
      <c r="H3981" t="s">
        <v>143</v>
      </c>
      <c r="I3981" t="s">
        <v>135</v>
      </c>
      <c r="J3981" t="s">
        <v>136</v>
      </c>
      <c r="K3981" t="s">
        <v>137</v>
      </c>
      <c r="L3981" t="s">
        <v>11661</v>
      </c>
      <c r="M3981" t="s">
        <v>11662</v>
      </c>
      <c r="N3981">
        <v>0.755833333</v>
      </c>
      <c r="O3981">
        <v>0</v>
      </c>
      <c r="P3981">
        <v>126</v>
      </c>
      <c r="Q3981">
        <v>0</v>
      </c>
      <c r="R3981">
        <v>3</v>
      </c>
      <c r="S3981">
        <v>0</v>
      </c>
      <c r="T3981">
        <v>7</v>
      </c>
      <c r="U3981">
        <v>0</v>
      </c>
      <c r="V3981">
        <v>0</v>
      </c>
      <c r="W3981">
        <v>0</v>
      </c>
      <c r="X3981">
        <v>12.148657481150874</v>
      </c>
      <c r="Y3981">
        <v>0</v>
      </c>
      <c r="Z3981">
        <v>6.3166425351749997E-3</v>
      </c>
      <c r="AA3981">
        <v>0</v>
      </c>
      <c r="AB3981">
        <v>1.6196118844436711</v>
      </c>
      <c r="AC3981">
        <v>0</v>
      </c>
      <c r="AD3981">
        <v>0</v>
      </c>
      <c r="AE3981">
        <v>13.77458600812972</v>
      </c>
    </row>
    <row r="3982" spans="1:31" x14ac:dyDescent="0.25">
      <c r="A3982">
        <v>1813254</v>
      </c>
      <c r="B3982">
        <v>1</v>
      </c>
      <c r="C3982" t="s">
        <v>80</v>
      </c>
      <c r="D3982" t="s">
        <v>90</v>
      </c>
      <c r="E3982" t="s">
        <v>131</v>
      </c>
      <c r="F3982" t="s">
        <v>11663</v>
      </c>
      <c r="G3982" t="s">
        <v>231</v>
      </c>
      <c r="H3982" t="s">
        <v>134</v>
      </c>
      <c r="I3982" t="s">
        <v>135</v>
      </c>
      <c r="J3982" t="s">
        <v>136</v>
      </c>
      <c r="K3982" t="s">
        <v>137</v>
      </c>
      <c r="L3982" t="s">
        <v>11664</v>
      </c>
      <c r="M3982" t="s">
        <v>11665</v>
      </c>
      <c r="N3982">
        <v>2.2583333329999999</v>
      </c>
      <c r="O3982">
        <v>0</v>
      </c>
      <c r="P3982">
        <v>3</v>
      </c>
      <c r="Q3982">
        <v>0</v>
      </c>
      <c r="R3982">
        <v>0</v>
      </c>
      <c r="S3982">
        <v>0</v>
      </c>
      <c r="T3982">
        <v>3</v>
      </c>
      <c r="U3982">
        <v>0</v>
      </c>
      <c r="V3982">
        <v>0</v>
      </c>
      <c r="W3982">
        <v>0</v>
      </c>
      <c r="X3982">
        <v>2.2513765214851666</v>
      </c>
      <c r="Y3982">
        <v>0</v>
      </c>
      <c r="Z3982">
        <v>0</v>
      </c>
      <c r="AA3982">
        <v>0</v>
      </c>
      <c r="AB3982">
        <v>9.9252928953833806</v>
      </c>
      <c r="AC3982">
        <v>0</v>
      </c>
      <c r="AD3982">
        <v>0</v>
      </c>
      <c r="AE3982">
        <v>12.176669416868547</v>
      </c>
    </row>
    <row r="3983" spans="1:31" x14ac:dyDescent="0.25">
      <c r="A3983">
        <v>1813256</v>
      </c>
      <c r="B3983">
        <v>1</v>
      </c>
      <c r="C3983" t="s">
        <v>80</v>
      </c>
      <c r="D3983" t="s">
        <v>87</v>
      </c>
      <c r="E3983" t="s">
        <v>193</v>
      </c>
      <c r="F3983" t="s">
        <v>6183</v>
      </c>
      <c r="G3983" t="s">
        <v>722</v>
      </c>
      <c r="H3983" t="s">
        <v>134</v>
      </c>
      <c r="I3983" t="s">
        <v>135</v>
      </c>
      <c r="J3983" t="s">
        <v>136</v>
      </c>
      <c r="K3983" t="s">
        <v>137</v>
      </c>
      <c r="L3983" t="s">
        <v>11666</v>
      </c>
      <c r="M3983" t="s">
        <v>11667</v>
      </c>
      <c r="N3983">
        <v>3.4161111110000002</v>
      </c>
      <c r="O3983">
        <v>0</v>
      </c>
      <c r="P3983">
        <v>108</v>
      </c>
      <c r="Q3983">
        <v>0</v>
      </c>
      <c r="R3983">
        <v>0</v>
      </c>
      <c r="S3983">
        <v>0</v>
      </c>
      <c r="T3983">
        <v>2</v>
      </c>
      <c r="U3983">
        <v>0</v>
      </c>
      <c r="V3983">
        <v>0</v>
      </c>
      <c r="W3983">
        <v>0</v>
      </c>
      <c r="X3983">
        <v>103.50209687378084</v>
      </c>
      <c r="Y3983">
        <v>0</v>
      </c>
      <c r="Z3983">
        <v>0</v>
      </c>
      <c r="AA3983">
        <v>0</v>
      </c>
      <c r="AB3983">
        <v>2.4902515465331168</v>
      </c>
      <c r="AC3983">
        <v>0</v>
      </c>
      <c r="AD3983">
        <v>0</v>
      </c>
      <c r="AE3983">
        <v>105.99234842031396</v>
      </c>
    </row>
    <row r="3984" spans="1:31" x14ac:dyDescent="0.25">
      <c r="A3984">
        <v>1813258</v>
      </c>
      <c r="B3984">
        <v>1</v>
      </c>
      <c r="C3984" t="s">
        <v>80</v>
      </c>
      <c r="D3984" t="s">
        <v>101</v>
      </c>
      <c r="E3984" t="s">
        <v>176</v>
      </c>
      <c r="F3984" t="s">
        <v>5188</v>
      </c>
      <c r="G3984" t="s">
        <v>142</v>
      </c>
      <c r="H3984" t="s">
        <v>143</v>
      </c>
      <c r="I3984" t="s">
        <v>135</v>
      </c>
      <c r="J3984" t="s">
        <v>136</v>
      </c>
      <c r="K3984" t="s">
        <v>137</v>
      </c>
      <c r="L3984" t="s">
        <v>11668</v>
      </c>
      <c r="M3984" t="s">
        <v>11669</v>
      </c>
      <c r="N3984">
        <v>0.953333333</v>
      </c>
      <c r="O3984">
        <v>3</v>
      </c>
      <c r="P3984">
        <v>391</v>
      </c>
      <c r="Q3984">
        <v>2</v>
      </c>
      <c r="R3984">
        <v>0</v>
      </c>
      <c r="S3984">
        <v>14</v>
      </c>
      <c r="T3984">
        <v>106</v>
      </c>
      <c r="U3984">
        <v>0</v>
      </c>
      <c r="V3984">
        <v>0</v>
      </c>
      <c r="W3984">
        <v>13.945711748917521</v>
      </c>
      <c r="X3984">
        <v>58.070015446776708</v>
      </c>
      <c r="Y3984">
        <v>8.035348716084215</v>
      </c>
      <c r="Z3984">
        <v>0</v>
      </c>
      <c r="AA3984">
        <v>42.968387511105249</v>
      </c>
      <c r="AB3984">
        <v>23.125772034337352</v>
      </c>
      <c r="AC3984">
        <v>0</v>
      </c>
      <c r="AD3984">
        <v>0</v>
      </c>
      <c r="AE3984">
        <v>146.14523545722105</v>
      </c>
    </row>
    <row r="3985" spans="1:31" x14ac:dyDescent="0.25">
      <c r="A3985">
        <v>1813259</v>
      </c>
      <c r="B3985">
        <v>1</v>
      </c>
      <c r="C3985" t="s">
        <v>81</v>
      </c>
      <c r="D3985" t="s">
        <v>118</v>
      </c>
      <c r="E3985" t="s">
        <v>193</v>
      </c>
      <c r="F3985" t="s">
        <v>725</v>
      </c>
      <c r="G3985" t="s">
        <v>235</v>
      </c>
      <c r="H3985" t="s">
        <v>134</v>
      </c>
      <c r="I3985" t="s">
        <v>135</v>
      </c>
      <c r="J3985" t="s">
        <v>136</v>
      </c>
      <c r="K3985" t="s">
        <v>137</v>
      </c>
      <c r="L3985" t="s">
        <v>11670</v>
      </c>
      <c r="M3985" t="s">
        <v>11671</v>
      </c>
      <c r="N3985">
        <v>3.3136111110000002</v>
      </c>
      <c r="O3985">
        <v>0</v>
      </c>
      <c r="P3985">
        <v>62</v>
      </c>
      <c r="Q3985">
        <v>0</v>
      </c>
      <c r="R3985">
        <v>8</v>
      </c>
      <c r="S3985">
        <v>0</v>
      </c>
      <c r="T3985">
        <v>9</v>
      </c>
      <c r="U3985">
        <v>0</v>
      </c>
      <c r="V3985">
        <v>0</v>
      </c>
      <c r="W3985">
        <v>0</v>
      </c>
      <c r="X3985">
        <v>28.39003826523744</v>
      </c>
      <c r="Y3985">
        <v>0</v>
      </c>
      <c r="Z3985">
        <v>1.837827212563625</v>
      </c>
      <c r="AA3985">
        <v>0</v>
      </c>
      <c r="AB3985">
        <v>4.2728488689999526</v>
      </c>
      <c r="AC3985">
        <v>0</v>
      </c>
      <c r="AD3985">
        <v>0</v>
      </c>
      <c r="AE3985">
        <v>34.500714346801018</v>
      </c>
    </row>
    <row r="3986" spans="1:31" x14ac:dyDescent="0.25">
      <c r="A3986">
        <v>1813261</v>
      </c>
      <c r="B3986">
        <v>1</v>
      </c>
      <c r="C3986" t="s">
        <v>80</v>
      </c>
      <c r="D3986" t="s">
        <v>97</v>
      </c>
      <c r="E3986" t="s">
        <v>131</v>
      </c>
      <c r="F3986" t="s">
        <v>11672</v>
      </c>
      <c r="G3986" t="s">
        <v>133</v>
      </c>
      <c r="H3986" t="s">
        <v>134</v>
      </c>
      <c r="I3986" t="s">
        <v>135</v>
      </c>
      <c r="J3986" t="s">
        <v>136</v>
      </c>
      <c r="K3986" t="s">
        <v>137</v>
      </c>
      <c r="L3986" t="s">
        <v>11673</v>
      </c>
      <c r="M3986" t="s">
        <v>11674</v>
      </c>
      <c r="N3986">
        <v>3.1644444439999999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6.3793230281444444E-4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6.3793230281444444E-4</v>
      </c>
    </row>
    <row r="3987" spans="1:31" x14ac:dyDescent="0.25">
      <c r="A3987">
        <v>1813263</v>
      </c>
      <c r="B3987">
        <v>1</v>
      </c>
      <c r="C3987" t="s">
        <v>80</v>
      </c>
      <c r="D3987" t="s">
        <v>84</v>
      </c>
      <c r="E3987" t="s">
        <v>131</v>
      </c>
      <c r="F3987" t="s">
        <v>11675</v>
      </c>
      <c r="G3987" t="s">
        <v>235</v>
      </c>
      <c r="H3987" t="s">
        <v>134</v>
      </c>
      <c r="I3987" t="s">
        <v>135</v>
      </c>
      <c r="J3987" t="s">
        <v>136</v>
      </c>
      <c r="K3987" t="s">
        <v>137</v>
      </c>
      <c r="L3987" t="s">
        <v>11676</v>
      </c>
      <c r="M3987" t="s">
        <v>11677</v>
      </c>
      <c r="N3987">
        <v>1.75</v>
      </c>
      <c r="O3987">
        <v>0</v>
      </c>
      <c r="P3987">
        <v>8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2.8938954542990007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2.8938954542990007</v>
      </c>
    </row>
    <row r="3988" spans="1:31" x14ac:dyDescent="0.25">
      <c r="A3988">
        <v>1813264</v>
      </c>
      <c r="B3988">
        <v>1</v>
      </c>
      <c r="C3988" t="s">
        <v>80</v>
      </c>
      <c r="D3988" t="s">
        <v>98</v>
      </c>
      <c r="E3988" t="s">
        <v>140</v>
      </c>
      <c r="F3988" t="s">
        <v>11678</v>
      </c>
      <c r="G3988" t="s">
        <v>142</v>
      </c>
      <c r="H3988" t="s">
        <v>143</v>
      </c>
      <c r="I3988" t="s">
        <v>135</v>
      </c>
      <c r="J3988" t="s">
        <v>136</v>
      </c>
      <c r="K3988" t="s">
        <v>137</v>
      </c>
      <c r="L3988" t="s">
        <v>11679</v>
      </c>
      <c r="M3988" t="s">
        <v>11680</v>
      </c>
      <c r="N3988">
        <v>2.2222222220000001</v>
      </c>
      <c r="O3988">
        <v>0</v>
      </c>
      <c r="P3988">
        <v>100</v>
      </c>
      <c r="Q3988">
        <v>16</v>
      </c>
      <c r="R3988">
        <v>11</v>
      </c>
      <c r="S3988">
        <v>2</v>
      </c>
      <c r="T3988">
        <v>9</v>
      </c>
      <c r="U3988">
        <v>0</v>
      </c>
      <c r="V3988">
        <v>0</v>
      </c>
      <c r="W3988">
        <v>0</v>
      </c>
      <c r="X3988">
        <v>27.867321422867679</v>
      </c>
      <c r="Y3988">
        <v>14.752331362769112</v>
      </c>
      <c r="Z3988">
        <v>6.0809395094154004</v>
      </c>
      <c r="AA3988">
        <v>6.0197275337321789</v>
      </c>
      <c r="AB3988">
        <v>17.156978950315164</v>
      </c>
      <c r="AC3988">
        <v>0</v>
      </c>
      <c r="AD3988">
        <v>0</v>
      </c>
      <c r="AE3988">
        <v>71.877298779099533</v>
      </c>
    </row>
    <row r="3989" spans="1:31" x14ac:dyDescent="0.25">
      <c r="A3989">
        <v>1813265</v>
      </c>
      <c r="B3989">
        <v>1</v>
      </c>
      <c r="C3989" t="s">
        <v>80</v>
      </c>
      <c r="D3989" t="s">
        <v>83</v>
      </c>
      <c r="E3989" t="s">
        <v>326</v>
      </c>
      <c r="F3989" t="s">
        <v>11681</v>
      </c>
      <c r="G3989" t="s">
        <v>195</v>
      </c>
      <c r="H3989" t="s">
        <v>134</v>
      </c>
      <c r="I3989" t="s">
        <v>135</v>
      </c>
      <c r="J3989" t="s">
        <v>136</v>
      </c>
      <c r="K3989" t="s">
        <v>137</v>
      </c>
      <c r="L3989" t="s">
        <v>11682</v>
      </c>
      <c r="M3989" t="s">
        <v>11683</v>
      </c>
      <c r="N3989">
        <v>3.4358333330000002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9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49.837322782752963</v>
      </c>
      <c r="AC3989">
        <v>0</v>
      </c>
      <c r="AD3989">
        <v>0</v>
      </c>
      <c r="AE3989">
        <v>49.837322782752963</v>
      </c>
    </row>
    <row r="3990" spans="1:31" x14ac:dyDescent="0.25">
      <c r="A3990">
        <v>1813267</v>
      </c>
      <c r="B3990">
        <v>1</v>
      </c>
      <c r="C3990" t="s">
        <v>80</v>
      </c>
      <c r="D3990" t="s">
        <v>96</v>
      </c>
      <c r="E3990" t="s">
        <v>131</v>
      </c>
      <c r="F3990" t="s">
        <v>11684</v>
      </c>
      <c r="G3990" t="s">
        <v>133</v>
      </c>
      <c r="H3990" t="s">
        <v>134</v>
      </c>
      <c r="I3990" t="s">
        <v>135</v>
      </c>
      <c r="J3990" t="s">
        <v>136</v>
      </c>
      <c r="K3990" t="s">
        <v>137</v>
      </c>
      <c r="L3990" t="s">
        <v>11685</v>
      </c>
      <c r="M3990" t="s">
        <v>11686</v>
      </c>
      <c r="N3990">
        <v>1.8972222219999999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0.67737014421627839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0.67737014421627839</v>
      </c>
    </row>
    <row r="3991" spans="1:31" x14ac:dyDescent="0.25">
      <c r="A3991">
        <v>1813269</v>
      </c>
      <c r="B3991">
        <v>1</v>
      </c>
      <c r="C3991" t="s">
        <v>80</v>
      </c>
      <c r="D3991" t="s">
        <v>100</v>
      </c>
      <c r="E3991" t="s">
        <v>176</v>
      </c>
      <c r="F3991" t="s">
        <v>11302</v>
      </c>
      <c r="G3991" t="s">
        <v>142</v>
      </c>
      <c r="H3991" t="s">
        <v>143</v>
      </c>
      <c r="I3991" t="s">
        <v>135</v>
      </c>
      <c r="J3991" t="s">
        <v>136</v>
      </c>
      <c r="K3991" t="s">
        <v>137</v>
      </c>
      <c r="L3991" t="s">
        <v>11687</v>
      </c>
      <c r="M3991" t="s">
        <v>11688</v>
      </c>
      <c r="N3991">
        <v>0.23250000000000001</v>
      </c>
      <c r="O3991">
        <v>1</v>
      </c>
      <c r="P3991">
        <v>1306</v>
      </c>
      <c r="Q3991">
        <v>15</v>
      </c>
      <c r="R3991">
        <v>157</v>
      </c>
      <c r="S3991">
        <v>29</v>
      </c>
      <c r="T3991">
        <v>104</v>
      </c>
      <c r="U3991">
        <v>2</v>
      </c>
      <c r="V3991">
        <v>0</v>
      </c>
      <c r="W3991">
        <v>8.1636899845410005E-2</v>
      </c>
      <c r="X3991">
        <v>91.494901115692457</v>
      </c>
      <c r="Y3991">
        <v>3.3326970695397526</v>
      </c>
      <c r="Z3991">
        <v>14.560390171298245</v>
      </c>
      <c r="AA3991">
        <v>28.249125134794713</v>
      </c>
      <c r="AB3991">
        <v>11.405865191224104</v>
      </c>
      <c r="AC3991">
        <v>6.9506761708548828</v>
      </c>
      <c r="AD3991">
        <v>0</v>
      </c>
      <c r="AE3991">
        <v>156.07529175324956</v>
      </c>
    </row>
    <row r="3992" spans="1:31" x14ac:dyDescent="0.25">
      <c r="A3992">
        <v>1813271</v>
      </c>
      <c r="B3992">
        <v>1</v>
      </c>
      <c r="C3992" t="s">
        <v>80</v>
      </c>
      <c r="D3992" t="s">
        <v>101</v>
      </c>
      <c r="E3992" t="s">
        <v>176</v>
      </c>
      <c r="F3992" t="s">
        <v>5188</v>
      </c>
      <c r="G3992" t="s">
        <v>2631</v>
      </c>
      <c r="H3992" t="s">
        <v>143</v>
      </c>
      <c r="I3992" t="s">
        <v>135</v>
      </c>
      <c r="J3992" t="s">
        <v>136</v>
      </c>
      <c r="K3992" t="s">
        <v>137</v>
      </c>
      <c r="L3992" t="s">
        <v>11689</v>
      </c>
      <c r="M3992" t="s">
        <v>11690</v>
      </c>
      <c r="N3992">
        <v>3.1419444439999999</v>
      </c>
      <c r="O3992">
        <v>3</v>
      </c>
      <c r="P3992">
        <v>391</v>
      </c>
      <c r="Q3992">
        <v>2</v>
      </c>
      <c r="R3992">
        <v>0</v>
      </c>
      <c r="S3992">
        <v>14</v>
      </c>
      <c r="T3992">
        <v>106</v>
      </c>
      <c r="U3992">
        <v>0</v>
      </c>
      <c r="V3992">
        <v>0</v>
      </c>
      <c r="W3992">
        <v>35.50280506327671</v>
      </c>
      <c r="X3992">
        <v>147.83386244377093</v>
      </c>
      <c r="Y3992">
        <v>25.587968713472897</v>
      </c>
      <c r="Z3992">
        <v>0</v>
      </c>
      <c r="AA3992">
        <v>135.10726182605623</v>
      </c>
      <c r="AB3992">
        <v>70.66710777646334</v>
      </c>
      <c r="AC3992">
        <v>0</v>
      </c>
      <c r="AD3992">
        <v>0</v>
      </c>
      <c r="AE3992">
        <v>414.69900582304012</v>
      </c>
    </row>
    <row r="3993" spans="1:31" x14ac:dyDescent="0.25">
      <c r="A3993">
        <v>1813272</v>
      </c>
      <c r="B3993">
        <v>1</v>
      </c>
      <c r="C3993" t="s">
        <v>81</v>
      </c>
      <c r="D3993" t="s">
        <v>119</v>
      </c>
      <c r="E3993" t="s">
        <v>146</v>
      </c>
      <c r="F3993" t="s">
        <v>11691</v>
      </c>
      <c r="G3993" t="s">
        <v>170</v>
      </c>
      <c r="H3993" t="s">
        <v>143</v>
      </c>
      <c r="I3993" t="s">
        <v>135</v>
      </c>
      <c r="J3993" t="s">
        <v>136</v>
      </c>
      <c r="K3993" t="s">
        <v>137</v>
      </c>
      <c r="L3993" t="s">
        <v>11692</v>
      </c>
      <c r="M3993" t="s">
        <v>11693</v>
      </c>
      <c r="N3993">
        <v>2.2852777770000001</v>
      </c>
      <c r="O3993">
        <v>0</v>
      </c>
      <c r="P3993">
        <v>0</v>
      </c>
      <c r="Q3993">
        <v>0</v>
      </c>
      <c r="R3993">
        <v>5</v>
      </c>
      <c r="S3993">
        <v>0</v>
      </c>
      <c r="T3993">
        <v>1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12.072796160510093</v>
      </c>
      <c r="AA3993">
        <v>0</v>
      </c>
      <c r="AB3993">
        <v>1.5901885008981667</v>
      </c>
      <c r="AC3993">
        <v>0</v>
      </c>
      <c r="AD3993">
        <v>0</v>
      </c>
      <c r="AE3993">
        <v>13.66298466140826</v>
      </c>
    </row>
    <row r="3994" spans="1:31" x14ac:dyDescent="0.25">
      <c r="A3994">
        <v>1813276</v>
      </c>
      <c r="B3994">
        <v>1</v>
      </c>
      <c r="C3994" t="s">
        <v>80</v>
      </c>
      <c r="D3994" t="s">
        <v>96</v>
      </c>
      <c r="E3994" t="s">
        <v>131</v>
      </c>
      <c r="F3994" t="s">
        <v>11694</v>
      </c>
      <c r="G3994" t="s">
        <v>133</v>
      </c>
      <c r="H3994" t="s">
        <v>134</v>
      </c>
      <c r="I3994" t="s">
        <v>135</v>
      </c>
      <c r="J3994" t="s">
        <v>136</v>
      </c>
      <c r="K3994" t="s">
        <v>137</v>
      </c>
      <c r="L3994" t="s">
        <v>11695</v>
      </c>
      <c r="M3994" t="s">
        <v>11696</v>
      </c>
      <c r="N3994">
        <v>1.500555555</v>
      </c>
      <c r="O3994">
        <v>0</v>
      </c>
      <c r="P3994">
        <v>1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4.9489585744471667E-2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4.9489585744471667E-2</v>
      </c>
    </row>
    <row r="3995" spans="1:31" x14ac:dyDescent="0.25">
      <c r="A3995">
        <v>1813278</v>
      </c>
      <c r="B3995">
        <v>1</v>
      </c>
      <c r="C3995" t="s">
        <v>80</v>
      </c>
      <c r="D3995" t="s">
        <v>96</v>
      </c>
      <c r="E3995" t="s">
        <v>146</v>
      </c>
      <c r="F3995" t="s">
        <v>10343</v>
      </c>
      <c r="G3995" t="s">
        <v>142</v>
      </c>
      <c r="H3995" t="s">
        <v>143</v>
      </c>
      <c r="I3995" t="s">
        <v>135</v>
      </c>
      <c r="J3995" t="s">
        <v>136</v>
      </c>
      <c r="K3995" t="s">
        <v>137</v>
      </c>
      <c r="L3995" t="s">
        <v>11697</v>
      </c>
      <c r="M3995" t="s">
        <v>11698</v>
      </c>
      <c r="N3995">
        <v>0.72777777700000001</v>
      </c>
      <c r="O3995">
        <v>0</v>
      </c>
      <c r="P3995">
        <v>106</v>
      </c>
      <c r="Q3995">
        <v>0</v>
      </c>
      <c r="R3995">
        <v>2</v>
      </c>
      <c r="S3995">
        <v>0</v>
      </c>
      <c r="T3995">
        <v>4</v>
      </c>
      <c r="U3995">
        <v>0</v>
      </c>
      <c r="V3995">
        <v>0</v>
      </c>
      <c r="W3995">
        <v>0</v>
      </c>
      <c r="X3995">
        <v>53.448651256119945</v>
      </c>
      <c r="Y3995">
        <v>0</v>
      </c>
      <c r="Z3995">
        <v>8.2639907718799997E-3</v>
      </c>
      <c r="AA3995">
        <v>0</v>
      </c>
      <c r="AB3995">
        <v>0.50457524499153339</v>
      </c>
      <c r="AC3995">
        <v>0</v>
      </c>
      <c r="AD3995">
        <v>0</v>
      </c>
      <c r="AE3995">
        <v>53.96149049188336</v>
      </c>
    </row>
    <row r="3996" spans="1:31" x14ac:dyDescent="0.25">
      <c r="A3996">
        <v>1813280</v>
      </c>
      <c r="B3996">
        <v>1</v>
      </c>
      <c r="C3996" t="s">
        <v>80</v>
      </c>
      <c r="D3996" t="s">
        <v>85</v>
      </c>
      <c r="E3996" t="s">
        <v>193</v>
      </c>
      <c r="F3996" t="s">
        <v>10427</v>
      </c>
      <c r="G3996" t="s">
        <v>195</v>
      </c>
      <c r="H3996" t="s">
        <v>134</v>
      </c>
      <c r="I3996" t="s">
        <v>135</v>
      </c>
      <c r="J3996" t="s">
        <v>136</v>
      </c>
      <c r="K3996" t="s">
        <v>137</v>
      </c>
      <c r="L3996" t="s">
        <v>11699</v>
      </c>
      <c r="M3996" t="s">
        <v>11700</v>
      </c>
      <c r="N3996">
        <v>9.7872222220000005</v>
      </c>
      <c r="O3996">
        <v>0</v>
      </c>
      <c r="P3996">
        <v>102</v>
      </c>
      <c r="Q3996">
        <v>0</v>
      </c>
      <c r="R3996">
        <v>0</v>
      </c>
      <c r="S3996">
        <v>0</v>
      </c>
      <c r="T3996">
        <v>18</v>
      </c>
      <c r="U3996">
        <v>0</v>
      </c>
      <c r="V3996">
        <v>0</v>
      </c>
      <c r="W3996">
        <v>0</v>
      </c>
      <c r="X3996">
        <v>229.48191161068044</v>
      </c>
      <c r="Y3996">
        <v>0</v>
      </c>
      <c r="Z3996">
        <v>0</v>
      </c>
      <c r="AA3996">
        <v>0</v>
      </c>
      <c r="AB3996">
        <v>78.94560092792652</v>
      </c>
      <c r="AC3996">
        <v>0</v>
      </c>
      <c r="AD3996">
        <v>0</v>
      </c>
      <c r="AE3996">
        <v>308.42751253860695</v>
      </c>
    </row>
    <row r="3997" spans="1:31" x14ac:dyDescent="0.25">
      <c r="A3997">
        <v>1813286</v>
      </c>
      <c r="B3997">
        <v>1</v>
      </c>
      <c r="C3997" t="s">
        <v>80</v>
      </c>
      <c r="D3997" t="s">
        <v>92</v>
      </c>
      <c r="E3997" t="s">
        <v>176</v>
      </c>
      <c r="F3997" t="s">
        <v>11701</v>
      </c>
      <c r="G3997" t="s">
        <v>2385</v>
      </c>
      <c r="H3997" t="s">
        <v>143</v>
      </c>
      <c r="I3997" t="s">
        <v>135</v>
      </c>
      <c r="J3997" t="s">
        <v>136</v>
      </c>
      <c r="K3997" t="s">
        <v>137</v>
      </c>
      <c r="L3997" t="s">
        <v>11702</v>
      </c>
      <c r="M3997" t="s">
        <v>11703</v>
      </c>
      <c r="N3997">
        <v>3.6150000000000002</v>
      </c>
      <c r="O3997">
        <v>0</v>
      </c>
      <c r="P3997">
        <v>544</v>
      </c>
      <c r="Q3997">
        <v>2</v>
      </c>
      <c r="R3997">
        <v>169</v>
      </c>
      <c r="S3997">
        <v>7</v>
      </c>
      <c r="T3997">
        <v>43</v>
      </c>
      <c r="U3997">
        <v>0</v>
      </c>
      <c r="V3997">
        <v>1</v>
      </c>
      <c r="W3997">
        <v>0</v>
      </c>
      <c r="X3997">
        <v>307.87243486996522</v>
      </c>
      <c r="Y3997">
        <v>2.0242461723728042</v>
      </c>
      <c r="Z3997">
        <v>80.886161054042859</v>
      </c>
      <c r="AA3997">
        <v>37.895949214569555</v>
      </c>
      <c r="AB3997">
        <v>109.91175606623808</v>
      </c>
      <c r="AC3997">
        <v>0</v>
      </c>
      <c r="AD3997">
        <v>0.16800654089957001</v>
      </c>
      <c r="AE3997">
        <v>538.75855391808807</v>
      </c>
    </row>
    <row r="3998" spans="1:31" x14ac:dyDescent="0.25">
      <c r="A3998">
        <v>1813287</v>
      </c>
      <c r="B3998">
        <v>1</v>
      </c>
      <c r="C3998" t="s">
        <v>80</v>
      </c>
      <c r="D3998" t="s">
        <v>97</v>
      </c>
      <c r="E3998" t="s">
        <v>146</v>
      </c>
      <c r="F3998" t="s">
        <v>11526</v>
      </c>
      <c r="G3998" t="s">
        <v>142</v>
      </c>
      <c r="H3998" t="s">
        <v>143</v>
      </c>
      <c r="I3998" t="s">
        <v>135</v>
      </c>
      <c r="J3998" t="s">
        <v>136</v>
      </c>
      <c r="K3998" t="s">
        <v>137</v>
      </c>
      <c r="L3998" t="s">
        <v>11704</v>
      </c>
      <c r="M3998" t="s">
        <v>11705</v>
      </c>
      <c r="N3998">
        <v>0.82444444400000005</v>
      </c>
      <c r="O3998">
        <v>0</v>
      </c>
      <c r="P3998">
        <v>67</v>
      </c>
      <c r="Q3998">
        <v>0</v>
      </c>
      <c r="R3998">
        <v>20</v>
      </c>
      <c r="S3998">
        <v>0</v>
      </c>
      <c r="T3998">
        <v>10</v>
      </c>
      <c r="U3998">
        <v>0</v>
      </c>
      <c r="V3998">
        <v>0</v>
      </c>
      <c r="W3998">
        <v>0</v>
      </c>
      <c r="X3998">
        <v>25.95086077170901</v>
      </c>
      <c r="Y3998">
        <v>0</v>
      </c>
      <c r="Z3998">
        <v>3.4966291372570133</v>
      </c>
      <c r="AA3998">
        <v>0</v>
      </c>
      <c r="AB3998">
        <v>2.1555821201533885</v>
      </c>
      <c r="AC3998">
        <v>0</v>
      </c>
      <c r="AD3998">
        <v>0</v>
      </c>
      <c r="AE3998">
        <v>31.60307202911941</v>
      </c>
    </row>
    <row r="3999" spans="1:31" x14ac:dyDescent="0.25">
      <c r="A3999">
        <v>1813288</v>
      </c>
      <c r="B3999">
        <v>1</v>
      </c>
      <c r="C3999" t="s">
        <v>80</v>
      </c>
      <c r="D3999" t="s">
        <v>100</v>
      </c>
      <c r="E3999" t="s">
        <v>176</v>
      </c>
      <c r="F3999" t="s">
        <v>11302</v>
      </c>
      <c r="G3999" t="s">
        <v>142</v>
      </c>
      <c r="H3999" t="s">
        <v>143</v>
      </c>
      <c r="I3999" t="s">
        <v>135</v>
      </c>
      <c r="J3999" t="s">
        <v>136</v>
      </c>
      <c r="K3999" t="s">
        <v>137</v>
      </c>
      <c r="L3999" t="s">
        <v>11706</v>
      </c>
      <c r="M3999" t="s">
        <v>11707</v>
      </c>
      <c r="N3999">
        <v>0.12416666599999999</v>
      </c>
      <c r="O3999">
        <v>1</v>
      </c>
      <c r="P3999">
        <v>1306</v>
      </c>
      <c r="Q3999">
        <v>15</v>
      </c>
      <c r="R3999">
        <v>157</v>
      </c>
      <c r="S3999">
        <v>29</v>
      </c>
      <c r="T3999">
        <v>104</v>
      </c>
      <c r="U3999">
        <v>2</v>
      </c>
      <c r="V3999">
        <v>0</v>
      </c>
      <c r="W3999">
        <v>3.4547109520559997E-2</v>
      </c>
      <c r="X3999">
        <v>38.718822425624133</v>
      </c>
      <c r="Y3999">
        <v>1.6243125281256159</v>
      </c>
      <c r="Z3999">
        <v>6.9707404783802538</v>
      </c>
      <c r="AA3999">
        <v>14.207798527063373</v>
      </c>
      <c r="AB3999">
        <v>5.6553168640474265</v>
      </c>
      <c r="AC3999">
        <v>3.7412329191996836</v>
      </c>
      <c r="AD3999">
        <v>0</v>
      </c>
      <c r="AE3999">
        <v>70.952770851961048</v>
      </c>
    </row>
    <row r="4000" spans="1:31" x14ac:dyDescent="0.25">
      <c r="A4000">
        <v>1813289</v>
      </c>
      <c r="B4000">
        <v>1</v>
      </c>
      <c r="C4000" t="s">
        <v>80</v>
      </c>
      <c r="D4000" t="s">
        <v>105</v>
      </c>
      <c r="E4000" t="s">
        <v>176</v>
      </c>
      <c r="F4000" t="s">
        <v>11708</v>
      </c>
      <c r="G4000" t="s">
        <v>263</v>
      </c>
      <c r="H4000" t="s">
        <v>143</v>
      </c>
      <c r="I4000" t="s">
        <v>135</v>
      </c>
      <c r="J4000" t="s">
        <v>136</v>
      </c>
      <c r="K4000" t="s">
        <v>159</v>
      </c>
      <c r="L4000" t="s">
        <v>11709</v>
      </c>
      <c r="M4000" t="s">
        <v>11710</v>
      </c>
      <c r="N4000">
        <v>0.81666666600000004</v>
      </c>
      <c r="O4000">
        <v>1</v>
      </c>
      <c r="P4000">
        <v>11114</v>
      </c>
      <c r="Q4000">
        <v>0</v>
      </c>
      <c r="R4000">
        <v>68</v>
      </c>
      <c r="S4000">
        <v>25</v>
      </c>
      <c r="T4000">
        <v>1896</v>
      </c>
      <c r="U4000">
        <v>23</v>
      </c>
      <c r="V4000">
        <v>7</v>
      </c>
      <c r="W4000">
        <v>0.68999026436746658</v>
      </c>
      <c r="X4000">
        <v>1432.555512862526</v>
      </c>
      <c r="Y4000">
        <v>0</v>
      </c>
      <c r="Z4000">
        <v>8.4836864311775297</v>
      </c>
      <c r="AA4000">
        <v>143.39551797223888</v>
      </c>
      <c r="AB4000">
        <v>697.61487018781781</v>
      </c>
      <c r="AC4000">
        <v>716.56594177439558</v>
      </c>
      <c r="AD4000">
        <v>16.185764208865436</v>
      </c>
      <c r="AE4000">
        <v>3015.4912837013885</v>
      </c>
    </row>
    <row r="4001" spans="1:31" x14ac:dyDescent="0.25">
      <c r="A4001">
        <v>1813290</v>
      </c>
      <c r="B4001">
        <v>1</v>
      </c>
      <c r="C4001" t="s">
        <v>81</v>
      </c>
      <c r="D4001" t="s">
        <v>113</v>
      </c>
      <c r="E4001" t="s">
        <v>140</v>
      </c>
      <c r="F4001" t="s">
        <v>5021</v>
      </c>
      <c r="G4001" t="s">
        <v>142</v>
      </c>
      <c r="H4001" t="s">
        <v>143</v>
      </c>
      <c r="I4001" t="s">
        <v>199</v>
      </c>
      <c r="J4001" t="s">
        <v>136</v>
      </c>
      <c r="K4001" t="s">
        <v>137</v>
      </c>
      <c r="L4001" t="s">
        <v>11711</v>
      </c>
      <c r="M4001" t="s">
        <v>11712</v>
      </c>
      <c r="N4001">
        <v>5.5555550000000002E-3</v>
      </c>
      <c r="O4001">
        <v>1</v>
      </c>
      <c r="P4001">
        <v>1501</v>
      </c>
      <c r="Q4001">
        <v>15</v>
      </c>
      <c r="R4001">
        <v>375</v>
      </c>
      <c r="S4001">
        <v>4</v>
      </c>
      <c r="T4001">
        <v>103</v>
      </c>
      <c r="U4001">
        <v>0</v>
      </c>
      <c r="V4001">
        <v>1</v>
      </c>
      <c r="W4001">
        <v>2.3401156840444446E-3</v>
      </c>
      <c r="X4001">
        <v>0.97348106688951164</v>
      </c>
      <c r="Y4001">
        <v>4.2184170030277787E-2</v>
      </c>
      <c r="Z4001">
        <v>0.38650850270708886</v>
      </c>
      <c r="AA4001">
        <v>7.8623674675338887E-2</v>
      </c>
      <c r="AB4001">
        <v>0.14912310355506114</v>
      </c>
      <c r="AC4001">
        <v>0</v>
      </c>
      <c r="AD4001">
        <v>2.1135214050055557E-3</v>
      </c>
      <c r="AE4001">
        <v>1.6343741549463284</v>
      </c>
    </row>
    <row r="4002" spans="1:31" x14ac:dyDescent="0.25">
      <c r="A4002">
        <v>1813291</v>
      </c>
      <c r="B4002">
        <v>1</v>
      </c>
      <c r="C4002" t="s">
        <v>81</v>
      </c>
      <c r="D4002" t="s">
        <v>117</v>
      </c>
      <c r="E4002" t="s">
        <v>176</v>
      </c>
      <c r="F4002" t="s">
        <v>3742</v>
      </c>
      <c r="G4002" t="s">
        <v>142</v>
      </c>
      <c r="H4002" t="s">
        <v>143</v>
      </c>
      <c r="I4002" t="s">
        <v>199</v>
      </c>
      <c r="J4002" t="s">
        <v>136</v>
      </c>
      <c r="K4002" t="s">
        <v>137</v>
      </c>
      <c r="L4002" t="s">
        <v>11713</v>
      </c>
      <c r="M4002" t="s">
        <v>11714</v>
      </c>
      <c r="N4002">
        <v>4.7222222000000001E-2</v>
      </c>
      <c r="O4002">
        <v>1</v>
      </c>
      <c r="P4002">
        <v>490</v>
      </c>
      <c r="Q4002">
        <v>10</v>
      </c>
      <c r="R4002">
        <v>33</v>
      </c>
      <c r="S4002">
        <v>2</v>
      </c>
      <c r="T4002">
        <v>13</v>
      </c>
      <c r="U4002">
        <v>0</v>
      </c>
      <c r="V4002">
        <v>0</v>
      </c>
      <c r="W4002">
        <v>2.1468060502044445E-2</v>
      </c>
      <c r="X4002">
        <v>1.8827294013867353</v>
      </c>
      <c r="Y4002">
        <v>0.13642179745906113</v>
      </c>
      <c r="Z4002">
        <v>5.7520939187038878E-2</v>
      </c>
      <c r="AA4002">
        <v>3.6773023635469436E-2</v>
      </c>
      <c r="AB4002">
        <v>7.5269838340319445E-2</v>
      </c>
      <c r="AC4002">
        <v>0</v>
      </c>
      <c r="AD4002">
        <v>0</v>
      </c>
      <c r="AE4002">
        <v>2.2101830605106687</v>
      </c>
    </row>
    <row r="4003" spans="1:31" x14ac:dyDescent="0.25">
      <c r="A4003">
        <v>1813292</v>
      </c>
      <c r="B4003">
        <v>1</v>
      </c>
      <c r="C4003" t="s">
        <v>80</v>
      </c>
      <c r="D4003" t="s">
        <v>96</v>
      </c>
      <c r="E4003" t="s">
        <v>146</v>
      </c>
      <c r="F4003" t="s">
        <v>10343</v>
      </c>
      <c r="G4003" t="s">
        <v>142</v>
      </c>
      <c r="H4003" t="s">
        <v>143</v>
      </c>
      <c r="I4003" t="s">
        <v>135</v>
      </c>
      <c r="J4003" t="s">
        <v>136</v>
      </c>
      <c r="K4003" t="s">
        <v>137</v>
      </c>
      <c r="L4003" t="s">
        <v>11715</v>
      </c>
      <c r="M4003" t="s">
        <v>11716</v>
      </c>
      <c r="N4003">
        <v>1.571666666</v>
      </c>
      <c r="O4003">
        <v>0</v>
      </c>
      <c r="P4003">
        <v>106</v>
      </c>
      <c r="Q4003">
        <v>0</v>
      </c>
      <c r="R4003">
        <v>2</v>
      </c>
      <c r="S4003">
        <v>0</v>
      </c>
      <c r="T4003">
        <v>4</v>
      </c>
      <c r="U4003">
        <v>0</v>
      </c>
      <c r="V4003">
        <v>0</v>
      </c>
      <c r="W4003">
        <v>0</v>
      </c>
      <c r="X4003">
        <v>97.318454562423383</v>
      </c>
      <c r="Y4003">
        <v>0</v>
      </c>
      <c r="Z4003">
        <v>2.0297676904409999E-2</v>
      </c>
      <c r="AA4003">
        <v>0</v>
      </c>
      <c r="AB4003">
        <v>1.0860316520516751</v>
      </c>
      <c r="AC4003">
        <v>0</v>
      </c>
      <c r="AD4003">
        <v>0</v>
      </c>
      <c r="AE4003">
        <v>98.424783891379462</v>
      </c>
    </row>
    <row r="4004" spans="1:31" x14ac:dyDescent="0.25">
      <c r="A4004">
        <v>1813293</v>
      </c>
      <c r="B4004">
        <v>1</v>
      </c>
      <c r="C4004" t="s">
        <v>80</v>
      </c>
      <c r="D4004" t="s">
        <v>100</v>
      </c>
      <c r="E4004" t="s">
        <v>176</v>
      </c>
      <c r="F4004" t="s">
        <v>1888</v>
      </c>
      <c r="G4004" t="s">
        <v>142</v>
      </c>
      <c r="H4004" t="s">
        <v>143</v>
      </c>
      <c r="I4004" t="s">
        <v>135</v>
      </c>
      <c r="J4004" t="s">
        <v>136</v>
      </c>
      <c r="K4004" t="s">
        <v>137</v>
      </c>
      <c r="L4004" t="s">
        <v>11717</v>
      </c>
      <c r="M4004" t="s">
        <v>11718</v>
      </c>
      <c r="N4004">
        <v>1.2749999999999999</v>
      </c>
      <c r="O4004">
        <v>0</v>
      </c>
      <c r="P4004">
        <v>694</v>
      </c>
      <c r="Q4004">
        <v>2</v>
      </c>
      <c r="R4004">
        <v>33</v>
      </c>
      <c r="S4004">
        <v>9</v>
      </c>
      <c r="T4004">
        <v>98</v>
      </c>
      <c r="U4004">
        <v>4</v>
      </c>
      <c r="V4004">
        <v>4</v>
      </c>
      <c r="W4004">
        <v>0</v>
      </c>
      <c r="X4004">
        <v>164.77166805832874</v>
      </c>
      <c r="Y4004">
        <v>3.2542150387024202</v>
      </c>
      <c r="Z4004">
        <v>16.875898522790482</v>
      </c>
      <c r="AA4004">
        <v>104.10995585053946</v>
      </c>
      <c r="AB4004">
        <v>66.463295544534787</v>
      </c>
      <c r="AC4004">
        <v>21.660642870704777</v>
      </c>
      <c r="AD4004">
        <v>59.438921694534692</v>
      </c>
      <c r="AE4004">
        <v>436.57459758013539</v>
      </c>
    </row>
    <row r="4005" spans="1:31" x14ac:dyDescent="0.25">
      <c r="A4005">
        <v>1813294</v>
      </c>
      <c r="B4005">
        <v>1</v>
      </c>
      <c r="C4005" t="s">
        <v>81</v>
      </c>
      <c r="D4005" t="s">
        <v>112</v>
      </c>
      <c r="E4005" t="s">
        <v>146</v>
      </c>
      <c r="F4005" t="s">
        <v>11719</v>
      </c>
      <c r="G4005" t="s">
        <v>142</v>
      </c>
      <c r="H4005" t="s">
        <v>143</v>
      </c>
      <c r="I4005" t="s">
        <v>135</v>
      </c>
      <c r="J4005" t="s">
        <v>136</v>
      </c>
      <c r="K4005" t="s">
        <v>137</v>
      </c>
      <c r="L4005" t="s">
        <v>11720</v>
      </c>
      <c r="M4005" t="s">
        <v>11721</v>
      </c>
      <c r="N4005">
        <v>0.83499999999999996</v>
      </c>
      <c r="O4005">
        <v>0</v>
      </c>
      <c r="P4005">
        <v>1805</v>
      </c>
      <c r="Q4005">
        <v>32</v>
      </c>
      <c r="R4005">
        <v>350</v>
      </c>
      <c r="S4005">
        <v>13</v>
      </c>
      <c r="T4005">
        <v>240</v>
      </c>
      <c r="U4005">
        <v>3</v>
      </c>
      <c r="V4005">
        <v>3</v>
      </c>
      <c r="W4005">
        <v>0</v>
      </c>
      <c r="X4005">
        <v>181.30296008488324</v>
      </c>
      <c r="Y4005">
        <v>4.7152653112431242</v>
      </c>
      <c r="Z4005">
        <v>29.915998484434219</v>
      </c>
      <c r="AA4005">
        <v>42.799789426350983</v>
      </c>
      <c r="AB4005">
        <v>28.836893141143715</v>
      </c>
      <c r="AC4005">
        <v>34.265275380201473</v>
      </c>
      <c r="AD4005">
        <v>35.961147149212842</v>
      </c>
      <c r="AE4005">
        <v>357.79732897746953</v>
      </c>
    </row>
    <row r="4006" spans="1:31" x14ac:dyDescent="0.25">
      <c r="A4006">
        <v>1813296</v>
      </c>
      <c r="B4006">
        <v>1</v>
      </c>
      <c r="C4006" t="s">
        <v>81</v>
      </c>
      <c r="D4006" t="s">
        <v>127</v>
      </c>
      <c r="E4006" t="s">
        <v>176</v>
      </c>
      <c r="F4006" t="s">
        <v>11722</v>
      </c>
      <c r="G4006" t="s">
        <v>142</v>
      </c>
      <c r="H4006" t="s">
        <v>143</v>
      </c>
      <c r="I4006" t="s">
        <v>135</v>
      </c>
      <c r="J4006" t="s">
        <v>136</v>
      </c>
      <c r="K4006" t="s">
        <v>137</v>
      </c>
      <c r="L4006" t="s">
        <v>11723</v>
      </c>
      <c r="M4006" t="s">
        <v>11724</v>
      </c>
      <c r="N4006">
        <v>0.321111111</v>
      </c>
      <c r="O4006">
        <v>0</v>
      </c>
      <c r="P4006">
        <v>17</v>
      </c>
      <c r="Q4006">
        <v>0</v>
      </c>
      <c r="R4006">
        <v>3</v>
      </c>
      <c r="S4006">
        <v>6</v>
      </c>
      <c r="T4006">
        <v>9</v>
      </c>
      <c r="U4006">
        <v>0</v>
      </c>
      <c r="V4006">
        <v>0</v>
      </c>
      <c r="W4006">
        <v>0</v>
      </c>
      <c r="X4006">
        <v>1.1682194893133064</v>
      </c>
      <c r="Y4006">
        <v>0</v>
      </c>
      <c r="Z4006">
        <v>0.18184888244396333</v>
      </c>
      <c r="AA4006">
        <v>8.0185951249784804</v>
      </c>
      <c r="AB4006">
        <v>1.6770723354234729</v>
      </c>
      <c r="AC4006">
        <v>0</v>
      </c>
      <c r="AD4006">
        <v>0</v>
      </c>
      <c r="AE4006">
        <v>11.045735832159222</v>
      </c>
    </row>
    <row r="4007" spans="1:31" x14ac:dyDescent="0.25">
      <c r="A4007">
        <v>1813297</v>
      </c>
      <c r="B4007">
        <v>1</v>
      </c>
      <c r="C4007" t="s">
        <v>81</v>
      </c>
      <c r="D4007" t="s">
        <v>113</v>
      </c>
      <c r="E4007" t="s">
        <v>140</v>
      </c>
      <c r="F4007" t="s">
        <v>11725</v>
      </c>
      <c r="G4007" t="s">
        <v>142</v>
      </c>
      <c r="H4007" t="s">
        <v>143</v>
      </c>
      <c r="I4007" t="s">
        <v>199</v>
      </c>
      <c r="J4007" t="s">
        <v>136</v>
      </c>
      <c r="K4007" t="s">
        <v>137</v>
      </c>
      <c r="L4007" t="s">
        <v>11726</v>
      </c>
      <c r="M4007" t="s">
        <v>11727</v>
      </c>
      <c r="N4007">
        <v>6.3888879999999997E-3</v>
      </c>
      <c r="O4007">
        <v>0</v>
      </c>
      <c r="P4007">
        <v>654</v>
      </c>
      <c r="Q4007">
        <v>47</v>
      </c>
      <c r="R4007">
        <v>242</v>
      </c>
      <c r="S4007">
        <v>4</v>
      </c>
      <c r="T4007">
        <v>31</v>
      </c>
      <c r="U4007">
        <v>1</v>
      </c>
      <c r="V4007">
        <v>0</v>
      </c>
      <c r="W4007">
        <v>0</v>
      </c>
      <c r="X4007">
        <v>0.49609397849913428</v>
      </c>
      <c r="Y4007">
        <v>0.54237199057302088</v>
      </c>
      <c r="Z4007">
        <v>1.0637253189558109</v>
      </c>
      <c r="AA4007">
        <v>0.41776994602350581</v>
      </c>
      <c r="AB4007">
        <v>6.0502248829412783E-2</v>
      </c>
      <c r="AC4007">
        <v>4.2880765970373338E-2</v>
      </c>
      <c r="AD4007">
        <v>0</v>
      </c>
      <c r="AE4007">
        <v>2.6233442488512577</v>
      </c>
    </row>
    <row r="4008" spans="1:31" x14ac:dyDescent="0.25">
      <c r="A4008">
        <v>1813298</v>
      </c>
      <c r="B4008">
        <v>1</v>
      </c>
      <c r="C4008" t="s">
        <v>81</v>
      </c>
      <c r="D4008" t="s">
        <v>113</v>
      </c>
      <c r="E4008" t="s">
        <v>140</v>
      </c>
      <c r="F4008" t="s">
        <v>11728</v>
      </c>
      <c r="G4008" t="s">
        <v>142</v>
      </c>
      <c r="H4008" t="s">
        <v>143</v>
      </c>
      <c r="I4008" t="s">
        <v>135</v>
      </c>
      <c r="J4008" t="s">
        <v>136</v>
      </c>
      <c r="K4008" t="s">
        <v>137</v>
      </c>
      <c r="L4008" t="s">
        <v>11729</v>
      </c>
      <c r="M4008" t="s">
        <v>11730</v>
      </c>
      <c r="N4008">
        <v>0.14333333300000001</v>
      </c>
      <c r="O4008">
        <v>0</v>
      </c>
      <c r="P4008">
        <v>654</v>
      </c>
      <c r="Q4008">
        <v>47</v>
      </c>
      <c r="R4008">
        <v>242</v>
      </c>
      <c r="S4008">
        <v>4</v>
      </c>
      <c r="T4008">
        <v>31</v>
      </c>
      <c r="U4008">
        <v>1</v>
      </c>
      <c r="V4008">
        <v>0</v>
      </c>
      <c r="W4008">
        <v>0</v>
      </c>
      <c r="X4008">
        <v>11.129760561111024</v>
      </c>
      <c r="Y4008">
        <v>12.167997701551251</v>
      </c>
      <c r="Z4008">
        <v>23.86444628613906</v>
      </c>
      <c r="AA4008">
        <v>9.3725779194838701</v>
      </c>
      <c r="AB4008">
        <v>1.3573547998250868</v>
      </c>
      <c r="AC4008">
        <v>0.96202066263968011</v>
      </c>
      <c r="AD4008">
        <v>0</v>
      </c>
      <c r="AE4008">
        <v>58.85415793074997</v>
      </c>
    </row>
    <row r="4009" spans="1:31" x14ac:dyDescent="0.25">
      <c r="A4009">
        <v>1813299</v>
      </c>
      <c r="B4009">
        <v>1</v>
      </c>
      <c r="C4009" t="s">
        <v>81</v>
      </c>
      <c r="D4009" t="s">
        <v>122</v>
      </c>
      <c r="E4009" t="s">
        <v>176</v>
      </c>
      <c r="F4009" t="s">
        <v>5785</v>
      </c>
      <c r="G4009" t="s">
        <v>148</v>
      </c>
      <c r="H4009" t="s">
        <v>143</v>
      </c>
      <c r="I4009" t="s">
        <v>135</v>
      </c>
      <c r="J4009" t="s">
        <v>3</v>
      </c>
      <c r="K4009" t="s">
        <v>137</v>
      </c>
      <c r="L4009" t="s">
        <v>11731</v>
      </c>
      <c r="M4009" t="s">
        <v>11732</v>
      </c>
      <c r="N4009">
        <v>0.32277777699999999</v>
      </c>
      <c r="O4009">
        <v>0</v>
      </c>
      <c r="P4009">
        <v>4421</v>
      </c>
      <c r="Q4009">
        <v>0</v>
      </c>
      <c r="R4009">
        <v>37</v>
      </c>
      <c r="S4009">
        <v>1</v>
      </c>
      <c r="T4009">
        <v>175</v>
      </c>
      <c r="U4009">
        <v>0</v>
      </c>
      <c r="V4009">
        <v>0</v>
      </c>
      <c r="W4009">
        <v>0</v>
      </c>
      <c r="X4009">
        <v>178.77455501968765</v>
      </c>
      <c r="Y4009">
        <v>0</v>
      </c>
      <c r="Z4009">
        <v>1.4542597229117029</v>
      </c>
      <c r="AA4009">
        <v>1.1749584353367117</v>
      </c>
      <c r="AB4009">
        <v>14.857133426530106</v>
      </c>
      <c r="AC4009">
        <v>0</v>
      </c>
      <c r="AD4009">
        <v>0</v>
      </c>
      <c r="AE4009">
        <v>196.26090660446619</v>
      </c>
    </row>
    <row r="4010" spans="1:31" x14ac:dyDescent="0.25">
      <c r="A4010">
        <v>1813300</v>
      </c>
      <c r="B4010">
        <v>1</v>
      </c>
      <c r="C4010" t="s">
        <v>80</v>
      </c>
      <c r="D4010" t="s">
        <v>106</v>
      </c>
      <c r="E4010" t="s">
        <v>176</v>
      </c>
      <c r="F4010" t="s">
        <v>11733</v>
      </c>
      <c r="G4010" t="s">
        <v>142</v>
      </c>
      <c r="H4010" t="s">
        <v>143</v>
      </c>
      <c r="I4010" t="s">
        <v>135</v>
      </c>
      <c r="J4010" t="s">
        <v>136</v>
      </c>
      <c r="K4010" t="s">
        <v>137</v>
      </c>
      <c r="L4010" t="s">
        <v>11734</v>
      </c>
      <c r="M4010" t="s">
        <v>11735</v>
      </c>
      <c r="N4010">
        <v>0.77083333300000001</v>
      </c>
      <c r="O4010">
        <v>0</v>
      </c>
      <c r="P4010">
        <v>845</v>
      </c>
      <c r="Q4010">
        <v>5</v>
      </c>
      <c r="R4010">
        <v>33</v>
      </c>
      <c r="S4010">
        <v>4</v>
      </c>
      <c r="T4010">
        <v>198</v>
      </c>
      <c r="U4010">
        <v>0</v>
      </c>
      <c r="V4010">
        <v>0</v>
      </c>
      <c r="W4010">
        <v>0</v>
      </c>
      <c r="X4010">
        <v>80.142700361592787</v>
      </c>
      <c r="Y4010">
        <v>18.344607331640621</v>
      </c>
      <c r="Z4010">
        <v>17.888451615020539</v>
      </c>
      <c r="AA4010">
        <v>14.589850038578025</v>
      </c>
      <c r="AB4010">
        <v>71.972373808890865</v>
      </c>
      <c r="AC4010">
        <v>0</v>
      </c>
      <c r="AD4010">
        <v>0</v>
      </c>
      <c r="AE4010">
        <v>202.93798315572283</v>
      </c>
    </row>
    <row r="4011" spans="1:31" x14ac:dyDescent="0.25">
      <c r="A4011">
        <v>1813301</v>
      </c>
      <c r="B4011">
        <v>1</v>
      </c>
      <c r="C4011" t="s">
        <v>80</v>
      </c>
      <c r="D4011" t="s">
        <v>83</v>
      </c>
      <c r="E4011" t="s">
        <v>326</v>
      </c>
      <c r="F4011" t="s">
        <v>11681</v>
      </c>
      <c r="G4011" t="s">
        <v>195</v>
      </c>
      <c r="H4011" t="s">
        <v>134</v>
      </c>
      <c r="I4011" t="s">
        <v>135</v>
      </c>
      <c r="J4011" t="s">
        <v>136</v>
      </c>
      <c r="K4011" t="s">
        <v>137</v>
      </c>
      <c r="L4011" t="s">
        <v>11736</v>
      </c>
      <c r="M4011" t="s">
        <v>11737</v>
      </c>
      <c r="N4011">
        <v>7.5405555550000001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9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179.57291602615055</v>
      </c>
      <c r="AC4011">
        <v>0</v>
      </c>
      <c r="AD4011">
        <v>0</v>
      </c>
      <c r="AE4011">
        <v>179.57291602615055</v>
      </c>
    </row>
    <row r="4012" spans="1:31" x14ac:dyDescent="0.25">
      <c r="A4012">
        <v>1813302</v>
      </c>
      <c r="B4012">
        <v>1</v>
      </c>
      <c r="C4012" t="s">
        <v>81</v>
      </c>
      <c r="D4012" t="s">
        <v>117</v>
      </c>
      <c r="E4012" t="s">
        <v>193</v>
      </c>
      <c r="F4012" t="s">
        <v>11738</v>
      </c>
      <c r="G4012" t="s">
        <v>2090</v>
      </c>
      <c r="H4012" t="s">
        <v>134</v>
      </c>
      <c r="I4012" t="s">
        <v>135</v>
      </c>
      <c r="J4012" t="s">
        <v>136</v>
      </c>
      <c r="K4012" t="s">
        <v>137</v>
      </c>
      <c r="L4012" t="s">
        <v>11739</v>
      </c>
      <c r="M4012" t="s">
        <v>11740</v>
      </c>
      <c r="N4012">
        <v>3.3325</v>
      </c>
      <c r="O4012">
        <v>0</v>
      </c>
      <c r="P4012">
        <v>4</v>
      </c>
      <c r="Q4012">
        <v>0</v>
      </c>
      <c r="R4012">
        <v>1</v>
      </c>
      <c r="S4012">
        <v>0</v>
      </c>
      <c r="T4012">
        <v>3</v>
      </c>
      <c r="U4012">
        <v>0</v>
      </c>
      <c r="V4012">
        <v>0</v>
      </c>
      <c r="W4012">
        <v>0</v>
      </c>
      <c r="X4012">
        <v>2.0186639790126253</v>
      </c>
      <c r="Y4012">
        <v>0</v>
      </c>
      <c r="Z4012">
        <v>4.7630100736725002E-3</v>
      </c>
      <c r="AA4012">
        <v>0</v>
      </c>
      <c r="AB4012">
        <v>20.31956768804325</v>
      </c>
      <c r="AC4012">
        <v>0</v>
      </c>
      <c r="AD4012">
        <v>0</v>
      </c>
      <c r="AE4012">
        <v>22.342994677129546</v>
      </c>
    </row>
    <row r="4013" spans="1:31" x14ac:dyDescent="0.25">
      <c r="A4013">
        <v>1813303</v>
      </c>
      <c r="B4013">
        <v>1</v>
      </c>
      <c r="C4013" t="s">
        <v>80</v>
      </c>
      <c r="D4013" t="s">
        <v>106</v>
      </c>
      <c r="E4013" t="s">
        <v>193</v>
      </c>
      <c r="F4013" t="s">
        <v>11741</v>
      </c>
      <c r="G4013" t="s">
        <v>235</v>
      </c>
      <c r="H4013" t="s">
        <v>134</v>
      </c>
      <c r="I4013" t="s">
        <v>135</v>
      </c>
      <c r="J4013" t="s">
        <v>136</v>
      </c>
      <c r="K4013" t="s">
        <v>137</v>
      </c>
      <c r="L4013" t="s">
        <v>11742</v>
      </c>
      <c r="M4013" t="s">
        <v>11743</v>
      </c>
      <c r="N4013">
        <v>2.7944444439999998</v>
      </c>
      <c r="O4013">
        <v>0</v>
      </c>
      <c r="P4013">
        <v>36</v>
      </c>
      <c r="Q4013">
        <v>0</v>
      </c>
      <c r="R4013">
        <v>1</v>
      </c>
      <c r="S4013">
        <v>0</v>
      </c>
      <c r="T4013">
        <v>4</v>
      </c>
      <c r="U4013">
        <v>0</v>
      </c>
      <c r="V4013">
        <v>0</v>
      </c>
      <c r="W4013">
        <v>0</v>
      </c>
      <c r="X4013">
        <v>13.791561138223599</v>
      </c>
      <c r="Y4013">
        <v>0</v>
      </c>
      <c r="Z4013">
        <v>0.21676795009300417</v>
      </c>
      <c r="AA4013">
        <v>0</v>
      </c>
      <c r="AB4013">
        <v>0.11954719155003474</v>
      </c>
      <c r="AC4013">
        <v>0</v>
      </c>
      <c r="AD4013">
        <v>0</v>
      </c>
      <c r="AE4013">
        <v>14.127876279866639</v>
      </c>
    </row>
    <row r="4014" spans="1:31" x14ac:dyDescent="0.25">
      <c r="A4014">
        <v>1813304</v>
      </c>
      <c r="B4014">
        <v>1</v>
      </c>
      <c r="C4014" t="s">
        <v>80</v>
      </c>
      <c r="D4014" t="s">
        <v>83</v>
      </c>
      <c r="E4014" t="s">
        <v>146</v>
      </c>
      <c r="F4014" t="s">
        <v>11744</v>
      </c>
      <c r="G4014" t="s">
        <v>142</v>
      </c>
      <c r="H4014" t="s">
        <v>143</v>
      </c>
      <c r="I4014" t="s">
        <v>135</v>
      </c>
      <c r="J4014" t="s">
        <v>136</v>
      </c>
      <c r="K4014" t="s">
        <v>137</v>
      </c>
      <c r="L4014" t="s">
        <v>11745</v>
      </c>
      <c r="M4014" t="s">
        <v>11746</v>
      </c>
      <c r="N4014">
        <v>0.76833333299999995</v>
      </c>
      <c r="O4014">
        <v>0</v>
      </c>
      <c r="P4014">
        <v>931</v>
      </c>
      <c r="Q4014">
        <v>0</v>
      </c>
      <c r="R4014">
        <v>29</v>
      </c>
      <c r="S4014">
        <v>4</v>
      </c>
      <c r="T4014">
        <v>2320</v>
      </c>
      <c r="U4014">
        <v>5</v>
      </c>
      <c r="V4014">
        <v>66</v>
      </c>
      <c r="W4014">
        <v>0</v>
      </c>
      <c r="X4014">
        <v>166.83555037400126</v>
      </c>
      <c r="Y4014">
        <v>0</v>
      </c>
      <c r="Z4014">
        <v>15.5071217958624</v>
      </c>
      <c r="AA4014">
        <v>91.966980541792779</v>
      </c>
      <c r="AB4014">
        <v>799.15078137271269</v>
      </c>
      <c r="AC4014">
        <v>350.27208976361896</v>
      </c>
      <c r="AD4014">
        <v>451.67931112636268</v>
      </c>
      <c r="AE4014">
        <v>1875.4118349743508</v>
      </c>
    </row>
    <row r="4015" spans="1:31" x14ac:dyDescent="0.25">
      <c r="A4015">
        <v>1813305</v>
      </c>
      <c r="B4015">
        <v>1</v>
      </c>
      <c r="C4015" t="s">
        <v>80</v>
      </c>
      <c r="D4015" t="s">
        <v>106</v>
      </c>
      <c r="E4015" t="s">
        <v>176</v>
      </c>
      <c r="F4015" t="s">
        <v>11747</v>
      </c>
      <c r="G4015" t="s">
        <v>142</v>
      </c>
      <c r="H4015" t="s">
        <v>143</v>
      </c>
      <c r="I4015" t="s">
        <v>135</v>
      </c>
      <c r="J4015" t="s">
        <v>136</v>
      </c>
      <c r="K4015" t="s">
        <v>137</v>
      </c>
      <c r="L4015" t="s">
        <v>11748</v>
      </c>
      <c r="M4015" t="s">
        <v>11749</v>
      </c>
      <c r="N4015">
        <v>0.65861111100000003</v>
      </c>
      <c r="O4015">
        <v>0</v>
      </c>
      <c r="P4015">
        <v>4</v>
      </c>
      <c r="Q4015">
        <v>30</v>
      </c>
      <c r="R4015">
        <v>226</v>
      </c>
      <c r="S4015">
        <v>8</v>
      </c>
      <c r="T4015">
        <v>43</v>
      </c>
      <c r="U4015">
        <v>0</v>
      </c>
      <c r="V4015">
        <v>0</v>
      </c>
      <c r="W4015">
        <v>0</v>
      </c>
      <c r="X4015">
        <v>0.27021221373413168</v>
      </c>
      <c r="Y4015">
        <v>26.970381517865636</v>
      </c>
      <c r="Z4015">
        <v>78.273998766136188</v>
      </c>
      <c r="AA4015">
        <v>38.783586240179702</v>
      </c>
      <c r="AB4015">
        <v>14.940354979293666</v>
      </c>
      <c r="AC4015">
        <v>0</v>
      </c>
      <c r="AD4015">
        <v>0</v>
      </c>
      <c r="AE4015">
        <v>159.23853371720932</v>
      </c>
    </row>
    <row r="4016" spans="1:31" x14ac:dyDescent="0.25">
      <c r="A4016">
        <v>1813306</v>
      </c>
      <c r="B4016">
        <v>1</v>
      </c>
      <c r="C4016" t="s">
        <v>80</v>
      </c>
      <c r="D4016" t="s">
        <v>98</v>
      </c>
      <c r="E4016" t="s">
        <v>140</v>
      </c>
      <c r="F4016" t="s">
        <v>1766</v>
      </c>
      <c r="G4016" t="s">
        <v>142</v>
      </c>
      <c r="H4016" t="s">
        <v>143</v>
      </c>
      <c r="I4016" t="s">
        <v>135</v>
      </c>
      <c r="J4016" t="s">
        <v>136</v>
      </c>
      <c r="K4016" t="s">
        <v>137</v>
      </c>
      <c r="L4016" t="s">
        <v>11750</v>
      </c>
      <c r="M4016" t="s">
        <v>11751</v>
      </c>
      <c r="N4016">
        <v>1.2666666660000001</v>
      </c>
      <c r="O4016">
        <v>0</v>
      </c>
      <c r="P4016">
        <v>186</v>
      </c>
      <c r="Q4016">
        <v>0</v>
      </c>
      <c r="R4016">
        <v>56</v>
      </c>
      <c r="S4016">
        <v>2</v>
      </c>
      <c r="T4016">
        <v>37</v>
      </c>
      <c r="U4016">
        <v>0</v>
      </c>
      <c r="V4016">
        <v>0</v>
      </c>
      <c r="W4016">
        <v>0</v>
      </c>
      <c r="X4016">
        <v>55.216043358200075</v>
      </c>
      <c r="Y4016">
        <v>0</v>
      </c>
      <c r="Z4016">
        <v>47.901466853927204</v>
      </c>
      <c r="AA4016">
        <v>3.0409920919139997</v>
      </c>
      <c r="AB4016">
        <v>33.214882075103326</v>
      </c>
      <c r="AC4016">
        <v>0</v>
      </c>
      <c r="AD4016">
        <v>0</v>
      </c>
      <c r="AE4016">
        <v>139.37338437914462</v>
      </c>
    </row>
    <row r="4017" spans="1:31" x14ac:dyDescent="0.25">
      <c r="A4017">
        <v>1813309</v>
      </c>
      <c r="B4017">
        <v>1</v>
      </c>
      <c r="C4017" t="s">
        <v>81</v>
      </c>
      <c r="D4017" t="s">
        <v>113</v>
      </c>
      <c r="E4017" t="s">
        <v>140</v>
      </c>
      <c r="F4017" t="s">
        <v>266</v>
      </c>
      <c r="G4017" t="s">
        <v>142</v>
      </c>
      <c r="H4017" t="s">
        <v>143</v>
      </c>
      <c r="I4017" t="s">
        <v>135</v>
      </c>
      <c r="J4017" t="s">
        <v>136</v>
      </c>
      <c r="K4017" t="s">
        <v>137</v>
      </c>
      <c r="L4017" t="s">
        <v>11752</v>
      </c>
      <c r="M4017" t="s">
        <v>11753</v>
      </c>
      <c r="N4017">
        <v>2.8247222220000001</v>
      </c>
      <c r="O4017">
        <v>0</v>
      </c>
      <c r="P4017">
        <v>668</v>
      </c>
      <c r="Q4017">
        <v>0</v>
      </c>
      <c r="R4017">
        <v>77</v>
      </c>
      <c r="S4017">
        <v>0</v>
      </c>
      <c r="T4017">
        <v>62</v>
      </c>
      <c r="U4017">
        <v>0</v>
      </c>
      <c r="V4017">
        <v>0</v>
      </c>
      <c r="W4017">
        <v>0</v>
      </c>
      <c r="X4017">
        <v>258.11239524566889</v>
      </c>
      <c r="Y4017">
        <v>0</v>
      </c>
      <c r="Z4017">
        <v>48.819436785234046</v>
      </c>
      <c r="AA4017">
        <v>0</v>
      </c>
      <c r="AB4017">
        <v>84.579655849783165</v>
      </c>
      <c r="AC4017">
        <v>0</v>
      </c>
      <c r="AD4017">
        <v>0</v>
      </c>
      <c r="AE4017">
        <v>391.5114878806861</v>
      </c>
    </row>
    <row r="4018" spans="1:31" x14ac:dyDescent="0.25">
      <c r="A4018">
        <v>1813310</v>
      </c>
      <c r="B4018">
        <v>1</v>
      </c>
      <c r="C4018" t="s">
        <v>80</v>
      </c>
      <c r="D4018" t="s">
        <v>93</v>
      </c>
      <c r="E4018" t="s">
        <v>131</v>
      </c>
      <c r="F4018" t="s">
        <v>11754</v>
      </c>
      <c r="G4018" t="s">
        <v>209</v>
      </c>
      <c r="H4018" t="s">
        <v>134</v>
      </c>
      <c r="I4018" t="s">
        <v>135</v>
      </c>
      <c r="J4018" t="s">
        <v>136</v>
      </c>
      <c r="K4018" t="s">
        <v>137</v>
      </c>
      <c r="L4018" t="s">
        <v>11755</v>
      </c>
      <c r="M4018" t="s">
        <v>11756</v>
      </c>
      <c r="N4018">
        <v>5.386111111</v>
      </c>
      <c r="O4018">
        <v>0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0.52581327495692254</v>
      </c>
      <c r="AA4018">
        <v>0</v>
      </c>
      <c r="AB4018">
        <v>0</v>
      </c>
      <c r="AC4018">
        <v>0</v>
      </c>
      <c r="AD4018">
        <v>0</v>
      </c>
      <c r="AE4018">
        <v>0.52581327495692254</v>
      </c>
    </row>
    <row r="4019" spans="1:31" x14ac:dyDescent="0.25">
      <c r="A4019">
        <v>1813311</v>
      </c>
      <c r="B4019">
        <v>1</v>
      </c>
      <c r="C4019" t="s">
        <v>80</v>
      </c>
      <c r="D4019" t="s">
        <v>97</v>
      </c>
      <c r="E4019" t="s">
        <v>140</v>
      </c>
      <c r="F4019" t="s">
        <v>11757</v>
      </c>
      <c r="G4019" t="s">
        <v>142</v>
      </c>
      <c r="H4019" t="s">
        <v>143</v>
      </c>
      <c r="I4019" t="s">
        <v>135</v>
      </c>
      <c r="J4019" t="s">
        <v>136</v>
      </c>
      <c r="K4019" t="s">
        <v>137</v>
      </c>
      <c r="L4019" t="s">
        <v>11758</v>
      </c>
      <c r="M4019" t="s">
        <v>11759</v>
      </c>
      <c r="N4019">
        <v>1.332777777</v>
      </c>
      <c r="O4019">
        <v>5</v>
      </c>
      <c r="P4019">
        <v>621</v>
      </c>
      <c r="Q4019">
        <v>9</v>
      </c>
      <c r="R4019">
        <v>79</v>
      </c>
      <c r="S4019">
        <v>11</v>
      </c>
      <c r="T4019">
        <v>93</v>
      </c>
      <c r="U4019">
        <v>0</v>
      </c>
      <c r="V4019">
        <v>0</v>
      </c>
      <c r="W4019">
        <v>5.2180639688270443</v>
      </c>
      <c r="X4019">
        <v>190.90426578103461</v>
      </c>
      <c r="Y4019">
        <v>24.535112910264434</v>
      </c>
      <c r="Z4019">
        <v>33.164053942509895</v>
      </c>
      <c r="AA4019">
        <v>430.04548801053585</v>
      </c>
      <c r="AB4019">
        <v>47.28767537615591</v>
      </c>
      <c r="AC4019">
        <v>0</v>
      </c>
      <c r="AD4019">
        <v>0</v>
      </c>
      <c r="AE4019">
        <v>731.15465998932768</v>
      </c>
    </row>
    <row r="4020" spans="1:31" x14ac:dyDescent="0.25">
      <c r="A4020">
        <v>1813312</v>
      </c>
      <c r="B4020">
        <v>1</v>
      </c>
      <c r="C4020" t="s">
        <v>80</v>
      </c>
      <c r="D4020" t="s">
        <v>83</v>
      </c>
      <c r="E4020" t="s">
        <v>146</v>
      </c>
      <c r="F4020" t="s">
        <v>11760</v>
      </c>
      <c r="G4020" t="s">
        <v>142</v>
      </c>
      <c r="H4020" t="s">
        <v>143</v>
      </c>
      <c r="I4020" t="s">
        <v>135</v>
      </c>
      <c r="J4020" t="s">
        <v>136</v>
      </c>
      <c r="K4020" t="s">
        <v>137</v>
      </c>
      <c r="L4020" t="s">
        <v>11746</v>
      </c>
      <c r="M4020" t="s">
        <v>11761</v>
      </c>
      <c r="N4020">
        <v>0.86666666599999997</v>
      </c>
      <c r="O4020">
        <v>0</v>
      </c>
      <c r="P4020">
        <v>2</v>
      </c>
      <c r="Q4020">
        <v>0</v>
      </c>
      <c r="R4020">
        <v>0</v>
      </c>
      <c r="S4020">
        <v>0</v>
      </c>
      <c r="T4020">
        <v>1210</v>
      </c>
      <c r="U4020">
        <v>0</v>
      </c>
      <c r="V4020">
        <v>29</v>
      </c>
      <c r="W4020">
        <v>0</v>
      </c>
      <c r="X4020">
        <v>0.96038142467733323</v>
      </c>
      <c r="Y4020">
        <v>0</v>
      </c>
      <c r="Z4020">
        <v>0</v>
      </c>
      <c r="AA4020">
        <v>0</v>
      </c>
      <c r="AB4020">
        <v>399.34986619663863</v>
      </c>
      <c r="AC4020">
        <v>0</v>
      </c>
      <c r="AD4020">
        <v>419.06824940630207</v>
      </c>
      <c r="AE4020">
        <v>819.3784970276181</v>
      </c>
    </row>
    <row r="4021" spans="1:31" x14ac:dyDescent="0.25">
      <c r="A4021">
        <v>1813316</v>
      </c>
      <c r="B4021">
        <v>1</v>
      </c>
      <c r="C4021" t="s">
        <v>81</v>
      </c>
      <c r="D4021" t="s">
        <v>112</v>
      </c>
      <c r="E4021" t="s">
        <v>131</v>
      </c>
      <c r="F4021" t="s">
        <v>11762</v>
      </c>
      <c r="G4021" t="s">
        <v>231</v>
      </c>
      <c r="H4021" t="s">
        <v>134</v>
      </c>
      <c r="I4021" t="s">
        <v>135</v>
      </c>
      <c r="J4021" t="s">
        <v>136</v>
      </c>
      <c r="K4021" t="s">
        <v>137</v>
      </c>
      <c r="L4021" t="s">
        <v>11763</v>
      </c>
      <c r="M4021" t="s">
        <v>11764</v>
      </c>
      <c r="N4021">
        <v>2.8288888879999998</v>
      </c>
      <c r="O4021">
        <v>0</v>
      </c>
      <c r="P4021">
        <v>9</v>
      </c>
      <c r="Q4021">
        <v>0</v>
      </c>
      <c r="R4021">
        <v>0</v>
      </c>
      <c r="S4021">
        <v>0</v>
      </c>
      <c r="T4021">
        <v>1</v>
      </c>
      <c r="U4021">
        <v>0</v>
      </c>
      <c r="V4021">
        <v>0</v>
      </c>
      <c r="W4021">
        <v>0</v>
      </c>
      <c r="X4021">
        <v>3.6918492159819327</v>
      </c>
      <c r="Y4021">
        <v>0</v>
      </c>
      <c r="Z4021">
        <v>0</v>
      </c>
      <c r="AA4021">
        <v>0</v>
      </c>
      <c r="AB4021">
        <v>0.30538105414081113</v>
      </c>
      <c r="AC4021">
        <v>0</v>
      </c>
      <c r="AD4021">
        <v>0</v>
      </c>
      <c r="AE4021">
        <v>3.9972302701227438</v>
      </c>
    </row>
    <row r="4022" spans="1:31" x14ac:dyDescent="0.25">
      <c r="A4022">
        <v>1813317</v>
      </c>
      <c r="B4022">
        <v>1</v>
      </c>
      <c r="C4022" t="s">
        <v>80</v>
      </c>
      <c r="D4022" t="s">
        <v>94</v>
      </c>
      <c r="E4022" t="s">
        <v>131</v>
      </c>
      <c r="F4022" t="s">
        <v>11765</v>
      </c>
      <c r="G4022" t="s">
        <v>231</v>
      </c>
      <c r="H4022" t="s">
        <v>134</v>
      </c>
      <c r="I4022" t="s">
        <v>135</v>
      </c>
      <c r="J4022" t="s">
        <v>136</v>
      </c>
      <c r="K4022" t="s">
        <v>137</v>
      </c>
      <c r="L4022" t="s">
        <v>11766</v>
      </c>
      <c r="M4022" t="s">
        <v>11767</v>
      </c>
      <c r="N4022">
        <v>5.6030555550000001</v>
      </c>
      <c r="O4022">
        <v>0</v>
      </c>
      <c r="P4022">
        <v>0</v>
      </c>
      <c r="Q4022">
        <v>0</v>
      </c>
      <c r="R4022">
        <v>2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0.7033514232593876</v>
      </c>
      <c r="AA4022">
        <v>0</v>
      </c>
      <c r="AB4022">
        <v>0</v>
      </c>
      <c r="AC4022">
        <v>0</v>
      </c>
      <c r="AD4022">
        <v>0</v>
      </c>
      <c r="AE4022">
        <v>0.7033514232593876</v>
      </c>
    </row>
    <row r="4023" spans="1:31" x14ac:dyDescent="0.25">
      <c r="A4023">
        <v>1813318</v>
      </c>
      <c r="B4023">
        <v>1</v>
      </c>
      <c r="C4023" t="s">
        <v>81</v>
      </c>
      <c r="D4023" t="s">
        <v>115</v>
      </c>
      <c r="E4023" t="s">
        <v>193</v>
      </c>
      <c r="F4023" t="s">
        <v>11768</v>
      </c>
      <c r="G4023" t="s">
        <v>235</v>
      </c>
      <c r="H4023" t="s">
        <v>134</v>
      </c>
      <c r="I4023" t="s">
        <v>135</v>
      </c>
      <c r="J4023" t="s">
        <v>136</v>
      </c>
      <c r="K4023" t="s">
        <v>137</v>
      </c>
      <c r="L4023" t="s">
        <v>11769</v>
      </c>
      <c r="M4023" t="s">
        <v>11770</v>
      </c>
      <c r="N4023">
        <v>2.5449999999999999</v>
      </c>
      <c r="O4023">
        <v>0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</row>
    <row r="4024" spans="1:31" x14ac:dyDescent="0.25">
      <c r="A4024">
        <v>1813319</v>
      </c>
      <c r="B4024">
        <v>1</v>
      </c>
      <c r="C4024" t="s">
        <v>80</v>
      </c>
      <c r="D4024" t="s">
        <v>105</v>
      </c>
      <c r="E4024" t="s">
        <v>146</v>
      </c>
      <c r="F4024" t="s">
        <v>11771</v>
      </c>
      <c r="G4024" t="s">
        <v>263</v>
      </c>
      <c r="H4024" t="s">
        <v>143</v>
      </c>
      <c r="I4024" t="s">
        <v>135</v>
      </c>
      <c r="J4024" t="s">
        <v>136</v>
      </c>
      <c r="K4024" t="s">
        <v>159</v>
      </c>
      <c r="L4024" t="s">
        <v>11772</v>
      </c>
      <c r="M4024" t="s">
        <v>11773</v>
      </c>
      <c r="N4024">
        <v>0.53416666599999996</v>
      </c>
      <c r="O4024">
        <v>1</v>
      </c>
      <c r="P4024">
        <v>1639</v>
      </c>
      <c r="Q4024">
        <v>0</v>
      </c>
      <c r="R4024">
        <v>0</v>
      </c>
      <c r="S4024">
        <v>2</v>
      </c>
      <c r="T4024">
        <v>73</v>
      </c>
      <c r="U4024">
        <v>0</v>
      </c>
      <c r="V4024">
        <v>0</v>
      </c>
      <c r="W4024">
        <v>5.4812068944752346</v>
      </c>
      <c r="X4024">
        <v>175.77038990961788</v>
      </c>
      <c r="Y4024">
        <v>0</v>
      </c>
      <c r="Z4024">
        <v>0</v>
      </c>
      <c r="AA4024">
        <v>27.677543050669996</v>
      </c>
      <c r="AB4024">
        <v>26.245810559052565</v>
      </c>
      <c r="AC4024">
        <v>0</v>
      </c>
      <c r="AD4024">
        <v>0</v>
      </c>
      <c r="AE4024">
        <v>235.17495041381565</v>
      </c>
    </row>
    <row r="4025" spans="1:31" x14ac:dyDescent="0.25">
      <c r="A4025">
        <v>1813322</v>
      </c>
      <c r="B4025">
        <v>1</v>
      </c>
      <c r="C4025" t="s">
        <v>80</v>
      </c>
      <c r="D4025" t="s">
        <v>108</v>
      </c>
      <c r="E4025" t="s">
        <v>140</v>
      </c>
      <c r="F4025" t="s">
        <v>4479</v>
      </c>
      <c r="G4025" t="s">
        <v>142</v>
      </c>
      <c r="H4025" t="s">
        <v>143</v>
      </c>
      <c r="I4025" t="s">
        <v>135</v>
      </c>
      <c r="J4025" t="s">
        <v>136</v>
      </c>
      <c r="K4025" t="s">
        <v>137</v>
      </c>
      <c r="L4025" t="s">
        <v>11774</v>
      </c>
      <c r="M4025" t="s">
        <v>11775</v>
      </c>
      <c r="N4025">
        <v>0.58944444399999996</v>
      </c>
      <c r="O4025">
        <v>0</v>
      </c>
      <c r="P4025">
        <v>622</v>
      </c>
      <c r="Q4025">
        <v>0</v>
      </c>
      <c r="R4025">
        <v>88</v>
      </c>
      <c r="S4025">
        <v>2</v>
      </c>
      <c r="T4025">
        <v>84</v>
      </c>
      <c r="U4025">
        <v>0</v>
      </c>
      <c r="V4025">
        <v>0</v>
      </c>
      <c r="W4025">
        <v>0</v>
      </c>
      <c r="X4025">
        <v>46.209449360034576</v>
      </c>
      <c r="Y4025">
        <v>0</v>
      </c>
      <c r="Z4025">
        <v>6.0838754737735723</v>
      </c>
      <c r="AA4025">
        <v>2.6403738217974055</v>
      </c>
      <c r="AB4025">
        <v>41.654584123723787</v>
      </c>
      <c r="AC4025">
        <v>0</v>
      </c>
      <c r="AD4025">
        <v>0</v>
      </c>
      <c r="AE4025">
        <v>96.588282779329347</v>
      </c>
    </row>
    <row r="4026" spans="1:31" x14ac:dyDescent="0.25">
      <c r="A4026">
        <v>1813324</v>
      </c>
      <c r="B4026">
        <v>1</v>
      </c>
      <c r="C4026" t="s">
        <v>80</v>
      </c>
      <c r="D4026" t="s">
        <v>105</v>
      </c>
      <c r="E4026" t="s">
        <v>146</v>
      </c>
      <c r="F4026" t="s">
        <v>11776</v>
      </c>
      <c r="G4026" t="s">
        <v>263</v>
      </c>
      <c r="H4026" t="s">
        <v>143</v>
      </c>
      <c r="I4026" t="s">
        <v>135</v>
      </c>
      <c r="J4026" t="s">
        <v>136</v>
      </c>
      <c r="K4026" t="s">
        <v>159</v>
      </c>
      <c r="L4026" t="s">
        <v>11777</v>
      </c>
      <c r="M4026" t="s">
        <v>11778</v>
      </c>
      <c r="N4026">
        <v>4.2125000000000004</v>
      </c>
      <c r="O4026">
        <v>0</v>
      </c>
      <c r="P4026">
        <v>179</v>
      </c>
      <c r="Q4026">
        <v>0</v>
      </c>
      <c r="R4026">
        <v>0</v>
      </c>
      <c r="S4026">
        <v>0</v>
      </c>
      <c r="T4026">
        <v>92</v>
      </c>
      <c r="U4026">
        <v>0</v>
      </c>
      <c r="V4026">
        <v>0</v>
      </c>
      <c r="W4026">
        <v>0</v>
      </c>
      <c r="X4026">
        <v>157.65501355312961</v>
      </c>
      <c r="Y4026">
        <v>0</v>
      </c>
      <c r="Z4026">
        <v>0</v>
      </c>
      <c r="AA4026">
        <v>0</v>
      </c>
      <c r="AB4026">
        <v>193.06878573538611</v>
      </c>
      <c r="AC4026">
        <v>0</v>
      </c>
      <c r="AD4026">
        <v>0</v>
      </c>
      <c r="AE4026">
        <v>350.72379928851569</v>
      </c>
    </row>
    <row r="4027" spans="1:31" x14ac:dyDescent="0.25">
      <c r="A4027">
        <v>1813325</v>
      </c>
      <c r="B4027">
        <v>1</v>
      </c>
      <c r="C4027" t="s">
        <v>80</v>
      </c>
      <c r="D4027" t="s">
        <v>90</v>
      </c>
      <c r="E4027" t="s">
        <v>291</v>
      </c>
      <c r="F4027" t="s">
        <v>11779</v>
      </c>
      <c r="G4027" t="s">
        <v>475</v>
      </c>
      <c r="H4027" t="s">
        <v>134</v>
      </c>
      <c r="I4027" t="s">
        <v>135</v>
      </c>
      <c r="J4027" t="s">
        <v>136</v>
      </c>
      <c r="K4027" t="s">
        <v>137</v>
      </c>
      <c r="L4027" t="s">
        <v>11780</v>
      </c>
      <c r="M4027" t="s">
        <v>11781</v>
      </c>
      <c r="N4027">
        <v>0.62333333300000004</v>
      </c>
      <c r="O4027">
        <v>0</v>
      </c>
      <c r="P4027">
        <v>398</v>
      </c>
      <c r="Q4027">
        <v>0</v>
      </c>
      <c r="R4027">
        <v>0</v>
      </c>
      <c r="S4027">
        <v>0</v>
      </c>
      <c r="T4027">
        <v>56</v>
      </c>
      <c r="U4027">
        <v>0</v>
      </c>
      <c r="V4027">
        <v>0</v>
      </c>
      <c r="W4027">
        <v>0</v>
      </c>
      <c r="X4027">
        <v>58.336652534873778</v>
      </c>
      <c r="Y4027">
        <v>0</v>
      </c>
      <c r="Z4027">
        <v>0</v>
      </c>
      <c r="AA4027">
        <v>0</v>
      </c>
      <c r="AB4027">
        <v>12.758276883556354</v>
      </c>
      <c r="AC4027">
        <v>0</v>
      </c>
      <c r="AD4027">
        <v>0</v>
      </c>
      <c r="AE4027">
        <v>71.094929418430127</v>
      </c>
    </row>
    <row r="4028" spans="1:31" x14ac:dyDescent="0.25">
      <c r="A4028">
        <v>1813327</v>
      </c>
      <c r="B4028">
        <v>1</v>
      </c>
      <c r="C4028" t="s">
        <v>80</v>
      </c>
      <c r="D4028" t="s">
        <v>100</v>
      </c>
      <c r="E4028" t="s">
        <v>176</v>
      </c>
      <c r="F4028" t="s">
        <v>11302</v>
      </c>
      <c r="G4028" t="s">
        <v>158</v>
      </c>
      <c r="H4028" t="s">
        <v>143</v>
      </c>
      <c r="I4028" t="s">
        <v>135</v>
      </c>
      <c r="J4028" t="s">
        <v>136</v>
      </c>
      <c r="K4028" t="s">
        <v>137</v>
      </c>
      <c r="L4028" t="s">
        <v>11782</v>
      </c>
      <c r="M4028" t="s">
        <v>11783</v>
      </c>
      <c r="N4028">
        <v>0.18</v>
      </c>
      <c r="O4028">
        <v>1</v>
      </c>
      <c r="P4028">
        <v>1306</v>
      </c>
      <c r="Q4028">
        <v>15</v>
      </c>
      <c r="R4028">
        <v>157</v>
      </c>
      <c r="S4028">
        <v>29</v>
      </c>
      <c r="T4028">
        <v>104</v>
      </c>
      <c r="U4028">
        <v>2</v>
      </c>
      <c r="V4028">
        <v>0</v>
      </c>
      <c r="W4028">
        <v>6.6043329206400006E-2</v>
      </c>
      <c r="X4028">
        <v>77.33843976451675</v>
      </c>
      <c r="Y4028">
        <v>3.7318427078468406</v>
      </c>
      <c r="Z4028">
        <v>17.664431805597413</v>
      </c>
      <c r="AA4028">
        <v>30.825020851683838</v>
      </c>
      <c r="AB4028">
        <v>14.067919294418886</v>
      </c>
      <c r="AC4028">
        <v>14.867663177393638</v>
      </c>
      <c r="AD4028">
        <v>0</v>
      </c>
      <c r="AE4028">
        <v>158.56136093066377</v>
      </c>
    </row>
    <row r="4029" spans="1:31" x14ac:dyDescent="0.25">
      <c r="A4029">
        <v>1813328</v>
      </c>
      <c r="B4029">
        <v>1</v>
      </c>
      <c r="C4029" t="s">
        <v>80</v>
      </c>
      <c r="D4029" t="s">
        <v>83</v>
      </c>
      <c r="E4029" t="s">
        <v>146</v>
      </c>
      <c r="F4029" t="s">
        <v>11784</v>
      </c>
      <c r="G4029" t="s">
        <v>142</v>
      </c>
      <c r="H4029" t="s">
        <v>143</v>
      </c>
      <c r="I4029" t="s">
        <v>135</v>
      </c>
      <c r="J4029" t="s">
        <v>136</v>
      </c>
      <c r="K4029" t="s">
        <v>137</v>
      </c>
      <c r="L4029" t="s">
        <v>11785</v>
      </c>
      <c r="M4029" t="s">
        <v>11786</v>
      </c>
      <c r="N4029">
        <v>1.736111111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166</v>
      </c>
      <c r="U4029">
        <v>0</v>
      </c>
      <c r="V4029">
        <v>9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196.77405632248448</v>
      </c>
      <c r="AC4029">
        <v>0</v>
      </c>
      <c r="AD4029">
        <v>124.87397905473789</v>
      </c>
      <c r="AE4029">
        <v>321.64803537722236</v>
      </c>
    </row>
    <row r="4030" spans="1:31" x14ac:dyDescent="0.25">
      <c r="A4030">
        <v>1813329</v>
      </c>
      <c r="B4030">
        <v>1</v>
      </c>
      <c r="C4030" t="s">
        <v>81</v>
      </c>
      <c r="D4030" t="s">
        <v>128</v>
      </c>
      <c r="E4030" t="s">
        <v>193</v>
      </c>
      <c r="F4030" t="s">
        <v>11787</v>
      </c>
      <c r="G4030" t="s">
        <v>299</v>
      </c>
      <c r="H4030" t="s">
        <v>134</v>
      </c>
      <c r="I4030" t="s">
        <v>135</v>
      </c>
      <c r="J4030" t="s">
        <v>136</v>
      </c>
      <c r="K4030" t="s">
        <v>137</v>
      </c>
      <c r="L4030" t="s">
        <v>11788</v>
      </c>
      <c r="M4030" t="s">
        <v>11789</v>
      </c>
      <c r="N4030">
        <v>2.9897222220000002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8</v>
      </c>
      <c r="U4030">
        <v>0</v>
      </c>
      <c r="V4030">
        <v>1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32.475139422807153</v>
      </c>
      <c r="AC4030">
        <v>0</v>
      </c>
      <c r="AD4030">
        <v>4.9054655955483497</v>
      </c>
      <c r="AE4030">
        <v>37.380605018355503</v>
      </c>
    </row>
    <row r="4031" spans="1:31" x14ac:dyDescent="0.25">
      <c r="A4031">
        <v>1813332</v>
      </c>
      <c r="B4031">
        <v>1</v>
      </c>
      <c r="C4031" t="s">
        <v>80</v>
      </c>
      <c r="D4031" t="s">
        <v>97</v>
      </c>
      <c r="E4031" t="s">
        <v>146</v>
      </c>
      <c r="F4031" t="s">
        <v>11790</v>
      </c>
      <c r="G4031" t="s">
        <v>170</v>
      </c>
      <c r="H4031" t="s">
        <v>143</v>
      </c>
      <c r="I4031" t="s">
        <v>135</v>
      </c>
      <c r="J4031" t="s">
        <v>136</v>
      </c>
      <c r="K4031" t="s">
        <v>137</v>
      </c>
      <c r="L4031" t="s">
        <v>11791</v>
      </c>
      <c r="M4031" t="s">
        <v>11792</v>
      </c>
      <c r="N4031">
        <v>2.7694444439999999</v>
      </c>
      <c r="O4031">
        <v>6</v>
      </c>
      <c r="P4031">
        <v>0</v>
      </c>
      <c r="Q4031">
        <v>8</v>
      </c>
      <c r="R4031">
        <v>0</v>
      </c>
      <c r="S4031">
        <v>5</v>
      </c>
      <c r="T4031">
        <v>0</v>
      </c>
      <c r="U4031">
        <v>1</v>
      </c>
      <c r="V4031">
        <v>0</v>
      </c>
      <c r="W4031">
        <v>131.49700302213446</v>
      </c>
      <c r="X4031">
        <v>0</v>
      </c>
      <c r="Y4031">
        <v>179.32874977450371</v>
      </c>
      <c r="Z4031">
        <v>0</v>
      </c>
      <c r="AA4031">
        <v>72.123953472874888</v>
      </c>
      <c r="AB4031">
        <v>0</v>
      </c>
      <c r="AC4031">
        <v>0</v>
      </c>
      <c r="AD4031">
        <v>0</v>
      </c>
      <c r="AE4031">
        <v>382.94970626951306</v>
      </c>
    </row>
    <row r="4032" spans="1:31" x14ac:dyDescent="0.25">
      <c r="A4032">
        <v>1813336</v>
      </c>
      <c r="B4032">
        <v>1</v>
      </c>
      <c r="C4032" t="s">
        <v>80</v>
      </c>
      <c r="D4032" t="s">
        <v>85</v>
      </c>
      <c r="E4032" t="s">
        <v>291</v>
      </c>
      <c r="F4032" t="s">
        <v>11793</v>
      </c>
      <c r="G4032" t="s">
        <v>424</v>
      </c>
      <c r="H4032" t="s">
        <v>134</v>
      </c>
      <c r="I4032" t="s">
        <v>135</v>
      </c>
      <c r="J4032" t="s">
        <v>136</v>
      </c>
      <c r="K4032" t="s">
        <v>137</v>
      </c>
      <c r="L4032" t="s">
        <v>11794</v>
      </c>
      <c r="M4032" t="s">
        <v>11795</v>
      </c>
      <c r="N4032">
        <v>0.523888888</v>
      </c>
      <c r="O4032">
        <v>0</v>
      </c>
      <c r="P4032">
        <v>804</v>
      </c>
      <c r="Q4032">
        <v>0</v>
      </c>
      <c r="R4032">
        <v>0</v>
      </c>
      <c r="S4032">
        <v>0</v>
      </c>
      <c r="T4032">
        <v>81</v>
      </c>
      <c r="U4032">
        <v>0</v>
      </c>
      <c r="V4032">
        <v>0</v>
      </c>
      <c r="W4032">
        <v>0</v>
      </c>
      <c r="X4032">
        <v>98.787225888185773</v>
      </c>
      <c r="Y4032">
        <v>0</v>
      </c>
      <c r="Z4032">
        <v>0</v>
      </c>
      <c r="AA4032">
        <v>0</v>
      </c>
      <c r="AB4032">
        <v>15.886586256653716</v>
      </c>
      <c r="AC4032">
        <v>0</v>
      </c>
      <c r="AD4032">
        <v>0</v>
      </c>
      <c r="AE4032">
        <v>114.67381214483949</v>
      </c>
    </row>
    <row r="4033" spans="1:31" x14ac:dyDescent="0.25">
      <c r="A4033">
        <v>1813338</v>
      </c>
      <c r="B4033">
        <v>1</v>
      </c>
      <c r="C4033" t="s">
        <v>81</v>
      </c>
      <c r="D4033" t="s">
        <v>118</v>
      </c>
      <c r="E4033" t="s">
        <v>131</v>
      </c>
      <c r="F4033" t="s">
        <v>11796</v>
      </c>
      <c r="G4033" t="s">
        <v>209</v>
      </c>
      <c r="H4033" t="s">
        <v>134</v>
      </c>
      <c r="I4033" t="s">
        <v>135</v>
      </c>
      <c r="J4033" t="s">
        <v>136</v>
      </c>
      <c r="K4033" t="s">
        <v>137</v>
      </c>
      <c r="L4033" t="s">
        <v>11797</v>
      </c>
      <c r="M4033" t="s">
        <v>11798</v>
      </c>
      <c r="N4033">
        <v>5.17</v>
      </c>
      <c r="O4033">
        <v>0</v>
      </c>
      <c r="P4033">
        <v>11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13.552031251205072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13.552031251205072</v>
      </c>
    </row>
    <row r="4034" spans="1:31" x14ac:dyDescent="0.25">
      <c r="A4034">
        <v>1813340</v>
      </c>
      <c r="B4034">
        <v>1</v>
      </c>
      <c r="C4034" t="s">
        <v>80</v>
      </c>
      <c r="D4034" t="s">
        <v>96</v>
      </c>
      <c r="E4034" t="s">
        <v>131</v>
      </c>
      <c r="F4034" t="s">
        <v>11799</v>
      </c>
      <c r="G4034" t="s">
        <v>209</v>
      </c>
      <c r="H4034" t="s">
        <v>134</v>
      </c>
      <c r="I4034" t="s">
        <v>135</v>
      </c>
      <c r="J4034" t="s">
        <v>136</v>
      </c>
      <c r="K4034" t="s">
        <v>137</v>
      </c>
      <c r="L4034" t="s">
        <v>11800</v>
      </c>
      <c r="M4034" t="s">
        <v>11801</v>
      </c>
      <c r="N4034">
        <v>2.1377777770000002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0.37961142088453614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0.37961142088453614</v>
      </c>
    </row>
    <row r="4035" spans="1:31" x14ac:dyDescent="0.25">
      <c r="A4035">
        <v>1813342</v>
      </c>
      <c r="B4035">
        <v>1</v>
      </c>
      <c r="C4035" t="s">
        <v>80</v>
      </c>
      <c r="D4035" t="s">
        <v>93</v>
      </c>
      <c r="E4035" t="s">
        <v>176</v>
      </c>
      <c r="F4035" t="s">
        <v>11802</v>
      </c>
      <c r="G4035" t="s">
        <v>263</v>
      </c>
      <c r="H4035" t="s">
        <v>143</v>
      </c>
      <c r="I4035" t="s">
        <v>135</v>
      </c>
      <c r="J4035" t="s">
        <v>136</v>
      </c>
      <c r="K4035" t="s">
        <v>159</v>
      </c>
      <c r="L4035" t="s">
        <v>11803</v>
      </c>
      <c r="M4035" t="s">
        <v>11804</v>
      </c>
      <c r="N4035">
        <v>5.4144444439999999</v>
      </c>
      <c r="O4035">
        <v>0</v>
      </c>
      <c r="P4035">
        <v>1013</v>
      </c>
      <c r="Q4035">
        <v>0</v>
      </c>
      <c r="R4035">
        <v>246</v>
      </c>
      <c r="S4035">
        <v>4</v>
      </c>
      <c r="T4035">
        <v>258</v>
      </c>
      <c r="U4035">
        <v>0</v>
      </c>
      <c r="V4035">
        <v>0</v>
      </c>
      <c r="W4035">
        <v>0</v>
      </c>
      <c r="X4035">
        <v>702.27715893153356</v>
      </c>
      <c r="Y4035">
        <v>0</v>
      </c>
      <c r="Z4035">
        <v>126.77680981536413</v>
      </c>
      <c r="AA4035">
        <v>55.85533039771785</v>
      </c>
      <c r="AB4035">
        <v>386.20263881047708</v>
      </c>
      <c r="AC4035">
        <v>0</v>
      </c>
      <c r="AD4035">
        <v>0</v>
      </c>
      <c r="AE4035">
        <v>1271.1119379550926</v>
      </c>
    </row>
    <row r="4036" spans="1:31" x14ac:dyDescent="0.25">
      <c r="A4036">
        <v>1813344</v>
      </c>
      <c r="B4036">
        <v>1</v>
      </c>
      <c r="C4036" t="s">
        <v>80</v>
      </c>
      <c r="D4036" t="s">
        <v>83</v>
      </c>
      <c r="E4036" t="s">
        <v>326</v>
      </c>
      <c r="F4036" t="s">
        <v>11805</v>
      </c>
      <c r="G4036" t="s">
        <v>299</v>
      </c>
      <c r="H4036" t="s">
        <v>134</v>
      </c>
      <c r="I4036" t="s">
        <v>135</v>
      </c>
      <c r="J4036" t="s">
        <v>136</v>
      </c>
      <c r="K4036" t="s">
        <v>137</v>
      </c>
      <c r="L4036" t="s">
        <v>11806</v>
      </c>
      <c r="M4036" t="s">
        <v>11807</v>
      </c>
      <c r="N4036">
        <v>1.7747222220000001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0.25270500844600002</v>
      </c>
      <c r="AC4036">
        <v>0</v>
      </c>
      <c r="AD4036">
        <v>0</v>
      </c>
      <c r="AE4036">
        <v>0.25270500844600002</v>
      </c>
    </row>
    <row r="4037" spans="1:31" x14ac:dyDescent="0.25">
      <c r="A4037">
        <v>1813345</v>
      </c>
      <c r="B4037">
        <v>1</v>
      </c>
      <c r="C4037" t="s">
        <v>80</v>
      </c>
      <c r="D4037" t="s">
        <v>103</v>
      </c>
      <c r="E4037" t="s">
        <v>146</v>
      </c>
      <c r="F4037" t="s">
        <v>11808</v>
      </c>
      <c r="G4037" t="s">
        <v>170</v>
      </c>
      <c r="H4037" t="s">
        <v>143</v>
      </c>
      <c r="I4037" t="s">
        <v>135</v>
      </c>
      <c r="J4037" t="s">
        <v>136</v>
      </c>
      <c r="K4037" t="s">
        <v>137</v>
      </c>
      <c r="L4037" t="s">
        <v>11809</v>
      </c>
      <c r="M4037" t="s">
        <v>11810</v>
      </c>
      <c r="N4037">
        <v>1.2083333329999999</v>
      </c>
      <c r="O4037">
        <v>0</v>
      </c>
      <c r="P4037">
        <v>12</v>
      </c>
      <c r="Q4037">
        <v>0</v>
      </c>
      <c r="R4037">
        <v>3</v>
      </c>
      <c r="S4037">
        <v>0</v>
      </c>
      <c r="T4037">
        <v>3</v>
      </c>
      <c r="U4037">
        <v>0</v>
      </c>
      <c r="V4037">
        <v>0</v>
      </c>
      <c r="W4037">
        <v>0</v>
      </c>
      <c r="X4037">
        <v>8.64764936944845</v>
      </c>
      <c r="Y4037">
        <v>0</v>
      </c>
      <c r="Z4037">
        <v>5.3229004261790145</v>
      </c>
      <c r="AA4037">
        <v>0</v>
      </c>
      <c r="AB4037">
        <v>6.9707955999861007</v>
      </c>
      <c r="AC4037">
        <v>0</v>
      </c>
      <c r="AD4037">
        <v>0</v>
      </c>
      <c r="AE4037">
        <v>20.941345395613567</v>
      </c>
    </row>
    <row r="4038" spans="1:31" x14ac:dyDescent="0.25">
      <c r="A4038">
        <v>1813346</v>
      </c>
      <c r="B4038">
        <v>1</v>
      </c>
      <c r="C4038" t="s">
        <v>80</v>
      </c>
      <c r="D4038" t="s">
        <v>98</v>
      </c>
      <c r="E4038" t="s">
        <v>193</v>
      </c>
      <c r="F4038" t="s">
        <v>10340</v>
      </c>
      <c r="G4038" t="s">
        <v>235</v>
      </c>
      <c r="H4038" t="s">
        <v>134</v>
      </c>
      <c r="I4038" t="s">
        <v>135</v>
      </c>
      <c r="J4038" t="s">
        <v>136</v>
      </c>
      <c r="K4038" t="s">
        <v>137</v>
      </c>
      <c r="L4038" t="s">
        <v>11811</v>
      </c>
      <c r="M4038" t="s">
        <v>11812</v>
      </c>
      <c r="N4038">
        <v>0.78027777700000001</v>
      </c>
      <c r="O4038">
        <v>0</v>
      </c>
      <c r="P4038">
        <v>3</v>
      </c>
      <c r="Q4038">
        <v>0</v>
      </c>
      <c r="R4038">
        <v>8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0.58228819995144776</v>
      </c>
      <c r="Y4038">
        <v>0</v>
      </c>
      <c r="Z4038">
        <v>0.58989569120492513</v>
      </c>
      <c r="AA4038">
        <v>0</v>
      </c>
      <c r="AB4038">
        <v>0</v>
      </c>
      <c r="AC4038">
        <v>0</v>
      </c>
      <c r="AD4038">
        <v>0</v>
      </c>
      <c r="AE4038">
        <v>1.1721838911563729</v>
      </c>
    </row>
    <row r="4039" spans="1:31" x14ac:dyDescent="0.25">
      <c r="A4039">
        <v>1813347</v>
      </c>
      <c r="B4039">
        <v>1</v>
      </c>
      <c r="C4039" t="s">
        <v>80</v>
      </c>
      <c r="D4039" t="s">
        <v>106</v>
      </c>
      <c r="E4039" t="s">
        <v>176</v>
      </c>
      <c r="F4039" t="s">
        <v>11813</v>
      </c>
      <c r="G4039" t="s">
        <v>263</v>
      </c>
      <c r="H4039" t="s">
        <v>143</v>
      </c>
      <c r="I4039" t="s">
        <v>135</v>
      </c>
      <c r="J4039" t="s">
        <v>136</v>
      </c>
      <c r="K4039" t="s">
        <v>159</v>
      </c>
      <c r="L4039" t="s">
        <v>11814</v>
      </c>
      <c r="M4039" t="s">
        <v>11815</v>
      </c>
      <c r="N4039">
        <v>0.84250000000000003</v>
      </c>
      <c r="O4039">
        <v>1</v>
      </c>
      <c r="P4039">
        <v>2</v>
      </c>
      <c r="Q4039">
        <v>20</v>
      </c>
      <c r="R4039">
        <v>231</v>
      </c>
      <c r="S4039">
        <v>5</v>
      </c>
      <c r="T4039">
        <v>43</v>
      </c>
      <c r="U4039">
        <v>0</v>
      </c>
      <c r="V4039">
        <v>0</v>
      </c>
      <c r="W4039">
        <v>0.5881205913209967</v>
      </c>
      <c r="X4039">
        <v>1.5426224141257969</v>
      </c>
      <c r="Y4039">
        <v>10.478371067391702</v>
      </c>
      <c r="Z4039">
        <v>186.52651966535888</v>
      </c>
      <c r="AA4039">
        <v>61.911848094296033</v>
      </c>
      <c r="AB4039">
        <v>90.016329604334558</v>
      </c>
      <c r="AC4039">
        <v>0</v>
      </c>
      <c r="AD4039">
        <v>0</v>
      </c>
      <c r="AE4039">
        <v>351.06381143682796</v>
      </c>
    </row>
    <row r="4040" spans="1:31" x14ac:dyDescent="0.25">
      <c r="A4040">
        <v>1813348</v>
      </c>
      <c r="B4040">
        <v>1</v>
      </c>
      <c r="C4040" t="s">
        <v>80</v>
      </c>
      <c r="D4040" t="s">
        <v>106</v>
      </c>
      <c r="E4040" t="s">
        <v>176</v>
      </c>
      <c r="F4040" t="s">
        <v>1340</v>
      </c>
      <c r="G4040" t="s">
        <v>263</v>
      </c>
      <c r="H4040" t="s">
        <v>143</v>
      </c>
      <c r="I4040" t="s">
        <v>135</v>
      </c>
      <c r="J4040" t="s">
        <v>136</v>
      </c>
      <c r="K4040" t="s">
        <v>159</v>
      </c>
      <c r="L4040" t="s">
        <v>11816</v>
      </c>
      <c r="M4040" t="s">
        <v>11817</v>
      </c>
      <c r="N4040">
        <v>1.3222222219999999</v>
      </c>
      <c r="O4040">
        <v>0</v>
      </c>
      <c r="P4040">
        <v>2</v>
      </c>
      <c r="Q4040">
        <v>50</v>
      </c>
      <c r="R4040">
        <v>204</v>
      </c>
      <c r="S4040">
        <v>14</v>
      </c>
      <c r="T4040">
        <v>30</v>
      </c>
      <c r="U4040">
        <v>0</v>
      </c>
      <c r="V4040">
        <v>0</v>
      </c>
      <c r="W4040">
        <v>0</v>
      </c>
      <c r="X4040">
        <v>1.4601851087971096</v>
      </c>
      <c r="Y4040">
        <v>245.52991342970674</v>
      </c>
      <c r="Z4040">
        <v>159.69021931894545</v>
      </c>
      <c r="AA4040">
        <v>67.336790618040709</v>
      </c>
      <c r="AB4040">
        <v>79.762399085238741</v>
      </c>
      <c r="AC4040">
        <v>0</v>
      </c>
      <c r="AD4040">
        <v>0</v>
      </c>
      <c r="AE4040">
        <v>553.77950756072869</v>
      </c>
    </row>
    <row r="4041" spans="1:31" x14ac:dyDescent="0.25">
      <c r="A4041">
        <v>1813350</v>
      </c>
      <c r="B4041">
        <v>1</v>
      </c>
      <c r="C4041" t="s">
        <v>81</v>
      </c>
      <c r="D4041" t="s">
        <v>113</v>
      </c>
      <c r="E4041" t="s">
        <v>131</v>
      </c>
      <c r="F4041" t="s">
        <v>11818</v>
      </c>
      <c r="G4041" t="s">
        <v>231</v>
      </c>
      <c r="H4041" t="s">
        <v>134</v>
      </c>
      <c r="I4041" t="s">
        <v>135</v>
      </c>
      <c r="J4041" t="s">
        <v>136</v>
      </c>
      <c r="K4041" t="s">
        <v>137</v>
      </c>
      <c r="L4041" t="s">
        <v>11819</v>
      </c>
      <c r="M4041" t="s">
        <v>11820</v>
      </c>
      <c r="N4041">
        <v>0.89416666600000005</v>
      </c>
      <c r="O4041">
        <v>0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0.256412712206875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0.256412712206875</v>
      </c>
    </row>
    <row r="4042" spans="1:31" x14ac:dyDescent="0.25">
      <c r="A4042">
        <v>1813354</v>
      </c>
      <c r="B4042">
        <v>1</v>
      </c>
      <c r="C4042" t="s">
        <v>80</v>
      </c>
      <c r="D4042" t="s">
        <v>98</v>
      </c>
      <c r="E4042" t="s">
        <v>193</v>
      </c>
      <c r="F4042" t="s">
        <v>11821</v>
      </c>
      <c r="G4042" t="s">
        <v>475</v>
      </c>
      <c r="H4042" t="s">
        <v>134</v>
      </c>
      <c r="I4042" t="s">
        <v>135</v>
      </c>
      <c r="J4042" t="s">
        <v>136</v>
      </c>
      <c r="K4042" t="s">
        <v>137</v>
      </c>
      <c r="L4042" t="s">
        <v>11822</v>
      </c>
      <c r="M4042" t="s">
        <v>11823</v>
      </c>
      <c r="N4042">
        <v>2.4613888880000001</v>
      </c>
      <c r="O4042">
        <v>0</v>
      </c>
      <c r="P4042">
        <v>0</v>
      </c>
      <c r="Q4042">
        <v>0</v>
      </c>
      <c r="R4042">
        <v>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0.41687841323293279</v>
      </c>
      <c r="AA4042">
        <v>0</v>
      </c>
      <c r="AB4042">
        <v>0</v>
      </c>
      <c r="AC4042">
        <v>0</v>
      </c>
      <c r="AD4042">
        <v>0</v>
      </c>
      <c r="AE4042">
        <v>0.41687841323293279</v>
      </c>
    </row>
    <row r="4043" spans="1:31" x14ac:dyDescent="0.25">
      <c r="A4043">
        <v>1813356</v>
      </c>
      <c r="B4043">
        <v>1</v>
      </c>
      <c r="C4043" t="s">
        <v>80</v>
      </c>
      <c r="D4043" t="s">
        <v>82</v>
      </c>
      <c r="E4043" t="s">
        <v>131</v>
      </c>
      <c r="F4043" t="s">
        <v>11824</v>
      </c>
      <c r="G4043" t="s">
        <v>231</v>
      </c>
      <c r="H4043" t="s">
        <v>134</v>
      </c>
      <c r="I4043" t="s">
        <v>135</v>
      </c>
      <c r="J4043" t="s">
        <v>136</v>
      </c>
      <c r="K4043" t="s">
        <v>137</v>
      </c>
      <c r="L4043" t="s">
        <v>11825</v>
      </c>
      <c r="M4043" t="s">
        <v>11826</v>
      </c>
      <c r="N4043">
        <v>1.797222222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0.8155925715648823</v>
      </c>
      <c r="AC4043">
        <v>0</v>
      </c>
      <c r="AD4043">
        <v>0</v>
      </c>
      <c r="AE4043">
        <v>0.8155925715648823</v>
      </c>
    </row>
    <row r="4044" spans="1:31" x14ac:dyDescent="0.25">
      <c r="A4044">
        <v>1813357</v>
      </c>
      <c r="B4044">
        <v>1</v>
      </c>
      <c r="C4044" t="s">
        <v>80</v>
      </c>
      <c r="D4044" t="s">
        <v>109</v>
      </c>
      <c r="E4044" t="s">
        <v>176</v>
      </c>
      <c r="F4044" t="s">
        <v>11827</v>
      </c>
      <c r="G4044" t="s">
        <v>263</v>
      </c>
      <c r="H4044" t="s">
        <v>143</v>
      </c>
      <c r="I4044" t="s">
        <v>135</v>
      </c>
      <c r="J4044" t="s">
        <v>136</v>
      </c>
      <c r="K4044" t="s">
        <v>159</v>
      </c>
      <c r="L4044" t="s">
        <v>11828</v>
      </c>
      <c r="M4044" t="s">
        <v>11829</v>
      </c>
      <c r="N4044">
        <v>1.1444444439999999</v>
      </c>
      <c r="O4044">
        <v>0</v>
      </c>
      <c r="P4044">
        <v>370</v>
      </c>
      <c r="Q4044">
        <v>0</v>
      </c>
      <c r="R4044">
        <v>57</v>
      </c>
      <c r="S4044">
        <v>0</v>
      </c>
      <c r="T4044">
        <v>63</v>
      </c>
      <c r="U4044">
        <v>2</v>
      </c>
      <c r="V4044">
        <v>0</v>
      </c>
      <c r="W4044">
        <v>0</v>
      </c>
      <c r="X4044">
        <v>59.212750409866629</v>
      </c>
      <c r="Y4044">
        <v>0</v>
      </c>
      <c r="Z4044">
        <v>9.6254520920746476</v>
      </c>
      <c r="AA4044">
        <v>0</v>
      </c>
      <c r="AB4044">
        <v>27.509636359532795</v>
      </c>
      <c r="AC4044">
        <v>151.71939706535269</v>
      </c>
      <c r="AD4044">
        <v>0</v>
      </c>
      <c r="AE4044">
        <v>248.06723592682675</v>
      </c>
    </row>
    <row r="4045" spans="1:31" x14ac:dyDescent="0.25">
      <c r="A4045">
        <v>1813360</v>
      </c>
      <c r="B4045">
        <v>1</v>
      </c>
      <c r="C4045" t="s">
        <v>80</v>
      </c>
      <c r="D4045" t="s">
        <v>106</v>
      </c>
      <c r="E4045" t="s">
        <v>146</v>
      </c>
      <c r="F4045" t="s">
        <v>11830</v>
      </c>
      <c r="G4045" t="s">
        <v>706</v>
      </c>
      <c r="H4045" t="s">
        <v>143</v>
      </c>
      <c r="I4045" t="s">
        <v>135</v>
      </c>
      <c r="J4045" t="s">
        <v>136</v>
      </c>
      <c r="K4045" t="s">
        <v>137</v>
      </c>
      <c r="L4045" t="s">
        <v>11831</v>
      </c>
      <c r="M4045" t="s">
        <v>11832</v>
      </c>
      <c r="N4045">
        <v>0.895277777</v>
      </c>
      <c r="O4045">
        <v>0</v>
      </c>
      <c r="P4045">
        <v>0</v>
      </c>
      <c r="Q4045">
        <v>0</v>
      </c>
      <c r="R4045">
        <v>0</v>
      </c>
      <c r="S4045">
        <v>1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1.1987221813808999</v>
      </c>
      <c r="AB4045">
        <v>0</v>
      </c>
      <c r="AC4045">
        <v>0</v>
      </c>
      <c r="AD4045">
        <v>0</v>
      </c>
      <c r="AE4045">
        <v>1.1987221813808999</v>
      </c>
    </row>
    <row r="4046" spans="1:31" x14ac:dyDescent="0.25">
      <c r="A4046">
        <v>1813361</v>
      </c>
      <c r="B4046">
        <v>1</v>
      </c>
      <c r="C4046" t="s">
        <v>80</v>
      </c>
      <c r="D4046" t="s">
        <v>94</v>
      </c>
      <c r="E4046" t="s">
        <v>146</v>
      </c>
      <c r="F4046" t="s">
        <v>11833</v>
      </c>
      <c r="G4046" t="s">
        <v>5591</v>
      </c>
      <c r="H4046" t="s">
        <v>143</v>
      </c>
      <c r="I4046" t="s">
        <v>135</v>
      </c>
      <c r="J4046" t="s">
        <v>136</v>
      </c>
      <c r="K4046" t="s">
        <v>137</v>
      </c>
      <c r="L4046" t="s">
        <v>11834</v>
      </c>
      <c r="M4046" t="s">
        <v>11835</v>
      </c>
      <c r="N4046">
        <v>2.795555555</v>
      </c>
      <c r="O4046">
        <v>0</v>
      </c>
      <c r="P4046">
        <v>46</v>
      </c>
      <c r="Q4046">
        <v>0</v>
      </c>
      <c r="R4046">
        <v>1</v>
      </c>
      <c r="S4046">
        <v>0</v>
      </c>
      <c r="T4046">
        <v>7</v>
      </c>
      <c r="U4046">
        <v>0</v>
      </c>
      <c r="V4046">
        <v>0</v>
      </c>
      <c r="W4046">
        <v>0</v>
      </c>
      <c r="X4046">
        <v>10.643172506935517</v>
      </c>
      <c r="Y4046">
        <v>0</v>
      </c>
      <c r="Z4046">
        <v>0.49431056190369344</v>
      </c>
      <c r="AA4046">
        <v>0</v>
      </c>
      <c r="AB4046">
        <v>0.78429121145398228</v>
      </c>
      <c r="AC4046">
        <v>0</v>
      </c>
      <c r="AD4046">
        <v>0</v>
      </c>
      <c r="AE4046">
        <v>11.921774280293194</v>
      </c>
    </row>
    <row r="4047" spans="1:31" x14ac:dyDescent="0.25">
      <c r="A4047">
        <v>1813362</v>
      </c>
      <c r="B4047">
        <v>1</v>
      </c>
      <c r="C4047" t="s">
        <v>80</v>
      </c>
      <c r="D4047" t="s">
        <v>82</v>
      </c>
      <c r="E4047" t="s">
        <v>131</v>
      </c>
      <c r="F4047" t="s">
        <v>11836</v>
      </c>
      <c r="G4047" t="s">
        <v>209</v>
      </c>
      <c r="H4047" t="s">
        <v>134</v>
      </c>
      <c r="I4047" t="s">
        <v>135</v>
      </c>
      <c r="J4047" t="s">
        <v>136</v>
      </c>
      <c r="K4047" t="s">
        <v>137</v>
      </c>
      <c r="L4047" t="s">
        <v>11837</v>
      </c>
      <c r="M4047" t="s">
        <v>11838</v>
      </c>
      <c r="N4047">
        <v>1.4211111110000001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1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0.10393410145321194</v>
      </c>
      <c r="AC4047">
        <v>0</v>
      </c>
      <c r="AD4047">
        <v>0</v>
      </c>
      <c r="AE4047">
        <v>0.10393410145321194</v>
      </c>
    </row>
    <row r="4048" spans="1:31" x14ac:dyDescent="0.25">
      <c r="A4048">
        <v>1813363</v>
      </c>
      <c r="B4048">
        <v>1</v>
      </c>
      <c r="C4048" t="s">
        <v>81</v>
      </c>
      <c r="D4048" t="s">
        <v>118</v>
      </c>
      <c r="E4048" t="s">
        <v>131</v>
      </c>
      <c r="F4048" t="s">
        <v>11839</v>
      </c>
      <c r="G4048" t="s">
        <v>231</v>
      </c>
      <c r="H4048" t="s">
        <v>134</v>
      </c>
      <c r="I4048" t="s">
        <v>135</v>
      </c>
      <c r="J4048" t="s">
        <v>136</v>
      </c>
      <c r="K4048" t="s">
        <v>137</v>
      </c>
      <c r="L4048" t="s">
        <v>11840</v>
      </c>
      <c r="M4048" t="s">
        <v>11841</v>
      </c>
      <c r="N4048">
        <v>4.8244444440000001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2.4719870116033337E-2</v>
      </c>
      <c r="AA4048">
        <v>0</v>
      </c>
      <c r="AB4048">
        <v>0</v>
      </c>
      <c r="AC4048">
        <v>0</v>
      </c>
      <c r="AD4048">
        <v>0</v>
      </c>
      <c r="AE4048">
        <v>2.4719870116033337E-2</v>
      </c>
    </row>
    <row r="4049" spans="1:31" x14ac:dyDescent="0.25">
      <c r="A4049">
        <v>1813364</v>
      </c>
      <c r="B4049">
        <v>1</v>
      </c>
      <c r="C4049" t="s">
        <v>80</v>
      </c>
      <c r="D4049" t="s">
        <v>105</v>
      </c>
      <c r="E4049" t="s">
        <v>146</v>
      </c>
      <c r="F4049" t="s">
        <v>11842</v>
      </c>
      <c r="G4049" t="s">
        <v>170</v>
      </c>
      <c r="H4049" t="s">
        <v>143</v>
      </c>
      <c r="I4049" t="s">
        <v>135</v>
      </c>
      <c r="J4049" t="s">
        <v>136</v>
      </c>
      <c r="K4049" t="s">
        <v>137</v>
      </c>
      <c r="L4049" t="s">
        <v>11843</v>
      </c>
      <c r="M4049" t="s">
        <v>11844</v>
      </c>
      <c r="N4049">
        <v>0.9325</v>
      </c>
      <c r="O4049">
        <v>0</v>
      </c>
      <c r="P4049">
        <v>101</v>
      </c>
      <c r="Q4049">
        <v>0</v>
      </c>
      <c r="R4049">
        <v>23</v>
      </c>
      <c r="S4049">
        <v>0</v>
      </c>
      <c r="T4049">
        <v>8</v>
      </c>
      <c r="U4049">
        <v>0</v>
      </c>
      <c r="V4049">
        <v>0</v>
      </c>
      <c r="W4049">
        <v>0</v>
      </c>
      <c r="X4049">
        <v>18.971709155950496</v>
      </c>
      <c r="Y4049">
        <v>0</v>
      </c>
      <c r="Z4049">
        <v>2.5081290826027804</v>
      </c>
      <c r="AA4049">
        <v>0</v>
      </c>
      <c r="AB4049">
        <v>7.6133556784278191</v>
      </c>
      <c r="AC4049">
        <v>0</v>
      </c>
      <c r="AD4049">
        <v>0</v>
      </c>
      <c r="AE4049">
        <v>29.093193916981097</v>
      </c>
    </row>
    <row r="4050" spans="1:31" x14ac:dyDescent="0.25">
      <c r="A4050">
        <v>1813368</v>
      </c>
      <c r="B4050">
        <v>1</v>
      </c>
      <c r="C4050" t="s">
        <v>81</v>
      </c>
      <c r="D4050" t="s">
        <v>121</v>
      </c>
      <c r="E4050" t="s">
        <v>140</v>
      </c>
      <c r="F4050" t="s">
        <v>11845</v>
      </c>
      <c r="G4050" t="s">
        <v>142</v>
      </c>
      <c r="H4050" t="s">
        <v>143</v>
      </c>
      <c r="I4050" t="s">
        <v>135</v>
      </c>
      <c r="J4050" t="s">
        <v>136</v>
      </c>
      <c r="K4050" t="s">
        <v>137</v>
      </c>
      <c r="L4050" t="s">
        <v>11846</v>
      </c>
      <c r="M4050" t="s">
        <v>11847</v>
      </c>
      <c r="N4050">
        <v>0.71305555499999995</v>
      </c>
      <c r="O4050">
        <v>0</v>
      </c>
      <c r="P4050">
        <v>442</v>
      </c>
      <c r="Q4050">
        <v>0</v>
      </c>
      <c r="R4050">
        <v>0</v>
      </c>
      <c r="S4050">
        <v>1</v>
      </c>
      <c r="T4050">
        <v>24</v>
      </c>
      <c r="U4050">
        <v>0</v>
      </c>
      <c r="V4050">
        <v>0</v>
      </c>
      <c r="W4050">
        <v>0</v>
      </c>
      <c r="X4050">
        <v>32.629558990285204</v>
      </c>
      <c r="Y4050">
        <v>0</v>
      </c>
      <c r="Z4050">
        <v>0</v>
      </c>
      <c r="AA4050">
        <v>0.95262964593915755</v>
      </c>
      <c r="AB4050">
        <v>2.5727466513030461</v>
      </c>
      <c r="AC4050">
        <v>0</v>
      </c>
      <c r="AD4050">
        <v>0</v>
      </c>
      <c r="AE4050">
        <v>36.154935287527408</v>
      </c>
    </row>
    <row r="4051" spans="1:31" x14ac:dyDescent="0.25">
      <c r="A4051">
        <v>1813370</v>
      </c>
      <c r="B4051">
        <v>1</v>
      </c>
      <c r="C4051" t="s">
        <v>81</v>
      </c>
      <c r="D4051" t="s">
        <v>118</v>
      </c>
      <c r="E4051" t="s">
        <v>176</v>
      </c>
      <c r="F4051" t="s">
        <v>11848</v>
      </c>
      <c r="G4051" t="s">
        <v>263</v>
      </c>
      <c r="H4051" t="s">
        <v>143</v>
      </c>
      <c r="I4051" t="s">
        <v>135</v>
      </c>
      <c r="J4051" t="s">
        <v>136</v>
      </c>
      <c r="K4051" t="s">
        <v>159</v>
      </c>
      <c r="L4051" t="s">
        <v>11849</v>
      </c>
      <c r="M4051" t="s">
        <v>11850</v>
      </c>
      <c r="N4051">
        <v>5.329722222</v>
      </c>
      <c r="O4051">
        <v>0</v>
      </c>
      <c r="P4051">
        <v>1978</v>
      </c>
      <c r="Q4051">
        <v>5</v>
      </c>
      <c r="R4051">
        <v>130</v>
      </c>
      <c r="S4051">
        <v>0</v>
      </c>
      <c r="T4051">
        <v>242</v>
      </c>
      <c r="U4051">
        <v>0</v>
      </c>
      <c r="V4051">
        <v>1</v>
      </c>
      <c r="W4051">
        <v>0</v>
      </c>
      <c r="X4051">
        <v>1826.6889951449609</v>
      </c>
      <c r="Y4051">
        <v>16.111110894216232</v>
      </c>
      <c r="Z4051">
        <v>158.77733884941986</v>
      </c>
      <c r="AA4051">
        <v>0</v>
      </c>
      <c r="AB4051">
        <v>522.94627349585096</v>
      </c>
      <c r="AC4051">
        <v>0</v>
      </c>
      <c r="AD4051">
        <v>202.62868135156614</v>
      </c>
      <c r="AE4051">
        <v>2727.1523997360141</v>
      </c>
    </row>
    <row r="4052" spans="1:31" x14ac:dyDescent="0.25">
      <c r="A4052">
        <v>1813373</v>
      </c>
      <c r="B4052">
        <v>1</v>
      </c>
      <c r="C4052" t="s">
        <v>80</v>
      </c>
      <c r="D4052" t="s">
        <v>94</v>
      </c>
      <c r="E4052" t="s">
        <v>193</v>
      </c>
      <c r="F4052" t="s">
        <v>11851</v>
      </c>
      <c r="G4052" t="s">
        <v>235</v>
      </c>
      <c r="H4052" t="s">
        <v>134</v>
      </c>
      <c r="I4052" t="s">
        <v>135</v>
      </c>
      <c r="J4052" t="s">
        <v>136</v>
      </c>
      <c r="K4052" t="s">
        <v>137</v>
      </c>
      <c r="L4052" t="s">
        <v>11852</v>
      </c>
      <c r="M4052" t="s">
        <v>11853</v>
      </c>
      <c r="N4052">
        <v>3.5305555549999998</v>
      </c>
      <c r="O4052">
        <v>0</v>
      </c>
      <c r="P4052">
        <v>21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4.7787559851363159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4.7787559851363159</v>
      </c>
    </row>
    <row r="4053" spans="1:31" x14ac:dyDescent="0.25">
      <c r="A4053">
        <v>1813374</v>
      </c>
      <c r="B4053">
        <v>1</v>
      </c>
      <c r="C4053" t="s">
        <v>80</v>
      </c>
      <c r="D4053" t="s">
        <v>85</v>
      </c>
      <c r="E4053" t="s">
        <v>339</v>
      </c>
      <c r="F4053" t="s">
        <v>11854</v>
      </c>
      <c r="G4053" t="s">
        <v>148</v>
      </c>
      <c r="H4053" t="s">
        <v>143</v>
      </c>
      <c r="I4053" t="s">
        <v>135</v>
      </c>
      <c r="J4053" t="s">
        <v>3</v>
      </c>
      <c r="K4053" t="s">
        <v>137</v>
      </c>
      <c r="L4053" t="s">
        <v>11855</v>
      </c>
      <c r="M4053" t="s">
        <v>11856</v>
      </c>
      <c r="N4053">
        <v>1.1272222220000001</v>
      </c>
      <c r="O4053">
        <v>0</v>
      </c>
      <c r="P4053">
        <v>1697</v>
      </c>
      <c r="Q4053">
        <v>0</v>
      </c>
      <c r="R4053">
        <v>0</v>
      </c>
      <c r="S4053">
        <v>4</v>
      </c>
      <c r="T4053">
        <v>140</v>
      </c>
      <c r="U4053">
        <v>0</v>
      </c>
      <c r="V4053">
        <v>0</v>
      </c>
      <c r="W4053">
        <v>0</v>
      </c>
      <c r="X4053">
        <v>702.94727924784127</v>
      </c>
      <c r="Y4053">
        <v>0</v>
      </c>
      <c r="Z4053">
        <v>0</v>
      </c>
      <c r="AA4053">
        <v>97.893175968506981</v>
      </c>
      <c r="AB4053">
        <v>322.5857855563811</v>
      </c>
      <c r="AC4053">
        <v>0</v>
      </c>
      <c r="AD4053">
        <v>0</v>
      </c>
      <c r="AE4053">
        <v>1123.4262407727292</v>
      </c>
    </row>
    <row r="4054" spans="1:31" x14ac:dyDescent="0.25">
      <c r="A4054">
        <v>1813375</v>
      </c>
      <c r="B4054">
        <v>1</v>
      </c>
      <c r="C4054" t="s">
        <v>81</v>
      </c>
      <c r="D4054" t="s">
        <v>118</v>
      </c>
      <c r="E4054" t="s">
        <v>146</v>
      </c>
      <c r="F4054" t="s">
        <v>3300</v>
      </c>
      <c r="G4054" t="s">
        <v>263</v>
      </c>
      <c r="H4054" t="s">
        <v>143</v>
      </c>
      <c r="I4054" t="s">
        <v>135</v>
      </c>
      <c r="J4054" t="s">
        <v>136</v>
      </c>
      <c r="K4054" t="s">
        <v>159</v>
      </c>
      <c r="L4054" t="s">
        <v>11857</v>
      </c>
      <c r="M4054" t="s">
        <v>11858</v>
      </c>
      <c r="N4054">
        <v>5.2752777770000003</v>
      </c>
      <c r="O4054">
        <v>0</v>
      </c>
      <c r="P4054">
        <v>17</v>
      </c>
      <c r="Q4054">
        <v>0</v>
      </c>
      <c r="R4054">
        <v>4</v>
      </c>
      <c r="S4054">
        <v>0</v>
      </c>
      <c r="T4054">
        <v>2</v>
      </c>
      <c r="U4054">
        <v>0</v>
      </c>
      <c r="V4054">
        <v>0</v>
      </c>
      <c r="W4054">
        <v>0</v>
      </c>
      <c r="X4054">
        <v>17.385190584306702</v>
      </c>
      <c r="Y4054">
        <v>0</v>
      </c>
      <c r="Z4054">
        <v>1.2078805229399476</v>
      </c>
      <c r="AA4054">
        <v>0</v>
      </c>
      <c r="AB4054">
        <v>4.3485048813090525</v>
      </c>
      <c r="AC4054">
        <v>0</v>
      </c>
      <c r="AD4054">
        <v>0</v>
      </c>
      <c r="AE4054">
        <v>22.941575988555705</v>
      </c>
    </row>
    <row r="4055" spans="1:31" x14ac:dyDescent="0.25">
      <c r="A4055">
        <v>1813377</v>
      </c>
      <c r="B4055">
        <v>1</v>
      </c>
      <c r="C4055" t="s">
        <v>80</v>
      </c>
      <c r="D4055" t="s">
        <v>82</v>
      </c>
      <c r="E4055" t="s">
        <v>176</v>
      </c>
      <c r="F4055" t="s">
        <v>11859</v>
      </c>
      <c r="G4055" t="s">
        <v>158</v>
      </c>
      <c r="H4055" t="s">
        <v>143</v>
      </c>
      <c r="I4055" t="s">
        <v>199</v>
      </c>
      <c r="J4055" t="s">
        <v>136</v>
      </c>
      <c r="K4055" t="s">
        <v>137</v>
      </c>
      <c r="L4055" t="s">
        <v>11860</v>
      </c>
      <c r="M4055" t="s">
        <v>11861</v>
      </c>
      <c r="N4055">
        <v>6.6666659999999999E-3</v>
      </c>
      <c r="O4055">
        <v>1</v>
      </c>
      <c r="P4055">
        <v>3312</v>
      </c>
      <c r="Q4055">
        <v>0</v>
      </c>
      <c r="R4055">
        <v>0</v>
      </c>
      <c r="S4055">
        <v>121</v>
      </c>
      <c r="T4055">
        <v>3165</v>
      </c>
      <c r="U4055">
        <v>1</v>
      </c>
      <c r="V4055">
        <v>19</v>
      </c>
      <c r="W4055">
        <v>2.3057070999866671E-3</v>
      </c>
      <c r="X4055">
        <v>5.8453644077843689</v>
      </c>
      <c r="Y4055">
        <v>0</v>
      </c>
      <c r="Z4055">
        <v>0</v>
      </c>
      <c r="AA4055">
        <v>1.1507695620732932</v>
      </c>
      <c r="AB4055">
        <v>9.109509721719883</v>
      </c>
      <c r="AC4055">
        <v>2.5597131063680001E-2</v>
      </c>
      <c r="AD4055">
        <v>0.82239883057962682</v>
      </c>
      <c r="AE4055">
        <v>16.95594536032084</v>
      </c>
    </row>
    <row r="4056" spans="1:31" x14ac:dyDescent="0.25">
      <c r="A4056">
        <v>1813380</v>
      </c>
      <c r="B4056">
        <v>1</v>
      </c>
      <c r="C4056" t="s">
        <v>81</v>
      </c>
      <c r="D4056" t="s">
        <v>119</v>
      </c>
      <c r="E4056" t="s">
        <v>131</v>
      </c>
      <c r="F4056" t="s">
        <v>11862</v>
      </c>
      <c r="G4056" t="s">
        <v>209</v>
      </c>
      <c r="H4056" t="s">
        <v>134</v>
      </c>
      <c r="I4056" t="s">
        <v>135</v>
      </c>
      <c r="J4056" t="s">
        <v>136</v>
      </c>
      <c r="K4056" t="s">
        <v>137</v>
      </c>
      <c r="L4056" t="s">
        <v>11863</v>
      </c>
      <c r="M4056" t="s">
        <v>11864</v>
      </c>
      <c r="N4056">
        <v>1.6458333329999999</v>
      </c>
      <c r="O4056">
        <v>0</v>
      </c>
      <c r="P4056">
        <v>9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4.9241273607631353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4.9241273607631353</v>
      </c>
    </row>
    <row r="4057" spans="1:31" x14ac:dyDescent="0.25">
      <c r="A4057">
        <v>1813382</v>
      </c>
      <c r="B4057">
        <v>1</v>
      </c>
      <c r="C4057" t="s">
        <v>81</v>
      </c>
      <c r="D4057" t="s">
        <v>119</v>
      </c>
      <c r="E4057" t="s">
        <v>291</v>
      </c>
      <c r="F4057" t="s">
        <v>11865</v>
      </c>
      <c r="G4057" t="s">
        <v>235</v>
      </c>
      <c r="H4057" t="s">
        <v>134</v>
      </c>
      <c r="I4057" t="s">
        <v>135</v>
      </c>
      <c r="J4057" t="s">
        <v>136</v>
      </c>
      <c r="K4057" t="s">
        <v>137</v>
      </c>
      <c r="L4057" t="s">
        <v>11866</v>
      </c>
      <c r="M4057" t="s">
        <v>11867</v>
      </c>
      <c r="N4057">
        <v>2.5558333329999998</v>
      </c>
      <c r="O4057">
        <v>0</v>
      </c>
      <c r="P4057">
        <v>0</v>
      </c>
      <c r="Q4057">
        <v>0</v>
      </c>
      <c r="R4057">
        <v>2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0.21745567447380779</v>
      </c>
      <c r="AA4057">
        <v>0</v>
      </c>
      <c r="AB4057">
        <v>0</v>
      </c>
      <c r="AC4057">
        <v>0</v>
      </c>
      <c r="AD4057">
        <v>0</v>
      </c>
      <c r="AE4057">
        <v>0.21745567447380779</v>
      </c>
    </row>
    <row r="4058" spans="1:31" x14ac:dyDescent="0.25">
      <c r="A4058">
        <v>1813383</v>
      </c>
      <c r="B4058">
        <v>1</v>
      </c>
      <c r="C4058" t="s">
        <v>80</v>
      </c>
      <c r="D4058" t="s">
        <v>97</v>
      </c>
      <c r="E4058" t="s">
        <v>131</v>
      </c>
      <c r="F4058" t="s">
        <v>11868</v>
      </c>
      <c r="G4058" t="s">
        <v>133</v>
      </c>
      <c r="H4058" t="s">
        <v>134</v>
      </c>
      <c r="I4058" t="s">
        <v>135</v>
      </c>
      <c r="J4058" t="s">
        <v>136</v>
      </c>
      <c r="K4058" t="s">
        <v>137</v>
      </c>
      <c r="L4058" t="s">
        <v>11869</v>
      </c>
      <c r="M4058" t="s">
        <v>11870</v>
      </c>
      <c r="N4058">
        <v>1.311111111</v>
      </c>
      <c r="O4058">
        <v>0</v>
      </c>
      <c r="P4058">
        <v>2</v>
      </c>
      <c r="Q4058">
        <v>0</v>
      </c>
      <c r="R4058">
        <v>0</v>
      </c>
      <c r="S4058">
        <v>0</v>
      </c>
      <c r="T4058">
        <v>3</v>
      </c>
      <c r="U4058">
        <v>0</v>
      </c>
      <c r="V4058">
        <v>0</v>
      </c>
      <c r="W4058">
        <v>0</v>
      </c>
      <c r="X4058">
        <v>0.21404344257569446</v>
      </c>
      <c r="Y4058">
        <v>0</v>
      </c>
      <c r="Z4058">
        <v>0</v>
      </c>
      <c r="AA4058">
        <v>0</v>
      </c>
      <c r="AB4058">
        <v>2.9046574939452778</v>
      </c>
      <c r="AC4058">
        <v>0</v>
      </c>
      <c r="AD4058">
        <v>0</v>
      </c>
      <c r="AE4058">
        <v>3.1187009365209724</v>
      </c>
    </row>
    <row r="4059" spans="1:31" x14ac:dyDescent="0.25">
      <c r="A4059">
        <v>1813392</v>
      </c>
      <c r="B4059">
        <v>1</v>
      </c>
      <c r="C4059" t="s">
        <v>80</v>
      </c>
      <c r="D4059" t="s">
        <v>100</v>
      </c>
      <c r="E4059" t="s">
        <v>131</v>
      </c>
      <c r="F4059" t="s">
        <v>11871</v>
      </c>
      <c r="G4059" t="s">
        <v>231</v>
      </c>
      <c r="H4059" t="s">
        <v>134</v>
      </c>
      <c r="I4059" t="s">
        <v>135</v>
      </c>
      <c r="J4059" t="s">
        <v>136</v>
      </c>
      <c r="K4059" t="s">
        <v>137</v>
      </c>
      <c r="L4059" t="s">
        <v>11872</v>
      </c>
      <c r="M4059" t="s">
        <v>11873</v>
      </c>
      <c r="N4059">
        <v>2.5208333330000001</v>
      </c>
      <c r="O4059">
        <v>0</v>
      </c>
      <c r="P4059">
        <v>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0.37903270643110254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0.37903270643110254</v>
      </c>
    </row>
    <row r="4060" spans="1:31" x14ac:dyDescent="0.25">
      <c r="A4060">
        <v>1813394</v>
      </c>
      <c r="B4060">
        <v>1</v>
      </c>
      <c r="C4060" t="s">
        <v>81</v>
      </c>
      <c r="D4060" t="s">
        <v>123</v>
      </c>
      <c r="E4060" t="s">
        <v>131</v>
      </c>
      <c r="F4060" t="s">
        <v>11874</v>
      </c>
      <c r="G4060" t="s">
        <v>231</v>
      </c>
      <c r="H4060" t="s">
        <v>134</v>
      </c>
      <c r="I4060" t="s">
        <v>135</v>
      </c>
      <c r="J4060" t="s">
        <v>136</v>
      </c>
      <c r="K4060" t="s">
        <v>137</v>
      </c>
      <c r="L4060" t="s">
        <v>11875</v>
      </c>
      <c r="M4060" t="s">
        <v>11876</v>
      </c>
      <c r="N4060">
        <v>2.2638888879999999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0.3324937883733084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0.3324937883733084</v>
      </c>
    </row>
    <row r="4061" spans="1:31" x14ac:dyDescent="0.25">
      <c r="A4061">
        <v>1813397</v>
      </c>
      <c r="B4061">
        <v>1</v>
      </c>
      <c r="C4061" t="s">
        <v>80</v>
      </c>
      <c r="D4061" t="s">
        <v>97</v>
      </c>
      <c r="E4061" t="s">
        <v>146</v>
      </c>
      <c r="F4061" t="s">
        <v>11877</v>
      </c>
      <c r="G4061" t="s">
        <v>142</v>
      </c>
      <c r="H4061" t="s">
        <v>143</v>
      </c>
      <c r="I4061" t="s">
        <v>135</v>
      </c>
      <c r="J4061" t="s">
        <v>136</v>
      </c>
      <c r="K4061" t="s">
        <v>137</v>
      </c>
      <c r="L4061" t="s">
        <v>11878</v>
      </c>
      <c r="M4061" t="s">
        <v>11879</v>
      </c>
      <c r="N4061">
        <v>1.0947222219999999</v>
      </c>
      <c r="O4061">
        <v>0</v>
      </c>
      <c r="P4061">
        <v>68</v>
      </c>
      <c r="Q4061">
        <v>0</v>
      </c>
      <c r="R4061">
        <v>41</v>
      </c>
      <c r="S4061">
        <v>0</v>
      </c>
      <c r="T4061">
        <v>42</v>
      </c>
      <c r="U4061">
        <v>0</v>
      </c>
      <c r="V4061">
        <v>0</v>
      </c>
      <c r="W4061">
        <v>0</v>
      </c>
      <c r="X4061">
        <v>26.338792295129412</v>
      </c>
      <c r="Y4061">
        <v>0</v>
      </c>
      <c r="Z4061">
        <v>27.60227152679186</v>
      </c>
      <c r="AA4061">
        <v>0</v>
      </c>
      <c r="AB4061">
        <v>69.275778640479771</v>
      </c>
      <c r="AC4061">
        <v>0</v>
      </c>
      <c r="AD4061">
        <v>0</v>
      </c>
      <c r="AE4061">
        <v>123.21684246240105</v>
      </c>
    </row>
    <row r="4062" spans="1:31" x14ac:dyDescent="0.25">
      <c r="A4062">
        <v>1813398</v>
      </c>
      <c r="B4062">
        <v>1</v>
      </c>
      <c r="C4062" t="s">
        <v>81</v>
      </c>
      <c r="D4062" t="s">
        <v>127</v>
      </c>
      <c r="E4062" t="s">
        <v>131</v>
      </c>
      <c r="F4062" t="s">
        <v>11880</v>
      </c>
      <c r="G4062" t="s">
        <v>231</v>
      </c>
      <c r="H4062" t="s">
        <v>134</v>
      </c>
      <c r="I4062" t="s">
        <v>135</v>
      </c>
      <c r="J4062" t="s">
        <v>136</v>
      </c>
      <c r="K4062" t="s">
        <v>137</v>
      </c>
      <c r="L4062" t="s">
        <v>11881</v>
      </c>
      <c r="M4062" t="s">
        <v>11882</v>
      </c>
      <c r="N4062">
        <v>3.6397222220000001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1.098541596637449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1.098541596637449</v>
      </c>
    </row>
    <row r="4063" spans="1:31" x14ac:dyDescent="0.25">
      <c r="A4063">
        <v>1813400</v>
      </c>
      <c r="B4063">
        <v>1</v>
      </c>
      <c r="C4063" t="s">
        <v>80</v>
      </c>
      <c r="D4063" t="s">
        <v>97</v>
      </c>
      <c r="E4063" t="s">
        <v>131</v>
      </c>
      <c r="F4063" t="s">
        <v>11883</v>
      </c>
      <c r="G4063" t="s">
        <v>209</v>
      </c>
      <c r="H4063" t="s">
        <v>134</v>
      </c>
      <c r="I4063" t="s">
        <v>135</v>
      </c>
      <c r="J4063" t="s">
        <v>136</v>
      </c>
      <c r="K4063" t="s">
        <v>137</v>
      </c>
      <c r="L4063" t="s">
        <v>11884</v>
      </c>
      <c r="M4063" t="s">
        <v>11885</v>
      </c>
      <c r="N4063">
        <v>1.703333333</v>
      </c>
      <c r="O4063">
        <v>0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</row>
    <row r="4064" spans="1:31" x14ac:dyDescent="0.25">
      <c r="A4064">
        <v>1813401</v>
      </c>
      <c r="B4064">
        <v>1</v>
      </c>
      <c r="C4064" t="s">
        <v>81</v>
      </c>
      <c r="D4064" t="s">
        <v>116</v>
      </c>
      <c r="E4064" t="s">
        <v>131</v>
      </c>
      <c r="F4064" t="s">
        <v>11886</v>
      </c>
      <c r="G4064" t="s">
        <v>231</v>
      </c>
      <c r="H4064" t="s">
        <v>134</v>
      </c>
      <c r="I4064" t="s">
        <v>135</v>
      </c>
      <c r="J4064" t="s">
        <v>136</v>
      </c>
      <c r="K4064" t="s">
        <v>137</v>
      </c>
      <c r="L4064" t="s">
        <v>11887</v>
      </c>
      <c r="M4064" t="s">
        <v>11888</v>
      </c>
      <c r="N4064">
        <v>3.2836111109999999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2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0.40384545318608894</v>
      </c>
      <c r="AC4064">
        <v>0</v>
      </c>
      <c r="AD4064">
        <v>0</v>
      </c>
      <c r="AE4064">
        <v>0.40384545318608894</v>
      </c>
    </row>
    <row r="4065" spans="1:31" x14ac:dyDescent="0.25">
      <c r="A4065">
        <v>1813402</v>
      </c>
      <c r="B4065">
        <v>1</v>
      </c>
      <c r="C4065" t="s">
        <v>80</v>
      </c>
      <c r="D4065" t="s">
        <v>98</v>
      </c>
      <c r="E4065" t="s">
        <v>131</v>
      </c>
      <c r="F4065" t="s">
        <v>11889</v>
      </c>
      <c r="G4065" t="s">
        <v>231</v>
      </c>
      <c r="H4065" t="s">
        <v>134</v>
      </c>
      <c r="I4065" t="s">
        <v>135</v>
      </c>
      <c r="J4065" t="s">
        <v>136</v>
      </c>
      <c r="K4065" t="s">
        <v>137</v>
      </c>
      <c r="L4065" t="s">
        <v>11890</v>
      </c>
      <c r="M4065" t="s">
        <v>11891</v>
      </c>
      <c r="N4065">
        <v>1.3869444440000001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0.12468255400183528</v>
      </c>
      <c r="AC4065">
        <v>0</v>
      </c>
      <c r="AD4065">
        <v>0</v>
      </c>
      <c r="AE4065">
        <v>0.12468255400183528</v>
      </c>
    </row>
    <row r="4066" spans="1:31" x14ac:dyDescent="0.25">
      <c r="A4066">
        <v>1813403</v>
      </c>
      <c r="B4066">
        <v>1</v>
      </c>
      <c r="C4066" t="s">
        <v>81</v>
      </c>
      <c r="D4066" t="s">
        <v>128</v>
      </c>
      <c r="E4066" t="s">
        <v>140</v>
      </c>
      <c r="F4066" t="s">
        <v>11892</v>
      </c>
      <c r="G4066" t="s">
        <v>142</v>
      </c>
      <c r="H4066" t="s">
        <v>143</v>
      </c>
      <c r="I4066" t="s">
        <v>135</v>
      </c>
      <c r="J4066" t="s">
        <v>136</v>
      </c>
      <c r="K4066" t="s">
        <v>137</v>
      </c>
      <c r="L4066" t="s">
        <v>11893</v>
      </c>
      <c r="M4066" t="s">
        <v>11894</v>
      </c>
      <c r="N4066">
        <v>0.59638888800000001</v>
      </c>
      <c r="O4066">
        <v>0</v>
      </c>
      <c r="P4066">
        <v>517</v>
      </c>
      <c r="Q4066">
        <v>3</v>
      </c>
      <c r="R4066">
        <v>7</v>
      </c>
      <c r="S4066">
        <v>11</v>
      </c>
      <c r="T4066">
        <v>39</v>
      </c>
      <c r="U4066">
        <v>1</v>
      </c>
      <c r="V4066">
        <v>0</v>
      </c>
      <c r="W4066">
        <v>0</v>
      </c>
      <c r="X4066">
        <v>70.373193120746933</v>
      </c>
      <c r="Y4066">
        <v>3.4625372121853477</v>
      </c>
      <c r="Z4066">
        <v>2.8468450591082708</v>
      </c>
      <c r="AA4066">
        <v>40.267820699020078</v>
      </c>
      <c r="AB4066">
        <v>16.797504541740732</v>
      </c>
      <c r="AC4066">
        <v>205.51257236730001</v>
      </c>
      <c r="AD4066">
        <v>0</v>
      </c>
      <c r="AE4066">
        <v>339.26047300010134</v>
      </c>
    </row>
    <row r="4067" spans="1:31" x14ac:dyDescent="0.25">
      <c r="A4067">
        <v>1813404</v>
      </c>
      <c r="B4067">
        <v>1</v>
      </c>
      <c r="C4067" t="s">
        <v>80</v>
      </c>
      <c r="D4067" t="s">
        <v>96</v>
      </c>
      <c r="E4067" t="s">
        <v>131</v>
      </c>
      <c r="F4067" t="s">
        <v>11895</v>
      </c>
      <c r="G4067" t="s">
        <v>231</v>
      </c>
      <c r="H4067" t="s">
        <v>134</v>
      </c>
      <c r="I4067" t="s">
        <v>135</v>
      </c>
      <c r="J4067" t="s">
        <v>136</v>
      </c>
      <c r="K4067" t="s">
        <v>137</v>
      </c>
      <c r="L4067" t="s">
        <v>11896</v>
      </c>
      <c r="M4067" t="s">
        <v>11897</v>
      </c>
      <c r="N4067">
        <v>1.4302777769999999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2.4157715827475001E-2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2.4157715827475001E-2</v>
      </c>
    </row>
    <row r="4068" spans="1:31" x14ac:dyDescent="0.25">
      <c r="A4068">
        <v>1813407</v>
      </c>
      <c r="B4068">
        <v>1</v>
      </c>
      <c r="C4068" t="s">
        <v>81</v>
      </c>
      <c r="D4068" t="s">
        <v>114</v>
      </c>
      <c r="E4068" t="s">
        <v>291</v>
      </c>
      <c r="F4068" t="s">
        <v>11898</v>
      </c>
      <c r="G4068" t="s">
        <v>424</v>
      </c>
      <c r="H4068" t="s">
        <v>134</v>
      </c>
      <c r="I4068" t="s">
        <v>135</v>
      </c>
      <c r="J4068" t="s">
        <v>136</v>
      </c>
      <c r="K4068" t="s">
        <v>137</v>
      </c>
      <c r="L4068" t="s">
        <v>11899</v>
      </c>
      <c r="M4068" t="s">
        <v>11900</v>
      </c>
      <c r="N4068">
        <v>2.0241666660000002</v>
      </c>
      <c r="O4068">
        <v>0</v>
      </c>
      <c r="P4068">
        <v>3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0.46667411071239262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0.46667411071239262</v>
      </c>
    </row>
    <row r="4069" spans="1:31" x14ac:dyDescent="0.25">
      <c r="A4069">
        <v>1813409</v>
      </c>
      <c r="B4069">
        <v>1</v>
      </c>
      <c r="C4069" t="s">
        <v>81</v>
      </c>
      <c r="D4069" t="s">
        <v>128</v>
      </c>
      <c r="E4069" t="s">
        <v>140</v>
      </c>
      <c r="F4069" t="s">
        <v>4262</v>
      </c>
      <c r="G4069" t="s">
        <v>142</v>
      </c>
      <c r="H4069" t="s">
        <v>143</v>
      </c>
      <c r="I4069" t="s">
        <v>135</v>
      </c>
      <c r="J4069" t="s">
        <v>136</v>
      </c>
      <c r="K4069" t="s">
        <v>137</v>
      </c>
      <c r="L4069" t="s">
        <v>11901</v>
      </c>
      <c r="M4069" t="s">
        <v>11902</v>
      </c>
      <c r="N4069">
        <v>0.37416666599999998</v>
      </c>
      <c r="O4069">
        <v>6</v>
      </c>
      <c r="P4069">
        <v>1247</v>
      </c>
      <c r="Q4069">
        <v>21</v>
      </c>
      <c r="R4069">
        <v>16</v>
      </c>
      <c r="S4069">
        <v>11</v>
      </c>
      <c r="T4069">
        <v>89</v>
      </c>
      <c r="U4069">
        <v>0</v>
      </c>
      <c r="V4069">
        <v>0</v>
      </c>
      <c r="W4069">
        <v>1.4126218692574135</v>
      </c>
      <c r="X4069">
        <v>66.855070213474988</v>
      </c>
      <c r="Y4069">
        <v>58.364770423597136</v>
      </c>
      <c r="Z4069">
        <v>1.8427104163698005</v>
      </c>
      <c r="AA4069">
        <v>29.133920260629257</v>
      </c>
      <c r="AB4069">
        <v>12.666601411436238</v>
      </c>
      <c r="AC4069">
        <v>0</v>
      </c>
      <c r="AD4069">
        <v>0</v>
      </c>
      <c r="AE4069">
        <v>170.27569459476481</v>
      </c>
    </row>
    <row r="4070" spans="1:31" x14ac:dyDescent="0.25">
      <c r="A4070">
        <v>1813411</v>
      </c>
      <c r="B4070">
        <v>1</v>
      </c>
      <c r="C4070" t="s">
        <v>81</v>
      </c>
      <c r="D4070" t="s">
        <v>122</v>
      </c>
      <c r="E4070" t="s">
        <v>176</v>
      </c>
      <c r="F4070" t="s">
        <v>5785</v>
      </c>
      <c r="G4070" t="s">
        <v>148</v>
      </c>
      <c r="H4070" t="s">
        <v>143</v>
      </c>
      <c r="I4070" t="s">
        <v>135</v>
      </c>
      <c r="J4070" t="s">
        <v>3</v>
      </c>
      <c r="K4070" t="s">
        <v>137</v>
      </c>
      <c r="L4070" t="s">
        <v>11903</v>
      </c>
      <c r="M4070" t="s">
        <v>11904</v>
      </c>
      <c r="N4070">
        <v>0.503611111</v>
      </c>
      <c r="O4070">
        <v>0</v>
      </c>
      <c r="P4070">
        <v>4421</v>
      </c>
      <c r="Q4070">
        <v>0</v>
      </c>
      <c r="R4070">
        <v>37</v>
      </c>
      <c r="S4070">
        <v>1</v>
      </c>
      <c r="T4070">
        <v>175</v>
      </c>
      <c r="U4070">
        <v>0</v>
      </c>
      <c r="V4070">
        <v>0</v>
      </c>
      <c r="W4070">
        <v>0</v>
      </c>
      <c r="X4070">
        <v>449.44549931659412</v>
      </c>
      <c r="Y4070">
        <v>0</v>
      </c>
      <c r="Z4070">
        <v>3.4848540268632506</v>
      </c>
      <c r="AA4070">
        <v>2.9967862372686001</v>
      </c>
      <c r="AB4070">
        <v>43.797633050698231</v>
      </c>
      <c r="AC4070">
        <v>0</v>
      </c>
      <c r="AD4070">
        <v>0</v>
      </c>
      <c r="AE4070">
        <v>499.72477263142423</v>
      </c>
    </row>
    <row r="4071" spans="1:31" x14ac:dyDescent="0.25">
      <c r="A4071">
        <v>1813413</v>
      </c>
      <c r="B4071">
        <v>1</v>
      </c>
      <c r="C4071" t="s">
        <v>80</v>
      </c>
      <c r="D4071" t="s">
        <v>83</v>
      </c>
      <c r="E4071" t="s">
        <v>131</v>
      </c>
      <c r="F4071" t="s">
        <v>11905</v>
      </c>
      <c r="G4071" t="s">
        <v>231</v>
      </c>
      <c r="H4071" t="s">
        <v>134</v>
      </c>
      <c r="I4071" t="s">
        <v>135</v>
      </c>
      <c r="J4071" t="s">
        <v>136</v>
      </c>
      <c r="K4071" t="s">
        <v>137</v>
      </c>
      <c r="L4071" t="s">
        <v>11906</v>
      </c>
      <c r="M4071" t="s">
        <v>11907</v>
      </c>
      <c r="N4071">
        <v>2.3391666660000001</v>
      </c>
      <c r="O4071">
        <v>0</v>
      </c>
      <c r="P4071">
        <v>2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0.88877045883815597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0.88877045883815597</v>
      </c>
    </row>
    <row r="4072" spans="1:31" x14ac:dyDescent="0.25">
      <c r="A4072">
        <v>1813414</v>
      </c>
      <c r="B4072">
        <v>1</v>
      </c>
      <c r="C4072" t="s">
        <v>80</v>
      </c>
      <c r="D4072" t="s">
        <v>107</v>
      </c>
      <c r="E4072" t="s">
        <v>326</v>
      </c>
      <c r="F4072" t="s">
        <v>11908</v>
      </c>
      <c r="G4072" t="s">
        <v>299</v>
      </c>
      <c r="H4072" t="s">
        <v>134</v>
      </c>
      <c r="I4072" t="s">
        <v>135</v>
      </c>
      <c r="J4072" t="s">
        <v>136</v>
      </c>
      <c r="K4072" t="s">
        <v>137</v>
      </c>
      <c r="L4072" t="s">
        <v>11909</v>
      </c>
      <c r="M4072" t="s">
        <v>11910</v>
      </c>
      <c r="N4072">
        <v>1.126666666</v>
      </c>
      <c r="O4072">
        <v>0</v>
      </c>
      <c r="P4072">
        <v>113</v>
      </c>
      <c r="Q4072">
        <v>0</v>
      </c>
      <c r="R4072">
        <v>0</v>
      </c>
      <c r="S4072">
        <v>0</v>
      </c>
      <c r="T4072">
        <v>3</v>
      </c>
      <c r="U4072">
        <v>0</v>
      </c>
      <c r="V4072">
        <v>0</v>
      </c>
      <c r="W4072">
        <v>0</v>
      </c>
      <c r="X4072">
        <v>18.051023149109948</v>
      </c>
      <c r="Y4072">
        <v>0</v>
      </c>
      <c r="Z4072">
        <v>0</v>
      </c>
      <c r="AA4072">
        <v>0</v>
      </c>
      <c r="AB4072">
        <v>0.79252849004163328</v>
      </c>
      <c r="AC4072">
        <v>0</v>
      </c>
      <c r="AD4072">
        <v>0</v>
      </c>
      <c r="AE4072">
        <v>18.843551639151581</v>
      </c>
    </row>
    <row r="4073" spans="1:31" x14ac:dyDescent="0.25">
      <c r="A4073">
        <v>1813416</v>
      </c>
      <c r="B4073">
        <v>1</v>
      </c>
      <c r="C4073" t="s">
        <v>80</v>
      </c>
      <c r="D4073" t="s">
        <v>86</v>
      </c>
      <c r="E4073" t="s">
        <v>131</v>
      </c>
      <c r="F4073" t="s">
        <v>11911</v>
      </c>
      <c r="G4073" t="s">
        <v>133</v>
      </c>
      <c r="H4073" t="s">
        <v>134</v>
      </c>
      <c r="I4073" t="s">
        <v>135</v>
      </c>
      <c r="J4073" t="s">
        <v>136</v>
      </c>
      <c r="K4073" t="s">
        <v>137</v>
      </c>
      <c r="L4073" t="s">
        <v>11912</v>
      </c>
      <c r="M4073" t="s">
        <v>11913</v>
      </c>
      <c r="N4073">
        <v>3.4905555549999998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0.2723029235422223</v>
      </c>
      <c r="AC4073">
        <v>0</v>
      </c>
      <c r="AD4073">
        <v>0</v>
      </c>
      <c r="AE4073">
        <v>0.2723029235422223</v>
      </c>
    </row>
    <row r="4074" spans="1:31" x14ac:dyDescent="0.25">
      <c r="A4074">
        <v>1813419</v>
      </c>
      <c r="B4074">
        <v>1</v>
      </c>
      <c r="C4074" t="s">
        <v>80</v>
      </c>
      <c r="D4074" t="s">
        <v>84</v>
      </c>
      <c r="E4074" t="s">
        <v>131</v>
      </c>
      <c r="F4074" t="s">
        <v>11914</v>
      </c>
      <c r="G4074" t="s">
        <v>133</v>
      </c>
      <c r="H4074" t="s">
        <v>134</v>
      </c>
      <c r="I4074" t="s">
        <v>135</v>
      </c>
      <c r="J4074" t="s">
        <v>136</v>
      </c>
      <c r="K4074" t="s">
        <v>137</v>
      </c>
      <c r="L4074" t="s">
        <v>11915</v>
      </c>
      <c r="M4074" t="s">
        <v>11916</v>
      </c>
      <c r="N4074">
        <v>2.7258333330000002</v>
      </c>
      <c r="O4074">
        <v>0</v>
      </c>
      <c r="P4074">
        <v>2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0.76915715998057088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0.76915715998057088</v>
      </c>
    </row>
    <row r="4075" spans="1:31" x14ac:dyDescent="0.25">
      <c r="A4075">
        <v>1813423</v>
      </c>
      <c r="B4075">
        <v>1</v>
      </c>
      <c r="C4075" t="s">
        <v>80</v>
      </c>
      <c r="D4075" t="s">
        <v>84</v>
      </c>
      <c r="E4075" t="s">
        <v>291</v>
      </c>
      <c r="F4075" t="s">
        <v>11917</v>
      </c>
      <c r="G4075" t="s">
        <v>263</v>
      </c>
      <c r="H4075" t="s">
        <v>134</v>
      </c>
      <c r="I4075" t="s">
        <v>135</v>
      </c>
      <c r="J4075" t="s">
        <v>136</v>
      </c>
      <c r="K4075" t="s">
        <v>159</v>
      </c>
      <c r="L4075" t="s">
        <v>11918</v>
      </c>
      <c r="M4075" t="s">
        <v>11919</v>
      </c>
      <c r="N4075">
        <v>2.6978702769999998</v>
      </c>
      <c r="O4075">
        <v>0</v>
      </c>
      <c r="P4075">
        <v>618</v>
      </c>
      <c r="Q4075">
        <v>0</v>
      </c>
      <c r="R4075">
        <v>0</v>
      </c>
      <c r="S4075">
        <v>0</v>
      </c>
      <c r="T4075">
        <v>73</v>
      </c>
      <c r="U4075">
        <v>0</v>
      </c>
      <c r="V4075">
        <v>1</v>
      </c>
      <c r="W4075">
        <v>0</v>
      </c>
      <c r="X4075">
        <v>419.26985408240694</v>
      </c>
      <c r="Y4075">
        <v>0</v>
      </c>
      <c r="Z4075">
        <v>0</v>
      </c>
      <c r="AA4075">
        <v>0</v>
      </c>
      <c r="AB4075">
        <v>272.79520291355698</v>
      </c>
      <c r="AC4075">
        <v>0</v>
      </c>
      <c r="AD4075">
        <v>88.317651999685737</v>
      </c>
      <c r="AE4075">
        <v>780.38270899564964</v>
      </c>
    </row>
    <row r="4076" spans="1:31" x14ac:dyDescent="0.25">
      <c r="A4076">
        <v>1813424</v>
      </c>
      <c r="B4076">
        <v>1</v>
      </c>
      <c r="C4076" t="s">
        <v>81</v>
      </c>
      <c r="D4076" t="s">
        <v>128</v>
      </c>
      <c r="E4076" t="s">
        <v>140</v>
      </c>
      <c r="F4076" t="s">
        <v>4262</v>
      </c>
      <c r="G4076" t="s">
        <v>142</v>
      </c>
      <c r="H4076" t="s">
        <v>143</v>
      </c>
      <c r="I4076" t="s">
        <v>135</v>
      </c>
      <c r="J4076" t="s">
        <v>136</v>
      </c>
      <c r="K4076" t="s">
        <v>137</v>
      </c>
      <c r="L4076" t="s">
        <v>11920</v>
      </c>
      <c r="M4076" t="s">
        <v>11921</v>
      </c>
      <c r="N4076">
        <v>0.31944444399999999</v>
      </c>
      <c r="O4076">
        <v>6</v>
      </c>
      <c r="P4076">
        <v>1247</v>
      </c>
      <c r="Q4076">
        <v>21</v>
      </c>
      <c r="R4076">
        <v>16</v>
      </c>
      <c r="S4076">
        <v>11</v>
      </c>
      <c r="T4076">
        <v>89</v>
      </c>
      <c r="U4076">
        <v>0</v>
      </c>
      <c r="V4076">
        <v>0</v>
      </c>
      <c r="W4076">
        <v>1.1954664026740696</v>
      </c>
      <c r="X4076">
        <v>56.577767227610146</v>
      </c>
      <c r="Y4076">
        <v>48.831569172896266</v>
      </c>
      <c r="Z4076">
        <v>1.5592484829255553</v>
      </c>
      <c r="AA4076">
        <v>24.113425122648753</v>
      </c>
      <c r="AB4076">
        <v>10.700427508926682</v>
      </c>
      <c r="AC4076">
        <v>0</v>
      </c>
      <c r="AD4076">
        <v>0</v>
      </c>
      <c r="AE4076">
        <v>142.97790391768149</v>
      </c>
    </row>
    <row r="4077" spans="1:31" x14ac:dyDescent="0.25">
      <c r="A4077">
        <v>1813425</v>
      </c>
      <c r="B4077">
        <v>1</v>
      </c>
      <c r="C4077" t="s">
        <v>80</v>
      </c>
      <c r="D4077" t="s">
        <v>98</v>
      </c>
      <c r="E4077" t="s">
        <v>193</v>
      </c>
      <c r="F4077" t="s">
        <v>11922</v>
      </c>
      <c r="G4077" t="s">
        <v>235</v>
      </c>
      <c r="H4077" t="s">
        <v>134</v>
      </c>
      <c r="I4077" t="s">
        <v>135</v>
      </c>
      <c r="J4077" t="s">
        <v>136</v>
      </c>
      <c r="K4077" t="s">
        <v>137</v>
      </c>
      <c r="L4077" t="s">
        <v>11923</v>
      </c>
      <c r="M4077" t="s">
        <v>11924</v>
      </c>
      <c r="N4077">
        <v>1.2636111109999999</v>
      </c>
      <c r="O4077">
        <v>0</v>
      </c>
      <c r="P4077">
        <v>11</v>
      </c>
      <c r="Q4077">
        <v>0</v>
      </c>
      <c r="R4077">
        <v>2</v>
      </c>
      <c r="S4077">
        <v>0</v>
      </c>
      <c r="T4077">
        <v>7</v>
      </c>
      <c r="U4077">
        <v>0</v>
      </c>
      <c r="V4077">
        <v>0</v>
      </c>
      <c r="W4077">
        <v>0</v>
      </c>
      <c r="X4077">
        <v>3.9852391443827542</v>
      </c>
      <c r="Y4077">
        <v>0</v>
      </c>
      <c r="Z4077">
        <v>0.41288505890600224</v>
      </c>
      <c r="AA4077">
        <v>0</v>
      </c>
      <c r="AB4077">
        <v>6.9412424797487997</v>
      </c>
      <c r="AC4077">
        <v>0</v>
      </c>
      <c r="AD4077">
        <v>0</v>
      </c>
      <c r="AE4077">
        <v>11.339366683037557</v>
      </c>
    </row>
    <row r="4078" spans="1:31" x14ac:dyDescent="0.25">
      <c r="A4078">
        <v>1813427</v>
      </c>
      <c r="B4078">
        <v>1</v>
      </c>
      <c r="C4078" t="s">
        <v>80</v>
      </c>
      <c r="D4078" t="s">
        <v>98</v>
      </c>
      <c r="E4078" t="s">
        <v>131</v>
      </c>
      <c r="F4078" t="s">
        <v>11925</v>
      </c>
      <c r="G4078" t="s">
        <v>231</v>
      </c>
      <c r="H4078" t="s">
        <v>134</v>
      </c>
      <c r="I4078" t="s">
        <v>135</v>
      </c>
      <c r="J4078" t="s">
        <v>136</v>
      </c>
      <c r="K4078" t="s">
        <v>137</v>
      </c>
      <c r="L4078" t="s">
        <v>11926</v>
      </c>
      <c r="M4078" t="s">
        <v>11927</v>
      </c>
      <c r="N4078">
        <v>2.505833333</v>
      </c>
      <c r="O4078">
        <v>0</v>
      </c>
      <c r="P4078">
        <v>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2.4880163851708614E-2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2.4880163851708614E-2</v>
      </c>
    </row>
    <row r="4079" spans="1:31" x14ac:dyDescent="0.25">
      <c r="A4079">
        <v>1813429</v>
      </c>
      <c r="B4079">
        <v>1</v>
      </c>
      <c r="C4079" t="s">
        <v>81</v>
      </c>
      <c r="D4079" t="s">
        <v>112</v>
      </c>
      <c r="E4079" t="s">
        <v>140</v>
      </c>
      <c r="F4079" t="s">
        <v>11928</v>
      </c>
      <c r="G4079" t="s">
        <v>142</v>
      </c>
      <c r="H4079" t="s">
        <v>143</v>
      </c>
      <c r="I4079" t="s">
        <v>135</v>
      </c>
      <c r="J4079" t="s">
        <v>136</v>
      </c>
      <c r="K4079" t="s">
        <v>137</v>
      </c>
      <c r="L4079" t="s">
        <v>11929</v>
      </c>
      <c r="M4079" t="s">
        <v>11930</v>
      </c>
      <c r="N4079">
        <v>0.40583333300000002</v>
      </c>
      <c r="O4079">
        <v>0</v>
      </c>
      <c r="P4079">
        <v>1521</v>
      </c>
      <c r="Q4079">
        <v>198</v>
      </c>
      <c r="R4079">
        <v>69</v>
      </c>
      <c r="S4079">
        <v>15</v>
      </c>
      <c r="T4079">
        <v>136</v>
      </c>
      <c r="U4079">
        <v>4</v>
      </c>
      <c r="V4079">
        <v>1</v>
      </c>
      <c r="W4079">
        <v>0</v>
      </c>
      <c r="X4079">
        <v>80.861625671921203</v>
      </c>
      <c r="Y4079">
        <v>11.580936888419153</v>
      </c>
      <c r="Z4079">
        <v>5.2535223856982292</v>
      </c>
      <c r="AA4079">
        <v>5.0816920698258121</v>
      </c>
      <c r="AB4079">
        <v>10.294769219533173</v>
      </c>
      <c r="AC4079">
        <v>45.083528646183694</v>
      </c>
      <c r="AD4079">
        <v>2.1435223833333333E-4</v>
      </c>
      <c r="AE4079">
        <v>158.15628923381962</v>
      </c>
    </row>
    <row r="4080" spans="1:31" x14ac:dyDescent="0.25">
      <c r="A4080">
        <v>1813430</v>
      </c>
      <c r="B4080">
        <v>1</v>
      </c>
      <c r="C4080" t="s">
        <v>80</v>
      </c>
      <c r="D4080" t="s">
        <v>105</v>
      </c>
      <c r="E4080" t="s">
        <v>146</v>
      </c>
      <c r="F4080" t="s">
        <v>11771</v>
      </c>
      <c r="G4080" t="s">
        <v>263</v>
      </c>
      <c r="H4080" t="s">
        <v>143</v>
      </c>
      <c r="I4080" t="s">
        <v>135</v>
      </c>
      <c r="J4080" t="s">
        <v>136</v>
      </c>
      <c r="K4080" t="s">
        <v>159</v>
      </c>
      <c r="L4080" t="s">
        <v>11931</v>
      </c>
      <c r="M4080" t="s">
        <v>11932</v>
      </c>
      <c r="N4080">
        <v>0.39638888799999999</v>
      </c>
      <c r="O4080">
        <v>1</v>
      </c>
      <c r="P4080">
        <v>1639</v>
      </c>
      <c r="Q4080">
        <v>0</v>
      </c>
      <c r="R4080">
        <v>0</v>
      </c>
      <c r="S4080">
        <v>2</v>
      </c>
      <c r="T4080">
        <v>73</v>
      </c>
      <c r="U4080">
        <v>0</v>
      </c>
      <c r="V4080">
        <v>0</v>
      </c>
      <c r="W4080">
        <v>4.7566803854137927</v>
      </c>
      <c r="X4080">
        <v>152.53640013353981</v>
      </c>
      <c r="Y4080">
        <v>0</v>
      </c>
      <c r="Z4080">
        <v>0</v>
      </c>
      <c r="AA4080">
        <v>23.511612257355914</v>
      </c>
      <c r="AB4080">
        <v>24.159637321414031</v>
      </c>
      <c r="AC4080">
        <v>0</v>
      </c>
      <c r="AD4080">
        <v>0</v>
      </c>
      <c r="AE4080">
        <v>204.96433009772358</v>
      </c>
    </row>
    <row r="4081" spans="1:31" x14ac:dyDescent="0.25">
      <c r="A4081">
        <v>1813431</v>
      </c>
      <c r="B4081">
        <v>1</v>
      </c>
      <c r="C4081" t="s">
        <v>80</v>
      </c>
      <c r="D4081" t="s">
        <v>90</v>
      </c>
      <c r="E4081" t="s">
        <v>193</v>
      </c>
      <c r="F4081" t="s">
        <v>11933</v>
      </c>
      <c r="G4081" t="s">
        <v>235</v>
      </c>
      <c r="H4081" t="s">
        <v>134</v>
      </c>
      <c r="I4081" t="s">
        <v>135</v>
      </c>
      <c r="J4081" t="s">
        <v>136</v>
      </c>
      <c r="K4081" t="s">
        <v>137</v>
      </c>
      <c r="L4081" t="s">
        <v>11934</v>
      </c>
      <c r="M4081" t="s">
        <v>11935</v>
      </c>
      <c r="N4081">
        <v>3.287222222</v>
      </c>
      <c r="O4081">
        <v>0</v>
      </c>
      <c r="P4081">
        <v>113</v>
      </c>
      <c r="Q4081">
        <v>0</v>
      </c>
      <c r="R4081">
        <v>0</v>
      </c>
      <c r="S4081">
        <v>0</v>
      </c>
      <c r="T4081">
        <v>7</v>
      </c>
      <c r="U4081">
        <v>0</v>
      </c>
      <c r="V4081">
        <v>0</v>
      </c>
      <c r="W4081">
        <v>0</v>
      </c>
      <c r="X4081">
        <v>112.62729522616456</v>
      </c>
      <c r="Y4081">
        <v>0</v>
      </c>
      <c r="Z4081">
        <v>0</v>
      </c>
      <c r="AA4081">
        <v>0</v>
      </c>
      <c r="AB4081">
        <v>10.818393520307943</v>
      </c>
      <c r="AC4081">
        <v>0</v>
      </c>
      <c r="AD4081">
        <v>0</v>
      </c>
      <c r="AE4081">
        <v>123.44568874647251</v>
      </c>
    </row>
    <row r="4082" spans="1:31" x14ac:dyDescent="0.25">
      <c r="A4082">
        <v>1813433</v>
      </c>
      <c r="B4082">
        <v>1</v>
      </c>
      <c r="C4082" t="s">
        <v>81</v>
      </c>
      <c r="D4082" t="s">
        <v>122</v>
      </c>
      <c r="E4082" t="s">
        <v>176</v>
      </c>
      <c r="F4082" t="s">
        <v>11936</v>
      </c>
      <c r="G4082" t="s">
        <v>148</v>
      </c>
      <c r="H4082" t="s">
        <v>143</v>
      </c>
      <c r="I4082" t="s">
        <v>135</v>
      </c>
      <c r="J4082" t="s">
        <v>3</v>
      </c>
      <c r="K4082" t="s">
        <v>137</v>
      </c>
      <c r="L4082" t="s">
        <v>11937</v>
      </c>
      <c r="M4082" t="s">
        <v>11938</v>
      </c>
      <c r="N4082">
        <v>0.35249999999999998</v>
      </c>
      <c r="O4082">
        <v>23</v>
      </c>
      <c r="P4082">
        <v>777</v>
      </c>
      <c r="Q4082">
        <v>66</v>
      </c>
      <c r="R4082">
        <v>26</v>
      </c>
      <c r="S4082">
        <v>18</v>
      </c>
      <c r="T4082">
        <v>49</v>
      </c>
      <c r="U4082">
        <v>0</v>
      </c>
      <c r="V4082">
        <v>1</v>
      </c>
      <c r="W4082">
        <v>2.2456903205713803</v>
      </c>
      <c r="X4082">
        <v>41.269622026541668</v>
      </c>
      <c r="Y4082">
        <v>30.966440543573782</v>
      </c>
      <c r="Z4082">
        <v>2.5349123862370493</v>
      </c>
      <c r="AA4082">
        <v>28.526838496912905</v>
      </c>
      <c r="AB4082">
        <v>4.960781236501596</v>
      </c>
      <c r="AC4082">
        <v>0</v>
      </c>
      <c r="AD4082">
        <v>0.75654028553999997</v>
      </c>
      <c r="AE4082">
        <v>111.26082529587838</v>
      </c>
    </row>
    <row r="4083" spans="1:31" x14ac:dyDescent="0.25">
      <c r="A4083">
        <v>1813434</v>
      </c>
      <c r="B4083">
        <v>1</v>
      </c>
      <c r="C4083" t="s">
        <v>80</v>
      </c>
      <c r="D4083" t="s">
        <v>101</v>
      </c>
      <c r="E4083" t="s">
        <v>146</v>
      </c>
      <c r="F4083" t="s">
        <v>11939</v>
      </c>
      <c r="G4083" t="s">
        <v>187</v>
      </c>
      <c r="H4083" t="s">
        <v>143</v>
      </c>
      <c r="I4083" t="s">
        <v>135</v>
      </c>
      <c r="J4083" t="s">
        <v>136</v>
      </c>
      <c r="K4083" t="s">
        <v>137</v>
      </c>
      <c r="L4083" t="s">
        <v>11940</v>
      </c>
      <c r="M4083" t="s">
        <v>11941</v>
      </c>
      <c r="N4083">
        <v>1.166111111</v>
      </c>
      <c r="O4083">
        <v>0</v>
      </c>
      <c r="P4083">
        <v>33</v>
      </c>
      <c r="Q4083">
        <v>1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13.38087515845773</v>
      </c>
      <c r="Y4083">
        <v>0.96971904514288843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14.350594203600618</v>
      </c>
    </row>
    <row r="4084" spans="1:31" x14ac:dyDescent="0.25">
      <c r="A4084">
        <v>1813435</v>
      </c>
      <c r="B4084">
        <v>1</v>
      </c>
      <c r="C4084" t="s">
        <v>80</v>
      </c>
      <c r="D4084" t="s">
        <v>105</v>
      </c>
      <c r="E4084" t="s">
        <v>131</v>
      </c>
      <c r="F4084" t="s">
        <v>11942</v>
      </c>
      <c r="G4084" t="s">
        <v>231</v>
      </c>
      <c r="H4084" t="s">
        <v>134</v>
      </c>
      <c r="I4084" t="s">
        <v>135</v>
      </c>
      <c r="J4084" t="s">
        <v>136</v>
      </c>
      <c r="K4084" t="s">
        <v>137</v>
      </c>
      <c r="L4084" t="s">
        <v>11943</v>
      </c>
      <c r="M4084" t="s">
        <v>11944</v>
      </c>
      <c r="N4084">
        <v>1.6205555549999999</v>
      </c>
      <c r="O4084">
        <v>0</v>
      </c>
      <c r="P4084">
        <v>2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0.34168185000641393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0.34168185000641393</v>
      </c>
    </row>
    <row r="4085" spans="1:31" x14ac:dyDescent="0.25">
      <c r="A4085">
        <v>1813437</v>
      </c>
      <c r="B4085">
        <v>1</v>
      </c>
      <c r="C4085" t="s">
        <v>80</v>
      </c>
      <c r="D4085" t="s">
        <v>108</v>
      </c>
      <c r="E4085" t="s">
        <v>193</v>
      </c>
      <c r="F4085" t="s">
        <v>11945</v>
      </c>
      <c r="G4085" t="s">
        <v>726</v>
      </c>
      <c r="H4085" t="s">
        <v>134</v>
      </c>
      <c r="I4085" t="s">
        <v>135</v>
      </c>
      <c r="J4085" t="s">
        <v>136</v>
      </c>
      <c r="K4085" t="s">
        <v>137</v>
      </c>
      <c r="L4085" t="s">
        <v>11946</v>
      </c>
      <c r="M4085" t="s">
        <v>11947</v>
      </c>
      <c r="N4085">
        <v>2.09</v>
      </c>
      <c r="O4085">
        <v>0</v>
      </c>
      <c r="P4085">
        <v>11</v>
      </c>
      <c r="Q4085">
        <v>0</v>
      </c>
      <c r="R4085">
        <v>0</v>
      </c>
      <c r="S4085">
        <v>0</v>
      </c>
      <c r="T4085">
        <v>1</v>
      </c>
      <c r="U4085">
        <v>0</v>
      </c>
      <c r="V4085">
        <v>0</v>
      </c>
      <c r="W4085">
        <v>0</v>
      </c>
      <c r="X4085">
        <v>1.3562885600453645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1.3562885600453645</v>
      </c>
    </row>
    <row r="4086" spans="1:31" x14ac:dyDescent="0.25">
      <c r="A4086">
        <v>1813440</v>
      </c>
      <c r="B4086">
        <v>1</v>
      </c>
      <c r="C4086" t="s">
        <v>80</v>
      </c>
      <c r="D4086" t="s">
        <v>86</v>
      </c>
      <c r="E4086" t="s">
        <v>193</v>
      </c>
      <c r="F4086" t="s">
        <v>11948</v>
      </c>
      <c r="G4086" t="s">
        <v>373</v>
      </c>
      <c r="H4086" t="s">
        <v>134</v>
      </c>
      <c r="I4086" t="s">
        <v>135</v>
      </c>
      <c r="J4086" t="s">
        <v>136</v>
      </c>
      <c r="K4086" t="s">
        <v>137</v>
      </c>
      <c r="L4086" t="s">
        <v>11949</v>
      </c>
      <c r="M4086" t="s">
        <v>11950</v>
      </c>
      <c r="N4086">
        <v>1.3063888880000001</v>
      </c>
      <c r="O4086">
        <v>0</v>
      </c>
      <c r="P4086">
        <v>135</v>
      </c>
      <c r="Q4086">
        <v>0</v>
      </c>
      <c r="R4086">
        <v>0</v>
      </c>
      <c r="S4086">
        <v>0</v>
      </c>
      <c r="T4086">
        <v>9</v>
      </c>
      <c r="U4086">
        <v>0</v>
      </c>
      <c r="V4086">
        <v>0</v>
      </c>
      <c r="W4086">
        <v>0</v>
      </c>
      <c r="X4086">
        <v>56.837650054936432</v>
      </c>
      <c r="Y4086">
        <v>0</v>
      </c>
      <c r="Z4086">
        <v>0</v>
      </c>
      <c r="AA4086">
        <v>0</v>
      </c>
      <c r="AB4086">
        <v>3.8777807186507718</v>
      </c>
      <c r="AC4086">
        <v>0</v>
      </c>
      <c r="AD4086">
        <v>0</v>
      </c>
      <c r="AE4086">
        <v>60.715430773587201</v>
      </c>
    </row>
    <row r="4087" spans="1:31" x14ac:dyDescent="0.25">
      <c r="A4087">
        <v>1813442</v>
      </c>
      <c r="B4087">
        <v>1</v>
      </c>
      <c r="C4087" t="s">
        <v>80</v>
      </c>
      <c r="D4087" t="s">
        <v>95</v>
      </c>
      <c r="E4087" t="s">
        <v>146</v>
      </c>
      <c r="F4087" t="s">
        <v>9182</v>
      </c>
      <c r="G4087" t="s">
        <v>170</v>
      </c>
      <c r="H4087" t="s">
        <v>143</v>
      </c>
      <c r="I4087" t="s">
        <v>135</v>
      </c>
      <c r="J4087" t="s">
        <v>136</v>
      </c>
      <c r="K4087" t="s">
        <v>137</v>
      </c>
      <c r="L4087" t="s">
        <v>11951</v>
      </c>
      <c r="M4087" t="s">
        <v>11952</v>
      </c>
      <c r="N4087">
        <v>1.4297222220000001</v>
      </c>
      <c r="O4087">
        <v>1</v>
      </c>
      <c r="P4087">
        <v>0</v>
      </c>
      <c r="Q4087">
        <v>2</v>
      </c>
      <c r="R4087">
        <v>0</v>
      </c>
      <c r="S4087">
        <v>3</v>
      </c>
      <c r="T4087">
        <v>0</v>
      </c>
      <c r="U4087">
        <v>0</v>
      </c>
      <c r="V4087">
        <v>0</v>
      </c>
      <c r="W4087">
        <v>0.52193371997423021</v>
      </c>
      <c r="X4087">
        <v>0</v>
      </c>
      <c r="Y4087">
        <v>33.625243027787974</v>
      </c>
      <c r="Z4087">
        <v>0</v>
      </c>
      <c r="AA4087">
        <v>60.517402429718913</v>
      </c>
      <c r="AB4087">
        <v>0</v>
      </c>
      <c r="AC4087">
        <v>0</v>
      </c>
      <c r="AD4087">
        <v>0</v>
      </c>
      <c r="AE4087">
        <v>94.664579177481116</v>
      </c>
    </row>
    <row r="4088" spans="1:31" x14ac:dyDescent="0.25">
      <c r="A4088">
        <v>1813443</v>
      </c>
      <c r="B4088">
        <v>1</v>
      </c>
      <c r="C4088" t="s">
        <v>80</v>
      </c>
      <c r="D4088" t="s">
        <v>84</v>
      </c>
      <c r="E4088" t="s">
        <v>193</v>
      </c>
      <c r="F4088" t="s">
        <v>11953</v>
      </c>
      <c r="G4088" t="s">
        <v>148</v>
      </c>
      <c r="H4088" t="s">
        <v>134</v>
      </c>
      <c r="I4088" t="s">
        <v>135</v>
      </c>
      <c r="J4088" t="s">
        <v>136</v>
      </c>
      <c r="K4088" t="s">
        <v>137</v>
      </c>
      <c r="L4088" t="s">
        <v>11954</v>
      </c>
      <c r="M4088" t="s">
        <v>11955</v>
      </c>
      <c r="N4088">
        <v>1.9552777770000001</v>
      </c>
      <c r="O4088">
        <v>0</v>
      </c>
      <c r="P4088">
        <v>41</v>
      </c>
      <c r="Q4088">
        <v>0</v>
      </c>
      <c r="R4088">
        <v>18</v>
      </c>
      <c r="S4088">
        <v>0</v>
      </c>
      <c r="T4088">
        <v>5</v>
      </c>
      <c r="U4088">
        <v>0</v>
      </c>
      <c r="V4088">
        <v>0</v>
      </c>
      <c r="W4088">
        <v>0</v>
      </c>
      <c r="X4088">
        <v>21.988651133807696</v>
      </c>
      <c r="Y4088">
        <v>0</v>
      </c>
      <c r="Z4088">
        <v>11.332526682184355</v>
      </c>
      <c r="AA4088">
        <v>0</v>
      </c>
      <c r="AB4088">
        <v>1.7353465907309951</v>
      </c>
      <c r="AC4088">
        <v>0</v>
      </c>
      <c r="AD4088">
        <v>0</v>
      </c>
      <c r="AE4088">
        <v>35.056524406723049</v>
      </c>
    </row>
    <row r="4089" spans="1:31" x14ac:dyDescent="0.25">
      <c r="A4089">
        <v>1813444</v>
      </c>
      <c r="B4089">
        <v>1</v>
      </c>
      <c r="C4089" t="s">
        <v>80</v>
      </c>
      <c r="D4089" t="s">
        <v>96</v>
      </c>
      <c r="E4089" t="s">
        <v>146</v>
      </c>
      <c r="F4089" t="s">
        <v>10343</v>
      </c>
      <c r="G4089" t="s">
        <v>142</v>
      </c>
      <c r="H4089" t="s">
        <v>143</v>
      </c>
      <c r="I4089" t="s">
        <v>135</v>
      </c>
      <c r="J4089" t="s">
        <v>136</v>
      </c>
      <c r="K4089" t="s">
        <v>137</v>
      </c>
      <c r="L4089" t="s">
        <v>11956</v>
      </c>
      <c r="M4089" t="s">
        <v>11957</v>
      </c>
      <c r="N4089">
        <v>3.4530555550000002</v>
      </c>
      <c r="O4089">
        <v>0</v>
      </c>
      <c r="P4089">
        <v>106</v>
      </c>
      <c r="Q4089">
        <v>0</v>
      </c>
      <c r="R4089">
        <v>2</v>
      </c>
      <c r="S4089">
        <v>0</v>
      </c>
      <c r="T4089">
        <v>4</v>
      </c>
      <c r="U4089">
        <v>0</v>
      </c>
      <c r="V4089">
        <v>0</v>
      </c>
      <c r="W4089">
        <v>0</v>
      </c>
      <c r="X4089">
        <v>332.81720571229238</v>
      </c>
      <c r="Y4089">
        <v>0</v>
      </c>
      <c r="Z4089">
        <v>7.0993232182346669E-2</v>
      </c>
      <c r="AA4089">
        <v>0</v>
      </c>
      <c r="AB4089">
        <v>4.4934527418899881</v>
      </c>
      <c r="AC4089">
        <v>0</v>
      </c>
      <c r="AD4089">
        <v>0</v>
      </c>
      <c r="AE4089">
        <v>337.38165168636471</v>
      </c>
    </row>
    <row r="4090" spans="1:31" x14ac:dyDescent="0.25">
      <c r="A4090">
        <v>1813446</v>
      </c>
      <c r="B4090">
        <v>1</v>
      </c>
      <c r="C4090" t="s">
        <v>80</v>
      </c>
      <c r="D4090" t="s">
        <v>97</v>
      </c>
      <c r="E4090" t="s">
        <v>146</v>
      </c>
      <c r="F4090" t="s">
        <v>11790</v>
      </c>
      <c r="G4090" t="s">
        <v>170</v>
      </c>
      <c r="H4090" t="s">
        <v>143</v>
      </c>
      <c r="I4090" t="s">
        <v>135</v>
      </c>
      <c r="J4090" t="s">
        <v>136</v>
      </c>
      <c r="K4090" t="s">
        <v>137</v>
      </c>
      <c r="L4090" t="s">
        <v>11958</v>
      </c>
      <c r="M4090" t="s">
        <v>11959</v>
      </c>
      <c r="N4090">
        <v>0.54944444400000003</v>
      </c>
      <c r="O4090">
        <v>6</v>
      </c>
      <c r="P4090">
        <v>0</v>
      </c>
      <c r="Q4090">
        <v>8</v>
      </c>
      <c r="R4090">
        <v>0</v>
      </c>
      <c r="S4090">
        <v>5</v>
      </c>
      <c r="T4090">
        <v>0</v>
      </c>
      <c r="U4090">
        <v>1</v>
      </c>
      <c r="V4090">
        <v>0</v>
      </c>
      <c r="W4090">
        <v>26.265622710919239</v>
      </c>
      <c r="X4090">
        <v>0</v>
      </c>
      <c r="Y4090">
        <v>37.250223188695024</v>
      </c>
      <c r="Z4090">
        <v>0</v>
      </c>
      <c r="AA4090">
        <v>14.881263385851172</v>
      </c>
      <c r="AB4090">
        <v>0</v>
      </c>
      <c r="AC4090">
        <v>0</v>
      </c>
      <c r="AD4090">
        <v>0</v>
      </c>
      <c r="AE4090">
        <v>78.397109285465433</v>
      </c>
    </row>
    <row r="4091" spans="1:31" x14ac:dyDescent="0.25">
      <c r="A4091">
        <v>1813448</v>
      </c>
      <c r="B4091">
        <v>1</v>
      </c>
      <c r="C4091" t="s">
        <v>80</v>
      </c>
      <c r="D4091" t="s">
        <v>110</v>
      </c>
      <c r="E4091" t="s">
        <v>131</v>
      </c>
      <c r="F4091" t="s">
        <v>11960</v>
      </c>
      <c r="G4091" t="s">
        <v>231</v>
      </c>
      <c r="H4091" t="s">
        <v>134</v>
      </c>
      <c r="I4091" t="s">
        <v>135</v>
      </c>
      <c r="J4091" t="s">
        <v>136</v>
      </c>
      <c r="K4091" t="s">
        <v>137</v>
      </c>
      <c r="L4091" t="s">
        <v>11961</v>
      </c>
      <c r="M4091" t="s">
        <v>11962</v>
      </c>
      <c r="N4091">
        <v>1.599722222</v>
      </c>
      <c r="O4091">
        <v>0</v>
      </c>
      <c r="P4091">
        <v>3</v>
      </c>
      <c r="Q4091">
        <v>0</v>
      </c>
      <c r="R4091">
        <v>0</v>
      </c>
      <c r="S4091">
        <v>0</v>
      </c>
      <c r="T4091">
        <v>1</v>
      </c>
      <c r="U4091">
        <v>0</v>
      </c>
      <c r="V4091">
        <v>0</v>
      </c>
      <c r="W4091">
        <v>0</v>
      </c>
      <c r="X4091">
        <v>0.91138258429964791</v>
      </c>
      <c r="Y4091">
        <v>0</v>
      </c>
      <c r="Z4091">
        <v>0</v>
      </c>
      <c r="AA4091">
        <v>0</v>
      </c>
      <c r="AB4091">
        <v>0.60145555996299582</v>
      </c>
      <c r="AC4091">
        <v>0</v>
      </c>
      <c r="AD4091">
        <v>0</v>
      </c>
      <c r="AE4091">
        <v>1.5128381442626437</v>
      </c>
    </row>
    <row r="4092" spans="1:31" x14ac:dyDescent="0.25">
      <c r="A4092">
        <v>1813449</v>
      </c>
      <c r="B4092">
        <v>1</v>
      </c>
      <c r="C4092" t="s">
        <v>81</v>
      </c>
      <c r="D4092" t="s">
        <v>121</v>
      </c>
      <c r="E4092" t="s">
        <v>146</v>
      </c>
      <c r="F4092" t="s">
        <v>796</v>
      </c>
      <c r="G4092" t="s">
        <v>170</v>
      </c>
      <c r="H4092" t="s">
        <v>143</v>
      </c>
      <c r="I4092" t="s">
        <v>135</v>
      </c>
      <c r="J4092" t="s">
        <v>136</v>
      </c>
      <c r="K4092" t="s">
        <v>137</v>
      </c>
      <c r="L4092" t="s">
        <v>11963</v>
      </c>
      <c r="M4092" t="s">
        <v>11964</v>
      </c>
      <c r="N4092">
        <v>1.868333333</v>
      </c>
      <c r="O4092">
        <v>0</v>
      </c>
      <c r="P4092">
        <v>24</v>
      </c>
      <c r="Q4092">
        <v>0</v>
      </c>
      <c r="R4092">
        <v>9</v>
      </c>
      <c r="S4092">
        <v>0</v>
      </c>
      <c r="T4092">
        <v>4</v>
      </c>
      <c r="U4092">
        <v>0</v>
      </c>
      <c r="V4092">
        <v>0</v>
      </c>
      <c r="W4092">
        <v>0</v>
      </c>
      <c r="X4092">
        <v>5.8133901849124863</v>
      </c>
      <c r="Y4092">
        <v>0</v>
      </c>
      <c r="Z4092">
        <v>0.71772842337491249</v>
      </c>
      <c r="AA4092">
        <v>0</v>
      </c>
      <c r="AB4092">
        <v>18.730231466243616</v>
      </c>
      <c r="AC4092">
        <v>0</v>
      </c>
      <c r="AD4092">
        <v>0</v>
      </c>
      <c r="AE4092">
        <v>25.261350074531016</v>
      </c>
    </row>
    <row r="4093" spans="1:31" x14ac:dyDescent="0.25">
      <c r="A4093">
        <v>1813450</v>
      </c>
      <c r="B4093">
        <v>1</v>
      </c>
      <c r="C4093" t="s">
        <v>80</v>
      </c>
      <c r="D4093" t="s">
        <v>95</v>
      </c>
      <c r="E4093" t="s">
        <v>339</v>
      </c>
      <c r="F4093" t="s">
        <v>11965</v>
      </c>
      <c r="G4093" t="s">
        <v>142</v>
      </c>
      <c r="H4093" t="s">
        <v>143</v>
      </c>
      <c r="I4093" t="s">
        <v>135</v>
      </c>
      <c r="J4093" t="s">
        <v>136</v>
      </c>
      <c r="K4093" t="s">
        <v>137</v>
      </c>
      <c r="L4093" t="s">
        <v>11966</v>
      </c>
      <c r="M4093" t="s">
        <v>11967</v>
      </c>
      <c r="N4093">
        <v>0.46</v>
      </c>
      <c r="O4093">
        <v>0</v>
      </c>
      <c r="P4093">
        <v>6174</v>
      </c>
      <c r="Q4093">
        <v>0</v>
      </c>
      <c r="R4093">
        <v>2</v>
      </c>
      <c r="S4093">
        <v>2</v>
      </c>
      <c r="T4093">
        <v>415</v>
      </c>
      <c r="U4093">
        <v>0</v>
      </c>
      <c r="V4093">
        <v>0</v>
      </c>
      <c r="W4093">
        <v>0</v>
      </c>
      <c r="X4093">
        <v>507.69918202266837</v>
      </c>
      <c r="Y4093">
        <v>0</v>
      </c>
      <c r="Z4093">
        <v>7.0652509242160016E-2</v>
      </c>
      <c r="AA4093">
        <v>6.0921532952697612</v>
      </c>
      <c r="AB4093">
        <v>217.77649019415466</v>
      </c>
      <c r="AC4093">
        <v>0</v>
      </c>
      <c r="AD4093">
        <v>0</v>
      </c>
      <c r="AE4093">
        <v>731.638478021335</v>
      </c>
    </row>
    <row r="4094" spans="1:31" x14ac:dyDescent="0.25">
      <c r="A4094">
        <v>1813453</v>
      </c>
      <c r="B4094">
        <v>1</v>
      </c>
      <c r="C4094" t="s">
        <v>80</v>
      </c>
      <c r="D4094" t="s">
        <v>96</v>
      </c>
      <c r="E4094" t="s">
        <v>131</v>
      </c>
      <c r="F4094" t="s">
        <v>11968</v>
      </c>
      <c r="G4094" t="s">
        <v>133</v>
      </c>
      <c r="H4094" t="s">
        <v>134</v>
      </c>
      <c r="I4094" t="s">
        <v>135</v>
      </c>
      <c r="J4094" t="s">
        <v>136</v>
      </c>
      <c r="K4094" t="s">
        <v>137</v>
      </c>
      <c r="L4094" t="s">
        <v>11969</v>
      </c>
      <c r="M4094" t="s">
        <v>11970</v>
      </c>
      <c r="N4094">
        <v>2.7838888879999999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0.1923493013207711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0.1923493013207711</v>
      </c>
    </row>
    <row r="4095" spans="1:31" x14ac:dyDescent="0.25">
      <c r="A4095">
        <v>1813455</v>
      </c>
      <c r="B4095">
        <v>1</v>
      </c>
      <c r="C4095" t="s">
        <v>80</v>
      </c>
      <c r="D4095" t="s">
        <v>90</v>
      </c>
      <c r="E4095" t="s">
        <v>131</v>
      </c>
      <c r="F4095" t="s">
        <v>11971</v>
      </c>
      <c r="G4095" t="s">
        <v>231</v>
      </c>
      <c r="H4095" t="s">
        <v>134</v>
      </c>
      <c r="I4095" t="s">
        <v>135</v>
      </c>
      <c r="J4095" t="s">
        <v>136</v>
      </c>
      <c r="K4095" t="s">
        <v>137</v>
      </c>
      <c r="L4095" t="s">
        <v>11972</v>
      </c>
      <c r="M4095" t="s">
        <v>11973</v>
      </c>
      <c r="N4095">
        <v>3.3824999999999998</v>
      </c>
      <c r="O4095">
        <v>0</v>
      </c>
      <c r="P4095">
        <v>3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1.0538454132678201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1.0538454132678201</v>
      </c>
    </row>
    <row r="4096" spans="1:31" x14ac:dyDescent="0.25">
      <c r="A4096">
        <v>1813456</v>
      </c>
      <c r="B4096">
        <v>1</v>
      </c>
      <c r="C4096" t="s">
        <v>80</v>
      </c>
      <c r="D4096" t="s">
        <v>83</v>
      </c>
      <c r="E4096" t="s">
        <v>140</v>
      </c>
      <c r="F4096" t="s">
        <v>11974</v>
      </c>
      <c r="G4096" t="s">
        <v>158</v>
      </c>
      <c r="H4096" t="s">
        <v>143</v>
      </c>
      <c r="I4096" t="s">
        <v>199</v>
      </c>
      <c r="J4096" t="s">
        <v>136</v>
      </c>
      <c r="K4096" t="s">
        <v>137</v>
      </c>
      <c r="L4096" t="s">
        <v>11975</v>
      </c>
      <c r="M4096" t="s">
        <v>11976</v>
      </c>
      <c r="N4096">
        <v>6.6666659999999999E-3</v>
      </c>
      <c r="O4096">
        <v>0</v>
      </c>
      <c r="P4096">
        <v>882</v>
      </c>
      <c r="Q4096">
        <v>0</v>
      </c>
      <c r="R4096">
        <v>4</v>
      </c>
      <c r="S4096">
        <v>12</v>
      </c>
      <c r="T4096">
        <v>55</v>
      </c>
      <c r="U4096">
        <v>4</v>
      </c>
      <c r="V4096">
        <v>0</v>
      </c>
      <c r="W4096">
        <v>0</v>
      </c>
      <c r="X4096">
        <v>1.9405614234182627</v>
      </c>
      <c r="Y4096">
        <v>0</v>
      </c>
      <c r="Z4096">
        <v>8.4717791752000015E-4</v>
      </c>
      <c r="AA4096">
        <v>0.4051349554368</v>
      </c>
      <c r="AB4096">
        <v>0.42472476653798014</v>
      </c>
      <c r="AC4096">
        <v>0.62765758997670662</v>
      </c>
      <c r="AD4096">
        <v>0</v>
      </c>
      <c r="AE4096">
        <v>3.3989259132872696</v>
      </c>
    </row>
    <row r="4097" spans="1:31" x14ac:dyDescent="0.25">
      <c r="A4097">
        <v>1813457</v>
      </c>
      <c r="B4097">
        <v>1</v>
      </c>
      <c r="C4097" t="s">
        <v>80</v>
      </c>
      <c r="D4097" t="s">
        <v>100</v>
      </c>
      <c r="E4097" t="s">
        <v>146</v>
      </c>
      <c r="F4097" t="s">
        <v>11074</v>
      </c>
      <c r="G4097" t="s">
        <v>170</v>
      </c>
      <c r="H4097" t="s">
        <v>143</v>
      </c>
      <c r="I4097" t="s">
        <v>135</v>
      </c>
      <c r="J4097" t="s">
        <v>136</v>
      </c>
      <c r="K4097" t="s">
        <v>137</v>
      </c>
      <c r="L4097" t="s">
        <v>11977</v>
      </c>
      <c r="M4097" t="s">
        <v>11978</v>
      </c>
      <c r="N4097">
        <v>1.9427777770000001</v>
      </c>
      <c r="O4097">
        <v>0</v>
      </c>
      <c r="P4097">
        <v>44</v>
      </c>
      <c r="Q4097">
        <v>0</v>
      </c>
      <c r="R4097">
        <v>19</v>
      </c>
      <c r="S4097">
        <v>0</v>
      </c>
      <c r="T4097">
        <v>18</v>
      </c>
      <c r="U4097">
        <v>0</v>
      </c>
      <c r="V4097">
        <v>0</v>
      </c>
      <c r="W4097">
        <v>0</v>
      </c>
      <c r="X4097">
        <v>51.467802604107533</v>
      </c>
      <c r="Y4097">
        <v>0</v>
      </c>
      <c r="Z4097">
        <v>30.987314011219631</v>
      </c>
      <c r="AA4097">
        <v>0</v>
      </c>
      <c r="AB4097">
        <v>27.409537418578196</v>
      </c>
      <c r="AC4097">
        <v>0</v>
      </c>
      <c r="AD4097">
        <v>0</v>
      </c>
      <c r="AE4097">
        <v>109.86465403390537</v>
      </c>
    </row>
    <row r="4098" spans="1:31" x14ac:dyDescent="0.25">
      <c r="A4098">
        <v>1813459</v>
      </c>
      <c r="B4098">
        <v>1</v>
      </c>
      <c r="C4098" t="s">
        <v>81</v>
      </c>
      <c r="D4098" t="s">
        <v>123</v>
      </c>
      <c r="E4098" t="s">
        <v>140</v>
      </c>
      <c r="F4098" t="s">
        <v>9245</v>
      </c>
      <c r="G4098" t="s">
        <v>142</v>
      </c>
      <c r="H4098" t="s">
        <v>143</v>
      </c>
      <c r="I4098" t="s">
        <v>135</v>
      </c>
      <c r="J4098" t="s">
        <v>136</v>
      </c>
      <c r="K4098" t="s">
        <v>137</v>
      </c>
      <c r="L4098" t="s">
        <v>11979</v>
      </c>
      <c r="M4098" t="s">
        <v>11941</v>
      </c>
      <c r="N4098">
        <v>0.454166666</v>
      </c>
      <c r="O4098">
        <v>0</v>
      </c>
      <c r="P4098">
        <v>334</v>
      </c>
      <c r="Q4098">
        <v>120</v>
      </c>
      <c r="R4098">
        <v>45</v>
      </c>
      <c r="S4098">
        <v>9</v>
      </c>
      <c r="T4098">
        <v>27</v>
      </c>
      <c r="U4098">
        <v>0</v>
      </c>
      <c r="V4098">
        <v>0</v>
      </c>
      <c r="W4098">
        <v>0</v>
      </c>
      <c r="X4098">
        <v>23.070872952826971</v>
      </c>
      <c r="Y4098">
        <v>50.764368571537041</v>
      </c>
      <c r="Z4098">
        <v>17.071934813722571</v>
      </c>
      <c r="AA4098">
        <v>3.0840162045448007</v>
      </c>
      <c r="AB4098">
        <v>6.5829408294605587</v>
      </c>
      <c r="AC4098">
        <v>0</v>
      </c>
      <c r="AD4098">
        <v>0</v>
      </c>
      <c r="AE4098">
        <v>100.57413337209192</v>
      </c>
    </row>
    <row r="4099" spans="1:31" x14ac:dyDescent="0.25">
      <c r="A4099">
        <v>1813461</v>
      </c>
      <c r="B4099">
        <v>1</v>
      </c>
      <c r="C4099" t="s">
        <v>80</v>
      </c>
      <c r="D4099" t="s">
        <v>95</v>
      </c>
      <c r="E4099" t="s">
        <v>131</v>
      </c>
      <c r="F4099" t="s">
        <v>11980</v>
      </c>
      <c r="G4099" t="s">
        <v>231</v>
      </c>
      <c r="H4099" t="s">
        <v>134</v>
      </c>
      <c r="I4099" t="s">
        <v>135</v>
      </c>
      <c r="J4099" t="s">
        <v>136</v>
      </c>
      <c r="K4099" t="s">
        <v>137</v>
      </c>
      <c r="L4099" t="s">
        <v>11981</v>
      </c>
      <c r="M4099" t="s">
        <v>11982</v>
      </c>
      <c r="N4099">
        <v>1.978888888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1.0136284002720395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1.0136284002720395</v>
      </c>
    </row>
    <row r="4100" spans="1:31" x14ac:dyDescent="0.25">
      <c r="A4100">
        <v>1813463</v>
      </c>
      <c r="B4100">
        <v>1</v>
      </c>
      <c r="C4100" t="s">
        <v>80</v>
      </c>
      <c r="D4100" t="s">
        <v>85</v>
      </c>
      <c r="E4100" t="s">
        <v>339</v>
      </c>
      <c r="F4100" t="s">
        <v>11983</v>
      </c>
      <c r="G4100" t="s">
        <v>148</v>
      </c>
      <c r="H4100" t="s">
        <v>143</v>
      </c>
      <c r="I4100" t="s">
        <v>135</v>
      </c>
      <c r="J4100" t="s">
        <v>3</v>
      </c>
      <c r="K4100" t="s">
        <v>137</v>
      </c>
      <c r="L4100" t="s">
        <v>11984</v>
      </c>
      <c r="M4100" t="s">
        <v>11985</v>
      </c>
      <c r="N4100">
        <v>0.98416666600000002</v>
      </c>
      <c r="O4100">
        <v>0</v>
      </c>
      <c r="P4100">
        <v>2521</v>
      </c>
      <c r="Q4100">
        <v>0</v>
      </c>
      <c r="R4100">
        <v>0</v>
      </c>
      <c r="S4100">
        <v>2</v>
      </c>
      <c r="T4100">
        <v>301</v>
      </c>
      <c r="U4100">
        <v>0</v>
      </c>
      <c r="V4100">
        <v>0</v>
      </c>
      <c r="W4100">
        <v>0</v>
      </c>
      <c r="X4100">
        <v>740.46539314954464</v>
      </c>
      <c r="Y4100">
        <v>0</v>
      </c>
      <c r="Z4100">
        <v>0</v>
      </c>
      <c r="AA4100">
        <v>52.501956427393324</v>
      </c>
      <c r="AB4100">
        <v>205.83647966383245</v>
      </c>
      <c r="AC4100">
        <v>0</v>
      </c>
      <c r="AD4100">
        <v>0</v>
      </c>
      <c r="AE4100">
        <v>998.80382924077048</v>
      </c>
    </row>
    <row r="4101" spans="1:31" x14ac:dyDescent="0.25">
      <c r="A4101">
        <v>1813464</v>
      </c>
      <c r="B4101">
        <v>1</v>
      </c>
      <c r="C4101" t="s">
        <v>81</v>
      </c>
      <c r="D4101" t="s">
        <v>112</v>
      </c>
      <c r="E4101" t="s">
        <v>131</v>
      </c>
      <c r="F4101" t="s">
        <v>11986</v>
      </c>
      <c r="G4101" t="s">
        <v>231</v>
      </c>
      <c r="H4101" t="s">
        <v>134</v>
      </c>
      <c r="I4101" t="s">
        <v>135</v>
      </c>
      <c r="J4101" t="s">
        <v>136</v>
      </c>
      <c r="K4101" t="s">
        <v>137</v>
      </c>
      <c r="L4101" t="s">
        <v>11987</v>
      </c>
      <c r="M4101" t="s">
        <v>11988</v>
      </c>
      <c r="N4101">
        <v>1.359444444</v>
      </c>
      <c r="O4101">
        <v>0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1.8822343979419385</v>
      </c>
      <c r="AA4101">
        <v>0</v>
      </c>
      <c r="AB4101">
        <v>0</v>
      </c>
      <c r="AC4101">
        <v>0</v>
      </c>
      <c r="AD4101">
        <v>0</v>
      </c>
      <c r="AE4101">
        <v>1.8822343979419385</v>
      </c>
    </row>
    <row r="4102" spans="1:31" x14ac:dyDescent="0.25">
      <c r="A4102">
        <v>1813466</v>
      </c>
      <c r="B4102">
        <v>1</v>
      </c>
      <c r="C4102" t="s">
        <v>80</v>
      </c>
      <c r="D4102" t="s">
        <v>83</v>
      </c>
      <c r="E4102" t="s">
        <v>193</v>
      </c>
      <c r="F4102" t="s">
        <v>11989</v>
      </c>
      <c r="G4102" t="s">
        <v>195</v>
      </c>
      <c r="H4102" t="s">
        <v>134</v>
      </c>
      <c r="I4102" t="s">
        <v>135</v>
      </c>
      <c r="J4102" t="s">
        <v>136</v>
      </c>
      <c r="K4102" t="s">
        <v>137</v>
      </c>
      <c r="L4102" t="s">
        <v>11990</v>
      </c>
      <c r="M4102" t="s">
        <v>11991</v>
      </c>
      <c r="N4102">
        <v>7.8358333330000001</v>
      </c>
      <c r="O4102">
        <v>0</v>
      </c>
      <c r="P4102">
        <v>0</v>
      </c>
      <c r="Q4102">
        <v>0</v>
      </c>
      <c r="R4102">
        <v>1</v>
      </c>
      <c r="S4102">
        <v>0</v>
      </c>
      <c r="T4102">
        <v>35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0.7653233347985301</v>
      </c>
      <c r="AA4102">
        <v>0</v>
      </c>
      <c r="AB4102">
        <v>169.50994993399661</v>
      </c>
      <c r="AC4102">
        <v>0</v>
      </c>
      <c r="AD4102">
        <v>0</v>
      </c>
      <c r="AE4102">
        <v>170.27527326879513</v>
      </c>
    </row>
    <row r="4103" spans="1:31" x14ac:dyDescent="0.25">
      <c r="A4103">
        <v>1813467</v>
      </c>
      <c r="B4103">
        <v>1</v>
      </c>
      <c r="C4103" t="s">
        <v>80</v>
      </c>
      <c r="D4103" t="s">
        <v>106</v>
      </c>
      <c r="E4103" t="s">
        <v>131</v>
      </c>
      <c r="F4103" t="s">
        <v>11992</v>
      </c>
      <c r="G4103" t="s">
        <v>133</v>
      </c>
      <c r="H4103" t="s">
        <v>134</v>
      </c>
      <c r="I4103" t="s">
        <v>135</v>
      </c>
      <c r="J4103" t="s">
        <v>136</v>
      </c>
      <c r="K4103" t="s">
        <v>137</v>
      </c>
      <c r="L4103" t="s">
        <v>11993</v>
      </c>
      <c r="M4103" t="s">
        <v>11994</v>
      </c>
      <c r="N4103">
        <v>6.5313888880000004</v>
      </c>
      <c r="O4103">
        <v>0</v>
      </c>
      <c r="P4103">
        <v>2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2.1267165486529755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2.1267165486529755</v>
      </c>
    </row>
    <row r="4104" spans="1:31" x14ac:dyDescent="0.25">
      <c r="A4104">
        <v>1813471</v>
      </c>
      <c r="B4104">
        <v>1</v>
      </c>
      <c r="C4104" t="s">
        <v>80</v>
      </c>
      <c r="D4104" t="s">
        <v>104</v>
      </c>
      <c r="E4104" t="s">
        <v>131</v>
      </c>
      <c r="F4104" t="s">
        <v>11995</v>
      </c>
      <c r="G4104" t="s">
        <v>231</v>
      </c>
      <c r="H4104" t="s">
        <v>134</v>
      </c>
      <c r="I4104" t="s">
        <v>135</v>
      </c>
      <c r="J4104" t="s">
        <v>136</v>
      </c>
      <c r="K4104" t="s">
        <v>137</v>
      </c>
      <c r="L4104" t="s">
        <v>11996</v>
      </c>
      <c r="M4104" t="s">
        <v>11997</v>
      </c>
      <c r="N4104">
        <v>4.9758333329999997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1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3.4969201259052003</v>
      </c>
      <c r="AC4104">
        <v>0</v>
      </c>
      <c r="AD4104">
        <v>0</v>
      </c>
      <c r="AE4104">
        <v>3.4969201259052003</v>
      </c>
    </row>
    <row r="4105" spans="1:31" x14ac:dyDescent="0.25">
      <c r="A4105">
        <v>1813472</v>
      </c>
      <c r="B4105">
        <v>1</v>
      </c>
      <c r="C4105" t="s">
        <v>80</v>
      </c>
      <c r="D4105" t="s">
        <v>96</v>
      </c>
      <c r="E4105" t="s">
        <v>131</v>
      </c>
      <c r="F4105" t="s">
        <v>11998</v>
      </c>
      <c r="G4105" t="s">
        <v>209</v>
      </c>
      <c r="H4105" t="s">
        <v>134</v>
      </c>
      <c r="I4105" t="s">
        <v>135</v>
      </c>
      <c r="J4105" t="s">
        <v>136</v>
      </c>
      <c r="K4105" t="s">
        <v>137</v>
      </c>
      <c r="L4105" t="s">
        <v>11999</v>
      </c>
      <c r="M4105" t="s">
        <v>12000</v>
      </c>
      <c r="N4105">
        <v>2.2194444440000001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9.127218144154417E-2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9.127218144154417E-2</v>
      </c>
    </row>
    <row r="4106" spans="1:31" x14ac:dyDescent="0.25">
      <c r="A4106">
        <v>1813475</v>
      </c>
      <c r="B4106">
        <v>1</v>
      </c>
      <c r="C4106" t="s">
        <v>81</v>
      </c>
      <c r="D4106" t="s">
        <v>112</v>
      </c>
      <c r="E4106" t="s">
        <v>176</v>
      </c>
      <c r="F4106" t="s">
        <v>12001</v>
      </c>
      <c r="G4106" t="s">
        <v>142</v>
      </c>
      <c r="H4106" t="s">
        <v>143</v>
      </c>
      <c r="I4106" t="s">
        <v>135</v>
      </c>
      <c r="J4106" t="s">
        <v>136</v>
      </c>
      <c r="K4106" t="s">
        <v>137</v>
      </c>
      <c r="L4106" t="s">
        <v>12002</v>
      </c>
      <c r="M4106" t="s">
        <v>12003</v>
      </c>
      <c r="N4106">
        <v>0.81</v>
      </c>
      <c r="O4106">
        <v>0</v>
      </c>
      <c r="P4106">
        <v>692</v>
      </c>
      <c r="Q4106">
        <v>17</v>
      </c>
      <c r="R4106">
        <v>99</v>
      </c>
      <c r="S4106">
        <v>26</v>
      </c>
      <c r="T4106">
        <v>272</v>
      </c>
      <c r="U4106">
        <v>4</v>
      </c>
      <c r="V4106">
        <v>0</v>
      </c>
      <c r="W4106">
        <v>0</v>
      </c>
      <c r="X4106">
        <v>103.34883333869801</v>
      </c>
      <c r="Y4106">
        <v>10.725037599350873</v>
      </c>
      <c r="Z4106">
        <v>38.703138387047503</v>
      </c>
      <c r="AA4106">
        <v>291.51562806751213</v>
      </c>
      <c r="AB4106">
        <v>143.37102496874246</v>
      </c>
      <c r="AC4106">
        <v>493.43233701754713</v>
      </c>
      <c r="AD4106">
        <v>0</v>
      </c>
      <c r="AE4106">
        <v>1081.0959993788981</v>
      </c>
    </row>
    <row r="4107" spans="1:31" x14ac:dyDescent="0.25">
      <c r="A4107">
        <v>1813476</v>
      </c>
      <c r="B4107">
        <v>1</v>
      </c>
      <c r="C4107" t="s">
        <v>80</v>
      </c>
      <c r="D4107" t="s">
        <v>107</v>
      </c>
      <c r="E4107" t="s">
        <v>193</v>
      </c>
      <c r="F4107" t="s">
        <v>12004</v>
      </c>
      <c r="G4107" t="s">
        <v>279</v>
      </c>
      <c r="H4107" t="s">
        <v>134</v>
      </c>
      <c r="I4107" t="s">
        <v>135</v>
      </c>
      <c r="J4107" t="s">
        <v>136</v>
      </c>
      <c r="K4107" t="s">
        <v>137</v>
      </c>
      <c r="L4107" t="s">
        <v>12005</v>
      </c>
      <c r="M4107" t="s">
        <v>12006</v>
      </c>
      <c r="N4107">
        <v>1.9711111109999999</v>
      </c>
      <c r="O4107">
        <v>0</v>
      </c>
      <c r="P4107">
        <v>132</v>
      </c>
      <c r="Q4107">
        <v>0</v>
      </c>
      <c r="R4107">
        <v>0</v>
      </c>
      <c r="S4107">
        <v>0</v>
      </c>
      <c r="T4107">
        <v>3</v>
      </c>
      <c r="U4107">
        <v>0</v>
      </c>
      <c r="V4107">
        <v>0</v>
      </c>
      <c r="W4107">
        <v>0</v>
      </c>
      <c r="X4107">
        <v>14.806825116387898</v>
      </c>
      <c r="Y4107">
        <v>0</v>
      </c>
      <c r="Z4107">
        <v>0</v>
      </c>
      <c r="AA4107">
        <v>0</v>
      </c>
      <c r="AB4107">
        <v>7.6286287341683048</v>
      </c>
      <c r="AC4107">
        <v>0</v>
      </c>
      <c r="AD4107">
        <v>0</v>
      </c>
      <c r="AE4107">
        <v>22.435453850556204</v>
      </c>
    </row>
    <row r="4108" spans="1:31" x14ac:dyDescent="0.25">
      <c r="A4108">
        <v>1813478</v>
      </c>
      <c r="B4108">
        <v>1</v>
      </c>
      <c r="C4108" t="s">
        <v>80</v>
      </c>
      <c r="D4108" t="s">
        <v>101</v>
      </c>
      <c r="E4108" t="s">
        <v>146</v>
      </c>
      <c r="F4108" t="s">
        <v>11939</v>
      </c>
      <c r="G4108" t="s">
        <v>187</v>
      </c>
      <c r="H4108" t="s">
        <v>143</v>
      </c>
      <c r="I4108" t="s">
        <v>135</v>
      </c>
      <c r="J4108" t="s">
        <v>136</v>
      </c>
      <c r="K4108" t="s">
        <v>137</v>
      </c>
      <c r="L4108" t="s">
        <v>12007</v>
      </c>
      <c r="M4108" t="s">
        <v>12008</v>
      </c>
      <c r="N4108">
        <v>1.650833333</v>
      </c>
      <c r="O4108">
        <v>0</v>
      </c>
      <c r="P4108">
        <v>33</v>
      </c>
      <c r="Q4108">
        <v>1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19.08762665270277</v>
      </c>
      <c r="Y4108">
        <v>1.4061030634562484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20.49372971615902</v>
      </c>
    </row>
    <row r="4109" spans="1:31" x14ac:dyDescent="0.25">
      <c r="A4109">
        <v>1813480</v>
      </c>
      <c r="B4109">
        <v>1</v>
      </c>
      <c r="C4109" t="s">
        <v>81</v>
      </c>
      <c r="D4109" t="s">
        <v>123</v>
      </c>
      <c r="E4109" t="s">
        <v>140</v>
      </c>
      <c r="F4109" t="s">
        <v>1090</v>
      </c>
      <c r="G4109" t="s">
        <v>2631</v>
      </c>
      <c r="H4109" t="s">
        <v>143</v>
      </c>
      <c r="I4109" t="s">
        <v>135</v>
      </c>
      <c r="J4109" t="s">
        <v>136</v>
      </c>
      <c r="K4109" t="s">
        <v>137</v>
      </c>
      <c r="L4109" t="s">
        <v>12009</v>
      </c>
      <c r="M4109" t="s">
        <v>12010</v>
      </c>
      <c r="N4109">
        <v>3.2966666660000001</v>
      </c>
      <c r="O4109">
        <v>0</v>
      </c>
      <c r="P4109">
        <v>334</v>
      </c>
      <c r="Q4109">
        <v>120</v>
      </c>
      <c r="R4109">
        <v>45</v>
      </c>
      <c r="S4109">
        <v>9</v>
      </c>
      <c r="T4109">
        <v>27</v>
      </c>
      <c r="U4109">
        <v>0</v>
      </c>
      <c r="V4109">
        <v>0</v>
      </c>
      <c r="W4109">
        <v>0</v>
      </c>
      <c r="X4109">
        <v>167.98059591754017</v>
      </c>
      <c r="Y4109">
        <v>365.98507710101023</v>
      </c>
      <c r="Z4109">
        <v>125.96591482111688</v>
      </c>
      <c r="AA4109">
        <v>22.301665222305651</v>
      </c>
      <c r="AB4109">
        <v>47.423437462650931</v>
      </c>
      <c r="AC4109">
        <v>0</v>
      </c>
      <c r="AD4109">
        <v>0</v>
      </c>
      <c r="AE4109">
        <v>729.65669052462397</v>
      </c>
    </row>
    <row r="4110" spans="1:31" x14ac:dyDescent="0.25">
      <c r="A4110">
        <v>1813481</v>
      </c>
      <c r="B4110">
        <v>1</v>
      </c>
      <c r="C4110" t="s">
        <v>80</v>
      </c>
      <c r="D4110" t="s">
        <v>96</v>
      </c>
      <c r="E4110" t="s">
        <v>131</v>
      </c>
      <c r="F4110" t="s">
        <v>12011</v>
      </c>
      <c r="G4110" t="s">
        <v>133</v>
      </c>
      <c r="H4110" t="s">
        <v>134</v>
      </c>
      <c r="I4110" t="s">
        <v>135</v>
      </c>
      <c r="J4110" t="s">
        <v>136</v>
      </c>
      <c r="K4110" t="s">
        <v>137</v>
      </c>
      <c r="L4110" t="s">
        <v>12012</v>
      </c>
      <c r="M4110" t="s">
        <v>12013</v>
      </c>
      <c r="N4110">
        <v>1.813055555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0.94850873148371329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0.94850873148371329</v>
      </c>
    </row>
    <row r="4111" spans="1:31" x14ac:dyDescent="0.25">
      <c r="A4111">
        <v>1813482</v>
      </c>
      <c r="B4111">
        <v>1</v>
      </c>
      <c r="C4111" t="s">
        <v>80</v>
      </c>
      <c r="D4111" t="s">
        <v>92</v>
      </c>
      <c r="E4111" t="s">
        <v>176</v>
      </c>
      <c r="F4111" t="s">
        <v>12014</v>
      </c>
      <c r="G4111" t="s">
        <v>142</v>
      </c>
      <c r="H4111" t="s">
        <v>143</v>
      </c>
      <c r="I4111" t="s">
        <v>135</v>
      </c>
      <c r="J4111" t="s">
        <v>136</v>
      </c>
      <c r="K4111" t="s">
        <v>137</v>
      </c>
      <c r="L4111" t="s">
        <v>12015</v>
      </c>
      <c r="M4111" t="s">
        <v>12016</v>
      </c>
      <c r="N4111">
        <v>0.45</v>
      </c>
      <c r="O4111">
        <v>8</v>
      </c>
      <c r="P4111">
        <v>3139</v>
      </c>
      <c r="Q4111">
        <v>13</v>
      </c>
      <c r="R4111">
        <v>419</v>
      </c>
      <c r="S4111">
        <v>29</v>
      </c>
      <c r="T4111">
        <v>324</v>
      </c>
      <c r="U4111">
        <v>1</v>
      </c>
      <c r="V4111">
        <v>3</v>
      </c>
      <c r="W4111">
        <v>76.782095322102023</v>
      </c>
      <c r="X4111">
        <v>481.36868013247465</v>
      </c>
      <c r="Y4111">
        <v>9.2205524795481022</v>
      </c>
      <c r="Z4111">
        <v>106.68052821445794</v>
      </c>
      <c r="AA4111">
        <v>77.323810430126713</v>
      </c>
      <c r="AB4111">
        <v>132.98849867223419</v>
      </c>
      <c r="AC4111">
        <v>69.664264075271248</v>
      </c>
      <c r="AD4111">
        <v>3.2589099560061006</v>
      </c>
      <c r="AE4111">
        <v>957.28733928222096</v>
      </c>
    </row>
    <row r="4112" spans="1:31" x14ac:dyDescent="0.25">
      <c r="A4112">
        <v>1813483</v>
      </c>
      <c r="B4112">
        <v>1</v>
      </c>
      <c r="C4112" t="s">
        <v>80</v>
      </c>
      <c r="D4112" t="s">
        <v>96</v>
      </c>
      <c r="E4112" t="s">
        <v>131</v>
      </c>
      <c r="F4112" t="s">
        <v>12017</v>
      </c>
      <c r="G4112" t="s">
        <v>209</v>
      </c>
      <c r="H4112" t="s">
        <v>134</v>
      </c>
      <c r="I4112" t="s">
        <v>135</v>
      </c>
      <c r="J4112" t="s">
        <v>136</v>
      </c>
      <c r="K4112" t="s">
        <v>137</v>
      </c>
      <c r="L4112" t="s">
        <v>12018</v>
      </c>
      <c r="M4112" t="s">
        <v>12019</v>
      </c>
      <c r="N4112">
        <v>2.9733333329999998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0.39916427900167001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0.39916427900167001</v>
      </c>
    </row>
    <row r="4113" spans="1:31" x14ac:dyDescent="0.25">
      <c r="A4113">
        <v>1813488</v>
      </c>
      <c r="B4113">
        <v>1</v>
      </c>
      <c r="C4113" t="s">
        <v>80</v>
      </c>
      <c r="D4113" t="s">
        <v>100</v>
      </c>
      <c r="E4113" t="s">
        <v>176</v>
      </c>
      <c r="F4113" t="s">
        <v>12020</v>
      </c>
      <c r="G4113" t="s">
        <v>142</v>
      </c>
      <c r="H4113" t="s">
        <v>143</v>
      </c>
      <c r="I4113" t="s">
        <v>135</v>
      </c>
      <c r="J4113" t="s">
        <v>136</v>
      </c>
      <c r="K4113" t="s">
        <v>137</v>
      </c>
      <c r="L4113" t="s">
        <v>12021</v>
      </c>
      <c r="M4113" t="s">
        <v>12022</v>
      </c>
      <c r="N4113">
        <v>7.3611111000000007E-2</v>
      </c>
      <c r="O4113">
        <v>4</v>
      </c>
      <c r="P4113">
        <v>316</v>
      </c>
      <c r="Q4113">
        <v>3</v>
      </c>
      <c r="R4113">
        <v>59</v>
      </c>
      <c r="S4113">
        <v>14</v>
      </c>
      <c r="T4113">
        <v>79</v>
      </c>
      <c r="U4113">
        <v>5</v>
      </c>
      <c r="V4113">
        <v>0</v>
      </c>
      <c r="W4113">
        <v>0.19188448051781254</v>
      </c>
      <c r="X4113">
        <v>9.6874669643778919</v>
      </c>
      <c r="Y4113">
        <v>0.34604084337957924</v>
      </c>
      <c r="Z4113">
        <v>3.5624826438949793</v>
      </c>
      <c r="AA4113">
        <v>7.1130294127064877</v>
      </c>
      <c r="AB4113">
        <v>4.5269451283278732</v>
      </c>
      <c r="AC4113">
        <v>25.612583482314658</v>
      </c>
      <c r="AD4113">
        <v>0</v>
      </c>
      <c r="AE4113">
        <v>51.040432955519279</v>
      </c>
    </row>
    <row r="4114" spans="1:31" x14ac:dyDescent="0.25">
      <c r="A4114">
        <v>1813497</v>
      </c>
      <c r="B4114">
        <v>1</v>
      </c>
      <c r="C4114" t="s">
        <v>81</v>
      </c>
      <c r="D4114" t="s">
        <v>112</v>
      </c>
      <c r="E4114" t="s">
        <v>176</v>
      </c>
      <c r="F4114" t="s">
        <v>12001</v>
      </c>
      <c r="G4114" t="s">
        <v>142</v>
      </c>
      <c r="H4114" t="s">
        <v>143</v>
      </c>
      <c r="I4114" t="s">
        <v>135</v>
      </c>
      <c r="J4114" t="s">
        <v>136</v>
      </c>
      <c r="K4114" t="s">
        <v>137</v>
      </c>
      <c r="L4114" t="s">
        <v>12023</v>
      </c>
      <c r="M4114" t="s">
        <v>12024</v>
      </c>
      <c r="N4114">
        <v>0.67805555500000003</v>
      </c>
      <c r="O4114">
        <v>0</v>
      </c>
      <c r="P4114">
        <v>692</v>
      </c>
      <c r="Q4114">
        <v>17</v>
      </c>
      <c r="R4114">
        <v>99</v>
      </c>
      <c r="S4114">
        <v>26</v>
      </c>
      <c r="T4114">
        <v>272</v>
      </c>
      <c r="U4114">
        <v>4</v>
      </c>
      <c r="V4114">
        <v>0</v>
      </c>
      <c r="W4114">
        <v>0</v>
      </c>
      <c r="X4114">
        <v>85.771608758701063</v>
      </c>
      <c r="Y4114">
        <v>8.9432319320135445</v>
      </c>
      <c r="Z4114">
        <v>32.64386694181642</v>
      </c>
      <c r="AA4114">
        <v>243.00946457185242</v>
      </c>
      <c r="AB4114">
        <v>119.55551718700379</v>
      </c>
      <c r="AC4114">
        <v>406.1957589357001</v>
      </c>
      <c r="AD4114">
        <v>0</v>
      </c>
      <c r="AE4114">
        <v>896.1194483270873</v>
      </c>
    </row>
    <row r="4115" spans="1:31" x14ac:dyDescent="0.25">
      <c r="A4115">
        <v>1813504</v>
      </c>
      <c r="B4115">
        <v>1</v>
      </c>
      <c r="C4115" t="s">
        <v>81</v>
      </c>
      <c r="D4115" t="s">
        <v>122</v>
      </c>
      <c r="E4115" t="s">
        <v>193</v>
      </c>
      <c r="F4115" t="s">
        <v>12025</v>
      </c>
      <c r="G4115" t="s">
        <v>373</v>
      </c>
      <c r="H4115" t="s">
        <v>134</v>
      </c>
      <c r="I4115" t="s">
        <v>135</v>
      </c>
      <c r="J4115" t="s">
        <v>136</v>
      </c>
      <c r="K4115" t="s">
        <v>137</v>
      </c>
      <c r="L4115" t="s">
        <v>12026</v>
      </c>
      <c r="M4115" t="s">
        <v>12027</v>
      </c>
      <c r="N4115">
        <v>3.4613888880000001</v>
      </c>
      <c r="O4115">
        <v>0</v>
      </c>
      <c r="P4115">
        <v>10</v>
      </c>
      <c r="Q4115">
        <v>0</v>
      </c>
      <c r="R4115">
        <v>0</v>
      </c>
      <c r="S4115">
        <v>0</v>
      </c>
      <c r="T4115">
        <v>2</v>
      </c>
      <c r="U4115">
        <v>0</v>
      </c>
      <c r="V4115">
        <v>0</v>
      </c>
      <c r="W4115">
        <v>0</v>
      </c>
      <c r="X4115">
        <v>3.751023833197964</v>
      </c>
      <c r="Y4115">
        <v>0</v>
      </c>
      <c r="Z4115">
        <v>0</v>
      </c>
      <c r="AA4115">
        <v>0</v>
      </c>
      <c r="AB4115">
        <v>0.17805129932915723</v>
      </c>
      <c r="AC4115">
        <v>0</v>
      </c>
      <c r="AD4115">
        <v>0</v>
      </c>
      <c r="AE4115">
        <v>3.9290751325271214</v>
      </c>
    </row>
    <row r="4116" spans="1:31" x14ac:dyDescent="0.25">
      <c r="A4116">
        <v>1813514</v>
      </c>
      <c r="B4116">
        <v>1</v>
      </c>
      <c r="C4116" t="s">
        <v>80</v>
      </c>
      <c r="D4116" t="s">
        <v>96</v>
      </c>
      <c r="E4116" t="s">
        <v>131</v>
      </c>
      <c r="F4116" t="s">
        <v>12028</v>
      </c>
      <c r="G4116" t="s">
        <v>231</v>
      </c>
      <c r="H4116" t="s">
        <v>134</v>
      </c>
      <c r="I4116" t="s">
        <v>135</v>
      </c>
      <c r="J4116" t="s">
        <v>136</v>
      </c>
      <c r="K4116" t="s">
        <v>137</v>
      </c>
      <c r="L4116" t="s">
        <v>12029</v>
      </c>
      <c r="M4116" t="s">
        <v>12030</v>
      </c>
      <c r="N4116">
        <v>2.1330555549999999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1.9432579886014902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1.9432579886014902</v>
      </c>
    </row>
    <row r="4117" spans="1:31" x14ac:dyDescent="0.25">
      <c r="A4117">
        <v>1813515</v>
      </c>
      <c r="B4117">
        <v>1</v>
      </c>
      <c r="C4117" t="s">
        <v>80</v>
      </c>
      <c r="D4117" t="s">
        <v>107</v>
      </c>
      <c r="E4117" t="s">
        <v>131</v>
      </c>
      <c r="F4117" t="s">
        <v>12031</v>
      </c>
      <c r="G4117" t="s">
        <v>133</v>
      </c>
      <c r="H4117" t="s">
        <v>134</v>
      </c>
      <c r="I4117" t="s">
        <v>135</v>
      </c>
      <c r="J4117" t="s">
        <v>136</v>
      </c>
      <c r="K4117" t="s">
        <v>137</v>
      </c>
      <c r="L4117" t="s">
        <v>12032</v>
      </c>
      <c r="M4117" t="s">
        <v>12033</v>
      </c>
      <c r="N4117">
        <v>3.5744444440000001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0.36326985274429002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0.36326985274429002</v>
      </c>
    </row>
    <row r="4118" spans="1:31" x14ac:dyDescent="0.25">
      <c r="A4118">
        <v>1813518</v>
      </c>
      <c r="B4118">
        <v>1</v>
      </c>
      <c r="C4118" t="s">
        <v>80</v>
      </c>
      <c r="D4118" t="s">
        <v>100</v>
      </c>
      <c r="E4118" t="s">
        <v>131</v>
      </c>
      <c r="F4118" t="s">
        <v>12034</v>
      </c>
      <c r="G4118" t="s">
        <v>133</v>
      </c>
      <c r="H4118" t="s">
        <v>134</v>
      </c>
      <c r="I4118" t="s">
        <v>135</v>
      </c>
      <c r="J4118" t="s">
        <v>136</v>
      </c>
      <c r="K4118" t="s">
        <v>137</v>
      </c>
      <c r="L4118" t="s">
        <v>12035</v>
      </c>
      <c r="M4118" t="s">
        <v>12036</v>
      </c>
      <c r="N4118">
        <v>4.1541666660000001</v>
      </c>
      <c r="O4118">
        <v>0</v>
      </c>
      <c r="P4118">
        <v>3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2.7640943515940126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2.7640943515940126</v>
      </c>
    </row>
    <row r="4119" spans="1:31" x14ac:dyDescent="0.25">
      <c r="A4119">
        <v>1813523</v>
      </c>
      <c r="B4119">
        <v>1</v>
      </c>
      <c r="C4119" t="s">
        <v>80</v>
      </c>
      <c r="D4119" t="s">
        <v>103</v>
      </c>
      <c r="E4119" t="s">
        <v>131</v>
      </c>
      <c r="F4119" t="s">
        <v>12037</v>
      </c>
      <c r="G4119" t="s">
        <v>231</v>
      </c>
      <c r="H4119" t="s">
        <v>134</v>
      </c>
      <c r="I4119" t="s">
        <v>135</v>
      </c>
      <c r="J4119" t="s">
        <v>136</v>
      </c>
      <c r="K4119" t="s">
        <v>137</v>
      </c>
      <c r="L4119" t="s">
        <v>12038</v>
      </c>
      <c r="M4119" t="s">
        <v>12039</v>
      </c>
      <c r="N4119">
        <v>0.72111111100000003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6.4153503675017792E-2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6.4153503675017792E-2</v>
      </c>
    </row>
    <row r="4120" spans="1:31" x14ac:dyDescent="0.25">
      <c r="A4120">
        <v>1813526</v>
      </c>
      <c r="B4120">
        <v>1</v>
      </c>
      <c r="C4120" t="s">
        <v>80</v>
      </c>
      <c r="D4120" t="s">
        <v>96</v>
      </c>
      <c r="E4120" t="s">
        <v>131</v>
      </c>
      <c r="F4120" t="s">
        <v>12040</v>
      </c>
      <c r="G4120" t="s">
        <v>209</v>
      </c>
      <c r="H4120" t="s">
        <v>134</v>
      </c>
      <c r="I4120" t="s">
        <v>135</v>
      </c>
      <c r="J4120" t="s">
        <v>136</v>
      </c>
      <c r="K4120" t="s">
        <v>137</v>
      </c>
      <c r="L4120" t="s">
        <v>12041</v>
      </c>
      <c r="M4120" t="s">
        <v>12042</v>
      </c>
      <c r="N4120">
        <v>0.74583333299999999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0.55546710001189581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0.55546710001189581</v>
      </c>
    </row>
    <row r="4121" spans="1:31" x14ac:dyDescent="0.25">
      <c r="A4121">
        <v>1813530</v>
      </c>
      <c r="B4121">
        <v>1</v>
      </c>
      <c r="C4121" t="s">
        <v>80</v>
      </c>
      <c r="D4121" t="s">
        <v>94</v>
      </c>
      <c r="E4121" t="s">
        <v>176</v>
      </c>
      <c r="F4121" t="s">
        <v>2219</v>
      </c>
      <c r="G4121" t="s">
        <v>142</v>
      </c>
      <c r="H4121" t="s">
        <v>143</v>
      </c>
      <c r="I4121" t="s">
        <v>199</v>
      </c>
      <c r="J4121" t="s">
        <v>136</v>
      </c>
      <c r="K4121" t="s">
        <v>137</v>
      </c>
      <c r="L4121" t="s">
        <v>12043</v>
      </c>
      <c r="M4121" t="s">
        <v>12044</v>
      </c>
      <c r="N4121">
        <v>5.5555550000000002E-3</v>
      </c>
      <c r="O4121">
        <v>0</v>
      </c>
      <c r="P4121">
        <v>993</v>
      </c>
      <c r="Q4121">
        <v>0</v>
      </c>
      <c r="R4121">
        <v>2</v>
      </c>
      <c r="S4121">
        <v>0</v>
      </c>
      <c r="T4121">
        <v>83</v>
      </c>
      <c r="U4121">
        <v>2</v>
      </c>
      <c r="V4121">
        <v>0</v>
      </c>
      <c r="W4121">
        <v>0</v>
      </c>
      <c r="X4121">
        <v>1.0622600428687212</v>
      </c>
      <c r="Y4121">
        <v>0</v>
      </c>
      <c r="Z4121">
        <v>1.3123847339166668E-3</v>
      </c>
      <c r="AA4121">
        <v>0</v>
      </c>
      <c r="AB4121">
        <v>0.12490825230495556</v>
      </c>
      <c r="AC4121">
        <v>3.4836045460622224E-2</v>
      </c>
      <c r="AD4121">
        <v>0</v>
      </c>
      <c r="AE4121">
        <v>1.2233167253682158</v>
      </c>
    </row>
    <row r="4122" spans="1:31" x14ac:dyDescent="0.25">
      <c r="A4122">
        <v>1813532</v>
      </c>
      <c r="B4122">
        <v>1</v>
      </c>
      <c r="C4122" t="s">
        <v>80</v>
      </c>
      <c r="D4122" t="s">
        <v>102</v>
      </c>
      <c r="E4122" t="s">
        <v>131</v>
      </c>
      <c r="F4122" t="s">
        <v>12045</v>
      </c>
      <c r="G4122" t="s">
        <v>231</v>
      </c>
      <c r="H4122" t="s">
        <v>134</v>
      </c>
      <c r="I4122" t="s">
        <v>135</v>
      </c>
      <c r="J4122" t="s">
        <v>136</v>
      </c>
      <c r="K4122" t="s">
        <v>137</v>
      </c>
      <c r="L4122" t="s">
        <v>12046</v>
      </c>
      <c r="M4122" t="s">
        <v>12047</v>
      </c>
      <c r="N4122">
        <v>1.3811111110000001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0.13749304179016944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0.13749304179016944</v>
      </c>
    </row>
    <row r="4123" spans="1:31" x14ac:dyDescent="0.25">
      <c r="A4123">
        <v>1813533</v>
      </c>
      <c r="B4123">
        <v>1</v>
      </c>
      <c r="C4123" t="s">
        <v>80</v>
      </c>
      <c r="D4123" t="s">
        <v>95</v>
      </c>
      <c r="E4123" t="s">
        <v>339</v>
      </c>
      <c r="F4123" t="s">
        <v>12048</v>
      </c>
      <c r="G4123" t="s">
        <v>142</v>
      </c>
      <c r="H4123" t="s">
        <v>143</v>
      </c>
      <c r="I4123" t="s">
        <v>135</v>
      </c>
      <c r="J4123" t="s">
        <v>136</v>
      </c>
      <c r="K4123" t="s">
        <v>137</v>
      </c>
      <c r="L4123" t="s">
        <v>12049</v>
      </c>
      <c r="M4123" t="s">
        <v>12050</v>
      </c>
      <c r="N4123">
        <v>0.25555555499999999</v>
      </c>
      <c r="O4123">
        <v>7</v>
      </c>
      <c r="P4123">
        <v>3976</v>
      </c>
      <c r="Q4123">
        <v>2</v>
      </c>
      <c r="R4123">
        <v>44</v>
      </c>
      <c r="S4123">
        <v>17</v>
      </c>
      <c r="T4123">
        <v>237</v>
      </c>
      <c r="U4123">
        <v>3</v>
      </c>
      <c r="V4123">
        <v>1</v>
      </c>
      <c r="W4123">
        <v>2.2510572989952777</v>
      </c>
      <c r="X4123">
        <v>193.49896784542946</v>
      </c>
      <c r="Y4123">
        <v>0.29133899725966667</v>
      </c>
      <c r="Z4123">
        <v>3.3683972738565333</v>
      </c>
      <c r="AA4123">
        <v>22.598504593059555</v>
      </c>
      <c r="AB4123">
        <v>54.767467656209583</v>
      </c>
      <c r="AC4123">
        <v>82.807315764253076</v>
      </c>
      <c r="AD4123">
        <v>9.8782893253666654E-2</v>
      </c>
      <c r="AE4123">
        <v>359.68183232231678</v>
      </c>
    </row>
    <row r="4124" spans="1:31" x14ac:dyDescent="0.25">
      <c r="A4124">
        <v>1813536</v>
      </c>
      <c r="B4124">
        <v>1</v>
      </c>
      <c r="C4124" t="s">
        <v>81</v>
      </c>
      <c r="D4124" t="s">
        <v>123</v>
      </c>
      <c r="E4124" t="s">
        <v>146</v>
      </c>
      <c r="F4124" t="s">
        <v>12051</v>
      </c>
      <c r="G4124" t="s">
        <v>142</v>
      </c>
      <c r="H4124" t="s">
        <v>143</v>
      </c>
      <c r="I4124" t="s">
        <v>135</v>
      </c>
      <c r="J4124" t="s">
        <v>136</v>
      </c>
      <c r="K4124" t="s">
        <v>137</v>
      </c>
      <c r="L4124" t="s">
        <v>12052</v>
      </c>
      <c r="M4124" t="s">
        <v>12053</v>
      </c>
      <c r="N4124">
        <v>0.75166666599999998</v>
      </c>
      <c r="O4124">
        <v>0</v>
      </c>
      <c r="P4124">
        <v>1</v>
      </c>
      <c r="Q4124">
        <v>0</v>
      </c>
      <c r="R4124">
        <v>20</v>
      </c>
      <c r="S4124">
        <v>0</v>
      </c>
      <c r="T4124">
        <v>1</v>
      </c>
      <c r="U4124">
        <v>2</v>
      </c>
      <c r="V4124">
        <v>0</v>
      </c>
      <c r="W4124">
        <v>0</v>
      </c>
      <c r="X4124">
        <v>0.10401479439578444</v>
      </c>
      <c r="Y4124">
        <v>0</v>
      </c>
      <c r="Z4124">
        <v>7.5966130977347657</v>
      </c>
      <c r="AA4124">
        <v>0</v>
      </c>
      <c r="AB4124">
        <v>1.1914160640228002</v>
      </c>
      <c r="AC4124">
        <v>48.785316438303994</v>
      </c>
      <c r="AD4124">
        <v>0</v>
      </c>
      <c r="AE4124">
        <v>57.677360394457345</v>
      </c>
    </row>
    <row r="4125" spans="1:31" x14ac:dyDescent="0.25">
      <c r="A4125">
        <v>1813540</v>
      </c>
      <c r="B4125">
        <v>1</v>
      </c>
      <c r="C4125" t="s">
        <v>81</v>
      </c>
      <c r="D4125" t="s">
        <v>118</v>
      </c>
      <c r="E4125" t="s">
        <v>131</v>
      </c>
      <c r="F4125" t="s">
        <v>12054</v>
      </c>
      <c r="G4125" t="s">
        <v>231</v>
      </c>
      <c r="H4125" t="s">
        <v>134</v>
      </c>
      <c r="I4125" t="s">
        <v>135</v>
      </c>
      <c r="J4125" t="s">
        <v>136</v>
      </c>
      <c r="K4125" t="s">
        <v>137</v>
      </c>
      <c r="L4125" t="s">
        <v>12055</v>
      </c>
      <c r="M4125" t="s">
        <v>12056</v>
      </c>
      <c r="N4125">
        <v>1.175</v>
      </c>
      <c r="O4125">
        <v>0</v>
      </c>
      <c r="P4125">
        <v>3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1.6549972896230027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1.6549972896230027</v>
      </c>
    </row>
    <row r="4126" spans="1:31" x14ac:dyDescent="0.25">
      <c r="A4126">
        <v>1813542</v>
      </c>
      <c r="B4126">
        <v>1</v>
      </c>
      <c r="C4126" t="s">
        <v>80</v>
      </c>
      <c r="D4126" t="s">
        <v>95</v>
      </c>
      <c r="E4126" t="s">
        <v>339</v>
      </c>
      <c r="F4126" t="s">
        <v>12048</v>
      </c>
      <c r="G4126" t="s">
        <v>142</v>
      </c>
      <c r="H4126" t="s">
        <v>143</v>
      </c>
      <c r="I4126" t="s">
        <v>135</v>
      </c>
      <c r="J4126" t="s">
        <v>136</v>
      </c>
      <c r="K4126" t="s">
        <v>137</v>
      </c>
      <c r="L4126" t="s">
        <v>12057</v>
      </c>
      <c r="M4126" t="s">
        <v>12058</v>
      </c>
      <c r="N4126">
        <v>0.28244333300000002</v>
      </c>
      <c r="O4126">
        <v>7</v>
      </c>
      <c r="P4126">
        <v>3976</v>
      </c>
      <c r="Q4126">
        <v>2</v>
      </c>
      <c r="R4126">
        <v>44</v>
      </c>
      <c r="S4126">
        <v>17</v>
      </c>
      <c r="T4126">
        <v>237</v>
      </c>
      <c r="U4126">
        <v>3</v>
      </c>
      <c r="V4126">
        <v>1</v>
      </c>
      <c r="W4126">
        <v>2.4975989737361557</v>
      </c>
      <c r="X4126">
        <v>214.69149542976689</v>
      </c>
      <c r="Y4126">
        <v>0.31533992968426666</v>
      </c>
      <c r="Z4126">
        <v>3.6356652140361998</v>
      </c>
      <c r="AA4126">
        <v>24.587417643809026</v>
      </c>
      <c r="AB4126">
        <v>59.010266863456941</v>
      </c>
      <c r="AC4126">
        <v>89.96567215521425</v>
      </c>
      <c r="AD4126">
        <v>0.1082744027297</v>
      </c>
      <c r="AE4126">
        <v>394.81173061243345</v>
      </c>
    </row>
    <row r="4127" spans="1:31" x14ac:dyDescent="0.25">
      <c r="A4127">
        <v>1813543</v>
      </c>
      <c r="B4127">
        <v>1</v>
      </c>
      <c r="C4127" t="s">
        <v>80</v>
      </c>
      <c r="D4127" t="s">
        <v>85</v>
      </c>
      <c r="E4127" t="s">
        <v>326</v>
      </c>
      <c r="F4127" t="s">
        <v>12059</v>
      </c>
      <c r="G4127" t="s">
        <v>148</v>
      </c>
      <c r="H4127" t="s">
        <v>134</v>
      </c>
      <c r="I4127" t="s">
        <v>135</v>
      </c>
      <c r="J4127" t="s">
        <v>3</v>
      </c>
      <c r="K4127" t="s">
        <v>137</v>
      </c>
      <c r="L4127" t="s">
        <v>12060</v>
      </c>
      <c r="M4127" t="s">
        <v>12061</v>
      </c>
      <c r="N4127">
        <v>1.0549999999999999</v>
      </c>
      <c r="O4127">
        <v>0</v>
      </c>
      <c r="P4127">
        <v>24</v>
      </c>
      <c r="Q4127">
        <v>0</v>
      </c>
      <c r="R4127">
        <v>0</v>
      </c>
      <c r="S4127">
        <v>0</v>
      </c>
      <c r="T4127">
        <v>2</v>
      </c>
      <c r="U4127">
        <v>0</v>
      </c>
      <c r="V4127">
        <v>0</v>
      </c>
      <c r="W4127">
        <v>0</v>
      </c>
      <c r="X4127">
        <v>6.1641735191271003</v>
      </c>
      <c r="Y4127">
        <v>0</v>
      </c>
      <c r="Z4127">
        <v>0</v>
      </c>
      <c r="AA4127">
        <v>0</v>
      </c>
      <c r="AB4127">
        <v>20.814340318236848</v>
      </c>
      <c r="AC4127">
        <v>0</v>
      </c>
      <c r="AD4127">
        <v>0</v>
      </c>
      <c r="AE4127">
        <v>26.978513837363948</v>
      </c>
    </row>
    <row r="4128" spans="1:31" x14ac:dyDescent="0.25">
      <c r="A4128">
        <v>1813544</v>
      </c>
      <c r="B4128">
        <v>1</v>
      </c>
      <c r="C4128" t="s">
        <v>81</v>
      </c>
      <c r="D4128" t="s">
        <v>112</v>
      </c>
      <c r="E4128" t="s">
        <v>193</v>
      </c>
      <c r="F4128" t="s">
        <v>12062</v>
      </c>
      <c r="G4128" t="s">
        <v>235</v>
      </c>
      <c r="H4128" t="s">
        <v>134</v>
      </c>
      <c r="I4128" t="s">
        <v>135</v>
      </c>
      <c r="J4128" t="s">
        <v>136</v>
      </c>
      <c r="K4128" t="s">
        <v>137</v>
      </c>
      <c r="L4128" t="s">
        <v>12063</v>
      </c>
      <c r="M4128" t="s">
        <v>12064</v>
      </c>
      <c r="N4128">
        <v>1.761666666</v>
      </c>
      <c r="O4128">
        <v>0</v>
      </c>
      <c r="P4128">
        <v>2</v>
      </c>
      <c r="Q4128">
        <v>0</v>
      </c>
      <c r="R4128">
        <v>6</v>
      </c>
      <c r="S4128">
        <v>0</v>
      </c>
      <c r="T4128">
        <v>1</v>
      </c>
      <c r="U4128">
        <v>0</v>
      </c>
      <c r="V4128">
        <v>0</v>
      </c>
      <c r="W4128">
        <v>0</v>
      </c>
      <c r="X4128">
        <v>1.8068165799653334E-2</v>
      </c>
      <c r="Y4128">
        <v>0</v>
      </c>
      <c r="Z4128">
        <v>0.277011592204085</v>
      </c>
      <c r="AA4128">
        <v>0</v>
      </c>
      <c r="AB4128">
        <v>1.3080511318509174</v>
      </c>
      <c r="AC4128">
        <v>0</v>
      </c>
      <c r="AD4128">
        <v>0</v>
      </c>
      <c r="AE4128">
        <v>1.6031308898546557</v>
      </c>
    </row>
    <row r="4129" spans="1:31" x14ac:dyDescent="0.25">
      <c r="A4129">
        <v>1813545</v>
      </c>
      <c r="B4129">
        <v>1</v>
      </c>
      <c r="C4129" t="s">
        <v>81</v>
      </c>
      <c r="D4129" t="s">
        <v>123</v>
      </c>
      <c r="E4129" t="s">
        <v>146</v>
      </c>
      <c r="F4129" t="s">
        <v>12065</v>
      </c>
      <c r="G4129" t="s">
        <v>142</v>
      </c>
      <c r="H4129" t="s">
        <v>143</v>
      </c>
      <c r="I4129" t="s">
        <v>135</v>
      </c>
      <c r="J4129" t="s">
        <v>136</v>
      </c>
      <c r="K4129" t="s">
        <v>137</v>
      </c>
      <c r="L4129" t="s">
        <v>12066</v>
      </c>
      <c r="M4129" t="s">
        <v>12067</v>
      </c>
      <c r="N4129">
        <v>6.8333332999999996E-2</v>
      </c>
      <c r="O4129">
        <v>0</v>
      </c>
      <c r="P4129">
        <v>2178</v>
      </c>
      <c r="Q4129">
        <v>0</v>
      </c>
      <c r="R4129">
        <v>10</v>
      </c>
      <c r="S4129">
        <v>6</v>
      </c>
      <c r="T4129">
        <v>106</v>
      </c>
      <c r="U4129">
        <v>2</v>
      </c>
      <c r="V4129">
        <v>1</v>
      </c>
      <c r="W4129">
        <v>0</v>
      </c>
      <c r="X4129">
        <v>33.651475426032007</v>
      </c>
      <c r="Y4129">
        <v>0</v>
      </c>
      <c r="Z4129">
        <v>0.33527037800518827</v>
      </c>
      <c r="AA4129">
        <v>57.141942051952796</v>
      </c>
      <c r="AB4129">
        <v>4.0849887162044141</v>
      </c>
      <c r="AC4129">
        <v>0.98181541337854494</v>
      </c>
      <c r="AD4129">
        <v>0</v>
      </c>
      <c r="AE4129">
        <v>96.195491985572943</v>
      </c>
    </row>
    <row r="4130" spans="1:31" x14ac:dyDescent="0.25">
      <c r="A4130">
        <v>1813550</v>
      </c>
      <c r="B4130">
        <v>1</v>
      </c>
      <c r="C4130" t="s">
        <v>80</v>
      </c>
      <c r="D4130" t="s">
        <v>95</v>
      </c>
      <c r="E4130" t="s">
        <v>146</v>
      </c>
      <c r="F4130" t="s">
        <v>12068</v>
      </c>
      <c r="G4130" t="s">
        <v>170</v>
      </c>
      <c r="H4130" t="s">
        <v>143</v>
      </c>
      <c r="I4130" t="s">
        <v>135</v>
      </c>
      <c r="J4130" t="s">
        <v>136</v>
      </c>
      <c r="K4130" t="s">
        <v>137</v>
      </c>
      <c r="L4130" t="s">
        <v>12069</v>
      </c>
      <c r="M4130" t="s">
        <v>12070</v>
      </c>
      <c r="N4130">
        <v>1.250277777</v>
      </c>
      <c r="O4130">
        <v>1</v>
      </c>
      <c r="P4130">
        <v>386</v>
      </c>
      <c r="Q4130">
        <v>0</v>
      </c>
      <c r="R4130">
        <v>0</v>
      </c>
      <c r="S4130">
        <v>3</v>
      </c>
      <c r="T4130">
        <v>33</v>
      </c>
      <c r="U4130">
        <v>0</v>
      </c>
      <c r="V4130">
        <v>0</v>
      </c>
      <c r="W4130">
        <v>0.97714239444257345</v>
      </c>
      <c r="X4130">
        <v>72.233619770164267</v>
      </c>
      <c r="Y4130">
        <v>0</v>
      </c>
      <c r="Z4130">
        <v>0</v>
      </c>
      <c r="AA4130">
        <v>15.642659700298584</v>
      </c>
      <c r="AB4130">
        <v>20.439396097363179</v>
      </c>
      <c r="AC4130">
        <v>0</v>
      </c>
      <c r="AD4130">
        <v>0</v>
      </c>
      <c r="AE4130">
        <v>109.2928179622686</v>
      </c>
    </row>
    <row r="4131" spans="1:31" x14ac:dyDescent="0.25">
      <c r="A4131">
        <v>1813551</v>
      </c>
      <c r="B4131">
        <v>1</v>
      </c>
      <c r="C4131" t="s">
        <v>80</v>
      </c>
      <c r="D4131" t="s">
        <v>97</v>
      </c>
      <c r="E4131" t="s">
        <v>131</v>
      </c>
      <c r="F4131" t="s">
        <v>12071</v>
      </c>
      <c r="G4131" t="s">
        <v>133</v>
      </c>
      <c r="H4131" t="s">
        <v>134</v>
      </c>
      <c r="I4131" t="s">
        <v>135</v>
      </c>
      <c r="J4131" t="s">
        <v>136</v>
      </c>
      <c r="K4131" t="s">
        <v>137</v>
      </c>
      <c r="L4131" t="s">
        <v>12072</v>
      </c>
      <c r="M4131" t="s">
        <v>12073</v>
      </c>
      <c r="N4131">
        <v>2.730277777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4.0353811973100001E-3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4.0353811973100001E-3</v>
      </c>
    </row>
    <row r="4132" spans="1:31" x14ac:dyDescent="0.25">
      <c r="A4132">
        <v>1813554</v>
      </c>
      <c r="B4132">
        <v>1</v>
      </c>
      <c r="C4132" t="s">
        <v>80</v>
      </c>
      <c r="D4132" t="s">
        <v>97</v>
      </c>
      <c r="E4132" t="s">
        <v>131</v>
      </c>
      <c r="F4132" t="s">
        <v>12074</v>
      </c>
      <c r="G4132" t="s">
        <v>231</v>
      </c>
      <c r="H4132" t="s">
        <v>134</v>
      </c>
      <c r="I4132" t="s">
        <v>135</v>
      </c>
      <c r="J4132" t="s">
        <v>136</v>
      </c>
      <c r="K4132" t="s">
        <v>137</v>
      </c>
      <c r="L4132" t="s">
        <v>12075</v>
      </c>
      <c r="M4132" t="s">
        <v>12076</v>
      </c>
      <c r="N4132">
        <v>2.7097222219999999</v>
      </c>
      <c r="O4132">
        <v>0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1.458147389907305</v>
      </c>
      <c r="AA4132">
        <v>0</v>
      </c>
      <c r="AB4132">
        <v>0</v>
      </c>
      <c r="AC4132">
        <v>0</v>
      </c>
      <c r="AD4132">
        <v>0</v>
      </c>
      <c r="AE4132">
        <v>1.458147389907305</v>
      </c>
    </row>
    <row r="4133" spans="1:31" x14ac:dyDescent="0.25">
      <c r="A4133">
        <v>1813555</v>
      </c>
      <c r="B4133">
        <v>1</v>
      </c>
      <c r="C4133" t="s">
        <v>80</v>
      </c>
      <c r="D4133" t="s">
        <v>101</v>
      </c>
      <c r="E4133" t="s">
        <v>146</v>
      </c>
      <c r="F4133" t="s">
        <v>11086</v>
      </c>
      <c r="G4133" t="s">
        <v>170</v>
      </c>
      <c r="H4133" t="s">
        <v>143</v>
      </c>
      <c r="I4133" t="s">
        <v>135</v>
      </c>
      <c r="J4133" t="s">
        <v>136</v>
      </c>
      <c r="K4133" t="s">
        <v>137</v>
      </c>
      <c r="L4133" t="s">
        <v>12077</v>
      </c>
      <c r="M4133" t="s">
        <v>12078</v>
      </c>
      <c r="N4133">
        <v>1.361111111</v>
      </c>
      <c r="O4133">
        <v>6</v>
      </c>
      <c r="P4133">
        <v>52</v>
      </c>
      <c r="Q4133">
        <v>2</v>
      </c>
      <c r="R4133">
        <v>2</v>
      </c>
      <c r="S4133">
        <v>6</v>
      </c>
      <c r="T4133">
        <v>1</v>
      </c>
      <c r="U4133">
        <v>0</v>
      </c>
      <c r="V4133">
        <v>0</v>
      </c>
      <c r="W4133">
        <v>11.96392325936783</v>
      </c>
      <c r="X4133">
        <v>20.387326274614388</v>
      </c>
      <c r="Y4133">
        <v>1.4931293082097794</v>
      </c>
      <c r="Z4133">
        <v>0.41969126860158945</v>
      </c>
      <c r="AA4133">
        <v>21.719970806197733</v>
      </c>
      <c r="AB4133">
        <v>0.89753666247194452</v>
      </c>
      <c r="AC4133">
        <v>0</v>
      </c>
      <c r="AD4133">
        <v>0</v>
      </c>
      <c r="AE4133">
        <v>56.881577579463261</v>
      </c>
    </row>
    <row r="4134" spans="1:31" x14ac:dyDescent="0.25">
      <c r="A4134">
        <v>1813557</v>
      </c>
      <c r="B4134">
        <v>1</v>
      </c>
      <c r="C4134" t="s">
        <v>80</v>
      </c>
      <c r="D4134" t="s">
        <v>101</v>
      </c>
      <c r="E4134" t="s">
        <v>193</v>
      </c>
      <c r="F4134" t="s">
        <v>12079</v>
      </c>
      <c r="G4134" t="s">
        <v>826</v>
      </c>
      <c r="H4134" t="s">
        <v>134</v>
      </c>
      <c r="I4134" t="s">
        <v>135</v>
      </c>
      <c r="J4134" t="s">
        <v>136</v>
      </c>
      <c r="K4134" t="s">
        <v>137</v>
      </c>
      <c r="L4134" t="s">
        <v>12080</v>
      </c>
      <c r="M4134" t="s">
        <v>12081</v>
      </c>
      <c r="N4134">
        <v>0.31638888799999998</v>
      </c>
      <c r="O4134">
        <v>0</v>
      </c>
      <c r="P4134">
        <v>27</v>
      </c>
      <c r="Q4134">
        <v>0</v>
      </c>
      <c r="R4134">
        <v>10</v>
      </c>
      <c r="S4134">
        <v>0</v>
      </c>
      <c r="T4134">
        <v>1</v>
      </c>
      <c r="U4134">
        <v>0</v>
      </c>
      <c r="V4134">
        <v>0</v>
      </c>
      <c r="W4134">
        <v>0</v>
      </c>
      <c r="X4134">
        <v>4.3904865372468294</v>
      </c>
      <c r="Y4134">
        <v>0</v>
      </c>
      <c r="Z4134">
        <v>0.92272094022211337</v>
      </c>
      <c r="AA4134">
        <v>0</v>
      </c>
      <c r="AB4134">
        <v>1.6328413029794445E-2</v>
      </c>
      <c r="AC4134">
        <v>0</v>
      </c>
      <c r="AD4134">
        <v>0</v>
      </c>
      <c r="AE4134">
        <v>5.3295358904987369</v>
      </c>
    </row>
    <row r="4135" spans="1:31" x14ac:dyDescent="0.25">
      <c r="A4135">
        <v>1813559</v>
      </c>
      <c r="B4135">
        <v>1</v>
      </c>
      <c r="C4135" t="s">
        <v>81</v>
      </c>
      <c r="D4135" t="s">
        <v>115</v>
      </c>
      <c r="E4135" t="s">
        <v>176</v>
      </c>
      <c r="F4135" t="s">
        <v>4069</v>
      </c>
      <c r="G4135" t="s">
        <v>142</v>
      </c>
      <c r="H4135" t="s">
        <v>143</v>
      </c>
      <c r="I4135" t="s">
        <v>135</v>
      </c>
      <c r="J4135" t="s">
        <v>136</v>
      </c>
      <c r="K4135" t="s">
        <v>137</v>
      </c>
      <c r="L4135" t="s">
        <v>12082</v>
      </c>
      <c r="M4135" t="s">
        <v>12083</v>
      </c>
      <c r="N4135">
        <v>0.28555555500000002</v>
      </c>
      <c r="O4135">
        <v>0</v>
      </c>
      <c r="P4135">
        <v>623</v>
      </c>
      <c r="Q4135">
        <v>3</v>
      </c>
      <c r="R4135">
        <v>61</v>
      </c>
      <c r="S4135">
        <v>3</v>
      </c>
      <c r="T4135">
        <v>21</v>
      </c>
      <c r="U4135">
        <v>0</v>
      </c>
      <c r="V4135">
        <v>0</v>
      </c>
      <c r="W4135">
        <v>0</v>
      </c>
      <c r="X4135">
        <v>13.657708267736213</v>
      </c>
      <c r="Y4135">
        <v>0.64849999277907677</v>
      </c>
      <c r="Z4135">
        <v>7.3364738513279253</v>
      </c>
      <c r="AA4135">
        <v>5.7443237839828356</v>
      </c>
      <c r="AB4135">
        <v>1.4352789690519125</v>
      </c>
      <c r="AC4135">
        <v>0</v>
      </c>
      <c r="AD4135">
        <v>0</v>
      </c>
      <c r="AE4135">
        <v>28.822284864877961</v>
      </c>
    </row>
    <row r="4136" spans="1:31" x14ac:dyDescent="0.25">
      <c r="A4136">
        <v>1813561</v>
      </c>
      <c r="B4136">
        <v>1</v>
      </c>
      <c r="C4136" t="s">
        <v>80</v>
      </c>
      <c r="D4136" t="s">
        <v>95</v>
      </c>
      <c r="E4136" t="s">
        <v>339</v>
      </c>
      <c r="F4136" t="s">
        <v>12048</v>
      </c>
      <c r="G4136" t="s">
        <v>142</v>
      </c>
      <c r="H4136" t="s">
        <v>143</v>
      </c>
      <c r="I4136" t="s">
        <v>135</v>
      </c>
      <c r="J4136" t="s">
        <v>136</v>
      </c>
      <c r="K4136" t="s">
        <v>137</v>
      </c>
      <c r="L4136" t="s">
        <v>12084</v>
      </c>
      <c r="M4136" t="s">
        <v>12085</v>
      </c>
      <c r="N4136">
        <v>0.56999999999999995</v>
      </c>
      <c r="O4136">
        <v>7</v>
      </c>
      <c r="P4136">
        <v>3808</v>
      </c>
      <c r="Q4136">
        <v>2</v>
      </c>
      <c r="R4136">
        <v>43</v>
      </c>
      <c r="S4136">
        <v>17</v>
      </c>
      <c r="T4136">
        <v>217</v>
      </c>
      <c r="U4136">
        <v>3</v>
      </c>
      <c r="V4136">
        <v>1</v>
      </c>
      <c r="W4136">
        <v>5.6046674324862735</v>
      </c>
      <c r="X4136">
        <v>413.66816947849037</v>
      </c>
      <c r="Y4136">
        <v>0.62376408341360001</v>
      </c>
      <c r="Z4136">
        <v>7.0133869352180884</v>
      </c>
      <c r="AA4136">
        <v>47.222274319270134</v>
      </c>
      <c r="AB4136">
        <v>96.088977581948114</v>
      </c>
      <c r="AC4136">
        <v>165.22653582129945</v>
      </c>
      <c r="AD4136">
        <v>0.20607225128265999</v>
      </c>
      <c r="AE4136">
        <v>735.65384790340863</v>
      </c>
    </row>
    <row r="4137" spans="1:31" x14ac:dyDescent="0.25">
      <c r="A4137">
        <v>1813565</v>
      </c>
      <c r="B4137">
        <v>1</v>
      </c>
      <c r="C4137" t="s">
        <v>81</v>
      </c>
      <c r="D4137" t="s">
        <v>122</v>
      </c>
      <c r="E4137" t="s">
        <v>176</v>
      </c>
      <c r="F4137" t="s">
        <v>3993</v>
      </c>
      <c r="G4137" t="s">
        <v>142</v>
      </c>
      <c r="H4137" t="s">
        <v>143</v>
      </c>
      <c r="I4137" t="s">
        <v>135</v>
      </c>
      <c r="J4137" t="s">
        <v>136</v>
      </c>
      <c r="K4137" t="s">
        <v>137</v>
      </c>
      <c r="L4137" t="s">
        <v>12086</v>
      </c>
      <c r="M4137" t="s">
        <v>12087</v>
      </c>
      <c r="N4137">
        <v>0.66972222199999998</v>
      </c>
      <c r="O4137">
        <v>23</v>
      </c>
      <c r="P4137">
        <v>777</v>
      </c>
      <c r="Q4137">
        <v>66</v>
      </c>
      <c r="R4137">
        <v>26</v>
      </c>
      <c r="S4137">
        <v>18</v>
      </c>
      <c r="T4137">
        <v>49</v>
      </c>
      <c r="U4137">
        <v>0</v>
      </c>
      <c r="V4137">
        <v>1</v>
      </c>
      <c r="W4137">
        <v>4.3345581057477958</v>
      </c>
      <c r="X4137">
        <v>79.595694945496817</v>
      </c>
      <c r="Y4137">
        <v>58.851200209074776</v>
      </c>
      <c r="Z4137">
        <v>4.703811324429072</v>
      </c>
      <c r="AA4137">
        <v>51.408834217966437</v>
      </c>
      <c r="AB4137">
        <v>8.7195911600014497</v>
      </c>
      <c r="AC4137">
        <v>0</v>
      </c>
      <c r="AD4137">
        <v>1.413839933571289</v>
      </c>
      <c r="AE4137">
        <v>209.02752989628763</v>
      </c>
    </row>
    <row r="4138" spans="1:31" x14ac:dyDescent="0.25">
      <c r="A4138">
        <v>1813566</v>
      </c>
      <c r="B4138">
        <v>1</v>
      </c>
      <c r="C4138" t="s">
        <v>80</v>
      </c>
      <c r="D4138" t="s">
        <v>96</v>
      </c>
      <c r="E4138" t="s">
        <v>326</v>
      </c>
      <c r="F4138" t="s">
        <v>12088</v>
      </c>
      <c r="G4138" t="s">
        <v>235</v>
      </c>
      <c r="H4138" t="s">
        <v>134</v>
      </c>
      <c r="I4138" t="s">
        <v>135</v>
      </c>
      <c r="J4138" t="s">
        <v>136</v>
      </c>
      <c r="K4138" t="s">
        <v>137</v>
      </c>
      <c r="L4138" t="s">
        <v>12089</v>
      </c>
      <c r="M4138" t="s">
        <v>12090</v>
      </c>
      <c r="N4138">
        <v>1.4555555549999999</v>
      </c>
      <c r="O4138">
        <v>0</v>
      </c>
      <c r="P4138">
        <v>35</v>
      </c>
      <c r="Q4138">
        <v>0</v>
      </c>
      <c r="R4138">
        <v>0</v>
      </c>
      <c r="S4138">
        <v>0</v>
      </c>
      <c r="T4138">
        <v>9</v>
      </c>
      <c r="U4138">
        <v>0</v>
      </c>
      <c r="V4138">
        <v>0</v>
      </c>
      <c r="W4138">
        <v>0</v>
      </c>
      <c r="X4138">
        <v>16.707723181540537</v>
      </c>
      <c r="Y4138">
        <v>0</v>
      </c>
      <c r="Z4138">
        <v>0</v>
      </c>
      <c r="AA4138">
        <v>0</v>
      </c>
      <c r="AB4138">
        <v>5.2246527240117953</v>
      </c>
      <c r="AC4138">
        <v>0</v>
      </c>
      <c r="AD4138">
        <v>0</v>
      </c>
      <c r="AE4138">
        <v>21.932375905552334</v>
      </c>
    </row>
    <row r="4139" spans="1:31" x14ac:dyDescent="0.25">
      <c r="A4139">
        <v>1813567</v>
      </c>
      <c r="B4139">
        <v>1</v>
      </c>
      <c r="C4139" t="s">
        <v>80</v>
      </c>
      <c r="D4139" t="s">
        <v>84</v>
      </c>
      <c r="E4139" t="s">
        <v>193</v>
      </c>
      <c r="F4139" t="s">
        <v>12091</v>
      </c>
      <c r="G4139" t="s">
        <v>235</v>
      </c>
      <c r="H4139" t="s">
        <v>134</v>
      </c>
      <c r="I4139" t="s">
        <v>135</v>
      </c>
      <c r="J4139" t="s">
        <v>136</v>
      </c>
      <c r="K4139" t="s">
        <v>137</v>
      </c>
      <c r="L4139" t="s">
        <v>12092</v>
      </c>
      <c r="M4139" t="s">
        <v>12093</v>
      </c>
      <c r="N4139">
        <v>1.2180555550000001</v>
      </c>
      <c r="O4139">
        <v>0</v>
      </c>
      <c r="P4139">
        <v>99</v>
      </c>
      <c r="Q4139">
        <v>0</v>
      </c>
      <c r="R4139">
        <v>0</v>
      </c>
      <c r="S4139">
        <v>0</v>
      </c>
      <c r="T4139">
        <v>43</v>
      </c>
      <c r="U4139">
        <v>0</v>
      </c>
      <c r="V4139">
        <v>0</v>
      </c>
      <c r="W4139">
        <v>0</v>
      </c>
      <c r="X4139">
        <v>28.232555234250746</v>
      </c>
      <c r="Y4139">
        <v>0</v>
      </c>
      <c r="Z4139">
        <v>0</v>
      </c>
      <c r="AA4139">
        <v>0</v>
      </c>
      <c r="AB4139">
        <v>32.35228464587432</v>
      </c>
      <c r="AC4139">
        <v>0</v>
      </c>
      <c r="AD4139">
        <v>0</v>
      </c>
      <c r="AE4139">
        <v>60.584839880125067</v>
      </c>
    </row>
    <row r="4140" spans="1:31" x14ac:dyDescent="0.25">
      <c r="A4140">
        <v>1813568</v>
      </c>
      <c r="B4140">
        <v>1</v>
      </c>
      <c r="C4140" t="s">
        <v>81</v>
      </c>
      <c r="D4140" t="s">
        <v>118</v>
      </c>
      <c r="E4140" t="s">
        <v>131</v>
      </c>
      <c r="F4140" t="s">
        <v>12094</v>
      </c>
      <c r="G4140" t="s">
        <v>209</v>
      </c>
      <c r="H4140" t="s">
        <v>134</v>
      </c>
      <c r="I4140" t="s">
        <v>135</v>
      </c>
      <c r="J4140" t="s">
        <v>136</v>
      </c>
      <c r="K4140" t="s">
        <v>137</v>
      </c>
      <c r="L4140" t="s">
        <v>12095</v>
      </c>
      <c r="M4140" t="s">
        <v>12096</v>
      </c>
      <c r="N4140">
        <v>1.2780555549999999</v>
      </c>
      <c r="O4140">
        <v>0</v>
      </c>
      <c r="P4140">
        <v>10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2.1663162345832383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2.1663162345832383</v>
      </c>
    </row>
    <row r="4141" spans="1:31" x14ac:dyDescent="0.25">
      <c r="A4141">
        <v>1813569</v>
      </c>
      <c r="B4141">
        <v>1</v>
      </c>
      <c r="C4141" t="s">
        <v>80</v>
      </c>
      <c r="D4141" t="s">
        <v>84</v>
      </c>
      <c r="E4141" t="s">
        <v>193</v>
      </c>
      <c r="F4141" t="s">
        <v>12097</v>
      </c>
      <c r="G4141" t="s">
        <v>235</v>
      </c>
      <c r="H4141" t="s">
        <v>134</v>
      </c>
      <c r="I4141" t="s">
        <v>135</v>
      </c>
      <c r="J4141" t="s">
        <v>136</v>
      </c>
      <c r="K4141" t="s">
        <v>137</v>
      </c>
      <c r="L4141" t="s">
        <v>12098</v>
      </c>
      <c r="M4141" t="s">
        <v>12099</v>
      </c>
      <c r="N4141">
        <v>0.53166666600000001</v>
      </c>
      <c r="O4141">
        <v>0</v>
      </c>
      <c r="P4141">
        <v>194</v>
      </c>
      <c r="Q4141">
        <v>0</v>
      </c>
      <c r="R4141">
        <v>0</v>
      </c>
      <c r="S4141">
        <v>0</v>
      </c>
      <c r="T4141">
        <v>13</v>
      </c>
      <c r="U4141">
        <v>0</v>
      </c>
      <c r="V4141">
        <v>0</v>
      </c>
      <c r="W4141">
        <v>0</v>
      </c>
      <c r="X4141">
        <v>19.151706441152584</v>
      </c>
      <c r="Y4141">
        <v>0</v>
      </c>
      <c r="Z4141">
        <v>0</v>
      </c>
      <c r="AA4141">
        <v>0</v>
      </c>
      <c r="AB4141">
        <v>4.5094186739219193</v>
      </c>
      <c r="AC4141">
        <v>0</v>
      </c>
      <c r="AD4141">
        <v>0</v>
      </c>
      <c r="AE4141">
        <v>23.661125115074505</v>
      </c>
    </row>
    <row r="4142" spans="1:31" x14ac:dyDescent="0.25">
      <c r="A4142">
        <v>1813574</v>
      </c>
      <c r="B4142">
        <v>1</v>
      </c>
      <c r="C4142" t="s">
        <v>81</v>
      </c>
      <c r="D4142" t="s">
        <v>123</v>
      </c>
      <c r="E4142" t="s">
        <v>176</v>
      </c>
      <c r="F4142" t="s">
        <v>12100</v>
      </c>
      <c r="G4142" t="s">
        <v>142</v>
      </c>
      <c r="H4142" t="s">
        <v>143</v>
      </c>
      <c r="I4142" t="s">
        <v>135</v>
      </c>
      <c r="J4142" t="s">
        <v>136</v>
      </c>
      <c r="K4142" t="s">
        <v>137</v>
      </c>
      <c r="L4142" t="s">
        <v>12101</v>
      </c>
      <c r="M4142" t="s">
        <v>12102</v>
      </c>
      <c r="N4142">
        <v>0.41666666600000002</v>
      </c>
      <c r="O4142">
        <v>0</v>
      </c>
      <c r="P4142">
        <v>6283</v>
      </c>
      <c r="Q4142">
        <v>0</v>
      </c>
      <c r="R4142">
        <v>1</v>
      </c>
      <c r="S4142">
        <v>3</v>
      </c>
      <c r="T4142">
        <v>1068</v>
      </c>
      <c r="U4142">
        <v>0</v>
      </c>
      <c r="V4142">
        <v>3</v>
      </c>
      <c r="W4142">
        <v>0</v>
      </c>
      <c r="X4142">
        <v>459.50292563929281</v>
      </c>
      <c r="Y4142">
        <v>0</v>
      </c>
      <c r="Z4142">
        <v>0</v>
      </c>
      <c r="AA4142">
        <v>34.987056478875004</v>
      </c>
      <c r="AB4142">
        <v>182.27288554659611</v>
      </c>
      <c r="AC4142">
        <v>0</v>
      </c>
      <c r="AD4142">
        <v>10.661114998123335</v>
      </c>
      <c r="AE4142">
        <v>687.42398266288728</v>
      </c>
    </row>
    <row r="4143" spans="1:31" x14ac:dyDescent="0.25">
      <c r="A4143">
        <v>1813575</v>
      </c>
      <c r="B4143">
        <v>1</v>
      </c>
      <c r="C4143" t="s">
        <v>80</v>
      </c>
      <c r="D4143" t="s">
        <v>107</v>
      </c>
      <c r="E4143" t="s">
        <v>131</v>
      </c>
      <c r="F4143" t="s">
        <v>12103</v>
      </c>
      <c r="G4143" t="s">
        <v>209</v>
      </c>
      <c r="H4143" t="s">
        <v>134</v>
      </c>
      <c r="I4143" t="s">
        <v>135</v>
      </c>
      <c r="J4143" t="s">
        <v>136</v>
      </c>
      <c r="K4143" t="s">
        <v>137</v>
      </c>
      <c r="L4143" t="s">
        <v>12104</v>
      </c>
      <c r="M4143" t="s">
        <v>12105</v>
      </c>
      <c r="N4143">
        <v>3.4472222220000002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1.3880283107621112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1.3880283107621112</v>
      </c>
    </row>
    <row r="4144" spans="1:31" x14ac:dyDescent="0.25">
      <c r="A4144">
        <v>1813576</v>
      </c>
      <c r="B4144">
        <v>1</v>
      </c>
      <c r="C4144" t="s">
        <v>80</v>
      </c>
      <c r="D4144" t="s">
        <v>90</v>
      </c>
      <c r="E4144" t="s">
        <v>131</v>
      </c>
      <c r="F4144" t="s">
        <v>12106</v>
      </c>
      <c r="G4144" t="s">
        <v>231</v>
      </c>
      <c r="H4144" t="s">
        <v>134</v>
      </c>
      <c r="I4144" t="s">
        <v>135</v>
      </c>
      <c r="J4144" t="s">
        <v>136</v>
      </c>
      <c r="K4144" t="s">
        <v>137</v>
      </c>
      <c r="L4144" t="s">
        <v>12107</v>
      </c>
      <c r="M4144" t="s">
        <v>12108</v>
      </c>
      <c r="N4144">
        <v>2.0052777769999999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0.47551267498744887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0.47551267498744887</v>
      </c>
    </row>
    <row r="4145" spans="1:31" x14ac:dyDescent="0.25">
      <c r="A4145">
        <v>1813580</v>
      </c>
      <c r="B4145">
        <v>1</v>
      </c>
      <c r="C4145" t="s">
        <v>80</v>
      </c>
      <c r="D4145" t="s">
        <v>98</v>
      </c>
      <c r="E4145" t="s">
        <v>131</v>
      </c>
      <c r="F4145" t="s">
        <v>12109</v>
      </c>
      <c r="G4145" t="s">
        <v>231</v>
      </c>
      <c r="H4145" t="s">
        <v>134</v>
      </c>
      <c r="I4145" t="s">
        <v>135</v>
      </c>
      <c r="J4145" t="s">
        <v>136</v>
      </c>
      <c r="K4145" t="s">
        <v>137</v>
      </c>
      <c r="L4145" t="s">
        <v>12110</v>
      </c>
      <c r="M4145" t="s">
        <v>12111</v>
      </c>
      <c r="N4145">
        <v>0.66027777700000001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1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0.74832646237611666</v>
      </c>
      <c r="AC4145">
        <v>0</v>
      </c>
      <c r="AD4145">
        <v>0</v>
      </c>
      <c r="AE4145">
        <v>0.74832646237611666</v>
      </c>
    </row>
    <row r="4146" spans="1:31" x14ac:dyDescent="0.25">
      <c r="A4146">
        <v>1813582</v>
      </c>
      <c r="B4146">
        <v>1</v>
      </c>
      <c r="C4146" t="s">
        <v>81</v>
      </c>
      <c r="D4146" t="s">
        <v>112</v>
      </c>
      <c r="E4146" t="s">
        <v>193</v>
      </c>
      <c r="F4146" t="s">
        <v>6192</v>
      </c>
      <c r="G4146" t="s">
        <v>235</v>
      </c>
      <c r="H4146" t="s">
        <v>134</v>
      </c>
      <c r="I4146" t="s">
        <v>135</v>
      </c>
      <c r="J4146" t="s">
        <v>136</v>
      </c>
      <c r="K4146" t="s">
        <v>137</v>
      </c>
      <c r="L4146" t="s">
        <v>12112</v>
      </c>
      <c r="M4146" t="s">
        <v>12113</v>
      </c>
      <c r="N4146">
        <v>1.2311111109999999</v>
      </c>
      <c r="O4146">
        <v>0</v>
      </c>
      <c r="P4146">
        <v>5</v>
      </c>
      <c r="Q4146">
        <v>0</v>
      </c>
      <c r="R4146">
        <v>5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0.97702019592215117</v>
      </c>
      <c r="Y4146">
        <v>0</v>
      </c>
      <c r="Z4146">
        <v>0.75059900637429777</v>
      </c>
      <c r="AA4146">
        <v>0</v>
      </c>
      <c r="AB4146">
        <v>6.2776296009422222E-2</v>
      </c>
      <c r="AC4146">
        <v>0</v>
      </c>
      <c r="AD4146">
        <v>0</v>
      </c>
      <c r="AE4146">
        <v>1.7903954983058712</v>
      </c>
    </row>
    <row r="4147" spans="1:31" x14ac:dyDescent="0.25">
      <c r="A4147">
        <v>1813583</v>
      </c>
      <c r="B4147">
        <v>1</v>
      </c>
      <c r="C4147" t="s">
        <v>80</v>
      </c>
      <c r="D4147" t="s">
        <v>103</v>
      </c>
      <c r="E4147" t="s">
        <v>326</v>
      </c>
      <c r="F4147" t="s">
        <v>12114</v>
      </c>
      <c r="G4147" t="s">
        <v>235</v>
      </c>
      <c r="H4147" t="s">
        <v>134</v>
      </c>
      <c r="I4147" t="s">
        <v>135</v>
      </c>
      <c r="J4147" t="s">
        <v>136</v>
      </c>
      <c r="K4147" t="s">
        <v>137</v>
      </c>
      <c r="L4147" t="s">
        <v>12115</v>
      </c>
      <c r="M4147" t="s">
        <v>12116</v>
      </c>
      <c r="N4147">
        <v>1.9316666659999999</v>
      </c>
      <c r="O4147">
        <v>0</v>
      </c>
      <c r="P4147">
        <v>39</v>
      </c>
      <c r="Q4147">
        <v>0</v>
      </c>
      <c r="R4147">
        <v>0</v>
      </c>
      <c r="S4147">
        <v>0</v>
      </c>
      <c r="T4147">
        <v>1</v>
      </c>
      <c r="U4147">
        <v>0</v>
      </c>
      <c r="V4147">
        <v>0</v>
      </c>
      <c r="W4147">
        <v>0</v>
      </c>
      <c r="X4147">
        <v>18.473560245813403</v>
      </c>
      <c r="Y4147">
        <v>0</v>
      </c>
      <c r="Z4147">
        <v>0</v>
      </c>
      <c r="AA4147">
        <v>0</v>
      </c>
      <c r="AB4147">
        <v>4.0411738814116395E-2</v>
      </c>
      <c r="AC4147">
        <v>0</v>
      </c>
      <c r="AD4147">
        <v>0</v>
      </c>
      <c r="AE4147">
        <v>18.513971984627521</v>
      </c>
    </row>
    <row r="4148" spans="1:31" x14ac:dyDescent="0.25">
      <c r="A4148">
        <v>1813586</v>
      </c>
      <c r="B4148">
        <v>1</v>
      </c>
      <c r="C4148" t="s">
        <v>81</v>
      </c>
      <c r="D4148" t="s">
        <v>115</v>
      </c>
      <c r="E4148" t="s">
        <v>193</v>
      </c>
      <c r="F4148" t="s">
        <v>5615</v>
      </c>
      <c r="G4148" t="s">
        <v>235</v>
      </c>
      <c r="H4148" t="s">
        <v>134</v>
      </c>
      <c r="I4148" t="s">
        <v>135</v>
      </c>
      <c r="J4148" t="s">
        <v>136</v>
      </c>
      <c r="K4148" t="s">
        <v>137</v>
      </c>
      <c r="L4148" t="s">
        <v>12117</v>
      </c>
      <c r="M4148" t="s">
        <v>12118</v>
      </c>
      <c r="N4148">
        <v>2.821388888</v>
      </c>
      <c r="O4148">
        <v>0</v>
      </c>
      <c r="P4148">
        <v>3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0.29921824032910554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0.29921824032910554</v>
      </c>
    </row>
    <row r="4149" spans="1:31" x14ac:dyDescent="0.25">
      <c r="A4149">
        <v>1813588</v>
      </c>
      <c r="B4149">
        <v>1</v>
      </c>
      <c r="C4149" t="s">
        <v>80</v>
      </c>
      <c r="D4149" t="s">
        <v>107</v>
      </c>
      <c r="E4149" t="s">
        <v>131</v>
      </c>
      <c r="F4149" t="s">
        <v>12119</v>
      </c>
      <c r="G4149" t="s">
        <v>231</v>
      </c>
      <c r="H4149" t="s">
        <v>134</v>
      </c>
      <c r="I4149" t="s">
        <v>135</v>
      </c>
      <c r="J4149" t="s">
        <v>136</v>
      </c>
      <c r="K4149" t="s">
        <v>137</v>
      </c>
      <c r="L4149" t="s">
        <v>12120</v>
      </c>
      <c r="M4149" t="s">
        <v>12121</v>
      </c>
      <c r="N4149">
        <v>1.493055555</v>
      </c>
      <c r="O4149">
        <v>0</v>
      </c>
      <c r="P4149">
        <v>1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0.8467308162129159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0.8467308162129159</v>
      </c>
    </row>
    <row r="4150" spans="1:31" x14ac:dyDescent="0.25">
      <c r="A4150">
        <v>1813590</v>
      </c>
      <c r="B4150">
        <v>1</v>
      </c>
      <c r="C4150" t="s">
        <v>80</v>
      </c>
      <c r="D4150" t="s">
        <v>98</v>
      </c>
      <c r="E4150" t="s">
        <v>131</v>
      </c>
      <c r="F4150" t="s">
        <v>12122</v>
      </c>
      <c r="G4150" t="s">
        <v>231</v>
      </c>
      <c r="H4150" t="s">
        <v>134</v>
      </c>
      <c r="I4150" t="s">
        <v>135</v>
      </c>
      <c r="J4150" t="s">
        <v>136</v>
      </c>
      <c r="K4150" t="s">
        <v>137</v>
      </c>
      <c r="L4150" t="s">
        <v>12123</v>
      </c>
      <c r="M4150" t="s">
        <v>12124</v>
      </c>
      <c r="N4150">
        <v>1.7655555549999999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9.3212142111485555E-2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9.3212142111485555E-2</v>
      </c>
    </row>
    <row r="4151" spans="1:31" x14ac:dyDescent="0.25">
      <c r="A4151">
        <v>1813591</v>
      </c>
      <c r="B4151">
        <v>1</v>
      </c>
      <c r="C4151" t="s">
        <v>81</v>
      </c>
      <c r="D4151" t="s">
        <v>118</v>
      </c>
      <c r="E4151" t="s">
        <v>131</v>
      </c>
      <c r="F4151" t="s">
        <v>12125</v>
      </c>
      <c r="G4151" t="s">
        <v>231</v>
      </c>
      <c r="H4151" t="s">
        <v>134</v>
      </c>
      <c r="I4151" t="s">
        <v>135</v>
      </c>
      <c r="J4151" t="s">
        <v>136</v>
      </c>
      <c r="K4151" t="s">
        <v>137</v>
      </c>
      <c r="L4151" t="s">
        <v>12126</v>
      </c>
      <c r="M4151" t="s">
        <v>12127</v>
      </c>
      <c r="N4151">
        <v>2.5383333330000002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0.21773037256758088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0.21773037256758088</v>
      </c>
    </row>
    <row r="4152" spans="1:31" x14ac:dyDescent="0.25">
      <c r="A4152">
        <v>1813592</v>
      </c>
      <c r="B4152">
        <v>1</v>
      </c>
      <c r="C4152" t="s">
        <v>81</v>
      </c>
      <c r="D4152" t="s">
        <v>123</v>
      </c>
      <c r="E4152" t="s">
        <v>193</v>
      </c>
      <c r="F4152" t="s">
        <v>12128</v>
      </c>
      <c r="G4152" t="s">
        <v>148</v>
      </c>
      <c r="H4152" t="s">
        <v>134</v>
      </c>
      <c r="I4152" t="s">
        <v>135</v>
      </c>
      <c r="J4152" t="s">
        <v>3</v>
      </c>
      <c r="K4152" t="s">
        <v>137</v>
      </c>
      <c r="L4152" t="s">
        <v>12129</v>
      </c>
      <c r="M4152" t="s">
        <v>12130</v>
      </c>
      <c r="N4152">
        <v>1.0547222220000001</v>
      </c>
      <c r="O4152">
        <v>0</v>
      </c>
      <c r="P4152">
        <v>168</v>
      </c>
      <c r="Q4152">
        <v>0</v>
      </c>
      <c r="R4152">
        <v>0</v>
      </c>
      <c r="S4152">
        <v>0</v>
      </c>
      <c r="T4152">
        <v>5</v>
      </c>
      <c r="U4152">
        <v>0</v>
      </c>
      <c r="V4152">
        <v>0</v>
      </c>
      <c r="W4152">
        <v>0</v>
      </c>
      <c r="X4152">
        <v>38.706336702737303</v>
      </c>
      <c r="Y4152">
        <v>0</v>
      </c>
      <c r="Z4152">
        <v>0</v>
      </c>
      <c r="AA4152">
        <v>0</v>
      </c>
      <c r="AB4152">
        <v>2.7185528791300486</v>
      </c>
      <c r="AC4152">
        <v>0</v>
      </c>
      <c r="AD4152">
        <v>0</v>
      </c>
      <c r="AE4152">
        <v>41.424889581867355</v>
      </c>
    </row>
    <row r="4153" spans="1:31" x14ac:dyDescent="0.25">
      <c r="A4153">
        <v>1813594</v>
      </c>
      <c r="B4153">
        <v>1</v>
      </c>
      <c r="C4153" t="s">
        <v>81</v>
      </c>
      <c r="D4153" t="s">
        <v>120</v>
      </c>
      <c r="E4153" t="s">
        <v>131</v>
      </c>
      <c r="F4153" t="s">
        <v>12131</v>
      </c>
      <c r="G4153" t="s">
        <v>231</v>
      </c>
      <c r="H4153" t="s">
        <v>134</v>
      </c>
      <c r="I4153" t="s">
        <v>135</v>
      </c>
      <c r="J4153" t="s">
        <v>136</v>
      </c>
      <c r="K4153" t="s">
        <v>137</v>
      </c>
      <c r="L4153" t="s">
        <v>12132</v>
      </c>
      <c r="M4153" t="s">
        <v>12133</v>
      </c>
      <c r="N4153">
        <v>2.1488888880000001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1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2.4845721705568002</v>
      </c>
      <c r="AC4153">
        <v>0</v>
      </c>
      <c r="AD4153">
        <v>0</v>
      </c>
      <c r="AE4153">
        <v>2.4845721705568002</v>
      </c>
    </row>
    <row r="4154" spans="1:31" x14ac:dyDescent="0.25">
      <c r="A4154">
        <v>1813595</v>
      </c>
      <c r="B4154">
        <v>1</v>
      </c>
      <c r="C4154" t="s">
        <v>81</v>
      </c>
      <c r="D4154" t="s">
        <v>115</v>
      </c>
      <c r="E4154" t="s">
        <v>140</v>
      </c>
      <c r="F4154" t="s">
        <v>12134</v>
      </c>
      <c r="G4154" t="s">
        <v>142</v>
      </c>
      <c r="H4154" t="s">
        <v>143</v>
      </c>
      <c r="I4154" t="s">
        <v>199</v>
      </c>
      <c r="J4154" t="s">
        <v>136</v>
      </c>
      <c r="K4154" t="s">
        <v>137</v>
      </c>
      <c r="L4154" t="s">
        <v>12135</v>
      </c>
      <c r="M4154" t="s">
        <v>12136</v>
      </c>
      <c r="N4154">
        <v>5.5555550000000002E-3</v>
      </c>
      <c r="O4154">
        <v>0</v>
      </c>
      <c r="P4154">
        <v>2125</v>
      </c>
      <c r="Q4154">
        <v>6</v>
      </c>
      <c r="R4154">
        <v>131</v>
      </c>
      <c r="S4154">
        <v>6</v>
      </c>
      <c r="T4154">
        <v>149</v>
      </c>
      <c r="U4154">
        <v>0</v>
      </c>
      <c r="V4154">
        <v>1</v>
      </c>
      <c r="W4154">
        <v>0</v>
      </c>
      <c r="X4154">
        <v>1.172371763346399</v>
      </c>
      <c r="Y4154">
        <v>3.8960048672533339E-2</v>
      </c>
      <c r="Z4154">
        <v>0.16228582973000003</v>
      </c>
      <c r="AA4154">
        <v>7.3490672393055567E-2</v>
      </c>
      <c r="AB4154">
        <v>0.14296232096046671</v>
      </c>
      <c r="AC4154">
        <v>0</v>
      </c>
      <c r="AD4154">
        <v>6.0682128000000013E-6</v>
      </c>
      <c r="AE4154">
        <v>1.5900767033152547</v>
      </c>
    </row>
    <row r="4155" spans="1:31" x14ac:dyDescent="0.25">
      <c r="A4155">
        <v>1813596</v>
      </c>
      <c r="B4155">
        <v>1</v>
      </c>
      <c r="C4155" t="s">
        <v>81</v>
      </c>
      <c r="D4155" t="s">
        <v>115</v>
      </c>
      <c r="E4155" t="s">
        <v>146</v>
      </c>
      <c r="F4155" t="s">
        <v>12137</v>
      </c>
      <c r="G4155" t="s">
        <v>170</v>
      </c>
      <c r="H4155" t="s">
        <v>143</v>
      </c>
      <c r="I4155" t="s">
        <v>135</v>
      </c>
      <c r="J4155" t="s">
        <v>136</v>
      </c>
      <c r="K4155" t="s">
        <v>137</v>
      </c>
      <c r="L4155" t="s">
        <v>12138</v>
      </c>
      <c r="M4155" t="s">
        <v>12139</v>
      </c>
      <c r="N4155">
        <v>0.90083333300000001</v>
      </c>
      <c r="O4155">
        <v>0</v>
      </c>
      <c r="P4155">
        <v>21</v>
      </c>
      <c r="Q4155">
        <v>0</v>
      </c>
      <c r="R4155">
        <v>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2.4787840717741951</v>
      </c>
      <c r="Y4155">
        <v>0</v>
      </c>
      <c r="Z4155">
        <v>0.22731931783596501</v>
      </c>
      <c r="AA4155">
        <v>0</v>
      </c>
      <c r="AB4155">
        <v>0</v>
      </c>
      <c r="AC4155">
        <v>0</v>
      </c>
      <c r="AD4155">
        <v>0</v>
      </c>
      <c r="AE4155">
        <v>2.7061033896101603</v>
      </c>
    </row>
    <row r="4156" spans="1:31" x14ac:dyDescent="0.25">
      <c r="A4156">
        <v>1813598</v>
      </c>
      <c r="B4156">
        <v>1</v>
      </c>
      <c r="C4156" t="s">
        <v>81</v>
      </c>
      <c r="D4156" t="s">
        <v>112</v>
      </c>
      <c r="E4156" t="s">
        <v>193</v>
      </c>
      <c r="F4156" t="s">
        <v>12140</v>
      </c>
      <c r="G4156" t="s">
        <v>235</v>
      </c>
      <c r="H4156" t="s">
        <v>134</v>
      </c>
      <c r="I4156" t="s">
        <v>135</v>
      </c>
      <c r="J4156" t="s">
        <v>136</v>
      </c>
      <c r="K4156" t="s">
        <v>137</v>
      </c>
      <c r="L4156" t="s">
        <v>12141</v>
      </c>
      <c r="M4156" t="s">
        <v>12142</v>
      </c>
      <c r="N4156">
        <v>0.79194444399999997</v>
      </c>
      <c r="O4156">
        <v>0</v>
      </c>
      <c r="P4156">
        <v>31</v>
      </c>
      <c r="Q4156">
        <v>0</v>
      </c>
      <c r="R4156">
        <v>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4.1946844356738362</v>
      </c>
      <c r="Y4156">
        <v>0</v>
      </c>
      <c r="Z4156">
        <v>0.1327141563009428</v>
      </c>
      <c r="AA4156">
        <v>0</v>
      </c>
      <c r="AB4156">
        <v>0</v>
      </c>
      <c r="AC4156">
        <v>0</v>
      </c>
      <c r="AD4156">
        <v>0</v>
      </c>
      <c r="AE4156">
        <v>4.3273985919747791</v>
      </c>
    </row>
    <row r="4157" spans="1:31" x14ac:dyDescent="0.25">
      <c r="A4157">
        <v>1813600</v>
      </c>
      <c r="B4157">
        <v>1</v>
      </c>
      <c r="C4157" t="s">
        <v>80</v>
      </c>
      <c r="D4157" t="s">
        <v>96</v>
      </c>
      <c r="E4157" t="s">
        <v>291</v>
      </c>
      <c r="F4157" t="s">
        <v>12143</v>
      </c>
      <c r="G4157" t="s">
        <v>424</v>
      </c>
      <c r="H4157" t="s">
        <v>134</v>
      </c>
      <c r="I4157" t="s">
        <v>135</v>
      </c>
      <c r="J4157" t="s">
        <v>136</v>
      </c>
      <c r="K4157" t="s">
        <v>137</v>
      </c>
      <c r="L4157" t="s">
        <v>12144</v>
      </c>
      <c r="M4157" t="s">
        <v>12145</v>
      </c>
      <c r="N4157">
        <v>0.86916666600000003</v>
      </c>
      <c r="O4157">
        <v>0</v>
      </c>
      <c r="P4157">
        <v>489</v>
      </c>
      <c r="Q4157">
        <v>0</v>
      </c>
      <c r="R4157">
        <v>6</v>
      </c>
      <c r="S4157">
        <v>0</v>
      </c>
      <c r="T4157">
        <v>50</v>
      </c>
      <c r="U4157">
        <v>0</v>
      </c>
      <c r="V4157">
        <v>0</v>
      </c>
      <c r="W4157">
        <v>0</v>
      </c>
      <c r="X4157">
        <v>147.63834669323771</v>
      </c>
      <c r="Y4157">
        <v>0</v>
      </c>
      <c r="Z4157">
        <v>2.8068691281166434</v>
      </c>
      <c r="AA4157">
        <v>0</v>
      </c>
      <c r="AB4157">
        <v>47.467740457583027</v>
      </c>
      <c r="AC4157">
        <v>0</v>
      </c>
      <c r="AD4157">
        <v>0</v>
      </c>
      <c r="AE4157">
        <v>197.91295627893737</v>
      </c>
    </row>
    <row r="4158" spans="1:31" x14ac:dyDescent="0.25">
      <c r="A4158">
        <v>1813601</v>
      </c>
      <c r="B4158">
        <v>1</v>
      </c>
      <c r="C4158" t="s">
        <v>80</v>
      </c>
      <c r="D4158" t="s">
        <v>106</v>
      </c>
      <c r="E4158" t="s">
        <v>131</v>
      </c>
      <c r="F4158" t="s">
        <v>12146</v>
      </c>
      <c r="G4158" t="s">
        <v>231</v>
      </c>
      <c r="H4158" t="s">
        <v>134</v>
      </c>
      <c r="I4158" t="s">
        <v>135</v>
      </c>
      <c r="J4158" t="s">
        <v>136</v>
      </c>
      <c r="K4158" t="s">
        <v>137</v>
      </c>
      <c r="L4158" t="s">
        <v>12147</v>
      </c>
      <c r="M4158" t="s">
        <v>12148</v>
      </c>
      <c r="N4158">
        <v>1.2252777770000001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0.22449006109019393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0.22449006109019393</v>
      </c>
    </row>
    <row r="4159" spans="1:31" x14ac:dyDescent="0.25">
      <c r="A4159">
        <v>1813604</v>
      </c>
      <c r="B4159">
        <v>1</v>
      </c>
      <c r="C4159" t="s">
        <v>81</v>
      </c>
      <c r="D4159" t="s">
        <v>128</v>
      </c>
      <c r="E4159" t="s">
        <v>131</v>
      </c>
      <c r="F4159" t="s">
        <v>12149</v>
      </c>
      <c r="G4159" t="s">
        <v>209</v>
      </c>
      <c r="H4159" t="s">
        <v>134</v>
      </c>
      <c r="I4159" t="s">
        <v>135</v>
      </c>
      <c r="J4159" t="s">
        <v>136</v>
      </c>
      <c r="K4159" t="s">
        <v>137</v>
      </c>
      <c r="L4159" t="s">
        <v>12150</v>
      </c>
      <c r="M4159" t="s">
        <v>12151</v>
      </c>
      <c r="N4159">
        <v>2.1433333330000002</v>
      </c>
      <c r="O4159">
        <v>0</v>
      </c>
      <c r="P4159">
        <v>5</v>
      </c>
      <c r="Q4159">
        <v>0</v>
      </c>
      <c r="R4159">
        <v>0</v>
      </c>
      <c r="S4159">
        <v>0</v>
      </c>
      <c r="T4159">
        <v>1</v>
      </c>
      <c r="U4159">
        <v>0</v>
      </c>
      <c r="V4159">
        <v>0</v>
      </c>
      <c r="W4159">
        <v>0</v>
      </c>
      <c r="X4159">
        <v>2.7458854912951001</v>
      </c>
      <c r="Y4159">
        <v>0</v>
      </c>
      <c r="Z4159">
        <v>0</v>
      </c>
      <c r="AA4159">
        <v>0</v>
      </c>
      <c r="AB4159">
        <v>1.1846833109839001</v>
      </c>
      <c r="AC4159">
        <v>0</v>
      </c>
      <c r="AD4159">
        <v>0</v>
      </c>
      <c r="AE4159">
        <v>3.9305688022790002</v>
      </c>
    </row>
    <row r="4160" spans="1:31" x14ac:dyDescent="0.25">
      <c r="A4160">
        <v>1813607</v>
      </c>
      <c r="B4160">
        <v>1</v>
      </c>
      <c r="C4160" t="s">
        <v>81</v>
      </c>
      <c r="D4160" t="s">
        <v>128</v>
      </c>
      <c r="E4160" t="s">
        <v>291</v>
      </c>
      <c r="F4160" t="s">
        <v>12152</v>
      </c>
      <c r="G4160" t="s">
        <v>930</v>
      </c>
      <c r="H4160" t="s">
        <v>134</v>
      </c>
      <c r="I4160" t="s">
        <v>135</v>
      </c>
      <c r="J4160" t="s">
        <v>136</v>
      </c>
      <c r="K4160" t="s">
        <v>137</v>
      </c>
      <c r="L4160" t="s">
        <v>12153</v>
      </c>
      <c r="M4160" t="s">
        <v>12154</v>
      </c>
      <c r="N4160">
        <v>3.0680555549999999</v>
      </c>
      <c r="O4160">
        <v>0</v>
      </c>
      <c r="P4160">
        <v>77</v>
      </c>
      <c r="Q4160">
        <v>0</v>
      </c>
      <c r="R4160">
        <v>0</v>
      </c>
      <c r="S4160">
        <v>0</v>
      </c>
      <c r="T4160">
        <v>8</v>
      </c>
      <c r="U4160">
        <v>0</v>
      </c>
      <c r="V4160">
        <v>0</v>
      </c>
      <c r="W4160">
        <v>0</v>
      </c>
      <c r="X4160">
        <v>34.525308171391991</v>
      </c>
      <c r="Y4160">
        <v>0</v>
      </c>
      <c r="Z4160">
        <v>0</v>
      </c>
      <c r="AA4160">
        <v>0</v>
      </c>
      <c r="AB4160">
        <v>1.3713327121697503</v>
      </c>
      <c r="AC4160">
        <v>0</v>
      </c>
      <c r="AD4160">
        <v>0</v>
      </c>
      <c r="AE4160">
        <v>35.896640883561744</v>
      </c>
    </row>
    <row r="4161" spans="1:31" x14ac:dyDescent="0.25">
      <c r="A4161">
        <v>1813608</v>
      </c>
      <c r="B4161">
        <v>1</v>
      </c>
      <c r="C4161" t="s">
        <v>80</v>
      </c>
      <c r="D4161" t="s">
        <v>91</v>
      </c>
      <c r="E4161" t="s">
        <v>193</v>
      </c>
      <c r="F4161" t="s">
        <v>12155</v>
      </c>
      <c r="G4161" t="s">
        <v>235</v>
      </c>
      <c r="H4161" t="s">
        <v>134</v>
      </c>
      <c r="I4161" t="s">
        <v>135</v>
      </c>
      <c r="J4161" t="s">
        <v>136</v>
      </c>
      <c r="K4161" t="s">
        <v>137</v>
      </c>
      <c r="L4161" t="s">
        <v>12156</v>
      </c>
      <c r="M4161" t="s">
        <v>12157</v>
      </c>
      <c r="N4161">
        <v>1.9641666659999999</v>
      </c>
      <c r="O4161">
        <v>0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0.65104802554788888</v>
      </c>
      <c r="AA4161">
        <v>0</v>
      </c>
      <c r="AB4161">
        <v>0</v>
      </c>
      <c r="AC4161">
        <v>0</v>
      </c>
      <c r="AD4161">
        <v>0</v>
      </c>
      <c r="AE4161">
        <v>0.65104802554788888</v>
      </c>
    </row>
    <row r="4162" spans="1:31" x14ac:dyDescent="0.25">
      <c r="A4162">
        <v>1813609</v>
      </c>
      <c r="B4162">
        <v>1</v>
      </c>
      <c r="C4162" t="s">
        <v>80</v>
      </c>
      <c r="D4162" t="s">
        <v>96</v>
      </c>
      <c r="E4162" t="s">
        <v>131</v>
      </c>
      <c r="F4162" t="s">
        <v>12158</v>
      </c>
      <c r="G4162" t="s">
        <v>133</v>
      </c>
      <c r="H4162" t="s">
        <v>134</v>
      </c>
      <c r="I4162" t="s">
        <v>135</v>
      </c>
      <c r="J4162" t="s">
        <v>136</v>
      </c>
      <c r="K4162" t="s">
        <v>137</v>
      </c>
      <c r="L4162" t="s">
        <v>12159</v>
      </c>
      <c r="M4162" t="s">
        <v>12160</v>
      </c>
      <c r="N4162">
        <v>1.829722222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1.4431530684435001E-2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1.4431530684435001E-2</v>
      </c>
    </row>
    <row r="4163" spans="1:31" x14ac:dyDescent="0.25">
      <c r="A4163">
        <v>1813610</v>
      </c>
      <c r="B4163">
        <v>1</v>
      </c>
      <c r="C4163" t="s">
        <v>81</v>
      </c>
      <c r="D4163" t="s">
        <v>114</v>
      </c>
      <c r="E4163" t="s">
        <v>146</v>
      </c>
      <c r="F4163" t="s">
        <v>12161</v>
      </c>
      <c r="G4163" t="s">
        <v>170</v>
      </c>
      <c r="H4163" t="s">
        <v>143</v>
      </c>
      <c r="I4163" t="s">
        <v>135</v>
      </c>
      <c r="J4163" t="s">
        <v>136</v>
      </c>
      <c r="K4163" t="s">
        <v>137</v>
      </c>
      <c r="L4163" t="s">
        <v>12162</v>
      </c>
      <c r="M4163" t="s">
        <v>12163</v>
      </c>
      <c r="N4163">
        <v>0.94888888800000004</v>
      </c>
      <c r="O4163">
        <v>0</v>
      </c>
      <c r="P4163">
        <v>14</v>
      </c>
      <c r="Q4163">
        <v>0</v>
      </c>
      <c r="R4163">
        <v>0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2.236207437593178</v>
      </c>
      <c r="Y4163">
        <v>0</v>
      </c>
      <c r="Z4163">
        <v>0</v>
      </c>
      <c r="AA4163">
        <v>0</v>
      </c>
      <c r="AB4163">
        <v>1.9069658209351116E-2</v>
      </c>
      <c r="AC4163">
        <v>0</v>
      </c>
      <c r="AD4163">
        <v>0</v>
      </c>
      <c r="AE4163">
        <v>2.255277095802529</v>
      </c>
    </row>
    <row r="4164" spans="1:31" x14ac:dyDescent="0.25">
      <c r="A4164">
        <v>1813612</v>
      </c>
      <c r="B4164">
        <v>1</v>
      </c>
      <c r="C4164" t="s">
        <v>80</v>
      </c>
      <c r="D4164" t="s">
        <v>93</v>
      </c>
      <c r="E4164" t="s">
        <v>176</v>
      </c>
      <c r="F4164" t="s">
        <v>6885</v>
      </c>
      <c r="G4164" t="s">
        <v>142</v>
      </c>
      <c r="H4164" t="s">
        <v>143</v>
      </c>
      <c r="I4164" t="s">
        <v>135</v>
      </c>
      <c r="J4164" t="s">
        <v>136</v>
      </c>
      <c r="K4164" t="s">
        <v>137</v>
      </c>
      <c r="L4164" t="s">
        <v>12164</v>
      </c>
      <c r="M4164" t="s">
        <v>12165</v>
      </c>
      <c r="N4164">
        <v>0.14333333300000001</v>
      </c>
      <c r="O4164">
        <v>0</v>
      </c>
      <c r="P4164">
        <v>51</v>
      </c>
      <c r="Q4164">
        <v>56</v>
      </c>
      <c r="R4164">
        <v>139</v>
      </c>
      <c r="S4164">
        <v>8</v>
      </c>
      <c r="T4164">
        <v>72</v>
      </c>
      <c r="U4164">
        <v>0</v>
      </c>
      <c r="V4164">
        <v>0</v>
      </c>
      <c r="W4164">
        <v>0</v>
      </c>
      <c r="X4164">
        <v>2.5940463431511458</v>
      </c>
      <c r="Y4164">
        <v>41.797945115554953</v>
      </c>
      <c r="Z4164">
        <v>25.050167651592563</v>
      </c>
      <c r="AA4164">
        <v>10.031008552823728</v>
      </c>
      <c r="AB4164">
        <v>17.270281706407811</v>
      </c>
      <c r="AC4164">
        <v>0</v>
      </c>
      <c r="AD4164">
        <v>0</v>
      </c>
      <c r="AE4164">
        <v>96.743449369530197</v>
      </c>
    </row>
    <row r="4165" spans="1:31" x14ac:dyDescent="0.25">
      <c r="A4165">
        <v>1813613</v>
      </c>
      <c r="B4165">
        <v>1</v>
      </c>
      <c r="C4165" t="s">
        <v>81</v>
      </c>
      <c r="D4165" t="s">
        <v>112</v>
      </c>
      <c r="E4165" t="s">
        <v>131</v>
      </c>
      <c r="F4165" t="s">
        <v>12166</v>
      </c>
      <c r="G4165" t="s">
        <v>209</v>
      </c>
      <c r="H4165" t="s">
        <v>134</v>
      </c>
      <c r="I4165" t="s">
        <v>135</v>
      </c>
      <c r="J4165" t="s">
        <v>136</v>
      </c>
      <c r="K4165" t="s">
        <v>137</v>
      </c>
      <c r="L4165" t="s">
        <v>12167</v>
      </c>
      <c r="M4165" t="s">
        <v>12168</v>
      </c>
      <c r="N4165">
        <v>1.1297222220000001</v>
      </c>
      <c r="O4165">
        <v>0</v>
      </c>
      <c r="P4165">
        <v>4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0.94179175764610679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0.94179175764610679</v>
      </c>
    </row>
    <row r="4166" spans="1:31" x14ac:dyDescent="0.25">
      <c r="A4166">
        <v>1813614</v>
      </c>
      <c r="B4166">
        <v>1</v>
      </c>
      <c r="C4166" t="s">
        <v>80</v>
      </c>
      <c r="D4166" t="s">
        <v>83</v>
      </c>
      <c r="E4166" t="s">
        <v>146</v>
      </c>
      <c r="F4166" t="s">
        <v>12169</v>
      </c>
      <c r="G4166" t="s">
        <v>170</v>
      </c>
      <c r="H4166" t="s">
        <v>143</v>
      </c>
      <c r="I4166" t="s">
        <v>135</v>
      </c>
      <c r="J4166" t="s">
        <v>136</v>
      </c>
      <c r="K4166" t="s">
        <v>137</v>
      </c>
      <c r="L4166" t="s">
        <v>12170</v>
      </c>
      <c r="M4166" t="s">
        <v>12171</v>
      </c>
      <c r="N4166">
        <v>2.571666666</v>
      </c>
      <c r="O4166">
        <v>0</v>
      </c>
      <c r="P4166">
        <v>5</v>
      </c>
      <c r="Q4166">
        <v>0</v>
      </c>
      <c r="R4166">
        <v>3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12.391850372119549</v>
      </c>
      <c r="Y4166">
        <v>0</v>
      </c>
      <c r="Z4166">
        <v>0.35726067575715004</v>
      </c>
      <c r="AA4166">
        <v>0</v>
      </c>
      <c r="AB4166">
        <v>0</v>
      </c>
      <c r="AC4166">
        <v>0</v>
      </c>
      <c r="AD4166">
        <v>0</v>
      </c>
      <c r="AE4166">
        <v>12.749111047876699</v>
      </c>
    </row>
    <row r="4167" spans="1:31" x14ac:dyDescent="0.25">
      <c r="A4167">
        <v>1813616</v>
      </c>
      <c r="B4167">
        <v>1</v>
      </c>
      <c r="C4167" t="s">
        <v>80</v>
      </c>
      <c r="D4167" t="s">
        <v>93</v>
      </c>
      <c r="E4167" t="s">
        <v>131</v>
      </c>
      <c r="F4167" t="s">
        <v>5027</v>
      </c>
      <c r="G4167" t="s">
        <v>231</v>
      </c>
      <c r="H4167" t="s">
        <v>134</v>
      </c>
      <c r="I4167" t="s">
        <v>135</v>
      </c>
      <c r="J4167" t="s">
        <v>136</v>
      </c>
      <c r="K4167" t="s">
        <v>137</v>
      </c>
      <c r="L4167" t="s">
        <v>12172</v>
      </c>
      <c r="M4167" t="s">
        <v>12173</v>
      </c>
      <c r="N4167">
        <v>1.7124999999999999</v>
      </c>
      <c r="O4167">
        <v>0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3.2230057742000003E-4</v>
      </c>
      <c r="AA4167">
        <v>0</v>
      </c>
      <c r="AB4167">
        <v>0</v>
      </c>
      <c r="AC4167">
        <v>0</v>
      </c>
      <c r="AD4167">
        <v>0</v>
      </c>
      <c r="AE4167">
        <v>3.2230057742000003E-4</v>
      </c>
    </row>
    <row r="4168" spans="1:31" x14ac:dyDescent="0.25">
      <c r="A4168">
        <v>1813619</v>
      </c>
      <c r="B4168">
        <v>1</v>
      </c>
      <c r="C4168" t="s">
        <v>81</v>
      </c>
      <c r="D4168" t="s">
        <v>122</v>
      </c>
      <c r="E4168" t="s">
        <v>291</v>
      </c>
      <c r="F4168" t="s">
        <v>11504</v>
      </c>
      <c r="G4168" t="s">
        <v>424</v>
      </c>
      <c r="H4168" t="s">
        <v>134</v>
      </c>
      <c r="I4168" t="s">
        <v>135</v>
      </c>
      <c r="J4168" t="s">
        <v>136</v>
      </c>
      <c r="K4168" t="s">
        <v>137</v>
      </c>
      <c r="L4168" t="s">
        <v>12174</v>
      </c>
      <c r="M4168" t="s">
        <v>12175</v>
      </c>
      <c r="N4168">
        <v>2.2911111110000002</v>
      </c>
      <c r="O4168">
        <v>0</v>
      </c>
      <c r="P4168">
        <v>14</v>
      </c>
      <c r="Q4168">
        <v>0</v>
      </c>
      <c r="R4168">
        <v>8</v>
      </c>
      <c r="S4168">
        <v>0</v>
      </c>
      <c r="T4168">
        <v>7</v>
      </c>
      <c r="U4168">
        <v>0</v>
      </c>
      <c r="V4168">
        <v>0</v>
      </c>
      <c r="W4168">
        <v>0</v>
      </c>
      <c r="X4168">
        <v>3.3347793081225188</v>
      </c>
      <c r="Y4168">
        <v>0</v>
      </c>
      <c r="Z4168">
        <v>3.017289116992302</v>
      </c>
      <c r="AA4168">
        <v>0</v>
      </c>
      <c r="AB4168">
        <v>19.593461957590574</v>
      </c>
      <c r="AC4168">
        <v>0</v>
      </c>
      <c r="AD4168">
        <v>0</v>
      </c>
      <c r="AE4168">
        <v>25.945530382705392</v>
      </c>
    </row>
    <row r="4169" spans="1:31" x14ac:dyDescent="0.25">
      <c r="A4169">
        <v>1813620</v>
      </c>
      <c r="B4169">
        <v>1</v>
      </c>
      <c r="C4169" t="s">
        <v>80</v>
      </c>
      <c r="D4169" t="s">
        <v>93</v>
      </c>
      <c r="E4169" t="s">
        <v>176</v>
      </c>
      <c r="F4169" t="s">
        <v>12176</v>
      </c>
      <c r="G4169" t="s">
        <v>142</v>
      </c>
      <c r="H4169" t="s">
        <v>143</v>
      </c>
      <c r="I4169" t="s">
        <v>135</v>
      </c>
      <c r="J4169" t="s">
        <v>136</v>
      </c>
      <c r="K4169" t="s">
        <v>137</v>
      </c>
      <c r="L4169" t="s">
        <v>12177</v>
      </c>
      <c r="M4169" t="s">
        <v>12178</v>
      </c>
      <c r="N4169">
        <v>0.27</v>
      </c>
      <c r="O4169">
        <v>0</v>
      </c>
      <c r="P4169">
        <v>402</v>
      </c>
      <c r="Q4169">
        <v>38</v>
      </c>
      <c r="R4169">
        <v>19</v>
      </c>
      <c r="S4169">
        <v>12</v>
      </c>
      <c r="T4169">
        <v>70</v>
      </c>
      <c r="U4169">
        <v>0</v>
      </c>
      <c r="V4169">
        <v>0</v>
      </c>
      <c r="W4169">
        <v>0</v>
      </c>
      <c r="X4169">
        <v>23.660567321786644</v>
      </c>
      <c r="Y4169">
        <v>78.903308756744082</v>
      </c>
      <c r="Z4169">
        <v>8.8167431743234204</v>
      </c>
      <c r="AA4169">
        <v>8.7750743343534019</v>
      </c>
      <c r="AB4169">
        <v>10.377276504714358</v>
      </c>
      <c r="AC4169">
        <v>0</v>
      </c>
      <c r="AD4169">
        <v>0</v>
      </c>
      <c r="AE4169">
        <v>130.5329700919219</v>
      </c>
    </row>
    <row r="4170" spans="1:31" x14ac:dyDescent="0.25">
      <c r="A4170">
        <v>1813622</v>
      </c>
      <c r="B4170">
        <v>1</v>
      </c>
      <c r="C4170" t="s">
        <v>80</v>
      </c>
      <c r="D4170" t="s">
        <v>96</v>
      </c>
      <c r="E4170" t="s">
        <v>131</v>
      </c>
      <c r="F4170" t="s">
        <v>12179</v>
      </c>
      <c r="G4170" t="s">
        <v>133</v>
      </c>
      <c r="H4170" t="s">
        <v>134</v>
      </c>
      <c r="I4170" t="s">
        <v>135</v>
      </c>
      <c r="J4170" t="s">
        <v>136</v>
      </c>
      <c r="K4170" t="s">
        <v>137</v>
      </c>
      <c r="L4170" t="s">
        <v>12180</v>
      </c>
      <c r="M4170" t="s">
        <v>12181</v>
      </c>
      <c r="N4170">
        <v>2.6608333329999998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1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1.9021130508723103</v>
      </c>
      <c r="AC4170">
        <v>0</v>
      </c>
      <c r="AD4170">
        <v>0</v>
      </c>
      <c r="AE4170">
        <v>1.9021130508723103</v>
      </c>
    </row>
    <row r="4171" spans="1:31" x14ac:dyDescent="0.25">
      <c r="A4171">
        <v>1813623</v>
      </c>
      <c r="B4171">
        <v>1</v>
      </c>
      <c r="C4171" t="s">
        <v>81</v>
      </c>
      <c r="D4171" t="s">
        <v>127</v>
      </c>
      <c r="E4171" t="s">
        <v>140</v>
      </c>
      <c r="F4171" t="s">
        <v>12182</v>
      </c>
      <c r="G4171" t="s">
        <v>142</v>
      </c>
      <c r="H4171" t="s">
        <v>143</v>
      </c>
      <c r="I4171" t="s">
        <v>135</v>
      </c>
      <c r="J4171" t="s">
        <v>136</v>
      </c>
      <c r="K4171" t="s">
        <v>137</v>
      </c>
      <c r="L4171" t="s">
        <v>12183</v>
      </c>
      <c r="M4171" t="s">
        <v>12184</v>
      </c>
      <c r="N4171">
        <v>1.0238888880000001</v>
      </c>
      <c r="O4171">
        <v>0</v>
      </c>
      <c r="P4171">
        <v>778</v>
      </c>
      <c r="Q4171">
        <v>0</v>
      </c>
      <c r="R4171">
        <v>21</v>
      </c>
      <c r="S4171">
        <v>0</v>
      </c>
      <c r="T4171">
        <v>85</v>
      </c>
      <c r="U4171">
        <v>0</v>
      </c>
      <c r="V4171">
        <v>0</v>
      </c>
      <c r="W4171">
        <v>0</v>
      </c>
      <c r="X4171">
        <v>195.03798677909987</v>
      </c>
      <c r="Y4171">
        <v>0</v>
      </c>
      <c r="Z4171">
        <v>11.965595320106443</v>
      </c>
      <c r="AA4171">
        <v>0</v>
      </c>
      <c r="AB4171">
        <v>35.60250053347886</v>
      </c>
      <c r="AC4171">
        <v>0</v>
      </c>
      <c r="AD4171">
        <v>0</v>
      </c>
      <c r="AE4171">
        <v>242.60608263268517</v>
      </c>
    </row>
    <row r="4172" spans="1:31" x14ac:dyDescent="0.25">
      <c r="A4172">
        <v>1813637</v>
      </c>
      <c r="B4172">
        <v>1</v>
      </c>
      <c r="C4172" t="s">
        <v>81</v>
      </c>
      <c r="D4172" t="s">
        <v>112</v>
      </c>
      <c r="E4172" t="s">
        <v>193</v>
      </c>
      <c r="F4172" t="s">
        <v>6192</v>
      </c>
      <c r="G4172" t="s">
        <v>235</v>
      </c>
      <c r="H4172" t="s">
        <v>134</v>
      </c>
      <c r="I4172" t="s">
        <v>135</v>
      </c>
      <c r="J4172" t="s">
        <v>136</v>
      </c>
      <c r="K4172" t="s">
        <v>137</v>
      </c>
      <c r="L4172" t="s">
        <v>12185</v>
      </c>
      <c r="M4172" t="s">
        <v>12186</v>
      </c>
      <c r="N4172">
        <v>1.5944444440000001</v>
      </c>
      <c r="O4172">
        <v>0</v>
      </c>
      <c r="P4172">
        <v>5</v>
      </c>
      <c r="Q4172">
        <v>0</v>
      </c>
      <c r="R4172">
        <v>5</v>
      </c>
      <c r="S4172">
        <v>0</v>
      </c>
      <c r="T4172">
        <v>1</v>
      </c>
      <c r="U4172">
        <v>0</v>
      </c>
      <c r="V4172">
        <v>0</v>
      </c>
      <c r="W4172">
        <v>0</v>
      </c>
      <c r="X4172">
        <v>1.4897312178421094</v>
      </c>
      <c r="Y4172">
        <v>0</v>
      </c>
      <c r="Z4172">
        <v>0.83268727820143162</v>
      </c>
      <c r="AA4172">
        <v>0</v>
      </c>
      <c r="AB4172">
        <v>6.6735581259800003E-2</v>
      </c>
      <c r="AC4172">
        <v>0</v>
      </c>
      <c r="AD4172">
        <v>0</v>
      </c>
      <c r="AE4172">
        <v>2.3891540773033411</v>
      </c>
    </row>
    <row r="4173" spans="1:31" x14ac:dyDescent="0.25">
      <c r="A4173">
        <v>1813638</v>
      </c>
      <c r="B4173">
        <v>1</v>
      </c>
      <c r="C4173" t="s">
        <v>81</v>
      </c>
      <c r="D4173" t="s">
        <v>127</v>
      </c>
      <c r="E4173" t="s">
        <v>146</v>
      </c>
      <c r="F4173" t="s">
        <v>12187</v>
      </c>
      <c r="G4173" t="s">
        <v>593</v>
      </c>
      <c r="H4173" t="s">
        <v>143</v>
      </c>
      <c r="I4173" t="s">
        <v>135</v>
      </c>
      <c r="J4173" t="s">
        <v>136</v>
      </c>
      <c r="K4173" t="s">
        <v>137</v>
      </c>
      <c r="L4173" t="s">
        <v>12188</v>
      </c>
      <c r="M4173" t="s">
        <v>12189</v>
      </c>
      <c r="N4173">
        <v>2.4388888880000001</v>
      </c>
      <c r="O4173">
        <v>0</v>
      </c>
      <c r="P4173">
        <v>0</v>
      </c>
      <c r="Q4173">
        <v>9</v>
      </c>
      <c r="R4173">
        <v>9</v>
      </c>
      <c r="S4173">
        <v>1</v>
      </c>
      <c r="T4173">
        <v>1</v>
      </c>
      <c r="U4173">
        <v>0</v>
      </c>
      <c r="V4173">
        <v>0</v>
      </c>
      <c r="W4173">
        <v>0</v>
      </c>
      <c r="X4173">
        <v>0</v>
      </c>
      <c r="Y4173">
        <v>5.1774123854293865</v>
      </c>
      <c r="Z4173">
        <v>1.105576646419389</v>
      </c>
      <c r="AA4173">
        <v>2.2551549946910998</v>
      </c>
      <c r="AB4173">
        <v>6.3006618832100543</v>
      </c>
      <c r="AC4173">
        <v>0</v>
      </c>
      <c r="AD4173">
        <v>0</v>
      </c>
      <c r="AE4173">
        <v>14.838805909749929</v>
      </c>
    </row>
    <row r="4174" spans="1:31" x14ac:dyDescent="0.25">
      <c r="A4174">
        <v>1813639</v>
      </c>
      <c r="B4174">
        <v>1</v>
      </c>
      <c r="C4174" t="s">
        <v>80</v>
      </c>
      <c r="D4174" t="s">
        <v>83</v>
      </c>
      <c r="E4174" t="s">
        <v>140</v>
      </c>
      <c r="F4174" t="s">
        <v>12190</v>
      </c>
      <c r="G4174" t="s">
        <v>158</v>
      </c>
      <c r="H4174" t="s">
        <v>143</v>
      </c>
      <c r="I4174" t="s">
        <v>135</v>
      </c>
      <c r="J4174" t="s">
        <v>136</v>
      </c>
      <c r="K4174" t="s">
        <v>137</v>
      </c>
      <c r="L4174" t="s">
        <v>12191</v>
      </c>
      <c r="M4174" t="s">
        <v>12192</v>
      </c>
      <c r="N4174">
        <v>0.82277777699999999</v>
      </c>
      <c r="O4174">
        <v>0</v>
      </c>
      <c r="P4174">
        <v>5</v>
      </c>
      <c r="Q4174">
        <v>0</v>
      </c>
      <c r="R4174">
        <v>3</v>
      </c>
      <c r="S4174">
        <v>1</v>
      </c>
      <c r="T4174">
        <v>0</v>
      </c>
      <c r="U4174">
        <v>2</v>
      </c>
      <c r="V4174">
        <v>0</v>
      </c>
      <c r="W4174">
        <v>0</v>
      </c>
      <c r="X4174">
        <v>4.1695772893298901</v>
      </c>
      <c r="Y4174">
        <v>0</v>
      </c>
      <c r="Z4174">
        <v>0.10356299831771669</v>
      </c>
      <c r="AA4174">
        <v>204.56268439367409</v>
      </c>
      <c r="AB4174">
        <v>0</v>
      </c>
      <c r="AC4174">
        <v>11.234959802171051</v>
      </c>
      <c r="AD4174">
        <v>0</v>
      </c>
      <c r="AE4174">
        <v>220.07078448349276</v>
      </c>
    </row>
    <row r="4175" spans="1:31" x14ac:dyDescent="0.25">
      <c r="A4175">
        <v>1813641</v>
      </c>
      <c r="B4175">
        <v>1</v>
      </c>
      <c r="C4175" t="s">
        <v>81</v>
      </c>
      <c r="D4175" t="s">
        <v>128</v>
      </c>
      <c r="E4175" t="s">
        <v>140</v>
      </c>
      <c r="F4175" t="s">
        <v>8090</v>
      </c>
      <c r="G4175" t="s">
        <v>142</v>
      </c>
      <c r="H4175" t="s">
        <v>143</v>
      </c>
      <c r="I4175" t="s">
        <v>135</v>
      </c>
      <c r="J4175" t="s">
        <v>136</v>
      </c>
      <c r="K4175" t="s">
        <v>137</v>
      </c>
      <c r="L4175" t="s">
        <v>12193</v>
      </c>
      <c r="M4175" t="s">
        <v>12194</v>
      </c>
      <c r="N4175">
        <v>0.20972222200000001</v>
      </c>
      <c r="O4175">
        <v>0</v>
      </c>
      <c r="P4175">
        <v>1149</v>
      </c>
      <c r="Q4175">
        <v>4</v>
      </c>
      <c r="R4175">
        <v>1</v>
      </c>
      <c r="S4175">
        <v>3</v>
      </c>
      <c r="T4175">
        <v>78</v>
      </c>
      <c r="U4175">
        <v>0</v>
      </c>
      <c r="V4175">
        <v>0</v>
      </c>
      <c r="W4175">
        <v>0</v>
      </c>
      <c r="X4175">
        <v>36.446052183864118</v>
      </c>
      <c r="Y4175">
        <v>0.44240345929415281</v>
      </c>
      <c r="Z4175">
        <v>7.6330773309999994E-4</v>
      </c>
      <c r="AA4175">
        <v>4.4395353913168627</v>
      </c>
      <c r="AB4175">
        <v>1.9236661072742005</v>
      </c>
      <c r="AC4175">
        <v>0</v>
      </c>
      <c r="AD4175">
        <v>0</v>
      </c>
      <c r="AE4175">
        <v>43.252420449482443</v>
      </c>
    </row>
    <row r="4176" spans="1:31" x14ac:dyDescent="0.25">
      <c r="A4176">
        <v>1813642</v>
      </c>
      <c r="B4176">
        <v>1</v>
      </c>
      <c r="C4176" t="s">
        <v>80</v>
      </c>
      <c r="D4176" t="s">
        <v>92</v>
      </c>
      <c r="E4176" t="s">
        <v>131</v>
      </c>
      <c r="F4176" t="s">
        <v>12195</v>
      </c>
      <c r="G4176" t="s">
        <v>231</v>
      </c>
      <c r="H4176" t="s">
        <v>134</v>
      </c>
      <c r="I4176" t="s">
        <v>135</v>
      </c>
      <c r="J4176" t="s">
        <v>136</v>
      </c>
      <c r="K4176" t="s">
        <v>137</v>
      </c>
      <c r="L4176" t="s">
        <v>12196</v>
      </c>
      <c r="M4176" t="s">
        <v>12197</v>
      </c>
      <c r="N4176">
        <v>2.4541666659999999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0.16163272235745779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0.16163272235745779</v>
      </c>
    </row>
    <row r="4177" spans="1:31" x14ac:dyDescent="0.25">
      <c r="A4177">
        <v>1813644</v>
      </c>
      <c r="B4177">
        <v>1</v>
      </c>
      <c r="C4177" t="s">
        <v>81</v>
      </c>
      <c r="D4177" t="s">
        <v>119</v>
      </c>
      <c r="E4177" t="s">
        <v>193</v>
      </c>
      <c r="F4177" t="s">
        <v>12198</v>
      </c>
      <c r="G4177" t="s">
        <v>1943</v>
      </c>
      <c r="H4177" t="s">
        <v>134</v>
      </c>
      <c r="I4177" t="s">
        <v>135</v>
      </c>
      <c r="J4177" t="s">
        <v>136</v>
      </c>
      <c r="K4177" t="s">
        <v>137</v>
      </c>
      <c r="L4177" t="s">
        <v>12199</v>
      </c>
      <c r="M4177" t="s">
        <v>12200</v>
      </c>
      <c r="N4177">
        <v>2.6247222219999999</v>
      </c>
      <c r="O4177">
        <v>0</v>
      </c>
      <c r="P4177">
        <v>6</v>
      </c>
      <c r="Q4177">
        <v>0</v>
      </c>
      <c r="R4177">
        <v>4</v>
      </c>
      <c r="S4177">
        <v>0</v>
      </c>
      <c r="T4177">
        <v>1</v>
      </c>
      <c r="U4177">
        <v>0</v>
      </c>
      <c r="V4177">
        <v>0</v>
      </c>
      <c r="W4177">
        <v>0</v>
      </c>
      <c r="X4177">
        <v>2.6301391769618081</v>
      </c>
      <c r="Y4177">
        <v>0</v>
      </c>
      <c r="Z4177">
        <v>1.8568450614284393</v>
      </c>
      <c r="AA4177">
        <v>0</v>
      </c>
      <c r="AB4177">
        <v>16.452866694878459</v>
      </c>
      <c r="AC4177">
        <v>0</v>
      </c>
      <c r="AD4177">
        <v>0</v>
      </c>
      <c r="AE4177">
        <v>20.939850933268708</v>
      </c>
    </row>
    <row r="4178" spans="1:31" x14ac:dyDescent="0.25">
      <c r="A4178">
        <v>1813646</v>
      </c>
      <c r="B4178">
        <v>1</v>
      </c>
      <c r="C4178" t="s">
        <v>80</v>
      </c>
      <c r="D4178" t="s">
        <v>96</v>
      </c>
      <c r="E4178" t="s">
        <v>131</v>
      </c>
      <c r="F4178" t="s">
        <v>12201</v>
      </c>
      <c r="G4178" t="s">
        <v>133</v>
      </c>
      <c r="H4178" t="s">
        <v>134</v>
      </c>
      <c r="I4178" t="s">
        <v>135</v>
      </c>
      <c r="J4178" t="s">
        <v>136</v>
      </c>
      <c r="K4178" t="s">
        <v>137</v>
      </c>
      <c r="L4178" t="s">
        <v>12202</v>
      </c>
      <c r="M4178" t="s">
        <v>12203</v>
      </c>
      <c r="N4178">
        <v>1.03</v>
      </c>
      <c r="O4178">
        <v>0</v>
      </c>
      <c r="P4178">
        <v>1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1.6506999292162958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1.6506999292162958</v>
      </c>
    </row>
    <row r="4179" spans="1:31" x14ac:dyDescent="0.25">
      <c r="A4179">
        <v>1813648</v>
      </c>
      <c r="B4179">
        <v>1</v>
      </c>
      <c r="C4179" t="s">
        <v>81</v>
      </c>
      <c r="D4179" t="s">
        <v>118</v>
      </c>
      <c r="E4179" t="s">
        <v>146</v>
      </c>
      <c r="F4179" t="s">
        <v>1673</v>
      </c>
      <c r="G4179" t="s">
        <v>593</v>
      </c>
      <c r="H4179" t="s">
        <v>143</v>
      </c>
      <c r="I4179" t="s">
        <v>135</v>
      </c>
      <c r="J4179" t="s">
        <v>136</v>
      </c>
      <c r="K4179" t="s">
        <v>137</v>
      </c>
      <c r="L4179" t="s">
        <v>12204</v>
      </c>
      <c r="M4179" t="s">
        <v>12205</v>
      </c>
      <c r="N4179">
        <v>1.437777777</v>
      </c>
      <c r="O4179">
        <v>0</v>
      </c>
      <c r="P4179">
        <v>327</v>
      </c>
      <c r="Q4179">
        <v>0</v>
      </c>
      <c r="R4179">
        <v>15</v>
      </c>
      <c r="S4179">
        <v>0</v>
      </c>
      <c r="T4179">
        <v>32</v>
      </c>
      <c r="U4179">
        <v>0</v>
      </c>
      <c r="V4179">
        <v>0</v>
      </c>
      <c r="W4179">
        <v>0</v>
      </c>
      <c r="X4179">
        <v>100.86614015207395</v>
      </c>
      <c r="Y4179">
        <v>0</v>
      </c>
      <c r="Z4179">
        <v>1.9175065254794479</v>
      </c>
      <c r="AA4179">
        <v>0</v>
      </c>
      <c r="AB4179">
        <v>9.9023482536235203</v>
      </c>
      <c r="AC4179">
        <v>0</v>
      </c>
      <c r="AD4179">
        <v>0</v>
      </c>
      <c r="AE4179">
        <v>112.68599493117692</v>
      </c>
    </row>
    <row r="4180" spans="1:31" x14ac:dyDescent="0.25">
      <c r="A4180">
        <v>1813649</v>
      </c>
      <c r="B4180">
        <v>1</v>
      </c>
      <c r="C4180" t="s">
        <v>80</v>
      </c>
      <c r="D4180" t="s">
        <v>107</v>
      </c>
      <c r="E4180" t="s">
        <v>131</v>
      </c>
      <c r="F4180" t="s">
        <v>12206</v>
      </c>
      <c r="G4180" t="s">
        <v>133</v>
      </c>
      <c r="H4180" t="s">
        <v>134</v>
      </c>
      <c r="I4180" t="s">
        <v>135</v>
      </c>
      <c r="J4180" t="s">
        <v>136</v>
      </c>
      <c r="K4180" t="s">
        <v>137</v>
      </c>
      <c r="L4180" t="s">
        <v>12207</v>
      </c>
      <c r="M4180" t="s">
        <v>12208</v>
      </c>
      <c r="N4180">
        <v>11.975277777000001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0.20085660655463863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0.20085660655463863</v>
      </c>
    </row>
    <row r="4181" spans="1:31" x14ac:dyDescent="0.25">
      <c r="A4181">
        <v>1813651</v>
      </c>
      <c r="B4181">
        <v>1</v>
      </c>
      <c r="C4181" t="s">
        <v>80</v>
      </c>
      <c r="D4181" t="s">
        <v>103</v>
      </c>
      <c r="E4181" t="s">
        <v>131</v>
      </c>
      <c r="F4181" t="s">
        <v>12209</v>
      </c>
      <c r="G4181" t="s">
        <v>231</v>
      </c>
      <c r="H4181" t="s">
        <v>134</v>
      </c>
      <c r="I4181" t="s">
        <v>135</v>
      </c>
      <c r="J4181" t="s">
        <v>136</v>
      </c>
      <c r="K4181" t="s">
        <v>137</v>
      </c>
      <c r="L4181" t="s">
        <v>12210</v>
      </c>
      <c r="M4181" t="s">
        <v>12211</v>
      </c>
      <c r="N4181">
        <v>1.368055555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7.6020970986537512E-2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7.6020970986537512E-2</v>
      </c>
    </row>
    <row r="4182" spans="1:31" x14ac:dyDescent="0.25">
      <c r="A4182">
        <v>1813653</v>
      </c>
      <c r="B4182">
        <v>1</v>
      </c>
      <c r="C4182" t="s">
        <v>81</v>
      </c>
      <c r="D4182" t="s">
        <v>119</v>
      </c>
      <c r="E4182" t="s">
        <v>193</v>
      </c>
      <c r="F4182" t="s">
        <v>12212</v>
      </c>
      <c r="G4182" t="s">
        <v>726</v>
      </c>
      <c r="H4182" t="s">
        <v>134</v>
      </c>
      <c r="I4182" t="s">
        <v>135</v>
      </c>
      <c r="J4182" t="s">
        <v>136</v>
      </c>
      <c r="K4182" t="s">
        <v>137</v>
      </c>
      <c r="L4182" t="s">
        <v>12213</v>
      </c>
      <c r="M4182" t="s">
        <v>12214</v>
      </c>
      <c r="N4182">
        <v>2.7861111109999999</v>
      </c>
      <c r="O4182">
        <v>0</v>
      </c>
      <c r="P4182">
        <v>2</v>
      </c>
      <c r="Q4182">
        <v>0</v>
      </c>
      <c r="R4182">
        <v>5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1.3616393666754769</v>
      </c>
      <c r="Y4182">
        <v>0</v>
      </c>
      <c r="Z4182">
        <v>0.22948246917793752</v>
      </c>
      <c r="AA4182">
        <v>0</v>
      </c>
      <c r="AB4182">
        <v>0</v>
      </c>
      <c r="AC4182">
        <v>0</v>
      </c>
      <c r="AD4182">
        <v>0</v>
      </c>
      <c r="AE4182">
        <v>1.5911218358534145</v>
      </c>
    </row>
    <row r="4183" spans="1:31" x14ac:dyDescent="0.25">
      <c r="A4183">
        <v>1813655</v>
      </c>
      <c r="B4183">
        <v>1</v>
      </c>
      <c r="C4183" t="s">
        <v>81</v>
      </c>
      <c r="D4183" t="s">
        <v>123</v>
      </c>
      <c r="E4183" t="s">
        <v>146</v>
      </c>
      <c r="F4183" t="s">
        <v>743</v>
      </c>
      <c r="G4183" t="s">
        <v>142</v>
      </c>
      <c r="H4183" t="s">
        <v>143</v>
      </c>
      <c r="I4183" t="s">
        <v>135</v>
      </c>
      <c r="J4183" t="s">
        <v>136</v>
      </c>
      <c r="K4183" t="s">
        <v>137</v>
      </c>
      <c r="L4183" t="s">
        <v>12215</v>
      </c>
      <c r="M4183" t="s">
        <v>12216</v>
      </c>
      <c r="N4183">
        <v>3.8519444439999999</v>
      </c>
      <c r="O4183">
        <v>5</v>
      </c>
      <c r="P4183">
        <v>7</v>
      </c>
      <c r="Q4183">
        <v>178</v>
      </c>
      <c r="R4183">
        <v>129</v>
      </c>
      <c r="S4183">
        <v>28</v>
      </c>
      <c r="T4183">
        <v>14</v>
      </c>
      <c r="U4183">
        <v>0</v>
      </c>
      <c r="V4183">
        <v>0</v>
      </c>
      <c r="W4183">
        <v>5.5060200086688056</v>
      </c>
      <c r="X4183">
        <v>22.420556619201566</v>
      </c>
      <c r="Y4183">
        <v>227.2581727491343</v>
      </c>
      <c r="Z4183">
        <v>203.94995042620113</v>
      </c>
      <c r="AA4183">
        <v>68.97170385020766</v>
      </c>
      <c r="AB4183">
        <v>15.652707791260296</v>
      </c>
      <c r="AC4183">
        <v>0</v>
      </c>
      <c r="AD4183">
        <v>0</v>
      </c>
      <c r="AE4183">
        <v>543.75911144467364</v>
      </c>
    </row>
    <row r="4184" spans="1:31" x14ac:dyDescent="0.25">
      <c r="A4184">
        <v>1813656</v>
      </c>
      <c r="B4184">
        <v>1</v>
      </c>
      <c r="C4184" t="s">
        <v>80</v>
      </c>
      <c r="D4184" t="s">
        <v>99</v>
      </c>
      <c r="E4184" t="s">
        <v>131</v>
      </c>
      <c r="F4184" t="s">
        <v>12217</v>
      </c>
      <c r="G4184" t="s">
        <v>231</v>
      </c>
      <c r="H4184" t="s">
        <v>134</v>
      </c>
      <c r="I4184" t="s">
        <v>135</v>
      </c>
      <c r="J4184" t="s">
        <v>136</v>
      </c>
      <c r="K4184" t="s">
        <v>137</v>
      </c>
      <c r="L4184" t="s">
        <v>12218</v>
      </c>
      <c r="M4184" t="s">
        <v>12219</v>
      </c>
      <c r="N4184">
        <v>1.439166666</v>
      </c>
      <c r="O4184">
        <v>0</v>
      </c>
      <c r="P4184">
        <v>4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0.73029975383137213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0.73029975383137213</v>
      </c>
    </row>
    <row r="4185" spans="1:31" x14ac:dyDescent="0.25">
      <c r="A4185">
        <v>1813657</v>
      </c>
      <c r="B4185">
        <v>1</v>
      </c>
      <c r="C4185" t="s">
        <v>81</v>
      </c>
      <c r="D4185" t="s">
        <v>120</v>
      </c>
      <c r="E4185" t="s">
        <v>131</v>
      </c>
      <c r="F4185" t="s">
        <v>12220</v>
      </c>
      <c r="G4185" t="s">
        <v>231</v>
      </c>
      <c r="H4185" t="s">
        <v>134</v>
      </c>
      <c r="I4185" t="s">
        <v>135</v>
      </c>
      <c r="J4185" t="s">
        <v>136</v>
      </c>
      <c r="K4185" t="s">
        <v>137</v>
      </c>
      <c r="L4185" t="s">
        <v>12221</v>
      </c>
      <c r="M4185" t="s">
        <v>12222</v>
      </c>
      <c r="N4185">
        <v>0.875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3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1.6511086194855</v>
      </c>
      <c r="AC4185">
        <v>0</v>
      </c>
      <c r="AD4185">
        <v>0</v>
      </c>
      <c r="AE4185">
        <v>1.6511086194855</v>
      </c>
    </row>
    <row r="4186" spans="1:31" x14ac:dyDescent="0.25">
      <c r="A4186">
        <v>1814254</v>
      </c>
      <c r="B4186">
        <v>1</v>
      </c>
      <c r="C4186" t="s">
        <v>80</v>
      </c>
      <c r="D4186" t="s">
        <v>88</v>
      </c>
      <c r="E4186" t="s">
        <v>146</v>
      </c>
      <c r="F4186" t="s">
        <v>3765</v>
      </c>
      <c r="G4186" t="s">
        <v>2385</v>
      </c>
      <c r="H4186" t="s">
        <v>143</v>
      </c>
      <c r="I4186" t="s">
        <v>135</v>
      </c>
      <c r="J4186" t="s">
        <v>136</v>
      </c>
      <c r="K4186" t="s">
        <v>137</v>
      </c>
      <c r="L4186" t="s">
        <v>12223</v>
      </c>
      <c r="M4186" t="s">
        <v>12224</v>
      </c>
      <c r="N4186">
        <v>2.6266666660000002</v>
      </c>
      <c r="O4186">
        <v>0</v>
      </c>
      <c r="P4186">
        <v>32</v>
      </c>
      <c r="Q4186">
        <v>0</v>
      </c>
      <c r="R4186">
        <v>0</v>
      </c>
      <c r="S4186">
        <v>0</v>
      </c>
      <c r="T4186">
        <v>2</v>
      </c>
      <c r="U4186">
        <v>0</v>
      </c>
      <c r="V4186">
        <v>0</v>
      </c>
      <c r="W4186">
        <v>0</v>
      </c>
      <c r="X4186">
        <v>23.836611401622559</v>
      </c>
      <c r="Y4186">
        <v>0</v>
      </c>
      <c r="Z4186">
        <v>0</v>
      </c>
      <c r="AA4186">
        <v>0</v>
      </c>
      <c r="AB4186">
        <v>1.2621849894802779</v>
      </c>
      <c r="AC4186">
        <v>0</v>
      </c>
      <c r="AD4186">
        <v>0</v>
      </c>
      <c r="AE4186">
        <v>25.098796391102837</v>
      </c>
    </row>
    <row r="4187" spans="1:31" x14ac:dyDescent="0.25">
      <c r="A4187">
        <v>1813730</v>
      </c>
      <c r="B4187">
        <v>1</v>
      </c>
      <c r="C4187" t="s">
        <v>81</v>
      </c>
      <c r="D4187" t="s">
        <v>120</v>
      </c>
      <c r="E4187" t="s">
        <v>140</v>
      </c>
      <c r="F4187" t="s">
        <v>12225</v>
      </c>
      <c r="G4187" t="s">
        <v>1471</v>
      </c>
      <c r="H4187" t="s">
        <v>143</v>
      </c>
      <c r="I4187" t="s">
        <v>135</v>
      </c>
      <c r="J4187" t="s">
        <v>136</v>
      </c>
      <c r="K4187" t="s">
        <v>137</v>
      </c>
      <c r="L4187" t="s">
        <v>12226</v>
      </c>
      <c r="M4187" t="s">
        <v>12227</v>
      </c>
      <c r="N4187">
        <v>2.4550000000000001</v>
      </c>
      <c r="O4187">
        <v>0</v>
      </c>
      <c r="P4187">
        <v>589</v>
      </c>
      <c r="Q4187">
        <v>7</v>
      </c>
      <c r="R4187">
        <v>12</v>
      </c>
      <c r="S4187">
        <v>3</v>
      </c>
      <c r="T4187">
        <v>59</v>
      </c>
      <c r="U4187">
        <v>2</v>
      </c>
      <c r="V4187">
        <v>0</v>
      </c>
      <c r="W4187">
        <v>0</v>
      </c>
      <c r="X4187">
        <v>287.35049071352245</v>
      </c>
      <c r="Y4187">
        <v>4.4308019392517997</v>
      </c>
      <c r="Z4187">
        <v>27.257723038367804</v>
      </c>
      <c r="AA4187">
        <v>11.571127944063621</v>
      </c>
      <c r="AB4187">
        <v>45.183114916372745</v>
      </c>
      <c r="AC4187">
        <v>723.19705303944011</v>
      </c>
      <c r="AD4187">
        <v>0</v>
      </c>
      <c r="AE4187">
        <v>1098.9903115910186</v>
      </c>
    </row>
    <row r="4188" spans="1:31" x14ac:dyDescent="0.25">
      <c r="A4188">
        <v>1813753</v>
      </c>
      <c r="B4188">
        <v>1</v>
      </c>
      <c r="C4188" t="s">
        <v>80</v>
      </c>
      <c r="D4188" t="s">
        <v>83</v>
      </c>
      <c r="E4188" t="s">
        <v>193</v>
      </c>
      <c r="F4188" t="s">
        <v>12228</v>
      </c>
      <c r="G4188" t="s">
        <v>373</v>
      </c>
      <c r="H4188" t="s">
        <v>134</v>
      </c>
      <c r="I4188" t="s">
        <v>135</v>
      </c>
      <c r="J4188" t="s">
        <v>136</v>
      </c>
      <c r="K4188" t="s">
        <v>137</v>
      </c>
      <c r="L4188" t="s">
        <v>12229</v>
      </c>
      <c r="M4188" t="s">
        <v>12230</v>
      </c>
      <c r="N4188">
        <v>0.95472222200000001</v>
      </c>
      <c r="O4188">
        <v>0</v>
      </c>
      <c r="P4188">
        <v>13</v>
      </c>
      <c r="Q4188">
        <v>0</v>
      </c>
      <c r="R4188">
        <v>0</v>
      </c>
      <c r="S4188">
        <v>0</v>
      </c>
      <c r="T4188">
        <v>2</v>
      </c>
      <c r="U4188">
        <v>0</v>
      </c>
      <c r="V4188">
        <v>0</v>
      </c>
      <c r="W4188">
        <v>0</v>
      </c>
      <c r="X4188">
        <v>4.3152425868852164</v>
      </c>
      <c r="Y4188">
        <v>0</v>
      </c>
      <c r="Z4188">
        <v>0</v>
      </c>
      <c r="AA4188">
        <v>0</v>
      </c>
      <c r="AB4188">
        <v>1.2717554120597514</v>
      </c>
      <c r="AC4188">
        <v>0</v>
      </c>
      <c r="AD4188">
        <v>0</v>
      </c>
      <c r="AE4188">
        <v>5.5869979989449678</v>
      </c>
    </row>
    <row r="4189" spans="1:31" x14ac:dyDescent="0.25">
      <c r="A4189">
        <v>1814131</v>
      </c>
      <c r="B4189">
        <v>1</v>
      </c>
      <c r="C4189" t="s">
        <v>80</v>
      </c>
      <c r="D4189" t="s">
        <v>95</v>
      </c>
      <c r="E4189" t="s">
        <v>176</v>
      </c>
      <c r="F4189" t="s">
        <v>12231</v>
      </c>
      <c r="G4189" t="s">
        <v>2366</v>
      </c>
      <c r="H4189" t="s">
        <v>143</v>
      </c>
      <c r="I4189" t="s">
        <v>135</v>
      </c>
      <c r="J4189" t="s">
        <v>136</v>
      </c>
      <c r="K4189" t="s">
        <v>137</v>
      </c>
      <c r="L4189" t="s">
        <v>12232</v>
      </c>
      <c r="M4189" t="s">
        <v>12233</v>
      </c>
      <c r="N4189">
        <v>0.69527777700000004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2830.6440602165867</v>
      </c>
      <c r="AD4189">
        <v>0</v>
      </c>
      <c r="AE4189">
        <v>2830.6440602165867</v>
      </c>
    </row>
    <row r="4190" spans="1:31" x14ac:dyDescent="0.25">
      <c r="A4190">
        <v>1814045</v>
      </c>
      <c r="B4190">
        <v>1</v>
      </c>
      <c r="C4190" t="s">
        <v>80</v>
      </c>
      <c r="D4190" t="s">
        <v>83</v>
      </c>
      <c r="E4190" t="s">
        <v>131</v>
      </c>
      <c r="F4190" t="s">
        <v>12234</v>
      </c>
      <c r="G4190" t="s">
        <v>209</v>
      </c>
      <c r="H4190" t="s">
        <v>134</v>
      </c>
      <c r="I4190" t="s">
        <v>135</v>
      </c>
      <c r="J4190" t="s">
        <v>136</v>
      </c>
      <c r="K4190" t="s">
        <v>137</v>
      </c>
      <c r="L4190" t="s">
        <v>12235</v>
      </c>
      <c r="M4190" t="s">
        <v>12236</v>
      </c>
      <c r="N4190">
        <v>3.6161111109999999</v>
      </c>
      <c r="O4190">
        <v>0</v>
      </c>
      <c r="P4190">
        <v>3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2.5494572574605767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2.5494572574605767</v>
      </c>
    </row>
    <row r="4191" spans="1:31" x14ac:dyDescent="0.25">
      <c r="A4191">
        <v>1813985</v>
      </c>
      <c r="B4191">
        <v>1</v>
      </c>
      <c r="C4191" t="s">
        <v>80</v>
      </c>
      <c r="D4191" t="s">
        <v>82</v>
      </c>
      <c r="E4191" t="s">
        <v>131</v>
      </c>
      <c r="F4191" t="s">
        <v>12237</v>
      </c>
      <c r="G4191" t="s">
        <v>209</v>
      </c>
      <c r="H4191" t="s">
        <v>134</v>
      </c>
      <c r="I4191" t="s">
        <v>135</v>
      </c>
      <c r="J4191" t="s">
        <v>136</v>
      </c>
      <c r="K4191" t="s">
        <v>137</v>
      </c>
      <c r="L4191" t="s">
        <v>12238</v>
      </c>
      <c r="M4191" t="s">
        <v>12239</v>
      </c>
      <c r="N4191">
        <v>1.169444444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0.31560366441063503</v>
      </c>
      <c r="AC4191">
        <v>0</v>
      </c>
      <c r="AD4191">
        <v>0</v>
      </c>
      <c r="AE4191">
        <v>0.31560366441063503</v>
      </c>
    </row>
    <row r="4192" spans="1:31" x14ac:dyDescent="0.25">
      <c r="A4192">
        <v>1813999</v>
      </c>
      <c r="B4192">
        <v>1</v>
      </c>
      <c r="C4192" t="s">
        <v>81</v>
      </c>
      <c r="D4192" t="s">
        <v>122</v>
      </c>
      <c r="E4192" t="s">
        <v>291</v>
      </c>
      <c r="F4192" t="s">
        <v>11504</v>
      </c>
      <c r="G4192" t="s">
        <v>424</v>
      </c>
      <c r="H4192" t="s">
        <v>134</v>
      </c>
      <c r="I4192" t="s">
        <v>135</v>
      </c>
      <c r="J4192" t="s">
        <v>136</v>
      </c>
      <c r="K4192" t="s">
        <v>137</v>
      </c>
      <c r="L4192" t="s">
        <v>12240</v>
      </c>
      <c r="M4192" t="s">
        <v>12241</v>
      </c>
      <c r="N4192">
        <v>1.1602777769999999</v>
      </c>
      <c r="O4192">
        <v>0</v>
      </c>
      <c r="P4192">
        <v>14</v>
      </c>
      <c r="Q4192">
        <v>0</v>
      </c>
      <c r="R4192">
        <v>8</v>
      </c>
      <c r="S4192">
        <v>0</v>
      </c>
      <c r="T4192">
        <v>7</v>
      </c>
      <c r="U4192">
        <v>0</v>
      </c>
      <c r="V4192">
        <v>0</v>
      </c>
      <c r="W4192">
        <v>0</v>
      </c>
      <c r="X4192">
        <v>1.3854680025262578</v>
      </c>
      <c r="Y4192">
        <v>0</v>
      </c>
      <c r="Z4192">
        <v>1.4775239023627662</v>
      </c>
      <c r="AA4192">
        <v>0</v>
      </c>
      <c r="AB4192">
        <v>12.913624687700116</v>
      </c>
      <c r="AC4192">
        <v>0</v>
      </c>
      <c r="AD4192">
        <v>0</v>
      </c>
      <c r="AE4192">
        <v>15.776616592589139</v>
      </c>
    </row>
    <row r="4193" spans="1:31" x14ac:dyDescent="0.25">
      <c r="A4193">
        <v>1814191</v>
      </c>
      <c r="B4193">
        <v>1</v>
      </c>
      <c r="C4193" t="s">
        <v>81</v>
      </c>
      <c r="D4193" t="s">
        <v>113</v>
      </c>
      <c r="E4193" t="s">
        <v>140</v>
      </c>
      <c r="F4193" t="s">
        <v>5021</v>
      </c>
      <c r="G4193" t="s">
        <v>142</v>
      </c>
      <c r="H4193" t="s">
        <v>143</v>
      </c>
      <c r="I4193" t="s">
        <v>135</v>
      </c>
      <c r="J4193" t="s">
        <v>136</v>
      </c>
      <c r="K4193" t="s">
        <v>137</v>
      </c>
      <c r="L4193" t="s">
        <v>12242</v>
      </c>
      <c r="M4193" t="s">
        <v>12243</v>
      </c>
      <c r="N4193">
        <v>9.4444444000000002E-2</v>
      </c>
      <c r="O4193">
        <v>1</v>
      </c>
      <c r="P4193">
        <v>1477</v>
      </c>
      <c r="Q4193">
        <v>15</v>
      </c>
      <c r="R4193">
        <v>368</v>
      </c>
      <c r="S4193">
        <v>4</v>
      </c>
      <c r="T4193">
        <v>103</v>
      </c>
      <c r="U4193">
        <v>0</v>
      </c>
      <c r="V4193">
        <v>1</v>
      </c>
      <c r="W4193">
        <v>6.1807654289149992E-2</v>
      </c>
      <c r="X4193">
        <v>25.561250422855959</v>
      </c>
      <c r="Y4193">
        <v>1.0392295421363669</v>
      </c>
      <c r="Z4193">
        <v>9.7333858826736872</v>
      </c>
      <c r="AA4193">
        <v>1.7408870439099056</v>
      </c>
      <c r="AB4193">
        <v>3.6531066114527944</v>
      </c>
      <c r="AC4193">
        <v>0</v>
      </c>
      <c r="AD4193">
        <v>8.6246430136977775E-2</v>
      </c>
      <c r="AE4193">
        <v>41.875913587454846</v>
      </c>
    </row>
    <row r="4194" spans="1:31" x14ac:dyDescent="0.25">
      <c r="A4194">
        <v>1813713</v>
      </c>
      <c r="B4194">
        <v>1</v>
      </c>
      <c r="C4194" t="s">
        <v>80</v>
      </c>
      <c r="D4194" t="s">
        <v>83</v>
      </c>
      <c r="E4194" t="s">
        <v>193</v>
      </c>
      <c r="F4194" t="s">
        <v>12244</v>
      </c>
      <c r="G4194" t="s">
        <v>475</v>
      </c>
      <c r="H4194" t="s">
        <v>134</v>
      </c>
      <c r="I4194" t="s">
        <v>135</v>
      </c>
      <c r="J4194" t="s">
        <v>136</v>
      </c>
      <c r="K4194" t="s">
        <v>137</v>
      </c>
      <c r="L4194" t="s">
        <v>12245</v>
      </c>
      <c r="M4194" t="s">
        <v>12246</v>
      </c>
      <c r="N4194">
        <v>0.73444444399999997</v>
      </c>
      <c r="O4194">
        <v>0</v>
      </c>
      <c r="P4194">
        <v>162</v>
      </c>
      <c r="Q4194">
        <v>0</v>
      </c>
      <c r="R4194">
        <v>0</v>
      </c>
      <c r="S4194">
        <v>0</v>
      </c>
      <c r="T4194">
        <v>3</v>
      </c>
      <c r="U4194">
        <v>0</v>
      </c>
      <c r="V4194">
        <v>0</v>
      </c>
      <c r="W4194">
        <v>0</v>
      </c>
      <c r="X4194">
        <v>31.422644796454534</v>
      </c>
      <c r="Y4194">
        <v>0</v>
      </c>
      <c r="Z4194">
        <v>0</v>
      </c>
      <c r="AA4194">
        <v>0</v>
      </c>
      <c r="AB4194">
        <v>0.30322915154418334</v>
      </c>
      <c r="AC4194">
        <v>0</v>
      </c>
      <c r="AD4194">
        <v>0</v>
      </c>
      <c r="AE4194">
        <v>31.725873947998718</v>
      </c>
    </row>
    <row r="4195" spans="1:31" x14ac:dyDescent="0.25">
      <c r="A4195">
        <v>1813770</v>
      </c>
      <c r="B4195">
        <v>1</v>
      </c>
      <c r="C4195" t="s">
        <v>80</v>
      </c>
      <c r="D4195" t="s">
        <v>108</v>
      </c>
      <c r="E4195" t="s">
        <v>131</v>
      </c>
      <c r="F4195" t="s">
        <v>12247</v>
      </c>
      <c r="G4195" t="s">
        <v>279</v>
      </c>
      <c r="H4195" t="s">
        <v>134</v>
      </c>
      <c r="I4195" t="s">
        <v>135</v>
      </c>
      <c r="J4195" t="s">
        <v>136</v>
      </c>
      <c r="K4195" t="s">
        <v>137</v>
      </c>
      <c r="L4195" t="s">
        <v>12248</v>
      </c>
      <c r="M4195" t="s">
        <v>12249</v>
      </c>
      <c r="N4195">
        <v>2.4125000000000001</v>
      </c>
      <c r="O4195">
        <v>0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0.52195170396201007</v>
      </c>
      <c r="AA4195">
        <v>0</v>
      </c>
      <c r="AB4195">
        <v>0</v>
      </c>
      <c r="AC4195">
        <v>0</v>
      </c>
      <c r="AD4195">
        <v>0</v>
      </c>
      <c r="AE4195">
        <v>0.52195170396201007</v>
      </c>
    </row>
    <row r="4196" spans="1:31" x14ac:dyDescent="0.25">
      <c r="A4196">
        <v>1813776</v>
      </c>
      <c r="B4196">
        <v>1</v>
      </c>
      <c r="C4196" t="s">
        <v>80</v>
      </c>
      <c r="D4196" t="s">
        <v>98</v>
      </c>
      <c r="E4196" t="s">
        <v>131</v>
      </c>
      <c r="F4196" t="s">
        <v>12250</v>
      </c>
      <c r="G4196" t="s">
        <v>231</v>
      </c>
      <c r="H4196" t="s">
        <v>134</v>
      </c>
      <c r="I4196" t="s">
        <v>135</v>
      </c>
      <c r="J4196" t="s">
        <v>136</v>
      </c>
      <c r="K4196" t="s">
        <v>137</v>
      </c>
      <c r="L4196" t="s">
        <v>12251</v>
      </c>
      <c r="M4196" t="s">
        <v>12252</v>
      </c>
      <c r="N4196">
        <v>2.991944444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0.33598294657311639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0.33598294657311639</v>
      </c>
    </row>
    <row r="4197" spans="1:31" x14ac:dyDescent="0.25">
      <c r="A4197">
        <v>1813670</v>
      </c>
      <c r="B4197">
        <v>1</v>
      </c>
      <c r="C4197" t="s">
        <v>80</v>
      </c>
      <c r="D4197" t="s">
        <v>105</v>
      </c>
      <c r="E4197" t="s">
        <v>176</v>
      </c>
      <c r="F4197" t="s">
        <v>8442</v>
      </c>
      <c r="G4197" t="s">
        <v>158</v>
      </c>
      <c r="H4197" t="s">
        <v>143</v>
      </c>
      <c r="I4197" t="s">
        <v>199</v>
      </c>
      <c r="J4197" t="s">
        <v>136</v>
      </c>
      <c r="K4197" t="s">
        <v>159</v>
      </c>
      <c r="L4197" t="s">
        <v>12253</v>
      </c>
      <c r="M4197" t="s">
        <v>12254</v>
      </c>
      <c r="N4197">
        <v>0.05</v>
      </c>
      <c r="O4197">
        <v>0</v>
      </c>
      <c r="P4197">
        <v>4215</v>
      </c>
      <c r="Q4197">
        <v>0</v>
      </c>
      <c r="R4197">
        <v>1</v>
      </c>
      <c r="S4197">
        <v>1</v>
      </c>
      <c r="T4197">
        <v>263</v>
      </c>
      <c r="U4197">
        <v>0</v>
      </c>
      <c r="V4197">
        <v>2</v>
      </c>
      <c r="W4197">
        <v>0</v>
      </c>
      <c r="X4197">
        <v>32.198116111002079</v>
      </c>
      <c r="Y4197">
        <v>0</v>
      </c>
      <c r="Z4197">
        <v>5.8729875596000014E-3</v>
      </c>
      <c r="AA4197">
        <v>0.62417193959924999</v>
      </c>
      <c r="AB4197">
        <v>5.7071536554076028</v>
      </c>
      <c r="AC4197">
        <v>0</v>
      </c>
      <c r="AD4197">
        <v>3.7656599932133505</v>
      </c>
      <c r="AE4197">
        <v>42.300974686781878</v>
      </c>
    </row>
    <row r="4198" spans="1:31" x14ac:dyDescent="0.25">
      <c r="A4198">
        <v>1813687</v>
      </c>
      <c r="B4198">
        <v>1</v>
      </c>
      <c r="C4198" t="s">
        <v>80</v>
      </c>
      <c r="D4198" t="s">
        <v>98</v>
      </c>
      <c r="E4198" t="s">
        <v>131</v>
      </c>
      <c r="F4198" t="s">
        <v>12255</v>
      </c>
      <c r="G4198" t="s">
        <v>231</v>
      </c>
      <c r="H4198" t="s">
        <v>134</v>
      </c>
      <c r="I4198" t="s">
        <v>135</v>
      </c>
      <c r="J4198" t="s">
        <v>136</v>
      </c>
      <c r="K4198" t="s">
        <v>137</v>
      </c>
      <c r="L4198" t="s">
        <v>12256</v>
      </c>
      <c r="M4198" t="s">
        <v>12257</v>
      </c>
      <c r="N4198">
        <v>2.8344444439999998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1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0.57276458730183677</v>
      </c>
      <c r="AC4198">
        <v>0</v>
      </c>
      <c r="AD4198">
        <v>0</v>
      </c>
      <c r="AE4198">
        <v>0.57276458730183677</v>
      </c>
    </row>
    <row r="4199" spans="1:31" x14ac:dyDescent="0.25">
      <c r="A4199">
        <v>1814228</v>
      </c>
      <c r="B4199">
        <v>1</v>
      </c>
      <c r="C4199" t="s">
        <v>80</v>
      </c>
      <c r="D4199" t="s">
        <v>97</v>
      </c>
      <c r="E4199" t="s">
        <v>131</v>
      </c>
      <c r="F4199" t="s">
        <v>12258</v>
      </c>
      <c r="G4199" t="s">
        <v>231</v>
      </c>
      <c r="H4199" t="s">
        <v>134</v>
      </c>
      <c r="I4199" t="s">
        <v>135</v>
      </c>
      <c r="J4199" t="s">
        <v>136</v>
      </c>
      <c r="K4199" t="s">
        <v>137</v>
      </c>
      <c r="L4199" t="s">
        <v>12259</v>
      </c>
      <c r="M4199" t="s">
        <v>12260</v>
      </c>
      <c r="N4199">
        <v>1.6897222220000001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3.6715940464628331E-2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3.6715940464628331E-2</v>
      </c>
    </row>
    <row r="4200" spans="1:31" x14ac:dyDescent="0.25">
      <c r="A4200">
        <v>1813710</v>
      </c>
      <c r="B4200">
        <v>1</v>
      </c>
      <c r="C4200" t="s">
        <v>81</v>
      </c>
      <c r="D4200" t="s">
        <v>119</v>
      </c>
      <c r="E4200" t="s">
        <v>140</v>
      </c>
      <c r="F4200" t="s">
        <v>12261</v>
      </c>
      <c r="G4200" t="s">
        <v>142</v>
      </c>
      <c r="H4200" t="s">
        <v>143</v>
      </c>
      <c r="I4200" t="s">
        <v>199</v>
      </c>
      <c r="J4200" t="s">
        <v>136</v>
      </c>
      <c r="K4200" t="s">
        <v>137</v>
      </c>
      <c r="L4200" t="s">
        <v>12262</v>
      </c>
      <c r="M4200" t="s">
        <v>12263</v>
      </c>
      <c r="N4200">
        <v>4.7222219999999999E-3</v>
      </c>
      <c r="O4200">
        <v>0</v>
      </c>
      <c r="P4200">
        <v>897</v>
      </c>
      <c r="Q4200">
        <v>55</v>
      </c>
      <c r="R4200">
        <v>55</v>
      </c>
      <c r="S4200">
        <v>1</v>
      </c>
      <c r="T4200">
        <v>60</v>
      </c>
      <c r="U4200">
        <v>0</v>
      </c>
      <c r="V4200">
        <v>0</v>
      </c>
      <c r="W4200">
        <v>0</v>
      </c>
      <c r="X4200">
        <v>0.64326472302102189</v>
      </c>
      <c r="Y4200">
        <v>0.95771663934110229</v>
      </c>
      <c r="Z4200">
        <v>0.28308549033736619</v>
      </c>
      <c r="AA4200">
        <v>4.1387629365646668E-2</v>
      </c>
      <c r="AB4200">
        <v>6.2282191779079163E-2</v>
      </c>
      <c r="AC4200">
        <v>0</v>
      </c>
      <c r="AD4200">
        <v>0</v>
      </c>
      <c r="AE4200">
        <v>1.9877366738442164</v>
      </c>
    </row>
    <row r="4201" spans="1:31" x14ac:dyDescent="0.25">
      <c r="A4201">
        <v>1814188</v>
      </c>
      <c r="B4201">
        <v>1</v>
      </c>
      <c r="C4201" t="s">
        <v>81</v>
      </c>
      <c r="D4201" t="s">
        <v>128</v>
      </c>
      <c r="E4201" t="s">
        <v>146</v>
      </c>
      <c r="F4201" t="s">
        <v>12264</v>
      </c>
      <c r="G4201" t="s">
        <v>142</v>
      </c>
      <c r="H4201" t="s">
        <v>143</v>
      </c>
      <c r="I4201" t="s">
        <v>135</v>
      </c>
      <c r="J4201" t="s">
        <v>136</v>
      </c>
      <c r="K4201" t="s">
        <v>137</v>
      </c>
      <c r="L4201" t="s">
        <v>12265</v>
      </c>
      <c r="M4201" t="s">
        <v>12266</v>
      </c>
      <c r="N4201">
        <v>0.80416666599999997</v>
      </c>
      <c r="O4201">
        <v>0</v>
      </c>
      <c r="P4201">
        <v>2537</v>
      </c>
      <c r="Q4201">
        <v>0</v>
      </c>
      <c r="R4201">
        <v>8</v>
      </c>
      <c r="S4201">
        <v>0</v>
      </c>
      <c r="T4201">
        <v>138</v>
      </c>
      <c r="U4201">
        <v>0</v>
      </c>
      <c r="V4201">
        <v>0</v>
      </c>
      <c r="W4201">
        <v>0</v>
      </c>
      <c r="X4201">
        <v>590.25932613983093</v>
      </c>
      <c r="Y4201">
        <v>0</v>
      </c>
      <c r="Z4201">
        <v>1.3228013299321333</v>
      </c>
      <c r="AA4201">
        <v>0</v>
      </c>
      <c r="AB4201">
        <v>50.095925359125879</v>
      </c>
      <c r="AC4201">
        <v>0</v>
      </c>
      <c r="AD4201">
        <v>0</v>
      </c>
      <c r="AE4201">
        <v>641.67805282888889</v>
      </c>
    </row>
    <row r="4202" spans="1:31" x14ac:dyDescent="0.25">
      <c r="A4202">
        <v>1814082</v>
      </c>
      <c r="B4202">
        <v>1</v>
      </c>
      <c r="C4202" t="s">
        <v>81</v>
      </c>
      <c r="D4202" t="s">
        <v>114</v>
      </c>
      <c r="E4202" t="s">
        <v>193</v>
      </c>
      <c r="F4202" t="s">
        <v>12267</v>
      </c>
      <c r="G4202" t="s">
        <v>235</v>
      </c>
      <c r="H4202" t="s">
        <v>134</v>
      </c>
      <c r="I4202" t="s">
        <v>135</v>
      </c>
      <c r="J4202" t="s">
        <v>136</v>
      </c>
      <c r="K4202" t="s">
        <v>137</v>
      </c>
      <c r="L4202" t="s">
        <v>12268</v>
      </c>
      <c r="M4202" t="s">
        <v>12269</v>
      </c>
      <c r="N4202">
        <v>0.48194444400000003</v>
      </c>
      <c r="O4202">
        <v>0</v>
      </c>
      <c r="P4202">
        <v>114</v>
      </c>
      <c r="Q4202">
        <v>0</v>
      </c>
      <c r="R4202">
        <v>0</v>
      </c>
      <c r="S4202">
        <v>0</v>
      </c>
      <c r="T4202">
        <v>3</v>
      </c>
      <c r="U4202">
        <v>0</v>
      </c>
      <c r="V4202">
        <v>0</v>
      </c>
      <c r="W4202">
        <v>0</v>
      </c>
      <c r="X4202">
        <v>9.2704167334887693</v>
      </c>
      <c r="Y4202">
        <v>0</v>
      </c>
      <c r="Z4202">
        <v>0</v>
      </c>
      <c r="AA4202">
        <v>0</v>
      </c>
      <c r="AB4202">
        <v>0.91462228554281666</v>
      </c>
      <c r="AC4202">
        <v>0</v>
      </c>
      <c r="AD4202">
        <v>0</v>
      </c>
      <c r="AE4202">
        <v>10.185039019031587</v>
      </c>
    </row>
    <row r="4203" spans="1:31" x14ac:dyDescent="0.25">
      <c r="A4203">
        <v>1814234</v>
      </c>
      <c r="B4203">
        <v>1</v>
      </c>
      <c r="C4203" t="s">
        <v>80</v>
      </c>
      <c r="D4203" t="s">
        <v>98</v>
      </c>
      <c r="E4203" t="s">
        <v>193</v>
      </c>
      <c r="F4203" t="s">
        <v>12270</v>
      </c>
      <c r="G4203" t="s">
        <v>726</v>
      </c>
      <c r="H4203" t="s">
        <v>134</v>
      </c>
      <c r="I4203" t="s">
        <v>135</v>
      </c>
      <c r="J4203" t="s">
        <v>136</v>
      </c>
      <c r="K4203" t="s">
        <v>137</v>
      </c>
      <c r="L4203" t="s">
        <v>12271</v>
      </c>
      <c r="M4203" t="s">
        <v>12272</v>
      </c>
      <c r="N4203">
        <v>2.2172222220000002</v>
      </c>
      <c r="O4203">
        <v>0</v>
      </c>
      <c r="P4203">
        <v>9</v>
      </c>
      <c r="Q4203">
        <v>0</v>
      </c>
      <c r="R4203">
        <v>13</v>
      </c>
      <c r="S4203">
        <v>0</v>
      </c>
      <c r="T4203">
        <v>8</v>
      </c>
      <c r="U4203">
        <v>0</v>
      </c>
      <c r="V4203">
        <v>0</v>
      </c>
      <c r="W4203">
        <v>0</v>
      </c>
      <c r="X4203">
        <v>5.6259552279103175</v>
      </c>
      <c r="Y4203">
        <v>0</v>
      </c>
      <c r="Z4203">
        <v>10.974874797584766</v>
      </c>
      <c r="AA4203">
        <v>0</v>
      </c>
      <c r="AB4203">
        <v>6.4114773860315726</v>
      </c>
      <c r="AC4203">
        <v>0</v>
      </c>
      <c r="AD4203">
        <v>0</v>
      </c>
      <c r="AE4203">
        <v>23.012307411526656</v>
      </c>
    </row>
    <row r="4204" spans="1:31" x14ac:dyDescent="0.25">
      <c r="A4204">
        <v>1814048</v>
      </c>
      <c r="B4204">
        <v>1</v>
      </c>
      <c r="C4204" t="s">
        <v>80</v>
      </c>
      <c r="D4204" t="s">
        <v>101</v>
      </c>
      <c r="E4204" t="s">
        <v>131</v>
      </c>
      <c r="F4204" t="s">
        <v>12273</v>
      </c>
      <c r="G4204" t="s">
        <v>209</v>
      </c>
      <c r="H4204" t="s">
        <v>134</v>
      </c>
      <c r="I4204" t="s">
        <v>135</v>
      </c>
      <c r="J4204" t="s">
        <v>136</v>
      </c>
      <c r="K4204" t="s">
        <v>137</v>
      </c>
      <c r="L4204" t="s">
        <v>12274</v>
      </c>
      <c r="M4204" t="s">
        <v>12275</v>
      </c>
      <c r="N4204">
        <v>1.6869444440000001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0.38097047845267779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0.38097047845267779</v>
      </c>
    </row>
    <row r="4205" spans="1:31" x14ac:dyDescent="0.25">
      <c r="A4205">
        <v>1814042</v>
      </c>
      <c r="B4205">
        <v>1</v>
      </c>
      <c r="C4205" t="s">
        <v>80</v>
      </c>
      <c r="D4205" t="s">
        <v>107</v>
      </c>
      <c r="E4205" t="s">
        <v>131</v>
      </c>
      <c r="F4205" t="s">
        <v>12276</v>
      </c>
      <c r="G4205" t="s">
        <v>133</v>
      </c>
      <c r="H4205" t="s">
        <v>134</v>
      </c>
      <c r="I4205" t="s">
        <v>135</v>
      </c>
      <c r="J4205" t="s">
        <v>136</v>
      </c>
      <c r="K4205" t="s">
        <v>137</v>
      </c>
      <c r="L4205" t="s">
        <v>12277</v>
      </c>
      <c r="M4205" t="s">
        <v>12278</v>
      </c>
      <c r="N4205">
        <v>3.5661111110000001</v>
      </c>
      <c r="O4205">
        <v>0</v>
      </c>
      <c r="P4205">
        <v>9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3.5082325381086941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3.5082325381086941</v>
      </c>
    </row>
    <row r="4206" spans="1:31" x14ac:dyDescent="0.25">
      <c r="A4206">
        <v>1813959</v>
      </c>
      <c r="B4206">
        <v>1</v>
      </c>
      <c r="C4206" t="s">
        <v>80</v>
      </c>
      <c r="D4206" t="s">
        <v>83</v>
      </c>
      <c r="E4206" t="s">
        <v>131</v>
      </c>
      <c r="F4206" t="s">
        <v>12279</v>
      </c>
      <c r="G4206" t="s">
        <v>231</v>
      </c>
      <c r="H4206" t="s">
        <v>134</v>
      </c>
      <c r="I4206" t="s">
        <v>135</v>
      </c>
      <c r="J4206" t="s">
        <v>136</v>
      </c>
      <c r="K4206" t="s">
        <v>137</v>
      </c>
      <c r="L4206" t="s">
        <v>12280</v>
      </c>
      <c r="M4206" t="s">
        <v>12281</v>
      </c>
      <c r="N4206">
        <v>6.0472222220000003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0.28197122052395335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0.28197122052395335</v>
      </c>
    </row>
    <row r="4207" spans="1:31" x14ac:dyDescent="0.25">
      <c r="A4207">
        <v>1814151</v>
      </c>
      <c r="B4207">
        <v>1</v>
      </c>
      <c r="C4207" t="s">
        <v>80</v>
      </c>
      <c r="D4207" t="s">
        <v>100</v>
      </c>
      <c r="E4207" t="s">
        <v>131</v>
      </c>
      <c r="F4207" t="s">
        <v>12282</v>
      </c>
      <c r="G4207" t="s">
        <v>231</v>
      </c>
      <c r="H4207" t="s">
        <v>134</v>
      </c>
      <c r="I4207" t="s">
        <v>135</v>
      </c>
      <c r="J4207" t="s">
        <v>136</v>
      </c>
      <c r="K4207" t="s">
        <v>137</v>
      </c>
      <c r="L4207" t="s">
        <v>12283</v>
      </c>
      <c r="M4207" t="s">
        <v>12284</v>
      </c>
      <c r="N4207">
        <v>2.466388888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</row>
    <row r="4208" spans="1:31" x14ac:dyDescent="0.25">
      <c r="A4208">
        <v>1814128</v>
      </c>
      <c r="B4208">
        <v>1</v>
      </c>
      <c r="C4208" t="s">
        <v>81</v>
      </c>
      <c r="D4208" t="s">
        <v>124</v>
      </c>
      <c r="E4208" t="s">
        <v>131</v>
      </c>
      <c r="F4208" t="s">
        <v>12285</v>
      </c>
      <c r="G4208" t="s">
        <v>231</v>
      </c>
      <c r="H4208" t="s">
        <v>134</v>
      </c>
      <c r="I4208" t="s">
        <v>135</v>
      </c>
      <c r="J4208" t="s">
        <v>136</v>
      </c>
      <c r="K4208" t="s">
        <v>137</v>
      </c>
      <c r="L4208" t="s">
        <v>12286</v>
      </c>
      <c r="M4208" t="s">
        <v>12287</v>
      </c>
      <c r="N4208">
        <v>0.74444444399999998</v>
      </c>
      <c r="O4208">
        <v>0</v>
      </c>
      <c r="P4208">
        <v>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0.11004636093879556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0.11004636093879556</v>
      </c>
    </row>
    <row r="4209" spans="1:31" x14ac:dyDescent="0.25">
      <c r="A4209">
        <v>1813773</v>
      </c>
      <c r="B4209">
        <v>1</v>
      </c>
      <c r="C4209" t="s">
        <v>81</v>
      </c>
      <c r="D4209" t="s">
        <v>120</v>
      </c>
      <c r="E4209" t="s">
        <v>146</v>
      </c>
      <c r="F4209" t="s">
        <v>12288</v>
      </c>
      <c r="G4209" t="s">
        <v>142</v>
      </c>
      <c r="H4209" t="s">
        <v>143</v>
      </c>
      <c r="I4209" t="s">
        <v>135</v>
      </c>
      <c r="J4209" t="s">
        <v>136</v>
      </c>
      <c r="K4209" t="s">
        <v>137</v>
      </c>
      <c r="L4209" t="s">
        <v>12289</v>
      </c>
      <c r="M4209" t="s">
        <v>12290</v>
      </c>
      <c r="N4209">
        <v>0.83833333300000001</v>
      </c>
      <c r="O4209">
        <v>0</v>
      </c>
      <c r="P4209">
        <v>99</v>
      </c>
      <c r="Q4209">
        <v>0</v>
      </c>
      <c r="R4209">
        <v>5</v>
      </c>
      <c r="S4209">
        <v>0</v>
      </c>
      <c r="T4209">
        <v>19</v>
      </c>
      <c r="U4209">
        <v>0</v>
      </c>
      <c r="V4209">
        <v>0</v>
      </c>
      <c r="W4209">
        <v>0</v>
      </c>
      <c r="X4209">
        <v>12.843799563651626</v>
      </c>
      <c r="Y4209">
        <v>0</v>
      </c>
      <c r="Z4209">
        <v>1.0523502008728685</v>
      </c>
      <c r="AA4209">
        <v>0</v>
      </c>
      <c r="AB4209">
        <v>6.9057314640998904</v>
      </c>
      <c r="AC4209">
        <v>0</v>
      </c>
      <c r="AD4209">
        <v>0</v>
      </c>
      <c r="AE4209">
        <v>20.801881228624385</v>
      </c>
    </row>
    <row r="4210" spans="1:31" x14ac:dyDescent="0.25">
      <c r="A4210">
        <v>1814022</v>
      </c>
      <c r="B4210">
        <v>1</v>
      </c>
      <c r="C4210" t="s">
        <v>80</v>
      </c>
      <c r="D4210" t="s">
        <v>101</v>
      </c>
      <c r="E4210" t="s">
        <v>131</v>
      </c>
      <c r="F4210" t="s">
        <v>12291</v>
      </c>
      <c r="G4210" t="s">
        <v>231</v>
      </c>
      <c r="H4210" t="s">
        <v>134</v>
      </c>
      <c r="I4210" t="s">
        <v>135</v>
      </c>
      <c r="J4210" t="s">
        <v>136</v>
      </c>
      <c r="K4210" t="s">
        <v>137</v>
      </c>
      <c r="L4210" t="s">
        <v>12292</v>
      </c>
      <c r="M4210" t="s">
        <v>12293</v>
      </c>
      <c r="N4210">
        <v>1.893611111</v>
      </c>
      <c r="O4210">
        <v>0</v>
      </c>
      <c r="P4210">
        <v>1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0.14087687753674447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0.14087687753674447</v>
      </c>
    </row>
    <row r="4211" spans="1:31" x14ac:dyDescent="0.25">
      <c r="A4211">
        <v>1813667</v>
      </c>
      <c r="B4211">
        <v>1</v>
      </c>
      <c r="C4211" t="s">
        <v>81</v>
      </c>
      <c r="D4211" t="s">
        <v>116</v>
      </c>
      <c r="E4211" t="s">
        <v>146</v>
      </c>
      <c r="F4211" t="s">
        <v>4248</v>
      </c>
      <c r="G4211" t="s">
        <v>142</v>
      </c>
      <c r="H4211" t="s">
        <v>143</v>
      </c>
      <c r="I4211" t="s">
        <v>135</v>
      </c>
      <c r="J4211" t="s">
        <v>136</v>
      </c>
      <c r="K4211" t="s">
        <v>137</v>
      </c>
      <c r="L4211" t="s">
        <v>12294</v>
      </c>
      <c r="M4211" t="s">
        <v>12295</v>
      </c>
      <c r="N4211">
        <v>0.46361111100000002</v>
      </c>
      <c r="O4211">
        <v>0</v>
      </c>
      <c r="P4211">
        <v>371</v>
      </c>
      <c r="Q4211">
        <v>0</v>
      </c>
      <c r="R4211">
        <v>4</v>
      </c>
      <c r="S4211">
        <v>3</v>
      </c>
      <c r="T4211">
        <v>34</v>
      </c>
      <c r="U4211">
        <v>1</v>
      </c>
      <c r="V4211">
        <v>0</v>
      </c>
      <c r="W4211">
        <v>0</v>
      </c>
      <c r="X4211">
        <v>22.475222581847927</v>
      </c>
      <c r="Y4211">
        <v>0</v>
      </c>
      <c r="Z4211">
        <v>5.47713316595239E-2</v>
      </c>
      <c r="AA4211">
        <v>6.4632850331435412</v>
      </c>
      <c r="AB4211">
        <v>3.14547851040277</v>
      </c>
      <c r="AC4211">
        <v>5.812566874365686</v>
      </c>
      <c r="AD4211">
        <v>0</v>
      </c>
      <c r="AE4211">
        <v>37.95132433141945</v>
      </c>
    </row>
    <row r="4212" spans="1:31" x14ac:dyDescent="0.25">
      <c r="A4212">
        <v>1814065</v>
      </c>
      <c r="B4212">
        <v>1</v>
      </c>
      <c r="C4212" t="s">
        <v>80</v>
      </c>
      <c r="D4212" t="s">
        <v>100</v>
      </c>
      <c r="E4212" t="s">
        <v>193</v>
      </c>
      <c r="F4212" t="s">
        <v>12296</v>
      </c>
      <c r="G4212" t="s">
        <v>373</v>
      </c>
      <c r="H4212" t="s">
        <v>134</v>
      </c>
      <c r="I4212" t="s">
        <v>135</v>
      </c>
      <c r="J4212" t="s">
        <v>136</v>
      </c>
      <c r="K4212" t="s">
        <v>137</v>
      </c>
      <c r="L4212" t="s">
        <v>12297</v>
      </c>
      <c r="M4212" t="s">
        <v>12298</v>
      </c>
      <c r="N4212">
        <v>5.4902777770000002</v>
      </c>
      <c r="O4212">
        <v>0</v>
      </c>
      <c r="P4212">
        <v>10</v>
      </c>
      <c r="Q4212">
        <v>0</v>
      </c>
      <c r="R4212">
        <v>7</v>
      </c>
      <c r="S4212">
        <v>0</v>
      </c>
      <c r="T4212">
        <v>4</v>
      </c>
      <c r="U4212">
        <v>0</v>
      </c>
      <c r="V4212">
        <v>0</v>
      </c>
      <c r="W4212">
        <v>0</v>
      </c>
      <c r="X4212">
        <v>7.1479128681356903</v>
      </c>
      <c r="Y4212">
        <v>0</v>
      </c>
      <c r="Z4212">
        <v>9.6108062449900729</v>
      </c>
      <c r="AA4212">
        <v>0</v>
      </c>
      <c r="AB4212">
        <v>7.0536244761220708</v>
      </c>
      <c r="AC4212">
        <v>0</v>
      </c>
      <c r="AD4212">
        <v>0</v>
      </c>
      <c r="AE4212">
        <v>23.812343589247835</v>
      </c>
    </row>
    <row r="4213" spans="1:31" x14ac:dyDescent="0.25">
      <c r="A4213">
        <v>1813673</v>
      </c>
      <c r="B4213">
        <v>1</v>
      </c>
      <c r="C4213" t="s">
        <v>80</v>
      </c>
      <c r="D4213" t="s">
        <v>105</v>
      </c>
      <c r="E4213" t="s">
        <v>176</v>
      </c>
      <c r="F4213" t="s">
        <v>12299</v>
      </c>
      <c r="G4213" t="s">
        <v>158</v>
      </c>
      <c r="H4213" t="s">
        <v>143</v>
      </c>
      <c r="I4213" t="s">
        <v>135</v>
      </c>
      <c r="J4213" t="s">
        <v>136</v>
      </c>
      <c r="K4213" t="s">
        <v>159</v>
      </c>
      <c r="L4213" t="s">
        <v>12300</v>
      </c>
      <c r="M4213" t="s">
        <v>12301</v>
      </c>
      <c r="N4213">
        <v>5.4604444000000002E-2</v>
      </c>
      <c r="O4213">
        <v>0</v>
      </c>
      <c r="P4213">
        <v>136</v>
      </c>
      <c r="Q4213">
        <v>0</v>
      </c>
      <c r="R4213">
        <v>0</v>
      </c>
      <c r="S4213">
        <v>16</v>
      </c>
      <c r="T4213">
        <v>23</v>
      </c>
      <c r="U4213">
        <v>16</v>
      </c>
      <c r="V4213">
        <v>3</v>
      </c>
      <c r="W4213">
        <v>0</v>
      </c>
      <c r="X4213">
        <v>1.2611152396834617</v>
      </c>
      <c r="Y4213">
        <v>0</v>
      </c>
      <c r="Z4213">
        <v>0</v>
      </c>
      <c r="AA4213">
        <v>3.5859492702794777</v>
      </c>
      <c r="AB4213">
        <v>1.0363965036393201</v>
      </c>
      <c r="AC4213">
        <v>47.868925416760071</v>
      </c>
      <c r="AD4213">
        <v>1.3147203885631917</v>
      </c>
      <c r="AE4213">
        <v>55.067106818925524</v>
      </c>
    </row>
    <row r="4214" spans="1:31" x14ac:dyDescent="0.25">
      <c r="A4214">
        <v>1813736</v>
      </c>
      <c r="B4214">
        <v>1</v>
      </c>
      <c r="C4214" t="s">
        <v>80</v>
      </c>
      <c r="D4214" t="s">
        <v>91</v>
      </c>
      <c r="E4214" t="s">
        <v>176</v>
      </c>
      <c r="F4214" t="s">
        <v>12302</v>
      </c>
      <c r="G4214" t="s">
        <v>142</v>
      </c>
      <c r="H4214" t="s">
        <v>143</v>
      </c>
      <c r="I4214" t="s">
        <v>135</v>
      </c>
      <c r="J4214" t="s">
        <v>136</v>
      </c>
      <c r="K4214" t="s">
        <v>137</v>
      </c>
      <c r="L4214" t="s">
        <v>12303</v>
      </c>
      <c r="M4214" t="s">
        <v>12304</v>
      </c>
      <c r="N4214">
        <v>1.4869444439999999</v>
      </c>
      <c r="O4214">
        <v>2</v>
      </c>
      <c r="P4214">
        <v>0</v>
      </c>
      <c r="Q4214">
        <v>16</v>
      </c>
      <c r="R4214">
        <v>23</v>
      </c>
      <c r="S4214">
        <v>7</v>
      </c>
      <c r="T4214">
        <v>3</v>
      </c>
      <c r="U4214">
        <v>0</v>
      </c>
      <c r="V4214">
        <v>0</v>
      </c>
      <c r="W4214">
        <v>0.88598146350560003</v>
      </c>
      <c r="X4214">
        <v>0</v>
      </c>
      <c r="Y4214">
        <v>88.923975384220327</v>
      </c>
      <c r="Z4214">
        <v>2.4281103405311595</v>
      </c>
      <c r="AA4214">
        <v>23.962653156335268</v>
      </c>
      <c r="AB4214">
        <v>15.548828268789819</v>
      </c>
      <c r="AC4214">
        <v>0</v>
      </c>
      <c r="AD4214">
        <v>0</v>
      </c>
      <c r="AE4214">
        <v>131.74954861338216</v>
      </c>
    </row>
    <row r="4215" spans="1:31" x14ac:dyDescent="0.25">
      <c r="A4215">
        <v>1814154</v>
      </c>
      <c r="B4215">
        <v>1</v>
      </c>
      <c r="C4215" t="s">
        <v>80</v>
      </c>
      <c r="D4215" t="s">
        <v>108</v>
      </c>
      <c r="E4215" t="s">
        <v>193</v>
      </c>
      <c r="F4215" t="s">
        <v>12305</v>
      </c>
      <c r="G4215" t="s">
        <v>726</v>
      </c>
      <c r="H4215" t="s">
        <v>134</v>
      </c>
      <c r="I4215" t="s">
        <v>135</v>
      </c>
      <c r="J4215" t="s">
        <v>136</v>
      </c>
      <c r="K4215" t="s">
        <v>137</v>
      </c>
      <c r="L4215" t="s">
        <v>12306</v>
      </c>
      <c r="M4215" t="s">
        <v>12307</v>
      </c>
      <c r="N4215">
        <v>4.7313888879999997</v>
      </c>
      <c r="O4215">
        <v>0</v>
      </c>
      <c r="P4215">
        <v>13</v>
      </c>
      <c r="Q4215">
        <v>0</v>
      </c>
      <c r="R4215">
        <v>3</v>
      </c>
      <c r="S4215">
        <v>0</v>
      </c>
      <c r="T4215">
        <v>4</v>
      </c>
      <c r="U4215">
        <v>0</v>
      </c>
      <c r="V4215">
        <v>0</v>
      </c>
      <c r="W4215">
        <v>0</v>
      </c>
      <c r="X4215">
        <v>6.9599254000404507</v>
      </c>
      <c r="Y4215">
        <v>0</v>
      </c>
      <c r="Z4215">
        <v>7.4365293748155561E-3</v>
      </c>
      <c r="AA4215">
        <v>0</v>
      </c>
      <c r="AB4215">
        <v>7.6448036428710093</v>
      </c>
      <c r="AC4215">
        <v>0</v>
      </c>
      <c r="AD4215">
        <v>0</v>
      </c>
      <c r="AE4215">
        <v>14.612165572286276</v>
      </c>
    </row>
    <row r="4216" spans="1:31" x14ac:dyDescent="0.25">
      <c r="A4216">
        <v>1814200</v>
      </c>
      <c r="B4216">
        <v>1</v>
      </c>
      <c r="C4216" t="s">
        <v>80</v>
      </c>
      <c r="D4216" t="s">
        <v>96</v>
      </c>
      <c r="E4216" t="s">
        <v>131</v>
      </c>
      <c r="F4216" t="s">
        <v>2102</v>
      </c>
      <c r="G4216" t="s">
        <v>133</v>
      </c>
      <c r="H4216" t="s">
        <v>134</v>
      </c>
      <c r="I4216" t="s">
        <v>135</v>
      </c>
      <c r="J4216" t="s">
        <v>136</v>
      </c>
      <c r="K4216" t="s">
        <v>137</v>
      </c>
      <c r="L4216" t="s">
        <v>12308</v>
      </c>
      <c r="M4216" t="s">
        <v>12309</v>
      </c>
      <c r="N4216">
        <v>3.9769444439999999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0.97668280037143373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0.97668280037143373</v>
      </c>
    </row>
    <row r="4217" spans="1:31" x14ac:dyDescent="0.25">
      <c r="A4217">
        <v>1813699</v>
      </c>
      <c r="B4217">
        <v>1</v>
      </c>
      <c r="C4217" t="s">
        <v>80</v>
      </c>
      <c r="D4217" t="s">
        <v>93</v>
      </c>
      <c r="E4217" t="s">
        <v>131</v>
      </c>
      <c r="F4217" t="s">
        <v>12310</v>
      </c>
      <c r="G4217" t="s">
        <v>231</v>
      </c>
      <c r="H4217" t="s">
        <v>134</v>
      </c>
      <c r="I4217" t="s">
        <v>135</v>
      </c>
      <c r="J4217" t="s">
        <v>136</v>
      </c>
      <c r="K4217" t="s">
        <v>137</v>
      </c>
      <c r="L4217" t="s">
        <v>12311</v>
      </c>
      <c r="M4217" t="s">
        <v>12312</v>
      </c>
      <c r="N4217">
        <v>0.98944444399999998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0.44226087288295118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0.44226087288295118</v>
      </c>
    </row>
    <row r="4218" spans="1:31" x14ac:dyDescent="0.25">
      <c r="A4218">
        <v>1814091</v>
      </c>
      <c r="B4218">
        <v>1</v>
      </c>
      <c r="C4218" t="s">
        <v>80</v>
      </c>
      <c r="D4218" t="s">
        <v>82</v>
      </c>
      <c r="E4218" t="s">
        <v>193</v>
      </c>
      <c r="F4218" t="s">
        <v>12313</v>
      </c>
      <c r="G4218" t="s">
        <v>235</v>
      </c>
      <c r="H4218" t="s">
        <v>134</v>
      </c>
      <c r="I4218" t="s">
        <v>135</v>
      </c>
      <c r="J4218" t="s">
        <v>136</v>
      </c>
      <c r="K4218" t="s">
        <v>137</v>
      </c>
      <c r="L4218" t="s">
        <v>12314</v>
      </c>
      <c r="M4218" t="s">
        <v>12315</v>
      </c>
      <c r="N4218">
        <v>1.0263888880000001</v>
      </c>
      <c r="O4218">
        <v>0</v>
      </c>
      <c r="P4218">
        <v>9</v>
      </c>
      <c r="Q4218">
        <v>0</v>
      </c>
      <c r="R4218">
        <v>0</v>
      </c>
      <c r="S4218">
        <v>0</v>
      </c>
      <c r="T4218">
        <v>76</v>
      </c>
      <c r="U4218">
        <v>0</v>
      </c>
      <c r="V4218">
        <v>0</v>
      </c>
      <c r="W4218">
        <v>0</v>
      </c>
      <c r="X4218">
        <v>1.1426267103777168</v>
      </c>
      <c r="Y4218">
        <v>0</v>
      </c>
      <c r="Z4218">
        <v>0</v>
      </c>
      <c r="AA4218">
        <v>0</v>
      </c>
      <c r="AB4218">
        <v>27.129406778377252</v>
      </c>
      <c r="AC4218">
        <v>0</v>
      </c>
      <c r="AD4218">
        <v>0</v>
      </c>
      <c r="AE4218">
        <v>28.272033488754968</v>
      </c>
    </row>
    <row r="4219" spans="1:31" x14ac:dyDescent="0.25">
      <c r="A4219">
        <v>1814217</v>
      </c>
      <c r="B4219">
        <v>1</v>
      </c>
      <c r="C4219" t="s">
        <v>80</v>
      </c>
      <c r="D4219" t="s">
        <v>102</v>
      </c>
      <c r="E4219" t="s">
        <v>146</v>
      </c>
      <c r="F4219" t="s">
        <v>4712</v>
      </c>
      <c r="G4219" t="s">
        <v>170</v>
      </c>
      <c r="H4219" t="s">
        <v>143</v>
      </c>
      <c r="I4219" t="s">
        <v>135</v>
      </c>
      <c r="J4219" t="s">
        <v>136</v>
      </c>
      <c r="K4219" t="s">
        <v>137</v>
      </c>
      <c r="L4219" t="s">
        <v>12316</v>
      </c>
      <c r="M4219" t="s">
        <v>12317</v>
      </c>
      <c r="N4219">
        <v>0.35416666600000002</v>
      </c>
      <c r="O4219">
        <v>1</v>
      </c>
      <c r="P4219">
        <v>746</v>
      </c>
      <c r="Q4219">
        <v>1</v>
      </c>
      <c r="R4219">
        <v>7</v>
      </c>
      <c r="S4219">
        <v>2</v>
      </c>
      <c r="T4219">
        <v>46</v>
      </c>
      <c r="U4219">
        <v>0</v>
      </c>
      <c r="V4219">
        <v>0</v>
      </c>
      <c r="W4219">
        <v>0.40000551557296005</v>
      </c>
      <c r="X4219">
        <v>35.555842087636606</v>
      </c>
      <c r="Y4219">
        <v>0.25863513609094446</v>
      </c>
      <c r="Z4219">
        <v>0.82887420937077094</v>
      </c>
      <c r="AA4219">
        <v>4.5921653638364539</v>
      </c>
      <c r="AB4219">
        <v>5.2287802783296691</v>
      </c>
      <c r="AC4219">
        <v>0</v>
      </c>
      <c r="AD4219">
        <v>0</v>
      </c>
      <c r="AE4219">
        <v>46.864302590837397</v>
      </c>
    </row>
    <row r="4220" spans="1:31" x14ac:dyDescent="0.25">
      <c r="A4220">
        <v>1814074</v>
      </c>
      <c r="B4220">
        <v>1</v>
      </c>
      <c r="C4220" t="s">
        <v>80</v>
      </c>
      <c r="D4220" t="s">
        <v>106</v>
      </c>
      <c r="E4220" t="s">
        <v>131</v>
      </c>
      <c r="F4220" t="s">
        <v>12318</v>
      </c>
      <c r="G4220" t="s">
        <v>231</v>
      </c>
      <c r="H4220" t="s">
        <v>134</v>
      </c>
      <c r="I4220" t="s">
        <v>135</v>
      </c>
      <c r="J4220" t="s">
        <v>136</v>
      </c>
      <c r="K4220" t="s">
        <v>137</v>
      </c>
      <c r="L4220" t="s">
        <v>12319</v>
      </c>
      <c r="M4220" t="s">
        <v>12320</v>
      </c>
      <c r="N4220">
        <v>3.2936111110000001</v>
      </c>
      <c r="O4220">
        <v>0</v>
      </c>
      <c r="P4220">
        <v>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0.59781296268900008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0.59781296268900008</v>
      </c>
    </row>
    <row r="4221" spans="1:31" x14ac:dyDescent="0.25">
      <c r="A4221">
        <v>1814197</v>
      </c>
      <c r="B4221">
        <v>1</v>
      </c>
      <c r="C4221" t="s">
        <v>80</v>
      </c>
      <c r="D4221" t="s">
        <v>109</v>
      </c>
      <c r="E4221" t="s">
        <v>131</v>
      </c>
      <c r="F4221" t="s">
        <v>12321</v>
      </c>
      <c r="G4221" t="s">
        <v>231</v>
      </c>
      <c r="H4221" t="s">
        <v>134</v>
      </c>
      <c r="I4221" t="s">
        <v>135</v>
      </c>
      <c r="J4221" t="s">
        <v>136</v>
      </c>
      <c r="K4221" t="s">
        <v>137</v>
      </c>
      <c r="L4221" t="s">
        <v>12322</v>
      </c>
      <c r="M4221" t="s">
        <v>12323</v>
      </c>
      <c r="N4221">
        <v>0.83166666600000005</v>
      </c>
      <c r="O4221">
        <v>0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4.8249660614999998E-5</v>
      </c>
      <c r="AA4221">
        <v>0</v>
      </c>
      <c r="AB4221">
        <v>0</v>
      </c>
      <c r="AC4221">
        <v>0</v>
      </c>
      <c r="AD4221">
        <v>0</v>
      </c>
      <c r="AE4221">
        <v>4.8249660614999998E-5</v>
      </c>
    </row>
    <row r="4222" spans="1:31" x14ac:dyDescent="0.25">
      <c r="A4222">
        <v>1814054</v>
      </c>
      <c r="B4222">
        <v>1</v>
      </c>
      <c r="C4222" t="s">
        <v>80</v>
      </c>
      <c r="D4222" t="s">
        <v>83</v>
      </c>
      <c r="E4222" t="s">
        <v>131</v>
      </c>
      <c r="F4222" t="s">
        <v>12324</v>
      </c>
      <c r="G4222" t="s">
        <v>231</v>
      </c>
      <c r="H4222" t="s">
        <v>134</v>
      </c>
      <c r="I4222" t="s">
        <v>135</v>
      </c>
      <c r="J4222" t="s">
        <v>136</v>
      </c>
      <c r="K4222" t="s">
        <v>137</v>
      </c>
      <c r="L4222" t="s">
        <v>12325</v>
      </c>
      <c r="M4222" t="s">
        <v>12326</v>
      </c>
      <c r="N4222">
        <v>6.6924999999999999</v>
      </c>
      <c r="O4222">
        <v>0</v>
      </c>
      <c r="P4222">
        <v>4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10.006012076830322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10.006012076830322</v>
      </c>
    </row>
    <row r="4223" spans="1:31" x14ac:dyDescent="0.25">
      <c r="A4223">
        <v>1814117</v>
      </c>
      <c r="B4223">
        <v>1</v>
      </c>
      <c r="C4223" t="s">
        <v>80</v>
      </c>
      <c r="D4223" t="s">
        <v>86</v>
      </c>
      <c r="E4223" t="s">
        <v>193</v>
      </c>
      <c r="F4223" t="s">
        <v>12327</v>
      </c>
      <c r="G4223" t="s">
        <v>726</v>
      </c>
      <c r="H4223" t="s">
        <v>134</v>
      </c>
      <c r="I4223" t="s">
        <v>135</v>
      </c>
      <c r="J4223" t="s">
        <v>136</v>
      </c>
      <c r="K4223" t="s">
        <v>137</v>
      </c>
      <c r="L4223" t="s">
        <v>12328</v>
      </c>
      <c r="M4223" t="s">
        <v>12329</v>
      </c>
      <c r="N4223">
        <v>1.4411111109999999</v>
      </c>
      <c r="O4223">
        <v>0</v>
      </c>
      <c r="P4223">
        <v>81</v>
      </c>
      <c r="Q4223">
        <v>0</v>
      </c>
      <c r="R4223">
        <v>0</v>
      </c>
      <c r="S4223">
        <v>0</v>
      </c>
      <c r="T4223">
        <v>3</v>
      </c>
      <c r="U4223">
        <v>0</v>
      </c>
      <c r="V4223">
        <v>0</v>
      </c>
      <c r="W4223">
        <v>0</v>
      </c>
      <c r="X4223">
        <v>82.567833306183729</v>
      </c>
      <c r="Y4223">
        <v>0</v>
      </c>
      <c r="Z4223">
        <v>0</v>
      </c>
      <c r="AA4223">
        <v>0</v>
      </c>
      <c r="AB4223">
        <v>4.9846884113597429</v>
      </c>
      <c r="AC4223">
        <v>0</v>
      </c>
      <c r="AD4223">
        <v>0</v>
      </c>
      <c r="AE4223">
        <v>87.55252171754347</v>
      </c>
    </row>
    <row r="4224" spans="1:31" x14ac:dyDescent="0.25">
      <c r="A4224">
        <v>1813676</v>
      </c>
      <c r="B4224">
        <v>1</v>
      </c>
      <c r="C4224" t="s">
        <v>80</v>
      </c>
      <c r="D4224" t="s">
        <v>105</v>
      </c>
      <c r="E4224" t="s">
        <v>176</v>
      </c>
      <c r="F4224" t="s">
        <v>12330</v>
      </c>
      <c r="G4224" t="s">
        <v>158</v>
      </c>
      <c r="H4224" t="s">
        <v>143</v>
      </c>
      <c r="I4224" t="s">
        <v>199</v>
      </c>
      <c r="J4224" t="s">
        <v>136</v>
      </c>
      <c r="K4224" t="s">
        <v>159</v>
      </c>
      <c r="L4224" t="s">
        <v>12331</v>
      </c>
      <c r="M4224" t="s">
        <v>12332</v>
      </c>
      <c r="N4224">
        <v>3.3333333E-2</v>
      </c>
      <c r="O4224">
        <v>1</v>
      </c>
      <c r="P4224">
        <v>4050</v>
      </c>
      <c r="Q4224">
        <v>0</v>
      </c>
      <c r="R4224">
        <v>28</v>
      </c>
      <c r="S4224">
        <v>6</v>
      </c>
      <c r="T4224">
        <v>479</v>
      </c>
      <c r="U4224">
        <v>3</v>
      </c>
      <c r="V4224">
        <v>1</v>
      </c>
      <c r="W4224">
        <v>0.27027428974876672</v>
      </c>
      <c r="X4224">
        <v>22.149746609346295</v>
      </c>
      <c r="Y4224">
        <v>0</v>
      </c>
      <c r="Z4224">
        <v>0.20274235660693338</v>
      </c>
      <c r="AA4224">
        <v>1.8255054770801997</v>
      </c>
      <c r="AB4224">
        <v>6.8554421658638667</v>
      </c>
      <c r="AC4224">
        <v>4.1915229528722007</v>
      </c>
      <c r="AD4224">
        <v>0.25153978368033336</v>
      </c>
      <c r="AE4224">
        <v>35.746773635198593</v>
      </c>
    </row>
    <row r="4225" spans="1:31" x14ac:dyDescent="0.25">
      <c r="A4225">
        <v>1813968</v>
      </c>
      <c r="B4225">
        <v>1</v>
      </c>
      <c r="C4225" t="s">
        <v>80</v>
      </c>
      <c r="D4225" t="s">
        <v>104</v>
      </c>
      <c r="E4225" t="s">
        <v>146</v>
      </c>
      <c r="F4225" t="s">
        <v>12333</v>
      </c>
      <c r="G4225" t="s">
        <v>170</v>
      </c>
      <c r="H4225" t="s">
        <v>143</v>
      </c>
      <c r="I4225" t="s">
        <v>135</v>
      </c>
      <c r="J4225" t="s">
        <v>136</v>
      </c>
      <c r="K4225" t="s">
        <v>137</v>
      </c>
      <c r="L4225" t="s">
        <v>12334</v>
      </c>
      <c r="M4225" t="s">
        <v>12335</v>
      </c>
      <c r="N4225">
        <v>1.110833333</v>
      </c>
      <c r="O4225">
        <v>0</v>
      </c>
      <c r="P4225">
        <v>1498</v>
      </c>
      <c r="Q4225">
        <v>0</v>
      </c>
      <c r="R4225">
        <v>2</v>
      </c>
      <c r="S4225">
        <v>0</v>
      </c>
      <c r="T4225">
        <v>56</v>
      </c>
      <c r="U4225">
        <v>0</v>
      </c>
      <c r="V4225">
        <v>0</v>
      </c>
      <c r="W4225">
        <v>0</v>
      </c>
      <c r="X4225">
        <v>405.88932264258739</v>
      </c>
      <c r="Y4225">
        <v>0</v>
      </c>
      <c r="Z4225">
        <v>0.12569266408511168</v>
      </c>
      <c r="AA4225">
        <v>0</v>
      </c>
      <c r="AB4225">
        <v>21.991556913102794</v>
      </c>
      <c r="AC4225">
        <v>0</v>
      </c>
      <c r="AD4225">
        <v>0</v>
      </c>
      <c r="AE4225">
        <v>428.00657221977531</v>
      </c>
    </row>
    <row r="4226" spans="1:31" x14ac:dyDescent="0.25">
      <c r="A4226">
        <v>1813779</v>
      </c>
      <c r="B4226">
        <v>1</v>
      </c>
      <c r="C4226" t="s">
        <v>80</v>
      </c>
      <c r="D4226" t="s">
        <v>84</v>
      </c>
      <c r="E4226" t="s">
        <v>131</v>
      </c>
      <c r="F4226" t="s">
        <v>12336</v>
      </c>
      <c r="G4226" t="s">
        <v>231</v>
      </c>
      <c r="H4226" t="s">
        <v>134</v>
      </c>
      <c r="I4226" t="s">
        <v>135</v>
      </c>
      <c r="J4226" t="s">
        <v>136</v>
      </c>
      <c r="K4226" t="s">
        <v>137</v>
      </c>
      <c r="L4226" t="s">
        <v>12337</v>
      </c>
      <c r="M4226" t="s">
        <v>12338</v>
      </c>
      <c r="N4226">
        <v>5.52</v>
      </c>
      <c r="O4226">
        <v>0</v>
      </c>
      <c r="P4226">
        <v>10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18.603329034659133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18.603329034659133</v>
      </c>
    </row>
    <row r="4227" spans="1:31" x14ac:dyDescent="0.25">
      <c r="A4227">
        <v>1814111</v>
      </c>
      <c r="B4227">
        <v>1</v>
      </c>
      <c r="C4227" t="s">
        <v>81</v>
      </c>
      <c r="D4227" t="s">
        <v>120</v>
      </c>
      <c r="E4227" t="s">
        <v>131</v>
      </c>
      <c r="F4227" t="s">
        <v>12339</v>
      </c>
      <c r="G4227" t="s">
        <v>231</v>
      </c>
      <c r="H4227" t="s">
        <v>134</v>
      </c>
      <c r="I4227" t="s">
        <v>135</v>
      </c>
      <c r="J4227" t="s">
        <v>136</v>
      </c>
      <c r="K4227" t="s">
        <v>137</v>
      </c>
      <c r="L4227" t="s">
        <v>12340</v>
      </c>
      <c r="M4227" t="s">
        <v>12341</v>
      </c>
      <c r="N4227">
        <v>1.930833333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9.1751929113540576E-2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9.1751929113540576E-2</v>
      </c>
    </row>
    <row r="4228" spans="1:31" x14ac:dyDescent="0.25">
      <c r="A4228">
        <v>1814157</v>
      </c>
      <c r="B4228">
        <v>1</v>
      </c>
      <c r="C4228" t="s">
        <v>81</v>
      </c>
      <c r="D4228" t="s">
        <v>118</v>
      </c>
      <c r="E4228" t="s">
        <v>193</v>
      </c>
      <c r="F4228" t="s">
        <v>12342</v>
      </c>
      <c r="G4228" t="s">
        <v>235</v>
      </c>
      <c r="H4228" t="s">
        <v>134</v>
      </c>
      <c r="I4228" t="s">
        <v>135</v>
      </c>
      <c r="J4228" t="s">
        <v>136</v>
      </c>
      <c r="K4228" t="s">
        <v>137</v>
      </c>
      <c r="L4228" t="s">
        <v>12343</v>
      </c>
      <c r="M4228" t="s">
        <v>12344</v>
      </c>
      <c r="N4228">
        <v>1.1272222220000001</v>
      </c>
      <c r="O4228">
        <v>0</v>
      </c>
      <c r="P4228">
        <v>6</v>
      </c>
      <c r="Q4228">
        <v>0</v>
      </c>
      <c r="R4228">
        <v>2</v>
      </c>
      <c r="S4228">
        <v>0</v>
      </c>
      <c r="T4228">
        <v>4</v>
      </c>
      <c r="U4228">
        <v>0</v>
      </c>
      <c r="V4228">
        <v>0</v>
      </c>
      <c r="W4228">
        <v>0</v>
      </c>
      <c r="X4228">
        <v>4.5063457585330964</v>
      </c>
      <c r="Y4228">
        <v>0</v>
      </c>
      <c r="Z4228">
        <v>0.64390290319223109</v>
      </c>
      <c r="AA4228">
        <v>0</v>
      </c>
      <c r="AB4228">
        <v>2.6138369681533336</v>
      </c>
      <c r="AC4228">
        <v>0</v>
      </c>
      <c r="AD4228">
        <v>0</v>
      </c>
      <c r="AE4228">
        <v>7.7640856298786609</v>
      </c>
    </row>
    <row r="4229" spans="1:31" x14ac:dyDescent="0.25">
      <c r="A4229">
        <v>1814180</v>
      </c>
      <c r="B4229">
        <v>1</v>
      </c>
      <c r="C4229" t="s">
        <v>81</v>
      </c>
      <c r="D4229" t="s">
        <v>115</v>
      </c>
      <c r="E4229" t="s">
        <v>176</v>
      </c>
      <c r="F4229" t="s">
        <v>4069</v>
      </c>
      <c r="G4229" t="s">
        <v>142</v>
      </c>
      <c r="H4229" t="s">
        <v>143</v>
      </c>
      <c r="I4229" t="s">
        <v>135</v>
      </c>
      <c r="J4229" t="s">
        <v>136</v>
      </c>
      <c r="K4229" t="s">
        <v>137</v>
      </c>
      <c r="L4229" t="s">
        <v>12345</v>
      </c>
      <c r="M4229" t="s">
        <v>12346</v>
      </c>
      <c r="N4229">
        <v>0.29055555500000002</v>
      </c>
      <c r="O4229">
        <v>0</v>
      </c>
      <c r="P4229">
        <v>623</v>
      </c>
      <c r="Q4229">
        <v>3</v>
      </c>
      <c r="R4229">
        <v>61</v>
      </c>
      <c r="S4229">
        <v>3</v>
      </c>
      <c r="T4229">
        <v>21</v>
      </c>
      <c r="U4229">
        <v>0</v>
      </c>
      <c r="V4229">
        <v>0</v>
      </c>
      <c r="W4229">
        <v>0</v>
      </c>
      <c r="X4229">
        <v>14.769422028436631</v>
      </c>
      <c r="Y4229">
        <v>0.59140518580238677</v>
      </c>
      <c r="Z4229">
        <v>6.4399137785527696</v>
      </c>
      <c r="AA4229">
        <v>4.7644269196421662</v>
      </c>
      <c r="AB4229">
        <v>1.2191934320279183</v>
      </c>
      <c r="AC4229">
        <v>0</v>
      </c>
      <c r="AD4229">
        <v>0</v>
      </c>
      <c r="AE4229">
        <v>27.784361344461871</v>
      </c>
    </row>
    <row r="4230" spans="1:31" x14ac:dyDescent="0.25">
      <c r="A4230">
        <v>1813702</v>
      </c>
      <c r="B4230">
        <v>1</v>
      </c>
      <c r="C4230" t="s">
        <v>81</v>
      </c>
      <c r="D4230" t="s">
        <v>120</v>
      </c>
      <c r="E4230" t="s">
        <v>131</v>
      </c>
      <c r="F4230" t="s">
        <v>12347</v>
      </c>
      <c r="G4230" t="s">
        <v>231</v>
      </c>
      <c r="H4230" t="s">
        <v>134</v>
      </c>
      <c r="I4230" t="s">
        <v>135</v>
      </c>
      <c r="J4230" t="s">
        <v>136</v>
      </c>
      <c r="K4230" t="s">
        <v>137</v>
      </c>
      <c r="L4230" t="s">
        <v>12348</v>
      </c>
      <c r="M4230" t="s">
        <v>12349</v>
      </c>
      <c r="N4230">
        <v>2.136111111</v>
      </c>
      <c r="O4230">
        <v>0</v>
      </c>
      <c r="P4230">
        <v>1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0.59717465795469993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0.59717465795469993</v>
      </c>
    </row>
    <row r="4231" spans="1:31" x14ac:dyDescent="0.25">
      <c r="A4231">
        <v>1814194</v>
      </c>
      <c r="B4231">
        <v>1</v>
      </c>
      <c r="C4231" t="s">
        <v>80</v>
      </c>
      <c r="D4231" t="s">
        <v>105</v>
      </c>
      <c r="E4231" t="s">
        <v>193</v>
      </c>
      <c r="F4231" t="s">
        <v>12350</v>
      </c>
      <c r="G4231" t="s">
        <v>235</v>
      </c>
      <c r="H4231" t="s">
        <v>134</v>
      </c>
      <c r="I4231" t="s">
        <v>135</v>
      </c>
      <c r="J4231" t="s">
        <v>136</v>
      </c>
      <c r="K4231" t="s">
        <v>137</v>
      </c>
      <c r="L4231" t="s">
        <v>12351</v>
      </c>
      <c r="M4231" t="s">
        <v>12352</v>
      </c>
      <c r="N4231">
        <v>1.804166666</v>
      </c>
      <c r="O4231">
        <v>0</v>
      </c>
      <c r="P4231">
        <v>1</v>
      </c>
      <c r="Q4231">
        <v>0</v>
      </c>
      <c r="R4231">
        <v>17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0.11734663185926665</v>
      </c>
      <c r="Y4231">
        <v>0</v>
      </c>
      <c r="Z4231">
        <v>3.2231765650679036</v>
      </c>
      <c r="AA4231">
        <v>0</v>
      </c>
      <c r="AB4231">
        <v>0</v>
      </c>
      <c r="AC4231">
        <v>0</v>
      </c>
      <c r="AD4231">
        <v>0</v>
      </c>
      <c r="AE4231">
        <v>3.3405231969271703</v>
      </c>
    </row>
    <row r="4232" spans="1:31" x14ac:dyDescent="0.25">
      <c r="A4232">
        <v>1814243</v>
      </c>
      <c r="B4232">
        <v>1</v>
      </c>
      <c r="C4232" t="s">
        <v>80</v>
      </c>
      <c r="D4232" t="s">
        <v>101</v>
      </c>
      <c r="E4232" t="s">
        <v>193</v>
      </c>
      <c r="F4232" t="s">
        <v>10731</v>
      </c>
      <c r="G4232" t="s">
        <v>235</v>
      </c>
      <c r="H4232" t="s">
        <v>134</v>
      </c>
      <c r="I4232" t="s">
        <v>135</v>
      </c>
      <c r="J4232" t="s">
        <v>136</v>
      </c>
      <c r="K4232" t="s">
        <v>137</v>
      </c>
      <c r="L4232" t="s">
        <v>12353</v>
      </c>
      <c r="M4232" t="s">
        <v>12354</v>
      </c>
      <c r="N4232">
        <v>1.1086111110000001</v>
      </c>
      <c r="O4232">
        <v>0</v>
      </c>
      <c r="P4232">
        <v>16</v>
      </c>
      <c r="Q4232">
        <v>0</v>
      </c>
      <c r="R4232">
        <v>2</v>
      </c>
      <c r="S4232">
        <v>0</v>
      </c>
      <c r="T4232">
        <v>5</v>
      </c>
      <c r="U4232">
        <v>0</v>
      </c>
      <c r="V4232">
        <v>0</v>
      </c>
      <c r="W4232">
        <v>0</v>
      </c>
      <c r="X4232">
        <v>8.0804713518485016</v>
      </c>
      <c r="Y4232">
        <v>0</v>
      </c>
      <c r="Z4232">
        <v>6.9058920994505002E-2</v>
      </c>
      <c r="AA4232">
        <v>0</v>
      </c>
      <c r="AB4232">
        <v>5.7295051546953575</v>
      </c>
      <c r="AC4232">
        <v>0</v>
      </c>
      <c r="AD4232">
        <v>0</v>
      </c>
      <c r="AE4232">
        <v>13.879035427538366</v>
      </c>
    </row>
    <row r="4233" spans="1:31" x14ac:dyDescent="0.25">
      <c r="A4233">
        <v>1814220</v>
      </c>
      <c r="B4233">
        <v>1</v>
      </c>
      <c r="C4233" t="s">
        <v>81</v>
      </c>
      <c r="D4233" t="s">
        <v>113</v>
      </c>
      <c r="E4233" t="s">
        <v>131</v>
      </c>
      <c r="F4233" t="s">
        <v>12355</v>
      </c>
      <c r="G4233" t="s">
        <v>231</v>
      </c>
      <c r="H4233" t="s">
        <v>134</v>
      </c>
      <c r="I4233" t="s">
        <v>135</v>
      </c>
      <c r="J4233" t="s">
        <v>136</v>
      </c>
      <c r="K4233" t="s">
        <v>137</v>
      </c>
      <c r="L4233" t="s">
        <v>12356</v>
      </c>
      <c r="M4233" t="s">
        <v>12357</v>
      </c>
      <c r="N4233">
        <v>1.903888888</v>
      </c>
      <c r="O4233">
        <v>0</v>
      </c>
      <c r="P4233">
        <v>2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</row>
    <row r="4234" spans="1:31" x14ac:dyDescent="0.25">
      <c r="A4234">
        <v>1813928</v>
      </c>
      <c r="B4234">
        <v>1</v>
      </c>
      <c r="C4234" t="s">
        <v>81</v>
      </c>
      <c r="D4234" t="s">
        <v>121</v>
      </c>
      <c r="E4234" t="s">
        <v>176</v>
      </c>
      <c r="F4234" t="s">
        <v>12358</v>
      </c>
      <c r="G4234" t="s">
        <v>263</v>
      </c>
      <c r="H4234" t="s">
        <v>143</v>
      </c>
      <c r="I4234" t="s">
        <v>135</v>
      </c>
      <c r="J4234" t="s">
        <v>136</v>
      </c>
      <c r="K4234" t="s">
        <v>159</v>
      </c>
      <c r="L4234" t="s">
        <v>12359</v>
      </c>
      <c r="M4234" t="s">
        <v>12360</v>
      </c>
      <c r="N4234">
        <v>2.315555555</v>
      </c>
      <c r="O4234">
        <v>0</v>
      </c>
      <c r="P4234">
        <v>1122</v>
      </c>
      <c r="Q4234">
        <v>3</v>
      </c>
      <c r="R4234">
        <v>105</v>
      </c>
      <c r="S4234">
        <v>6</v>
      </c>
      <c r="T4234">
        <v>70</v>
      </c>
      <c r="U4234">
        <v>0</v>
      </c>
      <c r="V4234">
        <v>0</v>
      </c>
      <c r="W4234">
        <v>0</v>
      </c>
      <c r="X4234">
        <v>288.19784118546897</v>
      </c>
      <c r="Y4234">
        <v>7.59016285843368</v>
      </c>
      <c r="Z4234">
        <v>31.489057028261492</v>
      </c>
      <c r="AA4234">
        <v>67.326775529006298</v>
      </c>
      <c r="AB4234">
        <v>81.504999530052217</v>
      </c>
      <c r="AC4234">
        <v>0</v>
      </c>
      <c r="AD4234">
        <v>0</v>
      </c>
      <c r="AE4234">
        <v>476.10883613122263</v>
      </c>
    </row>
    <row r="4235" spans="1:31" x14ac:dyDescent="0.25">
      <c r="A4235">
        <v>1813679</v>
      </c>
      <c r="B4235">
        <v>1</v>
      </c>
      <c r="C4235" t="s">
        <v>80</v>
      </c>
      <c r="D4235" t="s">
        <v>106</v>
      </c>
      <c r="E4235" t="s">
        <v>193</v>
      </c>
      <c r="F4235" t="s">
        <v>8825</v>
      </c>
      <c r="G4235" t="s">
        <v>235</v>
      </c>
      <c r="H4235" t="s">
        <v>134</v>
      </c>
      <c r="I4235" t="s">
        <v>135</v>
      </c>
      <c r="J4235" t="s">
        <v>136</v>
      </c>
      <c r="K4235" t="s">
        <v>137</v>
      </c>
      <c r="L4235" t="s">
        <v>12361</v>
      </c>
      <c r="M4235" t="s">
        <v>12362</v>
      </c>
      <c r="N4235">
        <v>3.5127777770000002</v>
      </c>
      <c r="O4235">
        <v>0</v>
      </c>
      <c r="P4235">
        <v>0</v>
      </c>
      <c r="Q4235">
        <v>0</v>
      </c>
      <c r="R4235">
        <v>6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11.839526952613761</v>
      </c>
      <c r="AA4235">
        <v>0</v>
      </c>
      <c r="AB4235">
        <v>0</v>
      </c>
      <c r="AC4235">
        <v>0</v>
      </c>
      <c r="AD4235">
        <v>0</v>
      </c>
      <c r="AE4235">
        <v>11.839526952613761</v>
      </c>
    </row>
    <row r="4236" spans="1:31" x14ac:dyDescent="0.25">
      <c r="A4236">
        <v>1814014</v>
      </c>
      <c r="B4236">
        <v>1</v>
      </c>
      <c r="C4236" t="s">
        <v>80</v>
      </c>
      <c r="D4236" t="s">
        <v>85</v>
      </c>
      <c r="E4236" t="s">
        <v>193</v>
      </c>
      <c r="F4236" t="s">
        <v>12363</v>
      </c>
      <c r="G4236" t="s">
        <v>235</v>
      </c>
      <c r="H4236" t="s">
        <v>134</v>
      </c>
      <c r="I4236" t="s">
        <v>135</v>
      </c>
      <c r="J4236" t="s">
        <v>136</v>
      </c>
      <c r="K4236" t="s">
        <v>137</v>
      </c>
      <c r="L4236" t="s">
        <v>12364</v>
      </c>
      <c r="M4236" t="s">
        <v>12365</v>
      </c>
      <c r="N4236">
        <v>2.3308333330000002</v>
      </c>
      <c r="O4236">
        <v>0</v>
      </c>
      <c r="P4236">
        <v>39</v>
      </c>
      <c r="Q4236">
        <v>0</v>
      </c>
      <c r="R4236">
        <v>0</v>
      </c>
      <c r="S4236">
        <v>0</v>
      </c>
      <c r="T4236">
        <v>5</v>
      </c>
      <c r="U4236">
        <v>0</v>
      </c>
      <c r="V4236">
        <v>0</v>
      </c>
      <c r="W4236">
        <v>0</v>
      </c>
      <c r="X4236">
        <v>23.417498363798178</v>
      </c>
      <c r="Y4236">
        <v>0</v>
      </c>
      <c r="Z4236">
        <v>0</v>
      </c>
      <c r="AA4236">
        <v>0</v>
      </c>
      <c r="AB4236">
        <v>4.9664536111736011</v>
      </c>
      <c r="AC4236">
        <v>0</v>
      </c>
      <c r="AD4236">
        <v>0</v>
      </c>
      <c r="AE4236">
        <v>28.383951974971779</v>
      </c>
    </row>
    <row r="4237" spans="1:31" x14ac:dyDescent="0.25">
      <c r="A4237">
        <v>1813965</v>
      </c>
      <c r="B4237">
        <v>1</v>
      </c>
      <c r="C4237" t="s">
        <v>80</v>
      </c>
      <c r="D4237" t="s">
        <v>102</v>
      </c>
      <c r="E4237" t="s">
        <v>131</v>
      </c>
      <c r="F4237" t="s">
        <v>12366</v>
      </c>
      <c r="G4237" t="s">
        <v>231</v>
      </c>
      <c r="H4237" t="s">
        <v>134</v>
      </c>
      <c r="I4237" t="s">
        <v>135</v>
      </c>
      <c r="J4237" t="s">
        <v>136</v>
      </c>
      <c r="K4237" t="s">
        <v>137</v>
      </c>
      <c r="L4237" t="s">
        <v>12367</v>
      </c>
      <c r="M4237" t="s">
        <v>12368</v>
      </c>
      <c r="N4237">
        <v>2.5616666659999998</v>
      </c>
      <c r="O4237">
        <v>0</v>
      </c>
      <c r="P4237">
        <v>2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0.96099734335869336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0.96099734335869336</v>
      </c>
    </row>
    <row r="4238" spans="1:31" x14ac:dyDescent="0.25">
      <c r="A4238">
        <v>1813722</v>
      </c>
      <c r="B4238">
        <v>1</v>
      </c>
      <c r="C4238" t="s">
        <v>81</v>
      </c>
      <c r="D4238" t="s">
        <v>120</v>
      </c>
      <c r="E4238" t="s">
        <v>176</v>
      </c>
      <c r="F4238" t="s">
        <v>12369</v>
      </c>
      <c r="G4238" t="s">
        <v>142</v>
      </c>
      <c r="H4238" t="s">
        <v>143</v>
      </c>
      <c r="I4238" t="s">
        <v>135</v>
      </c>
      <c r="J4238" t="s">
        <v>136</v>
      </c>
      <c r="K4238" t="s">
        <v>137</v>
      </c>
      <c r="L4238" t="s">
        <v>12226</v>
      </c>
      <c r="M4238" t="s">
        <v>12370</v>
      </c>
      <c r="N4238">
        <v>0.23472222200000001</v>
      </c>
      <c r="O4238">
        <v>3</v>
      </c>
      <c r="P4238">
        <v>8274</v>
      </c>
      <c r="Q4238">
        <v>519</v>
      </c>
      <c r="R4238">
        <v>414</v>
      </c>
      <c r="S4238">
        <v>82</v>
      </c>
      <c r="T4238">
        <v>760</v>
      </c>
      <c r="U4238">
        <v>10</v>
      </c>
      <c r="V4238">
        <v>3</v>
      </c>
      <c r="W4238">
        <v>0.48580079071185278</v>
      </c>
      <c r="X4238">
        <v>322.52944373189081</v>
      </c>
      <c r="Y4238">
        <v>255.15968942364537</v>
      </c>
      <c r="Z4238">
        <v>43.848022368161871</v>
      </c>
      <c r="AA4238">
        <v>88.229813494175119</v>
      </c>
      <c r="AB4238">
        <v>64.200251250621406</v>
      </c>
      <c r="AC4238">
        <v>1417.9272083257488</v>
      </c>
      <c r="AD4238">
        <v>1.739742832236121</v>
      </c>
      <c r="AE4238">
        <v>2194.1199722171914</v>
      </c>
    </row>
    <row r="4239" spans="1:31" x14ac:dyDescent="0.25">
      <c r="A4239">
        <v>1814229</v>
      </c>
      <c r="B4239">
        <v>1</v>
      </c>
      <c r="C4239" t="s">
        <v>81</v>
      </c>
      <c r="D4239" t="s">
        <v>118</v>
      </c>
      <c r="E4239" t="s">
        <v>291</v>
      </c>
      <c r="F4239" t="s">
        <v>12371</v>
      </c>
      <c r="G4239" t="s">
        <v>424</v>
      </c>
      <c r="H4239" t="s">
        <v>134</v>
      </c>
      <c r="I4239" t="s">
        <v>135</v>
      </c>
      <c r="J4239" t="s">
        <v>136</v>
      </c>
      <c r="K4239" t="s">
        <v>137</v>
      </c>
      <c r="L4239" t="s">
        <v>12372</v>
      </c>
      <c r="M4239" t="s">
        <v>12373</v>
      </c>
      <c r="N4239">
        <v>1.5722222219999999</v>
      </c>
      <c r="O4239">
        <v>0</v>
      </c>
      <c r="P4239">
        <v>3</v>
      </c>
      <c r="Q4239">
        <v>0</v>
      </c>
      <c r="R4239">
        <v>3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0.98032062357042682</v>
      </c>
      <c r="Y4239">
        <v>0</v>
      </c>
      <c r="Z4239">
        <v>1.5183789866788893</v>
      </c>
      <c r="AA4239">
        <v>0</v>
      </c>
      <c r="AB4239">
        <v>0</v>
      </c>
      <c r="AC4239">
        <v>0</v>
      </c>
      <c r="AD4239">
        <v>0</v>
      </c>
      <c r="AE4239">
        <v>2.4986996102493162</v>
      </c>
    </row>
    <row r="4240" spans="1:31" x14ac:dyDescent="0.25">
      <c r="A4240">
        <v>1813705</v>
      </c>
      <c r="B4240">
        <v>1</v>
      </c>
      <c r="C4240" t="s">
        <v>80</v>
      </c>
      <c r="D4240" t="s">
        <v>104</v>
      </c>
      <c r="E4240" t="s">
        <v>146</v>
      </c>
      <c r="F4240" t="s">
        <v>12374</v>
      </c>
      <c r="G4240" t="s">
        <v>170</v>
      </c>
      <c r="H4240" t="s">
        <v>143</v>
      </c>
      <c r="I4240" t="s">
        <v>135</v>
      </c>
      <c r="J4240" t="s">
        <v>136</v>
      </c>
      <c r="K4240" t="s">
        <v>137</v>
      </c>
      <c r="L4240" t="s">
        <v>12375</v>
      </c>
      <c r="M4240" t="s">
        <v>12376</v>
      </c>
      <c r="N4240">
        <v>2.1016666659999999</v>
      </c>
      <c r="O4240">
        <v>2</v>
      </c>
      <c r="P4240">
        <v>0</v>
      </c>
      <c r="Q4240">
        <v>1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1.255620283439743</v>
      </c>
      <c r="X4240">
        <v>0</v>
      </c>
      <c r="Y4240">
        <v>3.2168496074472168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4.47246989088696</v>
      </c>
    </row>
    <row r="4241" spans="1:31" x14ac:dyDescent="0.25">
      <c r="A4241">
        <v>1813682</v>
      </c>
      <c r="B4241">
        <v>1</v>
      </c>
      <c r="C4241" t="s">
        <v>81</v>
      </c>
      <c r="D4241" t="s">
        <v>120</v>
      </c>
      <c r="E4241" t="s">
        <v>140</v>
      </c>
      <c r="F4241" t="s">
        <v>908</v>
      </c>
      <c r="G4241" t="s">
        <v>142</v>
      </c>
      <c r="H4241" t="s">
        <v>143</v>
      </c>
      <c r="I4241" t="s">
        <v>135</v>
      </c>
      <c r="J4241" t="s">
        <v>136</v>
      </c>
      <c r="K4241" t="s">
        <v>137</v>
      </c>
      <c r="L4241" t="s">
        <v>12377</v>
      </c>
      <c r="M4241" t="s">
        <v>12378</v>
      </c>
      <c r="N4241">
        <v>0.453333333</v>
      </c>
      <c r="O4241">
        <v>0</v>
      </c>
      <c r="P4241">
        <v>0</v>
      </c>
      <c r="Q4241">
        <v>44</v>
      </c>
      <c r="R4241">
        <v>0</v>
      </c>
      <c r="S4241">
        <v>2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10.06529488397002</v>
      </c>
      <c r="Z4241">
        <v>0</v>
      </c>
      <c r="AA4241">
        <v>9.7412711682650019E-2</v>
      </c>
      <c r="AB4241">
        <v>0</v>
      </c>
      <c r="AC4241">
        <v>0</v>
      </c>
      <c r="AD4241">
        <v>0</v>
      </c>
      <c r="AE4241">
        <v>10.162707595652671</v>
      </c>
    </row>
    <row r="4242" spans="1:31" x14ac:dyDescent="0.25">
      <c r="A4242">
        <v>1813688</v>
      </c>
      <c r="B4242">
        <v>1</v>
      </c>
      <c r="C4242" t="s">
        <v>80</v>
      </c>
      <c r="D4242" t="s">
        <v>96</v>
      </c>
      <c r="E4242" t="s">
        <v>131</v>
      </c>
      <c r="F4242" t="s">
        <v>12379</v>
      </c>
      <c r="G4242" t="s">
        <v>209</v>
      </c>
      <c r="H4242" t="s">
        <v>134</v>
      </c>
      <c r="I4242" t="s">
        <v>135</v>
      </c>
      <c r="J4242" t="s">
        <v>136</v>
      </c>
      <c r="K4242" t="s">
        <v>137</v>
      </c>
      <c r="L4242" t="s">
        <v>12380</v>
      </c>
      <c r="M4242" t="s">
        <v>12381</v>
      </c>
      <c r="N4242">
        <v>2.9811111110000001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2.8354256265966402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2.8354256265966402</v>
      </c>
    </row>
    <row r="4243" spans="1:31" x14ac:dyDescent="0.25">
      <c r="A4243">
        <v>1813997</v>
      </c>
      <c r="B4243">
        <v>1</v>
      </c>
      <c r="C4243" t="s">
        <v>80</v>
      </c>
      <c r="D4243" t="s">
        <v>97</v>
      </c>
      <c r="E4243" t="s">
        <v>131</v>
      </c>
      <c r="F4243" t="s">
        <v>12382</v>
      </c>
      <c r="G4243" t="s">
        <v>133</v>
      </c>
      <c r="H4243" t="s">
        <v>134</v>
      </c>
      <c r="I4243" t="s">
        <v>135</v>
      </c>
      <c r="J4243" t="s">
        <v>136</v>
      </c>
      <c r="K4243" t="s">
        <v>137</v>
      </c>
      <c r="L4243" t="s">
        <v>12383</v>
      </c>
      <c r="M4243" t="s">
        <v>12384</v>
      </c>
      <c r="N4243">
        <v>4.1466666659999998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3.0672644808812999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3.0672644808812999</v>
      </c>
    </row>
    <row r="4244" spans="1:31" x14ac:dyDescent="0.25">
      <c r="A4244">
        <v>1814143</v>
      </c>
      <c r="B4244">
        <v>1</v>
      </c>
      <c r="C4244" t="s">
        <v>81</v>
      </c>
      <c r="D4244" t="s">
        <v>112</v>
      </c>
      <c r="E4244" t="s">
        <v>291</v>
      </c>
      <c r="F4244" t="s">
        <v>12385</v>
      </c>
      <c r="G4244" t="s">
        <v>424</v>
      </c>
      <c r="H4244" t="s">
        <v>134</v>
      </c>
      <c r="I4244" t="s">
        <v>135</v>
      </c>
      <c r="J4244" t="s">
        <v>136</v>
      </c>
      <c r="K4244" t="s">
        <v>137</v>
      </c>
      <c r="L4244" t="s">
        <v>12386</v>
      </c>
      <c r="M4244" t="s">
        <v>12387</v>
      </c>
      <c r="N4244">
        <v>1.068888888</v>
      </c>
      <c r="O4244">
        <v>0</v>
      </c>
      <c r="P4244">
        <v>50</v>
      </c>
      <c r="Q4244">
        <v>0</v>
      </c>
      <c r="R4244">
        <v>26</v>
      </c>
      <c r="S4244">
        <v>0</v>
      </c>
      <c r="T4244">
        <v>11</v>
      </c>
      <c r="U4244">
        <v>0</v>
      </c>
      <c r="V4244">
        <v>0</v>
      </c>
      <c r="W4244">
        <v>0</v>
      </c>
      <c r="X4244">
        <v>9.8955301651485144</v>
      </c>
      <c r="Y4244">
        <v>0</v>
      </c>
      <c r="Z4244">
        <v>2.5176625242731432</v>
      </c>
      <c r="AA4244">
        <v>0</v>
      </c>
      <c r="AB4244">
        <v>0.83303158811389288</v>
      </c>
      <c r="AC4244">
        <v>0</v>
      </c>
      <c r="AD4244">
        <v>0</v>
      </c>
      <c r="AE4244">
        <v>13.246224277535552</v>
      </c>
    </row>
    <row r="4245" spans="1:31" x14ac:dyDescent="0.25">
      <c r="A4245">
        <v>1813745</v>
      </c>
      <c r="B4245">
        <v>1</v>
      </c>
      <c r="C4245" t="s">
        <v>81</v>
      </c>
      <c r="D4245" t="s">
        <v>118</v>
      </c>
      <c r="E4245" t="s">
        <v>131</v>
      </c>
      <c r="F4245" t="s">
        <v>12388</v>
      </c>
      <c r="G4245" t="s">
        <v>209</v>
      </c>
      <c r="H4245" t="s">
        <v>134</v>
      </c>
      <c r="I4245" t="s">
        <v>135</v>
      </c>
      <c r="J4245" t="s">
        <v>136</v>
      </c>
      <c r="K4245" t="s">
        <v>137</v>
      </c>
      <c r="L4245" t="s">
        <v>12389</v>
      </c>
      <c r="M4245" t="s">
        <v>12390</v>
      </c>
      <c r="N4245">
        <v>1.4325000000000001</v>
      </c>
      <c r="O4245">
        <v>0</v>
      </c>
      <c r="P4245">
        <v>2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0.4492626428012183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0.4492626428012183</v>
      </c>
    </row>
    <row r="4246" spans="1:31" x14ac:dyDescent="0.25">
      <c r="A4246">
        <v>1814123</v>
      </c>
      <c r="B4246">
        <v>1</v>
      </c>
      <c r="C4246" t="s">
        <v>80</v>
      </c>
      <c r="D4246" t="s">
        <v>107</v>
      </c>
      <c r="E4246" t="s">
        <v>131</v>
      </c>
      <c r="F4246" t="s">
        <v>12391</v>
      </c>
      <c r="G4246" t="s">
        <v>133</v>
      </c>
      <c r="H4246" t="s">
        <v>134</v>
      </c>
      <c r="I4246" t="s">
        <v>135</v>
      </c>
      <c r="J4246" t="s">
        <v>136</v>
      </c>
      <c r="K4246" t="s">
        <v>137</v>
      </c>
      <c r="L4246" t="s">
        <v>12392</v>
      </c>
      <c r="M4246" t="s">
        <v>12393</v>
      </c>
      <c r="N4246">
        <v>3.9713888879999999</v>
      </c>
      <c r="O4246">
        <v>0</v>
      </c>
      <c r="P4246">
        <v>2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3.0842007695421181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3.0842007695421181</v>
      </c>
    </row>
    <row r="4247" spans="1:31" x14ac:dyDescent="0.25">
      <c r="A4247">
        <v>1813768</v>
      </c>
      <c r="B4247">
        <v>1</v>
      </c>
      <c r="C4247" t="s">
        <v>80</v>
      </c>
      <c r="D4247" t="s">
        <v>94</v>
      </c>
      <c r="E4247" t="s">
        <v>131</v>
      </c>
      <c r="F4247" t="s">
        <v>12394</v>
      </c>
      <c r="G4247" t="s">
        <v>231</v>
      </c>
      <c r="H4247" t="s">
        <v>134</v>
      </c>
      <c r="I4247" t="s">
        <v>135</v>
      </c>
      <c r="J4247" t="s">
        <v>136</v>
      </c>
      <c r="K4247" t="s">
        <v>137</v>
      </c>
      <c r="L4247" t="s">
        <v>12395</v>
      </c>
      <c r="M4247" t="s">
        <v>12396</v>
      </c>
      <c r="N4247">
        <v>1.4808333330000001</v>
      </c>
      <c r="O4247">
        <v>0</v>
      </c>
      <c r="P4247">
        <v>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0.27640420825233336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0.27640420825233336</v>
      </c>
    </row>
    <row r="4248" spans="1:31" x14ac:dyDescent="0.25">
      <c r="A4248">
        <v>1814146</v>
      </c>
      <c r="B4248">
        <v>1</v>
      </c>
      <c r="C4248" t="s">
        <v>80</v>
      </c>
      <c r="D4248" t="s">
        <v>93</v>
      </c>
      <c r="E4248" t="s">
        <v>131</v>
      </c>
      <c r="F4248" t="s">
        <v>12397</v>
      </c>
      <c r="G4248" t="s">
        <v>231</v>
      </c>
      <c r="H4248" t="s">
        <v>134</v>
      </c>
      <c r="I4248" t="s">
        <v>135</v>
      </c>
      <c r="J4248" t="s">
        <v>136</v>
      </c>
      <c r="K4248" t="s">
        <v>137</v>
      </c>
      <c r="L4248" t="s">
        <v>12398</v>
      </c>
      <c r="M4248" t="s">
        <v>12399</v>
      </c>
      <c r="N4248">
        <v>1.045833333</v>
      </c>
      <c r="O4248">
        <v>0</v>
      </c>
      <c r="P4248">
        <v>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7.528762028750002E-4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7.528762028750002E-4</v>
      </c>
    </row>
    <row r="4249" spans="1:31" x14ac:dyDescent="0.25">
      <c r="A4249">
        <v>1814080</v>
      </c>
      <c r="B4249">
        <v>1</v>
      </c>
      <c r="C4249" t="s">
        <v>81</v>
      </c>
      <c r="D4249" t="s">
        <v>128</v>
      </c>
      <c r="E4249" t="s">
        <v>326</v>
      </c>
      <c r="F4249" t="s">
        <v>12400</v>
      </c>
      <c r="G4249" t="s">
        <v>235</v>
      </c>
      <c r="H4249" t="s">
        <v>134</v>
      </c>
      <c r="I4249" t="s">
        <v>135</v>
      </c>
      <c r="J4249" t="s">
        <v>136</v>
      </c>
      <c r="K4249" t="s">
        <v>137</v>
      </c>
      <c r="L4249" t="s">
        <v>12401</v>
      </c>
      <c r="M4249" t="s">
        <v>12402</v>
      </c>
      <c r="N4249">
        <v>3.7827777770000002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276.43876010987356</v>
      </c>
      <c r="AE4249">
        <v>276.43876010987356</v>
      </c>
    </row>
    <row r="4250" spans="1:31" x14ac:dyDescent="0.25">
      <c r="A4250">
        <v>1813931</v>
      </c>
      <c r="B4250">
        <v>1</v>
      </c>
      <c r="C4250" t="s">
        <v>81</v>
      </c>
      <c r="D4250" t="s">
        <v>128</v>
      </c>
      <c r="E4250" t="s">
        <v>291</v>
      </c>
      <c r="F4250" t="s">
        <v>12403</v>
      </c>
      <c r="G4250" t="s">
        <v>937</v>
      </c>
      <c r="H4250" t="s">
        <v>134</v>
      </c>
      <c r="I4250" t="s">
        <v>135</v>
      </c>
      <c r="J4250" t="s">
        <v>136</v>
      </c>
      <c r="K4250" t="s">
        <v>137</v>
      </c>
      <c r="L4250" t="s">
        <v>12404</v>
      </c>
      <c r="M4250" t="s">
        <v>12405</v>
      </c>
      <c r="N4250">
        <v>3.435277777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1</v>
      </c>
      <c r="U4250">
        <v>0</v>
      </c>
      <c r="V4250">
        <v>4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17.834097772967937</v>
      </c>
      <c r="AC4250">
        <v>0</v>
      </c>
      <c r="AD4250">
        <v>771.2982843300374</v>
      </c>
      <c r="AE4250">
        <v>789.13238210300528</v>
      </c>
    </row>
    <row r="4251" spans="1:31" x14ac:dyDescent="0.25">
      <c r="A4251">
        <v>1814103</v>
      </c>
      <c r="B4251">
        <v>1</v>
      </c>
      <c r="C4251" t="s">
        <v>80</v>
      </c>
      <c r="D4251" t="s">
        <v>93</v>
      </c>
      <c r="E4251" t="s">
        <v>140</v>
      </c>
      <c r="F4251" t="s">
        <v>10242</v>
      </c>
      <c r="G4251" t="s">
        <v>142</v>
      </c>
      <c r="H4251" t="s">
        <v>143</v>
      </c>
      <c r="I4251" t="s">
        <v>135</v>
      </c>
      <c r="J4251" t="s">
        <v>136</v>
      </c>
      <c r="K4251" t="s">
        <v>137</v>
      </c>
      <c r="L4251" t="s">
        <v>12406</v>
      </c>
      <c r="M4251" t="s">
        <v>12407</v>
      </c>
      <c r="N4251">
        <v>1.4641666659999999</v>
      </c>
      <c r="O4251">
        <v>0</v>
      </c>
      <c r="P4251">
        <v>193</v>
      </c>
      <c r="Q4251">
        <v>12</v>
      </c>
      <c r="R4251">
        <v>70</v>
      </c>
      <c r="S4251">
        <v>4</v>
      </c>
      <c r="T4251">
        <v>18</v>
      </c>
      <c r="U4251">
        <v>0</v>
      </c>
      <c r="V4251">
        <v>0</v>
      </c>
      <c r="W4251">
        <v>0</v>
      </c>
      <c r="X4251">
        <v>21.806581472980955</v>
      </c>
      <c r="Y4251">
        <v>4.3645924543743755</v>
      </c>
      <c r="Z4251">
        <v>5.577264805140274</v>
      </c>
      <c r="AA4251">
        <v>19.040061264311198</v>
      </c>
      <c r="AB4251">
        <v>7.1521564881045583</v>
      </c>
      <c r="AC4251">
        <v>0</v>
      </c>
      <c r="AD4251">
        <v>0</v>
      </c>
      <c r="AE4251">
        <v>57.940656484911365</v>
      </c>
    </row>
    <row r="4252" spans="1:31" x14ac:dyDescent="0.25">
      <c r="A4252">
        <v>1813725</v>
      </c>
      <c r="B4252">
        <v>1</v>
      </c>
      <c r="C4252" t="s">
        <v>80</v>
      </c>
      <c r="D4252" t="s">
        <v>94</v>
      </c>
      <c r="E4252" t="s">
        <v>146</v>
      </c>
      <c r="F4252" t="s">
        <v>11610</v>
      </c>
      <c r="G4252" t="s">
        <v>2850</v>
      </c>
      <c r="H4252" t="s">
        <v>143</v>
      </c>
      <c r="I4252" t="s">
        <v>135</v>
      </c>
      <c r="J4252" t="s">
        <v>136</v>
      </c>
      <c r="K4252" t="s">
        <v>137</v>
      </c>
      <c r="L4252" t="s">
        <v>12408</v>
      </c>
      <c r="M4252" t="s">
        <v>12409</v>
      </c>
      <c r="N4252">
        <v>1.9836111110000001</v>
      </c>
      <c r="O4252">
        <v>0</v>
      </c>
      <c r="P4252">
        <v>0</v>
      </c>
      <c r="Q4252">
        <v>0</v>
      </c>
      <c r="R4252">
        <v>5</v>
      </c>
      <c r="S4252">
        <v>0</v>
      </c>
      <c r="T4252">
        <v>1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6.5377607012570378</v>
      </c>
      <c r="AA4252">
        <v>0</v>
      </c>
      <c r="AB4252">
        <v>0.69575804649905748</v>
      </c>
      <c r="AC4252">
        <v>0</v>
      </c>
      <c r="AD4252">
        <v>0</v>
      </c>
      <c r="AE4252">
        <v>7.2335187477560954</v>
      </c>
    </row>
    <row r="4253" spans="1:31" x14ac:dyDescent="0.25">
      <c r="A4253">
        <v>1813668</v>
      </c>
      <c r="B4253">
        <v>1</v>
      </c>
      <c r="C4253" t="s">
        <v>81</v>
      </c>
      <c r="D4253" t="s">
        <v>123</v>
      </c>
      <c r="E4253" t="s">
        <v>176</v>
      </c>
      <c r="F4253" t="s">
        <v>3949</v>
      </c>
      <c r="G4253" t="s">
        <v>142</v>
      </c>
      <c r="H4253" t="s">
        <v>143</v>
      </c>
      <c r="I4253" t="s">
        <v>135</v>
      </c>
      <c r="J4253" t="s">
        <v>136</v>
      </c>
      <c r="K4253" t="s">
        <v>137</v>
      </c>
      <c r="L4253" t="s">
        <v>12410</v>
      </c>
      <c r="M4253" t="s">
        <v>12411</v>
      </c>
      <c r="N4253">
        <v>0.68500000000000005</v>
      </c>
      <c r="O4253">
        <v>4</v>
      </c>
      <c r="P4253">
        <v>554</v>
      </c>
      <c r="Q4253">
        <v>311</v>
      </c>
      <c r="R4253">
        <v>504</v>
      </c>
      <c r="S4253">
        <v>27</v>
      </c>
      <c r="T4253">
        <v>79</v>
      </c>
      <c r="U4253">
        <v>3</v>
      </c>
      <c r="V4253">
        <v>0</v>
      </c>
      <c r="W4253">
        <v>12.935620211562474</v>
      </c>
      <c r="X4253">
        <v>54.634218483372614</v>
      </c>
      <c r="Y4253">
        <v>148.0476517500515</v>
      </c>
      <c r="Z4253">
        <v>188.53331511549777</v>
      </c>
      <c r="AA4253">
        <v>39.422217902364487</v>
      </c>
      <c r="AB4253">
        <v>19.401166669440062</v>
      </c>
      <c r="AC4253">
        <v>10.118828975592438</v>
      </c>
      <c r="AD4253">
        <v>0</v>
      </c>
      <c r="AE4253">
        <v>473.09301910788133</v>
      </c>
    </row>
    <row r="4254" spans="1:31" x14ac:dyDescent="0.25">
      <c r="A4254">
        <v>1813974</v>
      </c>
      <c r="B4254">
        <v>1</v>
      </c>
      <c r="C4254" t="s">
        <v>80</v>
      </c>
      <c r="D4254" t="s">
        <v>105</v>
      </c>
      <c r="E4254" t="s">
        <v>339</v>
      </c>
      <c r="F4254" t="s">
        <v>12412</v>
      </c>
      <c r="G4254" t="s">
        <v>142</v>
      </c>
      <c r="H4254" t="s">
        <v>143</v>
      </c>
      <c r="I4254" t="s">
        <v>199</v>
      </c>
      <c r="J4254" t="s">
        <v>136</v>
      </c>
      <c r="K4254" t="s">
        <v>137</v>
      </c>
      <c r="L4254" t="s">
        <v>12413</v>
      </c>
      <c r="M4254" t="s">
        <v>12414</v>
      </c>
      <c r="N4254">
        <v>3.6961110999999998E-2</v>
      </c>
      <c r="O4254">
        <v>1</v>
      </c>
      <c r="P4254">
        <v>11114</v>
      </c>
      <c r="Q4254">
        <v>0</v>
      </c>
      <c r="R4254">
        <v>68</v>
      </c>
      <c r="S4254">
        <v>25</v>
      </c>
      <c r="T4254">
        <v>1897</v>
      </c>
      <c r="U4254">
        <v>23</v>
      </c>
      <c r="V4254">
        <v>7</v>
      </c>
      <c r="W4254">
        <v>4.2358215777608892E-2</v>
      </c>
      <c r="X4254">
        <v>87.795796973032964</v>
      </c>
      <c r="Y4254">
        <v>0</v>
      </c>
      <c r="Z4254">
        <v>0.6231295418459476</v>
      </c>
      <c r="AA4254">
        <v>10.733135773189254</v>
      </c>
      <c r="AB4254">
        <v>60.021964925027518</v>
      </c>
      <c r="AC4254">
        <v>90.39310431919202</v>
      </c>
      <c r="AD4254">
        <v>2.5544405957421614</v>
      </c>
      <c r="AE4254">
        <v>252.16393034380749</v>
      </c>
    </row>
    <row r="4255" spans="1:31" x14ac:dyDescent="0.25">
      <c r="A4255">
        <v>1814209</v>
      </c>
      <c r="B4255">
        <v>1</v>
      </c>
      <c r="C4255" t="s">
        <v>81</v>
      </c>
      <c r="D4255" t="s">
        <v>113</v>
      </c>
      <c r="E4255" t="s">
        <v>131</v>
      </c>
      <c r="F4255" t="s">
        <v>12415</v>
      </c>
      <c r="G4255" t="s">
        <v>231</v>
      </c>
      <c r="H4255" t="s">
        <v>134</v>
      </c>
      <c r="I4255" t="s">
        <v>135</v>
      </c>
      <c r="J4255" t="s">
        <v>136</v>
      </c>
      <c r="K4255" t="s">
        <v>137</v>
      </c>
      <c r="L4255" t="s">
        <v>12416</v>
      </c>
      <c r="M4255" t="s">
        <v>12417</v>
      </c>
      <c r="N4255">
        <v>1.2833333330000001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2.3602988961906671E-2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2.3602988961906671E-2</v>
      </c>
    </row>
    <row r="4256" spans="1:31" x14ac:dyDescent="0.25">
      <c r="A4256">
        <v>1813662</v>
      </c>
      <c r="B4256">
        <v>1</v>
      </c>
      <c r="C4256" t="s">
        <v>81</v>
      </c>
      <c r="D4256" t="s">
        <v>123</v>
      </c>
      <c r="E4256" t="s">
        <v>193</v>
      </c>
      <c r="F4256" t="s">
        <v>4011</v>
      </c>
      <c r="G4256" t="s">
        <v>235</v>
      </c>
      <c r="H4256" t="s">
        <v>134</v>
      </c>
      <c r="I4256" t="s">
        <v>135</v>
      </c>
      <c r="J4256" t="s">
        <v>136</v>
      </c>
      <c r="K4256" t="s">
        <v>137</v>
      </c>
      <c r="L4256" t="s">
        <v>12418</v>
      </c>
      <c r="M4256" t="s">
        <v>12419</v>
      </c>
      <c r="N4256">
        <v>1.5127777769999999</v>
      </c>
      <c r="O4256">
        <v>0</v>
      </c>
      <c r="P4256">
        <v>1</v>
      </c>
      <c r="Q4256">
        <v>0</v>
      </c>
      <c r="R4256">
        <v>8</v>
      </c>
      <c r="S4256">
        <v>0</v>
      </c>
      <c r="T4256">
        <v>2</v>
      </c>
      <c r="U4256">
        <v>0</v>
      </c>
      <c r="V4256">
        <v>0</v>
      </c>
      <c r="W4256">
        <v>0</v>
      </c>
      <c r="X4256">
        <v>0.28738687374443334</v>
      </c>
      <c r="Y4256">
        <v>0</v>
      </c>
      <c r="Z4256">
        <v>0.33103831955455165</v>
      </c>
      <c r="AA4256">
        <v>0</v>
      </c>
      <c r="AB4256">
        <v>1.7230186377782779E-2</v>
      </c>
      <c r="AC4256">
        <v>0</v>
      </c>
      <c r="AD4256">
        <v>0</v>
      </c>
      <c r="AE4256">
        <v>0.63565537967676777</v>
      </c>
    </row>
    <row r="4257" spans="1:31" x14ac:dyDescent="0.25">
      <c r="A4257">
        <v>1813685</v>
      </c>
      <c r="B4257">
        <v>1</v>
      </c>
      <c r="C4257" t="s">
        <v>80</v>
      </c>
      <c r="D4257" t="s">
        <v>100</v>
      </c>
      <c r="E4257" t="s">
        <v>176</v>
      </c>
      <c r="F4257" t="s">
        <v>4591</v>
      </c>
      <c r="G4257" t="s">
        <v>142</v>
      </c>
      <c r="H4257" t="s">
        <v>143</v>
      </c>
      <c r="I4257" t="s">
        <v>135</v>
      </c>
      <c r="J4257" t="s">
        <v>136</v>
      </c>
      <c r="K4257" t="s">
        <v>137</v>
      </c>
      <c r="L4257" t="s">
        <v>12420</v>
      </c>
      <c r="M4257" t="s">
        <v>12421</v>
      </c>
      <c r="N4257">
        <v>0.334166666</v>
      </c>
      <c r="O4257">
        <v>4</v>
      </c>
      <c r="P4257">
        <v>839</v>
      </c>
      <c r="Q4257">
        <v>23</v>
      </c>
      <c r="R4257">
        <v>361</v>
      </c>
      <c r="S4257">
        <v>12</v>
      </c>
      <c r="T4257">
        <v>136</v>
      </c>
      <c r="U4257">
        <v>1</v>
      </c>
      <c r="V4257">
        <v>1</v>
      </c>
      <c r="W4257">
        <v>0.50342301534343614</v>
      </c>
      <c r="X4257">
        <v>41.435542644252116</v>
      </c>
      <c r="Y4257">
        <v>4.6471955344552578</v>
      </c>
      <c r="Z4257">
        <v>29.294908960100109</v>
      </c>
      <c r="AA4257">
        <v>47.943701960745848</v>
      </c>
      <c r="AB4257">
        <v>22.641161212153222</v>
      </c>
      <c r="AC4257">
        <v>0</v>
      </c>
      <c r="AD4257">
        <v>0.125335916111875</v>
      </c>
      <c r="AE4257">
        <v>146.59126924316186</v>
      </c>
    </row>
    <row r="4258" spans="1:31" x14ac:dyDescent="0.25">
      <c r="A4258">
        <v>1814226</v>
      </c>
      <c r="B4258">
        <v>1</v>
      </c>
      <c r="C4258" t="s">
        <v>80</v>
      </c>
      <c r="D4258" t="s">
        <v>97</v>
      </c>
      <c r="E4258" t="s">
        <v>131</v>
      </c>
      <c r="F4258" t="s">
        <v>12422</v>
      </c>
      <c r="G4258" t="s">
        <v>231</v>
      </c>
      <c r="H4258" t="s">
        <v>134</v>
      </c>
      <c r="I4258" t="s">
        <v>135</v>
      </c>
      <c r="J4258" t="s">
        <v>136</v>
      </c>
      <c r="K4258" t="s">
        <v>137</v>
      </c>
      <c r="L4258" t="s">
        <v>12423</v>
      </c>
      <c r="M4258" t="s">
        <v>12424</v>
      </c>
      <c r="N4258">
        <v>2.2888888879999998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0.18635190460543222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0.18635190460543222</v>
      </c>
    </row>
    <row r="4259" spans="1:31" x14ac:dyDescent="0.25">
      <c r="A4259">
        <v>1814186</v>
      </c>
      <c r="B4259">
        <v>1</v>
      </c>
      <c r="C4259" t="s">
        <v>81</v>
      </c>
      <c r="D4259" t="s">
        <v>122</v>
      </c>
      <c r="E4259" t="s">
        <v>131</v>
      </c>
      <c r="F4259" t="s">
        <v>12425</v>
      </c>
      <c r="G4259" t="s">
        <v>231</v>
      </c>
      <c r="H4259" t="s">
        <v>134</v>
      </c>
      <c r="I4259" t="s">
        <v>135</v>
      </c>
      <c r="J4259" t="s">
        <v>136</v>
      </c>
      <c r="K4259" t="s">
        <v>137</v>
      </c>
      <c r="L4259" t="s">
        <v>12426</v>
      </c>
      <c r="M4259" t="s">
        <v>12427</v>
      </c>
      <c r="N4259">
        <v>2.7647222220000001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1.225781567886205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1.225781567886205</v>
      </c>
    </row>
    <row r="4260" spans="1:31" x14ac:dyDescent="0.25">
      <c r="A4260">
        <v>1814100</v>
      </c>
      <c r="B4260">
        <v>1</v>
      </c>
      <c r="C4260" t="s">
        <v>80</v>
      </c>
      <c r="D4260" t="s">
        <v>100</v>
      </c>
      <c r="E4260" t="s">
        <v>131</v>
      </c>
      <c r="F4260" t="s">
        <v>12428</v>
      </c>
      <c r="G4260" t="s">
        <v>231</v>
      </c>
      <c r="H4260" t="s">
        <v>134</v>
      </c>
      <c r="I4260" t="s">
        <v>135</v>
      </c>
      <c r="J4260" t="s">
        <v>136</v>
      </c>
      <c r="K4260" t="s">
        <v>137</v>
      </c>
      <c r="L4260" t="s">
        <v>12429</v>
      </c>
      <c r="M4260" t="s">
        <v>12430</v>
      </c>
      <c r="N4260">
        <v>1.4536111110000001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0.38110135886460555</v>
      </c>
      <c r="AC4260">
        <v>0</v>
      </c>
      <c r="AD4260">
        <v>0</v>
      </c>
      <c r="AE4260">
        <v>0.38110135886460555</v>
      </c>
    </row>
    <row r="4261" spans="1:31" x14ac:dyDescent="0.25">
      <c r="A4261">
        <v>1814126</v>
      </c>
      <c r="B4261">
        <v>1</v>
      </c>
      <c r="C4261" t="s">
        <v>81</v>
      </c>
      <c r="D4261" t="s">
        <v>128</v>
      </c>
      <c r="E4261" t="s">
        <v>193</v>
      </c>
      <c r="F4261" t="s">
        <v>12431</v>
      </c>
      <c r="G4261" t="s">
        <v>235</v>
      </c>
      <c r="H4261" t="s">
        <v>134</v>
      </c>
      <c r="I4261" t="s">
        <v>135</v>
      </c>
      <c r="J4261" t="s">
        <v>136</v>
      </c>
      <c r="K4261" t="s">
        <v>137</v>
      </c>
      <c r="L4261" t="s">
        <v>12432</v>
      </c>
      <c r="M4261" t="s">
        <v>12433</v>
      </c>
      <c r="N4261">
        <v>3.341111111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1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4.1976912459560749</v>
      </c>
      <c r="AC4261">
        <v>0</v>
      </c>
      <c r="AD4261">
        <v>0</v>
      </c>
      <c r="AE4261">
        <v>4.1976912459560749</v>
      </c>
    </row>
    <row r="4262" spans="1:31" x14ac:dyDescent="0.25">
      <c r="A4262">
        <v>1814057</v>
      </c>
      <c r="B4262">
        <v>1</v>
      </c>
      <c r="C4262" t="s">
        <v>80</v>
      </c>
      <c r="D4262" t="s">
        <v>108</v>
      </c>
      <c r="E4262" t="s">
        <v>131</v>
      </c>
      <c r="F4262" t="s">
        <v>12247</v>
      </c>
      <c r="G4262" t="s">
        <v>231</v>
      </c>
      <c r="H4262" t="s">
        <v>134</v>
      </c>
      <c r="I4262" t="s">
        <v>135</v>
      </c>
      <c r="J4262" t="s">
        <v>136</v>
      </c>
      <c r="K4262" t="s">
        <v>137</v>
      </c>
      <c r="L4262" t="s">
        <v>12434</v>
      </c>
      <c r="M4262" t="s">
        <v>12435</v>
      </c>
      <c r="N4262">
        <v>3.2177777769999998</v>
      </c>
      <c r="O4262">
        <v>0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0.68649860467710666</v>
      </c>
      <c r="AA4262">
        <v>0</v>
      </c>
      <c r="AB4262">
        <v>0</v>
      </c>
      <c r="AC4262">
        <v>0</v>
      </c>
      <c r="AD4262">
        <v>0</v>
      </c>
      <c r="AE4262">
        <v>0.68649860467710666</v>
      </c>
    </row>
    <row r="4263" spans="1:31" x14ac:dyDescent="0.25">
      <c r="A4263">
        <v>1813728</v>
      </c>
      <c r="B4263">
        <v>1</v>
      </c>
      <c r="C4263" t="s">
        <v>81</v>
      </c>
      <c r="D4263" t="s">
        <v>112</v>
      </c>
      <c r="E4263" t="s">
        <v>193</v>
      </c>
      <c r="F4263" t="s">
        <v>12436</v>
      </c>
      <c r="G4263" t="s">
        <v>235</v>
      </c>
      <c r="H4263" t="s">
        <v>134</v>
      </c>
      <c r="I4263" t="s">
        <v>135</v>
      </c>
      <c r="J4263" t="s">
        <v>136</v>
      </c>
      <c r="K4263" t="s">
        <v>137</v>
      </c>
      <c r="L4263" t="s">
        <v>12437</v>
      </c>
      <c r="M4263" t="s">
        <v>12438</v>
      </c>
      <c r="N4263">
        <v>8.6458333330000006</v>
      </c>
      <c r="O4263">
        <v>0</v>
      </c>
      <c r="P4263">
        <v>31</v>
      </c>
      <c r="Q4263">
        <v>0</v>
      </c>
      <c r="R4263">
        <v>0</v>
      </c>
      <c r="S4263">
        <v>0</v>
      </c>
      <c r="T4263">
        <v>5</v>
      </c>
      <c r="U4263">
        <v>0</v>
      </c>
      <c r="V4263">
        <v>0</v>
      </c>
      <c r="W4263">
        <v>0</v>
      </c>
      <c r="X4263">
        <v>26.190104253967704</v>
      </c>
      <c r="Y4263">
        <v>0</v>
      </c>
      <c r="Z4263">
        <v>0</v>
      </c>
      <c r="AA4263">
        <v>0</v>
      </c>
      <c r="AB4263">
        <v>13.877848018444787</v>
      </c>
      <c r="AC4263">
        <v>0</v>
      </c>
      <c r="AD4263">
        <v>0</v>
      </c>
      <c r="AE4263">
        <v>40.067952272412491</v>
      </c>
    </row>
    <row r="4264" spans="1:31" x14ac:dyDescent="0.25">
      <c r="A4264">
        <v>1814020</v>
      </c>
      <c r="B4264">
        <v>1</v>
      </c>
      <c r="C4264" t="s">
        <v>80</v>
      </c>
      <c r="D4264" t="s">
        <v>96</v>
      </c>
      <c r="E4264" t="s">
        <v>131</v>
      </c>
      <c r="F4264" t="s">
        <v>12439</v>
      </c>
      <c r="G4264" t="s">
        <v>133</v>
      </c>
      <c r="H4264" t="s">
        <v>134</v>
      </c>
      <c r="I4264" t="s">
        <v>135</v>
      </c>
      <c r="J4264" t="s">
        <v>136</v>
      </c>
      <c r="K4264" t="s">
        <v>137</v>
      </c>
      <c r="L4264" t="s">
        <v>12440</v>
      </c>
      <c r="M4264" t="s">
        <v>12441</v>
      </c>
      <c r="N4264">
        <v>4.9472222219999997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2.1980616047428203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2.1980616047428203</v>
      </c>
    </row>
    <row r="4265" spans="1:31" x14ac:dyDescent="0.25">
      <c r="A4265">
        <v>1813771</v>
      </c>
      <c r="B4265">
        <v>1</v>
      </c>
      <c r="C4265" t="s">
        <v>81</v>
      </c>
      <c r="D4265" t="s">
        <v>123</v>
      </c>
      <c r="E4265" t="s">
        <v>131</v>
      </c>
      <c r="F4265" t="s">
        <v>12442</v>
      </c>
      <c r="G4265" t="s">
        <v>231</v>
      </c>
      <c r="H4265" t="s">
        <v>134</v>
      </c>
      <c r="I4265" t="s">
        <v>135</v>
      </c>
      <c r="J4265" t="s">
        <v>136</v>
      </c>
      <c r="K4265" t="s">
        <v>137</v>
      </c>
      <c r="L4265" t="s">
        <v>12443</v>
      </c>
      <c r="M4265" t="s">
        <v>12444</v>
      </c>
      <c r="N4265">
        <v>0.97055555500000001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8.114518062270001E-3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8.114518062270001E-3</v>
      </c>
    </row>
    <row r="4266" spans="1:31" x14ac:dyDescent="0.25">
      <c r="A4266">
        <v>1813711</v>
      </c>
      <c r="B4266">
        <v>1</v>
      </c>
      <c r="C4266" t="s">
        <v>80</v>
      </c>
      <c r="D4266" t="s">
        <v>110</v>
      </c>
      <c r="E4266" t="s">
        <v>193</v>
      </c>
      <c r="F4266" t="s">
        <v>12445</v>
      </c>
      <c r="G4266" t="s">
        <v>263</v>
      </c>
      <c r="H4266" t="s">
        <v>134</v>
      </c>
      <c r="I4266" t="s">
        <v>135</v>
      </c>
      <c r="J4266" t="s">
        <v>136</v>
      </c>
      <c r="K4266" t="s">
        <v>159</v>
      </c>
      <c r="L4266" t="s">
        <v>12446</v>
      </c>
      <c r="M4266" t="s">
        <v>12447</v>
      </c>
      <c r="N4266">
        <v>0.198427777</v>
      </c>
      <c r="O4266">
        <v>0</v>
      </c>
      <c r="P4266">
        <v>136</v>
      </c>
      <c r="Q4266">
        <v>0</v>
      </c>
      <c r="R4266">
        <v>0</v>
      </c>
      <c r="S4266">
        <v>0</v>
      </c>
      <c r="T4266">
        <v>20</v>
      </c>
      <c r="U4266">
        <v>0</v>
      </c>
      <c r="V4266">
        <v>0</v>
      </c>
      <c r="W4266">
        <v>0</v>
      </c>
      <c r="X4266">
        <v>7.0779962987879008</v>
      </c>
      <c r="Y4266">
        <v>0</v>
      </c>
      <c r="Z4266">
        <v>0</v>
      </c>
      <c r="AA4266">
        <v>0</v>
      </c>
      <c r="AB4266">
        <v>5.6881080474233885</v>
      </c>
      <c r="AC4266">
        <v>0</v>
      </c>
      <c r="AD4266">
        <v>0</v>
      </c>
      <c r="AE4266">
        <v>12.766104346211289</v>
      </c>
    </row>
    <row r="4267" spans="1:31" x14ac:dyDescent="0.25">
      <c r="A4267">
        <v>1814252</v>
      </c>
      <c r="B4267">
        <v>1</v>
      </c>
      <c r="C4267" t="s">
        <v>80</v>
      </c>
      <c r="D4267" t="s">
        <v>99</v>
      </c>
      <c r="E4267" t="s">
        <v>131</v>
      </c>
      <c r="F4267" t="s">
        <v>12448</v>
      </c>
      <c r="G4267" t="s">
        <v>231</v>
      </c>
      <c r="H4267" t="s">
        <v>134</v>
      </c>
      <c r="I4267" t="s">
        <v>135</v>
      </c>
      <c r="J4267" t="s">
        <v>136</v>
      </c>
      <c r="K4267" t="s">
        <v>137</v>
      </c>
      <c r="L4267" t="s">
        <v>12449</v>
      </c>
      <c r="M4267" t="s">
        <v>12450</v>
      </c>
      <c r="N4267">
        <v>1.600833333</v>
      </c>
      <c r="O4267">
        <v>0</v>
      </c>
      <c r="P4267">
        <v>1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1.1203576886921045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1.1203576886921045</v>
      </c>
    </row>
    <row r="4268" spans="1:31" x14ac:dyDescent="0.25">
      <c r="A4268">
        <v>1813734</v>
      </c>
      <c r="B4268">
        <v>1</v>
      </c>
      <c r="C4268" t="s">
        <v>80</v>
      </c>
      <c r="D4268" t="s">
        <v>95</v>
      </c>
      <c r="E4268" t="s">
        <v>146</v>
      </c>
      <c r="F4268" t="s">
        <v>9182</v>
      </c>
      <c r="G4268" t="s">
        <v>170</v>
      </c>
      <c r="H4268" t="s">
        <v>143</v>
      </c>
      <c r="I4268" t="s">
        <v>135</v>
      </c>
      <c r="J4268" t="s">
        <v>136</v>
      </c>
      <c r="K4268" t="s">
        <v>137</v>
      </c>
      <c r="L4268" t="s">
        <v>12451</v>
      </c>
      <c r="M4268" t="s">
        <v>12452</v>
      </c>
      <c r="N4268">
        <v>2.1511111110000001</v>
      </c>
      <c r="O4268">
        <v>1</v>
      </c>
      <c r="P4268">
        <v>0</v>
      </c>
      <c r="Q4268">
        <v>2</v>
      </c>
      <c r="R4268">
        <v>0</v>
      </c>
      <c r="S4268">
        <v>2</v>
      </c>
      <c r="T4268">
        <v>0</v>
      </c>
      <c r="U4268">
        <v>0</v>
      </c>
      <c r="V4268">
        <v>0</v>
      </c>
      <c r="W4268">
        <v>0.75374476460037321</v>
      </c>
      <c r="X4268">
        <v>0</v>
      </c>
      <c r="Y4268">
        <v>48.11539090387393</v>
      </c>
      <c r="Z4268">
        <v>0</v>
      </c>
      <c r="AA4268">
        <v>80.978273926806224</v>
      </c>
      <c r="AB4268">
        <v>0</v>
      </c>
      <c r="AC4268">
        <v>0</v>
      </c>
      <c r="AD4268">
        <v>0</v>
      </c>
      <c r="AE4268">
        <v>129.84740959528051</v>
      </c>
    </row>
    <row r="4269" spans="1:31" x14ac:dyDescent="0.25">
      <c r="A4269">
        <v>1814235</v>
      </c>
      <c r="B4269">
        <v>1</v>
      </c>
      <c r="C4269" t="s">
        <v>80</v>
      </c>
      <c r="D4269" t="s">
        <v>107</v>
      </c>
      <c r="E4269" t="s">
        <v>131</v>
      </c>
      <c r="F4269" t="s">
        <v>12453</v>
      </c>
      <c r="G4269" t="s">
        <v>209</v>
      </c>
      <c r="H4269" t="s">
        <v>134</v>
      </c>
      <c r="I4269" t="s">
        <v>135</v>
      </c>
      <c r="J4269" t="s">
        <v>136</v>
      </c>
      <c r="K4269" t="s">
        <v>137</v>
      </c>
      <c r="L4269" t="s">
        <v>12454</v>
      </c>
      <c r="M4269" t="s">
        <v>12455</v>
      </c>
      <c r="N4269">
        <v>2.0019444439999998</v>
      </c>
      <c r="O4269">
        <v>0</v>
      </c>
      <c r="P4269">
        <v>9</v>
      </c>
      <c r="Q4269">
        <v>0</v>
      </c>
      <c r="R4269">
        <v>0</v>
      </c>
      <c r="S4269">
        <v>0</v>
      </c>
      <c r="T4269">
        <v>2</v>
      </c>
      <c r="U4269">
        <v>0</v>
      </c>
      <c r="V4269">
        <v>0</v>
      </c>
      <c r="W4269">
        <v>0</v>
      </c>
      <c r="X4269">
        <v>2.4288567500616236</v>
      </c>
      <c r="Y4269">
        <v>0</v>
      </c>
      <c r="Z4269">
        <v>0</v>
      </c>
      <c r="AA4269">
        <v>0</v>
      </c>
      <c r="AB4269">
        <v>0.91830400206627338</v>
      </c>
      <c r="AC4269">
        <v>0</v>
      </c>
      <c r="AD4269">
        <v>0</v>
      </c>
      <c r="AE4269">
        <v>3.347160752127897</v>
      </c>
    </row>
    <row r="4270" spans="1:31" x14ac:dyDescent="0.25">
      <c r="A4270">
        <v>1813694</v>
      </c>
      <c r="B4270">
        <v>1</v>
      </c>
      <c r="C4270" t="s">
        <v>81</v>
      </c>
      <c r="D4270" t="s">
        <v>118</v>
      </c>
      <c r="E4270" t="s">
        <v>146</v>
      </c>
      <c r="F4270" t="s">
        <v>12456</v>
      </c>
      <c r="G4270" t="s">
        <v>170</v>
      </c>
      <c r="H4270" t="s">
        <v>143</v>
      </c>
      <c r="I4270" t="s">
        <v>135</v>
      </c>
      <c r="J4270" t="s">
        <v>136</v>
      </c>
      <c r="K4270" t="s">
        <v>137</v>
      </c>
      <c r="L4270" t="s">
        <v>12457</v>
      </c>
      <c r="M4270" t="s">
        <v>12458</v>
      </c>
      <c r="N4270">
        <v>1.558611111</v>
      </c>
      <c r="O4270">
        <v>0</v>
      </c>
      <c r="P4270">
        <v>1</v>
      </c>
      <c r="Q4270">
        <v>11</v>
      </c>
      <c r="R4270">
        <v>59</v>
      </c>
      <c r="S4270">
        <v>7</v>
      </c>
      <c r="T4270">
        <v>5</v>
      </c>
      <c r="U4270">
        <v>0</v>
      </c>
      <c r="V4270">
        <v>0</v>
      </c>
      <c r="W4270">
        <v>0</v>
      </c>
      <c r="X4270">
        <v>4.9734544253355009E-2</v>
      </c>
      <c r="Y4270">
        <v>158.81553092710658</v>
      </c>
      <c r="Z4270">
        <v>45.083283774034086</v>
      </c>
      <c r="AA4270">
        <v>33.80271972887013</v>
      </c>
      <c r="AB4270">
        <v>2.6590194766023054</v>
      </c>
      <c r="AC4270">
        <v>0</v>
      </c>
      <c r="AD4270">
        <v>0</v>
      </c>
      <c r="AE4270">
        <v>240.41028845086646</v>
      </c>
    </row>
    <row r="4271" spans="1:31" x14ac:dyDescent="0.25">
      <c r="A4271">
        <v>1814189</v>
      </c>
      <c r="B4271">
        <v>1</v>
      </c>
      <c r="C4271" t="s">
        <v>80</v>
      </c>
      <c r="D4271" t="s">
        <v>96</v>
      </c>
      <c r="E4271" t="s">
        <v>131</v>
      </c>
      <c r="F4271" t="s">
        <v>12459</v>
      </c>
      <c r="G4271" t="s">
        <v>148</v>
      </c>
      <c r="H4271" t="s">
        <v>134</v>
      </c>
      <c r="I4271" t="s">
        <v>135</v>
      </c>
      <c r="J4271" t="s">
        <v>3</v>
      </c>
      <c r="K4271" t="s">
        <v>137</v>
      </c>
      <c r="L4271" t="s">
        <v>12460</v>
      </c>
      <c r="M4271" t="s">
        <v>12461</v>
      </c>
      <c r="N4271">
        <v>2.5527777770000002</v>
      </c>
      <c r="O4271">
        <v>0</v>
      </c>
      <c r="P4271">
        <v>1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2.4170882489715004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2.4170882489715004</v>
      </c>
    </row>
    <row r="4272" spans="1:31" x14ac:dyDescent="0.25">
      <c r="A4272">
        <v>1813960</v>
      </c>
      <c r="B4272">
        <v>1</v>
      </c>
      <c r="C4272" t="s">
        <v>80</v>
      </c>
      <c r="D4272" t="s">
        <v>104</v>
      </c>
      <c r="E4272" t="s">
        <v>131</v>
      </c>
      <c r="F4272" t="s">
        <v>12462</v>
      </c>
      <c r="G4272" t="s">
        <v>231</v>
      </c>
      <c r="H4272" t="s">
        <v>134</v>
      </c>
      <c r="I4272" t="s">
        <v>135</v>
      </c>
      <c r="J4272" t="s">
        <v>136</v>
      </c>
      <c r="K4272" t="s">
        <v>137</v>
      </c>
      <c r="L4272" t="s">
        <v>12463</v>
      </c>
      <c r="M4272" t="s">
        <v>12464</v>
      </c>
      <c r="N4272">
        <v>5.2086111109999997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6.5357686877817862</v>
      </c>
      <c r="AC4272">
        <v>0</v>
      </c>
      <c r="AD4272">
        <v>0</v>
      </c>
      <c r="AE4272">
        <v>6.5357686877817862</v>
      </c>
    </row>
    <row r="4273" spans="1:31" x14ac:dyDescent="0.25">
      <c r="A4273">
        <v>1814029</v>
      </c>
      <c r="B4273">
        <v>1</v>
      </c>
      <c r="C4273" t="s">
        <v>80</v>
      </c>
      <c r="D4273" t="s">
        <v>101</v>
      </c>
      <c r="E4273" t="s">
        <v>131</v>
      </c>
      <c r="F4273" t="s">
        <v>12465</v>
      </c>
      <c r="G4273" t="s">
        <v>209</v>
      </c>
      <c r="H4273" t="s">
        <v>134</v>
      </c>
      <c r="I4273" t="s">
        <v>135</v>
      </c>
      <c r="J4273" t="s">
        <v>136</v>
      </c>
      <c r="K4273" t="s">
        <v>137</v>
      </c>
      <c r="L4273" t="s">
        <v>12466</v>
      </c>
      <c r="M4273" t="s">
        <v>12467</v>
      </c>
      <c r="N4273">
        <v>1.319722222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</row>
    <row r="4274" spans="1:31" x14ac:dyDescent="0.25">
      <c r="A4274">
        <v>1814023</v>
      </c>
      <c r="B4274">
        <v>1</v>
      </c>
      <c r="C4274" t="s">
        <v>80</v>
      </c>
      <c r="D4274" t="s">
        <v>110</v>
      </c>
      <c r="E4274" t="s">
        <v>193</v>
      </c>
      <c r="F4274" t="s">
        <v>12468</v>
      </c>
      <c r="G4274" t="s">
        <v>263</v>
      </c>
      <c r="H4274" t="s">
        <v>134</v>
      </c>
      <c r="I4274" t="s">
        <v>135</v>
      </c>
      <c r="J4274" t="s">
        <v>136</v>
      </c>
      <c r="K4274" t="s">
        <v>159</v>
      </c>
      <c r="L4274" t="s">
        <v>12469</v>
      </c>
      <c r="M4274" t="s">
        <v>12470</v>
      </c>
      <c r="N4274">
        <v>0.34281944399999997</v>
      </c>
      <c r="O4274">
        <v>0</v>
      </c>
      <c r="P4274">
        <v>86</v>
      </c>
      <c r="Q4274">
        <v>0</v>
      </c>
      <c r="R4274">
        <v>0</v>
      </c>
      <c r="S4274">
        <v>0</v>
      </c>
      <c r="T4274">
        <v>13</v>
      </c>
      <c r="U4274">
        <v>0</v>
      </c>
      <c r="V4274">
        <v>0</v>
      </c>
      <c r="W4274">
        <v>0</v>
      </c>
      <c r="X4274">
        <v>7.2510465087595186</v>
      </c>
      <c r="Y4274">
        <v>0</v>
      </c>
      <c r="Z4274">
        <v>0</v>
      </c>
      <c r="AA4274">
        <v>0</v>
      </c>
      <c r="AB4274">
        <v>2.2659331940888499</v>
      </c>
      <c r="AC4274">
        <v>0</v>
      </c>
      <c r="AD4274">
        <v>0</v>
      </c>
      <c r="AE4274">
        <v>9.5169797028483689</v>
      </c>
    </row>
    <row r="4275" spans="1:31" x14ac:dyDescent="0.25">
      <c r="A4275">
        <v>1813966</v>
      </c>
      <c r="B4275">
        <v>1</v>
      </c>
      <c r="C4275" t="s">
        <v>80</v>
      </c>
      <c r="D4275" t="s">
        <v>109</v>
      </c>
      <c r="E4275" t="s">
        <v>131</v>
      </c>
      <c r="F4275" t="s">
        <v>12471</v>
      </c>
      <c r="G4275" t="s">
        <v>231</v>
      </c>
      <c r="H4275" t="s">
        <v>134</v>
      </c>
      <c r="I4275" t="s">
        <v>135</v>
      </c>
      <c r="J4275" t="s">
        <v>136</v>
      </c>
      <c r="K4275" t="s">
        <v>137</v>
      </c>
      <c r="L4275" t="s">
        <v>12472</v>
      </c>
      <c r="M4275" t="s">
        <v>12473</v>
      </c>
      <c r="N4275">
        <v>1.628055555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2.6127280685999997E-3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2.6127280685999997E-3</v>
      </c>
    </row>
    <row r="4276" spans="1:31" x14ac:dyDescent="0.25">
      <c r="A4276">
        <v>1813674</v>
      </c>
      <c r="B4276">
        <v>1</v>
      </c>
      <c r="C4276" t="s">
        <v>80</v>
      </c>
      <c r="D4276" t="s">
        <v>105</v>
      </c>
      <c r="E4276" t="s">
        <v>176</v>
      </c>
      <c r="F4276" t="s">
        <v>12474</v>
      </c>
      <c r="G4276" t="s">
        <v>158</v>
      </c>
      <c r="H4276" t="s">
        <v>143</v>
      </c>
      <c r="I4276" t="s">
        <v>199</v>
      </c>
      <c r="J4276" t="s">
        <v>136</v>
      </c>
      <c r="K4276" t="s">
        <v>159</v>
      </c>
      <c r="L4276" t="s">
        <v>12475</v>
      </c>
      <c r="M4276" t="s">
        <v>12476</v>
      </c>
      <c r="N4276">
        <v>2.0736944E-2</v>
      </c>
      <c r="O4276">
        <v>1</v>
      </c>
      <c r="P4276">
        <v>10032</v>
      </c>
      <c r="Q4276">
        <v>0</v>
      </c>
      <c r="R4276">
        <v>51</v>
      </c>
      <c r="S4276">
        <v>3</v>
      </c>
      <c r="T4276">
        <v>1842</v>
      </c>
      <c r="U4276">
        <v>2</v>
      </c>
      <c r="V4276">
        <v>4</v>
      </c>
      <c r="W4276">
        <v>1.7059443759916665E-2</v>
      </c>
      <c r="X4276">
        <v>31.743561007810882</v>
      </c>
      <c r="Y4276">
        <v>0</v>
      </c>
      <c r="Z4276">
        <v>0.13665778741299997</v>
      </c>
      <c r="AA4276">
        <v>1.8622745228026876</v>
      </c>
      <c r="AB4276">
        <v>17.491191438940387</v>
      </c>
      <c r="AC4276">
        <v>5.0956510474177925</v>
      </c>
      <c r="AD4276">
        <v>0.17063911911139584</v>
      </c>
      <c r="AE4276">
        <v>56.517034367256059</v>
      </c>
    </row>
    <row r="4277" spans="1:31" x14ac:dyDescent="0.25">
      <c r="A4277">
        <v>1813946</v>
      </c>
      <c r="B4277">
        <v>1</v>
      </c>
      <c r="C4277" t="s">
        <v>80</v>
      </c>
      <c r="D4277" t="s">
        <v>105</v>
      </c>
      <c r="E4277" t="s">
        <v>339</v>
      </c>
      <c r="F4277" t="s">
        <v>12412</v>
      </c>
      <c r="G4277" t="s">
        <v>142</v>
      </c>
      <c r="H4277" t="s">
        <v>143</v>
      </c>
      <c r="I4277" t="s">
        <v>199</v>
      </c>
      <c r="J4277" t="s">
        <v>136</v>
      </c>
      <c r="K4277" t="s">
        <v>137</v>
      </c>
      <c r="L4277" t="s">
        <v>12477</v>
      </c>
      <c r="M4277" t="s">
        <v>12478</v>
      </c>
      <c r="N4277">
        <v>3.5799999999999998E-2</v>
      </c>
      <c r="O4277">
        <v>1</v>
      </c>
      <c r="P4277">
        <v>11114</v>
      </c>
      <c r="Q4277">
        <v>0</v>
      </c>
      <c r="R4277">
        <v>68</v>
      </c>
      <c r="S4277">
        <v>25</v>
      </c>
      <c r="T4277">
        <v>1897</v>
      </c>
      <c r="U4277">
        <v>23</v>
      </c>
      <c r="V4277">
        <v>7</v>
      </c>
      <c r="W4277">
        <v>4.1524641318115556E-2</v>
      </c>
      <c r="X4277">
        <v>86.068044016308875</v>
      </c>
      <c r="Y4277">
        <v>0</v>
      </c>
      <c r="Z4277">
        <v>0.60154111881944894</v>
      </c>
      <c r="AA4277">
        <v>9.9747900924249606</v>
      </c>
      <c r="AB4277">
        <v>56.866011130801233</v>
      </c>
      <c r="AC4277">
        <v>77.5646981287111</v>
      </c>
      <c r="AD4277">
        <v>2.2527276462635029</v>
      </c>
      <c r="AE4277">
        <v>233.36933677464725</v>
      </c>
    </row>
    <row r="4278" spans="1:31" x14ac:dyDescent="0.25">
      <c r="A4278">
        <v>1813777</v>
      </c>
      <c r="B4278">
        <v>1</v>
      </c>
      <c r="C4278" t="s">
        <v>80</v>
      </c>
      <c r="D4278" t="s">
        <v>98</v>
      </c>
      <c r="E4278" t="s">
        <v>140</v>
      </c>
      <c r="F4278" t="s">
        <v>12479</v>
      </c>
      <c r="G4278" t="s">
        <v>142</v>
      </c>
      <c r="H4278" t="s">
        <v>143</v>
      </c>
      <c r="I4278" t="s">
        <v>135</v>
      </c>
      <c r="J4278" t="s">
        <v>136</v>
      </c>
      <c r="K4278" t="s">
        <v>137</v>
      </c>
      <c r="L4278" t="s">
        <v>12480</v>
      </c>
      <c r="M4278" t="s">
        <v>12481</v>
      </c>
      <c r="N4278">
        <v>2.0263888880000001</v>
      </c>
      <c r="O4278">
        <v>0</v>
      </c>
      <c r="P4278">
        <v>76</v>
      </c>
      <c r="Q4278">
        <v>0</v>
      </c>
      <c r="R4278">
        <v>16</v>
      </c>
      <c r="S4278">
        <v>0</v>
      </c>
      <c r="T4278">
        <v>23</v>
      </c>
      <c r="U4278">
        <v>0</v>
      </c>
      <c r="V4278">
        <v>0</v>
      </c>
      <c r="W4278">
        <v>0</v>
      </c>
      <c r="X4278">
        <v>49.817067518704313</v>
      </c>
      <c r="Y4278">
        <v>0</v>
      </c>
      <c r="Z4278">
        <v>25.732415729934061</v>
      </c>
      <c r="AA4278">
        <v>0</v>
      </c>
      <c r="AB4278">
        <v>28.297668380179733</v>
      </c>
      <c r="AC4278">
        <v>0</v>
      </c>
      <c r="AD4278">
        <v>0</v>
      </c>
      <c r="AE4278">
        <v>103.84715162881811</v>
      </c>
    </row>
    <row r="4279" spans="1:31" x14ac:dyDescent="0.25">
      <c r="A4279">
        <v>1814132</v>
      </c>
      <c r="B4279">
        <v>1</v>
      </c>
      <c r="C4279" t="s">
        <v>81</v>
      </c>
      <c r="D4279" t="s">
        <v>123</v>
      </c>
      <c r="E4279" t="s">
        <v>291</v>
      </c>
      <c r="F4279" t="s">
        <v>12482</v>
      </c>
      <c r="G4279" t="s">
        <v>424</v>
      </c>
      <c r="H4279" t="s">
        <v>134</v>
      </c>
      <c r="I4279" t="s">
        <v>135</v>
      </c>
      <c r="J4279" t="s">
        <v>136</v>
      </c>
      <c r="K4279" t="s">
        <v>137</v>
      </c>
      <c r="L4279" t="s">
        <v>12483</v>
      </c>
      <c r="M4279" t="s">
        <v>12484</v>
      </c>
      <c r="N4279">
        <v>1.548888888</v>
      </c>
      <c r="O4279">
        <v>0</v>
      </c>
      <c r="P4279">
        <v>295</v>
      </c>
      <c r="Q4279">
        <v>0</v>
      </c>
      <c r="R4279">
        <v>4</v>
      </c>
      <c r="S4279">
        <v>0</v>
      </c>
      <c r="T4279">
        <v>21</v>
      </c>
      <c r="U4279">
        <v>0</v>
      </c>
      <c r="V4279">
        <v>1</v>
      </c>
      <c r="W4279">
        <v>0</v>
      </c>
      <c r="X4279">
        <v>81.276856080534841</v>
      </c>
      <c r="Y4279">
        <v>0</v>
      </c>
      <c r="Z4279">
        <v>0.68283793330222331</v>
      </c>
      <c r="AA4279">
        <v>0</v>
      </c>
      <c r="AB4279">
        <v>9.3648755488630719</v>
      </c>
      <c r="AC4279">
        <v>0</v>
      </c>
      <c r="AD4279">
        <v>2.4990577633685249</v>
      </c>
      <c r="AE4279">
        <v>93.82362732606866</v>
      </c>
    </row>
    <row r="4280" spans="1:31" x14ac:dyDescent="0.25">
      <c r="A4280">
        <v>1813737</v>
      </c>
      <c r="B4280">
        <v>1</v>
      </c>
      <c r="C4280" t="s">
        <v>80</v>
      </c>
      <c r="D4280" t="s">
        <v>83</v>
      </c>
      <c r="E4280" t="s">
        <v>131</v>
      </c>
      <c r="F4280" t="s">
        <v>12485</v>
      </c>
      <c r="G4280" t="s">
        <v>133</v>
      </c>
      <c r="H4280" t="s">
        <v>134</v>
      </c>
      <c r="I4280" t="s">
        <v>135</v>
      </c>
      <c r="J4280" t="s">
        <v>136</v>
      </c>
      <c r="K4280" t="s">
        <v>137</v>
      </c>
      <c r="L4280" t="s">
        <v>12486</v>
      </c>
      <c r="M4280" t="s">
        <v>12487</v>
      </c>
      <c r="N4280">
        <v>1.8063888880000001</v>
      </c>
      <c r="O4280">
        <v>0</v>
      </c>
      <c r="P4280">
        <v>5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1.9310051450378325</v>
      </c>
      <c r="Y4280">
        <v>0</v>
      </c>
      <c r="Z4280">
        <v>0</v>
      </c>
      <c r="AA4280">
        <v>0</v>
      </c>
      <c r="AB4280">
        <v>3.9504820189495832E-2</v>
      </c>
      <c r="AC4280">
        <v>0</v>
      </c>
      <c r="AD4280">
        <v>0</v>
      </c>
      <c r="AE4280">
        <v>1.9705099652273284</v>
      </c>
    </row>
    <row r="4281" spans="1:31" x14ac:dyDescent="0.25">
      <c r="A4281">
        <v>1813940</v>
      </c>
      <c r="B4281">
        <v>1</v>
      </c>
      <c r="C4281" t="s">
        <v>80</v>
      </c>
      <c r="D4281" t="s">
        <v>106</v>
      </c>
      <c r="E4281" t="s">
        <v>176</v>
      </c>
      <c r="F4281" t="s">
        <v>12488</v>
      </c>
      <c r="G4281" t="s">
        <v>142</v>
      </c>
      <c r="H4281" t="s">
        <v>143</v>
      </c>
      <c r="I4281" t="s">
        <v>135</v>
      </c>
      <c r="J4281" t="s">
        <v>136</v>
      </c>
      <c r="K4281" t="s">
        <v>137</v>
      </c>
      <c r="L4281" t="s">
        <v>12489</v>
      </c>
      <c r="M4281" t="s">
        <v>12490</v>
      </c>
      <c r="N4281">
        <v>0.16555555499999999</v>
      </c>
      <c r="O4281">
        <v>0</v>
      </c>
      <c r="P4281">
        <v>903</v>
      </c>
      <c r="Q4281">
        <v>0</v>
      </c>
      <c r="R4281">
        <v>1</v>
      </c>
      <c r="S4281">
        <v>1</v>
      </c>
      <c r="T4281">
        <v>778</v>
      </c>
      <c r="U4281">
        <v>0</v>
      </c>
      <c r="V4281">
        <v>0</v>
      </c>
      <c r="W4281">
        <v>0</v>
      </c>
      <c r="X4281">
        <v>26.155349735268583</v>
      </c>
      <c r="Y4281">
        <v>0</v>
      </c>
      <c r="Z4281">
        <v>9.84612198936667E-4</v>
      </c>
      <c r="AA4281">
        <v>1.3390671032331891</v>
      </c>
      <c r="AB4281">
        <v>32.061185553679778</v>
      </c>
      <c r="AC4281">
        <v>0</v>
      </c>
      <c r="AD4281">
        <v>0</v>
      </c>
      <c r="AE4281">
        <v>59.556587004380489</v>
      </c>
    </row>
    <row r="4282" spans="1:31" x14ac:dyDescent="0.25">
      <c r="A4282">
        <v>1813691</v>
      </c>
      <c r="B4282">
        <v>1</v>
      </c>
      <c r="C4282" t="s">
        <v>80</v>
      </c>
      <c r="D4282" t="s">
        <v>96</v>
      </c>
      <c r="E4282" t="s">
        <v>131</v>
      </c>
      <c r="F4282" t="s">
        <v>12491</v>
      </c>
      <c r="G4282" t="s">
        <v>133</v>
      </c>
      <c r="H4282" t="s">
        <v>134</v>
      </c>
      <c r="I4282" t="s">
        <v>135</v>
      </c>
      <c r="J4282" t="s">
        <v>136</v>
      </c>
      <c r="K4282" t="s">
        <v>137</v>
      </c>
      <c r="L4282" t="s">
        <v>12492</v>
      </c>
      <c r="M4282" t="s">
        <v>12493</v>
      </c>
      <c r="N4282">
        <v>3.4927777770000001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3.0511810551204155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3.0511810551204155</v>
      </c>
    </row>
    <row r="4283" spans="1:31" x14ac:dyDescent="0.25">
      <c r="A4283">
        <v>1813794</v>
      </c>
      <c r="B4283">
        <v>1</v>
      </c>
      <c r="C4283" t="s">
        <v>80</v>
      </c>
      <c r="D4283" t="s">
        <v>103</v>
      </c>
      <c r="E4283" t="s">
        <v>193</v>
      </c>
      <c r="F4283" t="s">
        <v>12494</v>
      </c>
      <c r="G4283" t="s">
        <v>235</v>
      </c>
      <c r="H4283" t="s">
        <v>134</v>
      </c>
      <c r="I4283" t="s">
        <v>135</v>
      </c>
      <c r="J4283" t="s">
        <v>136</v>
      </c>
      <c r="K4283" t="s">
        <v>137</v>
      </c>
      <c r="L4283" t="s">
        <v>12495</v>
      </c>
      <c r="M4283" t="s">
        <v>12496</v>
      </c>
      <c r="N4283">
        <v>1.0508333329999999</v>
      </c>
      <c r="O4283">
        <v>0</v>
      </c>
      <c r="P4283">
        <v>1</v>
      </c>
      <c r="Q4283">
        <v>0</v>
      </c>
      <c r="R4283">
        <v>6</v>
      </c>
      <c r="S4283">
        <v>0</v>
      </c>
      <c r="T4283">
        <v>3</v>
      </c>
      <c r="U4283">
        <v>0</v>
      </c>
      <c r="V4283">
        <v>0</v>
      </c>
      <c r="W4283">
        <v>0</v>
      </c>
      <c r="X4283">
        <v>0.73000013490968285</v>
      </c>
      <c r="Y4283">
        <v>0</v>
      </c>
      <c r="Z4283">
        <v>2.6538229704655634</v>
      </c>
      <c r="AA4283">
        <v>0</v>
      </c>
      <c r="AB4283">
        <v>7.2728897490399786</v>
      </c>
      <c r="AC4283">
        <v>0</v>
      </c>
      <c r="AD4283">
        <v>0</v>
      </c>
      <c r="AE4283">
        <v>10.656712854415225</v>
      </c>
    </row>
    <row r="4284" spans="1:31" x14ac:dyDescent="0.25">
      <c r="A4284">
        <v>1814192</v>
      </c>
      <c r="B4284">
        <v>1</v>
      </c>
      <c r="C4284" t="s">
        <v>81</v>
      </c>
      <c r="D4284" t="s">
        <v>118</v>
      </c>
      <c r="E4284" t="s">
        <v>193</v>
      </c>
      <c r="F4284" t="s">
        <v>1772</v>
      </c>
      <c r="G4284" t="s">
        <v>726</v>
      </c>
      <c r="H4284" t="s">
        <v>134</v>
      </c>
      <c r="I4284" t="s">
        <v>135</v>
      </c>
      <c r="J4284" t="s">
        <v>136</v>
      </c>
      <c r="K4284" t="s">
        <v>137</v>
      </c>
      <c r="L4284" t="s">
        <v>12497</v>
      </c>
      <c r="M4284" t="s">
        <v>12498</v>
      </c>
      <c r="N4284">
        <v>1.551666666</v>
      </c>
      <c r="O4284">
        <v>0</v>
      </c>
      <c r="P4284">
        <v>27</v>
      </c>
      <c r="Q4284">
        <v>0</v>
      </c>
      <c r="R4284">
        <v>4</v>
      </c>
      <c r="S4284">
        <v>0</v>
      </c>
      <c r="T4284">
        <v>3</v>
      </c>
      <c r="U4284">
        <v>0</v>
      </c>
      <c r="V4284">
        <v>0</v>
      </c>
      <c r="W4284">
        <v>0</v>
      </c>
      <c r="X4284">
        <v>7.6695682192726</v>
      </c>
      <c r="Y4284">
        <v>0</v>
      </c>
      <c r="Z4284">
        <v>3.2846473106083333E-4</v>
      </c>
      <c r="AA4284">
        <v>0</v>
      </c>
      <c r="AB4284">
        <v>0.12605301253614334</v>
      </c>
      <c r="AC4284">
        <v>0</v>
      </c>
      <c r="AD4284">
        <v>0</v>
      </c>
      <c r="AE4284">
        <v>7.7959496965398039</v>
      </c>
    </row>
    <row r="4285" spans="1:31" x14ac:dyDescent="0.25">
      <c r="A4285">
        <v>1814092</v>
      </c>
      <c r="B4285">
        <v>1</v>
      </c>
      <c r="C4285" t="s">
        <v>81</v>
      </c>
      <c r="D4285" t="s">
        <v>118</v>
      </c>
      <c r="E4285" t="s">
        <v>193</v>
      </c>
      <c r="F4285" t="s">
        <v>12499</v>
      </c>
      <c r="G4285" t="s">
        <v>235</v>
      </c>
      <c r="H4285" t="s">
        <v>134</v>
      </c>
      <c r="I4285" t="s">
        <v>135</v>
      </c>
      <c r="J4285" t="s">
        <v>136</v>
      </c>
      <c r="K4285" t="s">
        <v>137</v>
      </c>
      <c r="L4285" t="s">
        <v>12500</v>
      </c>
      <c r="M4285" t="s">
        <v>12501</v>
      </c>
      <c r="N4285">
        <v>6.8061111109999999</v>
      </c>
      <c r="O4285">
        <v>0</v>
      </c>
      <c r="P4285">
        <v>18</v>
      </c>
      <c r="Q4285">
        <v>0</v>
      </c>
      <c r="R4285">
        <v>0</v>
      </c>
      <c r="S4285">
        <v>0</v>
      </c>
      <c r="T4285">
        <v>7</v>
      </c>
      <c r="U4285">
        <v>0</v>
      </c>
      <c r="V4285">
        <v>0</v>
      </c>
      <c r="W4285">
        <v>0</v>
      </c>
      <c r="X4285">
        <v>11.518886329926801</v>
      </c>
      <c r="Y4285">
        <v>0</v>
      </c>
      <c r="Z4285">
        <v>0</v>
      </c>
      <c r="AA4285">
        <v>0</v>
      </c>
      <c r="AB4285">
        <v>9.4007869746634647</v>
      </c>
      <c r="AC4285">
        <v>0</v>
      </c>
      <c r="AD4285">
        <v>0</v>
      </c>
      <c r="AE4285">
        <v>20.919673304590265</v>
      </c>
    </row>
    <row r="4286" spans="1:31" x14ac:dyDescent="0.25">
      <c r="A4286">
        <v>1814169</v>
      </c>
      <c r="B4286">
        <v>1</v>
      </c>
      <c r="C4286" t="s">
        <v>80</v>
      </c>
      <c r="D4286" t="s">
        <v>107</v>
      </c>
      <c r="E4286" t="s">
        <v>131</v>
      </c>
      <c r="F4286" t="s">
        <v>12502</v>
      </c>
      <c r="G4286" t="s">
        <v>231</v>
      </c>
      <c r="H4286" t="s">
        <v>134</v>
      </c>
      <c r="I4286" t="s">
        <v>135</v>
      </c>
      <c r="J4286" t="s">
        <v>136</v>
      </c>
      <c r="K4286" t="s">
        <v>137</v>
      </c>
      <c r="L4286" t="s">
        <v>12503</v>
      </c>
      <c r="M4286" t="s">
        <v>12504</v>
      </c>
      <c r="N4286">
        <v>5.3711111110000003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1.2982250166143228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1.2982250166143228</v>
      </c>
    </row>
    <row r="4287" spans="1:31" x14ac:dyDescent="0.25">
      <c r="A4287">
        <v>1814049</v>
      </c>
      <c r="B4287">
        <v>1</v>
      </c>
      <c r="C4287" t="s">
        <v>81</v>
      </c>
      <c r="D4287" t="s">
        <v>127</v>
      </c>
      <c r="E4287" t="s">
        <v>131</v>
      </c>
      <c r="F4287" t="s">
        <v>12505</v>
      </c>
      <c r="G4287" t="s">
        <v>231</v>
      </c>
      <c r="H4287" t="s">
        <v>134</v>
      </c>
      <c r="I4287" t="s">
        <v>135</v>
      </c>
      <c r="J4287" t="s">
        <v>136</v>
      </c>
      <c r="K4287" t="s">
        <v>137</v>
      </c>
      <c r="L4287" t="s">
        <v>12506</v>
      </c>
      <c r="M4287" t="s">
        <v>12507</v>
      </c>
      <c r="N4287">
        <v>0.66277777699999996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1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1.5287690680679999</v>
      </c>
      <c r="AC4287">
        <v>0</v>
      </c>
      <c r="AD4287">
        <v>0</v>
      </c>
      <c r="AE4287">
        <v>1.5287690680679999</v>
      </c>
    </row>
    <row r="4288" spans="1:31" x14ac:dyDescent="0.25">
      <c r="A4288">
        <v>1814006</v>
      </c>
      <c r="B4288">
        <v>1</v>
      </c>
      <c r="C4288" t="s">
        <v>81</v>
      </c>
      <c r="D4288" t="s">
        <v>116</v>
      </c>
      <c r="E4288" t="s">
        <v>146</v>
      </c>
      <c r="F4288" t="s">
        <v>12508</v>
      </c>
      <c r="G4288" t="s">
        <v>593</v>
      </c>
      <c r="H4288" t="s">
        <v>143</v>
      </c>
      <c r="I4288" t="s">
        <v>135</v>
      </c>
      <c r="J4288" t="s">
        <v>136</v>
      </c>
      <c r="K4288" t="s">
        <v>137</v>
      </c>
      <c r="L4288" t="s">
        <v>12509</v>
      </c>
      <c r="M4288" t="s">
        <v>12510</v>
      </c>
      <c r="N4288">
        <v>2.1522222219999998</v>
      </c>
      <c r="O4288">
        <v>0</v>
      </c>
      <c r="P4288">
        <v>176</v>
      </c>
      <c r="Q4288">
        <v>48</v>
      </c>
      <c r="R4288">
        <v>3</v>
      </c>
      <c r="S4288">
        <v>3</v>
      </c>
      <c r="T4288">
        <v>21</v>
      </c>
      <c r="U4288">
        <v>0</v>
      </c>
      <c r="V4288">
        <v>0</v>
      </c>
      <c r="W4288">
        <v>0</v>
      </c>
      <c r="X4288">
        <v>39.079777748487203</v>
      </c>
      <c r="Y4288">
        <v>28.001144283955934</v>
      </c>
      <c r="Z4288">
        <v>2.915502417408355</v>
      </c>
      <c r="AA4288">
        <v>6.2187863301710795</v>
      </c>
      <c r="AB4288">
        <v>4.7021378139942227</v>
      </c>
      <c r="AC4288">
        <v>0</v>
      </c>
      <c r="AD4288">
        <v>0</v>
      </c>
      <c r="AE4288">
        <v>80.917348594016815</v>
      </c>
    </row>
    <row r="4289" spans="1:31" x14ac:dyDescent="0.25">
      <c r="A4289">
        <v>1814175</v>
      </c>
      <c r="B4289">
        <v>1</v>
      </c>
      <c r="C4289" t="s">
        <v>81</v>
      </c>
      <c r="D4289" t="s">
        <v>116</v>
      </c>
      <c r="E4289" t="s">
        <v>146</v>
      </c>
      <c r="F4289" t="s">
        <v>12511</v>
      </c>
      <c r="G4289" t="s">
        <v>170</v>
      </c>
      <c r="H4289" t="s">
        <v>143</v>
      </c>
      <c r="I4289" t="s">
        <v>135</v>
      </c>
      <c r="J4289" t="s">
        <v>136</v>
      </c>
      <c r="K4289" t="s">
        <v>137</v>
      </c>
      <c r="L4289" t="s">
        <v>12512</v>
      </c>
      <c r="M4289" t="s">
        <v>12513</v>
      </c>
      <c r="N4289">
        <v>2.86</v>
      </c>
      <c r="O4289">
        <v>0</v>
      </c>
      <c r="P4289">
        <v>5</v>
      </c>
      <c r="Q4289">
        <v>0</v>
      </c>
      <c r="R4289">
        <v>15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4.2616499193777781E-3</v>
      </c>
      <c r="Y4289">
        <v>0</v>
      </c>
      <c r="Z4289">
        <v>3.9232250003463562</v>
      </c>
      <c r="AA4289">
        <v>0</v>
      </c>
      <c r="AB4289">
        <v>0</v>
      </c>
      <c r="AC4289">
        <v>0</v>
      </c>
      <c r="AD4289">
        <v>0</v>
      </c>
      <c r="AE4289">
        <v>3.9274866502657342</v>
      </c>
    </row>
    <row r="4290" spans="1:31" x14ac:dyDescent="0.25">
      <c r="A4290">
        <v>1813714</v>
      </c>
      <c r="B4290">
        <v>1</v>
      </c>
      <c r="C4290" t="s">
        <v>81</v>
      </c>
      <c r="D4290" t="s">
        <v>118</v>
      </c>
      <c r="E4290" t="s">
        <v>140</v>
      </c>
      <c r="F4290" t="s">
        <v>10787</v>
      </c>
      <c r="G4290" t="s">
        <v>142</v>
      </c>
      <c r="H4290" t="s">
        <v>143</v>
      </c>
      <c r="I4290" t="s">
        <v>199</v>
      </c>
      <c r="J4290" t="s">
        <v>136</v>
      </c>
      <c r="K4290" t="s">
        <v>137</v>
      </c>
      <c r="L4290" t="s">
        <v>12514</v>
      </c>
      <c r="M4290" t="s">
        <v>12515</v>
      </c>
      <c r="N4290">
        <v>8.3333330000000001E-3</v>
      </c>
      <c r="O4290">
        <v>1</v>
      </c>
      <c r="P4290">
        <v>442</v>
      </c>
      <c r="Q4290">
        <v>34</v>
      </c>
      <c r="R4290">
        <v>55</v>
      </c>
      <c r="S4290">
        <v>15</v>
      </c>
      <c r="T4290">
        <v>46</v>
      </c>
      <c r="U4290">
        <v>0</v>
      </c>
      <c r="V4290">
        <v>0</v>
      </c>
      <c r="W4290">
        <v>2.3032478807333335E-3</v>
      </c>
      <c r="X4290">
        <v>0.77982115650665018</v>
      </c>
      <c r="Y4290">
        <v>0.54239688370386663</v>
      </c>
      <c r="Z4290">
        <v>0.14234904749283334</v>
      </c>
      <c r="AA4290">
        <v>1.5691452339478669</v>
      </c>
      <c r="AB4290">
        <v>0.16023654069860832</v>
      </c>
      <c r="AC4290">
        <v>0</v>
      </c>
      <c r="AD4290">
        <v>0</v>
      </c>
      <c r="AE4290">
        <v>3.1962521102305588</v>
      </c>
    </row>
    <row r="4291" spans="1:31" x14ac:dyDescent="0.25">
      <c r="A4291">
        <v>1814212</v>
      </c>
      <c r="B4291">
        <v>1</v>
      </c>
      <c r="C4291" t="s">
        <v>81</v>
      </c>
      <c r="D4291" t="s">
        <v>121</v>
      </c>
      <c r="E4291" t="s">
        <v>193</v>
      </c>
      <c r="F4291" t="s">
        <v>12516</v>
      </c>
      <c r="G4291" t="s">
        <v>235</v>
      </c>
      <c r="H4291" t="s">
        <v>134</v>
      </c>
      <c r="I4291" t="s">
        <v>135</v>
      </c>
      <c r="J4291" t="s">
        <v>136</v>
      </c>
      <c r="K4291" t="s">
        <v>137</v>
      </c>
      <c r="L4291" t="s">
        <v>12517</v>
      </c>
      <c r="M4291" t="s">
        <v>12518</v>
      </c>
      <c r="N4291">
        <v>0.9425</v>
      </c>
      <c r="O4291">
        <v>0</v>
      </c>
      <c r="P4291">
        <v>15</v>
      </c>
      <c r="Q4291">
        <v>0</v>
      </c>
      <c r="R4291">
        <v>4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2.3190417206816956</v>
      </c>
      <c r="Y4291">
        <v>0</v>
      </c>
      <c r="Z4291">
        <v>0.30904353679133251</v>
      </c>
      <c r="AA4291">
        <v>0</v>
      </c>
      <c r="AB4291">
        <v>0</v>
      </c>
      <c r="AC4291">
        <v>0</v>
      </c>
      <c r="AD4291">
        <v>0</v>
      </c>
      <c r="AE4291">
        <v>2.6280852574730282</v>
      </c>
    </row>
    <row r="4292" spans="1:31" x14ac:dyDescent="0.25">
      <c r="A4292">
        <v>1813671</v>
      </c>
      <c r="B4292">
        <v>1</v>
      </c>
      <c r="C4292" t="s">
        <v>80</v>
      </c>
      <c r="D4292" t="s">
        <v>105</v>
      </c>
      <c r="E4292" t="s">
        <v>176</v>
      </c>
      <c r="F4292" t="s">
        <v>12519</v>
      </c>
      <c r="G4292" t="s">
        <v>158</v>
      </c>
      <c r="H4292" t="s">
        <v>143</v>
      </c>
      <c r="I4292" t="s">
        <v>199</v>
      </c>
      <c r="J4292" t="s">
        <v>136</v>
      </c>
      <c r="K4292" t="s">
        <v>159</v>
      </c>
      <c r="L4292" t="s">
        <v>12520</v>
      </c>
      <c r="M4292" t="s">
        <v>12521</v>
      </c>
      <c r="N4292">
        <v>2.2336110999999999E-2</v>
      </c>
      <c r="O4292">
        <v>0</v>
      </c>
      <c r="P4292">
        <v>946</v>
      </c>
      <c r="Q4292">
        <v>0</v>
      </c>
      <c r="R4292">
        <v>17</v>
      </c>
      <c r="S4292">
        <v>6</v>
      </c>
      <c r="T4292">
        <v>31</v>
      </c>
      <c r="U4292">
        <v>5</v>
      </c>
      <c r="V4292">
        <v>0</v>
      </c>
      <c r="W4292">
        <v>0</v>
      </c>
      <c r="X4292">
        <v>3.4562907957973827</v>
      </c>
      <c r="Y4292">
        <v>0</v>
      </c>
      <c r="Z4292">
        <v>9.2998521502740017E-2</v>
      </c>
      <c r="AA4292">
        <v>0.54410833157206506</v>
      </c>
      <c r="AB4292">
        <v>0.37285085396492995</v>
      </c>
      <c r="AC4292">
        <v>3.2610094513256698</v>
      </c>
      <c r="AD4292">
        <v>0</v>
      </c>
      <c r="AE4292">
        <v>7.7272579541627877</v>
      </c>
    </row>
    <row r="4293" spans="1:31" x14ac:dyDescent="0.25">
      <c r="A4293">
        <v>1814135</v>
      </c>
      <c r="B4293">
        <v>1</v>
      </c>
      <c r="C4293" t="s">
        <v>81</v>
      </c>
      <c r="D4293" t="s">
        <v>121</v>
      </c>
      <c r="E4293" t="s">
        <v>146</v>
      </c>
      <c r="F4293" t="s">
        <v>12522</v>
      </c>
      <c r="G4293" t="s">
        <v>142</v>
      </c>
      <c r="H4293" t="s">
        <v>143</v>
      </c>
      <c r="I4293" t="s">
        <v>199</v>
      </c>
      <c r="J4293" t="s">
        <v>136</v>
      </c>
      <c r="K4293" t="s">
        <v>137</v>
      </c>
      <c r="L4293" t="s">
        <v>12523</v>
      </c>
      <c r="M4293" t="s">
        <v>12524</v>
      </c>
      <c r="N4293">
        <v>1.1111111E-2</v>
      </c>
      <c r="O4293">
        <v>0</v>
      </c>
      <c r="P4293">
        <v>492</v>
      </c>
      <c r="Q4293">
        <v>0</v>
      </c>
      <c r="R4293">
        <v>9</v>
      </c>
      <c r="S4293">
        <v>2</v>
      </c>
      <c r="T4293">
        <v>16</v>
      </c>
      <c r="U4293">
        <v>0</v>
      </c>
      <c r="V4293">
        <v>0</v>
      </c>
      <c r="W4293">
        <v>0</v>
      </c>
      <c r="X4293">
        <v>0.68165912412413321</v>
      </c>
      <c r="Y4293">
        <v>0</v>
      </c>
      <c r="Z4293">
        <v>1.1334715759577774E-2</v>
      </c>
      <c r="AA4293">
        <v>0.1716348825174667</v>
      </c>
      <c r="AB4293">
        <v>0.12724195110729999</v>
      </c>
      <c r="AC4293">
        <v>0</v>
      </c>
      <c r="AD4293">
        <v>0</v>
      </c>
      <c r="AE4293">
        <v>0.99187067350847768</v>
      </c>
    </row>
    <row r="4294" spans="1:31" x14ac:dyDescent="0.25">
      <c r="A4294">
        <v>1814181</v>
      </c>
      <c r="B4294">
        <v>1</v>
      </c>
      <c r="C4294" t="s">
        <v>80</v>
      </c>
      <c r="D4294" t="s">
        <v>84</v>
      </c>
      <c r="E4294" t="s">
        <v>193</v>
      </c>
      <c r="F4294" t="s">
        <v>12525</v>
      </c>
      <c r="G4294" t="s">
        <v>3180</v>
      </c>
      <c r="H4294" t="s">
        <v>134</v>
      </c>
      <c r="I4294" t="s">
        <v>135</v>
      </c>
      <c r="J4294" t="s">
        <v>136</v>
      </c>
      <c r="K4294" t="s">
        <v>137</v>
      </c>
      <c r="L4294" t="s">
        <v>12526</v>
      </c>
      <c r="M4294" t="s">
        <v>12527</v>
      </c>
      <c r="N4294">
        <v>1.413888888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50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33.196726907057524</v>
      </c>
      <c r="AC4294">
        <v>0</v>
      </c>
      <c r="AD4294">
        <v>0</v>
      </c>
      <c r="AE4294">
        <v>33.196726907057524</v>
      </c>
    </row>
    <row r="4295" spans="1:31" x14ac:dyDescent="0.25">
      <c r="A4295">
        <v>1814158</v>
      </c>
      <c r="B4295">
        <v>1</v>
      </c>
      <c r="C4295" t="s">
        <v>80</v>
      </c>
      <c r="D4295" t="s">
        <v>99</v>
      </c>
      <c r="E4295" t="s">
        <v>131</v>
      </c>
      <c r="F4295" t="s">
        <v>12528</v>
      </c>
      <c r="G4295" t="s">
        <v>231</v>
      </c>
      <c r="H4295" t="s">
        <v>134</v>
      </c>
      <c r="I4295" t="s">
        <v>135</v>
      </c>
      <c r="J4295" t="s">
        <v>136</v>
      </c>
      <c r="K4295" t="s">
        <v>137</v>
      </c>
      <c r="L4295" t="s">
        <v>12529</v>
      </c>
      <c r="M4295" t="s">
        <v>12530</v>
      </c>
      <c r="N4295">
        <v>4.1327777770000003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0.31953033111599999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0.31953033111599999</v>
      </c>
    </row>
    <row r="4296" spans="1:31" x14ac:dyDescent="0.25">
      <c r="A4296">
        <v>1814095</v>
      </c>
      <c r="B4296">
        <v>1</v>
      </c>
      <c r="C4296" t="s">
        <v>80</v>
      </c>
      <c r="D4296" t="s">
        <v>109</v>
      </c>
      <c r="E4296" t="s">
        <v>131</v>
      </c>
      <c r="F4296" t="s">
        <v>12531</v>
      </c>
      <c r="G4296" t="s">
        <v>231</v>
      </c>
      <c r="H4296" t="s">
        <v>134</v>
      </c>
      <c r="I4296" t="s">
        <v>135</v>
      </c>
      <c r="J4296" t="s">
        <v>136</v>
      </c>
      <c r="K4296" t="s">
        <v>137</v>
      </c>
      <c r="L4296" t="s">
        <v>12532</v>
      </c>
      <c r="M4296" t="s">
        <v>12533</v>
      </c>
      <c r="N4296">
        <v>0.73527777699999997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1.1251046839144444E-3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1.1251046839144444E-3</v>
      </c>
    </row>
    <row r="4297" spans="1:31" x14ac:dyDescent="0.25">
      <c r="A4297">
        <v>1813703</v>
      </c>
      <c r="B4297">
        <v>1</v>
      </c>
      <c r="C4297" t="s">
        <v>80</v>
      </c>
      <c r="D4297" t="s">
        <v>83</v>
      </c>
      <c r="E4297" t="s">
        <v>131</v>
      </c>
      <c r="F4297" t="s">
        <v>12534</v>
      </c>
      <c r="G4297" t="s">
        <v>209</v>
      </c>
      <c r="H4297" t="s">
        <v>134</v>
      </c>
      <c r="I4297" t="s">
        <v>135</v>
      </c>
      <c r="J4297" t="s">
        <v>136</v>
      </c>
      <c r="K4297" t="s">
        <v>137</v>
      </c>
      <c r="L4297" t="s">
        <v>12535</v>
      </c>
      <c r="M4297" t="s">
        <v>12536</v>
      </c>
      <c r="N4297">
        <v>1.601388888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2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1.3344295092353056</v>
      </c>
      <c r="AC4297">
        <v>0</v>
      </c>
      <c r="AD4297">
        <v>0</v>
      </c>
      <c r="AE4297">
        <v>1.3344295092353056</v>
      </c>
    </row>
    <row r="4298" spans="1:31" x14ac:dyDescent="0.25">
      <c r="A4298">
        <v>1813949</v>
      </c>
      <c r="B4298">
        <v>1</v>
      </c>
      <c r="C4298" t="s">
        <v>80</v>
      </c>
      <c r="D4298" t="s">
        <v>93</v>
      </c>
      <c r="E4298" t="s">
        <v>131</v>
      </c>
      <c r="F4298" t="s">
        <v>12537</v>
      </c>
      <c r="G4298" t="s">
        <v>231</v>
      </c>
      <c r="H4298" t="s">
        <v>134</v>
      </c>
      <c r="I4298" t="s">
        <v>135</v>
      </c>
      <c r="J4298" t="s">
        <v>136</v>
      </c>
      <c r="K4298" t="s">
        <v>137</v>
      </c>
      <c r="L4298" t="s">
        <v>12538</v>
      </c>
      <c r="M4298" t="s">
        <v>12539</v>
      </c>
      <c r="N4298">
        <v>3.5705555549999999</v>
      </c>
      <c r="O4298">
        <v>0</v>
      </c>
      <c r="P4298">
        <v>1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2.9886678471300002E-3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2.9886678471300002E-3</v>
      </c>
    </row>
    <row r="4299" spans="1:31" x14ac:dyDescent="0.25">
      <c r="A4299">
        <v>1813697</v>
      </c>
      <c r="B4299">
        <v>1</v>
      </c>
      <c r="C4299" t="s">
        <v>81</v>
      </c>
      <c r="D4299" t="s">
        <v>123</v>
      </c>
      <c r="E4299" t="s">
        <v>291</v>
      </c>
      <c r="F4299" t="s">
        <v>12540</v>
      </c>
      <c r="G4299" t="s">
        <v>424</v>
      </c>
      <c r="H4299" t="s">
        <v>134</v>
      </c>
      <c r="I4299" t="s">
        <v>135</v>
      </c>
      <c r="J4299" t="s">
        <v>136</v>
      </c>
      <c r="K4299" t="s">
        <v>137</v>
      </c>
      <c r="L4299" t="s">
        <v>12541</v>
      </c>
      <c r="M4299" t="s">
        <v>12542</v>
      </c>
      <c r="N4299">
        <v>1.215833333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27</v>
      </c>
      <c r="U4299">
        <v>0</v>
      </c>
      <c r="V4299">
        <v>1</v>
      </c>
      <c r="W4299">
        <v>0</v>
      </c>
      <c r="X4299">
        <v>8.8606948474776681E-2</v>
      </c>
      <c r="Y4299">
        <v>0</v>
      </c>
      <c r="Z4299">
        <v>0</v>
      </c>
      <c r="AA4299">
        <v>0</v>
      </c>
      <c r="AB4299">
        <v>39.488198849285382</v>
      </c>
      <c r="AC4299">
        <v>0</v>
      </c>
      <c r="AD4299">
        <v>2.4397156981949868</v>
      </c>
      <c r="AE4299">
        <v>42.016521495955146</v>
      </c>
    </row>
    <row r="4300" spans="1:31" x14ac:dyDescent="0.25">
      <c r="A4300">
        <v>1813743</v>
      </c>
      <c r="B4300">
        <v>1</v>
      </c>
      <c r="C4300" t="s">
        <v>80</v>
      </c>
      <c r="D4300" t="s">
        <v>95</v>
      </c>
      <c r="E4300" t="s">
        <v>176</v>
      </c>
      <c r="F4300" t="s">
        <v>876</v>
      </c>
      <c r="G4300" t="s">
        <v>158</v>
      </c>
      <c r="H4300" t="s">
        <v>143</v>
      </c>
      <c r="I4300" t="s">
        <v>135</v>
      </c>
      <c r="J4300" t="s">
        <v>136</v>
      </c>
      <c r="K4300" t="s">
        <v>137</v>
      </c>
      <c r="L4300" t="s">
        <v>12543</v>
      </c>
      <c r="M4300" t="s">
        <v>12544</v>
      </c>
      <c r="N4300">
        <v>0.116666666</v>
      </c>
      <c r="O4300">
        <v>3</v>
      </c>
      <c r="P4300">
        <v>644</v>
      </c>
      <c r="Q4300">
        <v>23</v>
      </c>
      <c r="R4300">
        <v>7</v>
      </c>
      <c r="S4300">
        <v>28</v>
      </c>
      <c r="T4300">
        <v>33</v>
      </c>
      <c r="U4300">
        <v>0</v>
      </c>
      <c r="V4300">
        <v>0</v>
      </c>
      <c r="W4300">
        <v>0.45452763291390008</v>
      </c>
      <c r="X4300">
        <v>17.10897168534456</v>
      </c>
      <c r="Y4300">
        <v>11.092007918314399</v>
      </c>
      <c r="Z4300">
        <v>0.25202729843060001</v>
      </c>
      <c r="AA4300">
        <v>58.765465979211712</v>
      </c>
      <c r="AB4300">
        <v>1.6371719606110162</v>
      </c>
      <c r="AC4300">
        <v>0</v>
      </c>
      <c r="AD4300">
        <v>0</v>
      </c>
      <c r="AE4300">
        <v>89.310172474826189</v>
      </c>
    </row>
    <row r="4301" spans="1:31" x14ac:dyDescent="0.25">
      <c r="A4301">
        <v>1813766</v>
      </c>
      <c r="B4301">
        <v>1</v>
      </c>
      <c r="C4301" t="s">
        <v>80</v>
      </c>
      <c r="D4301" t="s">
        <v>86</v>
      </c>
      <c r="E4301" t="s">
        <v>131</v>
      </c>
      <c r="F4301" t="s">
        <v>12545</v>
      </c>
      <c r="G4301" t="s">
        <v>133</v>
      </c>
      <c r="H4301" t="s">
        <v>134</v>
      </c>
      <c r="I4301" t="s">
        <v>135</v>
      </c>
      <c r="J4301" t="s">
        <v>136</v>
      </c>
      <c r="K4301" t="s">
        <v>137</v>
      </c>
      <c r="L4301" t="s">
        <v>12546</v>
      </c>
      <c r="M4301" t="s">
        <v>12547</v>
      </c>
      <c r="N4301">
        <v>3.2275</v>
      </c>
      <c r="O4301">
        <v>0</v>
      </c>
      <c r="P4301">
        <v>9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12.790861701079827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12.790861701079827</v>
      </c>
    </row>
    <row r="4302" spans="1:31" x14ac:dyDescent="0.25">
      <c r="A4302">
        <v>1814221</v>
      </c>
      <c r="B4302">
        <v>1</v>
      </c>
      <c r="C4302" t="s">
        <v>80</v>
      </c>
      <c r="D4302" t="s">
        <v>96</v>
      </c>
      <c r="E4302" t="s">
        <v>131</v>
      </c>
      <c r="F4302" t="s">
        <v>12548</v>
      </c>
      <c r="G4302" t="s">
        <v>231</v>
      </c>
      <c r="H4302" t="s">
        <v>134</v>
      </c>
      <c r="I4302" t="s">
        <v>135</v>
      </c>
      <c r="J4302" t="s">
        <v>136</v>
      </c>
      <c r="K4302" t="s">
        <v>137</v>
      </c>
      <c r="L4302" t="s">
        <v>12549</v>
      </c>
      <c r="M4302" t="s">
        <v>12550</v>
      </c>
      <c r="N4302">
        <v>1.6016666660000001</v>
      </c>
      <c r="O4302">
        <v>0</v>
      </c>
      <c r="P4302">
        <v>2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3.6943246753365333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3.6943246753365333</v>
      </c>
    </row>
    <row r="4303" spans="1:31" x14ac:dyDescent="0.25">
      <c r="A4303">
        <v>1813929</v>
      </c>
      <c r="B4303">
        <v>1</v>
      </c>
      <c r="C4303" t="s">
        <v>81</v>
      </c>
      <c r="D4303" t="s">
        <v>118</v>
      </c>
      <c r="E4303" t="s">
        <v>193</v>
      </c>
      <c r="F4303" t="s">
        <v>12551</v>
      </c>
      <c r="G4303" t="s">
        <v>373</v>
      </c>
      <c r="H4303" t="s">
        <v>134</v>
      </c>
      <c r="I4303" t="s">
        <v>135</v>
      </c>
      <c r="J4303" t="s">
        <v>136</v>
      </c>
      <c r="K4303" t="s">
        <v>137</v>
      </c>
      <c r="L4303" t="s">
        <v>12552</v>
      </c>
      <c r="M4303" t="s">
        <v>12553</v>
      </c>
      <c r="N4303">
        <v>0.90805555500000001</v>
      </c>
      <c r="O4303">
        <v>0</v>
      </c>
      <c r="P4303">
        <v>12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1.5855756255255291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1.5855756255255291</v>
      </c>
    </row>
    <row r="4304" spans="1:31" x14ac:dyDescent="0.25">
      <c r="A4304">
        <v>1814078</v>
      </c>
      <c r="B4304">
        <v>1</v>
      </c>
      <c r="C4304" t="s">
        <v>80</v>
      </c>
      <c r="D4304" t="s">
        <v>84</v>
      </c>
      <c r="E4304" t="s">
        <v>131</v>
      </c>
      <c r="F4304" t="s">
        <v>12554</v>
      </c>
      <c r="G4304" t="s">
        <v>279</v>
      </c>
      <c r="H4304" t="s">
        <v>134</v>
      </c>
      <c r="I4304" t="s">
        <v>135</v>
      </c>
      <c r="J4304" t="s">
        <v>136</v>
      </c>
      <c r="K4304" t="s">
        <v>137</v>
      </c>
      <c r="L4304" t="s">
        <v>12555</v>
      </c>
      <c r="M4304" t="s">
        <v>12556</v>
      </c>
      <c r="N4304">
        <v>0.98166666599999997</v>
      </c>
      <c r="O4304">
        <v>0</v>
      </c>
      <c r="P4304">
        <v>2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0.45745646536920004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0.45745646536920004</v>
      </c>
    </row>
    <row r="4305" spans="1:31" x14ac:dyDescent="0.25">
      <c r="A4305">
        <v>1813680</v>
      </c>
      <c r="B4305">
        <v>1</v>
      </c>
      <c r="C4305" t="s">
        <v>81</v>
      </c>
      <c r="D4305" t="s">
        <v>112</v>
      </c>
      <c r="E4305" t="s">
        <v>193</v>
      </c>
      <c r="F4305" t="s">
        <v>6192</v>
      </c>
      <c r="G4305" t="s">
        <v>235</v>
      </c>
      <c r="H4305" t="s">
        <v>134</v>
      </c>
      <c r="I4305" t="s">
        <v>135</v>
      </c>
      <c r="J4305" t="s">
        <v>136</v>
      </c>
      <c r="K4305" t="s">
        <v>137</v>
      </c>
      <c r="L4305" t="s">
        <v>12557</v>
      </c>
      <c r="M4305" t="s">
        <v>12558</v>
      </c>
      <c r="N4305">
        <v>3.3661111109999999</v>
      </c>
      <c r="O4305">
        <v>0</v>
      </c>
      <c r="P4305">
        <v>5</v>
      </c>
      <c r="Q4305">
        <v>0</v>
      </c>
      <c r="R4305">
        <v>5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1.9076082171851914</v>
      </c>
      <c r="Y4305">
        <v>0</v>
      </c>
      <c r="Z4305">
        <v>1.6126574278642427</v>
      </c>
      <c r="AA4305">
        <v>0</v>
      </c>
      <c r="AB4305">
        <v>0.13758785463340001</v>
      </c>
      <c r="AC4305">
        <v>0</v>
      </c>
      <c r="AD4305">
        <v>0</v>
      </c>
      <c r="AE4305">
        <v>3.657853499682834</v>
      </c>
    </row>
    <row r="4306" spans="1:31" x14ac:dyDescent="0.25">
      <c r="A4306">
        <v>1814072</v>
      </c>
      <c r="B4306">
        <v>1</v>
      </c>
      <c r="C4306" t="s">
        <v>81</v>
      </c>
      <c r="D4306" t="s">
        <v>127</v>
      </c>
      <c r="E4306" t="s">
        <v>140</v>
      </c>
      <c r="F4306" t="s">
        <v>12559</v>
      </c>
      <c r="G4306" t="s">
        <v>142</v>
      </c>
      <c r="H4306" t="s">
        <v>143</v>
      </c>
      <c r="I4306" t="s">
        <v>135</v>
      </c>
      <c r="J4306" t="s">
        <v>136</v>
      </c>
      <c r="K4306" t="s">
        <v>137</v>
      </c>
      <c r="L4306" t="s">
        <v>12560</v>
      </c>
      <c r="M4306" t="s">
        <v>12561</v>
      </c>
      <c r="N4306">
        <v>1.8825000000000001</v>
      </c>
      <c r="O4306">
        <v>2</v>
      </c>
      <c r="P4306">
        <v>52</v>
      </c>
      <c r="Q4306">
        <v>79</v>
      </c>
      <c r="R4306">
        <v>74</v>
      </c>
      <c r="S4306">
        <v>0</v>
      </c>
      <c r="T4306">
        <v>5</v>
      </c>
      <c r="U4306">
        <v>1</v>
      </c>
      <c r="V4306">
        <v>0</v>
      </c>
      <c r="W4306">
        <v>0.6389211495912851</v>
      </c>
      <c r="X4306">
        <v>21.21538855389247</v>
      </c>
      <c r="Y4306">
        <v>90.13865134066701</v>
      </c>
      <c r="Z4306">
        <v>45.810563025897736</v>
      </c>
      <c r="AA4306">
        <v>0</v>
      </c>
      <c r="AB4306">
        <v>5.1614580178336924</v>
      </c>
      <c r="AC4306">
        <v>427.68097101618031</v>
      </c>
      <c r="AD4306">
        <v>0</v>
      </c>
      <c r="AE4306">
        <v>590.64595310406253</v>
      </c>
    </row>
    <row r="4307" spans="1:31" x14ac:dyDescent="0.25">
      <c r="A4307">
        <v>1813723</v>
      </c>
      <c r="B4307">
        <v>1</v>
      </c>
      <c r="C4307" t="s">
        <v>80</v>
      </c>
      <c r="D4307" t="s">
        <v>98</v>
      </c>
      <c r="E4307" t="s">
        <v>146</v>
      </c>
      <c r="F4307" t="s">
        <v>12562</v>
      </c>
      <c r="G4307" t="s">
        <v>170</v>
      </c>
      <c r="H4307" t="s">
        <v>143</v>
      </c>
      <c r="I4307" t="s">
        <v>135</v>
      </c>
      <c r="J4307" t="s">
        <v>136</v>
      </c>
      <c r="K4307" t="s">
        <v>137</v>
      </c>
      <c r="L4307" t="s">
        <v>12563</v>
      </c>
      <c r="M4307" t="s">
        <v>12564</v>
      </c>
      <c r="N4307">
        <v>1.947777777</v>
      </c>
      <c r="O4307">
        <v>0</v>
      </c>
      <c r="P4307">
        <v>39</v>
      </c>
      <c r="Q4307">
        <v>0</v>
      </c>
      <c r="R4307">
        <v>1</v>
      </c>
      <c r="S4307">
        <v>0</v>
      </c>
      <c r="T4307">
        <v>6</v>
      </c>
      <c r="U4307">
        <v>0</v>
      </c>
      <c r="V4307">
        <v>0</v>
      </c>
      <c r="W4307">
        <v>0</v>
      </c>
      <c r="X4307">
        <v>9.0345858904787306</v>
      </c>
      <c r="Y4307">
        <v>0</v>
      </c>
      <c r="Z4307">
        <v>1.7994223884999999E-4</v>
      </c>
      <c r="AA4307">
        <v>0</v>
      </c>
      <c r="AB4307">
        <v>8.7287474750235834</v>
      </c>
      <c r="AC4307">
        <v>0</v>
      </c>
      <c r="AD4307">
        <v>0</v>
      </c>
      <c r="AE4307">
        <v>17.763513307741164</v>
      </c>
    </row>
    <row r="4308" spans="1:31" x14ac:dyDescent="0.25">
      <c r="A4308">
        <v>1814115</v>
      </c>
      <c r="B4308">
        <v>1</v>
      </c>
      <c r="C4308" t="s">
        <v>81</v>
      </c>
      <c r="D4308" t="s">
        <v>123</v>
      </c>
      <c r="E4308" t="s">
        <v>131</v>
      </c>
      <c r="F4308" t="s">
        <v>12565</v>
      </c>
      <c r="G4308" t="s">
        <v>231</v>
      </c>
      <c r="H4308" t="s">
        <v>134</v>
      </c>
      <c r="I4308" t="s">
        <v>135</v>
      </c>
      <c r="J4308" t="s">
        <v>136</v>
      </c>
      <c r="K4308" t="s">
        <v>137</v>
      </c>
      <c r="L4308" t="s">
        <v>12566</v>
      </c>
      <c r="M4308" t="s">
        <v>12567</v>
      </c>
      <c r="N4308">
        <v>2.3316666659999998</v>
      </c>
      <c r="O4308">
        <v>0</v>
      </c>
      <c r="P4308">
        <v>2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0.96670720346219874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0.96670720346219874</v>
      </c>
    </row>
    <row r="4309" spans="1:31" x14ac:dyDescent="0.25">
      <c r="A4309">
        <v>1813969</v>
      </c>
      <c r="B4309">
        <v>1</v>
      </c>
      <c r="C4309" t="s">
        <v>80</v>
      </c>
      <c r="D4309" t="s">
        <v>107</v>
      </c>
      <c r="E4309" t="s">
        <v>291</v>
      </c>
      <c r="F4309" t="s">
        <v>12568</v>
      </c>
      <c r="G4309" t="s">
        <v>195</v>
      </c>
      <c r="H4309" t="s">
        <v>134</v>
      </c>
      <c r="I4309" t="s">
        <v>135</v>
      </c>
      <c r="J4309" t="s">
        <v>136</v>
      </c>
      <c r="K4309" t="s">
        <v>137</v>
      </c>
      <c r="L4309" t="s">
        <v>12569</v>
      </c>
      <c r="M4309" t="s">
        <v>12570</v>
      </c>
      <c r="N4309">
        <v>2.0952777770000002</v>
      </c>
      <c r="O4309">
        <v>0</v>
      </c>
      <c r="P4309">
        <v>0</v>
      </c>
      <c r="Q4309">
        <v>0</v>
      </c>
      <c r="R4309">
        <v>3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11.379617170634676</v>
      </c>
      <c r="AA4309">
        <v>0</v>
      </c>
      <c r="AB4309">
        <v>0</v>
      </c>
      <c r="AC4309">
        <v>0</v>
      </c>
      <c r="AD4309">
        <v>0</v>
      </c>
      <c r="AE4309">
        <v>11.379617170634676</v>
      </c>
    </row>
    <row r="4310" spans="1:31" x14ac:dyDescent="0.25">
      <c r="A4310">
        <v>1814155</v>
      </c>
      <c r="B4310">
        <v>1</v>
      </c>
      <c r="C4310" t="s">
        <v>80</v>
      </c>
      <c r="D4310" t="s">
        <v>98</v>
      </c>
      <c r="E4310" t="s">
        <v>131</v>
      </c>
      <c r="F4310" t="s">
        <v>12571</v>
      </c>
      <c r="G4310" t="s">
        <v>231</v>
      </c>
      <c r="H4310" t="s">
        <v>134</v>
      </c>
      <c r="I4310" t="s">
        <v>135</v>
      </c>
      <c r="J4310" t="s">
        <v>136</v>
      </c>
      <c r="K4310" t="s">
        <v>137</v>
      </c>
      <c r="L4310" t="s">
        <v>12572</v>
      </c>
      <c r="M4310" t="s">
        <v>12573</v>
      </c>
      <c r="N4310">
        <v>2.051666666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1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</row>
    <row r="4311" spans="1:31" x14ac:dyDescent="0.25">
      <c r="A4311">
        <v>1813760</v>
      </c>
      <c r="B4311">
        <v>1</v>
      </c>
      <c r="C4311" t="s">
        <v>80</v>
      </c>
      <c r="D4311" t="s">
        <v>96</v>
      </c>
      <c r="E4311" t="s">
        <v>193</v>
      </c>
      <c r="F4311" t="s">
        <v>12574</v>
      </c>
      <c r="G4311" t="s">
        <v>148</v>
      </c>
      <c r="H4311" t="s">
        <v>134</v>
      </c>
      <c r="I4311" t="s">
        <v>135</v>
      </c>
      <c r="J4311" t="s">
        <v>3</v>
      </c>
      <c r="K4311" t="s">
        <v>137</v>
      </c>
      <c r="L4311" t="s">
        <v>12575</v>
      </c>
      <c r="M4311" t="s">
        <v>12576</v>
      </c>
      <c r="N4311">
        <v>0.80944444400000004</v>
      </c>
      <c r="O4311">
        <v>0</v>
      </c>
      <c r="P4311">
        <v>172</v>
      </c>
      <c r="Q4311">
        <v>0</v>
      </c>
      <c r="R4311">
        <v>0</v>
      </c>
      <c r="S4311">
        <v>0</v>
      </c>
      <c r="T4311">
        <v>18</v>
      </c>
      <c r="U4311">
        <v>0</v>
      </c>
      <c r="V4311">
        <v>0</v>
      </c>
      <c r="W4311">
        <v>0</v>
      </c>
      <c r="X4311">
        <v>40.628260179757888</v>
      </c>
      <c r="Y4311">
        <v>0</v>
      </c>
      <c r="Z4311">
        <v>0</v>
      </c>
      <c r="AA4311">
        <v>0</v>
      </c>
      <c r="AB4311">
        <v>17.812207995635873</v>
      </c>
      <c r="AC4311">
        <v>0</v>
      </c>
      <c r="AD4311">
        <v>0</v>
      </c>
      <c r="AE4311">
        <v>58.440468175393761</v>
      </c>
    </row>
    <row r="4312" spans="1:31" x14ac:dyDescent="0.25">
      <c r="A4312">
        <v>1814178</v>
      </c>
      <c r="B4312">
        <v>1</v>
      </c>
      <c r="C4312" t="s">
        <v>81</v>
      </c>
      <c r="D4312" t="s">
        <v>119</v>
      </c>
      <c r="E4312" t="s">
        <v>193</v>
      </c>
      <c r="F4312" t="s">
        <v>12577</v>
      </c>
      <c r="G4312" t="s">
        <v>373</v>
      </c>
      <c r="H4312" t="s">
        <v>134</v>
      </c>
      <c r="I4312" t="s">
        <v>135</v>
      </c>
      <c r="J4312" t="s">
        <v>136</v>
      </c>
      <c r="K4312" t="s">
        <v>137</v>
      </c>
      <c r="L4312" t="s">
        <v>12578</v>
      </c>
      <c r="M4312" t="s">
        <v>12579</v>
      </c>
      <c r="N4312">
        <v>2.3558333330000001</v>
      </c>
      <c r="O4312">
        <v>0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7.5939258964354175E-2</v>
      </c>
      <c r="AA4312">
        <v>0</v>
      </c>
      <c r="AB4312">
        <v>0</v>
      </c>
      <c r="AC4312">
        <v>0</v>
      </c>
      <c r="AD4312">
        <v>0</v>
      </c>
      <c r="AE4312">
        <v>7.5939258964354175E-2</v>
      </c>
    </row>
    <row r="4313" spans="1:31" x14ac:dyDescent="0.25">
      <c r="A4313">
        <v>1813783</v>
      </c>
      <c r="B4313">
        <v>1</v>
      </c>
      <c r="C4313" t="s">
        <v>80</v>
      </c>
      <c r="D4313" t="s">
        <v>110</v>
      </c>
      <c r="E4313" t="s">
        <v>193</v>
      </c>
      <c r="F4313" t="s">
        <v>12580</v>
      </c>
      <c r="G4313" t="s">
        <v>263</v>
      </c>
      <c r="H4313" t="s">
        <v>134</v>
      </c>
      <c r="I4313" t="s">
        <v>135</v>
      </c>
      <c r="J4313" t="s">
        <v>136</v>
      </c>
      <c r="K4313" t="s">
        <v>159</v>
      </c>
      <c r="L4313" t="s">
        <v>12581</v>
      </c>
      <c r="M4313" t="s">
        <v>12582</v>
      </c>
      <c r="N4313">
        <v>1.366666666</v>
      </c>
      <c r="O4313">
        <v>0</v>
      </c>
      <c r="P4313">
        <v>66</v>
      </c>
      <c r="Q4313">
        <v>0</v>
      </c>
      <c r="R4313">
        <v>0</v>
      </c>
      <c r="S4313">
        <v>0</v>
      </c>
      <c r="T4313">
        <v>1</v>
      </c>
      <c r="U4313">
        <v>0</v>
      </c>
      <c r="V4313">
        <v>0</v>
      </c>
      <c r="W4313">
        <v>0</v>
      </c>
      <c r="X4313">
        <v>26.962001386008414</v>
      </c>
      <c r="Y4313">
        <v>0</v>
      </c>
      <c r="Z4313">
        <v>0</v>
      </c>
      <c r="AA4313">
        <v>0</v>
      </c>
      <c r="AB4313">
        <v>0.12713153824680001</v>
      </c>
      <c r="AC4313">
        <v>0</v>
      </c>
      <c r="AD4313">
        <v>0</v>
      </c>
      <c r="AE4313">
        <v>27.089132924255214</v>
      </c>
    </row>
    <row r="4314" spans="1:31" x14ac:dyDescent="0.25">
      <c r="A4314">
        <v>1814201</v>
      </c>
      <c r="B4314">
        <v>1</v>
      </c>
      <c r="C4314" t="s">
        <v>80</v>
      </c>
      <c r="D4314" t="s">
        <v>106</v>
      </c>
      <c r="E4314" t="s">
        <v>193</v>
      </c>
      <c r="F4314" t="s">
        <v>12583</v>
      </c>
      <c r="G4314" t="s">
        <v>235</v>
      </c>
      <c r="H4314" t="s">
        <v>134</v>
      </c>
      <c r="I4314" t="s">
        <v>135</v>
      </c>
      <c r="J4314" t="s">
        <v>136</v>
      </c>
      <c r="K4314" t="s">
        <v>137</v>
      </c>
      <c r="L4314" t="s">
        <v>12584</v>
      </c>
      <c r="M4314" t="s">
        <v>12585</v>
      </c>
      <c r="N4314">
        <v>1.584166666</v>
      </c>
      <c r="O4314">
        <v>0</v>
      </c>
      <c r="P4314">
        <v>0</v>
      </c>
      <c r="Q4314">
        <v>0</v>
      </c>
      <c r="R4314">
        <v>4</v>
      </c>
      <c r="S4314">
        <v>0</v>
      </c>
      <c r="T4314">
        <v>1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10.652269048099253</v>
      </c>
      <c r="AA4314">
        <v>0</v>
      </c>
      <c r="AB4314">
        <v>4.1257023995190849</v>
      </c>
      <c r="AC4314">
        <v>0</v>
      </c>
      <c r="AD4314">
        <v>0</v>
      </c>
      <c r="AE4314">
        <v>14.777971447618338</v>
      </c>
    </row>
    <row r="4315" spans="1:31" x14ac:dyDescent="0.25">
      <c r="A4315">
        <v>1813952</v>
      </c>
      <c r="B4315">
        <v>1</v>
      </c>
      <c r="C4315" t="s">
        <v>81</v>
      </c>
      <c r="D4315" t="s">
        <v>113</v>
      </c>
      <c r="E4315" t="s">
        <v>131</v>
      </c>
      <c r="F4315" t="s">
        <v>12586</v>
      </c>
      <c r="G4315" t="s">
        <v>231</v>
      </c>
      <c r="H4315" t="s">
        <v>134</v>
      </c>
      <c r="I4315" t="s">
        <v>135</v>
      </c>
      <c r="J4315" t="s">
        <v>136</v>
      </c>
      <c r="K4315" t="s">
        <v>137</v>
      </c>
      <c r="L4315" t="s">
        <v>12587</v>
      </c>
      <c r="M4315" t="s">
        <v>12588</v>
      </c>
      <c r="N4315">
        <v>1.836944444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0.296173476007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0.296173476007</v>
      </c>
    </row>
    <row r="4316" spans="1:31" x14ac:dyDescent="0.25">
      <c r="A4316">
        <v>1813992</v>
      </c>
      <c r="B4316">
        <v>1</v>
      </c>
      <c r="C4316" t="s">
        <v>80</v>
      </c>
      <c r="D4316" t="s">
        <v>83</v>
      </c>
      <c r="E4316" t="s">
        <v>326</v>
      </c>
      <c r="F4316" t="s">
        <v>12589</v>
      </c>
      <c r="G4316" t="s">
        <v>299</v>
      </c>
      <c r="H4316" t="s">
        <v>134</v>
      </c>
      <c r="I4316" t="s">
        <v>135</v>
      </c>
      <c r="J4316" t="s">
        <v>136</v>
      </c>
      <c r="K4316" t="s">
        <v>137</v>
      </c>
      <c r="L4316" t="s">
        <v>12590</v>
      </c>
      <c r="M4316" t="s">
        <v>12591</v>
      </c>
      <c r="N4316">
        <v>7.0361111110000003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17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75.383492778059704</v>
      </c>
      <c r="AC4316">
        <v>0</v>
      </c>
      <c r="AD4316">
        <v>0</v>
      </c>
      <c r="AE4316">
        <v>75.383492778059704</v>
      </c>
    </row>
    <row r="4317" spans="1:31" x14ac:dyDescent="0.25">
      <c r="A4317">
        <v>1814075</v>
      </c>
      <c r="B4317">
        <v>1</v>
      </c>
      <c r="C4317" t="s">
        <v>81</v>
      </c>
      <c r="D4317" t="s">
        <v>127</v>
      </c>
      <c r="E4317" t="s">
        <v>146</v>
      </c>
      <c r="F4317" t="s">
        <v>3372</v>
      </c>
      <c r="G4317" t="s">
        <v>142</v>
      </c>
      <c r="H4317" t="s">
        <v>143</v>
      </c>
      <c r="I4317" t="s">
        <v>199</v>
      </c>
      <c r="J4317" t="s">
        <v>136</v>
      </c>
      <c r="K4317" t="s">
        <v>137</v>
      </c>
      <c r="L4317" t="s">
        <v>12592</v>
      </c>
      <c r="M4317" t="s">
        <v>12593</v>
      </c>
      <c r="N4317">
        <v>3.0555555000000002E-2</v>
      </c>
      <c r="O4317">
        <v>0</v>
      </c>
      <c r="P4317">
        <v>395</v>
      </c>
      <c r="Q4317">
        <v>10</v>
      </c>
      <c r="R4317">
        <v>28</v>
      </c>
      <c r="S4317">
        <v>3</v>
      </c>
      <c r="T4317">
        <v>27</v>
      </c>
      <c r="U4317">
        <v>4</v>
      </c>
      <c r="V4317">
        <v>0</v>
      </c>
      <c r="W4317">
        <v>0</v>
      </c>
      <c r="X4317">
        <v>2.3849589828847431</v>
      </c>
      <c r="Y4317">
        <v>0.14610538197490278</v>
      </c>
      <c r="Z4317">
        <v>0.62933275637802777</v>
      </c>
      <c r="AA4317">
        <v>15.903653338267139</v>
      </c>
      <c r="AB4317">
        <v>0.27467834901014437</v>
      </c>
      <c r="AC4317">
        <v>4.4741775164482007</v>
      </c>
      <c r="AD4317">
        <v>0</v>
      </c>
      <c r="AE4317">
        <v>23.812906324963159</v>
      </c>
    </row>
    <row r="4318" spans="1:31" x14ac:dyDescent="0.25">
      <c r="A4318">
        <v>1814241</v>
      </c>
      <c r="B4318">
        <v>1</v>
      </c>
      <c r="C4318" t="s">
        <v>80</v>
      </c>
      <c r="D4318" t="s">
        <v>98</v>
      </c>
      <c r="E4318" t="s">
        <v>193</v>
      </c>
      <c r="F4318" t="s">
        <v>12594</v>
      </c>
      <c r="G4318" t="s">
        <v>235</v>
      </c>
      <c r="H4318" t="s">
        <v>134</v>
      </c>
      <c r="I4318" t="s">
        <v>135</v>
      </c>
      <c r="J4318" t="s">
        <v>136</v>
      </c>
      <c r="K4318" t="s">
        <v>137</v>
      </c>
      <c r="L4318" t="s">
        <v>12595</v>
      </c>
      <c r="M4318" t="s">
        <v>12596</v>
      </c>
      <c r="N4318">
        <v>0.693333333</v>
      </c>
      <c r="O4318">
        <v>0</v>
      </c>
      <c r="P4318">
        <v>0</v>
      </c>
      <c r="Q4318">
        <v>0</v>
      </c>
      <c r="R4318">
        <v>14</v>
      </c>
      <c r="S4318">
        <v>0</v>
      </c>
      <c r="T4318">
        <v>7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0.29222105913515339</v>
      </c>
      <c r="AA4318">
        <v>0</v>
      </c>
      <c r="AB4318">
        <v>1.5208682115899999E-2</v>
      </c>
      <c r="AC4318">
        <v>0</v>
      </c>
      <c r="AD4318">
        <v>0</v>
      </c>
      <c r="AE4318">
        <v>0.30742974125105338</v>
      </c>
    </row>
    <row r="4319" spans="1:31" x14ac:dyDescent="0.25">
      <c r="A4319">
        <v>1814098</v>
      </c>
      <c r="B4319">
        <v>1</v>
      </c>
      <c r="C4319" t="s">
        <v>81</v>
      </c>
      <c r="D4319" t="s">
        <v>120</v>
      </c>
      <c r="E4319" t="s">
        <v>140</v>
      </c>
      <c r="F4319" t="s">
        <v>1066</v>
      </c>
      <c r="G4319" t="s">
        <v>142</v>
      </c>
      <c r="H4319" t="s">
        <v>143</v>
      </c>
      <c r="I4319" t="s">
        <v>135</v>
      </c>
      <c r="J4319" t="s">
        <v>136</v>
      </c>
      <c r="K4319" t="s">
        <v>137</v>
      </c>
      <c r="L4319" t="s">
        <v>12597</v>
      </c>
      <c r="M4319" t="s">
        <v>12598</v>
      </c>
      <c r="N4319">
        <v>0.5675</v>
      </c>
      <c r="O4319">
        <v>0</v>
      </c>
      <c r="P4319">
        <v>473</v>
      </c>
      <c r="Q4319">
        <v>23</v>
      </c>
      <c r="R4319">
        <v>38</v>
      </c>
      <c r="S4319">
        <v>3</v>
      </c>
      <c r="T4319">
        <v>24</v>
      </c>
      <c r="U4319">
        <v>0</v>
      </c>
      <c r="V4319">
        <v>0</v>
      </c>
      <c r="W4319">
        <v>0</v>
      </c>
      <c r="X4319">
        <v>55.18361391939186</v>
      </c>
      <c r="Y4319">
        <v>7.2938976134791531</v>
      </c>
      <c r="Z4319">
        <v>8.7140126014152415</v>
      </c>
      <c r="AA4319">
        <v>22.641852488352221</v>
      </c>
      <c r="AB4319">
        <v>3.9812306564342204</v>
      </c>
      <c r="AC4319">
        <v>0</v>
      </c>
      <c r="AD4319">
        <v>0</v>
      </c>
      <c r="AE4319">
        <v>97.814607279072689</v>
      </c>
    </row>
    <row r="4320" spans="1:31" x14ac:dyDescent="0.25">
      <c r="A4320">
        <v>1814032</v>
      </c>
      <c r="B4320">
        <v>1</v>
      </c>
      <c r="C4320" t="s">
        <v>80</v>
      </c>
      <c r="D4320" t="s">
        <v>110</v>
      </c>
      <c r="E4320" t="s">
        <v>176</v>
      </c>
      <c r="F4320" t="s">
        <v>11204</v>
      </c>
      <c r="G4320" t="s">
        <v>148</v>
      </c>
      <c r="H4320" t="s">
        <v>143</v>
      </c>
      <c r="I4320" t="s">
        <v>135</v>
      </c>
      <c r="J4320" t="s">
        <v>136</v>
      </c>
      <c r="K4320" t="s">
        <v>137</v>
      </c>
      <c r="L4320" t="s">
        <v>12599</v>
      </c>
      <c r="M4320" t="s">
        <v>12600</v>
      </c>
      <c r="N4320">
        <v>0.89472222199999996</v>
      </c>
      <c r="O4320">
        <v>0</v>
      </c>
      <c r="P4320">
        <v>19323</v>
      </c>
      <c r="Q4320">
        <v>0</v>
      </c>
      <c r="R4320">
        <v>2</v>
      </c>
      <c r="S4320">
        <v>1</v>
      </c>
      <c r="T4320">
        <v>1187</v>
      </c>
      <c r="U4320">
        <v>0</v>
      </c>
      <c r="V4320">
        <v>5</v>
      </c>
      <c r="W4320">
        <v>0</v>
      </c>
      <c r="X4320">
        <v>3959.9880624057469</v>
      </c>
      <c r="Y4320">
        <v>0</v>
      </c>
      <c r="Z4320">
        <v>0.1954388172110845</v>
      </c>
      <c r="AA4320">
        <v>2.0318566097463204</v>
      </c>
      <c r="AB4320">
        <v>1001.6752317034216</v>
      </c>
      <c r="AC4320">
        <v>0</v>
      </c>
      <c r="AD4320">
        <v>215.45649990333419</v>
      </c>
      <c r="AE4320">
        <v>5179.3470894394604</v>
      </c>
    </row>
    <row r="4321" spans="1:31" x14ac:dyDescent="0.25">
      <c r="A4321">
        <v>1814198</v>
      </c>
      <c r="B4321">
        <v>1</v>
      </c>
      <c r="C4321" t="s">
        <v>80</v>
      </c>
      <c r="D4321" t="s">
        <v>82</v>
      </c>
      <c r="E4321" t="s">
        <v>326</v>
      </c>
      <c r="F4321" t="s">
        <v>12601</v>
      </c>
      <c r="G4321" t="s">
        <v>195</v>
      </c>
      <c r="H4321" t="s">
        <v>134</v>
      </c>
      <c r="I4321" t="s">
        <v>135</v>
      </c>
      <c r="J4321" t="s">
        <v>136</v>
      </c>
      <c r="K4321" t="s">
        <v>137</v>
      </c>
      <c r="L4321" t="s">
        <v>12602</v>
      </c>
      <c r="M4321" t="s">
        <v>12603</v>
      </c>
      <c r="N4321">
        <v>6.1383333330000003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134</v>
      </c>
      <c r="U4321">
        <v>0</v>
      </c>
      <c r="V4321">
        <v>0</v>
      </c>
      <c r="W4321">
        <v>0</v>
      </c>
      <c r="X4321">
        <v>1.5690731497573001</v>
      </c>
      <c r="Y4321">
        <v>0</v>
      </c>
      <c r="Z4321">
        <v>0</v>
      </c>
      <c r="AA4321">
        <v>0</v>
      </c>
      <c r="AB4321">
        <v>164.91430316829602</v>
      </c>
      <c r="AC4321">
        <v>0</v>
      </c>
      <c r="AD4321">
        <v>0</v>
      </c>
      <c r="AE4321">
        <v>166.4833763180533</v>
      </c>
    </row>
    <row r="4322" spans="1:31" x14ac:dyDescent="0.25">
      <c r="A4322">
        <v>1813975</v>
      </c>
      <c r="B4322">
        <v>1</v>
      </c>
      <c r="C4322" t="s">
        <v>80</v>
      </c>
      <c r="D4322" t="s">
        <v>96</v>
      </c>
      <c r="E4322" t="s">
        <v>131</v>
      </c>
      <c r="F4322" t="s">
        <v>12604</v>
      </c>
      <c r="G4322" t="s">
        <v>209</v>
      </c>
      <c r="H4322" t="s">
        <v>134</v>
      </c>
      <c r="I4322" t="s">
        <v>135</v>
      </c>
      <c r="J4322" t="s">
        <v>136</v>
      </c>
      <c r="K4322" t="s">
        <v>137</v>
      </c>
      <c r="L4322" t="s">
        <v>12605</v>
      </c>
      <c r="M4322" t="s">
        <v>12606</v>
      </c>
      <c r="N4322">
        <v>4.5872222220000003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0.69468891625365004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0.69468891625365004</v>
      </c>
    </row>
    <row r="4323" spans="1:31" x14ac:dyDescent="0.25">
      <c r="A4323">
        <v>1814224</v>
      </c>
      <c r="B4323">
        <v>1</v>
      </c>
      <c r="C4323" t="s">
        <v>81</v>
      </c>
      <c r="D4323" t="s">
        <v>117</v>
      </c>
      <c r="E4323" t="s">
        <v>193</v>
      </c>
      <c r="F4323" t="s">
        <v>12607</v>
      </c>
      <c r="G4323" t="s">
        <v>1943</v>
      </c>
      <c r="H4323" t="s">
        <v>134</v>
      </c>
      <c r="I4323" t="s">
        <v>135</v>
      </c>
      <c r="J4323" t="s">
        <v>136</v>
      </c>
      <c r="K4323" t="s">
        <v>137</v>
      </c>
      <c r="L4323" t="s">
        <v>12608</v>
      </c>
      <c r="M4323" t="s">
        <v>12609</v>
      </c>
      <c r="N4323">
        <v>0.23861111099999999</v>
      </c>
      <c r="O4323">
        <v>0</v>
      </c>
      <c r="P4323">
        <v>10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0.67790834367496577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0.67790834367496577</v>
      </c>
    </row>
    <row r="4324" spans="1:31" x14ac:dyDescent="0.25">
      <c r="A4324">
        <v>1813926</v>
      </c>
      <c r="B4324">
        <v>1</v>
      </c>
      <c r="C4324" t="s">
        <v>80</v>
      </c>
      <c r="D4324" t="s">
        <v>106</v>
      </c>
      <c r="E4324" t="s">
        <v>176</v>
      </c>
      <c r="F4324" t="s">
        <v>2391</v>
      </c>
      <c r="G4324" t="s">
        <v>142</v>
      </c>
      <c r="H4324" t="s">
        <v>143</v>
      </c>
      <c r="I4324" t="s">
        <v>135</v>
      </c>
      <c r="J4324" t="s">
        <v>136</v>
      </c>
      <c r="K4324" t="s">
        <v>137</v>
      </c>
      <c r="L4324" t="s">
        <v>12610</v>
      </c>
      <c r="M4324" t="s">
        <v>12611</v>
      </c>
      <c r="N4324">
        <v>5.9722221999999998E-2</v>
      </c>
      <c r="O4324">
        <v>4</v>
      </c>
      <c r="P4324">
        <v>9552</v>
      </c>
      <c r="Q4324">
        <v>0</v>
      </c>
      <c r="R4324">
        <v>11</v>
      </c>
      <c r="S4324">
        <v>21</v>
      </c>
      <c r="T4324">
        <v>2313</v>
      </c>
      <c r="U4324">
        <v>0</v>
      </c>
      <c r="V4324">
        <v>0</v>
      </c>
      <c r="W4324">
        <v>7.2290910583687501E-2</v>
      </c>
      <c r="X4324">
        <v>170.93134283250149</v>
      </c>
      <c r="Y4324">
        <v>0</v>
      </c>
      <c r="Z4324">
        <v>0.53770539576384591</v>
      </c>
      <c r="AA4324">
        <v>5.0554044025483176</v>
      </c>
      <c r="AB4324">
        <v>71.796231651554152</v>
      </c>
      <c r="AC4324">
        <v>0</v>
      </c>
      <c r="AD4324">
        <v>0</v>
      </c>
      <c r="AE4324">
        <v>248.3929751929515</v>
      </c>
    </row>
    <row r="4325" spans="1:31" x14ac:dyDescent="0.25">
      <c r="A4325">
        <v>1813763</v>
      </c>
      <c r="B4325">
        <v>1</v>
      </c>
      <c r="C4325" t="s">
        <v>81</v>
      </c>
      <c r="D4325" t="s">
        <v>123</v>
      </c>
      <c r="E4325" t="s">
        <v>140</v>
      </c>
      <c r="F4325" t="s">
        <v>4860</v>
      </c>
      <c r="G4325" t="s">
        <v>142</v>
      </c>
      <c r="H4325" t="s">
        <v>143</v>
      </c>
      <c r="I4325" t="s">
        <v>135</v>
      </c>
      <c r="J4325" t="s">
        <v>136</v>
      </c>
      <c r="K4325" t="s">
        <v>137</v>
      </c>
      <c r="L4325" t="s">
        <v>12612</v>
      </c>
      <c r="M4325" t="s">
        <v>12613</v>
      </c>
      <c r="N4325">
        <v>1.713333333</v>
      </c>
      <c r="O4325">
        <v>3</v>
      </c>
      <c r="P4325">
        <v>531</v>
      </c>
      <c r="Q4325">
        <v>231</v>
      </c>
      <c r="R4325">
        <v>97</v>
      </c>
      <c r="S4325">
        <v>16</v>
      </c>
      <c r="T4325">
        <v>50</v>
      </c>
      <c r="U4325">
        <v>0</v>
      </c>
      <c r="V4325">
        <v>0</v>
      </c>
      <c r="W4325">
        <v>45.962117093473267</v>
      </c>
      <c r="X4325">
        <v>176.93872443796675</v>
      </c>
      <c r="Y4325">
        <v>404.13015920274393</v>
      </c>
      <c r="Z4325">
        <v>210.03627758673397</v>
      </c>
      <c r="AA4325">
        <v>111.69428058830316</v>
      </c>
      <c r="AB4325">
        <v>49.887669134666275</v>
      </c>
      <c r="AC4325">
        <v>0</v>
      </c>
      <c r="AD4325">
        <v>0</v>
      </c>
      <c r="AE4325">
        <v>998.64922804388732</v>
      </c>
    </row>
    <row r="4326" spans="1:31" x14ac:dyDescent="0.25">
      <c r="A4326">
        <v>1813732</v>
      </c>
      <c r="B4326">
        <v>1</v>
      </c>
      <c r="C4326" t="s">
        <v>80</v>
      </c>
      <c r="D4326" t="s">
        <v>92</v>
      </c>
      <c r="E4326" t="s">
        <v>193</v>
      </c>
      <c r="F4326" t="s">
        <v>12614</v>
      </c>
      <c r="G4326" t="s">
        <v>235</v>
      </c>
      <c r="H4326" t="s">
        <v>134</v>
      </c>
      <c r="I4326" t="s">
        <v>135</v>
      </c>
      <c r="J4326" t="s">
        <v>136</v>
      </c>
      <c r="K4326" t="s">
        <v>137</v>
      </c>
      <c r="L4326" t="s">
        <v>12615</v>
      </c>
      <c r="M4326" t="s">
        <v>12616</v>
      </c>
      <c r="N4326">
        <v>0.36361111099999999</v>
      </c>
      <c r="O4326">
        <v>0</v>
      </c>
      <c r="P4326">
        <v>48</v>
      </c>
      <c r="Q4326">
        <v>0</v>
      </c>
      <c r="R4326">
        <v>0</v>
      </c>
      <c r="S4326">
        <v>0</v>
      </c>
      <c r="T4326">
        <v>3</v>
      </c>
      <c r="U4326">
        <v>0</v>
      </c>
      <c r="V4326">
        <v>0</v>
      </c>
      <c r="W4326">
        <v>0</v>
      </c>
      <c r="X4326">
        <v>3.5444775511929403</v>
      </c>
      <c r="Y4326">
        <v>0</v>
      </c>
      <c r="Z4326">
        <v>0</v>
      </c>
      <c r="AA4326">
        <v>0</v>
      </c>
      <c r="AB4326">
        <v>2.8471114039298078</v>
      </c>
      <c r="AC4326">
        <v>0</v>
      </c>
      <c r="AD4326">
        <v>0</v>
      </c>
      <c r="AE4326">
        <v>6.3915889551227476</v>
      </c>
    </row>
    <row r="4327" spans="1:31" x14ac:dyDescent="0.25">
      <c r="A4327">
        <v>1814087</v>
      </c>
      <c r="B4327">
        <v>1</v>
      </c>
      <c r="C4327" t="s">
        <v>81</v>
      </c>
      <c r="D4327" t="s">
        <v>119</v>
      </c>
      <c r="E4327" t="s">
        <v>193</v>
      </c>
      <c r="F4327" t="s">
        <v>12617</v>
      </c>
      <c r="G4327" t="s">
        <v>235</v>
      </c>
      <c r="H4327" t="s">
        <v>134</v>
      </c>
      <c r="I4327" t="s">
        <v>135</v>
      </c>
      <c r="J4327" t="s">
        <v>136</v>
      </c>
      <c r="K4327" t="s">
        <v>137</v>
      </c>
      <c r="L4327" t="s">
        <v>12618</v>
      </c>
      <c r="M4327" t="s">
        <v>12619</v>
      </c>
      <c r="N4327">
        <v>2.1441666659999998</v>
      </c>
      <c r="O4327">
        <v>0</v>
      </c>
      <c r="P4327">
        <v>81</v>
      </c>
      <c r="Q4327">
        <v>0</v>
      </c>
      <c r="R4327">
        <v>0</v>
      </c>
      <c r="S4327">
        <v>0</v>
      </c>
      <c r="T4327">
        <v>5</v>
      </c>
      <c r="U4327">
        <v>0</v>
      </c>
      <c r="V4327">
        <v>0</v>
      </c>
      <c r="W4327">
        <v>0</v>
      </c>
      <c r="X4327">
        <v>24.147625938229581</v>
      </c>
      <c r="Y4327">
        <v>0</v>
      </c>
      <c r="Z4327">
        <v>0</v>
      </c>
      <c r="AA4327">
        <v>0</v>
      </c>
      <c r="AB4327">
        <v>0.89721592379867077</v>
      </c>
      <c r="AC4327">
        <v>0</v>
      </c>
      <c r="AD4327">
        <v>0</v>
      </c>
      <c r="AE4327">
        <v>25.044841862028253</v>
      </c>
    </row>
    <row r="4328" spans="1:31" x14ac:dyDescent="0.25">
      <c r="A4328">
        <v>1813686</v>
      </c>
      <c r="B4328">
        <v>1</v>
      </c>
      <c r="C4328" t="s">
        <v>80</v>
      </c>
      <c r="D4328" t="s">
        <v>96</v>
      </c>
      <c r="E4328" t="s">
        <v>131</v>
      </c>
      <c r="F4328" t="s">
        <v>11684</v>
      </c>
      <c r="G4328" t="s">
        <v>133</v>
      </c>
      <c r="H4328" t="s">
        <v>134</v>
      </c>
      <c r="I4328" t="s">
        <v>135</v>
      </c>
      <c r="J4328" t="s">
        <v>136</v>
      </c>
      <c r="K4328" t="s">
        <v>137</v>
      </c>
      <c r="L4328" t="s">
        <v>12620</v>
      </c>
      <c r="M4328" t="s">
        <v>12621</v>
      </c>
      <c r="N4328">
        <v>2.415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0.75061485326082755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0.75061485326082755</v>
      </c>
    </row>
    <row r="4329" spans="1:31" x14ac:dyDescent="0.25">
      <c r="A4329">
        <v>1813749</v>
      </c>
      <c r="B4329">
        <v>1</v>
      </c>
      <c r="C4329" t="s">
        <v>80</v>
      </c>
      <c r="D4329" t="s">
        <v>99</v>
      </c>
      <c r="E4329" t="s">
        <v>193</v>
      </c>
      <c r="F4329" t="s">
        <v>12622</v>
      </c>
      <c r="G4329" t="s">
        <v>235</v>
      </c>
      <c r="H4329" t="s">
        <v>134</v>
      </c>
      <c r="I4329" t="s">
        <v>135</v>
      </c>
      <c r="J4329" t="s">
        <v>136</v>
      </c>
      <c r="K4329" t="s">
        <v>137</v>
      </c>
      <c r="L4329" t="s">
        <v>12623</v>
      </c>
      <c r="M4329" t="s">
        <v>12624</v>
      </c>
      <c r="N4329">
        <v>0.93138888799999997</v>
      </c>
      <c r="O4329">
        <v>0</v>
      </c>
      <c r="P4329">
        <v>38</v>
      </c>
      <c r="Q4329">
        <v>0</v>
      </c>
      <c r="R4329">
        <v>2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11.539280548528975</v>
      </c>
      <c r="Y4329">
        <v>0</v>
      </c>
      <c r="Z4329">
        <v>0.53036772901745111</v>
      </c>
      <c r="AA4329">
        <v>0</v>
      </c>
      <c r="AB4329">
        <v>0</v>
      </c>
      <c r="AC4329">
        <v>0</v>
      </c>
      <c r="AD4329">
        <v>0</v>
      </c>
      <c r="AE4329">
        <v>12.069648277546426</v>
      </c>
    </row>
    <row r="4330" spans="1:31" x14ac:dyDescent="0.25">
      <c r="A4330">
        <v>1814187</v>
      </c>
      <c r="B4330">
        <v>1</v>
      </c>
      <c r="C4330" t="s">
        <v>81</v>
      </c>
      <c r="D4330" t="s">
        <v>112</v>
      </c>
      <c r="E4330" t="s">
        <v>131</v>
      </c>
      <c r="F4330" t="s">
        <v>12625</v>
      </c>
      <c r="G4330" t="s">
        <v>209</v>
      </c>
      <c r="H4330" t="s">
        <v>134</v>
      </c>
      <c r="I4330" t="s">
        <v>135</v>
      </c>
      <c r="J4330" t="s">
        <v>136</v>
      </c>
      <c r="K4330" t="s">
        <v>137</v>
      </c>
      <c r="L4330" t="s">
        <v>12626</v>
      </c>
      <c r="M4330" t="s">
        <v>12627</v>
      </c>
      <c r="N4330">
        <v>1.2322222220000001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1.4836861256456377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1.4836861256456377</v>
      </c>
    </row>
    <row r="4331" spans="1:31" x14ac:dyDescent="0.25">
      <c r="A4331">
        <v>1813795</v>
      </c>
      <c r="B4331">
        <v>1</v>
      </c>
      <c r="C4331" t="s">
        <v>80</v>
      </c>
      <c r="D4331" t="s">
        <v>92</v>
      </c>
      <c r="E4331" t="s">
        <v>131</v>
      </c>
      <c r="F4331" t="s">
        <v>12628</v>
      </c>
      <c r="G4331" t="s">
        <v>133</v>
      </c>
      <c r="H4331" t="s">
        <v>134</v>
      </c>
      <c r="I4331" t="s">
        <v>135</v>
      </c>
      <c r="J4331" t="s">
        <v>136</v>
      </c>
      <c r="K4331" t="s">
        <v>137</v>
      </c>
      <c r="L4331" t="s">
        <v>12629</v>
      </c>
      <c r="M4331" t="s">
        <v>12630</v>
      </c>
      <c r="N4331">
        <v>3.6419444439999999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0.61629840473513331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0.61629840473513331</v>
      </c>
    </row>
    <row r="4332" spans="1:31" x14ac:dyDescent="0.25">
      <c r="A4332">
        <v>1813958</v>
      </c>
      <c r="B4332">
        <v>1</v>
      </c>
      <c r="C4332" t="s">
        <v>81</v>
      </c>
      <c r="D4332" t="s">
        <v>114</v>
      </c>
      <c r="E4332" t="s">
        <v>193</v>
      </c>
      <c r="F4332" t="s">
        <v>12631</v>
      </c>
      <c r="G4332" t="s">
        <v>1763</v>
      </c>
      <c r="H4332" t="s">
        <v>134</v>
      </c>
      <c r="I4332" t="s">
        <v>135</v>
      </c>
      <c r="J4332" t="s">
        <v>136</v>
      </c>
      <c r="K4332" t="s">
        <v>137</v>
      </c>
      <c r="L4332" t="s">
        <v>12632</v>
      </c>
      <c r="M4332" t="s">
        <v>12633</v>
      </c>
      <c r="N4332">
        <v>1.7822222219999999</v>
      </c>
      <c r="O4332">
        <v>0</v>
      </c>
      <c r="P4332">
        <v>32</v>
      </c>
      <c r="Q4332">
        <v>0</v>
      </c>
      <c r="R4332">
        <v>0</v>
      </c>
      <c r="S4332">
        <v>0</v>
      </c>
      <c r="T4332">
        <v>2</v>
      </c>
      <c r="U4332">
        <v>0</v>
      </c>
      <c r="V4332">
        <v>0</v>
      </c>
      <c r="W4332">
        <v>0</v>
      </c>
      <c r="X4332">
        <v>5.110282232323593</v>
      </c>
      <c r="Y4332">
        <v>0</v>
      </c>
      <c r="Z4332">
        <v>0</v>
      </c>
      <c r="AA4332">
        <v>0</v>
      </c>
      <c r="AB4332">
        <v>6.660223458232499E-2</v>
      </c>
      <c r="AC4332">
        <v>0</v>
      </c>
      <c r="AD4332">
        <v>0</v>
      </c>
      <c r="AE4332">
        <v>5.1768844669059177</v>
      </c>
    </row>
    <row r="4333" spans="1:31" x14ac:dyDescent="0.25">
      <c r="A4333">
        <v>1814121</v>
      </c>
      <c r="B4333">
        <v>1</v>
      </c>
      <c r="C4333" t="s">
        <v>81</v>
      </c>
      <c r="D4333" t="s">
        <v>128</v>
      </c>
      <c r="E4333" t="s">
        <v>193</v>
      </c>
      <c r="F4333" t="s">
        <v>12634</v>
      </c>
      <c r="G4333" t="s">
        <v>148</v>
      </c>
      <c r="H4333" t="s">
        <v>134</v>
      </c>
      <c r="I4333" t="s">
        <v>135</v>
      </c>
      <c r="J4333" t="s">
        <v>3</v>
      </c>
      <c r="K4333" t="s">
        <v>137</v>
      </c>
      <c r="L4333" t="s">
        <v>12635</v>
      </c>
      <c r="M4333" t="s">
        <v>12636</v>
      </c>
      <c r="N4333">
        <v>0.94361111099999995</v>
      </c>
      <c r="O4333">
        <v>0</v>
      </c>
      <c r="P4333">
        <v>67</v>
      </c>
      <c r="Q4333">
        <v>0</v>
      </c>
      <c r="R4333">
        <v>1</v>
      </c>
      <c r="S4333">
        <v>0</v>
      </c>
      <c r="T4333">
        <v>2</v>
      </c>
      <c r="U4333">
        <v>0</v>
      </c>
      <c r="V4333">
        <v>0</v>
      </c>
      <c r="W4333">
        <v>0</v>
      </c>
      <c r="X4333">
        <v>15.149430090275747</v>
      </c>
      <c r="Y4333">
        <v>0</v>
      </c>
      <c r="Z4333">
        <v>0.50842135663524257</v>
      </c>
      <c r="AA4333">
        <v>0</v>
      </c>
      <c r="AB4333">
        <v>0.30130830024939004</v>
      </c>
      <c r="AC4333">
        <v>0</v>
      </c>
      <c r="AD4333">
        <v>0</v>
      </c>
      <c r="AE4333">
        <v>15.959159747160379</v>
      </c>
    </row>
    <row r="4334" spans="1:31" x14ac:dyDescent="0.25">
      <c r="A4334">
        <v>1814170</v>
      </c>
      <c r="B4334">
        <v>1</v>
      </c>
      <c r="C4334" t="s">
        <v>80</v>
      </c>
      <c r="D4334" t="s">
        <v>106</v>
      </c>
      <c r="E4334" t="s">
        <v>193</v>
      </c>
      <c r="F4334" t="s">
        <v>12637</v>
      </c>
      <c r="G4334" t="s">
        <v>235</v>
      </c>
      <c r="H4334" t="s">
        <v>134</v>
      </c>
      <c r="I4334" t="s">
        <v>135</v>
      </c>
      <c r="J4334" t="s">
        <v>136</v>
      </c>
      <c r="K4334" t="s">
        <v>137</v>
      </c>
      <c r="L4334" t="s">
        <v>12638</v>
      </c>
      <c r="M4334" t="s">
        <v>12639</v>
      </c>
      <c r="N4334">
        <v>2.3336111110000002</v>
      </c>
      <c r="O4334">
        <v>0</v>
      </c>
      <c r="P4334">
        <v>0</v>
      </c>
      <c r="Q4334">
        <v>0</v>
      </c>
      <c r="R4334">
        <v>2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0.94561890083232014</v>
      </c>
      <c r="AA4334">
        <v>0</v>
      </c>
      <c r="AB4334">
        <v>0</v>
      </c>
      <c r="AC4334">
        <v>0</v>
      </c>
      <c r="AD4334">
        <v>0</v>
      </c>
      <c r="AE4334">
        <v>0.94561890083232014</v>
      </c>
    </row>
    <row r="4335" spans="1:31" x14ac:dyDescent="0.25">
      <c r="A4335">
        <v>1813666</v>
      </c>
      <c r="B4335">
        <v>1</v>
      </c>
      <c r="C4335" t="s">
        <v>81</v>
      </c>
      <c r="D4335" t="s">
        <v>126</v>
      </c>
      <c r="E4335" t="s">
        <v>193</v>
      </c>
      <c r="F4335" t="s">
        <v>12640</v>
      </c>
      <c r="G4335" t="s">
        <v>235</v>
      </c>
      <c r="H4335" t="s">
        <v>134</v>
      </c>
      <c r="I4335" t="s">
        <v>135</v>
      </c>
      <c r="J4335" t="s">
        <v>136</v>
      </c>
      <c r="K4335" t="s">
        <v>137</v>
      </c>
      <c r="L4335" t="s">
        <v>12641</v>
      </c>
      <c r="M4335" t="s">
        <v>12543</v>
      </c>
      <c r="N4335">
        <v>7.7469444440000004</v>
      </c>
      <c r="O4335">
        <v>0</v>
      </c>
      <c r="P4335">
        <v>7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3.6838857841714105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3.6838857841714105</v>
      </c>
    </row>
    <row r="4336" spans="1:31" x14ac:dyDescent="0.25">
      <c r="A4336">
        <v>1814207</v>
      </c>
      <c r="B4336">
        <v>1</v>
      </c>
      <c r="C4336" t="s">
        <v>80</v>
      </c>
      <c r="D4336" t="s">
        <v>108</v>
      </c>
      <c r="E4336" t="s">
        <v>193</v>
      </c>
      <c r="F4336" t="s">
        <v>12642</v>
      </c>
      <c r="G4336" t="s">
        <v>235</v>
      </c>
      <c r="H4336" t="s">
        <v>134</v>
      </c>
      <c r="I4336" t="s">
        <v>135</v>
      </c>
      <c r="J4336" t="s">
        <v>136</v>
      </c>
      <c r="K4336" t="s">
        <v>137</v>
      </c>
      <c r="L4336" t="s">
        <v>12643</v>
      </c>
      <c r="M4336" t="s">
        <v>12644</v>
      </c>
      <c r="N4336">
        <v>3.0474999999999999</v>
      </c>
      <c r="O4336">
        <v>0</v>
      </c>
      <c r="P4336">
        <v>12</v>
      </c>
      <c r="Q4336">
        <v>0</v>
      </c>
      <c r="R4336">
        <v>2</v>
      </c>
      <c r="S4336">
        <v>0</v>
      </c>
      <c r="T4336">
        <v>1</v>
      </c>
      <c r="U4336">
        <v>0</v>
      </c>
      <c r="V4336">
        <v>0</v>
      </c>
      <c r="W4336">
        <v>0</v>
      </c>
      <c r="X4336">
        <v>6.847198722605361</v>
      </c>
      <c r="Y4336">
        <v>0</v>
      </c>
      <c r="Z4336">
        <v>0.24525220042649726</v>
      </c>
      <c r="AA4336">
        <v>0</v>
      </c>
      <c r="AB4336">
        <v>1.1889915634390498</v>
      </c>
      <c r="AC4336">
        <v>0</v>
      </c>
      <c r="AD4336">
        <v>0</v>
      </c>
      <c r="AE4336">
        <v>8.2814424864709082</v>
      </c>
    </row>
    <row r="4337" spans="1:31" x14ac:dyDescent="0.25">
      <c r="A4337">
        <v>1813729</v>
      </c>
      <c r="B4337">
        <v>1</v>
      </c>
      <c r="C4337" t="s">
        <v>80</v>
      </c>
      <c r="D4337" t="s">
        <v>107</v>
      </c>
      <c r="E4337" t="s">
        <v>131</v>
      </c>
      <c r="F4337" t="s">
        <v>12645</v>
      </c>
      <c r="G4337" t="s">
        <v>231</v>
      </c>
      <c r="H4337" t="s">
        <v>134</v>
      </c>
      <c r="I4337" t="s">
        <v>135</v>
      </c>
      <c r="J4337" t="s">
        <v>136</v>
      </c>
      <c r="K4337" t="s">
        <v>137</v>
      </c>
      <c r="L4337" t="s">
        <v>12646</v>
      </c>
      <c r="M4337" t="s">
        <v>12647</v>
      </c>
      <c r="N4337">
        <v>1.6744444439999999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5.8788409523923335E-2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5.8788409523923335E-2</v>
      </c>
    </row>
    <row r="4338" spans="1:31" x14ac:dyDescent="0.25">
      <c r="A4338">
        <v>1814247</v>
      </c>
      <c r="B4338">
        <v>1</v>
      </c>
      <c r="C4338" t="s">
        <v>80</v>
      </c>
      <c r="D4338" t="s">
        <v>88</v>
      </c>
      <c r="E4338" t="s">
        <v>176</v>
      </c>
      <c r="F4338" t="s">
        <v>12648</v>
      </c>
      <c r="G4338" t="s">
        <v>2385</v>
      </c>
      <c r="H4338" t="s">
        <v>143</v>
      </c>
      <c r="I4338" t="s">
        <v>135</v>
      </c>
      <c r="J4338" t="s">
        <v>136</v>
      </c>
      <c r="K4338" t="s">
        <v>137</v>
      </c>
      <c r="L4338" t="s">
        <v>12649</v>
      </c>
      <c r="M4338" t="s">
        <v>12650</v>
      </c>
      <c r="N4338">
        <v>0.86805555499999998</v>
      </c>
      <c r="O4338">
        <v>0</v>
      </c>
      <c r="P4338">
        <v>1484</v>
      </c>
      <c r="Q4338">
        <v>0</v>
      </c>
      <c r="R4338">
        <v>0</v>
      </c>
      <c r="S4338">
        <v>0</v>
      </c>
      <c r="T4338">
        <v>11</v>
      </c>
      <c r="U4338">
        <v>0</v>
      </c>
      <c r="V4338">
        <v>0</v>
      </c>
      <c r="W4338">
        <v>0</v>
      </c>
      <c r="X4338">
        <v>348.48910374615923</v>
      </c>
      <c r="Y4338">
        <v>0</v>
      </c>
      <c r="Z4338">
        <v>0</v>
      </c>
      <c r="AA4338">
        <v>0</v>
      </c>
      <c r="AB4338">
        <v>7.9808080413694489</v>
      </c>
      <c r="AC4338">
        <v>0</v>
      </c>
      <c r="AD4338">
        <v>0</v>
      </c>
      <c r="AE4338">
        <v>356.4699117875287</v>
      </c>
    </row>
    <row r="4339" spans="1:31" x14ac:dyDescent="0.25">
      <c r="A4339">
        <v>1813938</v>
      </c>
      <c r="B4339">
        <v>1</v>
      </c>
      <c r="C4339" t="s">
        <v>80</v>
      </c>
      <c r="D4339" t="s">
        <v>93</v>
      </c>
      <c r="E4339" t="s">
        <v>131</v>
      </c>
      <c r="F4339" t="s">
        <v>12651</v>
      </c>
      <c r="G4339" t="s">
        <v>231</v>
      </c>
      <c r="H4339" t="s">
        <v>134</v>
      </c>
      <c r="I4339" t="s">
        <v>135</v>
      </c>
      <c r="J4339" t="s">
        <v>136</v>
      </c>
      <c r="K4339" t="s">
        <v>137</v>
      </c>
      <c r="L4339" t="s">
        <v>12652</v>
      </c>
      <c r="M4339" t="s">
        <v>12653</v>
      </c>
      <c r="N4339">
        <v>1.3786111109999999</v>
      </c>
      <c r="O4339">
        <v>0</v>
      </c>
      <c r="P4339">
        <v>0</v>
      </c>
      <c r="Q4339">
        <v>0</v>
      </c>
      <c r="R4339">
        <v>1</v>
      </c>
      <c r="S4339">
        <v>0</v>
      </c>
      <c r="T4339">
        <v>2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11.46906084331486</v>
      </c>
      <c r="AA4339">
        <v>0</v>
      </c>
      <c r="AB4339">
        <v>0.96209244473008348</v>
      </c>
      <c r="AC4339">
        <v>0</v>
      </c>
      <c r="AD4339">
        <v>0</v>
      </c>
      <c r="AE4339">
        <v>12.431153288044944</v>
      </c>
    </row>
    <row r="4340" spans="1:31" x14ac:dyDescent="0.25">
      <c r="A4340">
        <v>1813689</v>
      </c>
      <c r="B4340">
        <v>1</v>
      </c>
      <c r="C4340" t="s">
        <v>80</v>
      </c>
      <c r="D4340" t="s">
        <v>95</v>
      </c>
      <c r="E4340" t="s">
        <v>146</v>
      </c>
      <c r="F4340" t="s">
        <v>12654</v>
      </c>
      <c r="G4340" t="s">
        <v>170</v>
      </c>
      <c r="H4340" t="s">
        <v>143</v>
      </c>
      <c r="I4340" t="s">
        <v>135</v>
      </c>
      <c r="J4340" t="s">
        <v>136</v>
      </c>
      <c r="K4340" t="s">
        <v>137</v>
      </c>
      <c r="L4340" t="s">
        <v>12655</v>
      </c>
      <c r="M4340" t="s">
        <v>12656</v>
      </c>
      <c r="N4340">
        <v>1.2338888880000001</v>
      </c>
      <c r="O4340">
        <v>0</v>
      </c>
      <c r="P4340">
        <v>0</v>
      </c>
      <c r="Q4340">
        <v>0</v>
      </c>
      <c r="R4340">
        <v>0</v>
      </c>
      <c r="S4340">
        <v>1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70.578631078822113</v>
      </c>
      <c r="AB4340">
        <v>0</v>
      </c>
      <c r="AC4340">
        <v>0</v>
      </c>
      <c r="AD4340">
        <v>0</v>
      </c>
      <c r="AE4340">
        <v>70.578631078822113</v>
      </c>
    </row>
    <row r="4341" spans="1:31" x14ac:dyDescent="0.25">
      <c r="A4341">
        <v>1813998</v>
      </c>
      <c r="B4341">
        <v>1</v>
      </c>
      <c r="C4341" t="s">
        <v>81</v>
      </c>
      <c r="D4341" t="s">
        <v>118</v>
      </c>
      <c r="E4341" t="s">
        <v>131</v>
      </c>
      <c r="F4341" t="s">
        <v>12657</v>
      </c>
      <c r="G4341" t="s">
        <v>231</v>
      </c>
      <c r="H4341" t="s">
        <v>134</v>
      </c>
      <c r="I4341" t="s">
        <v>135</v>
      </c>
      <c r="J4341" t="s">
        <v>136</v>
      </c>
      <c r="K4341" t="s">
        <v>137</v>
      </c>
      <c r="L4341" t="s">
        <v>12658</v>
      </c>
      <c r="M4341" t="s">
        <v>12659</v>
      </c>
      <c r="N4341">
        <v>0.52749999999999997</v>
      </c>
      <c r="O4341">
        <v>0</v>
      </c>
      <c r="P4341">
        <v>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0.16271516858134999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0.16271516858134999</v>
      </c>
    </row>
    <row r="4342" spans="1:31" x14ac:dyDescent="0.25">
      <c r="A4342">
        <v>1814144</v>
      </c>
      <c r="B4342">
        <v>1</v>
      </c>
      <c r="C4342" t="s">
        <v>80</v>
      </c>
      <c r="D4342" t="s">
        <v>94</v>
      </c>
      <c r="E4342" t="s">
        <v>176</v>
      </c>
      <c r="F4342" t="s">
        <v>12660</v>
      </c>
      <c r="G4342" t="s">
        <v>142</v>
      </c>
      <c r="H4342" t="s">
        <v>143</v>
      </c>
      <c r="I4342" t="s">
        <v>135</v>
      </c>
      <c r="J4342" t="s">
        <v>136</v>
      </c>
      <c r="K4342" t="s">
        <v>137</v>
      </c>
      <c r="L4342" t="s">
        <v>12661</v>
      </c>
      <c r="M4342" t="s">
        <v>12662</v>
      </c>
      <c r="N4342">
        <v>9.7222221999999997E-2</v>
      </c>
      <c r="O4342">
        <v>0</v>
      </c>
      <c r="P4342">
        <v>460</v>
      </c>
      <c r="Q4342">
        <v>2</v>
      </c>
      <c r="R4342">
        <v>43</v>
      </c>
      <c r="S4342">
        <v>3</v>
      </c>
      <c r="T4342">
        <v>43</v>
      </c>
      <c r="U4342">
        <v>2</v>
      </c>
      <c r="V4342">
        <v>0</v>
      </c>
      <c r="W4342">
        <v>0</v>
      </c>
      <c r="X4342">
        <v>6.4462916601512896</v>
      </c>
      <c r="Y4342">
        <v>7.8091912354166668E-2</v>
      </c>
      <c r="Z4342">
        <v>0.74424165573916656</v>
      </c>
      <c r="AA4342">
        <v>0.33772233982666666</v>
      </c>
      <c r="AB4342">
        <v>2.0377409541168752</v>
      </c>
      <c r="AC4342">
        <v>1.1213876720345834</v>
      </c>
      <c r="AD4342">
        <v>0</v>
      </c>
      <c r="AE4342">
        <v>10.765476194222748</v>
      </c>
    </row>
    <row r="4343" spans="1:31" x14ac:dyDescent="0.25">
      <c r="A4343">
        <v>1814044</v>
      </c>
      <c r="B4343">
        <v>1</v>
      </c>
      <c r="C4343" t="s">
        <v>80</v>
      </c>
      <c r="D4343" t="s">
        <v>86</v>
      </c>
      <c r="E4343" t="s">
        <v>193</v>
      </c>
      <c r="F4343" t="s">
        <v>12663</v>
      </c>
      <c r="G4343" t="s">
        <v>148</v>
      </c>
      <c r="H4343" t="s">
        <v>134</v>
      </c>
      <c r="I4343" t="s">
        <v>135</v>
      </c>
      <c r="J4343" t="s">
        <v>136</v>
      </c>
      <c r="K4343" t="s">
        <v>137</v>
      </c>
      <c r="L4343" t="s">
        <v>12664</v>
      </c>
      <c r="M4343" t="s">
        <v>12665</v>
      </c>
      <c r="N4343">
        <v>1.669166666</v>
      </c>
      <c r="O4343">
        <v>0</v>
      </c>
      <c r="P4343">
        <v>146</v>
      </c>
      <c r="Q4343">
        <v>0</v>
      </c>
      <c r="R4343">
        <v>0</v>
      </c>
      <c r="S4343">
        <v>0</v>
      </c>
      <c r="T4343">
        <v>6</v>
      </c>
      <c r="U4343">
        <v>0</v>
      </c>
      <c r="V4343">
        <v>0</v>
      </c>
      <c r="W4343">
        <v>0</v>
      </c>
      <c r="X4343">
        <v>70.506823797569197</v>
      </c>
      <c r="Y4343">
        <v>0</v>
      </c>
      <c r="Z4343">
        <v>0</v>
      </c>
      <c r="AA4343">
        <v>0</v>
      </c>
      <c r="AB4343">
        <v>5.9030400624234245</v>
      </c>
      <c r="AC4343">
        <v>0</v>
      </c>
      <c r="AD4343">
        <v>0</v>
      </c>
      <c r="AE4343">
        <v>76.409863859992626</v>
      </c>
    </row>
    <row r="4344" spans="1:31" x14ac:dyDescent="0.25">
      <c r="A4344">
        <v>1814190</v>
      </c>
      <c r="B4344">
        <v>1</v>
      </c>
      <c r="C4344" t="s">
        <v>80</v>
      </c>
      <c r="D4344" t="s">
        <v>102</v>
      </c>
      <c r="E4344" t="s">
        <v>146</v>
      </c>
      <c r="F4344" t="s">
        <v>4712</v>
      </c>
      <c r="G4344" t="s">
        <v>170</v>
      </c>
      <c r="H4344" t="s">
        <v>143</v>
      </c>
      <c r="I4344" t="s">
        <v>135</v>
      </c>
      <c r="J4344" t="s">
        <v>136</v>
      </c>
      <c r="K4344" t="s">
        <v>137</v>
      </c>
      <c r="L4344" t="s">
        <v>12666</v>
      </c>
      <c r="M4344" t="s">
        <v>12667</v>
      </c>
      <c r="N4344">
        <v>1.050277777</v>
      </c>
      <c r="O4344">
        <v>1</v>
      </c>
      <c r="P4344">
        <v>746</v>
      </c>
      <c r="Q4344">
        <v>1</v>
      </c>
      <c r="R4344">
        <v>7</v>
      </c>
      <c r="S4344">
        <v>2</v>
      </c>
      <c r="T4344">
        <v>46</v>
      </c>
      <c r="U4344">
        <v>0</v>
      </c>
      <c r="V4344">
        <v>0</v>
      </c>
      <c r="W4344">
        <v>1.1387750072346559</v>
      </c>
      <c r="X4344">
        <v>101.22386505742398</v>
      </c>
      <c r="Y4344">
        <v>0.79446101961834992</v>
      </c>
      <c r="Z4344">
        <v>2.5377781426962116</v>
      </c>
      <c r="AA4344">
        <v>13.651228497228603</v>
      </c>
      <c r="AB4344">
        <v>15.915937029066285</v>
      </c>
      <c r="AC4344">
        <v>0</v>
      </c>
      <c r="AD4344">
        <v>0</v>
      </c>
      <c r="AE4344">
        <v>135.26204475326807</v>
      </c>
    </row>
    <row r="4345" spans="1:31" x14ac:dyDescent="0.25">
      <c r="A4345">
        <v>1814147</v>
      </c>
      <c r="B4345">
        <v>1</v>
      </c>
      <c r="C4345" t="s">
        <v>80</v>
      </c>
      <c r="D4345" t="s">
        <v>106</v>
      </c>
      <c r="E4345" t="s">
        <v>131</v>
      </c>
      <c r="F4345" t="s">
        <v>12668</v>
      </c>
      <c r="G4345" t="s">
        <v>209</v>
      </c>
      <c r="H4345" t="s">
        <v>134</v>
      </c>
      <c r="I4345" t="s">
        <v>135</v>
      </c>
      <c r="J4345" t="s">
        <v>136</v>
      </c>
      <c r="K4345" t="s">
        <v>137</v>
      </c>
      <c r="L4345" t="s">
        <v>12669</v>
      </c>
      <c r="M4345" t="s">
        <v>12670</v>
      </c>
      <c r="N4345">
        <v>1.312777777</v>
      </c>
      <c r="O4345">
        <v>0</v>
      </c>
      <c r="P4345">
        <v>6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1.8990919049826669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1.8990919049826669</v>
      </c>
    </row>
    <row r="4346" spans="1:31" x14ac:dyDescent="0.25">
      <c r="A4346">
        <v>1814124</v>
      </c>
      <c r="B4346">
        <v>1</v>
      </c>
      <c r="C4346" t="s">
        <v>81</v>
      </c>
      <c r="D4346" t="s">
        <v>114</v>
      </c>
      <c r="E4346" t="s">
        <v>291</v>
      </c>
      <c r="F4346" t="s">
        <v>12671</v>
      </c>
      <c r="G4346" t="s">
        <v>424</v>
      </c>
      <c r="H4346" t="s">
        <v>134</v>
      </c>
      <c r="I4346" t="s">
        <v>135</v>
      </c>
      <c r="J4346" t="s">
        <v>136</v>
      </c>
      <c r="K4346" t="s">
        <v>137</v>
      </c>
      <c r="L4346" t="s">
        <v>12672</v>
      </c>
      <c r="M4346" t="s">
        <v>12673</v>
      </c>
      <c r="N4346">
        <v>1.0419444440000001</v>
      </c>
      <c r="O4346">
        <v>0</v>
      </c>
      <c r="P4346">
        <v>35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2.5821260221206099</v>
      </c>
      <c r="Y4346">
        <v>0</v>
      </c>
      <c r="Z4346">
        <v>0</v>
      </c>
      <c r="AA4346">
        <v>0</v>
      </c>
      <c r="AB4346">
        <v>7.8225136463471678E-2</v>
      </c>
      <c r="AC4346">
        <v>0</v>
      </c>
      <c r="AD4346">
        <v>0</v>
      </c>
      <c r="AE4346">
        <v>2.6603511585840818</v>
      </c>
    </row>
    <row r="4347" spans="1:31" x14ac:dyDescent="0.25">
      <c r="A4347">
        <v>1813955</v>
      </c>
      <c r="B4347">
        <v>1</v>
      </c>
      <c r="C4347" t="s">
        <v>81</v>
      </c>
      <c r="D4347" t="s">
        <v>115</v>
      </c>
      <c r="E4347" t="s">
        <v>193</v>
      </c>
      <c r="F4347" t="s">
        <v>12674</v>
      </c>
      <c r="G4347" t="s">
        <v>235</v>
      </c>
      <c r="H4347" t="s">
        <v>134</v>
      </c>
      <c r="I4347" t="s">
        <v>135</v>
      </c>
      <c r="J4347" t="s">
        <v>136</v>
      </c>
      <c r="K4347" t="s">
        <v>137</v>
      </c>
      <c r="L4347" t="s">
        <v>12675</v>
      </c>
      <c r="M4347" t="s">
        <v>12676</v>
      </c>
      <c r="N4347">
        <v>0.94888888800000004</v>
      </c>
      <c r="O4347">
        <v>0</v>
      </c>
      <c r="P4347">
        <v>5</v>
      </c>
      <c r="Q4347">
        <v>0</v>
      </c>
      <c r="R4347">
        <v>0</v>
      </c>
      <c r="S4347">
        <v>0</v>
      </c>
      <c r="T4347">
        <v>2</v>
      </c>
      <c r="U4347">
        <v>0</v>
      </c>
      <c r="V4347">
        <v>0</v>
      </c>
      <c r="W4347">
        <v>0</v>
      </c>
      <c r="X4347">
        <v>0.46180936493626662</v>
      </c>
      <c r="Y4347">
        <v>0</v>
      </c>
      <c r="Z4347">
        <v>0</v>
      </c>
      <c r="AA4347">
        <v>0</v>
      </c>
      <c r="AB4347">
        <v>0.17168751114156833</v>
      </c>
      <c r="AC4347">
        <v>0</v>
      </c>
      <c r="AD4347">
        <v>0</v>
      </c>
      <c r="AE4347">
        <v>0.633496876077835</v>
      </c>
    </row>
    <row r="4348" spans="1:31" x14ac:dyDescent="0.25">
      <c r="A4348">
        <v>1813726</v>
      </c>
      <c r="B4348">
        <v>1</v>
      </c>
      <c r="C4348" t="s">
        <v>80</v>
      </c>
      <c r="D4348" t="s">
        <v>110</v>
      </c>
      <c r="E4348" t="s">
        <v>193</v>
      </c>
      <c r="F4348" t="s">
        <v>12677</v>
      </c>
      <c r="G4348" t="s">
        <v>263</v>
      </c>
      <c r="H4348" t="s">
        <v>134</v>
      </c>
      <c r="I4348" t="s">
        <v>135</v>
      </c>
      <c r="J4348" t="s">
        <v>136</v>
      </c>
      <c r="K4348" t="s">
        <v>159</v>
      </c>
      <c r="L4348" t="s">
        <v>12678</v>
      </c>
      <c r="M4348" t="s">
        <v>12679</v>
      </c>
      <c r="N4348">
        <v>0.93618416599999998</v>
      </c>
      <c r="O4348">
        <v>0</v>
      </c>
      <c r="P4348">
        <v>259</v>
      </c>
      <c r="Q4348">
        <v>0</v>
      </c>
      <c r="R4348">
        <v>0</v>
      </c>
      <c r="S4348">
        <v>0</v>
      </c>
      <c r="T4348">
        <v>10</v>
      </c>
      <c r="U4348">
        <v>0</v>
      </c>
      <c r="V4348">
        <v>0</v>
      </c>
      <c r="W4348">
        <v>0</v>
      </c>
      <c r="X4348">
        <v>68.946611706408845</v>
      </c>
      <c r="Y4348">
        <v>0</v>
      </c>
      <c r="Z4348">
        <v>0</v>
      </c>
      <c r="AA4348">
        <v>0</v>
      </c>
      <c r="AB4348">
        <v>1.7145900308596402</v>
      </c>
      <c r="AC4348">
        <v>0</v>
      </c>
      <c r="AD4348">
        <v>0</v>
      </c>
      <c r="AE4348">
        <v>70.661201737268485</v>
      </c>
    </row>
    <row r="4349" spans="1:31" x14ac:dyDescent="0.25">
      <c r="A4349">
        <v>1813961</v>
      </c>
      <c r="B4349">
        <v>1</v>
      </c>
      <c r="C4349" t="s">
        <v>80</v>
      </c>
      <c r="D4349" t="s">
        <v>87</v>
      </c>
      <c r="E4349" t="s">
        <v>131</v>
      </c>
      <c r="F4349" t="s">
        <v>12680</v>
      </c>
      <c r="G4349" t="s">
        <v>209</v>
      </c>
      <c r="H4349" t="s">
        <v>134</v>
      </c>
      <c r="I4349" t="s">
        <v>135</v>
      </c>
      <c r="J4349" t="s">
        <v>136</v>
      </c>
      <c r="K4349" t="s">
        <v>137</v>
      </c>
      <c r="L4349" t="s">
        <v>12681</v>
      </c>
      <c r="M4349" t="s">
        <v>12682</v>
      </c>
      <c r="N4349">
        <v>0.65305555500000001</v>
      </c>
      <c r="O4349">
        <v>0</v>
      </c>
      <c r="P4349">
        <v>7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0.97519918348637991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0.97519918348637991</v>
      </c>
    </row>
    <row r="4350" spans="1:31" x14ac:dyDescent="0.25">
      <c r="A4350">
        <v>1814110</v>
      </c>
      <c r="B4350">
        <v>1</v>
      </c>
      <c r="C4350" t="s">
        <v>81</v>
      </c>
      <c r="D4350" t="s">
        <v>122</v>
      </c>
      <c r="E4350" t="s">
        <v>291</v>
      </c>
      <c r="F4350" t="s">
        <v>12683</v>
      </c>
      <c r="G4350" t="s">
        <v>424</v>
      </c>
      <c r="H4350" t="s">
        <v>134</v>
      </c>
      <c r="I4350" t="s">
        <v>135</v>
      </c>
      <c r="J4350" t="s">
        <v>136</v>
      </c>
      <c r="K4350" t="s">
        <v>137</v>
      </c>
      <c r="L4350" t="s">
        <v>12684</v>
      </c>
      <c r="M4350" t="s">
        <v>12685</v>
      </c>
      <c r="N4350">
        <v>2.0272222219999998</v>
      </c>
      <c r="O4350">
        <v>0</v>
      </c>
      <c r="P4350">
        <v>229</v>
      </c>
      <c r="Q4350">
        <v>0</v>
      </c>
      <c r="R4350">
        <v>2</v>
      </c>
      <c r="S4350">
        <v>0</v>
      </c>
      <c r="T4350">
        <v>25</v>
      </c>
      <c r="U4350">
        <v>0</v>
      </c>
      <c r="V4350">
        <v>0</v>
      </c>
      <c r="W4350">
        <v>0</v>
      </c>
      <c r="X4350">
        <v>64.668955731454076</v>
      </c>
      <c r="Y4350">
        <v>0</v>
      </c>
      <c r="Z4350">
        <v>1.2041083354205033</v>
      </c>
      <c r="AA4350">
        <v>0</v>
      </c>
      <c r="AB4350">
        <v>16.291980218316223</v>
      </c>
      <c r="AC4350">
        <v>0</v>
      </c>
      <c r="AD4350">
        <v>0</v>
      </c>
      <c r="AE4350">
        <v>82.165044285190802</v>
      </c>
    </row>
    <row r="4351" spans="1:31" x14ac:dyDescent="0.25">
      <c r="A4351">
        <v>1813778</v>
      </c>
      <c r="B4351">
        <v>1</v>
      </c>
      <c r="C4351" t="s">
        <v>80</v>
      </c>
      <c r="D4351" t="s">
        <v>110</v>
      </c>
      <c r="E4351" t="s">
        <v>326</v>
      </c>
      <c r="F4351" t="s">
        <v>12686</v>
      </c>
      <c r="G4351" t="s">
        <v>263</v>
      </c>
      <c r="H4351" t="s">
        <v>134</v>
      </c>
      <c r="I4351" t="s">
        <v>135</v>
      </c>
      <c r="J4351" t="s">
        <v>136</v>
      </c>
      <c r="K4351" t="s">
        <v>159</v>
      </c>
      <c r="L4351" t="s">
        <v>12687</v>
      </c>
      <c r="M4351" t="s">
        <v>12688</v>
      </c>
      <c r="N4351">
        <v>0.3</v>
      </c>
      <c r="O4351">
        <v>0</v>
      </c>
      <c r="P4351">
        <v>22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2.4616629391535998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2.4616629391535998</v>
      </c>
    </row>
    <row r="4352" spans="1:31" x14ac:dyDescent="0.25">
      <c r="A4352">
        <v>1813947</v>
      </c>
      <c r="B4352">
        <v>1</v>
      </c>
      <c r="C4352" t="s">
        <v>80</v>
      </c>
      <c r="D4352" t="s">
        <v>99</v>
      </c>
      <c r="E4352" t="s">
        <v>131</v>
      </c>
      <c r="F4352" t="s">
        <v>12689</v>
      </c>
      <c r="G4352" t="s">
        <v>148</v>
      </c>
      <c r="H4352" t="s">
        <v>134</v>
      </c>
      <c r="I4352" t="s">
        <v>135</v>
      </c>
      <c r="J4352" t="s">
        <v>136</v>
      </c>
      <c r="K4352" t="s">
        <v>137</v>
      </c>
      <c r="L4352" t="s">
        <v>12690</v>
      </c>
      <c r="M4352" t="s">
        <v>12691</v>
      </c>
      <c r="N4352">
        <v>2.71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1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0.26956645855005029</v>
      </c>
      <c r="AC4352">
        <v>0</v>
      </c>
      <c r="AD4352">
        <v>0</v>
      </c>
      <c r="AE4352">
        <v>0.26956645855005029</v>
      </c>
    </row>
    <row r="4353" spans="1:31" x14ac:dyDescent="0.25">
      <c r="A4353">
        <v>1813924</v>
      </c>
      <c r="B4353">
        <v>1</v>
      </c>
      <c r="C4353" t="s">
        <v>81</v>
      </c>
      <c r="D4353" t="s">
        <v>118</v>
      </c>
      <c r="E4353" t="s">
        <v>131</v>
      </c>
      <c r="F4353" t="s">
        <v>12692</v>
      </c>
      <c r="G4353" t="s">
        <v>209</v>
      </c>
      <c r="H4353" t="s">
        <v>134</v>
      </c>
      <c r="I4353" t="s">
        <v>135</v>
      </c>
      <c r="J4353" t="s">
        <v>136</v>
      </c>
      <c r="K4353" t="s">
        <v>137</v>
      </c>
      <c r="L4353" t="s">
        <v>12693</v>
      </c>
      <c r="M4353" t="s">
        <v>12694</v>
      </c>
      <c r="N4353">
        <v>0.270277777</v>
      </c>
      <c r="O4353">
        <v>0</v>
      </c>
      <c r="P4353">
        <v>8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0.42100787090526504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0.42100787090526504</v>
      </c>
    </row>
    <row r="4354" spans="1:31" x14ac:dyDescent="0.25">
      <c r="A4354">
        <v>1814133</v>
      </c>
      <c r="B4354">
        <v>1</v>
      </c>
      <c r="C4354" t="s">
        <v>81</v>
      </c>
      <c r="D4354" t="s">
        <v>115</v>
      </c>
      <c r="E4354" t="s">
        <v>193</v>
      </c>
      <c r="F4354" t="s">
        <v>12695</v>
      </c>
      <c r="G4354" t="s">
        <v>235</v>
      </c>
      <c r="H4354" t="s">
        <v>134</v>
      </c>
      <c r="I4354" t="s">
        <v>135</v>
      </c>
      <c r="J4354" t="s">
        <v>136</v>
      </c>
      <c r="K4354" t="s">
        <v>137</v>
      </c>
      <c r="L4354" t="s">
        <v>12696</v>
      </c>
      <c r="M4354" t="s">
        <v>12697</v>
      </c>
      <c r="N4354">
        <v>0.98861111099999999</v>
      </c>
      <c r="O4354">
        <v>0</v>
      </c>
      <c r="P4354">
        <v>10</v>
      </c>
      <c r="Q4354">
        <v>0</v>
      </c>
      <c r="R4354">
        <v>1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0.51510961555064794</v>
      </c>
      <c r="Y4354">
        <v>0</v>
      </c>
      <c r="Z4354">
        <v>2.3000303740277779E-5</v>
      </c>
      <c r="AA4354">
        <v>0</v>
      </c>
      <c r="AB4354">
        <v>0</v>
      </c>
      <c r="AC4354">
        <v>0</v>
      </c>
      <c r="AD4354">
        <v>0</v>
      </c>
      <c r="AE4354">
        <v>0.51513261585438819</v>
      </c>
    </row>
    <row r="4355" spans="1:31" x14ac:dyDescent="0.25">
      <c r="A4355">
        <v>1814256</v>
      </c>
      <c r="B4355">
        <v>1</v>
      </c>
      <c r="C4355" t="s">
        <v>80</v>
      </c>
      <c r="D4355" t="s">
        <v>105</v>
      </c>
      <c r="E4355" t="s">
        <v>131</v>
      </c>
      <c r="F4355" t="s">
        <v>12698</v>
      </c>
      <c r="G4355" t="s">
        <v>231</v>
      </c>
      <c r="H4355" t="s">
        <v>134</v>
      </c>
      <c r="I4355" t="s">
        <v>135</v>
      </c>
      <c r="J4355" t="s">
        <v>136</v>
      </c>
      <c r="K4355" t="s">
        <v>137</v>
      </c>
      <c r="L4355" t="s">
        <v>12699</v>
      </c>
      <c r="M4355" t="s">
        <v>12700</v>
      </c>
      <c r="N4355">
        <v>7.4061111110000004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1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</row>
    <row r="4356" spans="1:31" x14ac:dyDescent="0.25">
      <c r="A4356">
        <v>1814156</v>
      </c>
      <c r="B4356">
        <v>1</v>
      </c>
      <c r="C4356" t="s">
        <v>81</v>
      </c>
      <c r="D4356" t="s">
        <v>119</v>
      </c>
      <c r="E4356" t="s">
        <v>193</v>
      </c>
      <c r="F4356" t="s">
        <v>12701</v>
      </c>
      <c r="G4356" t="s">
        <v>235</v>
      </c>
      <c r="H4356" t="s">
        <v>134</v>
      </c>
      <c r="I4356" t="s">
        <v>135</v>
      </c>
      <c r="J4356" t="s">
        <v>136</v>
      </c>
      <c r="K4356" t="s">
        <v>137</v>
      </c>
      <c r="L4356" t="s">
        <v>12702</v>
      </c>
      <c r="M4356" t="s">
        <v>12703</v>
      </c>
      <c r="N4356">
        <v>0.99777777700000003</v>
      </c>
      <c r="O4356">
        <v>0</v>
      </c>
      <c r="P4356">
        <v>38</v>
      </c>
      <c r="Q4356">
        <v>0</v>
      </c>
      <c r="R4356">
        <v>6</v>
      </c>
      <c r="S4356">
        <v>0</v>
      </c>
      <c r="T4356">
        <v>2</v>
      </c>
      <c r="U4356">
        <v>0</v>
      </c>
      <c r="V4356">
        <v>0</v>
      </c>
      <c r="W4356">
        <v>0</v>
      </c>
      <c r="X4356">
        <v>8.668600346431564</v>
      </c>
      <c r="Y4356">
        <v>0</v>
      </c>
      <c r="Z4356">
        <v>1.6297251844590399</v>
      </c>
      <c r="AA4356">
        <v>0</v>
      </c>
      <c r="AB4356">
        <v>8.8492308880963336E-2</v>
      </c>
      <c r="AC4356">
        <v>0</v>
      </c>
      <c r="AD4356">
        <v>0</v>
      </c>
      <c r="AE4356">
        <v>10.386817839771568</v>
      </c>
    </row>
    <row r="4357" spans="1:31" x14ac:dyDescent="0.25">
      <c r="A4357">
        <v>1813987</v>
      </c>
      <c r="B4357">
        <v>1</v>
      </c>
      <c r="C4357" t="s">
        <v>81</v>
      </c>
      <c r="D4357" t="s">
        <v>122</v>
      </c>
      <c r="E4357" t="s">
        <v>291</v>
      </c>
      <c r="F4357" t="s">
        <v>11504</v>
      </c>
      <c r="G4357" t="s">
        <v>424</v>
      </c>
      <c r="H4357" t="s">
        <v>134</v>
      </c>
      <c r="I4357" t="s">
        <v>135</v>
      </c>
      <c r="J4357" t="s">
        <v>136</v>
      </c>
      <c r="K4357" t="s">
        <v>137</v>
      </c>
      <c r="L4357" t="s">
        <v>12704</v>
      </c>
      <c r="M4357" t="s">
        <v>12240</v>
      </c>
      <c r="N4357">
        <v>0.40416666600000001</v>
      </c>
      <c r="O4357">
        <v>0</v>
      </c>
      <c r="P4357">
        <v>14</v>
      </c>
      <c r="Q4357">
        <v>0</v>
      </c>
      <c r="R4357">
        <v>8</v>
      </c>
      <c r="S4357">
        <v>0</v>
      </c>
      <c r="T4357">
        <v>7</v>
      </c>
      <c r="U4357">
        <v>0</v>
      </c>
      <c r="V4357">
        <v>0</v>
      </c>
      <c r="W4357">
        <v>0</v>
      </c>
      <c r="X4357">
        <v>0.48175339016996671</v>
      </c>
      <c r="Y4357">
        <v>0</v>
      </c>
      <c r="Z4357">
        <v>0.50269647700203746</v>
      </c>
      <c r="AA4357">
        <v>0</v>
      </c>
      <c r="AB4357">
        <v>4.4118151682848756</v>
      </c>
      <c r="AC4357">
        <v>0</v>
      </c>
      <c r="AD4357">
        <v>0</v>
      </c>
      <c r="AE4357">
        <v>5.3962650354568797</v>
      </c>
    </row>
    <row r="4358" spans="1:31" x14ac:dyDescent="0.25">
      <c r="A4358">
        <v>1814093</v>
      </c>
      <c r="B4358">
        <v>1</v>
      </c>
      <c r="C4358" t="s">
        <v>80</v>
      </c>
      <c r="D4358" t="s">
        <v>100</v>
      </c>
      <c r="E4358" t="s">
        <v>131</v>
      </c>
      <c r="F4358" t="s">
        <v>12705</v>
      </c>
      <c r="G4358" t="s">
        <v>231</v>
      </c>
      <c r="H4358" t="s">
        <v>134</v>
      </c>
      <c r="I4358" t="s">
        <v>135</v>
      </c>
      <c r="J4358" t="s">
        <v>136</v>
      </c>
      <c r="K4358" t="s">
        <v>137</v>
      </c>
      <c r="L4358" t="s">
        <v>12706</v>
      </c>
      <c r="M4358" t="s">
        <v>12707</v>
      </c>
      <c r="N4358">
        <v>2.7225000000000001</v>
      </c>
      <c r="O4358">
        <v>0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1.1353073104020832</v>
      </c>
      <c r="AA4358">
        <v>0</v>
      </c>
      <c r="AB4358">
        <v>0</v>
      </c>
      <c r="AC4358">
        <v>0</v>
      </c>
      <c r="AD4358">
        <v>0</v>
      </c>
      <c r="AE4358">
        <v>1.1353073104020832</v>
      </c>
    </row>
    <row r="4359" spans="1:31" x14ac:dyDescent="0.25">
      <c r="A4359">
        <v>1814239</v>
      </c>
      <c r="B4359">
        <v>1</v>
      </c>
      <c r="C4359" t="s">
        <v>80</v>
      </c>
      <c r="D4359" t="s">
        <v>100</v>
      </c>
      <c r="E4359" t="s">
        <v>176</v>
      </c>
      <c r="F4359" t="s">
        <v>4591</v>
      </c>
      <c r="G4359" t="s">
        <v>142</v>
      </c>
      <c r="H4359" t="s">
        <v>143</v>
      </c>
      <c r="I4359" t="s">
        <v>135</v>
      </c>
      <c r="J4359" t="s">
        <v>136</v>
      </c>
      <c r="K4359" t="s">
        <v>137</v>
      </c>
      <c r="L4359" t="s">
        <v>12708</v>
      </c>
      <c r="M4359" t="s">
        <v>12709</v>
      </c>
      <c r="N4359">
        <v>0.21916666600000001</v>
      </c>
      <c r="O4359">
        <v>4</v>
      </c>
      <c r="P4359">
        <v>839</v>
      </c>
      <c r="Q4359">
        <v>23</v>
      </c>
      <c r="R4359">
        <v>361</v>
      </c>
      <c r="S4359">
        <v>12</v>
      </c>
      <c r="T4359">
        <v>136</v>
      </c>
      <c r="U4359">
        <v>1</v>
      </c>
      <c r="V4359">
        <v>1</v>
      </c>
      <c r="W4359">
        <v>0.62474861228722334</v>
      </c>
      <c r="X4359">
        <v>51.097252541637616</v>
      </c>
      <c r="Y4359">
        <v>3.4748396557553596</v>
      </c>
      <c r="Z4359">
        <v>21.019683536010319</v>
      </c>
      <c r="AA4359">
        <v>38.674027267198362</v>
      </c>
      <c r="AB4359">
        <v>18.89911869086524</v>
      </c>
      <c r="AC4359">
        <v>0</v>
      </c>
      <c r="AD4359">
        <v>8.7669705823437513E-2</v>
      </c>
      <c r="AE4359">
        <v>133.87734000957755</v>
      </c>
    </row>
    <row r="4360" spans="1:31" x14ac:dyDescent="0.25">
      <c r="A4360">
        <v>1814233</v>
      </c>
      <c r="B4360">
        <v>1</v>
      </c>
      <c r="C4360" t="s">
        <v>80</v>
      </c>
      <c r="D4360" t="s">
        <v>97</v>
      </c>
      <c r="E4360" t="s">
        <v>131</v>
      </c>
      <c r="F4360" t="s">
        <v>12710</v>
      </c>
      <c r="G4360" t="s">
        <v>209</v>
      </c>
      <c r="H4360" t="s">
        <v>134</v>
      </c>
      <c r="I4360" t="s">
        <v>135</v>
      </c>
      <c r="J4360" t="s">
        <v>136</v>
      </c>
      <c r="K4360" t="s">
        <v>137</v>
      </c>
      <c r="L4360" t="s">
        <v>12711</v>
      </c>
      <c r="M4360" t="s">
        <v>12712</v>
      </c>
      <c r="N4360">
        <v>2.0472222219999998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1.7091526931925716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1.7091526931925716</v>
      </c>
    </row>
    <row r="4361" spans="1:31" x14ac:dyDescent="0.25">
      <c r="A4361">
        <v>1814193</v>
      </c>
      <c r="B4361">
        <v>1</v>
      </c>
      <c r="C4361" t="s">
        <v>80</v>
      </c>
      <c r="D4361" t="s">
        <v>110</v>
      </c>
      <c r="E4361" t="s">
        <v>131</v>
      </c>
      <c r="F4361" t="s">
        <v>12713</v>
      </c>
      <c r="G4361" t="s">
        <v>235</v>
      </c>
      <c r="H4361" t="s">
        <v>134</v>
      </c>
      <c r="I4361" t="s">
        <v>135</v>
      </c>
      <c r="J4361" t="s">
        <v>136</v>
      </c>
      <c r="K4361" t="s">
        <v>137</v>
      </c>
      <c r="L4361" t="s">
        <v>12714</v>
      </c>
      <c r="M4361" t="s">
        <v>12715</v>
      </c>
      <c r="N4361">
        <v>1.311388888</v>
      </c>
      <c r="O4361">
        <v>0</v>
      </c>
      <c r="P4361">
        <v>30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16.033574468468544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16.033574468468544</v>
      </c>
    </row>
    <row r="4362" spans="1:31" x14ac:dyDescent="0.25">
      <c r="A4362">
        <v>1814219</v>
      </c>
      <c r="B4362">
        <v>1</v>
      </c>
      <c r="C4362" t="s">
        <v>80</v>
      </c>
      <c r="D4362" t="s">
        <v>105</v>
      </c>
      <c r="E4362" t="s">
        <v>131</v>
      </c>
      <c r="F4362" t="s">
        <v>12716</v>
      </c>
      <c r="G4362" t="s">
        <v>231</v>
      </c>
      <c r="H4362" t="s">
        <v>134</v>
      </c>
      <c r="I4362" t="s">
        <v>135</v>
      </c>
      <c r="J4362" t="s">
        <v>136</v>
      </c>
      <c r="K4362" t="s">
        <v>137</v>
      </c>
      <c r="L4362" t="s">
        <v>12717</v>
      </c>
      <c r="M4362" t="s">
        <v>12718</v>
      </c>
      <c r="N4362">
        <v>1.1205555549999999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7.6045508787839999E-2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7.6045508787839999E-2</v>
      </c>
    </row>
    <row r="4363" spans="1:31" x14ac:dyDescent="0.25">
      <c r="A4363">
        <v>1814007</v>
      </c>
      <c r="B4363">
        <v>1</v>
      </c>
      <c r="C4363" t="s">
        <v>81</v>
      </c>
      <c r="D4363" t="s">
        <v>123</v>
      </c>
      <c r="E4363" t="s">
        <v>131</v>
      </c>
      <c r="F4363" t="s">
        <v>12719</v>
      </c>
      <c r="G4363" t="s">
        <v>133</v>
      </c>
      <c r="H4363" t="s">
        <v>134</v>
      </c>
      <c r="I4363" t="s">
        <v>135</v>
      </c>
      <c r="J4363" t="s">
        <v>136</v>
      </c>
      <c r="K4363" t="s">
        <v>137</v>
      </c>
      <c r="L4363" t="s">
        <v>12720</v>
      </c>
      <c r="M4363" t="s">
        <v>12721</v>
      </c>
      <c r="N4363">
        <v>0.76277777700000005</v>
      </c>
      <c r="O4363">
        <v>0</v>
      </c>
      <c r="P4363">
        <v>2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0.24339019659701999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0.24339019659701999</v>
      </c>
    </row>
    <row r="4364" spans="1:31" x14ac:dyDescent="0.25">
      <c r="A4364">
        <v>1814050</v>
      </c>
      <c r="B4364">
        <v>1</v>
      </c>
      <c r="C4364" t="s">
        <v>80</v>
      </c>
      <c r="D4364" t="s">
        <v>107</v>
      </c>
      <c r="E4364" t="s">
        <v>131</v>
      </c>
      <c r="F4364" t="s">
        <v>12722</v>
      </c>
      <c r="G4364" t="s">
        <v>231</v>
      </c>
      <c r="H4364" t="s">
        <v>134</v>
      </c>
      <c r="I4364" t="s">
        <v>135</v>
      </c>
      <c r="J4364" t="s">
        <v>136</v>
      </c>
      <c r="K4364" t="s">
        <v>137</v>
      </c>
      <c r="L4364" t="s">
        <v>12723</v>
      </c>
      <c r="M4364" t="s">
        <v>12724</v>
      </c>
      <c r="N4364">
        <v>1.065833333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3.4611636771483332E-3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3.4611636771483332E-3</v>
      </c>
    </row>
    <row r="4365" spans="1:31" x14ac:dyDescent="0.25">
      <c r="A4365">
        <v>1813927</v>
      </c>
      <c r="B4365">
        <v>1</v>
      </c>
      <c r="C4365" t="s">
        <v>80</v>
      </c>
      <c r="D4365" t="s">
        <v>106</v>
      </c>
      <c r="E4365" t="s">
        <v>146</v>
      </c>
      <c r="F4365" t="s">
        <v>2394</v>
      </c>
      <c r="G4365" t="s">
        <v>142</v>
      </c>
      <c r="H4365" t="s">
        <v>143</v>
      </c>
      <c r="I4365" t="s">
        <v>135</v>
      </c>
      <c r="J4365" t="s">
        <v>136</v>
      </c>
      <c r="K4365" t="s">
        <v>137</v>
      </c>
      <c r="L4365" t="s">
        <v>12725</v>
      </c>
      <c r="M4365" t="s">
        <v>12726</v>
      </c>
      <c r="N4365">
        <v>5.1111111000000001E-2</v>
      </c>
      <c r="O4365">
        <v>0</v>
      </c>
      <c r="P4365">
        <v>3032</v>
      </c>
      <c r="Q4365">
        <v>0</v>
      </c>
      <c r="R4365">
        <v>1</v>
      </c>
      <c r="S4365">
        <v>3</v>
      </c>
      <c r="T4365">
        <v>224</v>
      </c>
      <c r="U4365">
        <v>0</v>
      </c>
      <c r="V4365">
        <v>1</v>
      </c>
      <c r="W4365">
        <v>0</v>
      </c>
      <c r="X4365">
        <v>30.81599421749117</v>
      </c>
      <c r="Y4365">
        <v>0</v>
      </c>
      <c r="Z4365">
        <v>9.6110309151266685E-3</v>
      </c>
      <c r="AA4365">
        <v>3.2243430389455714</v>
      </c>
      <c r="AB4365">
        <v>8.8838346275076301</v>
      </c>
      <c r="AC4365">
        <v>0</v>
      </c>
      <c r="AD4365">
        <v>3.9446252601057781E-2</v>
      </c>
      <c r="AE4365">
        <v>42.973229167460559</v>
      </c>
    </row>
    <row r="4366" spans="1:31" x14ac:dyDescent="0.25">
      <c r="A4366">
        <v>1813715</v>
      </c>
      <c r="B4366">
        <v>1</v>
      </c>
      <c r="C4366" t="s">
        <v>80</v>
      </c>
      <c r="D4366" t="s">
        <v>82</v>
      </c>
      <c r="E4366" t="s">
        <v>131</v>
      </c>
      <c r="F4366" t="s">
        <v>12727</v>
      </c>
      <c r="G4366" t="s">
        <v>133</v>
      </c>
      <c r="H4366" t="s">
        <v>134</v>
      </c>
      <c r="I4366" t="s">
        <v>135</v>
      </c>
      <c r="J4366" t="s">
        <v>136</v>
      </c>
      <c r="K4366" t="s">
        <v>137</v>
      </c>
      <c r="L4366" t="s">
        <v>12728</v>
      </c>
      <c r="M4366" t="s">
        <v>12729</v>
      </c>
      <c r="N4366">
        <v>11.838055555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3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2.9817773127427261</v>
      </c>
      <c r="AC4366">
        <v>0</v>
      </c>
      <c r="AD4366">
        <v>0</v>
      </c>
      <c r="AE4366">
        <v>2.9817773127427261</v>
      </c>
    </row>
    <row r="4367" spans="1:31" x14ac:dyDescent="0.25">
      <c r="A4367">
        <v>1813672</v>
      </c>
      <c r="B4367">
        <v>1</v>
      </c>
      <c r="C4367" t="s">
        <v>81</v>
      </c>
      <c r="D4367" t="s">
        <v>112</v>
      </c>
      <c r="E4367" t="s">
        <v>140</v>
      </c>
      <c r="F4367" t="s">
        <v>12730</v>
      </c>
      <c r="G4367" t="s">
        <v>142</v>
      </c>
      <c r="H4367" t="s">
        <v>143</v>
      </c>
      <c r="I4367" t="s">
        <v>135</v>
      </c>
      <c r="J4367" t="s">
        <v>136</v>
      </c>
      <c r="K4367" t="s">
        <v>137</v>
      </c>
      <c r="L4367" t="s">
        <v>12731</v>
      </c>
      <c r="M4367" t="s">
        <v>12732</v>
      </c>
      <c r="N4367">
        <v>0.79222222200000003</v>
      </c>
      <c r="O4367">
        <v>3</v>
      </c>
      <c r="P4367">
        <v>295</v>
      </c>
      <c r="Q4367">
        <v>6</v>
      </c>
      <c r="R4367">
        <v>15</v>
      </c>
      <c r="S4367">
        <v>0</v>
      </c>
      <c r="T4367">
        <v>19</v>
      </c>
      <c r="U4367">
        <v>0</v>
      </c>
      <c r="V4367">
        <v>0</v>
      </c>
      <c r="W4367">
        <v>0.60968037884158999</v>
      </c>
      <c r="X4367">
        <v>14.073906343502227</v>
      </c>
      <c r="Y4367">
        <v>1.9295296190402833</v>
      </c>
      <c r="Z4367">
        <v>0.3706259724782221</v>
      </c>
      <c r="AA4367">
        <v>0</v>
      </c>
      <c r="AB4367">
        <v>1.6184055265547976</v>
      </c>
      <c r="AC4367">
        <v>0</v>
      </c>
      <c r="AD4367">
        <v>0</v>
      </c>
      <c r="AE4367">
        <v>18.602147840417121</v>
      </c>
    </row>
    <row r="4368" spans="1:31" x14ac:dyDescent="0.25">
      <c r="A4368">
        <v>1814213</v>
      </c>
      <c r="B4368">
        <v>1</v>
      </c>
      <c r="C4368" t="s">
        <v>80</v>
      </c>
      <c r="D4368" t="s">
        <v>97</v>
      </c>
      <c r="E4368" t="s">
        <v>131</v>
      </c>
      <c r="F4368" t="s">
        <v>12733</v>
      </c>
      <c r="G4368" t="s">
        <v>231</v>
      </c>
      <c r="H4368" t="s">
        <v>134</v>
      </c>
      <c r="I4368" t="s">
        <v>135</v>
      </c>
      <c r="J4368" t="s">
        <v>136</v>
      </c>
      <c r="K4368" t="s">
        <v>137</v>
      </c>
      <c r="L4368" t="s">
        <v>12734</v>
      </c>
      <c r="M4368" t="s">
        <v>12735</v>
      </c>
      <c r="N4368">
        <v>1.2116666659999999</v>
      </c>
      <c r="O4368">
        <v>0</v>
      </c>
      <c r="P4368">
        <v>3</v>
      </c>
      <c r="Q4368">
        <v>0</v>
      </c>
      <c r="R4368">
        <v>0</v>
      </c>
      <c r="S4368">
        <v>0</v>
      </c>
      <c r="T4368">
        <v>2</v>
      </c>
      <c r="U4368">
        <v>0</v>
      </c>
      <c r="V4368">
        <v>0</v>
      </c>
      <c r="W4368">
        <v>0</v>
      </c>
      <c r="X4368">
        <v>1.8513502036925633</v>
      </c>
      <c r="Y4368">
        <v>0</v>
      </c>
      <c r="Z4368">
        <v>0</v>
      </c>
      <c r="AA4368">
        <v>0</v>
      </c>
      <c r="AB4368">
        <v>0.81299070488473502</v>
      </c>
      <c r="AC4368">
        <v>0</v>
      </c>
      <c r="AD4368">
        <v>0</v>
      </c>
      <c r="AE4368">
        <v>2.6643409085772984</v>
      </c>
    </row>
    <row r="4369" spans="1:31" x14ac:dyDescent="0.25">
      <c r="A4369">
        <v>1813921</v>
      </c>
      <c r="B4369">
        <v>1</v>
      </c>
      <c r="C4369" t="s">
        <v>80</v>
      </c>
      <c r="D4369" t="s">
        <v>97</v>
      </c>
      <c r="E4369" t="s">
        <v>131</v>
      </c>
      <c r="F4369" t="s">
        <v>12736</v>
      </c>
      <c r="G4369" t="s">
        <v>231</v>
      </c>
      <c r="H4369" t="s">
        <v>134</v>
      </c>
      <c r="I4369" t="s">
        <v>135</v>
      </c>
      <c r="J4369" t="s">
        <v>136</v>
      </c>
      <c r="K4369" t="s">
        <v>137</v>
      </c>
      <c r="L4369" t="s">
        <v>12737</v>
      </c>
      <c r="M4369" t="s">
        <v>12738</v>
      </c>
      <c r="N4369">
        <v>8.1319444440000002</v>
      </c>
      <c r="O4369">
        <v>0</v>
      </c>
      <c r="P4369">
        <v>1</v>
      </c>
      <c r="Q4369">
        <v>0</v>
      </c>
      <c r="R4369">
        <v>1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5.5719624885719554</v>
      </c>
      <c r="Y4369">
        <v>0</v>
      </c>
      <c r="Z4369">
        <v>7.1379666161312638</v>
      </c>
      <c r="AA4369">
        <v>0</v>
      </c>
      <c r="AB4369">
        <v>0</v>
      </c>
      <c r="AC4369">
        <v>0</v>
      </c>
      <c r="AD4369">
        <v>0</v>
      </c>
      <c r="AE4369">
        <v>12.709929104703219</v>
      </c>
    </row>
    <row r="4370" spans="1:31" x14ac:dyDescent="0.25">
      <c r="A4370">
        <v>1814136</v>
      </c>
      <c r="B4370">
        <v>1</v>
      </c>
      <c r="C4370" t="s">
        <v>81</v>
      </c>
      <c r="D4370" t="s">
        <v>117</v>
      </c>
      <c r="E4370" t="s">
        <v>193</v>
      </c>
      <c r="F4370" t="s">
        <v>12739</v>
      </c>
      <c r="G4370" t="s">
        <v>235</v>
      </c>
      <c r="H4370" t="s">
        <v>134</v>
      </c>
      <c r="I4370" t="s">
        <v>135</v>
      </c>
      <c r="J4370" t="s">
        <v>136</v>
      </c>
      <c r="K4370" t="s">
        <v>137</v>
      </c>
      <c r="L4370" t="s">
        <v>12740</v>
      </c>
      <c r="M4370" t="s">
        <v>12741</v>
      </c>
      <c r="N4370">
        <v>0.90194444399999996</v>
      </c>
      <c r="O4370">
        <v>0</v>
      </c>
      <c r="P4370">
        <v>60</v>
      </c>
      <c r="Q4370">
        <v>0</v>
      </c>
      <c r="R4370">
        <v>0</v>
      </c>
      <c r="S4370">
        <v>0</v>
      </c>
      <c r="T4370">
        <v>1</v>
      </c>
      <c r="U4370">
        <v>0</v>
      </c>
      <c r="V4370">
        <v>0</v>
      </c>
      <c r="W4370">
        <v>0</v>
      </c>
      <c r="X4370">
        <v>6.9480887484423963</v>
      </c>
      <c r="Y4370">
        <v>0</v>
      </c>
      <c r="Z4370">
        <v>0</v>
      </c>
      <c r="AA4370">
        <v>0</v>
      </c>
      <c r="AB4370">
        <v>6.3531574189594181E-2</v>
      </c>
      <c r="AC4370">
        <v>0</v>
      </c>
      <c r="AD4370">
        <v>0</v>
      </c>
      <c r="AE4370">
        <v>7.0116203226319902</v>
      </c>
    </row>
    <row r="4371" spans="1:31" x14ac:dyDescent="0.25">
      <c r="A4371">
        <v>1813781</v>
      </c>
      <c r="B4371">
        <v>1</v>
      </c>
      <c r="C4371" t="s">
        <v>80</v>
      </c>
      <c r="D4371" t="s">
        <v>84</v>
      </c>
      <c r="E4371" t="s">
        <v>193</v>
      </c>
      <c r="F4371" t="s">
        <v>12742</v>
      </c>
      <c r="G4371" t="s">
        <v>263</v>
      </c>
      <c r="H4371" t="s">
        <v>134</v>
      </c>
      <c r="I4371" t="s">
        <v>135</v>
      </c>
      <c r="J4371" t="s">
        <v>136</v>
      </c>
      <c r="K4371" t="s">
        <v>159</v>
      </c>
      <c r="L4371" t="s">
        <v>12743</v>
      </c>
      <c r="M4371" t="s">
        <v>12744</v>
      </c>
      <c r="N4371">
        <v>4.9219444440000002</v>
      </c>
      <c r="O4371">
        <v>0</v>
      </c>
      <c r="P4371">
        <v>170</v>
      </c>
      <c r="Q4371">
        <v>0</v>
      </c>
      <c r="R4371">
        <v>0</v>
      </c>
      <c r="S4371">
        <v>0</v>
      </c>
      <c r="T4371">
        <v>4</v>
      </c>
      <c r="U4371">
        <v>0</v>
      </c>
      <c r="V4371">
        <v>0</v>
      </c>
      <c r="W4371">
        <v>0</v>
      </c>
      <c r="X4371">
        <v>226.29377806202433</v>
      </c>
      <c r="Y4371">
        <v>0</v>
      </c>
      <c r="Z4371">
        <v>0</v>
      </c>
      <c r="AA4371">
        <v>0</v>
      </c>
      <c r="AB4371">
        <v>154.12194591482049</v>
      </c>
      <c r="AC4371">
        <v>0</v>
      </c>
      <c r="AD4371">
        <v>0</v>
      </c>
      <c r="AE4371">
        <v>380.41572397684479</v>
      </c>
    </row>
    <row r="4372" spans="1:31" x14ac:dyDescent="0.25">
      <c r="A4372">
        <v>1813741</v>
      </c>
      <c r="B4372">
        <v>1</v>
      </c>
      <c r="C4372" t="s">
        <v>80</v>
      </c>
      <c r="D4372" t="s">
        <v>105</v>
      </c>
      <c r="E4372" t="s">
        <v>193</v>
      </c>
      <c r="F4372" t="s">
        <v>12745</v>
      </c>
      <c r="G4372" t="s">
        <v>937</v>
      </c>
      <c r="H4372" t="s">
        <v>134</v>
      </c>
      <c r="I4372" t="s">
        <v>135</v>
      </c>
      <c r="J4372" t="s">
        <v>136</v>
      </c>
      <c r="K4372" t="s">
        <v>137</v>
      </c>
      <c r="L4372" t="s">
        <v>12746</v>
      </c>
      <c r="M4372" t="s">
        <v>12747</v>
      </c>
      <c r="N4372">
        <v>0.54388888800000001</v>
      </c>
      <c r="O4372">
        <v>0</v>
      </c>
      <c r="P4372">
        <v>26</v>
      </c>
      <c r="Q4372">
        <v>0</v>
      </c>
      <c r="R4372">
        <v>0</v>
      </c>
      <c r="S4372">
        <v>0</v>
      </c>
      <c r="T4372">
        <v>18</v>
      </c>
      <c r="U4372">
        <v>0</v>
      </c>
      <c r="V4372">
        <v>0</v>
      </c>
      <c r="W4372">
        <v>0</v>
      </c>
      <c r="X4372">
        <v>3.524245262913845</v>
      </c>
      <c r="Y4372">
        <v>0</v>
      </c>
      <c r="Z4372">
        <v>0</v>
      </c>
      <c r="AA4372">
        <v>0</v>
      </c>
      <c r="AB4372">
        <v>9.30161154962952</v>
      </c>
      <c r="AC4372">
        <v>0</v>
      </c>
      <c r="AD4372">
        <v>0</v>
      </c>
      <c r="AE4372">
        <v>12.825856812543364</v>
      </c>
    </row>
    <row r="4373" spans="1:31" x14ac:dyDescent="0.25">
      <c r="A4373">
        <v>1813695</v>
      </c>
      <c r="B4373">
        <v>1</v>
      </c>
      <c r="C4373" t="s">
        <v>80</v>
      </c>
      <c r="D4373" t="s">
        <v>95</v>
      </c>
      <c r="E4373" t="s">
        <v>176</v>
      </c>
      <c r="F4373" t="s">
        <v>876</v>
      </c>
      <c r="G4373" t="s">
        <v>142</v>
      </c>
      <c r="H4373" t="s">
        <v>143</v>
      </c>
      <c r="I4373" t="s">
        <v>135</v>
      </c>
      <c r="J4373" t="s">
        <v>136</v>
      </c>
      <c r="K4373" t="s">
        <v>137</v>
      </c>
      <c r="L4373" t="s">
        <v>12748</v>
      </c>
      <c r="M4373" t="s">
        <v>12749</v>
      </c>
      <c r="N4373">
        <v>0.56333333299999999</v>
      </c>
      <c r="O4373">
        <v>3</v>
      </c>
      <c r="P4373">
        <v>644</v>
      </c>
      <c r="Q4373">
        <v>23</v>
      </c>
      <c r="R4373">
        <v>7</v>
      </c>
      <c r="S4373">
        <v>29</v>
      </c>
      <c r="T4373">
        <v>33</v>
      </c>
      <c r="U4373">
        <v>0</v>
      </c>
      <c r="V4373">
        <v>0</v>
      </c>
      <c r="W4373">
        <v>1.81650568128666</v>
      </c>
      <c r="X4373">
        <v>68.375478832421123</v>
      </c>
      <c r="Y4373">
        <v>49.188225250074396</v>
      </c>
      <c r="Z4373">
        <v>1.1545700004108401</v>
      </c>
      <c r="AA4373">
        <v>246.238617013214</v>
      </c>
      <c r="AB4373">
        <v>6.4697351913775547</v>
      </c>
      <c r="AC4373">
        <v>0</v>
      </c>
      <c r="AD4373">
        <v>0</v>
      </c>
      <c r="AE4373">
        <v>373.24313196878455</v>
      </c>
    </row>
    <row r="4374" spans="1:31" x14ac:dyDescent="0.25">
      <c r="A4374">
        <v>1814196</v>
      </c>
      <c r="B4374">
        <v>1</v>
      </c>
      <c r="C4374" t="s">
        <v>81</v>
      </c>
      <c r="D4374" t="s">
        <v>115</v>
      </c>
      <c r="E4374" t="s">
        <v>193</v>
      </c>
      <c r="F4374" t="s">
        <v>5615</v>
      </c>
      <c r="G4374" t="s">
        <v>235</v>
      </c>
      <c r="H4374" t="s">
        <v>134</v>
      </c>
      <c r="I4374" t="s">
        <v>135</v>
      </c>
      <c r="J4374" t="s">
        <v>136</v>
      </c>
      <c r="K4374" t="s">
        <v>137</v>
      </c>
      <c r="L4374" t="s">
        <v>12750</v>
      </c>
      <c r="M4374" t="s">
        <v>12751</v>
      </c>
      <c r="N4374">
        <v>1.4783333329999999</v>
      </c>
      <c r="O4374">
        <v>0</v>
      </c>
      <c r="P4374">
        <v>3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0.16239184536198001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0.16239184536198001</v>
      </c>
    </row>
    <row r="4375" spans="1:31" x14ac:dyDescent="0.25">
      <c r="A4375">
        <v>1814030</v>
      </c>
      <c r="B4375">
        <v>1</v>
      </c>
      <c r="C4375" t="s">
        <v>81</v>
      </c>
      <c r="D4375" t="s">
        <v>115</v>
      </c>
      <c r="E4375" t="s">
        <v>291</v>
      </c>
      <c r="F4375" t="s">
        <v>10237</v>
      </c>
      <c r="G4375" t="s">
        <v>424</v>
      </c>
      <c r="H4375" t="s">
        <v>134</v>
      </c>
      <c r="I4375" t="s">
        <v>135</v>
      </c>
      <c r="J4375" t="s">
        <v>136</v>
      </c>
      <c r="K4375" t="s">
        <v>137</v>
      </c>
      <c r="L4375" t="s">
        <v>12752</v>
      </c>
      <c r="M4375" t="s">
        <v>12753</v>
      </c>
      <c r="N4375">
        <v>0.53749999999999998</v>
      </c>
      <c r="O4375">
        <v>0</v>
      </c>
      <c r="P4375">
        <v>11</v>
      </c>
      <c r="Q4375">
        <v>0</v>
      </c>
      <c r="R4375">
        <v>29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0.28994188504284008</v>
      </c>
      <c r="Y4375">
        <v>0</v>
      </c>
      <c r="Z4375">
        <v>2.8480170033195589</v>
      </c>
      <c r="AA4375">
        <v>0</v>
      </c>
      <c r="AB4375">
        <v>0</v>
      </c>
      <c r="AC4375">
        <v>0</v>
      </c>
      <c r="AD4375">
        <v>0</v>
      </c>
      <c r="AE4375">
        <v>3.137958888362399</v>
      </c>
    </row>
    <row r="4376" spans="1:31" x14ac:dyDescent="0.25">
      <c r="A4376">
        <v>1814153</v>
      </c>
      <c r="B4376">
        <v>1</v>
      </c>
      <c r="C4376" t="s">
        <v>81</v>
      </c>
      <c r="D4376" t="s">
        <v>117</v>
      </c>
      <c r="E4376" t="s">
        <v>291</v>
      </c>
      <c r="F4376" t="s">
        <v>12754</v>
      </c>
      <c r="G4376" t="s">
        <v>424</v>
      </c>
      <c r="H4376" t="s">
        <v>134</v>
      </c>
      <c r="I4376" t="s">
        <v>135</v>
      </c>
      <c r="J4376" t="s">
        <v>136</v>
      </c>
      <c r="K4376" t="s">
        <v>137</v>
      </c>
      <c r="L4376" t="s">
        <v>12755</v>
      </c>
      <c r="M4376" t="s">
        <v>12756</v>
      </c>
      <c r="N4376">
        <v>1.477777777</v>
      </c>
      <c r="O4376">
        <v>0</v>
      </c>
      <c r="P4376">
        <v>2</v>
      </c>
      <c r="Q4376">
        <v>0</v>
      </c>
      <c r="R4376">
        <v>4</v>
      </c>
      <c r="S4376">
        <v>0</v>
      </c>
      <c r="T4376">
        <v>20</v>
      </c>
      <c r="U4376">
        <v>0</v>
      </c>
      <c r="V4376">
        <v>1</v>
      </c>
      <c r="W4376">
        <v>0</v>
      </c>
      <c r="X4376">
        <v>0.38388529294751172</v>
      </c>
      <c r="Y4376">
        <v>0</v>
      </c>
      <c r="Z4376">
        <v>1.4581193774868555</v>
      </c>
      <c r="AA4376">
        <v>0</v>
      </c>
      <c r="AB4376">
        <v>19.849325143675316</v>
      </c>
      <c r="AC4376">
        <v>0</v>
      </c>
      <c r="AD4376">
        <v>0.73583823933030157</v>
      </c>
      <c r="AE4376">
        <v>22.427168053439985</v>
      </c>
    </row>
    <row r="4377" spans="1:31" x14ac:dyDescent="0.25">
      <c r="A4377">
        <v>1813775</v>
      </c>
      <c r="B4377">
        <v>1</v>
      </c>
      <c r="C4377" t="s">
        <v>80</v>
      </c>
      <c r="D4377" t="s">
        <v>104</v>
      </c>
      <c r="E4377" t="s">
        <v>140</v>
      </c>
      <c r="F4377" t="s">
        <v>3024</v>
      </c>
      <c r="G4377" t="s">
        <v>2631</v>
      </c>
      <c r="H4377" t="s">
        <v>143</v>
      </c>
      <c r="I4377" t="s">
        <v>135</v>
      </c>
      <c r="J4377" t="s">
        <v>136</v>
      </c>
      <c r="K4377" t="s">
        <v>137</v>
      </c>
      <c r="L4377" t="s">
        <v>12757</v>
      </c>
      <c r="M4377" t="s">
        <v>12758</v>
      </c>
      <c r="N4377">
        <v>1.5333333330000001</v>
      </c>
      <c r="O4377">
        <v>1</v>
      </c>
      <c r="P4377">
        <v>0</v>
      </c>
      <c r="Q4377">
        <v>0</v>
      </c>
      <c r="R4377">
        <v>0</v>
      </c>
      <c r="S4377">
        <v>15</v>
      </c>
      <c r="T4377">
        <v>1</v>
      </c>
      <c r="U4377">
        <v>6</v>
      </c>
      <c r="V4377">
        <v>0</v>
      </c>
      <c r="W4377">
        <v>0.14583681194052056</v>
      </c>
      <c r="X4377">
        <v>0</v>
      </c>
      <c r="Y4377">
        <v>0</v>
      </c>
      <c r="Z4377">
        <v>0</v>
      </c>
      <c r="AA4377">
        <v>124.48475472886015</v>
      </c>
      <c r="AB4377">
        <v>0</v>
      </c>
      <c r="AC4377">
        <v>713.86756739232771</v>
      </c>
      <c r="AD4377">
        <v>0</v>
      </c>
      <c r="AE4377">
        <v>838.49815893312837</v>
      </c>
    </row>
    <row r="4378" spans="1:31" x14ac:dyDescent="0.25">
      <c r="A4378">
        <v>1814010</v>
      </c>
      <c r="B4378">
        <v>1</v>
      </c>
      <c r="C4378" t="s">
        <v>81</v>
      </c>
      <c r="D4378" t="s">
        <v>116</v>
      </c>
      <c r="E4378" t="s">
        <v>140</v>
      </c>
      <c r="F4378" t="s">
        <v>12759</v>
      </c>
      <c r="G4378" t="s">
        <v>593</v>
      </c>
      <c r="H4378" t="s">
        <v>143</v>
      </c>
      <c r="I4378" t="s">
        <v>135</v>
      </c>
      <c r="J4378" t="s">
        <v>136</v>
      </c>
      <c r="K4378" t="s">
        <v>137</v>
      </c>
      <c r="L4378" t="s">
        <v>12760</v>
      </c>
      <c r="M4378" t="s">
        <v>12761</v>
      </c>
      <c r="N4378">
        <v>4.1791666660000004</v>
      </c>
      <c r="O4378">
        <v>0</v>
      </c>
      <c r="P4378">
        <v>713</v>
      </c>
      <c r="Q4378">
        <v>1</v>
      </c>
      <c r="R4378">
        <v>33</v>
      </c>
      <c r="S4378">
        <v>0</v>
      </c>
      <c r="T4378">
        <v>101</v>
      </c>
      <c r="U4378">
        <v>0</v>
      </c>
      <c r="V4378">
        <v>0</v>
      </c>
      <c r="W4378">
        <v>0</v>
      </c>
      <c r="X4378">
        <v>449.5083274004636</v>
      </c>
      <c r="Y4378">
        <v>0.35400067369463639</v>
      </c>
      <c r="Z4378">
        <v>6.9679485537878421</v>
      </c>
      <c r="AA4378">
        <v>0</v>
      </c>
      <c r="AB4378">
        <v>68.287173499261797</v>
      </c>
      <c r="AC4378">
        <v>0</v>
      </c>
      <c r="AD4378">
        <v>0</v>
      </c>
      <c r="AE4378">
        <v>525.11745012720792</v>
      </c>
    </row>
    <row r="4379" spans="1:31" x14ac:dyDescent="0.25">
      <c r="A4379">
        <v>1813967</v>
      </c>
      <c r="B4379">
        <v>1</v>
      </c>
      <c r="C4379" t="s">
        <v>80</v>
      </c>
      <c r="D4379" t="s">
        <v>101</v>
      </c>
      <c r="E4379" t="s">
        <v>131</v>
      </c>
      <c r="F4379" t="s">
        <v>12762</v>
      </c>
      <c r="G4379" t="s">
        <v>231</v>
      </c>
      <c r="H4379" t="s">
        <v>134</v>
      </c>
      <c r="I4379" t="s">
        <v>135</v>
      </c>
      <c r="J4379" t="s">
        <v>136</v>
      </c>
      <c r="K4379" t="s">
        <v>137</v>
      </c>
      <c r="L4379" t="s">
        <v>12763</v>
      </c>
      <c r="M4379" t="s">
        <v>12764</v>
      </c>
      <c r="N4379">
        <v>1.859444444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7.6501999088888882E-5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7.6501999088888882E-5</v>
      </c>
    </row>
    <row r="4380" spans="1:31" x14ac:dyDescent="0.25">
      <c r="A4380">
        <v>1813661</v>
      </c>
      <c r="B4380">
        <v>1</v>
      </c>
      <c r="C4380" t="s">
        <v>80</v>
      </c>
      <c r="D4380" t="s">
        <v>106</v>
      </c>
      <c r="E4380" t="s">
        <v>176</v>
      </c>
      <c r="F4380" t="s">
        <v>12765</v>
      </c>
      <c r="G4380" t="s">
        <v>142</v>
      </c>
      <c r="H4380" t="s">
        <v>143</v>
      </c>
      <c r="I4380" t="s">
        <v>135</v>
      </c>
      <c r="J4380" t="s">
        <v>136</v>
      </c>
      <c r="K4380" t="s">
        <v>137</v>
      </c>
      <c r="L4380" t="s">
        <v>12766</v>
      </c>
      <c r="M4380" t="s">
        <v>12767</v>
      </c>
      <c r="N4380">
        <v>0.30833333299999999</v>
      </c>
      <c r="O4380">
        <v>7</v>
      </c>
      <c r="P4380">
        <v>2139</v>
      </c>
      <c r="Q4380">
        <v>58</v>
      </c>
      <c r="R4380">
        <v>236</v>
      </c>
      <c r="S4380">
        <v>24</v>
      </c>
      <c r="T4380">
        <v>303</v>
      </c>
      <c r="U4380">
        <v>0</v>
      </c>
      <c r="V4380">
        <v>0</v>
      </c>
      <c r="W4380">
        <v>0.65489614856685918</v>
      </c>
      <c r="X4380">
        <v>87.436595962522475</v>
      </c>
      <c r="Y4380">
        <v>31.623872271996621</v>
      </c>
      <c r="Z4380">
        <v>39.443401317697116</v>
      </c>
      <c r="AA4380">
        <v>16.516363564487005</v>
      </c>
      <c r="AB4380">
        <v>35.021912894449962</v>
      </c>
      <c r="AC4380">
        <v>0</v>
      </c>
      <c r="AD4380">
        <v>0</v>
      </c>
      <c r="AE4380">
        <v>210.69704215972004</v>
      </c>
    </row>
    <row r="4381" spans="1:31" x14ac:dyDescent="0.25">
      <c r="A4381">
        <v>1813784</v>
      </c>
      <c r="B4381">
        <v>1</v>
      </c>
      <c r="C4381" t="s">
        <v>80</v>
      </c>
      <c r="D4381" t="s">
        <v>93</v>
      </c>
      <c r="E4381" t="s">
        <v>176</v>
      </c>
      <c r="F4381" t="s">
        <v>12768</v>
      </c>
      <c r="G4381" t="s">
        <v>263</v>
      </c>
      <c r="H4381" t="s">
        <v>143</v>
      </c>
      <c r="I4381" t="s">
        <v>135</v>
      </c>
      <c r="J4381" t="s">
        <v>136</v>
      </c>
      <c r="K4381" t="s">
        <v>159</v>
      </c>
      <c r="L4381" t="s">
        <v>12769</v>
      </c>
      <c r="M4381" t="s">
        <v>12770</v>
      </c>
      <c r="N4381">
        <v>5.6602777770000001</v>
      </c>
      <c r="O4381">
        <v>0</v>
      </c>
      <c r="P4381">
        <v>1013</v>
      </c>
      <c r="Q4381">
        <v>0</v>
      </c>
      <c r="R4381">
        <v>246</v>
      </c>
      <c r="S4381">
        <v>4</v>
      </c>
      <c r="T4381">
        <v>258</v>
      </c>
      <c r="U4381">
        <v>0</v>
      </c>
      <c r="V4381">
        <v>0</v>
      </c>
      <c r="W4381">
        <v>0</v>
      </c>
      <c r="X4381">
        <v>691.80822060388493</v>
      </c>
      <c r="Y4381">
        <v>0</v>
      </c>
      <c r="Z4381">
        <v>122.11930810648295</v>
      </c>
      <c r="AA4381">
        <v>59.461179473489494</v>
      </c>
      <c r="AB4381">
        <v>415.04995539095313</v>
      </c>
      <c r="AC4381">
        <v>0</v>
      </c>
      <c r="AD4381">
        <v>0</v>
      </c>
      <c r="AE4381">
        <v>1288.4386635748103</v>
      </c>
    </row>
    <row r="4382" spans="1:31" x14ac:dyDescent="0.25">
      <c r="A4382">
        <v>1813707</v>
      </c>
      <c r="B4382">
        <v>1</v>
      </c>
      <c r="C4382" t="s">
        <v>81</v>
      </c>
      <c r="D4382" t="s">
        <v>128</v>
      </c>
      <c r="E4382" t="s">
        <v>140</v>
      </c>
      <c r="F4382" t="s">
        <v>10784</v>
      </c>
      <c r="G4382" t="s">
        <v>142</v>
      </c>
      <c r="H4382" t="s">
        <v>143</v>
      </c>
      <c r="I4382" t="s">
        <v>135</v>
      </c>
      <c r="J4382" t="s">
        <v>136</v>
      </c>
      <c r="K4382" t="s">
        <v>137</v>
      </c>
      <c r="L4382" t="s">
        <v>12771</v>
      </c>
      <c r="M4382" t="s">
        <v>12772</v>
      </c>
      <c r="N4382">
        <v>0.46972222200000002</v>
      </c>
      <c r="O4382">
        <v>0</v>
      </c>
      <c r="P4382">
        <v>270</v>
      </c>
      <c r="Q4382">
        <v>3</v>
      </c>
      <c r="R4382">
        <v>5</v>
      </c>
      <c r="S4382">
        <v>8</v>
      </c>
      <c r="T4382">
        <v>25</v>
      </c>
      <c r="U4382">
        <v>1</v>
      </c>
      <c r="V4382">
        <v>0</v>
      </c>
      <c r="W4382">
        <v>0</v>
      </c>
      <c r="X4382">
        <v>24.973532203360172</v>
      </c>
      <c r="Y4382">
        <v>2.4933897704535983</v>
      </c>
      <c r="Z4382">
        <v>0.92171245394806811</v>
      </c>
      <c r="AA4382">
        <v>7.2652555528727616</v>
      </c>
      <c r="AB4382">
        <v>7.2174795277797408</v>
      </c>
      <c r="AC4382">
        <v>174.04041188791402</v>
      </c>
      <c r="AD4382">
        <v>0</v>
      </c>
      <c r="AE4382">
        <v>216.91178139632837</v>
      </c>
    </row>
    <row r="4383" spans="1:31" x14ac:dyDescent="0.25">
      <c r="A4383">
        <v>1813684</v>
      </c>
      <c r="B4383">
        <v>1</v>
      </c>
      <c r="C4383" t="s">
        <v>81</v>
      </c>
      <c r="D4383" t="s">
        <v>122</v>
      </c>
      <c r="E4383" t="s">
        <v>176</v>
      </c>
      <c r="F4383" t="s">
        <v>12773</v>
      </c>
      <c r="G4383" t="s">
        <v>142</v>
      </c>
      <c r="H4383" t="s">
        <v>143</v>
      </c>
      <c r="I4383" t="s">
        <v>135</v>
      </c>
      <c r="J4383" t="s">
        <v>136</v>
      </c>
      <c r="K4383" t="s">
        <v>137</v>
      </c>
      <c r="L4383" t="s">
        <v>12774</v>
      </c>
      <c r="M4383" t="s">
        <v>12775</v>
      </c>
      <c r="N4383">
        <v>0.45138888799999999</v>
      </c>
      <c r="O4383">
        <v>0</v>
      </c>
      <c r="P4383">
        <v>4421</v>
      </c>
      <c r="Q4383">
        <v>0</v>
      </c>
      <c r="R4383">
        <v>37</v>
      </c>
      <c r="S4383">
        <v>1</v>
      </c>
      <c r="T4383">
        <v>175</v>
      </c>
      <c r="U4383">
        <v>0</v>
      </c>
      <c r="V4383">
        <v>0</v>
      </c>
      <c r="W4383">
        <v>0</v>
      </c>
      <c r="X4383">
        <v>259.62376981886752</v>
      </c>
      <c r="Y4383">
        <v>0</v>
      </c>
      <c r="Z4383">
        <v>2.1639719017598562</v>
      </c>
      <c r="AA4383">
        <v>1.7619394192468683</v>
      </c>
      <c r="AB4383">
        <v>22.572505259855351</v>
      </c>
      <c r="AC4383">
        <v>0</v>
      </c>
      <c r="AD4383">
        <v>0</v>
      </c>
      <c r="AE4383">
        <v>286.12218639972957</v>
      </c>
    </row>
    <row r="4384" spans="1:31" x14ac:dyDescent="0.25">
      <c r="A4384">
        <v>1814225</v>
      </c>
      <c r="B4384">
        <v>1</v>
      </c>
      <c r="C4384" t="s">
        <v>80</v>
      </c>
      <c r="D4384" t="s">
        <v>105</v>
      </c>
      <c r="E4384" t="s">
        <v>326</v>
      </c>
      <c r="F4384" t="s">
        <v>12776</v>
      </c>
      <c r="G4384" t="s">
        <v>299</v>
      </c>
      <c r="H4384" t="s">
        <v>134</v>
      </c>
      <c r="I4384" t="s">
        <v>135</v>
      </c>
      <c r="J4384" t="s">
        <v>136</v>
      </c>
      <c r="K4384" t="s">
        <v>137</v>
      </c>
      <c r="L4384" t="s">
        <v>12777</v>
      </c>
      <c r="M4384" t="s">
        <v>12778</v>
      </c>
      <c r="N4384">
        <v>2.665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2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17.008379808988227</v>
      </c>
      <c r="AC4384">
        <v>0</v>
      </c>
      <c r="AD4384">
        <v>0</v>
      </c>
      <c r="AE4384">
        <v>17.008379808988227</v>
      </c>
    </row>
    <row r="4385" spans="1:31" x14ac:dyDescent="0.25">
      <c r="A4385">
        <v>1814248</v>
      </c>
      <c r="B4385">
        <v>1</v>
      </c>
      <c r="C4385" t="s">
        <v>81</v>
      </c>
      <c r="D4385" t="s">
        <v>120</v>
      </c>
      <c r="E4385" t="s">
        <v>193</v>
      </c>
      <c r="F4385" t="s">
        <v>12779</v>
      </c>
      <c r="G4385" t="s">
        <v>235</v>
      </c>
      <c r="H4385" t="s">
        <v>134</v>
      </c>
      <c r="I4385" t="s">
        <v>135</v>
      </c>
      <c r="J4385" t="s">
        <v>136</v>
      </c>
      <c r="K4385" t="s">
        <v>137</v>
      </c>
      <c r="L4385" t="s">
        <v>12780</v>
      </c>
      <c r="M4385" t="s">
        <v>12781</v>
      </c>
      <c r="N4385">
        <v>0.80166666600000003</v>
      </c>
      <c r="O4385">
        <v>0</v>
      </c>
      <c r="P4385">
        <v>26</v>
      </c>
      <c r="Q4385">
        <v>0</v>
      </c>
      <c r="R4385">
        <v>0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4.5124350689238559</v>
      </c>
      <c r="Y4385">
        <v>0</v>
      </c>
      <c r="Z4385">
        <v>0</v>
      </c>
      <c r="AA4385">
        <v>0</v>
      </c>
      <c r="AB4385">
        <v>0.62729091435050011</v>
      </c>
      <c r="AC4385">
        <v>0</v>
      </c>
      <c r="AD4385">
        <v>0</v>
      </c>
      <c r="AE4385">
        <v>5.1397259832743565</v>
      </c>
    </row>
    <row r="4386" spans="1:31" x14ac:dyDescent="0.25">
      <c r="A4386">
        <v>1813701</v>
      </c>
      <c r="B4386">
        <v>1</v>
      </c>
      <c r="C4386" t="s">
        <v>81</v>
      </c>
      <c r="D4386" t="s">
        <v>127</v>
      </c>
      <c r="E4386" t="s">
        <v>131</v>
      </c>
      <c r="F4386" t="s">
        <v>12782</v>
      </c>
      <c r="G4386" t="s">
        <v>235</v>
      </c>
      <c r="H4386" t="s">
        <v>134</v>
      </c>
      <c r="I4386" t="s">
        <v>135</v>
      </c>
      <c r="J4386" t="s">
        <v>136</v>
      </c>
      <c r="K4386" t="s">
        <v>137</v>
      </c>
      <c r="L4386" t="s">
        <v>12783</v>
      </c>
      <c r="M4386" t="s">
        <v>12784</v>
      </c>
      <c r="N4386">
        <v>2.3747222219999999</v>
      </c>
      <c r="O4386">
        <v>0</v>
      </c>
      <c r="P4386">
        <v>2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2.2209220068372644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2.2209220068372644</v>
      </c>
    </row>
    <row r="4387" spans="1:31" x14ac:dyDescent="0.25">
      <c r="A4387">
        <v>1814033</v>
      </c>
      <c r="B4387">
        <v>1</v>
      </c>
      <c r="C4387" t="s">
        <v>80</v>
      </c>
      <c r="D4387" t="s">
        <v>84</v>
      </c>
      <c r="E4387" t="s">
        <v>326</v>
      </c>
      <c r="F4387" t="s">
        <v>12785</v>
      </c>
      <c r="G4387" t="s">
        <v>299</v>
      </c>
      <c r="H4387" t="s">
        <v>134</v>
      </c>
      <c r="I4387" t="s">
        <v>135</v>
      </c>
      <c r="J4387" t="s">
        <v>136</v>
      </c>
      <c r="K4387" t="s">
        <v>137</v>
      </c>
      <c r="L4387" t="s">
        <v>12786</v>
      </c>
      <c r="M4387" t="s">
        <v>12787</v>
      </c>
      <c r="N4387">
        <v>2.213333333</v>
      </c>
      <c r="O4387">
        <v>0</v>
      </c>
      <c r="P4387">
        <v>151</v>
      </c>
      <c r="Q4387">
        <v>0</v>
      </c>
      <c r="R4387">
        <v>0</v>
      </c>
      <c r="S4387">
        <v>0</v>
      </c>
      <c r="T4387">
        <v>5</v>
      </c>
      <c r="U4387">
        <v>0</v>
      </c>
      <c r="V4387">
        <v>0</v>
      </c>
      <c r="W4387">
        <v>0</v>
      </c>
      <c r="X4387">
        <v>74.05637219452187</v>
      </c>
      <c r="Y4387">
        <v>0</v>
      </c>
      <c r="Z4387">
        <v>0</v>
      </c>
      <c r="AA4387">
        <v>0</v>
      </c>
      <c r="AB4387">
        <v>6.2598984813874141</v>
      </c>
      <c r="AC4387">
        <v>0</v>
      </c>
      <c r="AD4387">
        <v>0</v>
      </c>
      <c r="AE4387">
        <v>80.31627067590928</v>
      </c>
    </row>
    <row r="4388" spans="1:31" x14ac:dyDescent="0.25">
      <c r="A4388">
        <v>1813747</v>
      </c>
      <c r="B4388">
        <v>1</v>
      </c>
      <c r="C4388" t="s">
        <v>81</v>
      </c>
      <c r="D4388" t="s">
        <v>120</v>
      </c>
      <c r="E4388" t="s">
        <v>131</v>
      </c>
      <c r="F4388" t="s">
        <v>12788</v>
      </c>
      <c r="G4388" t="s">
        <v>231</v>
      </c>
      <c r="H4388" t="s">
        <v>134</v>
      </c>
      <c r="I4388" t="s">
        <v>135</v>
      </c>
      <c r="J4388" t="s">
        <v>136</v>
      </c>
      <c r="K4388" t="s">
        <v>137</v>
      </c>
      <c r="L4388" t="s">
        <v>12789</v>
      </c>
      <c r="M4388" t="s">
        <v>12790</v>
      </c>
      <c r="N4388">
        <v>2.9816666660000002</v>
      </c>
      <c r="O4388">
        <v>0</v>
      </c>
      <c r="P4388">
        <v>2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1.373028157970887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1.373028157970887</v>
      </c>
    </row>
    <row r="4389" spans="1:31" x14ac:dyDescent="0.25">
      <c r="A4389">
        <v>1814139</v>
      </c>
      <c r="B4389">
        <v>1</v>
      </c>
      <c r="C4389" t="s">
        <v>80</v>
      </c>
      <c r="D4389" t="s">
        <v>96</v>
      </c>
      <c r="E4389" t="s">
        <v>131</v>
      </c>
      <c r="F4389" t="s">
        <v>12791</v>
      </c>
      <c r="G4389" t="s">
        <v>133</v>
      </c>
      <c r="H4389" t="s">
        <v>134</v>
      </c>
      <c r="I4389" t="s">
        <v>135</v>
      </c>
      <c r="J4389" t="s">
        <v>136</v>
      </c>
      <c r="K4389" t="s">
        <v>137</v>
      </c>
      <c r="L4389" t="s">
        <v>12792</v>
      </c>
      <c r="M4389" t="s">
        <v>12793</v>
      </c>
      <c r="N4389">
        <v>2.9983333330000002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0.55014460156612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0.55014460156612</v>
      </c>
    </row>
    <row r="4390" spans="1:31" x14ac:dyDescent="0.25">
      <c r="A4390">
        <v>1814076</v>
      </c>
      <c r="B4390">
        <v>1</v>
      </c>
      <c r="C4390" t="s">
        <v>80</v>
      </c>
      <c r="D4390" t="s">
        <v>83</v>
      </c>
      <c r="E4390" t="s">
        <v>131</v>
      </c>
      <c r="F4390" t="s">
        <v>12794</v>
      </c>
      <c r="G4390" t="s">
        <v>231</v>
      </c>
      <c r="H4390" t="s">
        <v>134</v>
      </c>
      <c r="I4390" t="s">
        <v>135</v>
      </c>
      <c r="J4390" t="s">
        <v>136</v>
      </c>
      <c r="K4390" t="s">
        <v>137</v>
      </c>
      <c r="L4390" t="s">
        <v>12795</v>
      </c>
      <c r="M4390" t="s">
        <v>12796</v>
      </c>
      <c r="N4390">
        <v>0.83694444400000001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2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4.6116024019587885</v>
      </c>
      <c r="AC4390">
        <v>0</v>
      </c>
      <c r="AD4390">
        <v>0</v>
      </c>
      <c r="AE4390">
        <v>4.6116024019587885</v>
      </c>
    </row>
    <row r="4391" spans="1:31" x14ac:dyDescent="0.25">
      <c r="A4391">
        <v>1814056</v>
      </c>
      <c r="B4391">
        <v>1</v>
      </c>
      <c r="C4391" t="s">
        <v>81</v>
      </c>
      <c r="D4391" t="s">
        <v>118</v>
      </c>
      <c r="E4391" t="s">
        <v>193</v>
      </c>
      <c r="F4391" t="s">
        <v>12797</v>
      </c>
      <c r="G4391" t="s">
        <v>235</v>
      </c>
      <c r="H4391" t="s">
        <v>134</v>
      </c>
      <c r="I4391" t="s">
        <v>135</v>
      </c>
      <c r="J4391" t="s">
        <v>136</v>
      </c>
      <c r="K4391" t="s">
        <v>137</v>
      </c>
      <c r="L4391" t="s">
        <v>12798</v>
      </c>
      <c r="M4391" t="s">
        <v>12799</v>
      </c>
      <c r="N4391">
        <v>0.44416666599999999</v>
      </c>
      <c r="O4391">
        <v>0</v>
      </c>
      <c r="P4391">
        <v>20</v>
      </c>
      <c r="Q4391">
        <v>0</v>
      </c>
      <c r="R4391">
        <v>1</v>
      </c>
      <c r="S4391">
        <v>0</v>
      </c>
      <c r="T4391">
        <v>2</v>
      </c>
      <c r="U4391">
        <v>0</v>
      </c>
      <c r="V4391">
        <v>0</v>
      </c>
      <c r="W4391">
        <v>0</v>
      </c>
      <c r="X4391">
        <v>1.5727662182928799</v>
      </c>
      <c r="Y4391">
        <v>0</v>
      </c>
      <c r="Z4391">
        <v>1.0331924841875E-3</v>
      </c>
      <c r="AA4391">
        <v>0</v>
      </c>
      <c r="AB4391">
        <v>0.47218518084950339</v>
      </c>
      <c r="AC4391">
        <v>0</v>
      </c>
      <c r="AD4391">
        <v>0</v>
      </c>
      <c r="AE4391">
        <v>2.0459845916265706</v>
      </c>
    </row>
    <row r="4392" spans="1:31" x14ac:dyDescent="0.25">
      <c r="A4392">
        <v>1814199</v>
      </c>
      <c r="B4392">
        <v>1</v>
      </c>
      <c r="C4392" t="s">
        <v>80</v>
      </c>
      <c r="D4392" t="s">
        <v>98</v>
      </c>
      <c r="E4392" t="s">
        <v>193</v>
      </c>
      <c r="F4392" t="s">
        <v>12800</v>
      </c>
      <c r="G4392" t="s">
        <v>235</v>
      </c>
      <c r="H4392" t="s">
        <v>134</v>
      </c>
      <c r="I4392" t="s">
        <v>135</v>
      </c>
      <c r="J4392" t="s">
        <v>136</v>
      </c>
      <c r="K4392" t="s">
        <v>137</v>
      </c>
      <c r="L4392" t="s">
        <v>12801</v>
      </c>
      <c r="M4392" t="s">
        <v>12802</v>
      </c>
      <c r="N4392">
        <v>2.3566666660000002</v>
      </c>
      <c r="O4392">
        <v>0</v>
      </c>
      <c r="P4392">
        <v>18</v>
      </c>
      <c r="Q4392">
        <v>0</v>
      </c>
      <c r="R4392">
        <v>4</v>
      </c>
      <c r="S4392">
        <v>0</v>
      </c>
      <c r="T4392">
        <v>3</v>
      </c>
      <c r="U4392">
        <v>0</v>
      </c>
      <c r="V4392">
        <v>0</v>
      </c>
      <c r="W4392">
        <v>0</v>
      </c>
      <c r="X4392">
        <v>4.6401515616207654</v>
      </c>
      <c r="Y4392">
        <v>0</v>
      </c>
      <c r="Z4392">
        <v>0.48211280707632004</v>
      </c>
      <c r="AA4392">
        <v>0</v>
      </c>
      <c r="AB4392">
        <v>3.3693762356386951</v>
      </c>
      <c r="AC4392">
        <v>0</v>
      </c>
      <c r="AD4392">
        <v>0</v>
      </c>
      <c r="AE4392">
        <v>8.4916406043357817</v>
      </c>
    </row>
    <row r="4393" spans="1:31" x14ac:dyDescent="0.25">
      <c r="A4393">
        <v>1814162</v>
      </c>
      <c r="B4393">
        <v>1</v>
      </c>
      <c r="C4393" t="s">
        <v>80</v>
      </c>
      <c r="D4393" t="s">
        <v>107</v>
      </c>
      <c r="E4393" t="s">
        <v>131</v>
      </c>
      <c r="F4393" t="s">
        <v>12803</v>
      </c>
      <c r="G4393" t="s">
        <v>279</v>
      </c>
      <c r="H4393" t="s">
        <v>134</v>
      </c>
      <c r="I4393" t="s">
        <v>135</v>
      </c>
      <c r="J4393" t="s">
        <v>136</v>
      </c>
      <c r="K4393" t="s">
        <v>137</v>
      </c>
      <c r="L4393" t="s">
        <v>12804</v>
      </c>
      <c r="M4393" t="s">
        <v>12805</v>
      </c>
      <c r="N4393">
        <v>1.8744444440000001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5.236616605734E-2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5.236616605734E-2</v>
      </c>
    </row>
    <row r="4394" spans="1:31" x14ac:dyDescent="0.25">
      <c r="A4394">
        <v>1814019</v>
      </c>
      <c r="B4394">
        <v>1</v>
      </c>
      <c r="C4394" t="s">
        <v>80</v>
      </c>
      <c r="D4394" t="s">
        <v>107</v>
      </c>
      <c r="E4394" t="s">
        <v>131</v>
      </c>
      <c r="F4394" t="s">
        <v>12806</v>
      </c>
      <c r="G4394" t="s">
        <v>133</v>
      </c>
      <c r="H4394" t="s">
        <v>134</v>
      </c>
      <c r="I4394" t="s">
        <v>135</v>
      </c>
      <c r="J4394" t="s">
        <v>136</v>
      </c>
      <c r="K4394" t="s">
        <v>137</v>
      </c>
      <c r="L4394" t="s">
        <v>12807</v>
      </c>
      <c r="M4394" t="s">
        <v>12808</v>
      </c>
      <c r="N4394">
        <v>6.2977777770000003</v>
      </c>
      <c r="O4394">
        <v>0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0.14881437489827945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0.14881437489827945</v>
      </c>
    </row>
    <row r="4395" spans="1:31" x14ac:dyDescent="0.25">
      <c r="A4395">
        <v>1814205</v>
      </c>
      <c r="B4395">
        <v>1</v>
      </c>
      <c r="C4395" t="s">
        <v>80</v>
      </c>
      <c r="D4395" t="s">
        <v>98</v>
      </c>
      <c r="E4395" t="s">
        <v>193</v>
      </c>
      <c r="F4395" t="s">
        <v>12809</v>
      </c>
      <c r="G4395" t="s">
        <v>235</v>
      </c>
      <c r="H4395" t="s">
        <v>134</v>
      </c>
      <c r="I4395" t="s">
        <v>135</v>
      </c>
      <c r="J4395" t="s">
        <v>136</v>
      </c>
      <c r="K4395" t="s">
        <v>137</v>
      </c>
      <c r="L4395" t="s">
        <v>12810</v>
      </c>
      <c r="M4395" t="s">
        <v>12811</v>
      </c>
      <c r="N4395">
        <v>0.90638888799999995</v>
      </c>
      <c r="O4395">
        <v>0</v>
      </c>
      <c r="P4395">
        <v>3</v>
      </c>
      <c r="Q4395">
        <v>0</v>
      </c>
      <c r="R4395">
        <v>3</v>
      </c>
      <c r="S4395">
        <v>0</v>
      </c>
      <c r="T4395">
        <v>4</v>
      </c>
      <c r="U4395">
        <v>0</v>
      </c>
      <c r="V4395">
        <v>0</v>
      </c>
      <c r="W4395">
        <v>0</v>
      </c>
      <c r="X4395">
        <v>0.58267827054128385</v>
      </c>
      <c r="Y4395">
        <v>0</v>
      </c>
      <c r="Z4395">
        <v>1.6192102638540835E-2</v>
      </c>
      <c r="AA4395">
        <v>0</v>
      </c>
      <c r="AB4395">
        <v>0.79808346094466698</v>
      </c>
      <c r="AC4395">
        <v>0</v>
      </c>
      <c r="AD4395">
        <v>0</v>
      </c>
      <c r="AE4395">
        <v>1.3969538341244916</v>
      </c>
    </row>
    <row r="4396" spans="1:31" x14ac:dyDescent="0.25">
      <c r="A4396">
        <v>1814182</v>
      </c>
      <c r="B4396">
        <v>1</v>
      </c>
      <c r="C4396" t="s">
        <v>80</v>
      </c>
      <c r="D4396" t="s">
        <v>84</v>
      </c>
      <c r="E4396" t="s">
        <v>131</v>
      </c>
      <c r="F4396" t="s">
        <v>12812</v>
      </c>
      <c r="G4396" t="s">
        <v>231</v>
      </c>
      <c r="H4396" t="s">
        <v>134</v>
      </c>
      <c r="I4396" t="s">
        <v>135</v>
      </c>
      <c r="J4396" t="s">
        <v>136</v>
      </c>
      <c r="K4396" t="s">
        <v>137</v>
      </c>
      <c r="L4396" t="s">
        <v>12813</v>
      </c>
      <c r="M4396" t="s">
        <v>12814</v>
      </c>
      <c r="N4396">
        <v>1.3261111109999999</v>
      </c>
      <c r="O4396">
        <v>0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</row>
    <row r="4397" spans="1:31" x14ac:dyDescent="0.25">
      <c r="A4397">
        <v>1813664</v>
      </c>
      <c r="B4397">
        <v>1</v>
      </c>
      <c r="C4397" t="s">
        <v>80</v>
      </c>
      <c r="D4397" t="s">
        <v>83</v>
      </c>
      <c r="E4397" t="s">
        <v>193</v>
      </c>
      <c r="F4397" t="s">
        <v>7407</v>
      </c>
      <c r="G4397" t="s">
        <v>235</v>
      </c>
      <c r="H4397" t="s">
        <v>134</v>
      </c>
      <c r="I4397" t="s">
        <v>135</v>
      </c>
      <c r="J4397" t="s">
        <v>136</v>
      </c>
      <c r="K4397" t="s">
        <v>137</v>
      </c>
      <c r="L4397" t="s">
        <v>12815</v>
      </c>
      <c r="M4397" t="s">
        <v>12816</v>
      </c>
      <c r="N4397">
        <v>1.686666666</v>
      </c>
      <c r="O4397">
        <v>0</v>
      </c>
      <c r="P4397">
        <v>201</v>
      </c>
      <c r="Q4397">
        <v>0</v>
      </c>
      <c r="R4397">
        <v>0</v>
      </c>
      <c r="S4397">
        <v>0</v>
      </c>
      <c r="T4397">
        <v>14</v>
      </c>
      <c r="U4397">
        <v>0</v>
      </c>
      <c r="V4397">
        <v>0</v>
      </c>
      <c r="W4397">
        <v>0</v>
      </c>
      <c r="X4397">
        <v>55.267848678575227</v>
      </c>
      <c r="Y4397">
        <v>0</v>
      </c>
      <c r="Z4397">
        <v>0</v>
      </c>
      <c r="AA4397">
        <v>0</v>
      </c>
      <c r="AB4397">
        <v>17.253237006721118</v>
      </c>
      <c r="AC4397">
        <v>0</v>
      </c>
      <c r="AD4397">
        <v>0</v>
      </c>
      <c r="AE4397">
        <v>72.521085685296342</v>
      </c>
    </row>
    <row r="4398" spans="1:31" x14ac:dyDescent="0.25">
      <c r="A4398">
        <v>1814142</v>
      </c>
      <c r="B4398">
        <v>1</v>
      </c>
      <c r="C4398" t="s">
        <v>80</v>
      </c>
      <c r="D4398" t="s">
        <v>106</v>
      </c>
      <c r="E4398" t="s">
        <v>131</v>
      </c>
      <c r="F4398" t="s">
        <v>12817</v>
      </c>
      <c r="G4398" t="s">
        <v>148</v>
      </c>
      <c r="H4398" t="s">
        <v>134</v>
      </c>
      <c r="I4398" t="s">
        <v>135</v>
      </c>
      <c r="J4398" t="s">
        <v>136</v>
      </c>
      <c r="K4398" t="s">
        <v>137</v>
      </c>
      <c r="L4398" t="s">
        <v>12818</v>
      </c>
      <c r="M4398" t="s">
        <v>12819</v>
      </c>
      <c r="N4398">
        <v>5.5897222219999998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1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126.67717229171745</v>
      </c>
      <c r="AC4398">
        <v>0</v>
      </c>
      <c r="AD4398">
        <v>0</v>
      </c>
      <c r="AE4398">
        <v>126.67717229171745</v>
      </c>
    </row>
    <row r="4399" spans="1:31" x14ac:dyDescent="0.25">
      <c r="A4399">
        <v>1814036</v>
      </c>
      <c r="B4399">
        <v>1</v>
      </c>
      <c r="C4399" t="s">
        <v>81</v>
      </c>
      <c r="D4399" t="s">
        <v>127</v>
      </c>
      <c r="E4399" t="s">
        <v>140</v>
      </c>
      <c r="F4399" t="s">
        <v>12559</v>
      </c>
      <c r="G4399" t="s">
        <v>142</v>
      </c>
      <c r="H4399" t="s">
        <v>143</v>
      </c>
      <c r="I4399" t="s">
        <v>135</v>
      </c>
      <c r="J4399" t="s">
        <v>136</v>
      </c>
      <c r="K4399" t="s">
        <v>137</v>
      </c>
      <c r="L4399" t="s">
        <v>12820</v>
      </c>
      <c r="M4399" t="s">
        <v>12821</v>
      </c>
      <c r="N4399">
        <v>0.65444444400000001</v>
      </c>
      <c r="O4399">
        <v>2</v>
      </c>
      <c r="P4399">
        <v>52</v>
      </c>
      <c r="Q4399">
        <v>79</v>
      </c>
      <c r="R4399">
        <v>74</v>
      </c>
      <c r="S4399">
        <v>0</v>
      </c>
      <c r="T4399">
        <v>5</v>
      </c>
      <c r="U4399">
        <v>1</v>
      </c>
      <c r="V4399">
        <v>0</v>
      </c>
      <c r="W4399">
        <v>0.22252400585664447</v>
      </c>
      <c r="X4399">
        <v>7.3901089572930578</v>
      </c>
      <c r="Y4399">
        <v>33.017300342288003</v>
      </c>
      <c r="Z4399">
        <v>16.579213338994574</v>
      </c>
      <c r="AA4399">
        <v>0</v>
      </c>
      <c r="AB4399">
        <v>1.8817796772491002</v>
      </c>
      <c r="AC4399">
        <v>161.83755225970299</v>
      </c>
      <c r="AD4399">
        <v>0</v>
      </c>
      <c r="AE4399">
        <v>220.92847858138435</v>
      </c>
    </row>
    <row r="4400" spans="1:31" x14ac:dyDescent="0.25">
      <c r="A4400">
        <v>1813950</v>
      </c>
      <c r="B4400">
        <v>1</v>
      </c>
      <c r="C4400" t="s">
        <v>81</v>
      </c>
      <c r="D4400" t="s">
        <v>112</v>
      </c>
      <c r="E4400" t="s">
        <v>193</v>
      </c>
      <c r="F4400" t="s">
        <v>12822</v>
      </c>
      <c r="G4400" t="s">
        <v>235</v>
      </c>
      <c r="H4400" t="s">
        <v>134</v>
      </c>
      <c r="I4400" t="s">
        <v>135</v>
      </c>
      <c r="J4400" t="s">
        <v>136</v>
      </c>
      <c r="K4400" t="s">
        <v>137</v>
      </c>
      <c r="L4400" t="s">
        <v>12823</v>
      </c>
      <c r="M4400" t="s">
        <v>12824</v>
      </c>
      <c r="N4400">
        <v>0.90083333300000001</v>
      </c>
      <c r="O4400">
        <v>0</v>
      </c>
      <c r="P4400">
        <v>31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5.4899676186014288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5.4899676186014288</v>
      </c>
    </row>
    <row r="4401" spans="1:31" x14ac:dyDescent="0.25">
      <c r="A4401">
        <v>1814122</v>
      </c>
      <c r="B4401">
        <v>1</v>
      </c>
      <c r="C4401" t="s">
        <v>81</v>
      </c>
      <c r="D4401" t="s">
        <v>118</v>
      </c>
      <c r="E4401" t="s">
        <v>193</v>
      </c>
      <c r="F4401" t="s">
        <v>12825</v>
      </c>
      <c r="G4401" t="s">
        <v>235</v>
      </c>
      <c r="H4401" t="s">
        <v>134</v>
      </c>
      <c r="I4401" t="s">
        <v>135</v>
      </c>
      <c r="J4401" t="s">
        <v>136</v>
      </c>
      <c r="K4401" t="s">
        <v>137</v>
      </c>
      <c r="L4401" t="s">
        <v>12826</v>
      </c>
      <c r="M4401" t="s">
        <v>12827</v>
      </c>
      <c r="N4401">
        <v>1.501666666</v>
      </c>
      <c r="O4401">
        <v>0</v>
      </c>
      <c r="P4401">
        <v>12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4.017282272475069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4.017282272475069</v>
      </c>
    </row>
    <row r="4402" spans="1:31" x14ac:dyDescent="0.25">
      <c r="A4402">
        <v>1813936</v>
      </c>
      <c r="B4402">
        <v>1</v>
      </c>
      <c r="C4402" t="s">
        <v>80</v>
      </c>
      <c r="D4402" t="s">
        <v>104</v>
      </c>
      <c r="E4402" t="s">
        <v>146</v>
      </c>
      <c r="F4402" t="s">
        <v>12333</v>
      </c>
      <c r="G4402" t="s">
        <v>170</v>
      </c>
      <c r="H4402" t="s">
        <v>143</v>
      </c>
      <c r="I4402" t="s">
        <v>135</v>
      </c>
      <c r="J4402" t="s">
        <v>136</v>
      </c>
      <c r="K4402" t="s">
        <v>137</v>
      </c>
      <c r="L4402" t="s">
        <v>12828</v>
      </c>
      <c r="M4402" t="s">
        <v>12829</v>
      </c>
      <c r="N4402">
        <v>0.67444444400000003</v>
      </c>
      <c r="O4402">
        <v>0</v>
      </c>
      <c r="P4402">
        <v>1498</v>
      </c>
      <c r="Q4402">
        <v>0</v>
      </c>
      <c r="R4402">
        <v>2</v>
      </c>
      <c r="S4402">
        <v>0</v>
      </c>
      <c r="T4402">
        <v>56</v>
      </c>
      <c r="U4402">
        <v>0</v>
      </c>
      <c r="V4402">
        <v>0</v>
      </c>
      <c r="W4402">
        <v>0</v>
      </c>
      <c r="X4402">
        <v>251.47063212884638</v>
      </c>
      <c r="Y4402">
        <v>0</v>
      </c>
      <c r="Z4402">
        <v>7.5388809657940009E-2</v>
      </c>
      <c r="AA4402">
        <v>0</v>
      </c>
      <c r="AB4402">
        <v>13.098047188074167</v>
      </c>
      <c r="AC4402">
        <v>0</v>
      </c>
      <c r="AD4402">
        <v>0</v>
      </c>
      <c r="AE4402">
        <v>264.64406812657847</v>
      </c>
    </row>
    <row r="4403" spans="1:31" x14ac:dyDescent="0.25">
      <c r="A4403">
        <v>1814245</v>
      </c>
      <c r="B4403">
        <v>1</v>
      </c>
      <c r="C4403" t="s">
        <v>80</v>
      </c>
      <c r="D4403" t="s">
        <v>96</v>
      </c>
      <c r="E4403" t="s">
        <v>131</v>
      </c>
      <c r="F4403" t="s">
        <v>12830</v>
      </c>
      <c r="G4403" t="s">
        <v>148</v>
      </c>
      <c r="H4403" t="s">
        <v>134</v>
      </c>
      <c r="I4403" t="s">
        <v>135</v>
      </c>
      <c r="J4403" t="s">
        <v>136</v>
      </c>
      <c r="K4403" t="s">
        <v>137</v>
      </c>
      <c r="L4403" t="s">
        <v>12831</v>
      </c>
      <c r="M4403" t="s">
        <v>12832</v>
      </c>
      <c r="N4403">
        <v>2.6030555550000001</v>
      </c>
      <c r="O4403">
        <v>0</v>
      </c>
      <c r="P4403">
        <v>1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0.86372409030985009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0.86372409030985009</v>
      </c>
    </row>
    <row r="4404" spans="1:31" x14ac:dyDescent="0.25">
      <c r="A4404">
        <v>1814079</v>
      </c>
      <c r="B4404">
        <v>1</v>
      </c>
      <c r="C4404" t="s">
        <v>81</v>
      </c>
      <c r="D4404" t="s">
        <v>112</v>
      </c>
      <c r="E4404" t="s">
        <v>131</v>
      </c>
      <c r="F4404" t="s">
        <v>12833</v>
      </c>
      <c r="G4404" t="s">
        <v>133</v>
      </c>
      <c r="H4404" t="s">
        <v>134</v>
      </c>
      <c r="I4404" t="s">
        <v>135</v>
      </c>
      <c r="J4404" t="s">
        <v>136</v>
      </c>
      <c r="K4404" t="s">
        <v>137</v>
      </c>
      <c r="L4404" t="s">
        <v>12834</v>
      </c>
      <c r="M4404" t="s">
        <v>12835</v>
      </c>
      <c r="N4404">
        <v>1.5083333329999999</v>
      </c>
      <c r="O4404">
        <v>0</v>
      </c>
      <c r="P4404">
        <v>10</v>
      </c>
      <c r="Q4404">
        <v>0</v>
      </c>
      <c r="R4404">
        <v>0</v>
      </c>
      <c r="S4404">
        <v>0</v>
      </c>
      <c r="T4404">
        <v>5</v>
      </c>
      <c r="U4404">
        <v>0</v>
      </c>
      <c r="V4404">
        <v>0</v>
      </c>
      <c r="W4404">
        <v>0</v>
      </c>
      <c r="X4404">
        <v>4.4009305117067887</v>
      </c>
      <c r="Y4404">
        <v>0</v>
      </c>
      <c r="Z4404">
        <v>0</v>
      </c>
      <c r="AA4404">
        <v>0</v>
      </c>
      <c r="AB4404">
        <v>12.30759678211512</v>
      </c>
      <c r="AC4404">
        <v>0</v>
      </c>
      <c r="AD4404">
        <v>0</v>
      </c>
      <c r="AE4404">
        <v>16.708527293821909</v>
      </c>
    </row>
    <row r="4405" spans="1:31" x14ac:dyDescent="0.25">
      <c r="A4405">
        <v>1813953</v>
      </c>
      <c r="B4405">
        <v>1</v>
      </c>
      <c r="C4405" t="s">
        <v>81</v>
      </c>
      <c r="D4405" t="s">
        <v>128</v>
      </c>
      <c r="E4405" t="s">
        <v>131</v>
      </c>
      <c r="F4405" t="s">
        <v>12836</v>
      </c>
      <c r="G4405" t="s">
        <v>279</v>
      </c>
      <c r="H4405" t="s">
        <v>134</v>
      </c>
      <c r="I4405" t="s">
        <v>135</v>
      </c>
      <c r="J4405" t="s">
        <v>136</v>
      </c>
      <c r="K4405" t="s">
        <v>137</v>
      </c>
      <c r="L4405" t="s">
        <v>12837</v>
      </c>
      <c r="M4405" t="s">
        <v>12838</v>
      </c>
      <c r="N4405">
        <v>1.1491666659999999</v>
      </c>
      <c r="O4405">
        <v>0</v>
      </c>
      <c r="P4405">
        <v>2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0.33543710382240671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0.33543710382240671</v>
      </c>
    </row>
    <row r="4406" spans="1:31" x14ac:dyDescent="0.25">
      <c r="A4406">
        <v>1814102</v>
      </c>
      <c r="B4406">
        <v>1</v>
      </c>
      <c r="C4406" t="s">
        <v>80</v>
      </c>
      <c r="D4406" t="s">
        <v>99</v>
      </c>
      <c r="E4406" t="s">
        <v>131</v>
      </c>
      <c r="F4406" t="s">
        <v>12839</v>
      </c>
      <c r="G4406" t="s">
        <v>133</v>
      </c>
      <c r="H4406" t="s">
        <v>134</v>
      </c>
      <c r="I4406" t="s">
        <v>135</v>
      </c>
      <c r="J4406" t="s">
        <v>136</v>
      </c>
      <c r="K4406" t="s">
        <v>137</v>
      </c>
      <c r="L4406" t="s">
        <v>12840</v>
      </c>
      <c r="M4406" t="s">
        <v>12841</v>
      </c>
      <c r="N4406">
        <v>4.7294444440000003</v>
      </c>
      <c r="O4406">
        <v>0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0.21065392917071499</v>
      </c>
      <c r="AA4406">
        <v>0</v>
      </c>
      <c r="AB4406">
        <v>0</v>
      </c>
      <c r="AC4406">
        <v>0</v>
      </c>
      <c r="AD4406">
        <v>0</v>
      </c>
      <c r="AE4406">
        <v>0.21065392917071499</v>
      </c>
    </row>
    <row r="4407" spans="1:31" x14ac:dyDescent="0.25">
      <c r="A4407">
        <v>1814165</v>
      </c>
      <c r="B4407">
        <v>1</v>
      </c>
      <c r="C4407" t="s">
        <v>81</v>
      </c>
      <c r="D4407" t="s">
        <v>118</v>
      </c>
      <c r="E4407" t="s">
        <v>291</v>
      </c>
      <c r="F4407" t="s">
        <v>12842</v>
      </c>
      <c r="G4407" t="s">
        <v>170</v>
      </c>
      <c r="H4407" t="s">
        <v>143</v>
      </c>
      <c r="I4407" t="s">
        <v>135</v>
      </c>
      <c r="J4407" t="s">
        <v>136</v>
      </c>
      <c r="K4407" t="s">
        <v>137</v>
      </c>
      <c r="L4407" t="s">
        <v>12843</v>
      </c>
      <c r="M4407" t="s">
        <v>12844</v>
      </c>
      <c r="N4407">
        <v>1.534444444</v>
      </c>
      <c r="O4407">
        <v>0</v>
      </c>
      <c r="P4407">
        <v>0</v>
      </c>
      <c r="Q4407">
        <v>0</v>
      </c>
      <c r="R4407">
        <v>4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16.767284496789287</v>
      </c>
      <c r="AA4407">
        <v>0</v>
      </c>
      <c r="AB4407">
        <v>0</v>
      </c>
      <c r="AC4407">
        <v>0</v>
      </c>
      <c r="AD4407">
        <v>0</v>
      </c>
      <c r="AE4407">
        <v>16.767284496789287</v>
      </c>
    </row>
    <row r="4408" spans="1:31" x14ac:dyDescent="0.25">
      <c r="A4408">
        <v>1814059</v>
      </c>
      <c r="B4408">
        <v>1</v>
      </c>
      <c r="C4408" t="s">
        <v>80</v>
      </c>
      <c r="D4408" t="s">
        <v>83</v>
      </c>
      <c r="E4408" t="s">
        <v>193</v>
      </c>
      <c r="F4408" t="s">
        <v>12845</v>
      </c>
      <c r="G4408" t="s">
        <v>373</v>
      </c>
      <c r="H4408" t="s">
        <v>134</v>
      </c>
      <c r="I4408" t="s">
        <v>135</v>
      </c>
      <c r="J4408" t="s">
        <v>136</v>
      </c>
      <c r="K4408" t="s">
        <v>137</v>
      </c>
      <c r="L4408" t="s">
        <v>12846</v>
      </c>
      <c r="M4408" t="s">
        <v>12847</v>
      </c>
      <c r="N4408">
        <v>5.0508333329999999</v>
      </c>
      <c r="O4408">
        <v>0</v>
      </c>
      <c r="P4408">
        <v>5</v>
      </c>
      <c r="Q4408">
        <v>0</v>
      </c>
      <c r="R4408">
        <v>0</v>
      </c>
      <c r="S4408">
        <v>0</v>
      </c>
      <c r="T4408">
        <v>3</v>
      </c>
      <c r="U4408">
        <v>0</v>
      </c>
      <c r="V4408">
        <v>0</v>
      </c>
      <c r="W4408">
        <v>0</v>
      </c>
      <c r="X4408">
        <v>5.0334927828221474</v>
      </c>
      <c r="Y4408">
        <v>0</v>
      </c>
      <c r="Z4408">
        <v>0</v>
      </c>
      <c r="AA4408">
        <v>0</v>
      </c>
      <c r="AB4408">
        <v>11.428891316817948</v>
      </c>
      <c r="AC4408">
        <v>0</v>
      </c>
      <c r="AD4408">
        <v>0</v>
      </c>
      <c r="AE4408">
        <v>16.462384099640097</v>
      </c>
    </row>
    <row r="4409" spans="1:31" x14ac:dyDescent="0.25">
      <c r="A4409">
        <v>1813724</v>
      </c>
      <c r="B4409">
        <v>1</v>
      </c>
      <c r="C4409" t="s">
        <v>80</v>
      </c>
      <c r="D4409" t="s">
        <v>100</v>
      </c>
      <c r="E4409" t="s">
        <v>193</v>
      </c>
      <c r="F4409" t="s">
        <v>12848</v>
      </c>
      <c r="G4409" t="s">
        <v>235</v>
      </c>
      <c r="H4409" t="s">
        <v>134</v>
      </c>
      <c r="I4409" t="s">
        <v>135</v>
      </c>
      <c r="J4409" t="s">
        <v>136</v>
      </c>
      <c r="K4409" t="s">
        <v>137</v>
      </c>
      <c r="L4409" t="s">
        <v>12849</v>
      </c>
      <c r="M4409" t="s">
        <v>12850</v>
      </c>
      <c r="N4409">
        <v>1.031111111</v>
      </c>
      <c r="O4409">
        <v>0</v>
      </c>
      <c r="P4409">
        <v>15</v>
      </c>
      <c r="Q4409">
        <v>0</v>
      </c>
      <c r="R4409">
        <v>3</v>
      </c>
      <c r="S4409">
        <v>0</v>
      </c>
      <c r="T4409">
        <v>2</v>
      </c>
      <c r="U4409">
        <v>0</v>
      </c>
      <c r="V4409">
        <v>0</v>
      </c>
      <c r="W4409">
        <v>0</v>
      </c>
      <c r="X4409">
        <v>3.7877748031070406</v>
      </c>
      <c r="Y4409">
        <v>0</v>
      </c>
      <c r="Z4409">
        <v>1.9394819196480908</v>
      </c>
      <c r="AA4409">
        <v>0</v>
      </c>
      <c r="AB4409">
        <v>0.33094530630043273</v>
      </c>
      <c r="AC4409">
        <v>0</v>
      </c>
      <c r="AD4409">
        <v>0</v>
      </c>
      <c r="AE4409">
        <v>6.0582020290555638</v>
      </c>
    </row>
    <row r="4410" spans="1:31" x14ac:dyDescent="0.25">
      <c r="A4410">
        <v>1814265</v>
      </c>
      <c r="B4410">
        <v>1</v>
      </c>
      <c r="C4410" t="s">
        <v>81</v>
      </c>
      <c r="D4410" t="s">
        <v>122</v>
      </c>
      <c r="E4410" t="s">
        <v>140</v>
      </c>
      <c r="F4410" t="s">
        <v>12851</v>
      </c>
      <c r="G4410" t="s">
        <v>593</v>
      </c>
      <c r="H4410" t="s">
        <v>143</v>
      </c>
      <c r="I4410" t="s">
        <v>135</v>
      </c>
      <c r="J4410" t="s">
        <v>136</v>
      </c>
      <c r="K4410" t="s">
        <v>137</v>
      </c>
      <c r="L4410" t="s">
        <v>12852</v>
      </c>
      <c r="M4410" t="s">
        <v>12853</v>
      </c>
      <c r="N4410">
        <v>1.0141666659999999</v>
      </c>
      <c r="O4410">
        <v>1</v>
      </c>
      <c r="P4410">
        <v>462</v>
      </c>
      <c r="Q4410">
        <v>4</v>
      </c>
      <c r="R4410">
        <v>0</v>
      </c>
      <c r="S4410">
        <v>2</v>
      </c>
      <c r="T4410">
        <v>18</v>
      </c>
      <c r="U4410">
        <v>0</v>
      </c>
      <c r="V4410">
        <v>0</v>
      </c>
      <c r="W4410">
        <v>5.3443682168392501E-2</v>
      </c>
      <c r="X4410">
        <v>42.624436780294481</v>
      </c>
      <c r="Y4410">
        <v>1.51961875670966</v>
      </c>
      <c r="Z4410">
        <v>0</v>
      </c>
      <c r="AA4410">
        <v>3.4801271250299468</v>
      </c>
      <c r="AB4410">
        <v>0.83644757328377239</v>
      </c>
      <c r="AC4410">
        <v>0</v>
      </c>
      <c r="AD4410">
        <v>0</v>
      </c>
      <c r="AE4410">
        <v>48.51407391748625</v>
      </c>
    </row>
    <row r="4411" spans="1:31" x14ac:dyDescent="0.25">
      <c r="A4411">
        <v>1814266</v>
      </c>
      <c r="B4411">
        <v>1</v>
      </c>
      <c r="C4411" t="s">
        <v>81</v>
      </c>
      <c r="D4411" t="s">
        <v>117</v>
      </c>
      <c r="E4411" t="s">
        <v>131</v>
      </c>
      <c r="F4411" t="s">
        <v>12854</v>
      </c>
      <c r="G4411" t="s">
        <v>1926</v>
      </c>
      <c r="H4411" t="s">
        <v>134</v>
      </c>
      <c r="I4411" t="s">
        <v>135</v>
      </c>
      <c r="J4411" t="s">
        <v>136</v>
      </c>
      <c r="K4411" t="s">
        <v>137</v>
      </c>
      <c r="L4411" t="s">
        <v>12855</v>
      </c>
      <c r="M4411" t="s">
        <v>12856</v>
      </c>
      <c r="N4411">
        <v>0.59444444399999996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0.13852989503340002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0.13852989503340002</v>
      </c>
    </row>
    <row r="4412" spans="1:31" x14ac:dyDescent="0.25">
      <c r="A4412">
        <v>1814269</v>
      </c>
      <c r="B4412">
        <v>1</v>
      </c>
      <c r="C4412" t="s">
        <v>81</v>
      </c>
      <c r="D4412" t="s">
        <v>127</v>
      </c>
      <c r="E4412" t="s">
        <v>140</v>
      </c>
      <c r="F4412" t="s">
        <v>12857</v>
      </c>
      <c r="G4412" t="s">
        <v>142</v>
      </c>
      <c r="H4412" t="s">
        <v>143</v>
      </c>
      <c r="I4412" t="s">
        <v>199</v>
      </c>
      <c r="J4412" t="s">
        <v>136</v>
      </c>
      <c r="K4412" t="s">
        <v>137</v>
      </c>
      <c r="L4412" t="s">
        <v>12858</v>
      </c>
      <c r="M4412" t="s">
        <v>12859</v>
      </c>
      <c r="N4412">
        <v>8.0555550000000007E-3</v>
      </c>
      <c r="O4412">
        <v>3</v>
      </c>
      <c r="P4412">
        <v>442</v>
      </c>
      <c r="Q4412">
        <v>72</v>
      </c>
      <c r="R4412">
        <v>67</v>
      </c>
      <c r="S4412">
        <v>15</v>
      </c>
      <c r="T4412">
        <v>29</v>
      </c>
      <c r="U4412">
        <v>5</v>
      </c>
      <c r="V4412">
        <v>0</v>
      </c>
      <c r="W4412">
        <v>3.1964584570350002E-3</v>
      </c>
      <c r="X4412">
        <v>0.63639648753981848</v>
      </c>
      <c r="Y4412">
        <v>0.31529118183997995</v>
      </c>
      <c r="Z4412">
        <v>0.26682215112587332</v>
      </c>
      <c r="AA4412">
        <v>3.2287235513962664</v>
      </c>
      <c r="AB4412">
        <v>4.4192844681720272E-2</v>
      </c>
      <c r="AC4412">
        <v>1.1781597500319367</v>
      </c>
      <c r="AD4412">
        <v>0</v>
      </c>
      <c r="AE4412">
        <v>5.6727824250726302</v>
      </c>
    </row>
    <row r="4413" spans="1:31" x14ac:dyDescent="0.25">
      <c r="A4413">
        <v>1814271</v>
      </c>
      <c r="B4413">
        <v>1</v>
      </c>
      <c r="C4413" t="s">
        <v>80</v>
      </c>
      <c r="D4413" t="s">
        <v>105</v>
      </c>
      <c r="E4413" t="s">
        <v>176</v>
      </c>
      <c r="F4413" t="s">
        <v>8442</v>
      </c>
      <c r="G4413" t="s">
        <v>158</v>
      </c>
      <c r="H4413" t="s">
        <v>143</v>
      </c>
      <c r="I4413" t="s">
        <v>135</v>
      </c>
      <c r="J4413" t="s">
        <v>136</v>
      </c>
      <c r="K4413" t="s">
        <v>159</v>
      </c>
      <c r="L4413" t="s">
        <v>12860</v>
      </c>
      <c r="M4413" t="s">
        <v>12861</v>
      </c>
      <c r="N4413">
        <v>0.14465277700000001</v>
      </c>
      <c r="O4413">
        <v>0</v>
      </c>
      <c r="P4413">
        <v>4215</v>
      </c>
      <c r="Q4413">
        <v>0</v>
      </c>
      <c r="R4413">
        <v>1</v>
      </c>
      <c r="S4413">
        <v>1</v>
      </c>
      <c r="T4413">
        <v>263</v>
      </c>
      <c r="U4413">
        <v>0</v>
      </c>
      <c r="V4413">
        <v>2</v>
      </c>
      <c r="W4413">
        <v>0</v>
      </c>
      <c r="X4413">
        <v>98.703687023593972</v>
      </c>
      <c r="Y4413">
        <v>0</v>
      </c>
      <c r="Z4413">
        <v>2.4785661865111393E-2</v>
      </c>
      <c r="AA4413">
        <v>1.8911374908649417</v>
      </c>
      <c r="AB4413">
        <v>16.946404665008252</v>
      </c>
      <c r="AC4413">
        <v>0</v>
      </c>
      <c r="AD4413">
        <v>7.1224844190556098</v>
      </c>
      <c r="AE4413">
        <v>124.68849926038789</v>
      </c>
    </row>
    <row r="4414" spans="1:31" x14ac:dyDescent="0.25">
      <c r="A4414">
        <v>1814272</v>
      </c>
      <c r="B4414">
        <v>1</v>
      </c>
      <c r="C4414" t="s">
        <v>80</v>
      </c>
      <c r="D4414" t="s">
        <v>105</v>
      </c>
      <c r="E4414" t="s">
        <v>176</v>
      </c>
      <c r="F4414" t="s">
        <v>12330</v>
      </c>
      <c r="G4414" t="s">
        <v>158</v>
      </c>
      <c r="H4414" t="s">
        <v>143</v>
      </c>
      <c r="I4414" t="s">
        <v>199</v>
      </c>
      <c r="J4414" t="s">
        <v>136</v>
      </c>
      <c r="K4414" t="s">
        <v>159</v>
      </c>
      <c r="L4414" t="s">
        <v>12862</v>
      </c>
      <c r="M4414" t="s">
        <v>12863</v>
      </c>
      <c r="N4414">
        <v>1.8436111000000002E-2</v>
      </c>
      <c r="O4414">
        <v>1</v>
      </c>
      <c r="P4414">
        <v>4050</v>
      </c>
      <c r="Q4414">
        <v>0</v>
      </c>
      <c r="R4414">
        <v>28</v>
      </c>
      <c r="S4414">
        <v>6</v>
      </c>
      <c r="T4414">
        <v>479</v>
      </c>
      <c r="U4414">
        <v>3</v>
      </c>
      <c r="V4414">
        <v>1</v>
      </c>
      <c r="W4414">
        <v>0.14172857301315389</v>
      </c>
      <c r="X4414">
        <v>11.596603965967439</v>
      </c>
      <c r="Y4414">
        <v>0</v>
      </c>
      <c r="Z4414">
        <v>0.17989457978791107</v>
      </c>
      <c r="AA4414">
        <v>1.00506255954753</v>
      </c>
      <c r="AB4414">
        <v>3.7824469725777328</v>
      </c>
      <c r="AC4414">
        <v>1.6860087519305464</v>
      </c>
      <c r="AD4414">
        <v>8.7448638068494441E-2</v>
      </c>
      <c r="AE4414">
        <v>18.479194040892811</v>
      </c>
    </row>
    <row r="4415" spans="1:31" x14ac:dyDescent="0.25">
      <c r="A4415">
        <v>1814273</v>
      </c>
      <c r="B4415">
        <v>1</v>
      </c>
      <c r="C4415" t="s">
        <v>81</v>
      </c>
      <c r="D4415" t="s">
        <v>113</v>
      </c>
      <c r="E4415" t="s">
        <v>131</v>
      </c>
      <c r="F4415" t="s">
        <v>12864</v>
      </c>
      <c r="G4415" t="s">
        <v>133</v>
      </c>
      <c r="H4415" t="s">
        <v>134</v>
      </c>
      <c r="I4415" t="s">
        <v>135</v>
      </c>
      <c r="J4415" t="s">
        <v>136</v>
      </c>
      <c r="K4415" t="s">
        <v>137</v>
      </c>
      <c r="L4415" t="s">
        <v>12865</v>
      </c>
      <c r="M4415" t="s">
        <v>12866</v>
      </c>
      <c r="N4415">
        <v>2.0961111109999999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1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1.9883807262833422</v>
      </c>
      <c r="AC4415">
        <v>0</v>
      </c>
      <c r="AD4415">
        <v>0</v>
      </c>
      <c r="AE4415">
        <v>1.9883807262833422</v>
      </c>
    </row>
    <row r="4416" spans="1:31" x14ac:dyDescent="0.25">
      <c r="A4416">
        <v>1814274</v>
      </c>
      <c r="B4416">
        <v>1</v>
      </c>
      <c r="C4416" t="s">
        <v>80</v>
      </c>
      <c r="D4416" t="s">
        <v>107</v>
      </c>
      <c r="E4416" t="s">
        <v>140</v>
      </c>
      <c r="F4416" t="s">
        <v>12867</v>
      </c>
      <c r="G4416" t="s">
        <v>142</v>
      </c>
      <c r="H4416" t="s">
        <v>143</v>
      </c>
      <c r="I4416" t="s">
        <v>135</v>
      </c>
      <c r="J4416" t="s">
        <v>136</v>
      </c>
      <c r="K4416" t="s">
        <v>137</v>
      </c>
      <c r="L4416" t="s">
        <v>12868</v>
      </c>
      <c r="M4416" t="s">
        <v>12869</v>
      </c>
      <c r="N4416">
        <v>1.776944444</v>
      </c>
      <c r="O4416">
        <v>2</v>
      </c>
      <c r="P4416">
        <v>1078</v>
      </c>
      <c r="Q4416">
        <v>15</v>
      </c>
      <c r="R4416">
        <v>27</v>
      </c>
      <c r="S4416">
        <v>4</v>
      </c>
      <c r="T4416">
        <v>27</v>
      </c>
      <c r="U4416">
        <v>0</v>
      </c>
      <c r="V4416">
        <v>3</v>
      </c>
      <c r="W4416">
        <v>43.679170239842264</v>
      </c>
      <c r="X4416">
        <v>102.06682981033232</v>
      </c>
      <c r="Y4416">
        <v>44.733762348331283</v>
      </c>
      <c r="Z4416">
        <v>11.852072644729365</v>
      </c>
      <c r="AA4416">
        <v>41.009495140349159</v>
      </c>
      <c r="AB4416">
        <v>43.839361529804705</v>
      </c>
      <c r="AC4416">
        <v>0</v>
      </c>
      <c r="AD4416">
        <v>7.7207646961766336</v>
      </c>
      <c r="AE4416">
        <v>294.9014564095657</v>
      </c>
    </row>
    <row r="4417" spans="1:31" x14ac:dyDescent="0.25">
      <c r="A4417">
        <v>1814275</v>
      </c>
      <c r="B4417">
        <v>1</v>
      </c>
      <c r="C4417" t="s">
        <v>80</v>
      </c>
      <c r="D4417" t="s">
        <v>108</v>
      </c>
      <c r="E4417" t="s">
        <v>140</v>
      </c>
      <c r="F4417" t="s">
        <v>12870</v>
      </c>
      <c r="G4417" t="s">
        <v>142</v>
      </c>
      <c r="H4417" t="s">
        <v>143</v>
      </c>
      <c r="I4417" t="s">
        <v>135</v>
      </c>
      <c r="J4417" t="s">
        <v>136</v>
      </c>
      <c r="K4417" t="s">
        <v>137</v>
      </c>
      <c r="L4417" t="s">
        <v>12871</v>
      </c>
      <c r="M4417" t="s">
        <v>12872</v>
      </c>
      <c r="N4417">
        <v>0.53027777700000001</v>
      </c>
      <c r="O4417">
        <v>0</v>
      </c>
      <c r="P4417">
        <v>622</v>
      </c>
      <c r="Q4417">
        <v>0</v>
      </c>
      <c r="R4417">
        <v>88</v>
      </c>
      <c r="S4417">
        <v>2</v>
      </c>
      <c r="T4417">
        <v>84</v>
      </c>
      <c r="U4417">
        <v>0</v>
      </c>
      <c r="V4417">
        <v>0</v>
      </c>
      <c r="W4417">
        <v>0</v>
      </c>
      <c r="X4417">
        <v>29.118200447965258</v>
      </c>
      <c r="Y4417">
        <v>0</v>
      </c>
      <c r="Z4417">
        <v>5.4129910329652935</v>
      </c>
      <c r="AA4417">
        <v>1.6548067152327173</v>
      </c>
      <c r="AB4417">
        <v>23.846033595736866</v>
      </c>
      <c r="AC4417">
        <v>0</v>
      </c>
      <c r="AD4417">
        <v>0</v>
      </c>
      <c r="AE4417">
        <v>60.032031791900138</v>
      </c>
    </row>
    <row r="4418" spans="1:31" x14ac:dyDescent="0.25">
      <c r="A4418">
        <v>1814277</v>
      </c>
      <c r="B4418">
        <v>1</v>
      </c>
      <c r="C4418" t="s">
        <v>81</v>
      </c>
      <c r="D4418" t="s">
        <v>118</v>
      </c>
      <c r="E4418" t="s">
        <v>291</v>
      </c>
      <c r="F4418" t="s">
        <v>12873</v>
      </c>
      <c r="G4418" t="s">
        <v>424</v>
      </c>
      <c r="H4418" t="s">
        <v>134</v>
      </c>
      <c r="I4418" t="s">
        <v>135</v>
      </c>
      <c r="J4418" t="s">
        <v>136</v>
      </c>
      <c r="K4418" t="s">
        <v>137</v>
      </c>
      <c r="L4418" t="s">
        <v>12874</v>
      </c>
      <c r="M4418" t="s">
        <v>12875</v>
      </c>
      <c r="N4418">
        <v>0.85444444399999997</v>
      </c>
      <c r="O4418">
        <v>0</v>
      </c>
      <c r="P4418">
        <v>325</v>
      </c>
      <c r="Q4418">
        <v>0</v>
      </c>
      <c r="R4418">
        <v>12</v>
      </c>
      <c r="S4418">
        <v>0</v>
      </c>
      <c r="T4418">
        <v>4</v>
      </c>
      <c r="U4418">
        <v>0</v>
      </c>
      <c r="V4418">
        <v>0</v>
      </c>
      <c r="W4418">
        <v>0</v>
      </c>
      <c r="X4418">
        <v>31.611573096666692</v>
      </c>
      <c r="Y4418">
        <v>0</v>
      </c>
      <c r="Z4418">
        <v>4.2426028474535196</v>
      </c>
      <c r="AA4418">
        <v>0</v>
      </c>
      <c r="AB4418">
        <v>0.95205511961883338</v>
      </c>
      <c r="AC4418">
        <v>0</v>
      </c>
      <c r="AD4418">
        <v>0</v>
      </c>
      <c r="AE4418">
        <v>36.806231063739048</v>
      </c>
    </row>
    <row r="4419" spans="1:31" x14ac:dyDescent="0.25">
      <c r="A4419">
        <v>1814278</v>
      </c>
      <c r="B4419">
        <v>1</v>
      </c>
      <c r="C4419" t="s">
        <v>80</v>
      </c>
      <c r="D4419" t="s">
        <v>100</v>
      </c>
      <c r="E4419" t="s">
        <v>146</v>
      </c>
      <c r="F4419" t="s">
        <v>12876</v>
      </c>
      <c r="G4419" t="s">
        <v>142</v>
      </c>
      <c r="H4419" t="s">
        <v>143</v>
      </c>
      <c r="I4419" t="s">
        <v>135</v>
      </c>
      <c r="J4419" t="s">
        <v>136</v>
      </c>
      <c r="K4419" t="s">
        <v>137</v>
      </c>
      <c r="L4419" t="s">
        <v>12877</v>
      </c>
      <c r="M4419" t="s">
        <v>12878</v>
      </c>
      <c r="N4419">
        <v>2.8311111109999998</v>
      </c>
      <c r="O4419">
        <v>1</v>
      </c>
      <c r="P4419">
        <v>1852</v>
      </c>
      <c r="Q4419">
        <v>0</v>
      </c>
      <c r="R4419">
        <v>123</v>
      </c>
      <c r="S4419">
        <v>1</v>
      </c>
      <c r="T4419">
        <v>164</v>
      </c>
      <c r="U4419">
        <v>0</v>
      </c>
      <c r="V4419">
        <v>0</v>
      </c>
      <c r="W4419">
        <v>0.47473855299042222</v>
      </c>
      <c r="X4419">
        <v>951.69334669409079</v>
      </c>
      <c r="Y4419">
        <v>0</v>
      </c>
      <c r="Z4419">
        <v>144.49975419705149</v>
      </c>
      <c r="AA4419">
        <v>23.385242688604336</v>
      </c>
      <c r="AB4419">
        <v>296.53119065011947</v>
      </c>
      <c r="AC4419">
        <v>0</v>
      </c>
      <c r="AD4419">
        <v>0</v>
      </c>
      <c r="AE4419">
        <v>1416.5842727828565</v>
      </c>
    </row>
    <row r="4420" spans="1:31" x14ac:dyDescent="0.25">
      <c r="A4420">
        <v>1814280</v>
      </c>
      <c r="B4420">
        <v>1</v>
      </c>
      <c r="C4420" t="s">
        <v>80</v>
      </c>
      <c r="D4420" t="s">
        <v>109</v>
      </c>
      <c r="E4420" t="s">
        <v>193</v>
      </c>
      <c r="F4420" t="s">
        <v>12879</v>
      </c>
      <c r="G4420" t="s">
        <v>235</v>
      </c>
      <c r="H4420" t="s">
        <v>134</v>
      </c>
      <c r="I4420" t="s">
        <v>135</v>
      </c>
      <c r="J4420" t="s">
        <v>136</v>
      </c>
      <c r="K4420" t="s">
        <v>137</v>
      </c>
      <c r="L4420" t="s">
        <v>12880</v>
      </c>
      <c r="M4420" t="s">
        <v>12881</v>
      </c>
      <c r="N4420">
        <v>2.5872222219999998</v>
      </c>
      <c r="O4420">
        <v>0</v>
      </c>
      <c r="P4420">
        <v>17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4.5766436137597939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4.5766436137597939</v>
      </c>
    </row>
    <row r="4421" spans="1:31" x14ac:dyDescent="0.25">
      <c r="A4421">
        <v>1814281</v>
      </c>
      <c r="B4421">
        <v>1</v>
      </c>
      <c r="C4421" t="s">
        <v>81</v>
      </c>
      <c r="D4421" t="s">
        <v>120</v>
      </c>
      <c r="E4421" t="s">
        <v>140</v>
      </c>
      <c r="F4421" t="s">
        <v>12882</v>
      </c>
      <c r="G4421" t="s">
        <v>142</v>
      </c>
      <c r="H4421" t="s">
        <v>143</v>
      </c>
      <c r="I4421" t="s">
        <v>135</v>
      </c>
      <c r="J4421" t="s">
        <v>136</v>
      </c>
      <c r="K4421" t="s">
        <v>137</v>
      </c>
      <c r="L4421" t="s">
        <v>12883</v>
      </c>
      <c r="M4421" t="s">
        <v>12884</v>
      </c>
      <c r="N4421">
        <v>0.58805555499999995</v>
      </c>
      <c r="O4421">
        <v>0</v>
      </c>
      <c r="P4421">
        <v>71</v>
      </c>
      <c r="Q4421">
        <v>54</v>
      </c>
      <c r="R4421">
        <v>9</v>
      </c>
      <c r="S4421">
        <v>11</v>
      </c>
      <c r="T4421">
        <v>3</v>
      </c>
      <c r="U4421">
        <v>0</v>
      </c>
      <c r="V4421">
        <v>0</v>
      </c>
      <c r="W4421">
        <v>0</v>
      </c>
      <c r="X4421">
        <v>9.3975345384100564</v>
      </c>
      <c r="Y4421">
        <v>33.553625233155593</v>
      </c>
      <c r="Z4421">
        <v>1.5345894224569698</v>
      </c>
      <c r="AA4421">
        <v>13.908923191023058</v>
      </c>
      <c r="AB4421">
        <v>0.28685483749707774</v>
      </c>
      <c r="AC4421">
        <v>0</v>
      </c>
      <c r="AD4421">
        <v>0</v>
      </c>
      <c r="AE4421">
        <v>58.681527222542748</v>
      </c>
    </row>
    <row r="4422" spans="1:31" x14ac:dyDescent="0.25">
      <c r="A4422">
        <v>1814284</v>
      </c>
      <c r="B4422">
        <v>1</v>
      </c>
      <c r="C4422" t="s">
        <v>81</v>
      </c>
      <c r="D4422" t="s">
        <v>118</v>
      </c>
      <c r="E4422" t="s">
        <v>140</v>
      </c>
      <c r="F4422" t="s">
        <v>154</v>
      </c>
      <c r="G4422" t="s">
        <v>142</v>
      </c>
      <c r="H4422" t="s">
        <v>143</v>
      </c>
      <c r="I4422" t="s">
        <v>135</v>
      </c>
      <c r="J4422" t="s">
        <v>136</v>
      </c>
      <c r="K4422" t="s">
        <v>137</v>
      </c>
      <c r="L4422" t="s">
        <v>12885</v>
      </c>
      <c r="M4422" t="s">
        <v>12886</v>
      </c>
      <c r="N4422">
        <v>1.0036111109999999</v>
      </c>
      <c r="O4422">
        <v>1</v>
      </c>
      <c r="P4422">
        <v>353</v>
      </c>
      <c r="Q4422">
        <v>44</v>
      </c>
      <c r="R4422">
        <v>33</v>
      </c>
      <c r="S4422">
        <v>9</v>
      </c>
      <c r="T4422">
        <v>38</v>
      </c>
      <c r="U4422">
        <v>0</v>
      </c>
      <c r="V4422">
        <v>0</v>
      </c>
      <c r="W4422">
        <v>0.52903489323245945</v>
      </c>
      <c r="X4422">
        <v>38.504240335993316</v>
      </c>
      <c r="Y4422">
        <v>326.82489423735814</v>
      </c>
      <c r="Z4422">
        <v>19.241364621575528</v>
      </c>
      <c r="AA4422">
        <v>36.970471940549956</v>
      </c>
      <c r="AB4422">
        <v>19.980975258375064</v>
      </c>
      <c r="AC4422">
        <v>0</v>
      </c>
      <c r="AD4422">
        <v>0</v>
      </c>
      <c r="AE4422">
        <v>442.05098128708443</v>
      </c>
    </row>
    <row r="4423" spans="1:31" x14ac:dyDescent="0.25">
      <c r="A4423">
        <v>1814285</v>
      </c>
      <c r="B4423">
        <v>1</v>
      </c>
      <c r="C4423" t="s">
        <v>81</v>
      </c>
      <c r="D4423" t="s">
        <v>123</v>
      </c>
      <c r="E4423" t="s">
        <v>131</v>
      </c>
      <c r="F4423" t="s">
        <v>12887</v>
      </c>
      <c r="G4423" t="s">
        <v>231</v>
      </c>
      <c r="H4423" t="s">
        <v>134</v>
      </c>
      <c r="I4423" t="s">
        <v>135</v>
      </c>
      <c r="J4423" t="s">
        <v>136</v>
      </c>
      <c r="K4423" t="s">
        <v>137</v>
      </c>
      <c r="L4423" t="s">
        <v>12888</v>
      </c>
      <c r="M4423" t="s">
        <v>12889</v>
      </c>
      <c r="N4423">
        <v>0.84861111099999997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1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2.0667797567333338E-2</v>
      </c>
      <c r="AC4423">
        <v>0</v>
      </c>
      <c r="AD4423">
        <v>0</v>
      </c>
      <c r="AE4423">
        <v>2.0667797567333338E-2</v>
      </c>
    </row>
    <row r="4424" spans="1:31" x14ac:dyDescent="0.25">
      <c r="A4424">
        <v>1814286</v>
      </c>
      <c r="B4424">
        <v>1</v>
      </c>
      <c r="C4424" t="s">
        <v>81</v>
      </c>
      <c r="D4424" t="s">
        <v>120</v>
      </c>
      <c r="E4424" t="s">
        <v>193</v>
      </c>
      <c r="F4424" t="s">
        <v>12890</v>
      </c>
      <c r="G4424" t="s">
        <v>235</v>
      </c>
      <c r="H4424" t="s">
        <v>134</v>
      </c>
      <c r="I4424" t="s">
        <v>135</v>
      </c>
      <c r="J4424" t="s">
        <v>136</v>
      </c>
      <c r="K4424" t="s">
        <v>137</v>
      </c>
      <c r="L4424" t="s">
        <v>12891</v>
      </c>
      <c r="M4424" t="s">
        <v>12892</v>
      </c>
      <c r="N4424">
        <v>1.2294444440000001</v>
      </c>
      <c r="O4424">
        <v>0</v>
      </c>
      <c r="P4424">
        <v>59</v>
      </c>
      <c r="Q4424">
        <v>0</v>
      </c>
      <c r="R4424">
        <v>0</v>
      </c>
      <c r="S4424">
        <v>0</v>
      </c>
      <c r="T4424">
        <v>6</v>
      </c>
      <c r="U4424">
        <v>0</v>
      </c>
      <c r="V4424">
        <v>0</v>
      </c>
      <c r="W4424">
        <v>0</v>
      </c>
      <c r="X4424">
        <v>13.534329175628873</v>
      </c>
      <c r="Y4424">
        <v>0</v>
      </c>
      <c r="Z4424">
        <v>0</v>
      </c>
      <c r="AA4424">
        <v>0</v>
      </c>
      <c r="AB4424">
        <v>2.6124837236190404</v>
      </c>
      <c r="AC4424">
        <v>0</v>
      </c>
      <c r="AD4424">
        <v>0</v>
      </c>
      <c r="AE4424">
        <v>16.146812899247912</v>
      </c>
    </row>
    <row r="4425" spans="1:31" x14ac:dyDescent="0.25">
      <c r="A4425">
        <v>1814288</v>
      </c>
      <c r="B4425">
        <v>1</v>
      </c>
      <c r="C4425" t="s">
        <v>80</v>
      </c>
      <c r="D4425" t="s">
        <v>82</v>
      </c>
      <c r="E4425" t="s">
        <v>131</v>
      </c>
      <c r="F4425" t="s">
        <v>12893</v>
      </c>
      <c r="G4425" t="s">
        <v>133</v>
      </c>
      <c r="H4425" t="s">
        <v>134</v>
      </c>
      <c r="I4425" t="s">
        <v>135</v>
      </c>
      <c r="J4425" t="s">
        <v>136</v>
      </c>
      <c r="K4425" t="s">
        <v>137</v>
      </c>
      <c r="L4425" t="s">
        <v>12894</v>
      </c>
      <c r="M4425" t="s">
        <v>12895</v>
      </c>
      <c r="N4425">
        <v>1.348055555</v>
      </c>
      <c r="O4425">
        <v>0</v>
      </c>
      <c r="P4425">
        <v>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</row>
    <row r="4426" spans="1:31" x14ac:dyDescent="0.25">
      <c r="A4426">
        <v>1814289</v>
      </c>
      <c r="B4426">
        <v>1</v>
      </c>
      <c r="C4426" t="s">
        <v>80</v>
      </c>
      <c r="D4426" t="s">
        <v>103</v>
      </c>
      <c r="E4426" t="s">
        <v>146</v>
      </c>
      <c r="F4426" t="s">
        <v>12896</v>
      </c>
      <c r="G4426" t="s">
        <v>142</v>
      </c>
      <c r="H4426" t="s">
        <v>143</v>
      </c>
      <c r="I4426" t="s">
        <v>135</v>
      </c>
      <c r="J4426" t="s">
        <v>136</v>
      </c>
      <c r="K4426" t="s">
        <v>137</v>
      </c>
      <c r="L4426" t="s">
        <v>12897</v>
      </c>
      <c r="M4426" t="s">
        <v>12898</v>
      </c>
      <c r="N4426">
        <v>0.48305555500000003</v>
      </c>
      <c r="O4426">
        <v>0</v>
      </c>
      <c r="P4426">
        <v>482</v>
      </c>
      <c r="Q4426">
        <v>0</v>
      </c>
      <c r="R4426">
        <v>0</v>
      </c>
      <c r="S4426">
        <v>0</v>
      </c>
      <c r="T4426">
        <v>18</v>
      </c>
      <c r="U4426">
        <v>0</v>
      </c>
      <c r="V4426">
        <v>0</v>
      </c>
      <c r="W4426">
        <v>0</v>
      </c>
      <c r="X4426">
        <v>48.074599752957411</v>
      </c>
      <c r="Y4426">
        <v>0</v>
      </c>
      <c r="Z4426">
        <v>0</v>
      </c>
      <c r="AA4426">
        <v>0</v>
      </c>
      <c r="AB4426">
        <v>4.5864860579524649</v>
      </c>
      <c r="AC4426">
        <v>0</v>
      </c>
      <c r="AD4426">
        <v>0</v>
      </c>
      <c r="AE4426">
        <v>52.661085810909874</v>
      </c>
    </row>
    <row r="4427" spans="1:31" x14ac:dyDescent="0.25">
      <c r="A4427">
        <v>1814290</v>
      </c>
      <c r="B4427">
        <v>1</v>
      </c>
      <c r="C4427" t="s">
        <v>81</v>
      </c>
      <c r="D4427" t="s">
        <v>119</v>
      </c>
      <c r="E4427" t="s">
        <v>176</v>
      </c>
      <c r="F4427" t="s">
        <v>12899</v>
      </c>
      <c r="G4427" t="s">
        <v>142</v>
      </c>
      <c r="H4427" t="s">
        <v>143</v>
      </c>
      <c r="I4427" t="s">
        <v>135</v>
      </c>
      <c r="J4427" t="s">
        <v>136</v>
      </c>
      <c r="K4427" t="s">
        <v>137</v>
      </c>
      <c r="L4427" t="s">
        <v>12900</v>
      </c>
      <c r="M4427" t="s">
        <v>12901</v>
      </c>
      <c r="N4427">
        <v>9.2222222000000006E-2</v>
      </c>
      <c r="O4427">
        <v>0</v>
      </c>
      <c r="P4427">
        <v>2116</v>
      </c>
      <c r="Q4427">
        <v>0</v>
      </c>
      <c r="R4427">
        <v>21</v>
      </c>
      <c r="S4427">
        <v>1</v>
      </c>
      <c r="T4427">
        <v>267</v>
      </c>
      <c r="U4427">
        <v>0</v>
      </c>
      <c r="V4427">
        <v>2</v>
      </c>
      <c r="W4427">
        <v>0</v>
      </c>
      <c r="X4427">
        <v>34.795020681003841</v>
      </c>
      <c r="Y4427">
        <v>0</v>
      </c>
      <c r="Z4427">
        <v>0.11709735566532001</v>
      </c>
      <c r="AA4427">
        <v>1.1329239601117536</v>
      </c>
      <c r="AB4427">
        <v>14.937739946590364</v>
      </c>
      <c r="AC4427">
        <v>0</v>
      </c>
      <c r="AD4427">
        <v>0.12713845899321777</v>
      </c>
      <c r="AE4427">
        <v>51.109920402364494</v>
      </c>
    </row>
    <row r="4428" spans="1:31" x14ac:dyDescent="0.25">
      <c r="A4428">
        <v>1814292</v>
      </c>
      <c r="B4428">
        <v>1</v>
      </c>
      <c r="C4428" t="s">
        <v>80</v>
      </c>
      <c r="D4428" t="s">
        <v>108</v>
      </c>
      <c r="E4428" t="s">
        <v>146</v>
      </c>
      <c r="F4428" t="s">
        <v>12902</v>
      </c>
      <c r="G4428" t="s">
        <v>170</v>
      </c>
      <c r="H4428" t="s">
        <v>143</v>
      </c>
      <c r="I4428" t="s">
        <v>135</v>
      </c>
      <c r="J4428" t="s">
        <v>136</v>
      </c>
      <c r="K4428" t="s">
        <v>137</v>
      </c>
      <c r="L4428" t="s">
        <v>12903</v>
      </c>
      <c r="M4428" t="s">
        <v>12904</v>
      </c>
      <c r="N4428">
        <v>1.9358333329999999</v>
      </c>
      <c r="O4428">
        <v>0</v>
      </c>
      <c r="P4428">
        <v>30</v>
      </c>
      <c r="Q4428">
        <v>0</v>
      </c>
      <c r="R4428">
        <v>4</v>
      </c>
      <c r="S4428">
        <v>0</v>
      </c>
      <c r="T4428">
        <v>3</v>
      </c>
      <c r="U4428">
        <v>0</v>
      </c>
      <c r="V4428">
        <v>0</v>
      </c>
      <c r="W4428">
        <v>0</v>
      </c>
      <c r="X4428">
        <v>7.1504126996924295</v>
      </c>
      <c r="Y4428">
        <v>0</v>
      </c>
      <c r="Z4428">
        <v>0.18489779566492417</v>
      </c>
      <c r="AA4428">
        <v>0</v>
      </c>
      <c r="AB4428">
        <v>0.35339379677194421</v>
      </c>
      <c r="AC4428">
        <v>0</v>
      </c>
      <c r="AD4428">
        <v>0</v>
      </c>
      <c r="AE4428">
        <v>7.6887042921292981</v>
      </c>
    </row>
    <row r="4429" spans="1:31" x14ac:dyDescent="0.25">
      <c r="A4429">
        <v>1814293</v>
      </c>
      <c r="B4429">
        <v>1</v>
      </c>
      <c r="C4429" t="s">
        <v>81</v>
      </c>
      <c r="D4429" t="s">
        <v>119</v>
      </c>
      <c r="E4429" t="s">
        <v>146</v>
      </c>
      <c r="F4429" t="s">
        <v>12905</v>
      </c>
      <c r="G4429" t="s">
        <v>142</v>
      </c>
      <c r="H4429" t="s">
        <v>143</v>
      </c>
      <c r="I4429" t="s">
        <v>135</v>
      </c>
      <c r="J4429" t="s">
        <v>136</v>
      </c>
      <c r="K4429" t="s">
        <v>137</v>
      </c>
      <c r="L4429" t="s">
        <v>12906</v>
      </c>
      <c r="M4429" t="s">
        <v>12907</v>
      </c>
      <c r="N4429">
        <v>0.52638888800000005</v>
      </c>
      <c r="O4429">
        <v>0</v>
      </c>
      <c r="P4429">
        <v>455</v>
      </c>
      <c r="Q4429">
        <v>0</v>
      </c>
      <c r="R4429">
        <v>4</v>
      </c>
      <c r="S4429">
        <v>1</v>
      </c>
      <c r="T4429">
        <v>17</v>
      </c>
      <c r="U4429">
        <v>0</v>
      </c>
      <c r="V4429">
        <v>0</v>
      </c>
      <c r="W4429">
        <v>0</v>
      </c>
      <c r="X4429">
        <v>44.72408785030823</v>
      </c>
      <c r="Y4429">
        <v>0</v>
      </c>
      <c r="Z4429">
        <v>7.3838648797355563E-2</v>
      </c>
      <c r="AA4429">
        <v>6.6713591762477193</v>
      </c>
      <c r="AB4429">
        <v>3.22574057285907</v>
      </c>
      <c r="AC4429">
        <v>0</v>
      </c>
      <c r="AD4429">
        <v>0</v>
      </c>
      <c r="AE4429">
        <v>54.695026248212372</v>
      </c>
    </row>
    <row r="4430" spans="1:31" x14ac:dyDescent="0.25">
      <c r="A4430">
        <v>1814294</v>
      </c>
      <c r="B4430">
        <v>1</v>
      </c>
      <c r="C4430" t="s">
        <v>81</v>
      </c>
      <c r="D4430" t="s">
        <v>118</v>
      </c>
      <c r="E4430" t="s">
        <v>131</v>
      </c>
      <c r="F4430" t="s">
        <v>12908</v>
      </c>
      <c r="G4430" t="s">
        <v>133</v>
      </c>
      <c r="H4430" t="s">
        <v>134</v>
      </c>
      <c r="I4430" t="s">
        <v>135</v>
      </c>
      <c r="J4430" t="s">
        <v>136</v>
      </c>
      <c r="K4430" t="s">
        <v>137</v>
      </c>
      <c r="L4430" t="s">
        <v>12909</v>
      </c>
      <c r="M4430" t="s">
        <v>12910</v>
      </c>
      <c r="N4430">
        <v>6.0086111109999996</v>
      </c>
      <c r="O4430">
        <v>0</v>
      </c>
      <c r="P4430">
        <v>2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2.9660482486636779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2.9660482486636779</v>
      </c>
    </row>
    <row r="4431" spans="1:31" x14ac:dyDescent="0.25">
      <c r="A4431">
        <v>1814295</v>
      </c>
      <c r="B4431">
        <v>1</v>
      </c>
      <c r="C4431" t="s">
        <v>81</v>
      </c>
      <c r="D4431" t="s">
        <v>112</v>
      </c>
      <c r="E4431" t="s">
        <v>131</v>
      </c>
      <c r="F4431" t="s">
        <v>12911</v>
      </c>
      <c r="G4431" t="s">
        <v>231</v>
      </c>
      <c r="H4431" t="s">
        <v>134</v>
      </c>
      <c r="I4431" t="s">
        <v>135</v>
      </c>
      <c r="J4431" t="s">
        <v>136</v>
      </c>
      <c r="K4431" t="s">
        <v>137</v>
      </c>
      <c r="L4431" t="s">
        <v>12912</v>
      </c>
      <c r="M4431" t="s">
        <v>12913</v>
      </c>
      <c r="N4431">
        <v>3.631388888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0.11710409658248584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0.11710409658248584</v>
      </c>
    </row>
    <row r="4432" spans="1:31" x14ac:dyDescent="0.25">
      <c r="A4432">
        <v>1814297</v>
      </c>
      <c r="B4432">
        <v>1</v>
      </c>
      <c r="C4432" t="s">
        <v>81</v>
      </c>
      <c r="D4432" t="s">
        <v>120</v>
      </c>
      <c r="E4432" t="s">
        <v>131</v>
      </c>
      <c r="F4432" t="s">
        <v>12914</v>
      </c>
      <c r="G4432" t="s">
        <v>231</v>
      </c>
      <c r="H4432" t="s">
        <v>134</v>
      </c>
      <c r="I4432" t="s">
        <v>135</v>
      </c>
      <c r="J4432" t="s">
        <v>136</v>
      </c>
      <c r="K4432" t="s">
        <v>137</v>
      </c>
      <c r="L4432" t="s">
        <v>12915</v>
      </c>
      <c r="M4432" t="s">
        <v>12916</v>
      </c>
      <c r="N4432">
        <v>1.5961111109999999</v>
      </c>
      <c r="O4432">
        <v>0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1.079759925752247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1.079759925752247</v>
      </c>
    </row>
    <row r="4433" spans="1:31" x14ac:dyDescent="0.25">
      <c r="A4433">
        <v>1814298</v>
      </c>
      <c r="B4433">
        <v>1</v>
      </c>
      <c r="C4433" t="s">
        <v>81</v>
      </c>
      <c r="D4433" t="s">
        <v>113</v>
      </c>
      <c r="E4433" t="s">
        <v>131</v>
      </c>
      <c r="F4433" t="s">
        <v>12917</v>
      </c>
      <c r="G4433" t="s">
        <v>231</v>
      </c>
      <c r="H4433" t="s">
        <v>134</v>
      </c>
      <c r="I4433" t="s">
        <v>135</v>
      </c>
      <c r="J4433" t="s">
        <v>136</v>
      </c>
      <c r="K4433" t="s">
        <v>137</v>
      </c>
      <c r="L4433" t="s">
        <v>12918</v>
      </c>
      <c r="M4433" t="s">
        <v>12919</v>
      </c>
      <c r="N4433">
        <v>1.933333333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3.9221004300616674E-2</v>
      </c>
      <c r="Y4433">
        <v>0</v>
      </c>
      <c r="Z4433">
        <v>0</v>
      </c>
      <c r="AA4433">
        <v>0</v>
      </c>
      <c r="AB4433">
        <v>0.20879816305251392</v>
      </c>
      <c r="AC4433">
        <v>0</v>
      </c>
      <c r="AD4433">
        <v>0</v>
      </c>
      <c r="AE4433">
        <v>0.24801916735313059</v>
      </c>
    </row>
    <row r="4434" spans="1:31" x14ac:dyDescent="0.25">
      <c r="A4434">
        <v>1814300</v>
      </c>
      <c r="B4434">
        <v>1</v>
      </c>
      <c r="C4434" t="s">
        <v>80</v>
      </c>
      <c r="D4434" t="s">
        <v>97</v>
      </c>
      <c r="E4434" t="s">
        <v>131</v>
      </c>
      <c r="F4434" t="s">
        <v>12920</v>
      </c>
      <c r="G4434" t="s">
        <v>133</v>
      </c>
      <c r="H4434" t="s">
        <v>134</v>
      </c>
      <c r="I4434" t="s">
        <v>135</v>
      </c>
      <c r="J4434" t="s">
        <v>136</v>
      </c>
      <c r="K4434" t="s">
        <v>137</v>
      </c>
      <c r="L4434" t="s">
        <v>12921</v>
      </c>
      <c r="M4434" t="s">
        <v>12922</v>
      </c>
      <c r="N4434">
        <v>3.0975000000000001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2.1169511659090903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2.1169511659090903</v>
      </c>
    </row>
    <row r="4435" spans="1:31" x14ac:dyDescent="0.25">
      <c r="A4435">
        <v>1814303</v>
      </c>
      <c r="B4435">
        <v>1</v>
      </c>
      <c r="C4435" t="s">
        <v>80</v>
      </c>
      <c r="D4435" t="s">
        <v>102</v>
      </c>
      <c r="E4435" t="s">
        <v>131</v>
      </c>
      <c r="F4435" t="s">
        <v>12923</v>
      </c>
      <c r="G4435" t="s">
        <v>231</v>
      </c>
      <c r="H4435" t="s">
        <v>134</v>
      </c>
      <c r="I4435" t="s">
        <v>135</v>
      </c>
      <c r="J4435" t="s">
        <v>136</v>
      </c>
      <c r="K4435" t="s">
        <v>137</v>
      </c>
      <c r="L4435" t="s">
        <v>12924</v>
      </c>
      <c r="M4435" t="s">
        <v>12925</v>
      </c>
      <c r="N4435">
        <v>1.3294444439999999</v>
      </c>
      <c r="O4435">
        <v>0</v>
      </c>
      <c r="P4435">
        <v>2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1.3120066058821505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1.3120066058821505</v>
      </c>
    </row>
    <row r="4436" spans="1:31" x14ac:dyDescent="0.25">
      <c r="A4436">
        <v>1814308</v>
      </c>
      <c r="B4436">
        <v>1</v>
      </c>
      <c r="C4436" t="s">
        <v>80</v>
      </c>
      <c r="D4436" t="s">
        <v>97</v>
      </c>
      <c r="E4436" t="s">
        <v>131</v>
      </c>
      <c r="F4436" t="s">
        <v>12926</v>
      </c>
      <c r="G4436" t="s">
        <v>231</v>
      </c>
      <c r="H4436" t="s">
        <v>134</v>
      </c>
      <c r="I4436" t="s">
        <v>135</v>
      </c>
      <c r="J4436" t="s">
        <v>136</v>
      </c>
      <c r="K4436" t="s">
        <v>137</v>
      </c>
      <c r="L4436" t="s">
        <v>12927</v>
      </c>
      <c r="M4436" t="s">
        <v>12928</v>
      </c>
      <c r="N4436">
        <v>2.6811111109999999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0.67710131695851117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0.67710131695851117</v>
      </c>
    </row>
    <row r="4437" spans="1:31" x14ac:dyDescent="0.25">
      <c r="A4437">
        <v>1814309</v>
      </c>
      <c r="B4437">
        <v>1</v>
      </c>
      <c r="C4437" t="s">
        <v>80</v>
      </c>
      <c r="D4437" t="s">
        <v>96</v>
      </c>
      <c r="E4437" t="s">
        <v>326</v>
      </c>
      <c r="F4437" t="s">
        <v>12929</v>
      </c>
      <c r="G4437" t="s">
        <v>195</v>
      </c>
      <c r="H4437" t="s">
        <v>134</v>
      </c>
      <c r="I4437" t="s">
        <v>135</v>
      </c>
      <c r="J4437" t="s">
        <v>136</v>
      </c>
      <c r="K4437" t="s">
        <v>137</v>
      </c>
      <c r="L4437" t="s">
        <v>12930</v>
      </c>
      <c r="M4437" t="s">
        <v>12931</v>
      </c>
      <c r="N4437">
        <v>2.7875000000000001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26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63.130110412992813</v>
      </c>
      <c r="AC4437">
        <v>0</v>
      </c>
      <c r="AD4437">
        <v>0</v>
      </c>
      <c r="AE4437">
        <v>63.130110412992813</v>
      </c>
    </row>
    <row r="4438" spans="1:31" x14ac:dyDescent="0.25">
      <c r="A4438">
        <v>1814310</v>
      </c>
      <c r="B4438">
        <v>1</v>
      </c>
      <c r="C4438" t="s">
        <v>80</v>
      </c>
      <c r="D4438" t="s">
        <v>89</v>
      </c>
      <c r="E4438" t="s">
        <v>131</v>
      </c>
      <c r="F4438" t="s">
        <v>12932</v>
      </c>
      <c r="G4438" t="s">
        <v>231</v>
      </c>
      <c r="H4438" t="s">
        <v>134</v>
      </c>
      <c r="I4438" t="s">
        <v>135</v>
      </c>
      <c r="J4438" t="s">
        <v>136</v>
      </c>
      <c r="K4438" t="s">
        <v>137</v>
      </c>
      <c r="L4438" t="s">
        <v>12933</v>
      </c>
      <c r="M4438" t="s">
        <v>12934</v>
      </c>
      <c r="N4438">
        <v>1.345555555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0.72972983510538192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0.72972983510538192</v>
      </c>
    </row>
    <row r="4439" spans="1:31" x14ac:dyDescent="0.25">
      <c r="A4439">
        <v>1814311</v>
      </c>
      <c r="B4439">
        <v>1</v>
      </c>
      <c r="C4439" t="s">
        <v>80</v>
      </c>
      <c r="D4439" t="s">
        <v>94</v>
      </c>
      <c r="E4439" t="s">
        <v>131</v>
      </c>
      <c r="F4439" t="s">
        <v>12935</v>
      </c>
      <c r="G4439" t="s">
        <v>133</v>
      </c>
      <c r="H4439" t="s">
        <v>134</v>
      </c>
      <c r="I4439" t="s">
        <v>135</v>
      </c>
      <c r="J4439" t="s">
        <v>136</v>
      </c>
      <c r="K4439" t="s">
        <v>137</v>
      </c>
      <c r="L4439" t="s">
        <v>12936</v>
      </c>
      <c r="M4439" t="s">
        <v>12937</v>
      </c>
      <c r="N4439">
        <v>9.8313888879999993</v>
      </c>
      <c r="O4439">
        <v>0</v>
      </c>
      <c r="P4439">
        <v>3</v>
      </c>
      <c r="Q4439">
        <v>0</v>
      </c>
      <c r="R4439">
        <v>0</v>
      </c>
      <c r="S4439">
        <v>0</v>
      </c>
      <c r="T4439">
        <v>1</v>
      </c>
      <c r="U4439">
        <v>0</v>
      </c>
      <c r="V4439">
        <v>0</v>
      </c>
      <c r="W4439">
        <v>0</v>
      </c>
      <c r="X4439">
        <v>5.9231157933805481</v>
      </c>
      <c r="Y4439">
        <v>0</v>
      </c>
      <c r="Z4439">
        <v>0</v>
      </c>
      <c r="AA4439">
        <v>0</v>
      </c>
      <c r="AB4439">
        <v>12.052380667318232</v>
      </c>
      <c r="AC4439">
        <v>0</v>
      </c>
      <c r="AD4439">
        <v>0</v>
      </c>
      <c r="AE4439">
        <v>17.975496460698778</v>
      </c>
    </row>
    <row r="4440" spans="1:31" x14ac:dyDescent="0.25">
      <c r="A4440">
        <v>1814312</v>
      </c>
      <c r="B4440">
        <v>1</v>
      </c>
      <c r="C4440" t="s">
        <v>80</v>
      </c>
      <c r="D4440" t="s">
        <v>93</v>
      </c>
      <c r="E4440" t="s">
        <v>146</v>
      </c>
      <c r="F4440" t="s">
        <v>12938</v>
      </c>
      <c r="G4440" t="s">
        <v>142</v>
      </c>
      <c r="H4440" t="s">
        <v>143</v>
      </c>
      <c r="I4440" t="s">
        <v>135</v>
      </c>
      <c r="J4440" t="s">
        <v>136</v>
      </c>
      <c r="K4440" t="s">
        <v>137</v>
      </c>
      <c r="L4440" t="s">
        <v>12939</v>
      </c>
      <c r="M4440" t="s">
        <v>12940</v>
      </c>
      <c r="N4440">
        <v>0.37583333299999999</v>
      </c>
      <c r="O4440">
        <v>0</v>
      </c>
      <c r="P4440">
        <v>982</v>
      </c>
      <c r="Q4440">
        <v>0</v>
      </c>
      <c r="R4440">
        <v>37</v>
      </c>
      <c r="S4440">
        <v>0</v>
      </c>
      <c r="T4440">
        <v>67</v>
      </c>
      <c r="U4440">
        <v>0</v>
      </c>
      <c r="V4440">
        <v>0</v>
      </c>
      <c r="W4440">
        <v>0</v>
      </c>
      <c r="X4440">
        <v>70.836660441610022</v>
      </c>
      <c r="Y4440">
        <v>0</v>
      </c>
      <c r="Z4440">
        <v>28.032522101683174</v>
      </c>
      <c r="AA4440">
        <v>0</v>
      </c>
      <c r="AB4440">
        <v>10.034083969382461</v>
      </c>
      <c r="AC4440">
        <v>0</v>
      </c>
      <c r="AD4440">
        <v>0</v>
      </c>
      <c r="AE4440">
        <v>108.90326651267566</v>
      </c>
    </row>
    <row r="4441" spans="1:31" x14ac:dyDescent="0.25">
      <c r="A4441">
        <v>1814313</v>
      </c>
      <c r="B4441">
        <v>1</v>
      </c>
      <c r="C4441" t="s">
        <v>80</v>
      </c>
      <c r="D4441" t="s">
        <v>98</v>
      </c>
      <c r="E4441" t="s">
        <v>193</v>
      </c>
      <c r="F4441" t="s">
        <v>12941</v>
      </c>
      <c r="G4441" t="s">
        <v>235</v>
      </c>
      <c r="H4441" t="s">
        <v>134</v>
      </c>
      <c r="I4441" t="s">
        <v>135</v>
      </c>
      <c r="J4441" t="s">
        <v>136</v>
      </c>
      <c r="K4441" t="s">
        <v>137</v>
      </c>
      <c r="L4441" t="s">
        <v>12942</v>
      </c>
      <c r="M4441" t="s">
        <v>12943</v>
      </c>
      <c r="N4441">
        <v>1.4575</v>
      </c>
      <c r="O4441">
        <v>0</v>
      </c>
      <c r="P4441">
        <v>0</v>
      </c>
      <c r="Q4441">
        <v>0</v>
      </c>
      <c r="R4441">
        <v>1</v>
      </c>
      <c r="S4441">
        <v>0</v>
      </c>
      <c r="T4441">
        <v>3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7.5862468787500002E-5</v>
      </c>
      <c r="AA4441">
        <v>0</v>
      </c>
      <c r="AB4441">
        <v>3.0440011747014246</v>
      </c>
      <c r="AC4441">
        <v>0</v>
      </c>
      <c r="AD4441">
        <v>0</v>
      </c>
      <c r="AE4441">
        <v>3.0440770371702119</v>
      </c>
    </row>
    <row r="4442" spans="1:31" x14ac:dyDescent="0.25">
      <c r="A4442">
        <v>1814314</v>
      </c>
      <c r="B4442">
        <v>1</v>
      </c>
      <c r="C4442" t="s">
        <v>81</v>
      </c>
      <c r="D4442" t="s">
        <v>115</v>
      </c>
      <c r="E4442" t="s">
        <v>193</v>
      </c>
      <c r="F4442" t="s">
        <v>12944</v>
      </c>
      <c r="G4442" t="s">
        <v>235</v>
      </c>
      <c r="H4442" t="s">
        <v>134</v>
      </c>
      <c r="I4442" t="s">
        <v>135</v>
      </c>
      <c r="J4442" t="s">
        <v>136</v>
      </c>
      <c r="K4442" t="s">
        <v>137</v>
      </c>
      <c r="L4442" t="s">
        <v>12945</v>
      </c>
      <c r="M4442" t="s">
        <v>12946</v>
      </c>
      <c r="N4442">
        <v>2.565833333</v>
      </c>
      <c r="O4442">
        <v>0</v>
      </c>
      <c r="P4442">
        <v>114</v>
      </c>
      <c r="Q4442">
        <v>0</v>
      </c>
      <c r="R4442">
        <v>1</v>
      </c>
      <c r="S4442">
        <v>0</v>
      </c>
      <c r="T4442">
        <v>14</v>
      </c>
      <c r="U4442">
        <v>0</v>
      </c>
      <c r="V4442">
        <v>0</v>
      </c>
      <c r="W4442">
        <v>0</v>
      </c>
      <c r="X4442">
        <v>29.227702183904537</v>
      </c>
      <c r="Y4442">
        <v>0</v>
      </c>
      <c r="Z4442">
        <v>3.5807969237253126</v>
      </c>
      <c r="AA4442">
        <v>0</v>
      </c>
      <c r="AB4442">
        <v>5.8048528141910483</v>
      </c>
      <c r="AC4442">
        <v>0</v>
      </c>
      <c r="AD4442">
        <v>0</v>
      </c>
      <c r="AE4442">
        <v>38.6133519218209</v>
      </c>
    </row>
    <row r="4443" spans="1:31" x14ac:dyDescent="0.25">
      <c r="A4443">
        <v>1814315</v>
      </c>
      <c r="B4443">
        <v>1</v>
      </c>
      <c r="C4443" t="s">
        <v>80</v>
      </c>
      <c r="D4443" t="s">
        <v>103</v>
      </c>
      <c r="E4443" t="s">
        <v>193</v>
      </c>
      <c r="F4443" t="s">
        <v>12947</v>
      </c>
      <c r="G4443" t="s">
        <v>475</v>
      </c>
      <c r="H4443" t="s">
        <v>134</v>
      </c>
      <c r="I4443" t="s">
        <v>135</v>
      </c>
      <c r="J4443" t="s">
        <v>136</v>
      </c>
      <c r="K4443" t="s">
        <v>137</v>
      </c>
      <c r="L4443" t="s">
        <v>12948</v>
      </c>
      <c r="M4443" t="s">
        <v>12949</v>
      </c>
      <c r="N4443">
        <v>0.91055555499999996</v>
      </c>
      <c r="O4443">
        <v>0</v>
      </c>
      <c r="P4443">
        <v>125</v>
      </c>
      <c r="Q4443">
        <v>0</v>
      </c>
      <c r="R4443">
        <v>0</v>
      </c>
      <c r="S4443">
        <v>0</v>
      </c>
      <c r="T4443">
        <v>16</v>
      </c>
      <c r="U4443">
        <v>0</v>
      </c>
      <c r="V4443">
        <v>0</v>
      </c>
      <c r="W4443">
        <v>0</v>
      </c>
      <c r="X4443">
        <v>27.162405504178793</v>
      </c>
      <c r="Y4443">
        <v>0</v>
      </c>
      <c r="Z4443">
        <v>0</v>
      </c>
      <c r="AA4443">
        <v>0</v>
      </c>
      <c r="AB4443">
        <v>15.487479679583553</v>
      </c>
      <c r="AC4443">
        <v>0</v>
      </c>
      <c r="AD4443">
        <v>0</v>
      </c>
      <c r="AE4443">
        <v>42.649885183762343</v>
      </c>
    </row>
    <row r="4444" spans="1:31" x14ac:dyDescent="0.25">
      <c r="A4444">
        <v>1814317</v>
      </c>
      <c r="B4444">
        <v>1</v>
      </c>
      <c r="C4444" t="s">
        <v>80</v>
      </c>
      <c r="D4444" t="s">
        <v>93</v>
      </c>
      <c r="E4444" t="s">
        <v>193</v>
      </c>
      <c r="F4444" t="s">
        <v>12950</v>
      </c>
      <c r="G4444" t="s">
        <v>373</v>
      </c>
      <c r="H4444" t="s">
        <v>134</v>
      </c>
      <c r="I4444" t="s">
        <v>135</v>
      </c>
      <c r="J4444" t="s">
        <v>136</v>
      </c>
      <c r="K4444" t="s">
        <v>137</v>
      </c>
      <c r="L4444" t="s">
        <v>12951</v>
      </c>
      <c r="M4444" t="s">
        <v>12952</v>
      </c>
      <c r="N4444">
        <v>2.8152777769999999</v>
      </c>
      <c r="O4444">
        <v>0</v>
      </c>
      <c r="P4444">
        <v>0</v>
      </c>
      <c r="Q4444">
        <v>0</v>
      </c>
      <c r="R4444">
        <v>8</v>
      </c>
      <c r="S4444">
        <v>0</v>
      </c>
      <c r="T4444">
        <v>2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4.3417990888885631</v>
      </c>
      <c r="AA4444">
        <v>0</v>
      </c>
      <c r="AB4444">
        <v>0.48679902762708327</v>
      </c>
      <c r="AC4444">
        <v>0</v>
      </c>
      <c r="AD4444">
        <v>0</v>
      </c>
      <c r="AE4444">
        <v>4.8285981165156464</v>
      </c>
    </row>
    <row r="4445" spans="1:31" x14ac:dyDescent="0.25">
      <c r="A4445">
        <v>1814319</v>
      </c>
      <c r="B4445">
        <v>1</v>
      </c>
      <c r="C4445" t="s">
        <v>80</v>
      </c>
      <c r="D4445" t="s">
        <v>96</v>
      </c>
      <c r="E4445" t="s">
        <v>131</v>
      </c>
      <c r="F4445" t="s">
        <v>12953</v>
      </c>
      <c r="G4445" t="s">
        <v>231</v>
      </c>
      <c r="H4445" t="s">
        <v>134</v>
      </c>
      <c r="I4445" t="s">
        <v>135</v>
      </c>
      <c r="J4445" t="s">
        <v>136</v>
      </c>
      <c r="K4445" t="s">
        <v>137</v>
      </c>
      <c r="L4445" t="s">
        <v>12954</v>
      </c>
      <c r="M4445" t="s">
        <v>12955</v>
      </c>
      <c r="N4445">
        <v>3.5947222220000001</v>
      </c>
      <c r="O4445">
        <v>0</v>
      </c>
      <c r="P4445">
        <v>1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3.9510707389291671E-3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3.9510707389291671E-3</v>
      </c>
    </row>
    <row r="4446" spans="1:31" x14ac:dyDescent="0.25">
      <c r="A4446">
        <v>1814322</v>
      </c>
      <c r="B4446">
        <v>1</v>
      </c>
      <c r="C4446" t="s">
        <v>80</v>
      </c>
      <c r="D4446" t="s">
        <v>92</v>
      </c>
      <c r="E4446" t="s">
        <v>131</v>
      </c>
      <c r="F4446" t="s">
        <v>12956</v>
      </c>
      <c r="G4446" t="s">
        <v>231</v>
      </c>
      <c r="H4446" t="s">
        <v>134</v>
      </c>
      <c r="I4446" t="s">
        <v>135</v>
      </c>
      <c r="J4446" t="s">
        <v>136</v>
      </c>
      <c r="K4446" t="s">
        <v>137</v>
      </c>
      <c r="L4446" t="s">
        <v>12957</v>
      </c>
      <c r="M4446" t="s">
        <v>12958</v>
      </c>
      <c r="N4446">
        <v>0.97166666599999996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4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2.8208307810808129</v>
      </c>
      <c r="AC4446">
        <v>0</v>
      </c>
      <c r="AD4446">
        <v>0</v>
      </c>
      <c r="AE4446">
        <v>2.8208307810808129</v>
      </c>
    </row>
    <row r="4447" spans="1:31" x14ac:dyDescent="0.25">
      <c r="A4447">
        <v>1814323</v>
      </c>
      <c r="B4447">
        <v>1</v>
      </c>
      <c r="C4447" t="s">
        <v>81</v>
      </c>
      <c r="D4447" t="s">
        <v>121</v>
      </c>
      <c r="E4447" t="s">
        <v>131</v>
      </c>
      <c r="F4447" t="s">
        <v>12959</v>
      </c>
      <c r="G4447" t="s">
        <v>279</v>
      </c>
      <c r="H4447" t="s">
        <v>134</v>
      </c>
      <c r="I4447" t="s">
        <v>135</v>
      </c>
      <c r="J4447" t="s">
        <v>136</v>
      </c>
      <c r="K4447" t="s">
        <v>137</v>
      </c>
      <c r="L4447" t="s">
        <v>12960</v>
      </c>
      <c r="M4447" t="s">
        <v>12961</v>
      </c>
      <c r="N4447">
        <v>1.9827777769999999</v>
      </c>
      <c r="O4447">
        <v>0</v>
      </c>
      <c r="P4447">
        <v>3</v>
      </c>
      <c r="Q4447">
        <v>0</v>
      </c>
      <c r="R4447">
        <v>0</v>
      </c>
      <c r="S4447">
        <v>0</v>
      </c>
      <c r="T4447">
        <v>1</v>
      </c>
      <c r="U4447">
        <v>0</v>
      </c>
      <c r="V4447">
        <v>0</v>
      </c>
      <c r="W4447">
        <v>0</v>
      </c>
      <c r="X4447">
        <v>0.51320152760566284</v>
      </c>
      <c r="Y4447">
        <v>0</v>
      </c>
      <c r="Z4447">
        <v>0</v>
      </c>
      <c r="AA4447">
        <v>0</v>
      </c>
      <c r="AB4447">
        <v>0.11820900429949723</v>
      </c>
      <c r="AC4447">
        <v>0</v>
      </c>
      <c r="AD4447">
        <v>0</v>
      </c>
      <c r="AE4447">
        <v>0.63141053190516006</v>
      </c>
    </row>
    <row r="4448" spans="1:31" x14ac:dyDescent="0.25">
      <c r="A4448">
        <v>1814325</v>
      </c>
      <c r="B4448">
        <v>1</v>
      </c>
      <c r="C4448" t="s">
        <v>81</v>
      </c>
      <c r="D4448" t="s">
        <v>128</v>
      </c>
      <c r="E4448" t="s">
        <v>193</v>
      </c>
      <c r="F4448" t="s">
        <v>12962</v>
      </c>
      <c r="G4448" t="s">
        <v>826</v>
      </c>
      <c r="H4448" t="s">
        <v>134</v>
      </c>
      <c r="I4448" t="s">
        <v>135</v>
      </c>
      <c r="J4448" t="s">
        <v>136</v>
      </c>
      <c r="K4448" t="s">
        <v>137</v>
      </c>
      <c r="L4448" t="s">
        <v>12963</v>
      </c>
      <c r="M4448" t="s">
        <v>12964</v>
      </c>
      <c r="N4448">
        <v>1.8705555549999999</v>
      </c>
      <c r="O4448">
        <v>0</v>
      </c>
      <c r="P4448">
        <v>52</v>
      </c>
      <c r="Q4448">
        <v>0</v>
      </c>
      <c r="R4448">
        <v>0</v>
      </c>
      <c r="S4448">
        <v>0</v>
      </c>
      <c r="T4448">
        <v>7</v>
      </c>
      <c r="U4448">
        <v>0</v>
      </c>
      <c r="V4448">
        <v>0</v>
      </c>
      <c r="W4448">
        <v>0</v>
      </c>
      <c r="X4448">
        <v>22.049037847940607</v>
      </c>
      <c r="Y4448">
        <v>0</v>
      </c>
      <c r="Z4448">
        <v>0</v>
      </c>
      <c r="AA4448">
        <v>0</v>
      </c>
      <c r="AB4448">
        <v>4.4245743563359801</v>
      </c>
      <c r="AC4448">
        <v>0</v>
      </c>
      <c r="AD4448">
        <v>0</v>
      </c>
      <c r="AE4448">
        <v>26.473612204276588</v>
      </c>
    </row>
    <row r="4449" spans="1:31" x14ac:dyDescent="0.25">
      <c r="A4449">
        <v>1814328</v>
      </c>
      <c r="B4449">
        <v>1</v>
      </c>
      <c r="C4449" t="s">
        <v>80</v>
      </c>
      <c r="D4449" t="s">
        <v>96</v>
      </c>
      <c r="E4449" t="s">
        <v>131</v>
      </c>
      <c r="F4449" t="s">
        <v>12965</v>
      </c>
      <c r="G4449" t="s">
        <v>231</v>
      </c>
      <c r="H4449" t="s">
        <v>134</v>
      </c>
      <c r="I4449" t="s">
        <v>135</v>
      </c>
      <c r="J4449" t="s">
        <v>136</v>
      </c>
      <c r="K4449" t="s">
        <v>137</v>
      </c>
      <c r="L4449" t="s">
        <v>12966</v>
      </c>
      <c r="M4449" t="s">
        <v>12967</v>
      </c>
      <c r="N4449">
        <v>3.67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0.10402738225626668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0.10402738225626668</v>
      </c>
    </row>
    <row r="4450" spans="1:31" x14ac:dyDescent="0.25">
      <c r="A4450">
        <v>1814331</v>
      </c>
      <c r="B4450">
        <v>1</v>
      </c>
      <c r="C4450" t="s">
        <v>80</v>
      </c>
      <c r="D4450" t="s">
        <v>105</v>
      </c>
      <c r="E4450" t="s">
        <v>176</v>
      </c>
      <c r="F4450" t="s">
        <v>12968</v>
      </c>
      <c r="G4450" t="s">
        <v>142</v>
      </c>
      <c r="H4450" t="s">
        <v>143</v>
      </c>
      <c r="I4450" t="s">
        <v>135</v>
      </c>
      <c r="J4450" t="s">
        <v>136</v>
      </c>
      <c r="K4450" t="s">
        <v>137</v>
      </c>
      <c r="L4450" t="s">
        <v>12969</v>
      </c>
      <c r="M4450" t="s">
        <v>12970</v>
      </c>
      <c r="N4450">
        <v>0.67611111099999999</v>
      </c>
      <c r="O4450">
        <v>0</v>
      </c>
      <c r="P4450">
        <v>1725</v>
      </c>
      <c r="Q4450">
        <v>0</v>
      </c>
      <c r="R4450">
        <v>8</v>
      </c>
      <c r="S4450">
        <v>8</v>
      </c>
      <c r="T4450">
        <v>88</v>
      </c>
      <c r="U4450">
        <v>6</v>
      </c>
      <c r="V4450">
        <v>4</v>
      </c>
      <c r="W4450">
        <v>0</v>
      </c>
      <c r="X4450">
        <v>291.35003231825584</v>
      </c>
      <c r="Y4450">
        <v>0</v>
      </c>
      <c r="Z4450">
        <v>1.7381122592538523</v>
      </c>
      <c r="AA4450">
        <v>44.431938706755375</v>
      </c>
      <c r="AB4450">
        <v>56.843966043868754</v>
      </c>
      <c r="AC4450">
        <v>129.06429638410037</v>
      </c>
      <c r="AD4450">
        <v>3.7756113990664679</v>
      </c>
      <c r="AE4450">
        <v>527.20395711130072</v>
      </c>
    </row>
    <row r="4451" spans="1:31" x14ac:dyDescent="0.25">
      <c r="A4451">
        <v>1814333</v>
      </c>
      <c r="B4451">
        <v>1</v>
      </c>
      <c r="C4451" t="s">
        <v>81</v>
      </c>
      <c r="D4451" t="s">
        <v>119</v>
      </c>
      <c r="E4451" t="s">
        <v>193</v>
      </c>
      <c r="F4451" t="s">
        <v>12971</v>
      </c>
      <c r="G4451" t="s">
        <v>447</v>
      </c>
      <c r="H4451" t="s">
        <v>134</v>
      </c>
      <c r="I4451" t="s">
        <v>135</v>
      </c>
      <c r="J4451" t="s">
        <v>136</v>
      </c>
      <c r="K4451" t="s">
        <v>137</v>
      </c>
      <c r="L4451" t="s">
        <v>12972</v>
      </c>
      <c r="M4451" t="s">
        <v>12973</v>
      </c>
      <c r="N4451">
        <v>5.0508333329999999</v>
      </c>
      <c r="O4451">
        <v>0</v>
      </c>
      <c r="P4451">
        <v>17</v>
      </c>
      <c r="Q4451">
        <v>0</v>
      </c>
      <c r="R4451">
        <v>1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11.444763641022556</v>
      </c>
      <c r="Y4451">
        <v>0</v>
      </c>
      <c r="Z4451">
        <v>1.910460269403675</v>
      </c>
      <c r="AA4451">
        <v>0</v>
      </c>
      <c r="AB4451">
        <v>1.0496805120111113E-3</v>
      </c>
      <c r="AC4451">
        <v>0</v>
      </c>
      <c r="AD4451">
        <v>0</v>
      </c>
      <c r="AE4451">
        <v>13.356273590938242</v>
      </c>
    </row>
    <row r="4452" spans="1:31" x14ac:dyDescent="0.25">
      <c r="A4452">
        <v>1814335</v>
      </c>
      <c r="B4452">
        <v>1</v>
      </c>
      <c r="C4452" t="s">
        <v>80</v>
      </c>
      <c r="D4452" t="s">
        <v>82</v>
      </c>
      <c r="E4452" t="s">
        <v>131</v>
      </c>
      <c r="F4452" t="s">
        <v>12974</v>
      </c>
      <c r="G4452" t="s">
        <v>133</v>
      </c>
      <c r="H4452" t="s">
        <v>134</v>
      </c>
      <c r="I4452" t="s">
        <v>135</v>
      </c>
      <c r="J4452" t="s">
        <v>136</v>
      </c>
      <c r="K4452" t="s">
        <v>137</v>
      </c>
      <c r="L4452" t="s">
        <v>12975</v>
      </c>
      <c r="M4452" t="s">
        <v>12976</v>
      </c>
      <c r="N4452">
        <v>2.340833333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2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3.9494329292979331</v>
      </c>
      <c r="AC4452">
        <v>0</v>
      </c>
      <c r="AD4452">
        <v>0</v>
      </c>
      <c r="AE4452">
        <v>3.9494329292979331</v>
      </c>
    </row>
    <row r="4453" spans="1:31" x14ac:dyDescent="0.25">
      <c r="A4453">
        <v>1814337</v>
      </c>
      <c r="B4453">
        <v>1</v>
      </c>
      <c r="C4453" t="s">
        <v>80</v>
      </c>
      <c r="D4453" t="s">
        <v>96</v>
      </c>
      <c r="E4453" t="s">
        <v>131</v>
      </c>
      <c r="F4453" t="s">
        <v>12977</v>
      </c>
      <c r="G4453" t="s">
        <v>133</v>
      </c>
      <c r="H4453" t="s">
        <v>134</v>
      </c>
      <c r="I4453" t="s">
        <v>135</v>
      </c>
      <c r="J4453" t="s">
        <v>136</v>
      </c>
      <c r="K4453" t="s">
        <v>137</v>
      </c>
      <c r="L4453" t="s">
        <v>12978</v>
      </c>
      <c r="M4453" t="s">
        <v>12979</v>
      </c>
      <c r="N4453">
        <v>3.9030555549999999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3.4341769877558335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3.4341769877558335</v>
      </c>
    </row>
    <row r="4454" spans="1:31" x14ac:dyDescent="0.25">
      <c r="A4454">
        <v>1814339</v>
      </c>
      <c r="B4454">
        <v>1</v>
      </c>
      <c r="C4454" t="s">
        <v>80</v>
      </c>
      <c r="D4454" t="s">
        <v>100</v>
      </c>
      <c r="E4454" t="s">
        <v>193</v>
      </c>
      <c r="F4454" t="s">
        <v>11124</v>
      </c>
      <c r="G4454" t="s">
        <v>1987</v>
      </c>
      <c r="H4454" t="s">
        <v>134</v>
      </c>
      <c r="I4454" t="s">
        <v>135</v>
      </c>
      <c r="J4454" t="s">
        <v>136</v>
      </c>
      <c r="K4454" t="s">
        <v>137</v>
      </c>
      <c r="L4454" t="s">
        <v>12980</v>
      </c>
      <c r="M4454" t="s">
        <v>12981</v>
      </c>
      <c r="N4454">
        <v>3.0847222219999999</v>
      </c>
      <c r="O4454">
        <v>0</v>
      </c>
      <c r="P4454">
        <v>2</v>
      </c>
      <c r="Q4454">
        <v>0</v>
      </c>
      <c r="R4454">
        <v>1</v>
      </c>
      <c r="S4454">
        <v>0</v>
      </c>
      <c r="T4454">
        <v>3</v>
      </c>
      <c r="U4454">
        <v>0</v>
      </c>
      <c r="V4454">
        <v>0</v>
      </c>
      <c r="W4454">
        <v>0</v>
      </c>
      <c r="X4454">
        <v>1.1920313449530369</v>
      </c>
      <c r="Y4454">
        <v>0</v>
      </c>
      <c r="Z4454">
        <v>1.8373867229966034</v>
      </c>
      <c r="AA4454">
        <v>0</v>
      </c>
      <c r="AB4454">
        <v>7.0092827675372398</v>
      </c>
      <c r="AC4454">
        <v>0</v>
      </c>
      <c r="AD4454">
        <v>0</v>
      </c>
      <c r="AE4454">
        <v>10.03870083548688</v>
      </c>
    </row>
    <row r="4455" spans="1:31" x14ac:dyDescent="0.25">
      <c r="A4455">
        <v>1814340</v>
      </c>
      <c r="B4455">
        <v>1</v>
      </c>
      <c r="C4455" t="s">
        <v>80</v>
      </c>
      <c r="D4455" t="s">
        <v>98</v>
      </c>
      <c r="E4455" t="s">
        <v>193</v>
      </c>
      <c r="F4455" t="s">
        <v>4268</v>
      </c>
      <c r="G4455" t="s">
        <v>826</v>
      </c>
      <c r="H4455" t="s">
        <v>134</v>
      </c>
      <c r="I4455" t="s">
        <v>135</v>
      </c>
      <c r="J4455" t="s">
        <v>136</v>
      </c>
      <c r="K4455" t="s">
        <v>137</v>
      </c>
      <c r="L4455" t="s">
        <v>12982</v>
      </c>
      <c r="M4455" t="s">
        <v>12983</v>
      </c>
      <c r="N4455">
        <v>1.898055555</v>
      </c>
      <c r="O4455">
        <v>0</v>
      </c>
      <c r="P4455">
        <v>62</v>
      </c>
      <c r="Q4455">
        <v>0</v>
      </c>
      <c r="R4455">
        <v>7</v>
      </c>
      <c r="S4455">
        <v>0</v>
      </c>
      <c r="T4455">
        <v>26</v>
      </c>
      <c r="U4455">
        <v>0</v>
      </c>
      <c r="V4455">
        <v>0</v>
      </c>
      <c r="W4455">
        <v>0</v>
      </c>
      <c r="X4455">
        <v>25.680136702929897</v>
      </c>
      <c r="Y4455">
        <v>0</v>
      </c>
      <c r="Z4455">
        <v>2.769200463330455</v>
      </c>
      <c r="AA4455">
        <v>0</v>
      </c>
      <c r="AB4455">
        <v>12.060236624182714</v>
      </c>
      <c r="AC4455">
        <v>0</v>
      </c>
      <c r="AD4455">
        <v>0</v>
      </c>
      <c r="AE4455">
        <v>40.509573790443071</v>
      </c>
    </row>
    <row r="4456" spans="1:31" x14ac:dyDescent="0.25">
      <c r="A4456">
        <v>1814342</v>
      </c>
      <c r="B4456">
        <v>1</v>
      </c>
      <c r="C4456" t="s">
        <v>80</v>
      </c>
      <c r="D4456" t="s">
        <v>106</v>
      </c>
      <c r="E4456" t="s">
        <v>291</v>
      </c>
      <c r="F4456" t="s">
        <v>12984</v>
      </c>
      <c r="G4456" t="s">
        <v>1987</v>
      </c>
      <c r="H4456" t="s">
        <v>134</v>
      </c>
      <c r="I4456" t="s">
        <v>135</v>
      </c>
      <c r="J4456" t="s">
        <v>136</v>
      </c>
      <c r="K4456" t="s">
        <v>137</v>
      </c>
      <c r="L4456" t="s">
        <v>12985</v>
      </c>
      <c r="M4456" t="s">
        <v>12986</v>
      </c>
      <c r="N4456">
        <v>4.2311111109999997</v>
      </c>
      <c r="O4456">
        <v>0</v>
      </c>
      <c r="P4456">
        <v>92</v>
      </c>
      <c r="Q4456">
        <v>0</v>
      </c>
      <c r="R4456">
        <v>0</v>
      </c>
      <c r="S4456">
        <v>0</v>
      </c>
      <c r="T4456">
        <v>9</v>
      </c>
      <c r="U4456">
        <v>0</v>
      </c>
      <c r="V4456">
        <v>0</v>
      </c>
      <c r="W4456">
        <v>0</v>
      </c>
      <c r="X4456">
        <v>73.260911485172088</v>
      </c>
      <c r="Y4456">
        <v>0</v>
      </c>
      <c r="Z4456">
        <v>0</v>
      </c>
      <c r="AA4456">
        <v>0</v>
      </c>
      <c r="AB4456">
        <v>2.8200488860687942</v>
      </c>
      <c r="AC4456">
        <v>0</v>
      </c>
      <c r="AD4456">
        <v>0</v>
      </c>
      <c r="AE4456">
        <v>76.080960371240877</v>
      </c>
    </row>
    <row r="4457" spans="1:31" x14ac:dyDescent="0.25">
      <c r="A4457">
        <v>1814344</v>
      </c>
      <c r="B4457">
        <v>1</v>
      </c>
      <c r="C4457" t="s">
        <v>80</v>
      </c>
      <c r="D4457" t="s">
        <v>96</v>
      </c>
      <c r="E4457" t="s">
        <v>131</v>
      </c>
      <c r="F4457" t="s">
        <v>12987</v>
      </c>
      <c r="G4457" t="s">
        <v>209</v>
      </c>
      <c r="H4457" t="s">
        <v>134</v>
      </c>
      <c r="I4457" t="s">
        <v>135</v>
      </c>
      <c r="J4457" t="s">
        <v>136</v>
      </c>
      <c r="K4457" t="s">
        <v>137</v>
      </c>
      <c r="L4457" t="s">
        <v>12988</v>
      </c>
      <c r="M4457" t="s">
        <v>12989</v>
      </c>
      <c r="N4457">
        <v>8.9583333330000006</v>
      </c>
      <c r="O4457">
        <v>0</v>
      </c>
      <c r="P4457">
        <v>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3.3123296058674314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3.3123296058674314</v>
      </c>
    </row>
    <row r="4458" spans="1:31" x14ac:dyDescent="0.25">
      <c r="A4458">
        <v>1814345</v>
      </c>
      <c r="B4458">
        <v>1</v>
      </c>
      <c r="C4458" t="s">
        <v>80</v>
      </c>
      <c r="D4458" t="s">
        <v>93</v>
      </c>
      <c r="E4458" t="s">
        <v>193</v>
      </c>
      <c r="F4458" t="s">
        <v>12990</v>
      </c>
      <c r="G4458" t="s">
        <v>2090</v>
      </c>
      <c r="H4458" t="s">
        <v>134</v>
      </c>
      <c r="I4458" t="s">
        <v>135</v>
      </c>
      <c r="J4458" t="s">
        <v>136</v>
      </c>
      <c r="K4458" t="s">
        <v>137</v>
      </c>
      <c r="L4458" t="s">
        <v>12991</v>
      </c>
      <c r="M4458" t="s">
        <v>12992</v>
      </c>
      <c r="N4458">
        <v>1.6525000000000001</v>
      </c>
      <c r="O4458">
        <v>0</v>
      </c>
      <c r="P4458">
        <v>85</v>
      </c>
      <c r="Q4458">
        <v>0</v>
      </c>
      <c r="R4458">
        <v>2</v>
      </c>
      <c r="S4458">
        <v>0</v>
      </c>
      <c r="T4458">
        <v>23</v>
      </c>
      <c r="U4458">
        <v>0</v>
      </c>
      <c r="V4458">
        <v>0</v>
      </c>
      <c r="W4458">
        <v>0</v>
      </c>
      <c r="X4458">
        <v>25.265209766182345</v>
      </c>
      <c r="Y4458">
        <v>0</v>
      </c>
      <c r="Z4458">
        <v>19.249380958429104</v>
      </c>
      <c r="AA4458">
        <v>0</v>
      </c>
      <c r="AB4458">
        <v>42.830772483679489</v>
      </c>
      <c r="AC4458">
        <v>0</v>
      </c>
      <c r="AD4458">
        <v>0</v>
      </c>
      <c r="AE4458">
        <v>87.345363208290934</v>
      </c>
    </row>
    <row r="4459" spans="1:31" x14ac:dyDescent="0.25">
      <c r="A4459">
        <v>1814348</v>
      </c>
      <c r="B4459">
        <v>1</v>
      </c>
      <c r="C4459" t="s">
        <v>81</v>
      </c>
      <c r="D4459" t="s">
        <v>128</v>
      </c>
      <c r="E4459" t="s">
        <v>131</v>
      </c>
      <c r="F4459" t="s">
        <v>12993</v>
      </c>
      <c r="G4459" t="s">
        <v>209</v>
      </c>
      <c r="H4459" t="s">
        <v>134</v>
      </c>
      <c r="I4459" t="s">
        <v>135</v>
      </c>
      <c r="J4459" t="s">
        <v>136</v>
      </c>
      <c r="K4459" t="s">
        <v>137</v>
      </c>
      <c r="L4459" t="s">
        <v>12994</v>
      </c>
      <c r="M4459" t="s">
        <v>12995</v>
      </c>
      <c r="N4459">
        <v>2.4363888880000002</v>
      </c>
      <c r="O4459">
        <v>0</v>
      </c>
      <c r="P4459">
        <v>7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4.5432263739143961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4.5432263739143961</v>
      </c>
    </row>
    <row r="4460" spans="1:31" x14ac:dyDescent="0.25">
      <c r="A4460">
        <v>1814349</v>
      </c>
      <c r="B4460">
        <v>1</v>
      </c>
      <c r="C4460" t="s">
        <v>81</v>
      </c>
      <c r="D4460" t="s">
        <v>120</v>
      </c>
      <c r="E4460" t="s">
        <v>131</v>
      </c>
      <c r="F4460" t="s">
        <v>12996</v>
      </c>
      <c r="G4460" t="s">
        <v>231</v>
      </c>
      <c r="H4460" t="s">
        <v>134</v>
      </c>
      <c r="I4460" t="s">
        <v>135</v>
      </c>
      <c r="J4460" t="s">
        <v>136</v>
      </c>
      <c r="K4460" t="s">
        <v>137</v>
      </c>
      <c r="L4460" t="s">
        <v>12997</v>
      </c>
      <c r="M4460" t="s">
        <v>12998</v>
      </c>
      <c r="N4460">
        <v>1.330833333</v>
      </c>
      <c r="O4460">
        <v>0</v>
      </c>
      <c r="P4460">
        <v>3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1.1123421248825185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1.1123421248825185</v>
      </c>
    </row>
    <row r="4461" spans="1:31" x14ac:dyDescent="0.25">
      <c r="A4461">
        <v>1814350</v>
      </c>
      <c r="B4461">
        <v>1</v>
      </c>
      <c r="C4461" t="s">
        <v>80</v>
      </c>
      <c r="D4461" t="s">
        <v>96</v>
      </c>
      <c r="E4461" t="s">
        <v>146</v>
      </c>
      <c r="F4461" t="s">
        <v>12999</v>
      </c>
      <c r="G4461" t="s">
        <v>170</v>
      </c>
      <c r="H4461" t="s">
        <v>143</v>
      </c>
      <c r="I4461" t="s">
        <v>135</v>
      </c>
      <c r="J4461" t="s">
        <v>136</v>
      </c>
      <c r="K4461" t="s">
        <v>137</v>
      </c>
      <c r="L4461" t="s">
        <v>13000</v>
      </c>
      <c r="M4461" t="s">
        <v>13001</v>
      </c>
      <c r="N4461">
        <v>6.5097222219999997</v>
      </c>
      <c r="O4461">
        <v>0</v>
      </c>
      <c r="P4461">
        <v>0</v>
      </c>
      <c r="Q4461">
        <v>0</v>
      </c>
      <c r="R4461">
        <v>0</v>
      </c>
      <c r="S4461">
        <v>2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480.88071692610202</v>
      </c>
      <c r="AB4461">
        <v>0</v>
      </c>
      <c r="AC4461">
        <v>0</v>
      </c>
      <c r="AD4461">
        <v>0</v>
      </c>
      <c r="AE4461">
        <v>480.88071692610202</v>
      </c>
    </row>
    <row r="4462" spans="1:31" x14ac:dyDescent="0.25">
      <c r="A4462">
        <v>1814352</v>
      </c>
      <c r="B4462">
        <v>1</v>
      </c>
      <c r="C4462" t="s">
        <v>80</v>
      </c>
      <c r="D4462" t="s">
        <v>97</v>
      </c>
      <c r="E4462" t="s">
        <v>131</v>
      </c>
      <c r="F4462" t="s">
        <v>13002</v>
      </c>
      <c r="G4462" t="s">
        <v>133</v>
      </c>
      <c r="H4462" t="s">
        <v>134</v>
      </c>
      <c r="I4462" t="s">
        <v>135</v>
      </c>
      <c r="J4462" t="s">
        <v>136</v>
      </c>
      <c r="K4462" t="s">
        <v>137</v>
      </c>
      <c r="L4462" t="s">
        <v>13003</v>
      </c>
      <c r="M4462" t="s">
        <v>13004</v>
      </c>
      <c r="N4462">
        <v>3.8363888880000001</v>
      </c>
      <c r="O4462">
        <v>0</v>
      </c>
      <c r="P4462">
        <v>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0.28351483515495834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0.28351483515495834</v>
      </c>
    </row>
    <row r="4463" spans="1:31" x14ac:dyDescent="0.25">
      <c r="A4463">
        <v>1814353</v>
      </c>
      <c r="B4463">
        <v>1</v>
      </c>
      <c r="C4463" t="s">
        <v>80</v>
      </c>
      <c r="D4463" t="s">
        <v>96</v>
      </c>
      <c r="E4463" t="s">
        <v>193</v>
      </c>
      <c r="F4463" t="s">
        <v>13005</v>
      </c>
      <c r="G4463" t="s">
        <v>148</v>
      </c>
      <c r="H4463" t="s">
        <v>134</v>
      </c>
      <c r="I4463" t="s">
        <v>135</v>
      </c>
      <c r="J4463" t="s">
        <v>3</v>
      </c>
      <c r="K4463" t="s">
        <v>137</v>
      </c>
      <c r="L4463" t="s">
        <v>13006</v>
      </c>
      <c r="M4463" t="s">
        <v>13007</v>
      </c>
      <c r="N4463">
        <v>1.831111111</v>
      </c>
      <c r="O4463">
        <v>0</v>
      </c>
      <c r="P4463">
        <v>13</v>
      </c>
      <c r="Q4463">
        <v>0</v>
      </c>
      <c r="R4463">
        <v>0</v>
      </c>
      <c r="S4463">
        <v>0</v>
      </c>
      <c r="T4463">
        <v>4</v>
      </c>
      <c r="U4463">
        <v>0</v>
      </c>
      <c r="V4463">
        <v>0</v>
      </c>
      <c r="W4463">
        <v>0</v>
      </c>
      <c r="X4463">
        <v>18.189636762442834</v>
      </c>
      <c r="Y4463">
        <v>0</v>
      </c>
      <c r="Z4463">
        <v>0</v>
      </c>
      <c r="AA4463">
        <v>0</v>
      </c>
      <c r="AB4463">
        <v>17.444924349936411</v>
      </c>
      <c r="AC4463">
        <v>0</v>
      </c>
      <c r="AD4463">
        <v>0</v>
      </c>
      <c r="AE4463">
        <v>35.634561112379245</v>
      </c>
    </row>
    <row r="4464" spans="1:31" x14ac:dyDescent="0.25">
      <c r="A4464">
        <v>1814355</v>
      </c>
      <c r="B4464">
        <v>1</v>
      </c>
      <c r="C4464" t="s">
        <v>80</v>
      </c>
      <c r="D4464" t="s">
        <v>97</v>
      </c>
      <c r="E4464" t="s">
        <v>131</v>
      </c>
      <c r="F4464" t="s">
        <v>13008</v>
      </c>
      <c r="G4464" t="s">
        <v>133</v>
      </c>
      <c r="H4464" t="s">
        <v>134</v>
      </c>
      <c r="I4464" t="s">
        <v>135</v>
      </c>
      <c r="J4464" t="s">
        <v>136</v>
      </c>
      <c r="K4464" t="s">
        <v>137</v>
      </c>
      <c r="L4464" t="s">
        <v>13009</v>
      </c>
      <c r="M4464" t="s">
        <v>13010</v>
      </c>
      <c r="N4464">
        <v>3.7349999999999999</v>
      </c>
      <c r="O4464">
        <v>0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2.5318594202750001E-2</v>
      </c>
      <c r="AA4464">
        <v>0</v>
      </c>
      <c r="AB4464">
        <v>0</v>
      </c>
      <c r="AC4464">
        <v>0</v>
      </c>
      <c r="AD4464">
        <v>0</v>
      </c>
      <c r="AE4464">
        <v>2.5318594202750001E-2</v>
      </c>
    </row>
    <row r="4465" spans="1:31" x14ac:dyDescent="0.25">
      <c r="A4465">
        <v>1814358</v>
      </c>
      <c r="B4465">
        <v>1</v>
      </c>
      <c r="C4465" t="s">
        <v>80</v>
      </c>
      <c r="D4465" t="s">
        <v>104</v>
      </c>
      <c r="E4465" t="s">
        <v>146</v>
      </c>
      <c r="F4465" t="s">
        <v>13011</v>
      </c>
      <c r="G4465" t="s">
        <v>170</v>
      </c>
      <c r="H4465" t="s">
        <v>143</v>
      </c>
      <c r="I4465" t="s">
        <v>135</v>
      </c>
      <c r="J4465" t="s">
        <v>136</v>
      </c>
      <c r="K4465" t="s">
        <v>137</v>
      </c>
      <c r="L4465" t="s">
        <v>13012</v>
      </c>
      <c r="M4465" t="s">
        <v>13013</v>
      </c>
      <c r="N4465">
        <v>4.5822222220000004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48.633223705010252</v>
      </c>
      <c r="AD4465">
        <v>0</v>
      </c>
      <c r="AE4465">
        <v>48.633223705010252</v>
      </c>
    </row>
    <row r="4466" spans="1:31" x14ac:dyDescent="0.25">
      <c r="A4466">
        <v>1814359</v>
      </c>
      <c r="B4466">
        <v>1</v>
      </c>
      <c r="C4466" t="s">
        <v>80</v>
      </c>
      <c r="D4466" t="s">
        <v>110</v>
      </c>
      <c r="E4466" t="s">
        <v>131</v>
      </c>
      <c r="F4466" t="s">
        <v>13014</v>
      </c>
      <c r="G4466" t="s">
        <v>133</v>
      </c>
      <c r="H4466" t="s">
        <v>134</v>
      </c>
      <c r="I4466" t="s">
        <v>135</v>
      </c>
      <c r="J4466" t="s">
        <v>136</v>
      </c>
      <c r="K4466" t="s">
        <v>137</v>
      </c>
      <c r="L4466" t="s">
        <v>13015</v>
      </c>
      <c r="M4466" t="s">
        <v>13016</v>
      </c>
      <c r="N4466">
        <v>1.123611111</v>
      </c>
      <c r="O4466">
        <v>0</v>
      </c>
      <c r="P4466">
        <v>12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3.5626198469703323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3.5626198469703323</v>
      </c>
    </row>
    <row r="4467" spans="1:31" x14ac:dyDescent="0.25">
      <c r="A4467">
        <v>1814361</v>
      </c>
      <c r="B4467">
        <v>1</v>
      </c>
      <c r="C4467" t="s">
        <v>81</v>
      </c>
      <c r="D4467" t="s">
        <v>120</v>
      </c>
      <c r="E4467" t="s">
        <v>291</v>
      </c>
      <c r="F4467" t="s">
        <v>13017</v>
      </c>
      <c r="G4467" t="s">
        <v>424</v>
      </c>
      <c r="H4467" t="s">
        <v>134</v>
      </c>
      <c r="I4467" t="s">
        <v>135</v>
      </c>
      <c r="J4467" t="s">
        <v>136</v>
      </c>
      <c r="K4467" t="s">
        <v>137</v>
      </c>
      <c r="L4467" t="s">
        <v>13018</v>
      </c>
      <c r="M4467" t="s">
        <v>13019</v>
      </c>
      <c r="N4467">
        <v>1.879444444</v>
      </c>
      <c r="O4467">
        <v>0</v>
      </c>
      <c r="P4467">
        <v>0</v>
      </c>
      <c r="Q4467">
        <v>0</v>
      </c>
      <c r="R4467">
        <v>13</v>
      </c>
      <c r="S4467">
        <v>0</v>
      </c>
      <c r="T4467">
        <v>1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12.212502701194794</v>
      </c>
      <c r="AA4467">
        <v>0</v>
      </c>
      <c r="AB4467">
        <v>0.33146742884241059</v>
      </c>
      <c r="AC4467">
        <v>0</v>
      </c>
      <c r="AD4467">
        <v>0</v>
      </c>
      <c r="AE4467">
        <v>12.543970130037204</v>
      </c>
    </row>
    <row r="4468" spans="1:31" x14ac:dyDescent="0.25">
      <c r="A4468">
        <v>1814363</v>
      </c>
      <c r="B4468">
        <v>1</v>
      </c>
      <c r="C4468" t="s">
        <v>80</v>
      </c>
      <c r="D4468" t="s">
        <v>87</v>
      </c>
      <c r="E4468" t="s">
        <v>131</v>
      </c>
      <c r="F4468" t="s">
        <v>13020</v>
      </c>
      <c r="G4468" t="s">
        <v>133</v>
      </c>
      <c r="H4468" t="s">
        <v>134</v>
      </c>
      <c r="I4468" t="s">
        <v>135</v>
      </c>
      <c r="J4468" t="s">
        <v>136</v>
      </c>
      <c r="K4468" t="s">
        <v>137</v>
      </c>
      <c r="L4468" t="s">
        <v>13021</v>
      </c>
      <c r="M4468" t="s">
        <v>13022</v>
      </c>
      <c r="N4468">
        <v>2.426111111</v>
      </c>
      <c r="O4468">
        <v>0</v>
      </c>
      <c r="P4468">
        <v>8</v>
      </c>
      <c r="Q4468">
        <v>0</v>
      </c>
      <c r="R4468">
        <v>0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4.3390297011797232</v>
      </c>
      <c r="Y4468">
        <v>0</v>
      </c>
      <c r="Z4468">
        <v>0</v>
      </c>
      <c r="AA4468">
        <v>0</v>
      </c>
      <c r="AB4468">
        <v>0.12935932328927835</v>
      </c>
      <c r="AC4468">
        <v>0</v>
      </c>
      <c r="AD4468">
        <v>0</v>
      </c>
      <c r="AE4468">
        <v>4.4683890244690012</v>
      </c>
    </row>
    <row r="4469" spans="1:31" x14ac:dyDescent="0.25">
      <c r="A4469">
        <v>1814365</v>
      </c>
      <c r="B4469">
        <v>1</v>
      </c>
      <c r="C4469" t="s">
        <v>80</v>
      </c>
      <c r="D4469" t="s">
        <v>100</v>
      </c>
      <c r="E4469" t="s">
        <v>176</v>
      </c>
      <c r="F4469" t="s">
        <v>11302</v>
      </c>
      <c r="G4469" t="s">
        <v>142</v>
      </c>
      <c r="H4469" t="s">
        <v>143</v>
      </c>
      <c r="I4469" t="s">
        <v>135</v>
      </c>
      <c r="J4469" t="s">
        <v>136</v>
      </c>
      <c r="K4469" t="s">
        <v>137</v>
      </c>
      <c r="L4469" t="s">
        <v>13023</v>
      </c>
      <c r="M4469" t="s">
        <v>13024</v>
      </c>
      <c r="N4469">
        <v>0.186111111</v>
      </c>
      <c r="O4469">
        <v>1</v>
      </c>
      <c r="P4469">
        <v>1306</v>
      </c>
      <c r="Q4469">
        <v>15</v>
      </c>
      <c r="R4469">
        <v>157</v>
      </c>
      <c r="S4469">
        <v>29</v>
      </c>
      <c r="T4469">
        <v>104</v>
      </c>
      <c r="U4469">
        <v>2</v>
      </c>
      <c r="V4469">
        <v>0</v>
      </c>
      <c r="W4469">
        <v>7.7318242232544465E-2</v>
      </c>
      <c r="X4469">
        <v>90.59070641688524</v>
      </c>
      <c r="Y4469">
        <v>4.8785855904973481</v>
      </c>
      <c r="Z4469">
        <v>21.90088183092562</v>
      </c>
      <c r="AA4469">
        <v>30.07070070694656</v>
      </c>
      <c r="AB4469">
        <v>14.194322618953057</v>
      </c>
      <c r="AC4469">
        <v>8.4442462402624674</v>
      </c>
      <c r="AD4469">
        <v>0</v>
      </c>
      <c r="AE4469">
        <v>170.15676164670285</v>
      </c>
    </row>
    <row r="4470" spans="1:31" x14ac:dyDescent="0.25">
      <c r="A4470">
        <v>1814367</v>
      </c>
      <c r="B4470">
        <v>1</v>
      </c>
      <c r="C4470" t="s">
        <v>80</v>
      </c>
      <c r="D4470" t="s">
        <v>98</v>
      </c>
      <c r="E4470" t="s">
        <v>193</v>
      </c>
      <c r="F4470" t="s">
        <v>13025</v>
      </c>
      <c r="G4470" t="s">
        <v>235</v>
      </c>
      <c r="H4470" t="s">
        <v>134</v>
      </c>
      <c r="I4470" t="s">
        <v>135</v>
      </c>
      <c r="J4470" t="s">
        <v>136</v>
      </c>
      <c r="K4470" t="s">
        <v>137</v>
      </c>
      <c r="L4470" t="s">
        <v>13026</v>
      </c>
      <c r="M4470" t="s">
        <v>13027</v>
      </c>
      <c r="N4470">
        <v>2.403333333</v>
      </c>
      <c r="O4470">
        <v>0</v>
      </c>
      <c r="P4470">
        <v>41</v>
      </c>
      <c r="Q4470">
        <v>0</v>
      </c>
      <c r="R4470">
        <v>1</v>
      </c>
      <c r="S4470">
        <v>0</v>
      </c>
      <c r="T4470">
        <v>5</v>
      </c>
      <c r="U4470">
        <v>0</v>
      </c>
      <c r="V4470">
        <v>0</v>
      </c>
      <c r="W4470">
        <v>0</v>
      </c>
      <c r="X4470">
        <v>25.021425748589692</v>
      </c>
      <c r="Y4470">
        <v>0</v>
      </c>
      <c r="Z4470">
        <v>2.5489993605345003</v>
      </c>
      <c r="AA4470">
        <v>0</v>
      </c>
      <c r="AB4470">
        <v>7.8572700974105345</v>
      </c>
      <c r="AC4470">
        <v>0</v>
      </c>
      <c r="AD4470">
        <v>0</v>
      </c>
      <c r="AE4470">
        <v>35.427695206534729</v>
      </c>
    </row>
    <row r="4471" spans="1:31" x14ac:dyDescent="0.25">
      <c r="A4471">
        <v>1814368</v>
      </c>
      <c r="B4471">
        <v>1</v>
      </c>
      <c r="C4471" t="s">
        <v>80</v>
      </c>
      <c r="D4471" t="s">
        <v>100</v>
      </c>
      <c r="E4471" t="s">
        <v>131</v>
      </c>
      <c r="F4471" t="s">
        <v>13028</v>
      </c>
      <c r="G4471" t="s">
        <v>231</v>
      </c>
      <c r="H4471" t="s">
        <v>134</v>
      </c>
      <c r="I4471" t="s">
        <v>135</v>
      </c>
      <c r="J4471" t="s">
        <v>136</v>
      </c>
      <c r="K4471" t="s">
        <v>137</v>
      </c>
      <c r="L4471" t="s">
        <v>13029</v>
      </c>
      <c r="M4471" t="s">
        <v>13030</v>
      </c>
      <c r="N4471">
        <v>4.0022222220000003</v>
      </c>
      <c r="O4471">
        <v>0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0.99945847722229553</v>
      </c>
      <c r="AA4471">
        <v>0</v>
      </c>
      <c r="AB4471">
        <v>0</v>
      </c>
      <c r="AC4471">
        <v>0</v>
      </c>
      <c r="AD4471">
        <v>0</v>
      </c>
      <c r="AE4471">
        <v>0.99945847722229553</v>
      </c>
    </row>
    <row r="4472" spans="1:31" x14ac:dyDescent="0.25">
      <c r="A4472">
        <v>1814369</v>
      </c>
      <c r="B4472">
        <v>1</v>
      </c>
      <c r="C4472" t="s">
        <v>80</v>
      </c>
      <c r="D4472" t="s">
        <v>100</v>
      </c>
      <c r="E4472" t="s">
        <v>326</v>
      </c>
      <c r="F4472" t="s">
        <v>13031</v>
      </c>
      <c r="G4472" t="s">
        <v>299</v>
      </c>
      <c r="H4472" t="s">
        <v>134</v>
      </c>
      <c r="I4472" t="s">
        <v>135</v>
      </c>
      <c r="J4472" t="s">
        <v>136</v>
      </c>
      <c r="K4472" t="s">
        <v>137</v>
      </c>
      <c r="L4472" t="s">
        <v>13032</v>
      </c>
      <c r="M4472" t="s">
        <v>13033</v>
      </c>
      <c r="N4472">
        <v>2.798333333</v>
      </c>
      <c r="O4472">
        <v>0</v>
      </c>
      <c r="P4472">
        <v>22</v>
      </c>
      <c r="Q4472">
        <v>0</v>
      </c>
      <c r="R4472">
        <v>0</v>
      </c>
      <c r="S4472">
        <v>0</v>
      </c>
      <c r="T4472">
        <v>2</v>
      </c>
      <c r="U4472">
        <v>0</v>
      </c>
      <c r="V4472">
        <v>0</v>
      </c>
      <c r="W4472">
        <v>0</v>
      </c>
      <c r="X4472">
        <v>16.023005321153168</v>
      </c>
      <c r="Y4472">
        <v>0</v>
      </c>
      <c r="Z4472">
        <v>0</v>
      </c>
      <c r="AA4472">
        <v>0</v>
      </c>
      <c r="AB4472">
        <v>4.006985554733955</v>
      </c>
      <c r="AC4472">
        <v>0</v>
      </c>
      <c r="AD4472">
        <v>0</v>
      </c>
      <c r="AE4472">
        <v>20.029990875887123</v>
      </c>
    </row>
    <row r="4473" spans="1:31" x14ac:dyDescent="0.25">
      <c r="A4473">
        <v>1814371</v>
      </c>
      <c r="B4473">
        <v>1</v>
      </c>
      <c r="C4473" t="s">
        <v>80</v>
      </c>
      <c r="D4473" t="s">
        <v>109</v>
      </c>
      <c r="E4473" t="s">
        <v>131</v>
      </c>
      <c r="F4473" t="s">
        <v>13034</v>
      </c>
      <c r="G4473" t="s">
        <v>231</v>
      </c>
      <c r="H4473" t="s">
        <v>134</v>
      </c>
      <c r="I4473" t="s">
        <v>135</v>
      </c>
      <c r="J4473" t="s">
        <v>136</v>
      </c>
      <c r="K4473" t="s">
        <v>137</v>
      </c>
      <c r="L4473" t="s">
        <v>13035</v>
      </c>
      <c r="M4473" t="s">
        <v>13036</v>
      </c>
      <c r="N4473">
        <v>2.096666666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1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0.32425271418821333</v>
      </c>
      <c r="AC4473">
        <v>0</v>
      </c>
      <c r="AD4473">
        <v>0</v>
      </c>
      <c r="AE4473">
        <v>0.32425271418821333</v>
      </c>
    </row>
    <row r="4474" spans="1:31" x14ac:dyDescent="0.25">
      <c r="A4474">
        <v>1814372</v>
      </c>
      <c r="B4474">
        <v>1</v>
      </c>
      <c r="C4474" t="s">
        <v>81</v>
      </c>
      <c r="D4474" t="s">
        <v>127</v>
      </c>
      <c r="E4474" t="s">
        <v>146</v>
      </c>
      <c r="F4474" t="s">
        <v>13037</v>
      </c>
      <c r="G4474" t="s">
        <v>142</v>
      </c>
      <c r="H4474" t="s">
        <v>143</v>
      </c>
      <c r="I4474" t="s">
        <v>199</v>
      </c>
      <c r="J4474" t="s">
        <v>136</v>
      </c>
      <c r="K4474" t="s">
        <v>137</v>
      </c>
      <c r="L4474" t="s">
        <v>13038</v>
      </c>
      <c r="M4474" t="s">
        <v>13039</v>
      </c>
      <c r="N4474">
        <v>1.6666666E-2</v>
      </c>
      <c r="O4474">
        <v>0</v>
      </c>
      <c r="P4474">
        <v>1063</v>
      </c>
      <c r="Q4474">
        <v>127</v>
      </c>
      <c r="R4474">
        <v>77</v>
      </c>
      <c r="S4474">
        <v>7</v>
      </c>
      <c r="T4474">
        <v>102</v>
      </c>
      <c r="U4474">
        <v>2</v>
      </c>
      <c r="V4474">
        <v>0</v>
      </c>
      <c r="W4474">
        <v>0</v>
      </c>
      <c r="X4474">
        <v>4.3121982958872964</v>
      </c>
      <c r="Y4474">
        <v>3.8321113961050841</v>
      </c>
      <c r="Z4474">
        <v>0.31415375803466666</v>
      </c>
      <c r="AA4474">
        <v>0.62338273804199995</v>
      </c>
      <c r="AB4474">
        <v>0.61794986848500011</v>
      </c>
      <c r="AC4474">
        <v>1.5577016519288001</v>
      </c>
      <c r="AD4474">
        <v>0</v>
      </c>
      <c r="AE4474">
        <v>11.257497708482848</v>
      </c>
    </row>
    <row r="4475" spans="1:31" x14ac:dyDescent="0.25">
      <c r="A4475">
        <v>1814373</v>
      </c>
      <c r="B4475">
        <v>1</v>
      </c>
      <c r="C4475" t="s">
        <v>80</v>
      </c>
      <c r="D4475" t="s">
        <v>106</v>
      </c>
      <c r="E4475" t="s">
        <v>193</v>
      </c>
      <c r="F4475" t="s">
        <v>13040</v>
      </c>
      <c r="G4475" t="s">
        <v>235</v>
      </c>
      <c r="H4475" t="s">
        <v>134</v>
      </c>
      <c r="I4475" t="s">
        <v>135</v>
      </c>
      <c r="J4475" t="s">
        <v>136</v>
      </c>
      <c r="K4475" t="s">
        <v>137</v>
      </c>
      <c r="L4475" t="s">
        <v>13041</v>
      </c>
      <c r="M4475" t="s">
        <v>13042</v>
      </c>
      <c r="N4475">
        <v>1.5238888880000001</v>
      </c>
      <c r="O4475">
        <v>0</v>
      </c>
      <c r="P4475">
        <v>11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2.5491937451683708</v>
      </c>
      <c r="Y4475">
        <v>0</v>
      </c>
      <c r="Z4475">
        <v>0</v>
      </c>
      <c r="AA4475">
        <v>0</v>
      </c>
      <c r="AB4475">
        <v>0.11705152603391333</v>
      </c>
      <c r="AC4475">
        <v>0</v>
      </c>
      <c r="AD4475">
        <v>0</v>
      </c>
      <c r="AE4475">
        <v>2.6662452712022842</v>
      </c>
    </row>
    <row r="4476" spans="1:31" x14ac:dyDescent="0.25">
      <c r="A4476">
        <v>1814374</v>
      </c>
      <c r="B4476">
        <v>1</v>
      </c>
      <c r="C4476" t="s">
        <v>80</v>
      </c>
      <c r="D4476" t="s">
        <v>100</v>
      </c>
      <c r="E4476" t="s">
        <v>176</v>
      </c>
      <c r="F4476" t="s">
        <v>11302</v>
      </c>
      <c r="G4476" t="s">
        <v>142</v>
      </c>
      <c r="H4476" t="s">
        <v>143</v>
      </c>
      <c r="I4476" t="s">
        <v>135</v>
      </c>
      <c r="J4476" t="s">
        <v>136</v>
      </c>
      <c r="K4476" t="s">
        <v>137</v>
      </c>
      <c r="L4476" t="s">
        <v>13043</v>
      </c>
      <c r="M4476" t="s">
        <v>13044</v>
      </c>
      <c r="N4476">
        <v>1.6405555549999999</v>
      </c>
      <c r="O4476">
        <v>1</v>
      </c>
      <c r="P4476">
        <v>1306</v>
      </c>
      <c r="Q4476">
        <v>15</v>
      </c>
      <c r="R4476">
        <v>157</v>
      </c>
      <c r="S4476">
        <v>29</v>
      </c>
      <c r="T4476">
        <v>104</v>
      </c>
      <c r="U4476">
        <v>2</v>
      </c>
      <c r="V4476">
        <v>0</v>
      </c>
      <c r="W4476">
        <v>0.69398881222964226</v>
      </c>
      <c r="X4476">
        <v>813.11942236565494</v>
      </c>
      <c r="Y4476">
        <v>42.748359273309234</v>
      </c>
      <c r="Z4476">
        <v>193.89513559933613</v>
      </c>
      <c r="AA4476">
        <v>266.37744160237418</v>
      </c>
      <c r="AB4476">
        <v>128.03446807322649</v>
      </c>
      <c r="AC4476">
        <v>68.401973170600513</v>
      </c>
      <c r="AD4476">
        <v>0</v>
      </c>
      <c r="AE4476">
        <v>1513.2707888967311</v>
      </c>
    </row>
    <row r="4477" spans="1:31" x14ac:dyDescent="0.25">
      <c r="A4477">
        <v>1814378</v>
      </c>
      <c r="B4477">
        <v>1</v>
      </c>
      <c r="C4477" t="s">
        <v>80</v>
      </c>
      <c r="D4477" t="s">
        <v>108</v>
      </c>
      <c r="E4477" t="s">
        <v>131</v>
      </c>
      <c r="F4477" t="s">
        <v>13045</v>
      </c>
      <c r="G4477" t="s">
        <v>231</v>
      </c>
      <c r="H4477" t="s">
        <v>134</v>
      </c>
      <c r="I4477" t="s">
        <v>135</v>
      </c>
      <c r="J4477" t="s">
        <v>136</v>
      </c>
      <c r="K4477" t="s">
        <v>137</v>
      </c>
      <c r="L4477" t="s">
        <v>13046</v>
      </c>
      <c r="M4477" t="s">
        <v>13047</v>
      </c>
      <c r="N4477">
        <v>1.3530555550000001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0.35943551481696112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0.35943551481696112</v>
      </c>
    </row>
    <row r="4478" spans="1:31" x14ac:dyDescent="0.25">
      <c r="A4478">
        <v>1814379</v>
      </c>
      <c r="B4478">
        <v>1</v>
      </c>
      <c r="C4478" t="s">
        <v>80</v>
      </c>
      <c r="D4478" t="s">
        <v>98</v>
      </c>
      <c r="E4478" t="s">
        <v>291</v>
      </c>
      <c r="F4478" t="s">
        <v>13048</v>
      </c>
      <c r="G4478" t="s">
        <v>826</v>
      </c>
      <c r="H4478" t="s">
        <v>134</v>
      </c>
      <c r="I4478" t="s">
        <v>135</v>
      </c>
      <c r="J4478" t="s">
        <v>136</v>
      </c>
      <c r="K4478" t="s">
        <v>137</v>
      </c>
      <c r="L4478" t="s">
        <v>13049</v>
      </c>
      <c r="M4478" t="s">
        <v>13050</v>
      </c>
      <c r="N4478">
        <v>3.0841666659999998</v>
      </c>
      <c r="O4478">
        <v>0</v>
      </c>
      <c r="P4478">
        <v>13</v>
      </c>
      <c r="Q4478">
        <v>0</v>
      </c>
      <c r="R4478">
        <v>40</v>
      </c>
      <c r="S4478">
        <v>0</v>
      </c>
      <c r="T4478">
        <v>15</v>
      </c>
      <c r="U4478">
        <v>0</v>
      </c>
      <c r="V4478">
        <v>0</v>
      </c>
      <c r="W4478">
        <v>0</v>
      </c>
      <c r="X4478">
        <v>13.171187770012899</v>
      </c>
      <c r="Y4478">
        <v>0</v>
      </c>
      <c r="Z4478">
        <v>37.638159929688946</v>
      </c>
      <c r="AA4478">
        <v>0</v>
      </c>
      <c r="AB4478">
        <v>34.63851195861497</v>
      </c>
      <c r="AC4478">
        <v>0</v>
      </c>
      <c r="AD4478">
        <v>0</v>
      </c>
      <c r="AE4478">
        <v>85.447859658316816</v>
      </c>
    </row>
    <row r="4479" spans="1:31" x14ac:dyDescent="0.25">
      <c r="A4479">
        <v>1814381</v>
      </c>
      <c r="B4479">
        <v>1</v>
      </c>
      <c r="C4479" t="s">
        <v>81</v>
      </c>
      <c r="D4479" t="s">
        <v>118</v>
      </c>
      <c r="E4479" t="s">
        <v>146</v>
      </c>
      <c r="F4479" t="s">
        <v>13051</v>
      </c>
      <c r="G4479" t="s">
        <v>170</v>
      </c>
      <c r="H4479" t="s">
        <v>143</v>
      </c>
      <c r="I4479" t="s">
        <v>135</v>
      </c>
      <c r="J4479" t="s">
        <v>136</v>
      </c>
      <c r="K4479" t="s">
        <v>137</v>
      </c>
      <c r="L4479" t="s">
        <v>13052</v>
      </c>
      <c r="M4479" t="s">
        <v>13053</v>
      </c>
      <c r="N4479">
        <v>1.4980555550000001</v>
      </c>
      <c r="O4479">
        <v>1</v>
      </c>
      <c r="P4479">
        <v>0</v>
      </c>
      <c r="Q4479">
        <v>23</v>
      </c>
      <c r="R4479">
        <v>0</v>
      </c>
      <c r="S4479">
        <v>6</v>
      </c>
      <c r="T4479">
        <v>0</v>
      </c>
      <c r="U4479">
        <v>0</v>
      </c>
      <c r="V4479">
        <v>0</v>
      </c>
      <c r="W4479">
        <v>0.50613398405763665</v>
      </c>
      <c r="X4479">
        <v>0</v>
      </c>
      <c r="Y4479">
        <v>36.016992358514742</v>
      </c>
      <c r="Z4479">
        <v>0</v>
      </c>
      <c r="AA4479">
        <v>24.287023472719945</v>
      </c>
      <c r="AB4479">
        <v>0</v>
      </c>
      <c r="AC4479">
        <v>0</v>
      </c>
      <c r="AD4479">
        <v>0</v>
      </c>
      <c r="AE4479">
        <v>60.81014981529232</v>
      </c>
    </row>
    <row r="4480" spans="1:31" x14ac:dyDescent="0.25">
      <c r="A4480">
        <v>1814383</v>
      </c>
      <c r="B4480">
        <v>1</v>
      </c>
      <c r="C4480" t="s">
        <v>80</v>
      </c>
      <c r="D4480" t="s">
        <v>94</v>
      </c>
      <c r="E4480" t="s">
        <v>291</v>
      </c>
      <c r="F4480" t="s">
        <v>13054</v>
      </c>
      <c r="G4480" t="s">
        <v>424</v>
      </c>
      <c r="H4480" t="s">
        <v>134</v>
      </c>
      <c r="I4480" t="s">
        <v>135</v>
      </c>
      <c r="J4480" t="s">
        <v>136</v>
      </c>
      <c r="K4480" t="s">
        <v>137</v>
      </c>
      <c r="L4480" t="s">
        <v>13055</v>
      </c>
      <c r="M4480" t="s">
        <v>13056</v>
      </c>
      <c r="N4480">
        <v>2.0077777769999998</v>
      </c>
      <c r="O4480">
        <v>0</v>
      </c>
      <c r="P4480">
        <v>136</v>
      </c>
      <c r="Q4480">
        <v>0</v>
      </c>
      <c r="R4480">
        <v>9</v>
      </c>
      <c r="S4480">
        <v>0</v>
      </c>
      <c r="T4480">
        <v>6</v>
      </c>
      <c r="U4480">
        <v>0</v>
      </c>
      <c r="V4480">
        <v>0</v>
      </c>
      <c r="W4480">
        <v>0</v>
      </c>
      <c r="X4480">
        <v>59.696290752113804</v>
      </c>
      <c r="Y4480">
        <v>0</v>
      </c>
      <c r="Z4480">
        <v>8.5630352340209512</v>
      </c>
      <c r="AA4480">
        <v>0</v>
      </c>
      <c r="AB4480">
        <v>8.871486306349162</v>
      </c>
      <c r="AC4480">
        <v>0</v>
      </c>
      <c r="AD4480">
        <v>0</v>
      </c>
      <c r="AE4480">
        <v>77.13081229248391</v>
      </c>
    </row>
    <row r="4481" spans="1:31" x14ac:dyDescent="0.25">
      <c r="A4481">
        <v>1814384</v>
      </c>
      <c r="B4481">
        <v>1</v>
      </c>
      <c r="C4481" t="s">
        <v>80</v>
      </c>
      <c r="D4481" t="s">
        <v>93</v>
      </c>
      <c r="E4481" t="s">
        <v>193</v>
      </c>
      <c r="F4481" t="s">
        <v>13057</v>
      </c>
      <c r="G4481" t="s">
        <v>235</v>
      </c>
      <c r="H4481" t="s">
        <v>134</v>
      </c>
      <c r="I4481" t="s">
        <v>135</v>
      </c>
      <c r="J4481" t="s">
        <v>136</v>
      </c>
      <c r="K4481" t="s">
        <v>137</v>
      </c>
      <c r="L4481" t="s">
        <v>13058</v>
      </c>
      <c r="M4481" t="s">
        <v>13059</v>
      </c>
      <c r="N4481">
        <v>1.508888888</v>
      </c>
      <c r="O4481">
        <v>0</v>
      </c>
      <c r="P4481">
        <v>0</v>
      </c>
      <c r="Q4481">
        <v>0</v>
      </c>
      <c r="R4481">
        <v>11</v>
      </c>
      <c r="S4481">
        <v>0</v>
      </c>
      <c r="T4481">
        <v>1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5.5449436497244459E-2</v>
      </c>
      <c r="AA4481">
        <v>0</v>
      </c>
      <c r="AB4481">
        <v>8.1742065555039448E-2</v>
      </c>
      <c r="AC4481">
        <v>0</v>
      </c>
      <c r="AD4481">
        <v>0</v>
      </c>
      <c r="AE4481">
        <v>0.13719150205228392</v>
      </c>
    </row>
    <row r="4482" spans="1:31" x14ac:dyDescent="0.25">
      <c r="A4482">
        <v>1814385</v>
      </c>
      <c r="B4482">
        <v>1</v>
      </c>
      <c r="C4482" t="s">
        <v>80</v>
      </c>
      <c r="D4482" t="s">
        <v>107</v>
      </c>
      <c r="E4482" t="s">
        <v>140</v>
      </c>
      <c r="F4482" t="s">
        <v>13060</v>
      </c>
      <c r="G4482" t="s">
        <v>142</v>
      </c>
      <c r="H4482" t="s">
        <v>143</v>
      </c>
      <c r="I4482" t="s">
        <v>135</v>
      </c>
      <c r="J4482" t="s">
        <v>136</v>
      </c>
      <c r="K4482" t="s">
        <v>137</v>
      </c>
      <c r="L4482" t="s">
        <v>13061</v>
      </c>
      <c r="M4482" t="s">
        <v>13062</v>
      </c>
      <c r="N4482">
        <v>0.18055555500000001</v>
      </c>
      <c r="O4482">
        <v>1</v>
      </c>
      <c r="P4482">
        <v>1751</v>
      </c>
      <c r="Q4482">
        <v>0</v>
      </c>
      <c r="R4482">
        <v>1</v>
      </c>
      <c r="S4482">
        <v>0</v>
      </c>
      <c r="T4482">
        <v>73</v>
      </c>
      <c r="U4482">
        <v>0</v>
      </c>
      <c r="V4482">
        <v>2</v>
      </c>
      <c r="W4482">
        <v>2.0166968205462363</v>
      </c>
      <c r="X4482">
        <v>28.134827213132979</v>
      </c>
      <c r="Y4482">
        <v>0</v>
      </c>
      <c r="Z4482">
        <v>0</v>
      </c>
      <c r="AA4482">
        <v>0</v>
      </c>
      <c r="AB4482">
        <v>7.7877506340566143</v>
      </c>
      <c r="AC4482">
        <v>0</v>
      </c>
      <c r="AD4482">
        <v>5.2109652070486109E-2</v>
      </c>
      <c r="AE4482">
        <v>37.991384319806315</v>
      </c>
    </row>
    <row r="4483" spans="1:31" x14ac:dyDescent="0.25">
      <c r="A4483">
        <v>1814389</v>
      </c>
      <c r="B4483">
        <v>1</v>
      </c>
      <c r="C4483" t="s">
        <v>81</v>
      </c>
      <c r="D4483" t="s">
        <v>118</v>
      </c>
      <c r="E4483" t="s">
        <v>291</v>
      </c>
      <c r="F4483" t="s">
        <v>4889</v>
      </c>
      <c r="G4483" t="s">
        <v>424</v>
      </c>
      <c r="H4483" t="s">
        <v>134</v>
      </c>
      <c r="I4483" t="s">
        <v>135</v>
      </c>
      <c r="J4483" t="s">
        <v>136</v>
      </c>
      <c r="K4483" t="s">
        <v>137</v>
      </c>
      <c r="L4483" t="s">
        <v>13063</v>
      </c>
      <c r="M4483" t="s">
        <v>13064</v>
      </c>
      <c r="N4483">
        <v>1.271111111</v>
      </c>
      <c r="O4483">
        <v>0</v>
      </c>
      <c r="P4483">
        <v>90</v>
      </c>
      <c r="Q4483">
        <v>0</v>
      </c>
      <c r="R4483">
        <v>17</v>
      </c>
      <c r="S4483">
        <v>0</v>
      </c>
      <c r="T4483">
        <v>13</v>
      </c>
      <c r="U4483">
        <v>0</v>
      </c>
      <c r="V4483">
        <v>0</v>
      </c>
      <c r="W4483">
        <v>0</v>
      </c>
      <c r="X4483">
        <v>19.730382804644851</v>
      </c>
      <c r="Y4483">
        <v>0</v>
      </c>
      <c r="Z4483">
        <v>2.7218736615634671</v>
      </c>
      <c r="AA4483">
        <v>0</v>
      </c>
      <c r="AB4483">
        <v>2.9667983637616357</v>
      </c>
      <c r="AC4483">
        <v>0</v>
      </c>
      <c r="AD4483">
        <v>0</v>
      </c>
      <c r="AE4483">
        <v>25.419054829969955</v>
      </c>
    </row>
    <row r="4484" spans="1:31" x14ac:dyDescent="0.25">
      <c r="A4484">
        <v>1814390</v>
      </c>
      <c r="B4484">
        <v>1</v>
      </c>
      <c r="C4484" t="s">
        <v>80</v>
      </c>
      <c r="D4484" t="s">
        <v>103</v>
      </c>
      <c r="E4484" t="s">
        <v>140</v>
      </c>
      <c r="F4484" t="s">
        <v>13065</v>
      </c>
      <c r="G4484" t="s">
        <v>142</v>
      </c>
      <c r="H4484" t="s">
        <v>143</v>
      </c>
      <c r="I4484" t="s">
        <v>135</v>
      </c>
      <c r="J4484" t="s">
        <v>136</v>
      </c>
      <c r="K4484" t="s">
        <v>137</v>
      </c>
      <c r="L4484" t="s">
        <v>13066</v>
      </c>
      <c r="M4484" t="s">
        <v>12913</v>
      </c>
      <c r="N4484">
        <v>0.36333333299999998</v>
      </c>
      <c r="O4484">
        <v>0</v>
      </c>
      <c r="P4484">
        <v>0</v>
      </c>
      <c r="Q4484">
        <v>0</v>
      </c>
      <c r="R4484">
        <v>0</v>
      </c>
      <c r="S4484">
        <v>2</v>
      </c>
      <c r="T4484">
        <v>0</v>
      </c>
      <c r="U4484">
        <v>1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10.166699159991481</v>
      </c>
      <c r="AB4484">
        <v>0</v>
      </c>
      <c r="AC4484">
        <v>3.4575015288537796</v>
      </c>
      <c r="AD4484">
        <v>0</v>
      </c>
      <c r="AE4484">
        <v>13.62420068884526</v>
      </c>
    </row>
    <row r="4485" spans="1:31" x14ac:dyDescent="0.25">
      <c r="A4485">
        <v>1814391</v>
      </c>
      <c r="B4485">
        <v>1</v>
      </c>
      <c r="C4485" t="s">
        <v>80</v>
      </c>
      <c r="D4485" t="s">
        <v>101</v>
      </c>
      <c r="E4485" t="s">
        <v>131</v>
      </c>
      <c r="F4485" t="s">
        <v>12762</v>
      </c>
      <c r="G4485" t="s">
        <v>231</v>
      </c>
      <c r="H4485" t="s">
        <v>134</v>
      </c>
      <c r="I4485" t="s">
        <v>135</v>
      </c>
      <c r="J4485" t="s">
        <v>136</v>
      </c>
      <c r="K4485" t="s">
        <v>137</v>
      </c>
      <c r="L4485" t="s">
        <v>13067</v>
      </c>
      <c r="M4485" t="s">
        <v>13068</v>
      </c>
      <c r="N4485">
        <v>1.467777777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7.1112467049999999E-5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7.1112467049999999E-5</v>
      </c>
    </row>
    <row r="4486" spans="1:31" x14ac:dyDescent="0.25">
      <c r="A4486">
        <v>1814394</v>
      </c>
      <c r="B4486">
        <v>1</v>
      </c>
      <c r="C4486" t="s">
        <v>80</v>
      </c>
      <c r="D4486" t="s">
        <v>99</v>
      </c>
      <c r="E4486" t="s">
        <v>131</v>
      </c>
      <c r="F4486" t="s">
        <v>13069</v>
      </c>
      <c r="G4486" t="s">
        <v>231</v>
      </c>
      <c r="H4486" t="s">
        <v>134</v>
      </c>
      <c r="I4486" t="s">
        <v>135</v>
      </c>
      <c r="J4486" t="s">
        <v>136</v>
      </c>
      <c r="K4486" t="s">
        <v>137</v>
      </c>
      <c r="L4486" t="s">
        <v>13070</v>
      </c>
      <c r="M4486" t="s">
        <v>13071</v>
      </c>
      <c r="N4486">
        <v>2.0583333330000002</v>
      </c>
      <c r="O4486">
        <v>0</v>
      </c>
      <c r="P4486">
        <v>2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1.9154816011826583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1.9154816011826583</v>
      </c>
    </row>
    <row r="4487" spans="1:31" x14ac:dyDescent="0.25">
      <c r="A4487">
        <v>1814398</v>
      </c>
      <c r="B4487">
        <v>1</v>
      </c>
      <c r="C4487" t="s">
        <v>80</v>
      </c>
      <c r="D4487" t="s">
        <v>94</v>
      </c>
      <c r="E4487" t="s">
        <v>193</v>
      </c>
      <c r="F4487" t="s">
        <v>13072</v>
      </c>
      <c r="G4487" t="s">
        <v>235</v>
      </c>
      <c r="H4487" t="s">
        <v>134</v>
      </c>
      <c r="I4487" t="s">
        <v>135</v>
      </c>
      <c r="J4487" t="s">
        <v>136</v>
      </c>
      <c r="K4487" t="s">
        <v>137</v>
      </c>
      <c r="L4487" t="s">
        <v>13073</v>
      </c>
      <c r="M4487" t="s">
        <v>13074</v>
      </c>
      <c r="N4487">
        <v>1.9355555550000001</v>
      </c>
      <c r="O4487">
        <v>0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1.4008032326275001E-3</v>
      </c>
      <c r="AA4487">
        <v>0</v>
      </c>
      <c r="AB4487">
        <v>0</v>
      </c>
      <c r="AC4487">
        <v>0</v>
      </c>
      <c r="AD4487">
        <v>0</v>
      </c>
      <c r="AE4487">
        <v>1.4008032326275001E-3</v>
      </c>
    </row>
    <row r="4488" spans="1:31" x14ac:dyDescent="0.25">
      <c r="A4488">
        <v>1814399</v>
      </c>
      <c r="B4488">
        <v>1</v>
      </c>
      <c r="C4488" t="s">
        <v>80</v>
      </c>
      <c r="D4488" t="s">
        <v>92</v>
      </c>
      <c r="E4488" t="s">
        <v>131</v>
      </c>
      <c r="F4488" t="s">
        <v>13075</v>
      </c>
      <c r="G4488" t="s">
        <v>231</v>
      </c>
      <c r="H4488" t="s">
        <v>134</v>
      </c>
      <c r="I4488" t="s">
        <v>135</v>
      </c>
      <c r="J4488" t="s">
        <v>136</v>
      </c>
      <c r="K4488" t="s">
        <v>137</v>
      </c>
      <c r="L4488" t="s">
        <v>13076</v>
      </c>
      <c r="M4488" t="s">
        <v>13077</v>
      </c>
      <c r="N4488">
        <v>0.50277777700000004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8.0720637711066662E-2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8.0720637711066662E-2</v>
      </c>
    </row>
    <row r="4489" spans="1:31" x14ac:dyDescent="0.25">
      <c r="A4489">
        <v>1814401</v>
      </c>
      <c r="B4489">
        <v>1</v>
      </c>
      <c r="C4489" t="s">
        <v>81</v>
      </c>
      <c r="D4489" t="s">
        <v>122</v>
      </c>
      <c r="E4489" t="s">
        <v>131</v>
      </c>
      <c r="F4489" t="s">
        <v>13078</v>
      </c>
      <c r="G4489" t="s">
        <v>231</v>
      </c>
      <c r="H4489" t="s">
        <v>134</v>
      </c>
      <c r="I4489" t="s">
        <v>135</v>
      </c>
      <c r="J4489" t="s">
        <v>136</v>
      </c>
      <c r="K4489" t="s">
        <v>137</v>
      </c>
      <c r="L4489" t="s">
        <v>13079</v>
      </c>
      <c r="M4489" t="s">
        <v>13080</v>
      </c>
      <c r="N4489">
        <v>3.1927777769999999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2.1127237672316341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2.1127237672316341</v>
      </c>
    </row>
    <row r="4490" spans="1:31" x14ac:dyDescent="0.25">
      <c r="A4490">
        <v>1814403</v>
      </c>
      <c r="B4490">
        <v>1</v>
      </c>
      <c r="C4490" t="s">
        <v>80</v>
      </c>
      <c r="D4490" t="s">
        <v>107</v>
      </c>
      <c r="E4490" t="s">
        <v>176</v>
      </c>
      <c r="F4490" t="s">
        <v>13081</v>
      </c>
      <c r="G4490" t="s">
        <v>142</v>
      </c>
      <c r="H4490" t="s">
        <v>143</v>
      </c>
      <c r="I4490" t="s">
        <v>199</v>
      </c>
      <c r="J4490" t="s">
        <v>136</v>
      </c>
      <c r="K4490" t="s">
        <v>137</v>
      </c>
      <c r="L4490" t="s">
        <v>13082</v>
      </c>
      <c r="M4490" t="s">
        <v>13083</v>
      </c>
      <c r="N4490">
        <v>1.3888888E-2</v>
      </c>
      <c r="O4490">
        <v>4</v>
      </c>
      <c r="P4490">
        <v>1414</v>
      </c>
      <c r="Q4490">
        <v>3</v>
      </c>
      <c r="R4490">
        <v>11</v>
      </c>
      <c r="S4490">
        <v>10</v>
      </c>
      <c r="T4490">
        <v>145</v>
      </c>
      <c r="U4490">
        <v>0</v>
      </c>
      <c r="V4490">
        <v>1</v>
      </c>
      <c r="W4490">
        <v>0.81101884153645842</v>
      </c>
      <c r="X4490">
        <v>3.0491342748341754</v>
      </c>
      <c r="Y4490">
        <v>9.1193737754613586</v>
      </c>
      <c r="Z4490">
        <v>1.6601158876152777E-2</v>
      </c>
      <c r="AA4490">
        <v>5.9925619665643328</v>
      </c>
      <c r="AB4490">
        <v>0.63950246620727824</v>
      </c>
      <c r="AC4490">
        <v>0</v>
      </c>
      <c r="AD4490">
        <v>8.4443136434722219E-2</v>
      </c>
      <c r="AE4490">
        <v>19.712635619914479</v>
      </c>
    </row>
    <row r="4491" spans="1:31" x14ac:dyDescent="0.25">
      <c r="A4491">
        <v>1814409</v>
      </c>
      <c r="B4491">
        <v>1</v>
      </c>
      <c r="C4491" t="s">
        <v>81</v>
      </c>
      <c r="D4491" t="s">
        <v>123</v>
      </c>
      <c r="E4491" t="s">
        <v>146</v>
      </c>
      <c r="F4491" t="s">
        <v>13084</v>
      </c>
      <c r="G4491" t="s">
        <v>142</v>
      </c>
      <c r="H4491" t="s">
        <v>143</v>
      </c>
      <c r="I4491" t="s">
        <v>135</v>
      </c>
      <c r="J4491" t="s">
        <v>136</v>
      </c>
      <c r="K4491" t="s">
        <v>137</v>
      </c>
      <c r="L4491" t="s">
        <v>13085</v>
      </c>
      <c r="M4491" t="s">
        <v>13086</v>
      </c>
      <c r="N4491">
        <v>0.72305555499999996</v>
      </c>
      <c r="O4491">
        <v>0</v>
      </c>
      <c r="P4491">
        <v>1</v>
      </c>
      <c r="Q4491">
        <v>0</v>
      </c>
      <c r="R4491">
        <v>0</v>
      </c>
      <c r="S4491">
        <v>0</v>
      </c>
      <c r="T4491">
        <v>138</v>
      </c>
      <c r="U4491">
        <v>0</v>
      </c>
      <c r="V4491">
        <v>1</v>
      </c>
      <c r="W4491">
        <v>0</v>
      </c>
      <c r="X4491">
        <v>0.14988278697027779</v>
      </c>
      <c r="Y4491">
        <v>0</v>
      </c>
      <c r="Z4491">
        <v>0</v>
      </c>
      <c r="AA4491">
        <v>0</v>
      </c>
      <c r="AB4491">
        <v>28.16020027794853</v>
      </c>
      <c r="AC4491">
        <v>0</v>
      </c>
      <c r="AD4491">
        <v>41.385852601074248</v>
      </c>
      <c r="AE4491">
        <v>69.695935665993062</v>
      </c>
    </row>
    <row r="4492" spans="1:31" x14ac:dyDescent="0.25">
      <c r="A4492">
        <v>1814411</v>
      </c>
      <c r="B4492">
        <v>1</v>
      </c>
      <c r="C4492" t="s">
        <v>80</v>
      </c>
      <c r="D4492" t="s">
        <v>94</v>
      </c>
      <c r="E4492" t="s">
        <v>146</v>
      </c>
      <c r="F4492" t="s">
        <v>13087</v>
      </c>
      <c r="G4492" t="s">
        <v>170</v>
      </c>
      <c r="H4492" t="s">
        <v>143</v>
      </c>
      <c r="I4492" t="s">
        <v>135</v>
      </c>
      <c r="J4492" t="s">
        <v>136</v>
      </c>
      <c r="K4492" t="s">
        <v>137</v>
      </c>
      <c r="L4492" t="s">
        <v>13088</v>
      </c>
      <c r="M4492" t="s">
        <v>13089</v>
      </c>
      <c r="N4492">
        <v>2.3977777769999999</v>
      </c>
      <c r="O4492">
        <v>0</v>
      </c>
      <c r="P4492">
        <v>42</v>
      </c>
      <c r="Q4492">
        <v>0</v>
      </c>
      <c r="R4492">
        <v>0</v>
      </c>
      <c r="S4492">
        <v>0</v>
      </c>
      <c r="T4492">
        <v>6</v>
      </c>
      <c r="U4492">
        <v>0</v>
      </c>
      <c r="V4492">
        <v>0</v>
      </c>
      <c r="W4492">
        <v>0</v>
      </c>
      <c r="X4492">
        <v>37.685185736121703</v>
      </c>
      <c r="Y4492">
        <v>0</v>
      </c>
      <c r="Z4492">
        <v>0</v>
      </c>
      <c r="AA4492">
        <v>0</v>
      </c>
      <c r="AB4492">
        <v>7.6478915861238264</v>
      </c>
      <c r="AC4492">
        <v>0</v>
      </c>
      <c r="AD4492">
        <v>0</v>
      </c>
      <c r="AE4492">
        <v>45.333077322245529</v>
      </c>
    </row>
    <row r="4493" spans="1:31" x14ac:dyDescent="0.25">
      <c r="A4493">
        <v>1814414</v>
      </c>
      <c r="B4493">
        <v>1</v>
      </c>
      <c r="C4493" t="s">
        <v>81</v>
      </c>
      <c r="D4493" t="s">
        <v>128</v>
      </c>
      <c r="E4493" t="s">
        <v>176</v>
      </c>
      <c r="F4493" t="s">
        <v>902</v>
      </c>
      <c r="G4493" t="s">
        <v>142</v>
      </c>
      <c r="H4493" t="s">
        <v>143</v>
      </c>
      <c r="I4493" t="s">
        <v>135</v>
      </c>
      <c r="J4493" t="s">
        <v>136</v>
      </c>
      <c r="K4493" t="s">
        <v>137</v>
      </c>
      <c r="L4493" t="s">
        <v>13090</v>
      </c>
      <c r="M4493" t="s">
        <v>13091</v>
      </c>
      <c r="N4493">
        <v>0.19166666600000001</v>
      </c>
      <c r="O4493">
        <v>0</v>
      </c>
      <c r="P4493">
        <v>507</v>
      </c>
      <c r="Q4493">
        <v>1</v>
      </c>
      <c r="R4493">
        <v>63</v>
      </c>
      <c r="S4493">
        <v>3</v>
      </c>
      <c r="T4493">
        <v>106</v>
      </c>
      <c r="U4493">
        <v>1</v>
      </c>
      <c r="V4493">
        <v>0</v>
      </c>
      <c r="W4493">
        <v>0</v>
      </c>
      <c r="X4493">
        <v>21.711740805550519</v>
      </c>
      <c r="Y4493">
        <v>5.6852590815903508</v>
      </c>
      <c r="Z4493">
        <v>3.2484809861158328</v>
      </c>
      <c r="AA4493">
        <v>1.509284222340175</v>
      </c>
      <c r="AB4493">
        <v>7.8063730774159588</v>
      </c>
      <c r="AC4493">
        <v>3.3189504653599164</v>
      </c>
      <c r="AD4493">
        <v>0</v>
      </c>
      <c r="AE4493">
        <v>43.28008863837276</v>
      </c>
    </row>
    <row r="4494" spans="1:31" x14ac:dyDescent="0.25">
      <c r="A4494">
        <v>1814415</v>
      </c>
      <c r="B4494">
        <v>1</v>
      </c>
      <c r="C4494" t="s">
        <v>80</v>
      </c>
      <c r="D4494" t="s">
        <v>104</v>
      </c>
      <c r="E4494" t="s">
        <v>193</v>
      </c>
      <c r="F4494" t="s">
        <v>13092</v>
      </c>
      <c r="G4494" t="s">
        <v>373</v>
      </c>
      <c r="H4494" t="s">
        <v>134</v>
      </c>
      <c r="I4494" t="s">
        <v>135</v>
      </c>
      <c r="J4494" t="s">
        <v>136</v>
      </c>
      <c r="K4494" t="s">
        <v>137</v>
      </c>
      <c r="L4494" t="s">
        <v>13093</v>
      </c>
      <c r="M4494" t="s">
        <v>13094</v>
      </c>
      <c r="N4494">
        <v>7.4069444439999996</v>
      </c>
      <c r="O4494">
        <v>0</v>
      </c>
      <c r="P4494">
        <v>81</v>
      </c>
      <c r="Q4494">
        <v>0</v>
      </c>
      <c r="R4494">
        <v>3</v>
      </c>
      <c r="S4494">
        <v>0</v>
      </c>
      <c r="T4494">
        <v>9</v>
      </c>
      <c r="U4494">
        <v>0</v>
      </c>
      <c r="V4494">
        <v>1</v>
      </c>
      <c r="W4494">
        <v>0</v>
      </c>
      <c r="X4494">
        <v>185.59555570734017</v>
      </c>
      <c r="Y4494">
        <v>0</v>
      </c>
      <c r="Z4494">
        <v>10.850649065821738</v>
      </c>
      <c r="AA4494">
        <v>0</v>
      </c>
      <c r="AB4494">
        <v>41.299243822307787</v>
      </c>
      <c r="AC4494">
        <v>0</v>
      </c>
      <c r="AD4494">
        <v>14.414790287454142</v>
      </c>
      <c r="AE4494">
        <v>252.16023888292381</v>
      </c>
    </row>
    <row r="4495" spans="1:31" x14ac:dyDescent="0.25">
      <c r="A4495">
        <v>1814417</v>
      </c>
      <c r="B4495">
        <v>1</v>
      </c>
      <c r="C4495" t="s">
        <v>80</v>
      </c>
      <c r="D4495" t="s">
        <v>103</v>
      </c>
      <c r="E4495" t="s">
        <v>131</v>
      </c>
      <c r="F4495" t="s">
        <v>13095</v>
      </c>
      <c r="G4495" t="s">
        <v>209</v>
      </c>
      <c r="H4495" t="s">
        <v>134</v>
      </c>
      <c r="I4495" t="s">
        <v>135</v>
      </c>
      <c r="J4495" t="s">
        <v>136</v>
      </c>
      <c r="K4495" t="s">
        <v>137</v>
      </c>
      <c r="L4495" t="s">
        <v>13096</v>
      </c>
      <c r="M4495" t="s">
        <v>13097</v>
      </c>
      <c r="N4495">
        <v>0.29611111099999998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0.17008969693509446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0.17008969693509446</v>
      </c>
    </row>
    <row r="4496" spans="1:31" x14ac:dyDescent="0.25">
      <c r="A4496">
        <v>1814418</v>
      </c>
      <c r="B4496">
        <v>1</v>
      </c>
      <c r="C4496" t="s">
        <v>81</v>
      </c>
      <c r="D4496" t="s">
        <v>127</v>
      </c>
      <c r="E4496" t="s">
        <v>146</v>
      </c>
      <c r="F4496" t="s">
        <v>13098</v>
      </c>
      <c r="G4496" t="s">
        <v>170</v>
      </c>
      <c r="H4496" t="s">
        <v>143</v>
      </c>
      <c r="I4496" t="s">
        <v>135</v>
      </c>
      <c r="J4496" t="s">
        <v>136</v>
      </c>
      <c r="K4496" t="s">
        <v>137</v>
      </c>
      <c r="L4496" t="s">
        <v>13099</v>
      </c>
      <c r="M4496" t="s">
        <v>13100</v>
      </c>
      <c r="N4496">
        <v>0.86888888799999997</v>
      </c>
      <c r="O4496">
        <v>0</v>
      </c>
      <c r="P4496">
        <v>0</v>
      </c>
      <c r="Q4496">
        <v>0</v>
      </c>
      <c r="R4496">
        <v>0</v>
      </c>
      <c r="S4496">
        <v>1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44.699571056138659</v>
      </c>
      <c r="AB4496">
        <v>0</v>
      </c>
      <c r="AC4496">
        <v>0</v>
      </c>
      <c r="AD4496">
        <v>0</v>
      </c>
      <c r="AE4496">
        <v>44.699571056138659</v>
      </c>
    </row>
    <row r="4497" spans="1:31" x14ac:dyDescent="0.25">
      <c r="A4497">
        <v>1814419</v>
      </c>
      <c r="B4497">
        <v>1</v>
      </c>
      <c r="C4497" t="s">
        <v>80</v>
      </c>
      <c r="D4497" t="s">
        <v>83</v>
      </c>
      <c r="E4497" t="s">
        <v>193</v>
      </c>
      <c r="F4497" t="s">
        <v>13101</v>
      </c>
      <c r="G4497" t="s">
        <v>195</v>
      </c>
      <c r="H4497" t="s">
        <v>134</v>
      </c>
      <c r="I4497" t="s">
        <v>135</v>
      </c>
      <c r="J4497" t="s">
        <v>136</v>
      </c>
      <c r="K4497" t="s">
        <v>137</v>
      </c>
      <c r="L4497" t="s">
        <v>13102</v>
      </c>
      <c r="M4497" t="s">
        <v>13103</v>
      </c>
      <c r="N4497">
        <v>4.6447222220000004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2</v>
      </c>
      <c r="U4497">
        <v>0</v>
      </c>
      <c r="V4497">
        <v>3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6.7055294489494397</v>
      </c>
      <c r="AC4497">
        <v>0</v>
      </c>
      <c r="AD4497">
        <v>144.13281484108307</v>
      </c>
      <c r="AE4497">
        <v>150.83834429003252</v>
      </c>
    </row>
    <row r="4498" spans="1:31" x14ac:dyDescent="0.25">
      <c r="A4498">
        <v>1814421</v>
      </c>
      <c r="B4498">
        <v>1</v>
      </c>
      <c r="C4498" t="s">
        <v>80</v>
      </c>
      <c r="D4498" t="s">
        <v>99</v>
      </c>
      <c r="E4498" t="s">
        <v>131</v>
      </c>
      <c r="F4498" t="s">
        <v>13104</v>
      </c>
      <c r="G4498" t="s">
        <v>231</v>
      </c>
      <c r="H4498" t="s">
        <v>134</v>
      </c>
      <c r="I4498" t="s">
        <v>135</v>
      </c>
      <c r="J4498" t="s">
        <v>136</v>
      </c>
      <c r="K4498" t="s">
        <v>137</v>
      </c>
      <c r="L4498" t="s">
        <v>13105</v>
      </c>
      <c r="M4498" t="s">
        <v>13106</v>
      </c>
      <c r="N4498">
        <v>0.85861111099999998</v>
      </c>
      <c r="O4498">
        <v>0</v>
      </c>
      <c r="P4498">
        <v>2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0.22401646160052641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0.22401646160052641</v>
      </c>
    </row>
    <row r="4499" spans="1:31" x14ac:dyDescent="0.25">
      <c r="A4499">
        <v>1814422</v>
      </c>
      <c r="B4499">
        <v>1</v>
      </c>
      <c r="C4499" t="s">
        <v>80</v>
      </c>
      <c r="D4499" t="s">
        <v>97</v>
      </c>
      <c r="E4499" t="s">
        <v>131</v>
      </c>
      <c r="F4499" t="s">
        <v>13107</v>
      </c>
      <c r="G4499" t="s">
        <v>231</v>
      </c>
      <c r="H4499" t="s">
        <v>134</v>
      </c>
      <c r="I4499" t="s">
        <v>135</v>
      </c>
      <c r="J4499" t="s">
        <v>136</v>
      </c>
      <c r="K4499" t="s">
        <v>137</v>
      </c>
      <c r="L4499" t="s">
        <v>13108</v>
      </c>
      <c r="M4499" t="s">
        <v>13109</v>
      </c>
      <c r="N4499">
        <v>2.0538888879999999</v>
      </c>
      <c r="O4499">
        <v>0</v>
      </c>
      <c r="P4499">
        <v>2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0.21161619034232004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0.21161619034232004</v>
      </c>
    </row>
    <row r="4500" spans="1:31" x14ac:dyDescent="0.25">
      <c r="A4500">
        <v>1814424</v>
      </c>
      <c r="B4500">
        <v>1</v>
      </c>
      <c r="C4500" t="s">
        <v>80</v>
      </c>
      <c r="D4500" t="s">
        <v>98</v>
      </c>
      <c r="E4500" t="s">
        <v>131</v>
      </c>
      <c r="F4500" t="s">
        <v>13110</v>
      </c>
      <c r="G4500" t="s">
        <v>231</v>
      </c>
      <c r="H4500" t="s">
        <v>134</v>
      </c>
      <c r="I4500" t="s">
        <v>135</v>
      </c>
      <c r="J4500" t="s">
        <v>136</v>
      </c>
      <c r="K4500" t="s">
        <v>137</v>
      </c>
      <c r="L4500" t="s">
        <v>13111</v>
      </c>
      <c r="M4500" t="s">
        <v>13112</v>
      </c>
      <c r="N4500">
        <v>4.5261111109999996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0.19378208746029779</v>
      </c>
      <c r="AC4500">
        <v>0</v>
      </c>
      <c r="AD4500">
        <v>0</v>
      </c>
      <c r="AE4500">
        <v>0.19378208746029779</v>
      </c>
    </row>
    <row r="4501" spans="1:31" x14ac:dyDescent="0.25">
      <c r="A4501">
        <v>1814425</v>
      </c>
      <c r="B4501">
        <v>1</v>
      </c>
      <c r="C4501" t="s">
        <v>80</v>
      </c>
      <c r="D4501" t="s">
        <v>105</v>
      </c>
      <c r="E4501" t="s">
        <v>131</v>
      </c>
      <c r="F4501" t="s">
        <v>13113</v>
      </c>
      <c r="G4501" t="s">
        <v>133</v>
      </c>
      <c r="H4501" t="s">
        <v>134</v>
      </c>
      <c r="I4501" t="s">
        <v>135</v>
      </c>
      <c r="J4501" t="s">
        <v>136</v>
      </c>
      <c r="K4501" t="s">
        <v>137</v>
      </c>
      <c r="L4501" t="s">
        <v>13114</v>
      </c>
      <c r="M4501" t="s">
        <v>13115</v>
      </c>
      <c r="N4501">
        <v>3.1347222220000002</v>
      </c>
      <c r="O4501">
        <v>0</v>
      </c>
      <c r="P4501">
        <v>6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3.8268537756691017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3.8268537756691017</v>
      </c>
    </row>
    <row r="4502" spans="1:31" x14ac:dyDescent="0.25">
      <c r="A4502">
        <v>1814427</v>
      </c>
      <c r="B4502">
        <v>1</v>
      </c>
      <c r="C4502" t="s">
        <v>80</v>
      </c>
      <c r="D4502" t="s">
        <v>100</v>
      </c>
      <c r="E4502" t="s">
        <v>176</v>
      </c>
      <c r="F4502" t="s">
        <v>11302</v>
      </c>
      <c r="G4502" t="s">
        <v>142</v>
      </c>
      <c r="H4502" t="s">
        <v>143</v>
      </c>
      <c r="I4502" t="s">
        <v>135</v>
      </c>
      <c r="J4502" t="s">
        <v>136</v>
      </c>
      <c r="K4502" t="s">
        <v>137</v>
      </c>
      <c r="L4502" t="s">
        <v>13116</v>
      </c>
      <c r="M4502" t="s">
        <v>13117</v>
      </c>
      <c r="N4502">
        <v>5.6666665999999997E-2</v>
      </c>
      <c r="O4502">
        <v>1</v>
      </c>
      <c r="P4502">
        <v>1306</v>
      </c>
      <c r="Q4502">
        <v>15</v>
      </c>
      <c r="R4502">
        <v>157</v>
      </c>
      <c r="S4502">
        <v>29</v>
      </c>
      <c r="T4502">
        <v>104</v>
      </c>
      <c r="U4502">
        <v>2</v>
      </c>
      <c r="V4502">
        <v>0</v>
      </c>
      <c r="W4502">
        <v>2.441820494446667E-2</v>
      </c>
      <c r="X4502">
        <v>28.609837417242733</v>
      </c>
      <c r="Y4502">
        <v>1.48544991720497</v>
      </c>
      <c r="Z4502">
        <v>6.6135015735056735</v>
      </c>
      <c r="AA4502">
        <v>9.3528197395034294</v>
      </c>
      <c r="AB4502">
        <v>4.4616266986403721</v>
      </c>
      <c r="AC4502">
        <v>2.4505980230471529</v>
      </c>
      <c r="AD4502">
        <v>0</v>
      </c>
      <c r="AE4502">
        <v>52.998251574088798</v>
      </c>
    </row>
    <row r="4503" spans="1:31" x14ac:dyDescent="0.25">
      <c r="A4503">
        <v>1814428</v>
      </c>
      <c r="B4503">
        <v>1</v>
      </c>
      <c r="C4503" t="s">
        <v>80</v>
      </c>
      <c r="D4503" t="s">
        <v>105</v>
      </c>
      <c r="E4503" t="s">
        <v>176</v>
      </c>
      <c r="F4503" t="s">
        <v>1855</v>
      </c>
      <c r="G4503" t="s">
        <v>142</v>
      </c>
      <c r="H4503" t="s">
        <v>143</v>
      </c>
      <c r="I4503" t="s">
        <v>135</v>
      </c>
      <c r="J4503" t="s">
        <v>136</v>
      </c>
      <c r="K4503" t="s">
        <v>137</v>
      </c>
      <c r="L4503" t="s">
        <v>13118</v>
      </c>
      <c r="M4503" t="s">
        <v>13119</v>
      </c>
      <c r="N4503">
        <v>0.395555555</v>
      </c>
      <c r="O4503">
        <v>6</v>
      </c>
      <c r="P4503">
        <v>25491</v>
      </c>
      <c r="Q4503">
        <v>9</v>
      </c>
      <c r="R4503">
        <v>387</v>
      </c>
      <c r="S4503">
        <v>40</v>
      </c>
      <c r="T4503">
        <v>1985</v>
      </c>
      <c r="U4503">
        <v>9</v>
      </c>
      <c r="V4503">
        <v>7</v>
      </c>
      <c r="W4503">
        <v>7.1910207097940457</v>
      </c>
      <c r="X4503">
        <v>2793.2192879596696</v>
      </c>
      <c r="Y4503">
        <v>79.485591894415563</v>
      </c>
      <c r="Z4503">
        <v>33.446741155697183</v>
      </c>
      <c r="AA4503">
        <v>224.77702064756986</v>
      </c>
      <c r="AB4503">
        <v>574.33947123314647</v>
      </c>
      <c r="AC4503">
        <v>136.64851526210663</v>
      </c>
      <c r="AD4503">
        <v>31.04797815425097</v>
      </c>
      <c r="AE4503">
        <v>3880.1556270166498</v>
      </c>
    </row>
    <row r="4504" spans="1:31" x14ac:dyDescent="0.25">
      <c r="A4504">
        <v>1814432</v>
      </c>
      <c r="B4504">
        <v>1</v>
      </c>
      <c r="C4504" t="s">
        <v>80</v>
      </c>
      <c r="D4504" t="s">
        <v>100</v>
      </c>
      <c r="E4504" t="s">
        <v>176</v>
      </c>
      <c r="F4504" t="s">
        <v>13120</v>
      </c>
      <c r="G4504" t="s">
        <v>142</v>
      </c>
      <c r="H4504" t="s">
        <v>143</v>
      </c>
      <c r="I4504" t="s">
        <v>135</v>
      </c>
      <c r="J4504" t="s">
        <v>136</v>
      </c>
      <c r="K4504" t="s">
        <v>137</v>
      </c>
      <c r="L4504" t="s">
        <v>13121</v>
      </c>
      <c r="M4504" t="s">
        <v>13122</v>
      </c>
      <c r="N4504">
        <v>0.46583333300000002</v>
      </c>
      <c r="O4504">
        <v>1</v>
      </c>
      <c r="P4504">
        <v>1306</v>
      </c>
      <c r="Q4504">
        <v>15</v>
      </c>
      <c r="R4504">
        <v>157</v>
      </c>
      <c r="S4504">
        <v>29</v>
      </c>
      <c r="T4504">
        <v>104</v>
      </c>
      <c r="U4504">
        <v>2</v>
      </c>
      <c r="V4504">
        <v>0</v>
      </c>
      <c r="W4504">
        <v>0.20201028294568335</v>
      </c>
      <c r="X4504">
        <v>236.68743424764554</v>
      </c>
      <c r="Y4504">
        <v>12.23936724938399</v>
      </c>
      <c r="Z4504">
        <v>54.534372469239507</v>
      </c>
      <c r="AA4504">
        <v>77.183502029443659</v>
      </c>
      <c r="AB4504">
        <v>36.754945825800135</v>
      </c>
      <c r="AC4504">
        <v>20.259371571271299</v>
      </c>
      <c r="AD4504">
        <v>0</v>
      </c>
      <c r="AE4504">
        <v>437.86100367572982</v>
      </c>
    </row>
    <row r="4505" spans="1:31" x14ac:dyDescent="0.25">
      <c r="A4505">
        <v>1814435</v>
      </c>
      <c r="B4505">
        <v>1</v>
      </c>
      <c r="C4505" t="s">
        <v>80</v>
      </c>
      <c r="D4505" t="s">
        <v>97</v>
      </c>
      <c r="E4505" t="s">
        <v>131</v>
      </c>
      <c r="F4505" t="s">
        <v>13123</v>
      </c>
      <c r="G4505" t="s">
        <v>133</v>
      </c>
      <c r="H4505" t="s">
        <v>134</v>
      </c>
      <c r="I4505" t="s">
        <v>135</v>
      </c>
      <c r="J4505" t="s">
        <v>136</v>
      </c>
      <c r="K4505" t="s">
        <v>137</v>
      </c>
      <c r="L4505" t="s">
        <v>13124</v>
      </c>
      <c r="M4505" t="s">
        <v>13125</v>
      </c>
      <c r="N4505">
        <v>2.8202777769999998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1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0.52798078021852368</v>
      </c>
      <c r="AC4505">
        <v>0</v>
      </c>
      <c r="AD4505">
        <v>0</v>
      </c>
      <c r="AE4505">
        <v>0.52798078021852368</v>
      </c>
    </row>
    <row r="4506" spans="1:31" x14ac:dyDescent="0.25">
      <c r="A4506">
        <v>1814438</v>
      </c>
      <c r="B4506">
        <v>1</v>
      </c>
      <c r="C4506" t="s">
        <v>80</v>
      </c>
      <c r="D4506" t="s">
        <v>108</v>
      </c>
      <c r="E4506" t="s">
        <v>193</v>
      </c>
      <c r="F4506" t="s">
        <v>13126</v>
      </c>
      <c r="G4506" t="s">
        <v>235</v>
      </c>
      <c r="H4506" t="s">
        <v>134</v>
      </c>
      <c r="I4506" t="s">
        <v>135</v>
      </c>
      <c r="J4506" t="s">
        <v>136</v>
      </c>
      <c r="K4506" t="s">
        <v>137</v>
      </c>
      <c r="L4506" t="s">
        <v>13127</v>
      </c>
      <c r="M4506" t="s">
        <v>13128</v>
      </c>
      <c r="N4506">
        <v>2.159444444</v>
      </c>
      <c r="O4506">
        <v>0</v>
      </c>
      <c r="P4506">
        <v>5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0.95139957535378006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0.95139957535378006</v>
      </c>
    </row>
    <row r="4507" spans="1:31" x14ac:dyDescent="0.25">
      <c r="A4507">
        <v>1814439</v>
      </c>
      <c r="B4507">
        <v>1</v>
      </c>
      <c r="C4507" t="s">
        <v>81</v>
      </c>
      <c r="D4507" t="s">
        <v>120</v>
      </c>
      <c r="E4507" t="s">
        <v>131</v>
      </c>
      <c r="F4507" t="s">
        <v>13129</v>
      </c>
      <c r="G4507" t="s">
        <v>231</v>
      </c>
      <c r="H4507" t="s">
        <v>134</v>
      </c>
      <c r="I4507" t="s">
        <v>135</v>
      </c>
      <c r="J4507" t="s">
        <v>136</v>
      </c>
      <c r="K4507" t="s">
        <v>137</v>
      </c>
      <c r="L4507" t="s">
        <v>13130</v>
      </c>
      <c r="M4507" t="s">
        <v>13131</v>
      </c>
      <c r="N4507">
        <v>1.3205555550000001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0.30720437166810666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0.30720437166810666</v>
      </c>
    </row>
    <row r="4508" spans="1:31" x14ac:dyDescent="0.25">
      <c r="A4508">
        <v>1814440</v>
      </c>
      <c r="B4508">
        <v>1</v>
      </c>
      <c r="C4508" t="s">
        <v>80</v>
      </c>
      <c r="D4508" t="s">
        <v>95</v>
      </c>
      <c r="E4508" t="s">
        <v>140</v>
      </c>
      <c r="F4508" t="s">
        <v>13132</v>
      </c>
      <c r="G4508" t="s">
        <v>158</v>
      </c>
      <c r="H4508" t="s">
        <v>143</v>
      </c>
      <c r="I4508" t="s">
        <v>135</v>
      </c>
      <c r="J4508" t="s">
        <v>136</v>
      </c>
      <c r="K4508" t="s">
        <v>137</v>
      </c>
      <c r="L4508" t="s">
        <v>13133</v>
      </c>
      <c r="M4508" t="s">
        <v>13134</v>
      </c>
      <c r="N4508">
        <v>0.131111111</v>
      </c>
      <c r="O4508">
        <v>2</v>
      </c>
      <c r="P4508">
        <v>1939</v>
      </c>
      <c r="Q4508">
        <v>2</v>
      </c>
      <c r="R4508">
        <v>27</v>
      </c>
      <c r="S4508">
        <v>14</v>
      </c>
      <c r="T4508">
        <v>181</v>
      </c>
      <c r="U4508">
        <v>7</v>
      </c>
      <c r="V4508">
        <v>2</v>
      </c>
      <c r="W4508">
        <v>0.11143522446068892</v>
      </c>
      <c r="X4508">
        <v>61.563065761828881</v>
      </c>
      <c r="Y4508">
        <v>1.7978015369417291</v>
      </c>
      <c r="Z4508">
        <v>1.7767307649433157</v>
      </c>
      <c r="AA4508">
        <v>16.538659553886674</v>
      </c>
      <c r="AB4508">
        <v>21.777210531796818</v>
      </c>
      <c r="AC4508">
        <v>21.442294370469778</v>
      </c>
      <c r="AD4508">
        <v>1.1963180619544713</v>
      </c>
      <c r="AE4508">
        <v>126.20351580628235</v>
      </c>
    </row>
    <row r="4509" spans="1:31" x14ac:dyDescent="0.25">
      <c r="A4509">
        <v>1814441</v>
      </c>
      <c r="B4509">
        <v>1</v>
      </c>
      <c r="C4509" t="s">
        <v>81</v>
      </c>
      <c r="D4509" t="s">
        <v>128</v>
      </c>
      <c r="E4509" t="s">
        <v>291</v>
      </c>
      <c r="F4509" t="s">
        <v>13135</v>
      </c>
      <c r="G4509" t="s">
        <v>424</v>
      </c>
      <c r="H4509" t="s">
        <v>134</v>
      </c>
      <c r="I4509" t="s">
        <v>135</v>
      </c>
      <c r="J4509" t="s">
        <v>136</v>
      </c>
      <c r="K4509" t="s">
        <v>137</v>
      </c>
      <c r="L4509" t="s">
        <v>13136</v>
      </c>
      <c r="M4509" t="s">
        <v>13137</v>
      </c>
      <c r="N4509">
        <v>4.0502777769999998</v>
      </c>
      <c r="O4509">
        <v>0</v>
      </c>
      <c r="P4509">
        <v>9</v>
      </c>
      <c r="Q4509">
        <v>0</v>
      </c>
      <c r="R4509">
        <v>5</v>
      </c>
      <c r="S4509">
        <v>0</v>
      </c>
      <c r="T4509">
        <v>5</v>
      </c>
      <c r="U4509">
        <v>0</v>
      </c>
      <c r="V4509">
        <v>0</v>
      </c>
      <c r="W4509">
        <v>0</v>
      </c>
      <c r="X4509">
        <v>9.6595275964025831</v>
      </c>
      <c r="Y4509">
        <v>0</v>
      </c>
      <c r="Z4509">
        <v>6.5281666824055833</v>
      </c>
      <c r="AA4509">
        <v>0</v>
      </c>
      <c r="AB4509">
        <v>17.429151491631977</v>
      </c>
      <c r="AC4509">
        <v>0</v>
      </c>
      <c r="AD4509">
        <v>0</v>
      </c>
      <c r="AE4509">
        <v>33.616845770440143</v>
      </c>
    </row>
    <row r="4510" spans="1:31" x14ac:dyDescent="0.25">
      <c r="A4510">
        <v>1814443</v>
      </c>
      <c r="B4510">
        <v>1</v>
      </c>
      <c r="C4510" t="s">
        <v>81</v>
      </c>
      <c r="D4510" t="s">
        <v>128</v>
      </c>
      <c r="E4510" t="s">
        <v>140</v>
      </c>
      <c r="F4510" t="s">
        <v>205</v>
      </c>
      <c r="G4510" t="s">
        <v>142</v>
      </c>
      <c r="H4510" t="s">
        <v>143</v>
      </c>
      <c r="I4510" t="s">
        <v>135</v>
      </c>
      <c r="J4510" t="s">
        <v>136</v>
      </c>
      <c r="K4510" t="s">
        <v>137</v>
      </c>
      <c r="L4510" t="s">
        <v>13138</v>
      </c>
      <c r="M4510" t="s">
        <v>13139</v>
      </c>
      <c r="N4510">
        <v>0.117222222</v>
      </c>
      <c r="O4510">
        <v>0</v>
      </c>
      <c r="P4510">
        <v>0</v>
      </c>
      <c r="Q4510">
        <v>0</v>
      </c>
      <c r="R4510">
        <v>0</v>
      </c>
      <c r="S4510">
        <v>1</v>
      </c>
      <c r="T4510">
        <v>0</v>
      </c>
      <c r="U4510">
        <v>4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0.12830169833803332</v>
      </c>
      <c r="AB4510">
        <v>0</v>
      </c>
      <c r="AC4510">
        <v>14.931435687944328</v>
      </c>
      <c r="AD4510">
        <v>0</v>
      </c>
      <c r="AE4510">
        <v>15.059737386282361</v>
      </c>
    </row>
    <row r="4511" spans="1:31" x14ac:dyDescent="0.25">
      <c r="A4511">
        <v>1814450</v>
      </c>
      <c r="B4511">
        <v>1</v>
      </c>
      <c r="C4511" t="s">
        <v>80</v>
      </c>
      <c r="D4511" t="s">
        <v>105</v>
      </c>
      <c r="E4511" t="s">
        <v>176</v>
      </c>
      <c r="F4511" t="s">
        <v>13140</v>
      </c>
      <c r="G4511" t="s">
        <v>142</v>
      </c>
      <c r="H4511" t="s">
        <v>143</v>
      </c>
      <c r="I4511" t="s">
        <v>135</v>
      </c>
      <c r="J4511" t="s">
        <v>136</v>
      </c>
      <c r="K4511" t="s">
        <v>137</v>
      </c>
      <c r="L4511" t="s">
        <v>13141</v>
      </c>
      <c r="M4511" t="s">
        <v>13142</v>
      </c>
      <c r="N4511">
        <v>0.50972222199999995</v>
      </c>
      <c r="O4511">
        <v>0</v>
      </c>
      <c r="P4511">
        <v>4586</v>
      </c>
      <c r="Q4511">
        <v>0</v>
      </c>
      <c r="R4511">
        <v>8</v>
      </c>
      <c r="S4511">
        <v>11</v>
      </c>
      <c r="T4511">
        <v>284</v>
      </c>
      <c r="U4511">
        <v>8</v>
      </c>
      <c r="V4511">
        <v>12</v>
      </c>
      <c r="W4511">
        <v>0</v>
      </c>
      <c r="X4511">
        <v>666.78693182671407</v>
      </c>
      <c r="Y4511">
        <v>0</v>
      </c>
      <c r="Z4511">
        <v>1.4121063667750668</v>
      </c>
      <c r="AA4511">
        <v>44.739996536803069</v>
      </c>
      <c r="AB4511">
        <v>126.03369466435879</v>
      </c>
      <c r="AC4511">
        <v>516.01342280807251</v>
      </c>
      <c r="AD4511">
        <v>99.8411483855554</v>
      </c>
      <c r="AE4511">
        <v>1454.8273005882791</v>
      </c>
    </row>
    <row r="4512" spans="1:31" x14ac:dyDescent="0.25">
      <c r="A4512">
        <v>1814451</v>
      </c>
      <c r="B4512">
        <v>1</v>
      </c>
      <c r="C4512" t="s">
        <v>80</v>
      </c>
      <c r="D4512" t="s">
        <v>106</v>
      </c>
      <c r="E4512" t="s">
        <v>176</v>
      </c>
      <c r="F4512" t="s">
        <v>2391</v>
      </c>
      <c r="G4512" t="s">
        <v>148</v>
      </c>
      <c r="H4512" t="s">
        <v>143</v>
      </c>
      <c r="I4512" t="s">
        <v>135</v>
      </c>
      <c r="J4512" t="s">
        <v>3</v>
      </c>
      <c r="K4512" t="s">
        <v>137</v>
      </c>
      <c r="L4512" t="s">
        <v>13143</v>
      </c>
      <c r="M4512" t="s">
        <v>13144</v>
      </c>
      <c r="N4512">
        <v>0.343888888</v>
      </c>
      <c r="O4512">
        <v>4</v>
      </c>
      <c r="P4512">
        <v>9552</v>
      </c>
      <c r="Q4512">
        <v>0</v>
      </c>
      <c r="R4512">
        <v>11</v>
      </c>
      <c r="S4512">
        <v>21</v>
      </c>
      <c r="T4512">
        <v>2313</v>
      </c>
      <c r="U4512">
        <v>0</v>
      </c>
      <c r="V4512">
        <v>0</v>
      </c>
      <c r="W4512">
        <v>0.49917141292962508</v>
      </c>
      <c r="X4512">
        <v>1180.3840440943454</v>
      </c>
      <c r="Y4512">
        <v>0</v>
      </c>
      <c r="Z4512">
        <v>3.9416567592788532</v>
      </c>
      <c r="AA4512">
        <v>26.124708425717529</v>
      </c>
      <c r="AB4512">
        <v>373.43993656865166</v>
      </c>
      <c r="AC4512">
        <v>0</v>
      </c>
      <c r="AD4512">
        <v>0</v>
      </c>
      <c r="AE4512">
        <v>1584.3895172609232</v>
      </c>
    </row>
    <row r="4513" spans="1:31" x14ac:dyDescent="0.25">
      <c r="A4513">
        <v>1814453</v>
      </c>
      <c r="B4513">
        <v>1</v>
      </c>
      <c r="C4513" t="s">
        <v>80</v>
      </c>
      <c r="D4513" t="s">
        <v>95</v>
      </c>
      <c r="E4513" t="s">
        <v>146</v>
      </c>
      <c r="F4513" t="s">
        <v>13145</v>
      </c>
      <c r="G4513" t="s">
        <v>7569</v>
      </c>
      <c r="H4513" t="s">
        <v>143</v>
      </c>
      <c r="I4513" t="s">
        <v>135</v>
      </c>
      <c r="J4513" t="s">
        <v>136</v>
      </c>
      <c r="K4513" t="s">
        <v>137</v>
      </c>
      <c r="L4513" t="s">
        <v>13146</v>
      </c>
      <c r="M4513" t="s">
        <v>13147</v>
      </c>
      <c r="N4513">
        <v>1.063055555</v>
      </c>
      <c r="O4513">
        <v>1</v>
      </c>
      <c r="P4513">
        <v>390</v>
      </c>
      <c r="Q4513">
        <v>5</v>
      </c>
      <c r="R4513">
        <v>2</v>
      </c>
      <c r="S4513">
        <v>29</v>
      </c>
      <c r="T4513">
        <v>15</v>
      </c>
      <c r="U4513">
        <v>3</v>
      </c>
      <c r="V4513">
        <v>0</v>
      </c>
      <c r="W4513">
        <v>1.0501075583409367</v>
      </c>
      <c r="X4513">
        <v>115.57920614208771</v>
      </c>
      <c r="Y4513">
        <v>86.420431504045936</v>
      </c>
      <c r="Z4513">
        <v>4.7289887774618657</v>
      </c>
      <c r="AA4513">
        <v>263.55610329645253</v>
      </c>
      <c r="AB4513">
        <v>7.2263739294125582</v>
      </c>
      <c r="AC4513">
        <v>60.612803964191706</v>
      </c>
      <c r="AD4513">
        <v>0</v>
      </c>
      <c r="AE4513">
        <v>539.17401517199323</v>
      </c>
    </row>
    <row r="4514" spans="1:31" x14ac:dyDescent="0.25">
      <c r="A4514">
        <v>1814460</v>
      </c>
      <c r="B4514">
        <v>1</v>
      </c>
      <c r="C4514" t="s">
        <v>80</v>
      </c>
      <c r="D4514" t="s">
        <v>91</v>
      </c>
      <c r="E4514" t="s">
        <v>193</v>
      </c>
      <c r="F4514" t="s">
        <v>13148</v>
      </c>
      <c r="G4514" t="s">
        <v>235</v>
      </c>
      <c r="H4514" t="s">
        <v>134</v>
      </c>
      <c r="I4514" t="s">
        <v>135</v>
      </c>
      <c r="J4514" t="s">
        <v>136</v>
      </c>
      <c r="K4514" t="s">
        <v>137</v>
      </c>
      <c r="L4514" t="s">
        <v>13149</v>
      </c>
      <c r="M4514" t="s">
        <v>13150</v>
      </c>
      <c r="N4514">
        <v>1.163888888</v>
      </c>
      <c r="O4514">
        <v>0</v>
      </c>
      <c r="P4514">
        <v>3</v>
      </c>
      <c r="Q4514">
        <v>0</v>
      </c>
      <c r="R4514">
        <v>5</v>
      </c>
      <c r="S4514">
        <v>0</v>
      </c>
      <c r="T4514">
        <v>2</v>
      </c>
      <c r="U4514">
        <v>0</v>
      </c>
      <c r="V4514">
        <v>0</v>
      </c>
      <c r="W4514">
        <v>0</v>
      </c>
      <c r="X4514">
        <v>0.89985655057187575</v>
      </c>
      <c r="Y4514">
        <v>0</v>
      </c>
      <c r="Z4514">
        <v>0.57651188260427189</v>
      </c>
      <c r="AA4514">
        <v>0</v>
      </c>
      <c r="AB4514">
        <v>0.68995216625903533</v>
      </c>
      <c r="AC4514">
        <v>0</v>
      </c>
      <c r="AD4514">
        <v>0</v>
      </c>
      <c r="AE4514">
        <v>2.1663205994351831</v>
      </c>
    </row>
    <row r="4515" spans="1:31" x14ac:dyDescent="0.25">
      <c r="A4515">
        <v>1814462</v>
      </c>
      <c r="B4515">
        <v>1</v>
      </c>
      <c r="C4515" t="s">
        <v>80</v>
      </c>
      <c r="D4515" t="s">
        <v>105</v>
      </c>
      <c r="E4515" t="s">
        <v>193</v>
      </c>
      <c r="F4515" t="s">
        <v>13151</v>
      </c>
      <c r="G4515" t="s">
        <v>235</v>
      </c>
      <c r="H4515" t="s">
        <v>134</v>
      </c>
      <c r="I4515" t="s">
        <v>135</v>
      </c>
      <c r="J4515" t="s">
        <v>136</v>
      </c>
      <c r="K4515" t="s">
        <v>137</v>
      </c>
      <c r="L4515" t="s">
        <v>13152</v>
      </c>
      <c r="M4515" t="s">
        <v>13153</v>
      </c>
      <c r="N4515">
        <v>1.5213888879999999</v>
      </c>
      <c r="O4515">
        <v>0</v>
      </c>
      <c r="P4515">
        <v>107</v>
      </c>
      <c r="Q4515">
        <v>0</v>
      </c>
      <c r="R4515">
        <v>0</v>
      </c>
      <c r="S4515">
        <v>0</v>
      </c>
      <c r="T4515">
        <v>4</v>
      </c>
      <c r="U4515">
        <v>0</v>
      </c>
      <c r="V4515">
        <v>0</v>
      </c>
      <c r="W4515">
        <v>0</v>
      </c>
      <c r="X4515">
        <v>46.436175974281859</v>
      </c>
      <c r="Y4515">
        <v>0</v>
      </c>
      <c r="Z4515">
        <v>0</v>
      </c>
      <c r="AA4515">
        <v>0</v>
      </c>
      <c r="AB4515">
        <v>9.5448700579207024</v>
      </c>
      <c r="AC4515">
        <v>0</v>
      </c>
      <c r="AD4515">
        <v>0</v>
      </c>
      <c r="AE4515">
        <v>55.981046032202563</v>
      </c>
    </row>
    <row r="4516" spans="1:31" x14ac:dyDescent="0.25">
      <c r="A4516">
        <v>1814465</v>
      </c>
      <c r="B4516">
        <v>1</v>
      </c>
      <c r="C4516" t="s">
        <v>80</v>
      </c>
      <c r="D4516" t="s">
        <v>100</v>
      </c>
      <c r="E4516" t="s">
        <v>146</v>
      </c>
      <c r="F4516" t="s">
        <v>13154</v>
      </c>
      <c r="G4516" t="s">
        <v>170</v>
      </c>
      <c r="H4516" t="s">
        <v>143</v>
      </c>
      <c r="I4516" t="s">
        <v>135</v>
      </c>
      <c r="J4516" t="s">
        <v>136</v>
      </c>
      <c r="K4516" t="s">
        <v>137</v>
      </c>
      <c r="L4516" t="s">
        <v>13155</v>
      </c>
      <c r="M4516" t="s">
        <v>13156</v>
      </c>
      <c r="N4516">
        <v>4.5652777770000004</v>
      </c>
      <c r="O4516">
        <v>0</v>
      </c>
      <c r="P4516">
        <v>76</v>
      </c>
      <c r="Q4516">
        <v>0</v>
      </c>
      <c r="R4516">
        <v>3</v>
      </c>
      <c r="S4516">
        <v>0</v>
      </c>
      <c r="T4516">
        <v>26</v>
      </c>
      <c r="U4516">
        <v>0</v>
      </c>
      <c r="V4516">
        <v>0</v>
      </c>
      <c r="W4516">
        <v>0</v>
      </c>
      <c r="X4516">
        <v>110.63672180980073</v>
      </c>
      <c r="Y4516">
        <v>0</v>
      </c>
      <c r="Z4516">
        <v>10.262562640073662</v>
      </c>
      <c r="AA4516">
        <v>0</v>
      </c>
      <c r="AB4516">
        <v>104.84704541722638</v>
      </c>
      <c r="AC4516">
        <v>0</v>
      </c>
      <c r="AD4516">
        <v>0</v>
      </c>
      <c r="AE4516">
        <v>225.74632986710077</v>
      </c>
    </row>
    <row r="4517" spans="1:31" x14ac:dyDescent="0.25">
      <c r="A4517">
        <v>1814466</v>
      </c>
      <c r="B4517">
        <v>1</v>
      </c>
      <c r="C4517" t="s">
        <v>81</v>
      </c>
      <c r="D4517" t="s">
        <v>116</v>
      </c>
      <c r="E4517" t="s">
        <v>176</v>
      </c>
      <c r="F4517" t="s">
        <v>13157</v>
      </c>
      <c r="G4517" t="s">
        <v>142</v>
      </c>
      <c r="H4517" t="s">
        <v>143</v>
      </c>
      <c r="I4517" t="s">
        <v>135</v>
      </c>
      <c r="J4517" t="s">
        <v>136</v>
      </c>
      <c r="K4517" t="s">
        <v>137</v>
      </c>
      <c r="L4517" t="s">
        <v>13158</v>
      </c>
      <c r="M4517" t="s">
        <v>13159</v>
      </c>
      <c r="N4517">
        <v>0.35361111099999998</v>
      </c>
      <c r="O4517">
        <v>1</v>
      </c>
      <c r="P4517">
        <v>394</v>
      </c>
      <c r="Q4517">
        <v>15</v>
      </c>
      <c r="R4517">
        <v>20</v>
      </c>
      <c r="S4517">
        <v>12</v>
      </c>
      <c r="T4517">
        <v>24</v>
      </c>
      <c r="U4517">
        <v>1</v>
      </c>
      <c r="V4517">
        <v>0</v>
      </c>
      <c r="W4517">
        <v>0.18887377842412723</v>
      </c>
      <c r="X4517">
        <v>21.822518761309901</v>
      </c>
      <c r="Y4517">
        <v>3.7368878387922395</v>
      </c>
      <c r="Z4517">
        <v>0.55099386130408101</v>
      </c>
      <c r="AA4517">
        <v>31.529132434028618</v>
      </c>
      <c r="AB4517">
        <v>1.0086838690351612</v>
      </c>
      <c r="AC4517">
        <v>3.2576262269941876</v>
      </c>
      <c r="AD4517">
        <v>0</v>
      </c>
      <c r="AE4517">
        <v>62.094716769888315</v>
      </c>
    </row>
    <row r="4518" spans="1:31" x14ac:dyDescent="0.25">
      <c r="A4518">
        <v>1814471</v>
      </c>
      <c r="B4518">
        <v>1</v>
      </c>
      <c r="C4518" t="s">
        <v>80</v>
      </c>
      <c r="D4518" t="s">
        <v>97</v>
      </c>
      <c r="E4518" t="s">
        <v>131</v>
      </c>
      <c r="F4518" t="s">
        <v>13160</v>
      </c>
      <c r="G4518" t="s">
        <v>209</v>
      </c>
      <c r="H4518" t="s">
        <v>134</v>
      </c>
      <c r="I4518" t="s">
        <v>135</v>
      </c>
      <c r="J4518" t="s">
        <v>136</v>
      </c>
      <c r="K4518" t="s">
        <v>137</v>
      </c>
      <c r="L4518" t="s">
        <v>13161</v>
      </c>
      <c r="M4518" t="s">
        <v>13162</v>
      </c>
      <c r="N4518">
        <v>1.465833333</v>
      </c>
      <c r="O4518">
        <v>0</v>
      </c>
      <c r="P4518">
        <v>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0.13578772074400836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0.13578772074400836</v>
      </c>
    </row>
    <row r="4519" spans="1:31" x14ac:dyDescent="0.25">
      <c r="A4519">
        <v>1814477</v>
      </c>
      <c r="B4519">
        <v>1</v>
      </c>
      <c r="C4519" t="s">
        <v>81</v>
      </c>
      <c r="D4519" t="s">
        <v>112</v>
      </c>
      <c r="E4519" t="s">
        <v>131</v>
      </c>
      <c r="F4519" t="s">
        <v>13163</v>
      </c>
      <c r="G4519" t="s">
        <v>231</v>
      </c>
      <c r="H4519" t="s">
        <v>134</v>
      </c>
      <c r="I4519" t="s">
        <v>135</v>
      </c>
      <c r="J4519" t="s">
        <v>136</v>
      </c>
      <c r="K4519" t="s">
        <v>137</v>
      </c>
      <c r="L4519" t="s">
        <v>13164</v>
      </c>
      <c r="M4519" t="s">
        <v>13165</v>
      </c>
      <c r="N4519">
        <v>2.017222222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1.1966760288433336E-3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1.1966760288433336E-3</v>
      </c>
    </row>
    <row r="4520" spans="1:31" x14ac:dyDescent="0.25">
      <c r="A4520">
        <v>1814479</v>
      </c>
      <c r="B4520">
        <v>1</v>
      </c>
      <c r="C4520" t="s">
        <v>81</v>
      </c>
      <c r="D4520" t="s">
        <v>120</v>
      </c>
      <c r="E4520" t="s">
        <v>140</v>
      </c>
      <c r="F4520" t="s">
        <v>5489</v>
      </c>
      <c r="G4520" t="s">
        <v>142</v>
      </c>
      <c r="H4520" t="s">
        <v>143</v>
      </c>
      <c r="I4520" t="s">
        <v>135</v>
      </c>
      <c r="J4520" t="s">
        <v>136</v>
      </c>
      <c r="K4520" t="s">
        <v>137</v>
      </c>
      <c r="L4520" t="s">
        <v>13166</v>
      </c>
      <c r="M4520" t="s">
        <v>13167</v>
      </c>
      <c r="N4520">
        <v>0.60444444399999997</v>
      </c>
      <c r="O4520">
        <v>0</v>
      </c>
      <c r="P4520">
        <v>0</v>
      </c>
      <c r="Q4520">
        <v>32</v>
      </c>
      <c r="R4520">
        <v>31</v>
      </c>
      <c r="S4520">
        <v>3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103.07951712476822</v>
      </c>
      <c r="Z4520">
        <v>20.205776583487285</v>
      </c>
      <c r="AA4520">
        <v>3.178401840075058</v>
      </c>
      <c r="AB4520">
        <v>0</v>
      </c>
      <c r="AC4520">
        <v>0</v>
      </c>
      <c r="AD4520">
        <v>0</v>
      </c>
      <c r="AE4520">
        <v>126.46369554833055</v>
      </c>
    </row>
    <row r="4521" spans="1:31" x14ac:dyDescent="0.25">
      <c r="A4521">
        <v>1814484</v>
      </c>
      <c r="B4521">
        <v>1</v>
      </c>
      <c r="C4521" t="s">
        <v>80</v>
      </c>
      <c r="D4521" t="s">
        <v>100</v>
      </c>
      <c r="E4521" t="s">
        <v>176</v>
      </c>
      <c r="F4521" t="s">
        <v>177</v>
      </c>
      <c r="G4521" t="s">
        <v>142</v>
      </c>
      <c r="H4521" t="s">
        <v>143</v>
      </c>
      <c r="I4521" t="s">
        <v>135</v>
      </c>
      <c r="J4521" t="s">
        <v>136</v>
      </c>
      <c r="K4521" t="s">
        <v>137</v>
      </c>
      <c r="L4521" t="s">
        <v>13168</v>
      </c>
      <c r="M4521" t="s">
        <v>13169</v>
      </c>
      <c r="N4521">
        <v>0.15</v>
      </c>
      <c r="O4521">
        <v>0</v>
      </c>
      <c r="P4521">
        <v>4066</v>
      </c>
      <c r="Q4521">
        <v>2</v>
      </c>
      <c r="R4521">
        <v>154</v>
      </c>
      <c r="S4521">
        <v>9</v>
      </c>
      <c r="T4521">
        <v>352</v>
      </c>
      <c r="U4521">
        <v>4</v>
      </c>
      <c r="V4521">
        <v>5</v>
      </c>
      <c r="W4521">
        <v>0</v>
      </c>
      <c r="X4521">
        <v>190.19757662097115</v>
      </c>
      <c r="Y4521">
        <v>0.71071983994379995</v>
      </c>
      <c r="Z4521">
        <v>20.49801940960409</v>
      </c>
      <c r="AA4521">
        <v>18.411375471486899</v>
      </c>
      <c r="AB4521">
        <v>41.210313411398985</v>
      </c>
      <c r="AC4521">
        <v>3.2713274861914501</v>
      </c>
      <c r="AD4521">
        <v>11.309901243708602</v>
      </c>
      <c r="AE4521">
        <v>285.60923348330505</v>
      </c>
    </row>
    <row r="4522" spans="1:31" x14ac:dyDescent="0.25">
      <c r="A4522">
        <v>1814485</v>
      </c>
      <c r="B4522">
        <v>1</v>
      </c>
      <c r="C4522" t="s">
        <v>80</v>
      </c>
      <c r="D4522" t="s">
        <v>103</v>
      </c>
      <c r="E4522" t="s">
        <v>131</v>
      </c>
      <c r="F4522" t="s">
        <v>13170</v>
      </c>
      <c r="G4522" t="s">
        <v>133</v>
      </c>
      <c r="H4522" t="s">
        <v>134</v>
      </c>
      <c r="I4522" t="s">
        <v>135</v>
      </c>
      <c r="J4522" t="s">
        <v>136</v>
      </c>
      <c r="K4522" t="s">
        <v>137</v>
      </c>
      <c r="L4522" t="s">
        <v>13171</v>
      </c>
      <c r="M4522" t="s">
        <v>13172</v>
      </c>
      <c r="N4522">
        <v>1.980277777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0.43190962726154003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0.43190962726154003</v>
      </c>
    </row>
    <row r="4523" spans="1:31" x14ac:dyDescent="0.25">
      <c r="A4523">
        <v>1814486</v>
      </c>
      <c r="B4523">
        <v>1</v>
      </c>
      <c r="C4523" t="s">
        <v>81</v>
      </c>
      <c r="D4523" t="s">
        <v>115</v>
      </c>
      <c r="E4523" t="s">
        <v>193</v>
      </c>
      <c r="F4523" t="s">
        <v>13173</v>
      </c>
      <c r="G4523" t="s">
        <v>235</v>
      </c>
      <c r="H4523" t="s">
        <v>134</v>
      </c>
      <c r="I4523" t="s">
        <v>135</v>
      </c>
      <c r="J4523" t="s">
        <v>136</v>
      </c>
      <c r="K4523" t="s">
        <v>137</v>
      </c>
      <c r="L4523" t="s">
        <v>13174</v>
      </c>
      <c r="M4523" t="s">
        <v>13175</v>
      </c>
      <c r="N4523">
        <v>1.5049999999999999</v>
      </c>
      <c r="O4523">
        <v>0</v>
      </c>
      <c r="P4523">
        <v>22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1.1980232008348504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1.1980232008348504</v>
      </c>
    </row>
    <row r="4524" spans="1:31" x14ac:dyDescent="0.25">
      <c r="A4524">
        <v>1814487</v>
      </c>
      <c r="B4524">
        <v>1</v>
      </c>
      <c r="C4524" t="s">
        <v>80</v>
      </c>
      <c r="D4524" t="s">
        <v>97</v>
      </c>
      <c r="E4524" t="s">
        <v>131</v>
      </c>
      <c r="F4524" t="s">
        <v>13176</v>
      </c>
      <c r="G4524" t="s">
        <v>133</v>
      </c>
      <c r="H4524" t="s">
        <v>134</v>
      </c>
      <c r="I4524" t="s">
        <v>135</v>
      </c>
      <c r="J4524" t="s">
        <v>136</v>
      </c>
      <c r="K4524" t="s">
        <v>137</v>
      </c>
      <c r="L4524" t="s">
        <v>13177</v>
      </c>
      <c r="M4524" t="s">
        <v>13178</v>
      </c>
      <c r="N4524">
        <v>3.0608333330000002</v>
      </c>
      <c r="O4524">
        <v>0</v>
      </c>
      <c r="P4524">
        <v>3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1.897113587136241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1.897113587136241</v>
      </c>
    </row>
    <row r="4525" spans="1:31" x14ac:dyDescent="0.25">
      <c r="A4525">
        <v>1814489</v>
      </c>
      <c r="B4525">
        <v>1</v>
      </c>
      <c r="C4525" t="s">
        <v>81</v>
      </c>
      <c r="D4525" t="s">
        <v>122</v>
      </c>
      <c r="E4525" t="s">
        <v>291</v>
      </c>
      <c r="F4525" t="s">
        <v>13179</v>
      </c>
      <c r="G4525" t="s">
        <v>424</v>
      </c>
      <c r="H4525" t="s">
        <v>134</v>
      </c>
      <c r="I4525" t="s">
        <v>135</v>
      </c>
      <c r="J4525" t="s">
        <v>136</v>
      </c>
      <c r="K4525" t="s">
        <v>137</v>
      </c>
      <c r="L4525" t="s">
        <v>13180</v>
      </c>
      <c r="M4525" t="s">
        <v>13181</v>
      </c>
      <c r="N4525">
        <v>0.58583333299999996</v>
      </c>
      <c r="O4525">
        <v>0</v>
      </c>
      <c r="P4525">
        <v>2</v>
      </c>
      <c r="Q4525">
        <v>0</v>
      </c>
      <c r="R4525">
        <v>3</v>
      </c>
      <c r="S4525">
        <v>0</v>
      </c>
      <c r="T4525">
        <v>2</v>
      </c>
      <c r="U4525">
        <v>0</v>
      </c>
      <c r="V4525">
        <v>0</v>
      </c>
      <c r="W4525">
        <v>0</v>
      </c>
      <c r="X4525">
        <v>8.6898675808005824E-2</v>
      </c>
      <c r="Y4525">
        <v>0</v>
      </c>
      <c r="Z4525">
        <v>11.684815338511921</v>
      </c>
      <c r="AA4525">
        <v>0</v>
      </c>
      <c r="AB4525">
        <v>1.3403085472445333</v>
      </c>
      <c r="AC4525">
        <v>0</v>
      </c>
      <c r="AD4525">
        <v>0</v>
      </c>
      <c r="AE4525">
        <v>13.11202256156446</v>
      </c>
    </row>
    <row r="4526" spans="1:31" x14ac:dyDescent="0.25">
      <c r="A4526">
        <v>1814496</v>
      </c>
      <c r="B4526">
        <v>1</v>
      </c>
      <c r="C4526" t="s">
        <v>80</v>
      </c>
      <c r="D4526" t="s">
        <v>99</v>
      </c>
      <c r="E4526" t="s">
        <v>193</v>
      </c>
      <c r="F4526" t="s">
        <v>13182</v>
      </c>
      <c r="G4526" t="s">
        <v>373</v>
      </c>
      <c r="H4526" t="s">
        <v>134</v>
      </c>
      <c r="I4526" t="s">
        <v>135</v>
      </c>
      <c r="J4526" t="s">
        <v>136</v>
      </c>
      <c r="K4526" t="s">
        <v>137</v>
      </c>
      <c r="L4526" t="s">
        <v>13183</v>
      </c>
      <c r="M4526" t="s">
        <v>13184</v>
      </c>
      <c r="N4526">
        <v>4.2430555549999998</v>
      </c>
      <c r="O4526">
        <v>0</v>
      </c>
      <c r="P4526">
        <v>43</v>
      </c>
      <c r="Q4526">
        <v>0</v>
      </c>
      <c r="R4526">
        <v>5</v>
      </c>
      <c r="S4526">
        <v>0</v>
      </c>
      <c r="T4526">
        <v>3</v>
      </c>
      <c r="U4526">
        <v>0</v>
      </c>
      <c r="V4526">
        <v>0</v>
      </c>
      <c r="W4526">
        <v>0</v>
      </c>
      <c r="X4526">
        <v>60.945667348787687</v>
      </c>
      <c r="Y4526">
        <v>0</v>
      </c>
      <c r="Z4526">
        <v>6.8258690311235588</v>
      </c>
      <c r="AA4526">
        <v>0</v>
      </c>
      <c r="AB4526">
        <v>0.90940190348861805</v>
      </c>
      <c r="AC4526">
        <v>0</v>
      </c>
      <c r="AD4526">
        <v>0</v>
      </c>
      <c r="AE4526">
        <v>68.680938283399854</v>
      </c>
    </row>
    <row r="4527" spans="1:31" x14ac:dyDescent="0.25">
      <c r="A4527">
        <v>1814497</v>
      </c>
      <c r="B4527">
        <v>1</v>
      </c>
      <c r="C4527" t="s">
        <v>80</v>
      </c>
      <c r="D4527" t="s">
        <v>102</v>
      </c>
      <c r="E4527" t="s">
        <v>193</v>
      </c>
      <c r="F4527" t="s">
        <v>13185</v>
      </c>
      <c r="G4527" t="s">
        <v>373</v>
      </c>
      <c r="H4527" t="s">
        <v>134</v>
      </c>
      <c r="I4527" t="s">
        <v>135</v>
      </c>
      <c r="J4527" t="s">
        <v>136</v>
      </c>
      <c r="K4527" t="s">
        <v>137</v>
      </c>
      <c r="L4527" t="s">
        <v>13186</v>
      </c>
      <c r="M4527" t="s">
        <v>13187</v>
      </c>
      <c r="N4527">
        <v>2.3261111109999999</v>
      </c>
      <c r="O4527">
        <v>0</v>
      </c>
      <c r="P4527">
        <v>13</v>
      </c>
      <c r="Q4527">
        <v>0</v>
      </c>
      <c r="R4527">
        <v>4</v>
      </c>
      <c r="S4527">
        <v>0</v>
      </c>
      <c r="T4527">
        <v>2</v>
      </c>
      <c r="U4527">
        <v>0</v>
      </c>
      <c r="V4527">
        <v>0</v>
      </c>
      <c r="W4527">
        <v>0</v>
      </c>
      <c r="X4527">
        <v>3.5230128748343432</v>
      </c>
      <c r="Y4527">
        <v>0</v>
      </c>
      <c r="Z4527">
        <v>5.134393052338293</v>
      </c>
      <c r="AA4527">
        <v>0</v>
      </c>
      <c r="AB4527">
        <v>0.41771433202924452</v>
      </c>
      <c r="AC4527">
        <v>0</v>
      </c>
      <c r="AD4527">
        <v>0</v>
      </c>
      <c r="AE4527">
        <v>9.0751202592018814</v>
      </c>
    </row>
    <row r="4528" spans="1:31" x14ac:dyDescent="0.25">
      <c r="A4528">
        <v>1814499</v>
      </c>
      <c r="B4528">
        <v>1</v>
      </c>
      <c r="C4528" t="s">
        <v>80</v>
      </c>
      <c r="D4528" t="s">
        <v>97</v>
      </c>
      <c r="E4528" t="s">
        <v>193</v>
      </c>
      <c r="F4528" t="s">
        <v>13188</v>
      </c>
      <c r="G4528" t="s">
        <v>148</v>
      </c>
      <c r="H4528" t="s">
        <v>134</v>
      </c>
      <c r="I4528" t="s">
        <v>135</v>
      </c>
      <c r="J4528" t="s">
        <v>136</v>
      </c>
      <c r="K4528" t="s">
        <v>137</v>
      </c>
      <c r="L4528" t="s">
        <v>13189</v>
      </c>
      <c r="M4528" t="s">
        <v>13190</v>
      </c>
      <c r="N4528">
        <v>1.8744444440000001</v>
      </c>
      <c r="O4528">
        <v>0</v>
      </c>
      <c r="P4528">
        <v>11</v>
      </c>
      <c r="Q4528">
        <v>0</v>
      </c>
      <c r="R4528">
        <v>0</v>
      </c>
      <c r="S4528">
        <v>0</v>
      </c>
      <c r="T4528">
        <v>2</v>
      </c>
      <c r="U4528">
        <v>0</v>
      </c>
      <c r="V4528">
        <v>0</v>
      </c>
      <c r="W4528">
        <v>0</v>
      </c>
      <c r="X4528">
        <v>14.230657149904882</v>
      </c>
      <c r="Y4528">
        <v>0</v>
      </c>
      <c r="Z4528">
        <v>0</v>
      </c>
      <c r="AA4528">
        <v>0</v>
      </c>
      <c r="AB4528">
        <v>2.0829389172618695</v>
      </c>
      <c r="AC4528">
        <v>0</v>
      </c>
      <c r="AD4528">
        <v>0</v>
      </c>
      <c r="AE4528">
        <v>16.313596067166753</v>
      </c>
    </row>
    <row r="4529" spans="1:31" x14ac:dyDescent="0.25">
      <c r="A4529">
        <v>1814501</v>
      </c>
      <c r="B4529">
        <v>1</v>
      </c>
      <c r="C4529" t="s">
        <v>80</v>
      </c>
      <c r="D4529" t="s">
        <v>82</v>
      </c>
      <c r="E4529" t="s">
        <v>131</v>
      </c>
      <c r="F4529" t="s">
        <v>13191</v>
      </c>
      <c r="G4529" t="s">
        <v>231</v>
      </c>
      <c r="H4529" t="s">
        <v>134</v>
      </c>
      <c r="I4529" t="s">
        <v>135</v>
      </c>
      <c r="J4529" t="s">
        <v>136</v>
      </c>
      <c r="K4529" t="s">
        <v>137</v>
      </c>
      <c r="L4529" t="s">
        <v>13192</v>
      </c>
      <c r="M4529" t="s">
        <v>13193</v>
      </c>
      <c r="N4529">
        <v>2.7741666660000002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0.80283198705871672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0.80283198705871672</v>
      </c>
    </row>
    <row r="4530" spans="1:31" x14ac:dyDescent="0.25">
      <c r="A4530">
        <v>1814502</v>
      </c>
      <c r="B4530">
        <v>1</v>
      </c>
      <c r="C4530" t="s">
        <v>80</v>
      </c>
      <c r="D4530" t="s">
        <v>105</v>
      </c>
      <c r="E4530" t="s">
        <v>131</v>
      </c>
      <c r="F4530" t="s">
        <v>13194</v>
      </c>
      <c r="G4530" t="s">
        <v>133</v>
      </c>
      <c r="H4530" t="s">
        <v>134</v>
      </c>
      <c r="I4530" t="s">
        <v>135</v>
      </c>
      <c r="J4530" t="s">
        <v>136</v>
      </c>
      <c r="K4530" t="s">
        <v>137</v>
      </c>
      <c r="L4530" t="s">
        <v>13195</v>
      </c>
      <c r="M4530" t="s">
        <v>13196</v>
      </c>
      <c r="N4530">
        <v>5.5141666660000004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1.6826395034725168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1.6826395034725168</v>
      </c>
    </row>
    <row r="4531" spans="1:31" x14ac:dyDescent="0.25">
      <c r="A4531">
        <v>1814504</v>
      </c>
      <c r="B4531">
        <v>1</v>
      </c>
      <c r="C4531" t="s">
        <v>80</v>
      </c>
      <c r="D4531" t="s">
        <v>95</v>
      </c>
      <c r="E4531" t="s">
        <v>140</v>
      </c>
      <c r="F4531" t="s">
        <v>13197</v>
      </c>
      <c r="G4531" t="s">
        <v>142</v>
      </c>
      <c r="H4531" t="s">
        <v>143</v>
      </c>
      <c r="I4531" t="s">
        <v>135</v>
      </c>
      <c r="J4531" t="s">
        <v>136</v>
      </c>
      <c r="K4531" t="s">
        <v>137</v>
      </c>
      <c r="L4531" t="s">
        <v>13198</v>
      </c>
      <c r="M4531" t="s">
        <v>13199</v>
      </c>
      <c r="N4531">
        <v>1.259166666</v>
      </c>
      <c r="O4531">
        <v>0</v>
      </c>
      <c r="P4531">
        <v>0</v>
      </c>
      <c r="Q4531">
        <v>0</v>
      </c>
      <c r="R4531">
        <v>0</v>
      </c>
      <c r="S4531">
        <v>17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66.226620429752359</v>
      </c>
      <c r="AB4531">
        <v>0</v>
      </c>
      <c r="AC4531">
        <v>0</v>
      </c>
      <c r="AD4531">
        <v>0</v>
      </c>
      <c r="AE4531">
        <v>66.226620429752359</v>
      </c>
    </row>
    <row r="4532" spans="1:31" x14ac:dyDescent="0.25">
      <c r="A4532">
        <v>1814508</v>
      </c>
      <c r="B4532">
        <v>1</v>
      </c>
      <c r="C4532" t="s">
        <v>80</v>
      </c>
      <c r="D4532" t="s">
        <v>93</v>
      </c>
      <c r="E4532" t="s">
        <v>131</v>
      </c>
      <c r="F4532" t="s">
        <v>13200</v>
      </c>
      <c r="G4532" t="s">
        <v>209</v>
      </c>
      <c r="H4532" t="s">
        <v>134</v>
      </c>
      <c r="I4532" t="s">
        <v>135</v>
      </c>
      <c r="J4532" t="s">
        <v>136</v>
      </c>
      <c r="K4532" t="s">
        <v>137</v>
      </c>
      <c r="L4532" t="s">
        <v>13201</v>
      </c>
      <c r="M4532" t="s">
        <v>13202</v>
      </c>
      <c r="N4532">
        <v>1.940555555</v>
      </c>
      <c r="O4532">
        <v>0</v>
      </c>
      <c r="P4532">
        <v>0</v>
      </c>
      <c r="Q4532">
        <v>0</v>
      </c>
      <c r="R4532">
        <v>1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2.0019532836728966</v>
      </c>
      <c r="AA4532">
        <v>0</v>
      </c>
      <c r="AB4532">
        <v>8.3846411343842242E-2</v>
      </c>
      <c r="AC4532">
        <v>0</v>
      </c>
      <c r="AD4532">
        <v>0</v>
      </c>
      <c r="AE4532">
        <v>2.085799695016739</v>
      </c>
    </row>
    <row r="4533" spans="1:31" x14ac:dyDescent="0.25">
      <c r="A4533">
        <v>1814509</v>
      </c>
      <c r="B4533">
        <v>1</v>
      </c>
      <c r="C4533" t="s">
        <v>80</v>
      </c>
      <c r="D4533" t="s">
        <v>110</v>
      </c>
      <c r="E4533" t="s">
        <v>131</v>
      </c>
      <c r="F4533" t="s">
        <v>13203</v>
      </c>
      <c r="G4533" t="s">
        <v>231</v>
      </c>
      <c r="H4533" t="s">
        <v>134</v>
      </c>
      <c r="I4533" t="s">
        <v>135</v>
      </c>
      <c r="J4533" t="s">
        <v>136</v>
      </c>
      <c r="K4533" t="s">
        <v>137</v>
      </c>
      <c r="L4533" t="s">
        <v>13204</v>
      </c>
      <c r="M4533" t="s">
        <v>13205</v>
      </c>
      <c r="N4533">
        <v>1.159166666</v>
      </c>
      <c r="O4533">
        <v>0</v>
      </c>
      <c r="P4533">
        <v>3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0.90490892227951347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0.90490892227951347</v>
      </c>
    </row>
    <row r="4534" spans="1:31" x14ac:dyDescent="0.25">
      <c r="A4534">
        <v>1814513</v>
      </c>
      <c r="B4534">
        <v>1</v>
      </c>
      <c r="C4534" t="s">
        <v>80</v>
      </c>
      <c r="D4534" t="s">
        <v>94</v>
      </c>
      <c r="E4534" t="s">
        <v>291</v>
      </c>
      <c r="F4534" t="s">
        <v>13206</v>
      </c>
      <c r="G4534" t="s">
        <v>235</v>
      </c>
      <c r="H4534" t="s">
        <v>134</v>
      </c>
      <c r="I4534" t="s">
        <v>135</v>
      </c>
      <c r="J4534" t="s">
        <v>136</v>
      </c>
      <c r="K4534" t="s">
        <v>137</v>
      </c>
      <c r="L4534" t="s">
        <v>13207</v>
      </c>
      <c r="M4534" t="s">
        <v>13208</v>
      </c>
      <c r="N4534">
        <v>2.3222222220000002</v>
      </c>
      <c r="O4534">
        <v>0</v>
      </c>
      <c r="P4534">
        <v>0</v>
      </c>
      <c r="Q4534">
        <v>0</v>
      </c>
      <c r="R4534">
        <v>3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0.19397603439020888</v>
      </c>
      <c r="AA4534">
        <v>0</v>
      </c>
      <c r="AB4534">
        <v>0</v>
      </c>
      <c r="AC4534">
        <v>0</v>
      </c>
      <c r="AD4534">
        <v>0</v>
      </c>
      <c r="AE4534">
        <v>0.19397603439020888</v>
      </c>
    </row>
    <row r="4535" spans="1:31" x14ac:dyDescent="0.25">
      <c r="A4535">
        <v>1814514</v>
      </c>
      <c r="B4535">
        <v>1</v>
      </c>
      <c r="C4535" t="s">
        <v>80</v>
      </c>
      <c r="D4535" t="s">
        <v>98</v>
      </c>
      <c r="E4535" t="s">
        <v>131</v>
      </c>
      <c r="F4535" t="s">
        <v>13209</v>
      </c>
      <c r="G4535" t="s">
        <v>231</v>
      </c>
      <c r="H4535" t="s">
        <v>134</v>
      </c>
      <c r="I4535" t="s">
        <v>135</v>
      </c>
      <c r="J4535" t="s">
        <v>136</v>
      </c>
      <c r="K4535" t="s">
        <v>137</v>
      </c>
      <c r="L4535" t="s">
        <v>13210</v>
      </c>
      <c r="M4535" t="s">
        <v>13211</v>
      </c>
      <c r="N4535">
        <v>3.0247222219999998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1.1741260796788242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1.1741260796788242</v>
      </c>
    </row>
    <row r="4536" spans="1:31" x14ac:dyDescent="0.25">
      <c r="A4536">
        <v>1814516</v>
      </c>
      <c r="B4536">
        <v>1</v>
      </c>
      <c r="C4536" t="s">
        <v>80</v>
      </c>
      <c r="D4536" t="s">
        <v>103</v>
      </c>
      <c r="E4536" t="s">
        <v>326</v>
      </c>
      <c r="F4536" t="s">
        <v>12114</v>
      </c>
      <c r="G4536" t="s">
        <v>235</v>
      </c>
      <c r="H4536" t="s">
        <v>134</v>
      </c>
      <c r="I4536" t="s">
        <v>135</v>
      </c>
      <c r="J4536" t="s">
        <v>136</v>
      </c>
      <c r="K4536" t="s">
        <v>137</v>
      </c>
      <c r="L4536" t="s">
        <v>13212</v>
      </c>
      <c r="M4536" t="s">
        <v>13213</v>
      </c>
      <c r="N4536">
        <v>0.573333333</v>
      </c>
      <c r="O4536">
        <v>0</v>
      </c>
      <c r="P4536">
        <v>39</v>
      </c>
      <c r="Q4536">
        <v>0</v>
      </c>
      <c r="R4536">
        <v>0</v>
      </c>
      <c r="S4536">
        <v>0</v>
      </c>
      <c r="T4536">
        <v>1</v>
      </c>
      <c r="U4536">
        <v>0</v>
      </c>
      <c r="V4536">
        <v>0</v>
      </c>
      <c r="W4536">
        <v>0</v>
      </c>
      <c r="X4536">
        <v>6.0295570533586806</v>
      </c>
      <c r="Y4536">
        <v>0</v>
      </c>
      <c r="Z4536">
        <v>0</v>
      </c>
      <c r="AA4536">
        <v>0</v>
      </c>
      <c r="AB4536">
        <v>1.1777389271226112E-2</v>
      </c>
      <c r="AC4536">
        <v>0</v>
      </c>
      <c r="AD4536">
        <v>0</v>
      </c>
      <c r="AE4536">
        <v>6.0413344426299069</v>
      </c>
    </row>
    <row r="4537" spans="1:31" x14ac:dyDescent="0.25">
      <c r="A4537">
        <v>1814522</v>
      </c>
      <c r="B4537">
        <v>1</v>
      </c>
      <c r="C4537" t="s">
        <v>80</v>
      </c>
      <c r="D4537" t="s">
        <v>98</v>
      </c>
      <c r="E4537" t="s">
        <v>140</v>
      </c>
      <c r="F4537" t="s">
        <v>13214</v>
      </c>
      <c r="G4537" t="s">
        <v>158</v>
      </c>
      <c r="H4537" t="s">
        <v>143</v>
      </c>
      <c r="I4537" t="s">
        <v>135</v>
      </c>
      <c r="J4537" t="s">
        <v>136</v>
      </c>
      <c r="K4537" t="s">
        <v>137</v>
      </c>
      <c r="L4537" t="s">
        <v>13215</v>
      </c>
      <c r="M4537" t="s">
        <v>13216</v>
      </c>
      <c r="N4537">
        <v>0.56999999999999995</v>
      </c>
      <c r="O4537">
        <v>0</v>
      </c>
      <c r="P4537">
        <v>93</v>
      </c>
      <c r="Q4537">
        <v>0</v>
      </c>
      <c r="R4537">
        <v>34</v>
      </c>
      <c r="S4537">
        <v>3</v>
      </c>
      <c r="T4537">
        <v>24</v>
      </c>
      <c r="U4537">
        <v>1</v>
      </c>
      <c r="V4537">
        <v>0</v>
      </c>
      <c r="W4537">
        <v>0</v>
      </c>
      <c r="X4537">
        <v>16.105270446319654</v>
      </c>
      <c r="Y4537">
        <v>0</v>
      </c>
      <c r="Z4537">
        <v>16.238479354271831</v>
      </c>
      <c r="AA4537">
        <v>3.3272818005621705</v>
      </c>
      <c r="AB4537">
        <v>9.1421713867084602</v>
      </c>
      <c r="AC4537">
        <v>3.695847320685985</v>
      </c>
      <c r="AD4537">
        <v>0</v>
      </c>
      <c r="AE4537">
        <v>48.509050308548098</v>
      </c>
    </row>
    <row r="4538" spans="1:31" x14ac:dyDescent="0.25">
      <c r="A4538">
        <v>1814523</v>
      </c>
      <c r="B4538">
        <v>1</v>
      </c>
      <c r="C4538" t="s">
        <v>80</v>
      </c>
      <c r="D4538" t="s">
        <v>96</v>
      </c>
      <c r="E4538" t="s">
        <v>131</v>
      </c>
      <c r="F4538" t="s">
        <v>13217</v>
      </c>
      <c r="G4538" t="s">
        <v>231</v>
      </c>
      <c r="H4538" t="s">
        <v>134</v>
      </c>
      <c r="I4538" t="s">
        <v>135</v>
      </c>
      <c r="J4538" t="s">
        <v>136</v>
      </c>
      <c r="K4538" t="s">
        <v>137</v>
      </c>
      <c r="L4538" t="s">
        <v>13218</v>
      </c>
      <c r="M4538" t="s">
        <v>13219</v>
      </c>
      <c r="N4538">
        <v>3.622777777</v>
      </c>
      <c r="O4538">
        <v>0</v>
      </c>
      <c r="P4538">
        <v>1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1.028531680053705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1.028531680053705</v>
      </c>
    </row>
    <row r="4539" spans="1:31" x14ac:dyDescent="0.25">
      <c r="A4539">
        <v>1814532</v>
      </c>
      <c r="B4539">
        <v>1</v>
      </c>
      <c r="C4539" t="s">
        <v>81</v>
      </c>
      <c r="D4539" t="s">
        <v>118</v>
      </c>
      <c r="E4539" t="s">
        <v>140</v>
      </c>
      <c r="F4539" t="s">
        <v>13220</v>
      </c>
      <c r="G4539" t="s">
        <v>142</v>
      </c>
      <c r="H4539" t="s">
        <v>143</v>
      </c>
      <c r="I4539" t="s">
        <v>199</v>
      </c>
      <c r="J4539" t="s">
        <v>136</v>
      </c>
      <c r="K4539" t="s">
        <v>137</v>
      </c>
      <c r="L4539" t="s">
        <v>13221</v>
      </c>
      <c r="M4539" t="s">
        <v>13222</v>
      </c>
      <c r="N4539">
        <v>1.3888888E-2</v>
      </c>
      <c r="O4539">
        <v>0</v>
      </c>
      <c r="P4539">
        <v>373</v>
      </c>
      <c r="Q4539">
        <v>0</v>
      </c>
      <c r="R4539">
        <v>12</v>
      </c>
      <c r="S4539">
        <v>0</v>
      </c>
      <c r="T4539">
        <v>44</v>
      </c>
      <c r="U4539">
        <v>0</v>
      </c>
      <c r="V4539">
        <v>0</v>
      </c>
      <c r="W4539">
        <v>0</v>
      </c>
      <c r="X4539">
        <v>0.41012036686008341</v>
      </c>
      <c r="Y4539">
        <v>0</v>
      </c>
      <c r="Z4539">
        <v>5.0452743899999986E-2</v>
      </c>
      <c r="AA4539">
        <v>0</v>
      </c>
      <c r="AB4539">
        <v>0.18850590728691663</v>
      </c>
      <c r="AC4539">
        <v>0</v>
      </c>
      <c r="AD4539">
        <v>0</v>
      </c>
      <c r="AE4539">
        <v>0.64907901804700008</v>
      </c>
    </row>
    <row r="4540" spans="1:31" x14ac:dyDescent="0.25">
      <c r="A4540">
        <v>1814535</v>
      </c>
      <c r="B4540">
        <v>1</v>
      </c>
      <c r="C4540" t="s">
        <v>80</v>
      </c>
      <c r="D4540" t="s">
        <v>88</v>
      </c>
      <c r="E4540" t="s">
        <v>193</v>
      </c>
      <c r="F4540" t="s">
        <v>13223</v>
      </c>
      <c r="G4540" t="s">
        <v>235</v>
      </c>
      <c r="H4540" t="s">
        <v>134</v>
      </c>
      <c r="I4540" t="s">
        <v>135</v>
      </c>
      <c r="J4540" t="s">
        <v>136</v>
      </c>
      <c r="K4540" t="s">
        <v>137</v>
      </c>
      <c r="L4540" t="s">
        <v>13224</v>
      </c>
      <c r="M4540" t="s">
        <v>13225</v>
      </c>
      <c r="N4540">
        <v>0.60555555500000002</v>
      </c>
      <c r="O4540">
        <v>0</v>
      </c>
      <c r="P4540">
        <v>15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>
        <v>0</v>
      </c>
      <c r="X4540">
        <v>2.9868063918160996</v>
      </c>
      <c r="Y4540">
        <v>0</v>
      </c>
      <c r="Z4540">
        <v>0</v>
      </c>
      <c r="AA4540">
        <v>0</v>
      </c>
      <c r="AB4540">
        <v>0.18478810691879999</v>
      </c>
      <c r="AC4540">
        <v>0</v>
      </c>
      <c r="AD4540">
        <v>0</v>
      </c>
      <c r="AE4540">
        <v>3.1715944987348994</v>
      </c>
    </row>
    <row r="4541" spans="1:31" x14ac:dyDescent="0.25">
      <c r="A4541">
        <v>1814537</v>
      </c>
      <c r="B4541">
        <v>1</v>
      </c>
      <c r="C4541" t="s">
        <v>80</v>
      </c>
      <c r="D4541" t="s">
        <v>90</v>
      </c>
      <c r="E4541" t="s">
        <v>131</v>
      </c>
      <c r="F4541" t="s">
        <v>13226</v>
      </c>
      <c r="G4541" t="s">
        <v>231</v>
      </c>
      <c r="H4541" t="s">
        <v>134</v>
      </c>
      <c r="I4541" t="s">
        <v>135</v>
      </c>
      <c r="J4541" t="s">
        <v>136</v>
      </c>
      <c r="K4541" t="s">
        <v>137</v>
      </c>
      <c r="L4541" t="s">
        <v>13227</v>
      </c>
      <c r="M4541" t="s">
        <v>13228</v>
      </c>
      <c r="N4541">
        <v>2.571666666</v>
      </c>
      <c r="O4541">
        <v>0</v>
      </c>
      <c r="P4541">
        <v>3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6.4765905723276225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6.4765905723276225</v>
      </c>
    </row>
    <row r="4542" spans="1:31" x14ac:dyDescent="0.25">
      <c r="A4542">
        <v>1814538</v>
      </c>
      <c r="B4542">
        <v>1</v>
      </c>
      <c r="C4542" t="s">
        <v>81</v>
      </c>
      <c r="D4542" t="s">
        <v>123</v>
      </c>
      <c r="E4542" t="s">
        <v>291</v>
      </c>
      <c r="F4542" t="s">
        <v>13229</v>
      </c>
      <c r="G4542" t="s">
        <v>424</v>
      </c>
      <c r="H4542" t="s">
        <v>134</v>
      </c>
      <c r="I4542" t="s">
        <v>135</v>
      </c>
      <c r="J4542" t="s">
        <v>136</v>
      </c>
      <c r="K4542" t="s">
        <v>137</v>
      </c>
      <c r="L4542" t="s">
        <v>13230</v>
      </c>
      <c r="M4542" t="s">
        <v>13231</v>
      </c>
      <c r="N4542">
        <v>0.73583333299999998</v>
      </c>
      <c r="O4542">
        <v>0</v>
      </c>
      <c r="P4542">
        <v>65</v>
      </c>
      <c r="Q4542">
        <v>0</v>
      </c>
      <c r="R4542">
        <v>18</v>
      </c>
      <c r="S4542">
        <v>0</v>
      </c>
      <c r="T4542">
        <v>10</v>
      </c>
      <c r="U4542">
        <v>0</v>
      </c>
      <c r="V4542">
        <v>0</v>
      </c>
      <c r="W4542">
        <v>0</v>
      </c>
      <c r="X4542">
        <v>6.5863415843888253</v>
      </c>
      <c r="Y4542">
        <v>0</v>
      </c>
      <c r="Z4542">
        <v>4.908753569896759</v>
      </c>
      <c r="AA4542">
        <v>0</v>
      </c>
      <c r="AB4542">
        <v>3.3801360648931995</v>
      </c>
      <c r="AC4542">
        <v>0</v>
      </c>
      <c r="AD4542">
        <v>0</v>
      </c>
      <c r="AE4542">
        <v>14.875231219178783</v>
      </c>
    </row>
    <row r="4543" spans="1:31" x14ac:dyDescent="0.25">
      <c r="A4543">
        <v>1814542</v>
      </c>
      <c r="B4543">
        <v>1</v>
      </c>
      <c r="C4543" t="s">
        <v>81</v>
      </c>
      <c r="D4543" t="s">
        <v>118</v>
      </c>
      <c r="E4543" t="s">
        <v>193</v>
      </c>
      <c r="F4543" t="s">
        <v>3417</v>
      </c>
      <c r="G4543" t="s">
        <v>235</v>
      </c>
      <c r="H4543" t="s">
        <v>134</v>
      </c>
      <c r="I4543" t="s">
        <v>135</v>
      </c>
      <c r="J4543" t="s">
        <v>136</v>
      </c>
      <c r="K4543" t="s">
        <v>137</v>
      </c>
      <c r="L4543" t="s">
        <v>13232</v>
      </c>
      <c r="M4543" t="s">
        <v>13233</v>
      </c>
      <c r="N4543">
        <v>1.180555555</v>
      </c>
      <c r="O4543">
        <v>0</v>
      </c>
      <c r="P4543">
        <v>2</v>
      </c>
      <c r="Q4543">
        <v>0</v>
      </c>
      <c r="R4543">
        <v>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0.56326710212904163</v>
      </c>
      <c r="Y4543">
        <v>0</v>
      </c>
      <c r="Z4543">
        <v>1.6392954530924362</v>
      </c>
      <c r="AA4543">
        <v>0</v>
      </c>
      <c r="AB4543">
        <v>0</v>
      </c>
      <c r="AC4543">
        <v>0</v>
      </c>
      <c r="AD4543">
        <v>0</v>
      </c>
      <c r="AE4543">
        <v>2.202562555221478</v>
      </c>
    </row>
    <row r="4544" spans="1:31" x14ac:dyDescent="0.25">
      <c r="A4544">
        <v>1814543</v>
      </c>
      <c r="B4544">
        <v>1</v>
      </c>
      <c r="C4544" t="s">
        <v>80</v>
      </c>
      <c r="D4544" t="s">
        <v>83</v>
      </c>
      <c r="E4544" t="s">
        <v>193</v>
      </c>
      <c r="F4544" t="s">
        <v>13234</v>
      </c>
      <c r="G4544" t="s">
        <v>195</v>
      </c>
      <c r="H4544" t="s">
        <v>134</v>
      </c>
      <c r="I4544" t="s">
        <v>135</v>
      </c>
      <c r="J4544" t="s">
        <v>136</v>
      </c>
      <c r="K4544" t="s">
        <v>137</v>
      </c>
      <c r="L4544" t="s">
        <v>13235</v>
      </c>
      <c r="M4544" t="s">
        <v>13236</v>
      </c>
      <c r="N4544">
        <v>3.9288888879999999</v>
      </c>
      <c r="O4544">
        <v>0</v>
      </c>
      <c r="P4544">
        <v>31</v>
      </c>
      <c r="Q4544">
        <v>0</v>
      </c>
      <c r="R4544">
        <v>0</v>
      </c>
      <c r="S4544">
        <v>0</v>
      </c>
      <c r="T4544">
        <v>8</v>
      </c>
      <c r="U4544">
        <v>0</v>
      </c>
      <c r="V4544">
        <v>0</v>
      </c>
      <c r="W4544">
        <v>0</v>
      </c>
      <c r="X4544">
        <v>55.274107377860936</v>
      </c>
      <c r="Y4544">
        <v>0</v>
      </c>
      <c r="Z4544">
        <v>0</v>
      </c>
      <c r="AA4544">
        <v>0</v>
      </c>
      <c r="AB4544">
        <v>34.536363799975447</v>
      </c>
      <c r="AC4544">
        <v>0</v>
      </c>
      <c r="AD4544">
        <v>0</v>
      </c>
      <c r="AE4544">
        <v>89.810471177836376</v>
      </c>
    </row>
    <row r="4545" spans="1:31" x14ac:dyDescent="0.25">
      <c r="A4545">
        <v>1814547</v>
      </c>
      <c r="B4545">
        <v>1</v>
      </c>
      <c r="C4545" t="s">
        <v>80</v>
      </c>
      <c r="D4545" t="s">
        <v>90</v>
      </c>
      <c r="E4545" t="s">
        <v>326</v>
      </c>
      <c r="F4545" t="s">
        <v>13237</v>
      </c>
      <c r="G4545" t="s">
        <v>148</v>
      </c>
      <c r="H4545" t="s">
        <v>134</v>
      </c>
      <c r="I4545" t="s">
        <v>135</v>
      </c>
      <c r="J4545" t="s">
        <v>136</v>
      </c>
      <c r="K4545" t="s">
        <v>137</v>
      </c>
      <c r="L4545" t="s">
        <v>13238</v>
      </c>
      <c r="M4545" t="s">
        <v>13239</v>
      </c>
      <c r="N4545">
        <v>2.6344444440000001</v>
      </c>
      <c r="O4545">
        <v>0</v>
      </c>
      <c r="P4545">
        <v>108</v>
      </c>
      <c r="Q4545">
        <v>0</v>
      </c>
      <c r="R4545">
        <v>0</v>
      </c>
      <c r="S4545">
        <v>0</v>
      </c>
      <c r="T4545">
        <v>13</v>
      </c>
      <c r="U4545">
        <v>0</v>
      </c>
      <c r="V4545">
        <v>0</v>
      </c>
      <c r="W4545">
        <v>0</v>
      </c>
      <c r="X4545">
        <v>69.001657817613818</v>
      </c>
      <c r="Y4545">
        <v>0</v>
      </c>
      <c r="Z4545">
        <v>0</v>
      </c>
      <c r="AA4545">
        <v>0</v>
      </c>
      <c r="AB4545">
        <v>25.720537040426564</v>
      </c>
      <c r="AC4545">
        <v>0</v>
      </c>
      <c r="AD4545">
        <v>0</v>
      </c>
      <c r="AE4545">
        <v>94.722194858040382</v>
      </c>
    </row>
    <row r="4546" spans="1:31" x14ac:dyDescent="0.25">
      <c r="A4546">
        <v>1814548</v>
      </c>
      <c r="B4546">
        <v>1</v>
      </c>
      <c r="C4546" t="s">
        <v>80</v>
      </c>
      <c r="D4546" t="s">
        <v>98</v>
      </c>
      <c r="E4546" t="s">
        <v>193</v>
      </c>
      <c r="F4546" t="s">
        <v>13240</v>
      </c>
      <c r="G4546" t="s">
        <v>235</v>
      </c>
      <c r="H4546" t="s">
        <v>134</v>
      </c>
      <c r="I4546" t="s">
        <v>135</v>
      </c>
      <c r="J4546" t="s">
        <v>136</v>
      </c>
      <c r="K4546" t="s">
        <v>137</v>
      </c>
      <c r="L4546" t="s">
        <v>13241</v>
      </c>
      <c r="M4546" t="s">
        <v>13242</v>
      </c>
      <c r="N4546">
        <v>2.4847222219999998</v>
      </c>
      <c r="O4546">
        <v>0</v>
      </c>
      <c r="P4546">
        <v>166</v>
      </c>
      <c r="Q4546">
        <v>0</v>
      </c>
      <c r="R4546">
        <v>0</v>
      </c>
      <c r="S4546">
        <v>0</v>
      </c>
      <c r="T4546">
        <v>12</v>
      </c>
      <c r="U4546">
        <v>0</v>
      </c>
      <c r="V4546">
        <v>0</v>
      </c>
      <c r="W4546">
        <v>0</v>
      </c>
      <c r="X4546">
        <v>97.563192018420992</v>
      </c>
      <c r="Y4546">
        <v>0</v>
      </c>
      <c r="Z4546">
        <v>0</v>
      </c>
      <c r="AA4546">
        <v>0</v>
      </c>
      <c r="AB4546">
        <v>28.179540865950081</v>
      </c>
      <c r="AC4546">
        <v>0</v>
      </c>
      <c r="AD4546">
        <v>0</v>
      </c>
      <c r="AE4546">
        <v>125.74273288437107</v>
      </c>
    </row>
    <row r="4547" spans="1:31" x14ac:dyDescent="0.25">
      <c r="A4547">
        <v>1814549</v>
      </c>
      <c r="B4547">
        <v>1</v>
      </c>
      <c r="C4547" t="s">
        <v>80</v>
      </c>
      <c r="D4547" t="s">
        <v>98</v>
      </c>
      <c r="E4547" t="s">
        <v>131</v>
      </c>
      <c r="F4547" t="s">
        <v>13243</v>
      </c>
      <c r="G4547" t="s">
        <v>231</v>
      </c>
      <c r="H4547" t="s">
        <v>134</v>
      </c>
      <c r="I4547" t="s">
        <v>135</v>
      </c>
      <c r="J4547" t="s">
        <v>136</v>
      </c>
      <c r="K4547" t="s">
        <v>137</v>
      </c>
      <c r="L4547" t="s">
        <v>13244</v>
      </c>
      <c r="M4547" t="s">
        <v>13245</v>
      </c>
      <c r="N4547">
        <v>1.984444444</v>
      </c>
      <c r="O4547">
        <v>0</v>
      </c>
      <c r="P4547">
        <v>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0.26683944123557501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0.26683944123557501</v>
      </c>
    </row>
    <row r="4548" spans="1:31" x14ac:dyDescent="0.25">
      <c r="A4548">
        <v>1814555</v>
      </c>
      <c r="B4548">
        <v>1</v>
      </c>
      <c r="C4548" t="s">
        <v>80</v>
      </c>
      <c r="D4548" t="s">
        <v>107</v>
      </c>
      <c r="E4548" t="s">
        <v>131</v>
      </c>
      <c r="F4548" t="s">
        <v>13246</v>
      </c>
      <c r="G4548" t="s">
        <v>279</v>
      </c>
      <c r="H4548" t="s">
        <v>134</v>
      </c>
      <c r="I4548" t="s">
        <v>135</v>
      </c>
      <c r="J4548" t="s">
        <v>136</v>
      </c>
      <c r="K4548" t="s">
        <v>137</v>
      </c>
      <c r="L4548" t="s">
        <v>13247</v>
      </c>
      <c r="M4548" t="s">
        <v>13248</v>
      </c>
      <c r="N4548">
        <v>0.68805555500000004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2.4811369170640002E-2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2.4811369170640002E-2</v>
      </c>
    </row>
    <row r="4549" spans="1:31" x14ac:dyDescent="0.25">
      <c r="A4549">
        <v>1814557</v>
      </c>
      <c r="B4549">
        <v>1</v>
      </c>
      <c r="C4549" t="s">
        <v>80</v>
      </c>
      <c r="D4549" t="s">
        <v>99</v>
      </c>
      <c r="E4549" t="s">
        <v>176</v>
      </c>
      <c r="F4549" t="s">
        <v>8067</v>
      </c>
      <c r="G4549" t="s">
        <v>142</v>
      </c>
      <c r="H4549" t="s">
        <v>143</v>
      </c>
      <c r="I4549" t="s">
        <v>135</v>
      </c>
      <c r="J4549" t="s">
        <v>136</v>
      </c>
      <c r="K4549" t="s">
        <v>137</v>
      </c>
      <c r="L4549" t="s">
        <v>13249</v>
      </c>
      <c r="M4549" t="s">
        <v>13250</v>
      </c>
      <c r="N4549">
        <v>0.13888888799999999</v>
      </c>
      <c r="O4549">
        <v>4</v>
      </c>
      <c r="P4549">
        <v>807</v>
      </c>
      <c r="Q4549">
        <v>11</v>
      </c>
      <c r="R4549">
        <v>98</v>
      </c>
      <c r="S4549">
        <v>20</v>
      </c>
      <c r="T4549">
        <v>51</v>
      </c>
      <c r="U4549">
        <v>0</v>
      </c>
      <c r="V4549">
        <v>4</v>
      </c>
      <c r="W4549">
        <v>2.1743243912980419</v>
      </c>
      <c r="X4549">
        <v>23.517883967022616</v>
      </c>
      <c r="Y4549">
        <v>2.3998683209457554</v>
      </c>
      <c r="Z4549">
        <v>3.8650921868739205</v>
      </c>
      <c r="AA4549">
        <v>10.81617988826423</v>
      </c>
      <c r="AB4549">
        <v>2.2476688260479567</v>
      </c>
      <c r="AC4549">
        <v>0</v>
      </c>
      <c r="AD4549">
        <v>0.31124808529406256</v>
      </c>
      <c r="AE4549">
        <v>45.332265665746583</v>
      </c>
    </row>
    <row r="4550" spans="1:31" x14ac:dyDescent="0.25">
      <c r="A4550">
        <v>1814558</v>
      </c>
      <c r="B4550">
        <v>1</v>
      </c>
      <c r="C4550" t="s">
        <v>81</v>
      </c>
      <c r="D4550" t="s">
        <v>123</v>
      </c>
      <c r="E4550" t="s">
        <v>291</v>
      </c>
      <c r="F4550" t="s">
        <v>13251</v>
      </c>
      <c r="G4550" t="s">
        <v>424</v>
      </c>
      <c r="H4550" t="s">
        <v>134</v>
      </c>
      <c r="I4550" t="s">
        <v>135</v>
      </c>
      <c r="J4550" t="s">
        <v>136</v>
      </c>
      <c r="K4550" t="s">
        <v>137</v>
      </c>
      <c r="L4550" t="s">
        <v>13252</v>
      </c>
      <c r="M4550" t="s">
        <v>13253</v>
      </c>
      <c r="N4550">
        <v>0.79416666599999997</v>
      </c>
      <c r="O4550">
        <v>0</v>
      </c>
      <c r="P4550">
        <v>25</v>
      </c>
      <c r="Q4550">
        <v>0</v>
      </c>
      <c r="R4550">
        <v>5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2.9921868983336379</v>
      </c>
      <c r="Y4550">
        <v>0</v>
      </c>
      <c r="Z4550">
        <v>2.3545555282625003E-2</v>
      </c>
      <c r="AA4550">
        <v>0</v>
      </c>
      <c r="AB4550">
        <v>0</v>
      </c>
      <c r="AC4550">
        <v>0</v>
      </c>
      <c r="AD4550">
        <v>0</v>
      </c>
      <c r="AE4550">
        <v>3.0157324536162631</v>
      </c>
    </row>
    <row r="4551" spans="1:31" x14ac:dyDescent="0.25">
      <c r="A4551">
        <v>1814561</v>
      </c>
      <c r="B4551">
        <v>1</v>
      </c>
      <c r="C4551" t="s">
        <v>80</v>
      </c>
      <c r="D4551" t="s">
        <v>93</v>
      </c>
      <c r="E4551" t="s">
        <v>131</v>
      </c>
      <c r="F4551" t="s">
        <v>13254</v>
      </c>
      <c r="G4551" t="s">
        <v>209</v>
      </c>
      <c r="H4551" t="s">
        <v>134</v>
      </c>
      <c r="I4551" t="s">
        <v>135</v>
      </c>
      <c r="J4551" t="s">
        <v>136</v>
      </c>
      <c r="K4551" t="s">
        <v>137</v>
      </c>
      <c r="L4551" t="s">
        <v>13255</v>
      </c>
      <c r="M4551" t="s">
        <v>13256</v>
      </c>
      <c r="N4551">
        <v>1.3574999999999999</v>
      </c>
      <c r="O4551">
        <v>0</v>
      </c>
      <c r="P4551">
        <v>11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4.9433401626379876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4.9433401626379876</v>
      </c>
    </row>
    <row r="4552" spans="1:31" x14ac:dyDescent="0.25">
      <c r="A4552">
        <v>1814564</v>
      </c>
      <c r="B4552">
        <v>1</v>
      </c>
      <c r="C4552" t="s">
        <v>81</v>
      </c>
      <c r="D4552" t="s">
        <v>123</v>
      </c>
      <c r="E4552" t="s">
        <v>131</v>
      </c>
      <c r="F4552" t="s">
        <v>13257</v>
      </c>
      <c r="G4552" t="s">
        <v>231</v>
      </c>
      <c r="H4552" t="s">
        <v>134</v>
      </c>
      <c r="I4552" t="s">
        <v>135</v>
      </c>
      <c r="J4552" t="s">
        <v>136</v>
      </c>
      <c r="K4552" t="s">
        <v>137</v>
      </c>
      <c r="L4552" t="s">
        <v>13258</v>
      </c>
      <c r="M4552" t="s">
        <v>13259</v>
      </c>
      <c r="N4552">
        <v>2.9902777770000002</v>
      </c>
      <c r="O4552">
        <v>0</v>
      </c>
      <c r="P4552">
        <v>1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0.50295490895688499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0.50295490895688499</v>
      </c>
    </row>
    <row r="4553" spans="1:31" x14ac:dyDescent="0.25">
      <c r="A4553">
        <v>1814566</v>
      </c>
      <c r="B4553">
        <v>1</v>
      </c>
      <c r="C4553" t="s">
        <v>81</v>
      </c>
      <c r="D4553" t="s">
        <v>127</v>
      </c>
      <c r="E4553" t="s">
        <v>146</v>
      </c>
      <c r="F4553" t="s">
        <v>13260</v>
      </c>
      <c r="G4553" t="s">
        <v>170</v>
      </c>
      <c r="H4553" t="s">
        <v>143</v>
      </c>
      <c r="I4553" t="s">
        <v>135</v>
      </c>
      <c r="J4553" t="s">
        <v>136</v>
      </c>
      <c r="K4553" t="s">
        <v>137</v>
      </c>
      <c r="L4553" t="s">
        <v>13261</v>
      </c>
      <c r="M4553" t="s">
        <v>13262</v>
      </c>
      <c r="N4553">
        <v>1.66</v>
      </c>
      <c r="O4553">
        <v>0</v>
      </c>
      <c r="P4553">
        <v>0</v>
      </c>
      <c r="Q4553">
        <v>0</v>
      </c>
      <c r="R4553">
        <v>0</v>
      </c>
      <c r="S4553">
        <v>1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80.499627532980284</v>
      </c>
      <c r="AB4553">
        <v>0</v>
      </c>
      <c r="AC4553">
        <v>0</v>
      </c>
      <c r="AD4553">
        <v>0</v>
      </c>
      <c r="AE4553">
        <v>80.499627532980284</v>
      </c>
    </row>
    <row r="4554" spans="1:31" x14ac:dyDescent="0.25">
      <c r="A4554">
        <v>1814568</v>
      </c>
      <c r="B4554">
        <v>1</v>
      </c>
      <c r="C4554" t="s">
        <v>80</v>
      </c>
      <c r="D4554" t="s">
        <v>84</v>
      </c>
      <c r="E4554" t="s">
        <v>131</v>
      </c>
      <c r="F4554" t="s">
        <v>13263</v>
      </c>
      <c r="G4554" t="s">
        <v>231</v>
      </c>
      <c r="H4554" t="s">
        <v>134</v>
      </c>
      <c r="I4554" t="s">
        <v>135</v>
      </c>
      <c r="J4554" t="s">
        <v>136</v>
      </c>
      <c r="K4554" t="s">
        <v>137</v>
      </c>
      <c r="L4554" t="s">
        <v>13264</v>
      </c>
      <c r="M4554" t="s">
        <v>13265</v>
      </c>
      <c r="N4554">
        <v>0.97361111099999997</v>
      </c>
      <c r="O4554">
        <v>0</v>
      </c>
      <c r="P4554">
        <v>2</v>
      </c>
      <c r="Q4554">
        <v>0</v>
      </c>
      <c r="R4554">
        <v>0</v>
      </c>
      <c r="S4554">
        <v>0</v>
      </c>
      <c r="T4554">
        <v>1</v>
      </c>
      <c r="U4554">
        <v>0</v>
      </c>
      <c r="V4554">
        <v>0</v>
      </c>
      <c r="W4554">
        <v>0</v>
      </c>
      <c r="X4554">
        <v>1.4176470513512125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1.4176470513512125</v>
      </c>
    </row>
    <row r="4555" spans="1:31" x14ac:dyDescent="0.25">
      <c r="A4555">
        <v>1814570</v>
      </c>
      <c r="B4555">
        <v>1</v>
      </c>
      <c r="C4555" t="s">
        <v>80</v>
      </c>
      <c r="D4555" t="s">
        <v>96</v>
      </c>
      <c r="E4555" t="s">
        <v>131</v>
      </c>
      <c r="F4555" t="s">
        <v>13266</v>
      </c>
      <c r="G4555" t="s">
        <v>231</v>
      </c>
      <c r="H4555" t="s">
        <v>134</v>
      </c>
      <c r="I4555" t="s">
        <v>135</v>
      </c>
      <c r="J4555" t="s">
        <v>136</v>
      </c>
      <c r="K4555" t="s">
        <v>137</v>
      </c>
      <c r="L4555" t="s">
        <v>13267</v>
      </c>
      <c r="M4555" t="s">
        <v>13268</v>
      </c>
      <c r="N4555">
        <v>3.7136111110000001</v>
      </c>
      <c r="O4555">
        <v>0</v>
      </c>
      <c r="P4555">
        <v>1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2.8026084961917808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2.8026084961917808</v>
      </c>
    </row>
    <row r="4556" spans="1:31" x14ac:dyDescent="0.25">
      <c r="A4556">
        <v>1814572</v>
      </c>
      <c r="B4556">
        <v>1</v>
      </c>
      <c r="C4556" t="s">
        <v>80</v>
      </c>
      <c r="D4556" t="s">
        <v>92</v>
      </c>
      <c r="E4556" t="s">
        <v>131</v>
      </c>
      <c r="F4556" t="s">
        <v>13269</v>
      </c>
      <c r="G4556" t="s">
        <v>231</v>
      </c>
      <c r="H4556" t="s">
        <v>134</v>
      </c>
      <c r="I4556" t="s">
        <v>135</v>
      </c>
      <c r="J4556" t="s">
        <v>136</v>
      </c>
      <c r="K4556" t="s">
        <v>137</v>
      </c>
      <c r="L4556" t="s">
        <v>13270</v>
      </c>
      <c r="M4556" t="s">
        <v>13271</v>
      </c>
      <c r="N4556">
        <v>2.2716666659999998</v>
      </c>
      <c r="O4556">
        <v>0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</row>
    <row r="4557" spans="1:31" x14ac:dyDescent="0.25">
      <c r="A4557">
        <v>1814573</v>
      </c>
      <c r="B4557">
        <v>1</v>
      </c>
      <c r="C4557" t="s">
        <v>80</v>
      </c>
      <c r="D4557" t="s">
        <v>103</v>
      </c>
      <c r="E4557" t="s">
        <v>326</v>
      </c>
      <c r="F4557" t="s">
        <v>13272</v>
      </c>
      <c r="G4557" t="s">
        <v>299</v>
      </c>
      <c r="H4557" t="s">
        <v>134</v>
      </c>
      <c r="I4557" t="s">
        <v>135</v>
      </c>
      <c r="J4557" t="s">
        <v>136</v>
      </c>
      <c r="K4557" t="s">
        <v>137</v>
      </c>
      <c r="L4557" t="s">
        <v>13273</v>
      </c>
      <c r="M4557" t="s">
        <v>13274</v>
      </c>
      <c r="N4557">
        <v>0.70583333299999995</v>
      </c>
      <c r="O4557">
        <v>0</v>
      </c>
      <c r="P4557">
        <v>30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6.34407705782235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6.34407705782235</v>
      </c>
    </row>
    <row r="4558" spans="1:31" x14ac:dyDescent="0.25">
      <c r="A4558">
        <v>1814575</v>
      </c>
      <c r="B4558">
        <v>1</v>
      </c>
      <c r="C4558" t="s">
        <v>80</v>
      </c>
      <c r="D4558" t="s">
        <v>84</v>
      </c>
      <c r="E4558" t="s">
        <v>131</v>
      </c>
      <c r="F4558" t="s">
        <v>13275</v>
      </c>
      <c r="G4558" t="s">
        <v>279</v>
      </c>
      <c r="H4558" t="s">
        <v>134</v>
      </c>
      <c r="I4558" t="s">
        <v>135</v>
      </c>
      <c r="J4558" t="s">
        <v>136</v>
      </c>
      <c r="K4558" t="s">
        <v>137</v>
      </c>
      <c r="L4558" t="s">
        <v>13276</v>
      </c>
      <c r="M4558" t="s">
        <v>13277</v>
      </c>
      <c r="N4558">
        <v>2.9125000000000001</v>
      </c>
      <c r="O4558">
        <v>0</v>
      </c>
      <c r="P4558">
        <v>10</v>
      </c>
      <c r="Q4558">
        <v>0</v>
      </c>
      <c r="R4558">
        <v>0</v>
      </c>
      <c r="S4558">
        <v>0</v>
      </c>
      <c r="T4558">
        <v>2</v>
      </c>
      <c r="U4558">
        <v>0</v>
      </c>
      <c r="V4558">
        <v>0</v>
      </c>
      <c r="W4558">
        <v>0</v>
      </c>
      <c r="X4558">
        <v>8.337100089181547</v>
      </c>
      <c r="Y4558">
        <v>0</v>
      </c>
      <c r="Z4558">
        <v>0</v>
      </c>
      <c r="AA4558">
        <v>0</v>
      </c>
      <c r="AB4558">
        <v>18.095107572241805</v>
      </c>
      <c r="AC4558">
        <v>0</v>
      </c>
      <c r="AD4558">
        <v>0</v>
      </c>
      <c r="AE4558">
        <v>26.432207661423352</v>
      </c>
    </row>
    <row r="4559" spans="1:31" x14ac:dyDescent="0.25">
      <c r="A4559">
        <v>1814576</v>
      </c>
      <c r="B4559">
        <v>1</v>
      </c>
      <c r="C4559" t="s">
        <v>81</v>
      </c>
      <c r="D4559" t="s">
        <v>128</v>
      </c>
      <c r="E4559" t="s">
        <v>131</v>
      </c>
      <c r="F4559" t="s">
        <v>13278</v>
      </c>
      <c r="G4559" t="s">
        <v>148</v>
      </c>
      <c r="H4559" t="s">
        <v>134</v>
      </c>
      <c r="I4559" t="s">
        <v>135</v>
      </c>
      <c r="J4559" t="s">
        <v>3</v>
      </c>
      <c r="K4559" t="s">
        <v>137</v>
      </c>
      <c r="L4559" t="s">
        <v>13279</v>
      </c>
      <c r="M4559" t="s">
        <v>13280</v>
      </c>
      <c r="N4559">
        <v>1.9125000000000001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</row>
    <row r="4560" spans="1:31" x14ac:dyDescent="0.25">
      <c r="A4560">
        <v>1814577</v>
      </c>
      <c r="B4560">
        <v>1</v>
      </c>
      <c r="C4560" t="s">
        <v>80</v>
      </c>
      <c r="D4560" t="s">
        <v>102</v>
      </c>
      <c r="E4560" t="s">
        <v>131</v>
      </c>
      <c r="F4560" t="s">
        <v>13281</v>
      </c>
      <c r="G4560" t="s">
        <v>231</v>
      </c>
      <c r="H4560" t="s">
        <v>134</v>
      </c>
      <c r="I4560" t="s">
        <v>135</v>
      </c>
      <c r="J4560" t="s">
        <v>136</v>
      </c>
      <c r="K4560" t="s">
        <v>137</v>
      </c>
      <c r="L4560" t="s">
        <v>13282</v>
      </c>
      <c r="M4560" t="s">
        <v>13283</v>
      </c>
      <c r="N4560">
        <v>2.0386111109999998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0.39638271588783835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0.39638271588783835</v>
      </c>
    </row>
    <row r="4561" spans="1:31" x14ac:dyDescent="0.25">
      <c r="A4561">
        <v>1814582</v>
      </c>
      <c r="B4561">
        <v>1</v>
      </c>
      <c r="C4561" t="s">
        <v>80</v>
      </c>
      <c r="D4561" t="s">
        <v>103</v>
      </c>
      <c r="E4561" t="s">
        <v>176</v>
      </c>
      <c r="F4561" t="s">
        <v>13284</v>
      </c>
      <c r="G4561" t="s">
        <v>148</v>
      </c>
      <c r="H4561" t="s">
        <v>143</v>
      </c>
      <c r="I4561" t="s">
        <v>135</v>
      </c>
      <c r="J4561" t="s">
        <v>3</v>
      </c>
      <c r="K4561" t="s">
        <v>137</v>
      </c>
      <c r="L4561" t="s">
        <v>13285</v>
      </c>
      <c r="M4561" t="s">
        <v>13286</v>
      </c>
      <c r="N4561">
        <v>1.2638888880000001</v>
      </c>
      <c r="O4561">
        <v>0</v>
      </c>
      <c r="P4561">
        <v>1708</v>
      </c>
      <c r="Q4561">
        <v>0</v>
      </c>
      <c r="R4561">
        <v>16</v>
      </c>
      <c r="S4561">
        <v>8</v>
      </c>
      <c r="T4561">
        <v>169</v>
      </c>
      <c r="U4561">
        <v>10</v>
      </c>
      <c r="V4561">
        <v>4</v>
      </c>
      <c r="W4561">
        <v>0</v>
      </c>
      <c r="X4561">
        <v>651.35615581359968</v>
      </c>
      <c r="Y4561">
        <v>0</v>
      </c>
      <c r="Z4561">
        <v>7.7179755809072299</v>
      </c>
      <c r="AA4561">
        <v>47.636561353473994</v>
      </c>
      <c r="AB4561">
        <v>98.272060935896405</v>
      </c>
      <c r="AC4561">
        <v>1323.5753407579593</v>
      </c>
      <c r="AD4561">
        <v>11.832112785100126</v>
      </c>
      <c r="AE4561">
        <v>2140.3902072269366</v>
      </c>
    </row>
    <row r="4562" spans="1:31" x14ac:dyDescent="0.25">
      <c r="A4562">
        <v>1814655</v>
      </c>
      <c r="B4562">
        <v>1</v>
      </c>
      <c r="C4562" t="s">
        <v>81</v>
      </c>
      <c r="D4562" t="s">
        <v>128</v>
      </c>
      <c r="E4562" t="s">
        <v>140</v>
      </c>
      <c r="F4562" t="s">
        <v>205</v>
      </c>
      <c r="G4562" t="s">
        <v>142</v>
      </c>
      <c r="H4562" t="s">
        <v>143</v>
      </c>
      <c r="I4562" t="s">
        <v>135</v>
      </c>
      <c r="J4562" t="s">
        <v>136</v>
      </c>
      <c r="K4562" t="s">
        <v>137</v>
      </c>
      <c r="L4562" t="s">
        <v>13287</v>
      </c>
      <c r="M4562" t="s">
        <v>13288</v>
      </c>
      <c r="N4562">
        <v>0.51916666600000005</v>
      </c>
      <c r="O4562">
        <v>0</v>
      </c>
      <c r="P4562">
        <v>0</v>
      </c>
      <c r="Q4562">
        <v>0</v>
      </c>
      <c r="R4562">
        <v>0</v>
      </c>
      <c r="S4562">
        <v>1</v>
      </c>
      <c r="T4562">
        <v>0</v>
      </c>
      <c r="U4562">
        <v>4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0.52396362343969993</v>
      </c>
      <c r="AB4562">
        <v>0</v>
      </c>
      <c r="AC4562">
        <v>53.036469048622493</v>
      </c>
      <c r="AD4562">
        <v>0</v>
      </c>
      <c r="AE4562">
        <v>53.560432672062191</v>
      </c>
    </row>
    <row r="4563" spans="1:31" x14ac:dyDescent="0.25">
      <c r="A4563">
        <v>1814692</v>
      </c>
      <c r="B4563">
        <v>1</v>
      </c>
      <c r="C4563" t="s">
        <v>80</v>
      </c>
      <c r="D4563" t="s">
        <v>83</v>
      </c>
      <c r="E4563" t="s">
        <v>131</v>
      </c>
      <c r="F4563" t="s">
        <v>13289</v>
      </c>
      <c r="G4563" t="s">
        <v>231</v>
      </c>
      <c r="H4563" t="s">
        <v>134</v>
      </c>
      <c r="I4563" t="s">
        <v>135</v>
      </c>
      <c r="J4563" t="s">
        <v>136</v>
      </c>
      <c r="K4563" t="s">
        <v>137</v>
      </c>
      <c r="L4563" t="s">
        <v>13290</v>
      </c>
      <c r="M4563" t="s">
        <v>13291</v>
      </c>
      <c r="N4563">
        <v>2.9997222219999999</v>
      </c>
      <c r="O4563">
        <v>0</v>
      </c>
      <c r="P4563">
        <v>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1.1512065590454541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1.1512065590454541</v>
      </c>
    </row>
    <row r="4564" spans="1:31" x14ac:dyDescent="0.25">
      <c r="A4564">
        <v>1814719</v>
      </c>
      <c r="B4564">
        <v>1</v>
      </c>
      <c r="C4564" t="s">
        <v>81</v>
      </c>
      <c r="D4564" t="s">
        <v>112</v>
      </c>
      <c r="E4564" t="s">
        <v>193</v>
      </c>
      <c r="F4564" t="s">
        <v>13292</v>
      </c>
      <c r="G4564" t="s">
        <v>235</v>
      </c>
      <c r="H4564" t="s">
        <v>134</v>
      </c>
      <c r="I4564" t="s">
        <v>135</v>
      </c>
      <c r="J4564" t="s">
        <v>136</v>
      </c>
      <c r="K4564" t="s">
        <v>137</v>
      </c>
      <c r="L4564" t="s">
        <v>13293</v>
      </c>
      <c r="M4564" t="s">
        <v>13294</v>
      </c>
      <c r="N4564">
        <v>1.0113888879999999</v>
      </c>
      <c r="O4564">
        <v>0</v>
      </c>
      <c r="P4564">
        <v>1</v>
      </c>
      <c r="Q4564">
        <v>0</v>
      </c>
      <c r="R4564">
        <v>15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1.5184932912703581</v>
      </c>
      <c r="Y4564">
        <v>0</v>
      </c>
      <c r="Z4564">
        <v>1.06374200300222</v>
      </c>
      <c r="AA4564">
        <v>0</v>
      </c>
      <c r="AB4564">
        <v>0.92851014386314235</v>
      </c>
      <c r="AC4564">
        <v>0</v>
      </c>
      <c r="AD4564">
        <v>0</v>
      </c>
      <c r="AE4564">
        <v>3.5107454381357206</v>
      </c>
    </row>
    <row r="4565" spans="1:31" x14ac:dyDescent="0.25">
      <c r="A4565">
        <v>1814739</v>
      </c>
      <c r="B4565">
        <v>1</v>
      </c>
      <c r="C4565" t="s">
        <v>81</v>
      </c>
      <c r="D4565" t="s">
        <v>118</v>
      </c>
      <c r="E4565" t="s">
        <v>140</v>
      </c>
      <c r="F4565" t="s">
        <v>13295</v>
      </c>
      <c r="G4565" t="s">
        <v>142</v>
      </c>
      <c r="H4565" t="s">
        <v>143</v>
      </c>
      <c r="I4565" t="s">
        <v>135</v>
      </c>
      <c r="J4565" t="s">
        <v>136</v>
      </c>
      <c r="K4565" t="s">
        <v>137</v>
      </c>
      <c r="L4565" t="s">
        <v>13296</v>
      </c>
      <c r="M4565" t="s">
        <v>13297</v>
      </c>
      <c r="N4565">
        <v>0.103888888</v>
      </c>
      <c r="O4565">
        <v>1</v>
      </c>
      <c r="P4565">
        <v>367</v>
      </c>
      <c r="Q4565">
        <v>111</v>
      </c>
      <c r="R4565">
        <v>76</v>
      </c>
      <c r="S4565">
        <v>15</v>
      </c>
      <c r="T4565">
        <v>38</v>
      </c>
      <c r="U4565">
        <v>2</v>
      </c>
      <c r="V4565">
        <v>0</v>
      </c>
      <c r="W4565">
        <v>4.1676652819725005E-2</v>
      </c>
      <c r="X4565">
        <v>7.4491607251044725</v>
      </c>
      <c r="Y4565">
        <v>26.802252914490854</v>
      </c>
      <c r="Z4565">
        <v>13.104806909878436</v>
      </c>
      <c r="AA4565">
        <v>4.0201369042661872</v>
      </c>
      <c r="AB4565">
        <v>1.2078628343814266</v>
      </c>
      <c r="AC4565">
        <v>9.4063546856629188</v>
      </c>
      <c r="AD4565">
        <v>0</v>
      </c>
      <c r="AE4565">
        <v>62.032251626604022</v>
      </c>
    </row>
    <row r="4566" spans="1:31" x14ac:dyDescent="0.25">
      <c r="A4566">
        <v>1814740</v>
      </c>
      <c r="B4566">
        <v>1</v>
      </c>
      <c r="C4566" t="s">
        <v>81</v>
      </c>
      <c r="D4566" t="s">
        <v>126</v>
      </c>
      <c r="E4566" t="s">
        <v>176</v>
      </c>
      <c r="F4566" t="s">
        <v>13298</v>
      </c>
      <c r="G4566" t="s">
        <v>142</v>
      </c>
      <c r="H4566" t="s">
        <v>143</v>
      </c>
      <c r="I4566" t="s">
        <v>135</v>
      </c>
      <c r="J4566" t="s">
        <v>136</v>
      </c>
      <c r="K4566" t="s">
        <v>137</v>
      </c>
      <c r="L4566" t="s">
        <v>13299</v>
      </c>
      <c r="M4566" t="s">
        <v>13300</v>
      </c>
      <c r="N4566">
        <v>8.6111111000000004E-2</v>
      </c>
      <c r="O4566">
        <v>0</v>
      </c>
      <c r="P4566">
        <v>2417</v>
      </c>
      <c r="Q4566">
        <v>52</v>
      </c>
      <c r="R4566">
        <v>264</v>
      </c>
      <c r="S4566">
        <v>21</v>
      </c>
      <c r="T4566">
        <v>295</v>
      </c>
      <c r="U4566">
        <v>2</v>
      </c>
      <c r="V4566">
        <v>0</v>
      </c>
      <c r="W4566">
        <v>0</v>
      </c>
      <c r="X4566">
        <v>33.362121959963545</v>
      </c>
      <c r="Y4566">
        <v>9.8612086733950584</v>
      </c>
      <c r="Z4566">
        <v>5.4408291494854186</v>
      </c>
      <c r="AA4566">
        <v>7.4648328517818143</v>
      </c>
      <c r="AB4566">
        <v>10.018868775190729</v>
      </c>
      <c r="AC4566">
        <v>4.4685423362404997</v>
      </c>
      <c r="AD4566">
        <v>0</v>
      </c>
      <c r="AE4566">
        <v>70.61640374605706</v>
      </c>
    </row>
    <row r="4567" spans="1:31" x14ac:dyDescent="0.25">
      <c r="A4567">
        <v>1814820</v>
      </c>
      <c r="B4567">
        <v>1</v>
      </c>
      <c r="C4567" t="s">
        <v>80</v>
      </c>
      <c r="D4567" t="s">
        <v>88</v>
      </c>
      <c r="E4567" t="s">
        <v>326</v>
      </c>
      <c r="F4567" t="s">
        <v>13301</v>
      </c>
      <c r="G4567" t="s">
        <v>279</v>
      </c>
      <c r="H4567" t="s">
        <v>134</v>
      </c>
      <c r="I4567" t="s">
        <v>135</v>
      </c>
      <c r="J4567" t="s">
        <v>136</v>
      </c>
      <c r="K4567" t="s">
        <v>137</v>
      </c>
      <c r="L4567" t="s">
        <v>13302</v>
      </c>
      <c r="M4567" t="s">
        <v>13303</v>
      </c>
      <c r="N4567">
        <v>0.91277777699999996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2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4.7926913308942112</v>
      </c>
      <c r="AC4567">
        <v>0</v>
      </c>
      <c r="AD4567">
        <v>0</v>
      </c>
      <c r="AE4567">
        <v>4.7926913308942112</v>
      </c>
    </row>
    <row r="4568" spans="1:31" x14ac:dyDescent="0.25">
      <c r="A4568">
        <v>1814878</v>
      </c>
      <c r="B4568">
        <v>1</v>
      </c>
      <c r="C4568" t="s">
        <v>81</v>
      </c>
      <c r="D4568" t="s">
        <v>123</v>
      </c>
      <c r="E4568" t="s">
        <v>131</v>
      </c>
      <c r="F4568" t="s">
        <v>13304</v>
      </c>
      <c r="G4568" t="s">
        <v>231</v>
      </c>
      <c r="H4568" t="s">
        <v>134</v>
      </c>
      <c r="I4568" t="s">
        <v>135</v>
      </c>
      <c r="J4568" t="s">
        <v>136</v>
      </c>
      <c r="K4568" t="s">
        <v>137</v>
      </c>
      <c r="L4568" t="s">
        <v>13305</v>
      </c>
      <c r="M4568" t="s">
        <v>13306</v>
      </c>
      <c r="N4568">
        <v>1.650555555</v>
      </c>
      <c r="O4568">
        <v>0</v>
      </c>
      <c r="P4568">
        <v>2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1.0314029433677316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1.0314029433677316</v>
      </c>
    </row>
    <row r="4569" spans="1:31" x14ac:dyDescent="0.25">
      <c r="A4569">
        <v>1814887</v>
      </c>
      <c r="B4569">
        <v>1</v>
      </c>
      <c r="C4569" t="s">
        <v>80</v>
      </c>
      <c r="D4569" t="s">
        <v>89</v>
      </c>
      <c r="E4569" t="s">
        <v>131</v>
      </c>
      <c r="F4569" t="s">
        <v>11388</v>
      </c>
      <c r="G4569" t="s">
        <v>209</v>
      </c>
      <c r="H4569" t="s">
        <v>134</v>
      </c>
      <c r="I4569" t="s">
        <v>135</v>
      </c>
      <c r="J4569" t="s">
        <v>136</v>
      </c>
      <c r="K4569" t="s">
        <v>137</v>
      </c>
      <c r="L4569" t="s">
        <v>13307</v>
      </c>
      <c r="M4569" t="s">
        <v>13308</v>
      </c>
      <c r="N4569">
        <v>0.64722222200000001</v>
      </c>
      <c r="O4569">
        <v>0</v>
      </c>
      <c r="P4569">
        <v>1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0.15516093587266336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0.15516093587266336</v>
      </c>
    </row>
    <row r="4570" spans="1:31" x14ac:dyDescent="0.25">
      <c r="A4570">
        <v>1814896</v>
      </c>
      <c r="B4570">
        <v>1</v>
      </c>
      <c r="C4570" t="s">
        <v>81</v>
      </c>
      <c r="D4570" t="s">
        <v>120</v>
      </c>
      <c r="E4570" t="s">
        <v>140</v>
      </c>
      <c r="F4570" t="s">
        <v>13309</v>
      </c>
      <c r="G4570" t="s">
        <v>142</v>
      </c>
      <c r="H4570" t="s">
        <v>143</v>
      </c>
      <c r="I4570" t="s">
        <v>135</v>
      </c>
      <c r="J4570" t="s">
        <v>136</v>
      </c>
      <c r="K4570" t="s">
        <v>137</v>
      </c>
      <c r="L4570" t="s">
        <v>13310</v>
      </c>
      <c r="M4570" t="s">
        <v>13311</v>
      </c>
      <c r="N4570">
        <v>0.65138888800000005</v>
      </c>
      <c r="O4570">
        <v>1</v>
      </c>
      <c r="P4570">
        <v>375</v>
      </c>
      <c r="Q4570">
        <v>24</v>
      </c>
      <c r="R4570">
        <v>14</v>
      </c>
      <c r="S4570">
        <v>1</v>
      </c>
      <c r="T4570">
        <v>29</v>
      </c>
      <c r="U4570">
        <v>0</v>
      </c>
      <c r="V4570">
        <v>0</v>
      </c>
      <c r="W4570">
        <v>8.1414930812862496E-2</v>
      </c>
      <c r="X4570">
        <v>50.669247248321675</v>
      </c>
      <c r="Y4570">
        <v>8.8422906872284006</v>
      </c>
      <c r="Z4570">
        <v>2.5818304467231381</v>
      </c>
      <c r="AA4570">
        <v>0.56622451836331111</v>
      </c>
      <c r="AB4570">
        <v>4.3539578251446365</v>
      </c>
      <c r="AC4570">
        <v>0</v>
      </c>
      <c r="AD4570">
        <v>0</v>
      </c>
      <c r="AE4570">
        <v>67.094965656594027</v>
      </c>
    </row>
    <row r="4571" spans="1:31" x14ac:dyDescent="0.25">
      <c r="A4571">
        <v>1814931</v>
      </c>
      <c r="B4571">
        <v>1</v>
      </c>
      <c r="C4571" t="s">
        <v>81</v>
      </c>
      <c r="D4571" t="s">
        <v>120</v>
      </c>
      <c r="E4571" t="s">
        <v>131</v>
      </c>
      <c r="F4571" t="s">
        <v>13312</v>
      </c>
      <c r="G4571" t="s">
        <v>231</v>
      </c>
      <c r="H4571" t="s">
        <v>134</v>
      </c>
      <c r="I4571" t="s">
        <v>135</v>
      </c>
      <c r="J4571" t="s">
        <v>136</v>
      </c>
      <c r="K4571" t="s">
        <v>137</v>
      </c>
      <c r="L4571" t="s">
        <v>13313</v>
      </c>
      <c r="M4571" t="s">
        <v>13314</v>
      </c>
      <c r="N4571">
        <v>1.88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</row>
    <row r="4572" spans="1:31" x14ac:dyDescent="0.25">
      <c r="A4572">
        <v>1814944</v>
      </c>
      <c r="B4572">
        <v>1</v>
      </c>
      <c r="C4572" t="s">
        <v>80</v>
      </c>
      <c r="D4572" t="s">
        <v>84</v>
      </c>
      <c r="E4572" t="s">
        <v>291</v>
      </c>
      <c r="F4572" t="s">
        <v>11311</v>
      </c>
      <c r="G4572" t="s">
        <v>235</v>
      </c>
      <c r="H4572" t="s">
        <v>134</v>
      </c>
      <c r="I4572" t="s">
        <v>135</v>
      </c>
      <c r="J4572" t="s">
        <v>136</v>
      </c>
      <c r="K4572" t="s">
        <v>137</v>
      </c>
      <c r="L4572" t="s">
        <v>13315</v>
      </c>
      <c r="M4572" t="s">
        <v>13316</v>
      </c>
      <c r="N4572">
        <v>1.6975</v>
      </c>
      <c r="O4572">
        <v>0</v>
      </c>
      <c r="P4572">
        <v>168</v>
      </c>
      <c r="Q4572">
        <v>0</v>
      </c>
      <c r="R4572">
        <v>0</v>
      </c>
      <c r="S4572">
        <v>0</v>
      </c>
      <c r="T4572">
        <v>7</v>
      </c>
      <c r="U4572">
        <v>0</v>
      </c>
      <c r="V4572">
        <v>0</v>
      </c>
      <c r="W4572">
        <v>0</v>
      </c>
      <c r="X4572">
        <v>100.62339423648351</v>
      </c>
      <c r="Y4572">
        <v>0</v>
      </c>
      <c r="Z4572">
        <v>0</v>
      </c>
      <c r="AA4572">
        <v>0</v>
      </c>
      <c r="AB4572">
        <v>5.2841736074788361</v>
      </c>
      <c r="AC4572">
        <v>0</v>
      </c>
      <c r="AD4572">
        <v>0</v>
      </c>
      <c r="AE4572">
        <v>105.90756784396234</v>
      </c>
    </row>
    <row r="4573" spans="1:31" x14ac:dyDescent="0.25">
      <c r="A4573">
        <v>1814962</v>
      </c>
      <c r="B4573">
        <v>1</v>
      </c>
      <c r="C4573" t="s">
        <v>80</v>
      </c>
      <c r="D4573" t="s">
        <v>94</v>
      </c>
      <c r="E4573" t="s">
        <v>176</v>
      </c>
      <c r="F4573" t="s">
        <v>5590</v>
      </c>
      <c r="G4573" t="s">
        <v>142</v>
      </c>
      <c r="H4573" t="s">
        <v>143</v>
      </c>
      <c r="I4573" t="s">
        <v>135</v>
      </c>
      <c r="J4573" t="s">
        <v>136</v>
      </c>
      <c r="K4573" t="s">
        <v>137</v>
      </c>
      <c r="L4573" t="s">
        <v>13317</v>
      </c>
      <c r="M4573" t="s">
        <v>13318</v>
      </c>
      <c r="N4573">
        <v>1.051388888</v>
      </c>
      <c r="O4573">
        <v>0</v>
      </c>
      <c r="P4573">
        <v>1</v>
      </c>
      <c r="Q4573">
        <v>5</v>
      </c>
      <c r="R4573">
        <v>54</v>
      </c>
      <c r="S4573">
        <v>0</v>
      </c>
      <c r="T4573">
        <v>4</v>
      </c>
      <c r="U4573">
        <v>0</v>
      </c>
      <c r="V4573">
        <v>0</v>
      </c>
      <c r="W4573">
        <v>0</v>
      </c>
      <c r="X4573">
        <v>0.33330843269638333</v>
      </c>
      <c r="Y4573">
        <v>4.0057667645580448</v>
      </c>
      <c r="Z4573">
        <v>22.826480028881551</v>
      </c>
      <c r="AA4573">
        <v>0</v>
      </c>
      <c r="AB4573">
        <v>7.7654027870911841</v>
      </c>
      <c r="AC4573">
        <v>0</v>
      </c>
      <c r="AD4573">
        <v>0</v>
      </c>
      <c r="AE4573">
        <v>34.930958013227162</v>
      </c>
    </row>
    <row r="4574" spans="1:31" x14ac:dyDescent="0.25">
      <c r="A4574">
        <v>1815013</v>
      </c>
      <c r="B4574">
        <v>1</v>
      </c>
      <c r="C4574" t="s">
        <v>80</v>
      </c>
      <c r="D4574" t="s">
        <v>107</v>
      </c>
      <c r="E4574" t="s">
        <v>131</v>
      </c>
      <c r="F4574" t="s">
        <v>13319</v>
      </c>
      <c r="G4574" t="s">
        <v>231</v>
      </c>
      <c r="H4574" t="s">
        <v>134</v>
      </c>
      <c r="I4574" t="s">
        <v>135</v>
      </c>
      <c r="J4574" t="s">
        <v>136</v>
      </c>
      <c r="K4574" t="s">
        <v>137</v>
      </c>
      <c r="L4574" t="s">
        <v>13277</v>
      </c>
      <c r="M4574" t="s">
        <v>13320</v>
      </c>
      <c r="N4574">
        <v>0.65194444399999996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5.5547518544390828E-2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5.5547518544390828E-2</v>
      </c>
    </row>
    <row r="4575" spans="1:31" x14ac:dyDescent="0.25">
      <c r="A4575">
        <v>1815015</v>
      </c>
      <c r="B4575">
        <v>1</v>
      </c>
      <c r="C4575" t="s">
        <v>81</v>
      </c>
      <c r="D4575" t="s">
        <v>118</v>
      </c>
      <c r="E4575" t="s">
        <v>131</v>
      </c>
      <c r="F4575" t="s">
        <v>13321</v>
      </c>
      <c r="G4575" t="s">
        <v>231</v>
      </c>
      <c r="H4575" t="s">
        <v>134</v>
      </c>
      <c r="I4575" t="s">
        <v>135</v>
      </c>
      <c r="J4575" t="s">
        <v>136</v>
      </c>
      <c r="K4575" t="s">
        <v>137</v>
      </c>
      <c r="L4575" t="s">
        <v>13322</v>
      </c>
      <c r="M4575" t="s">
        <v>13323</v>
      </c>
      <c r="N4575">
        <v>2.082777777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0.37091409195221947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0.37091409195221947</v>
      </c>
    </row>
    <row r="4576" spans="1:31" x14ac:dyDescent="0.25">
      <c r="A4576">
        <v>1815017</v>
      </c>
      <c r="B4576">
        <v>1</v>
      </c>
      <c r="C4576" t="s">
        <v>80</v>
      </c>
      <c r="D4576" t="s">
        <v>84</v>
      </c>
      <c r="E4576" t="s">
        <v>131</v>
      </c>
      <c r="F4576" t="s">
        <v>13324</v>
      </c>
      <c r="G4576" t="s">
        <v>209</v>
      </c>
      <c r="H4576" t="s">
        <v>134</v>
      </c>
      <c r="I4576" t="s">
        <v>135</v>
      </c>
      <c r="J4576" t="s">
        <v>136</v>
      </c>
      <c r="K4576" t="s">
        <v>137</v>
      </c>
      <c r="L4576" t="s">
        <v>13325</v>
      </c>
      <c r="M4576" t="s">
        <v>13326</v>
      </c>
      <c r="N4576">
        <v>2.537222222</v>
      </c>
      <c r="O4576">
        <v>0</v>
      </c>
      <c r="P4576">
        <v>13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5.994199679896794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5.994199679896794</v>
      </c>
    </row>
    <row r="4577" spans="1:31" x14ac:dyDescent="0.25">
      <c r="A4577">
        <v>1815018</v>
      </c>
      <c r="B4577">
        <v>1</v>
      </c>
      <c r="C4577" t="s">
        <v>81</v>
      </c>
      <c r="D4577" t="s">
        <v>115</v>
      </c>
      <c r="E4577" t="s">
        <v>291</v>
      </c>
      <c r="F4577" t="s">
        <v>13327</v>
      </c>
      <c r="G4577" t="s">
        <v>447</v>
      </c>
      <c r="H4577" t="s">
        <v>134</v>
      </c>
      <c r="I4577" t="s">
        <v>135</v>
      </c>
      <c r="J4577" t="s">
        <v>136</v>
      </c>
      <c r="K4577" t="s">
        <v>137</v>
      </c>
      <c r="L4577" t="s">
        <v>13328</v>
      </c>
      <c r="M4577" t="s">
        <v>13329</v>
      </c>
      <c r="N4577">
        <v>0.60833333300000003</v>
      </c>
      <c r="O4577">
        <v>0</v>
      </c>
      <c r="P4577">
        <v>27</v>
      </c>
      <c r="Q4577">
        <v>0</v>
      </c>
      <c r="R4577">
        <v>3</v>
      </c>
      <c r="S4577">
        <v>0</v>
      </c>
      <c r="T4577">
        <v>1</v>
      </c>
      <c r="U4577">
        <v>0</v>
      </c>
      <c r="V4577">
        <v>0</v>
      </c>
      <c r="W4577">
        <v>0</v>
      </c>
      <c r="X4577">
        <v>2.2889737196378004</v>
      </c>
      <c r="Y4577">
        <v>0</v>
      </c>
      <c r="Z4577">
        <v>9.2794684095300006E-2</v>
      </c>
      <c r="AA4577">
        <v>0</v>
      </c>
      <c r="AB4577">
        <v>3.2376798800791667E-2</v>
      </c>
      <c r="AC4577">
        <v>0</v>
      </c>
      <c r="AD4577">
        <v>0</v>
      </c>
      <c r="AE4577">
        <v>2.4141452025338919</v>
      </c>
    </row>
    <row r="4578" spans="1:31" x14ac:dyDescent="0.25">
      <c r="A4578">
        <v>1815019</v>
      </c>
      <c r="B4578">
        <v>1</v>
      </c>
      <c r="C4578" t="s">
        <v>80</v>
      </c>
      <c r="D4578" t="s">
        <v>84</v>
      </c>
      <c r="E4578" t="s">
        <v>131</v>
      </c>
      <c r="F4578" t="s">
        <v>13330</v>
      </c>
      <c r="G4578" t="s">
        <v>231</v>
      </c>
      <c r="H4578" t="s">
        <v>134</v>
      </c>
      <c r="I4578" t="s">
        <v>135</v>
      </c>
      <c r="J4578" t="s">
        <v>136</v>
      </c>
      <c r="K4578" t="s">
        <v>137</v>
      </c>
      <c r="L4578" t="s">
        <v>13331</v>
      </c>
      <c r="M4578" t="s">
        <v>13332</v>
      </c>
      <c r="N4578">
        <v>0.66555555499999997</v>
      </c>
      <c r="O4578">
        <v>0</v>
      </c>
      <c r="P4578">
        <v>5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1.3104677273877803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1.3104677273877803</v>
      </c>
    </row>
    <row r="4579" spans="1:31" x14ac:dyDescent="0.25">
      <c r="A4579">
        <v>1815022</v>
      </c>
      <c r="B4579">
        <v>1</v>
      </c>
      <c r="C4579" t="s">
        <v>81</v>
      </c>
      <c r="D4579" t="s">
        <v>128</v>
      </c>
      <c r="E4579" t="s">
        <v>140</v>
      </c>
      <c r="F4579" t="s">
        <v>13333</v>
      </c>
      <c r="G4579" t="s">
        <v>142</v>
      </c>
      <c r="H4579" t="s">
        <v>143</v>
      </c>
      <c r="I4579" t="s">
        <v>135</v>
      </c>
      <c r="J4579" t="s">
        <v>136</v>
      </c>
      <c r="K4579" t="s">
        <v>137</v>
      </c>
      <c r="L4579" t="s">
        <v>13334</v>
      </c>
      <c r="M4579" t="s">
        <v>13335</v>
      </c>
      <c r="N4579">
        <v>0.94555555499999999</v>
      </c>
      <c r="O4579">
        <v>0</v>
      </c>
      <c r="P4579">
        <v>203</v>
      </c>
      <c r="Q4579">
        <v>1</v>
      </c>
      <c r="R4579">
        <v>3</v>
      </c>
      <c r="S4579">
        <v>3</v>
      </c>
      <c r="T4579">
        <v>19</v>
      </c>
      <c r="U4579">
        <v>0</v>
      </c>
      <c r="V4579">
        <v>0</v>
      </c>
      <c r="W4579">
        <v>0</v>
      </c>
      <c r="X4579">
        <v>59.49161160859375</v>
      </c>
      <c r="Y4579">
        <v>3.7384175406814304</v>
      </c>
      <c r="Z4579">
        <v>2.186007074399976</v>
      </c>
      <c r="AA4579">
        <v>1.774456016304911</v>
      </c>
      <c r="AB4579">
        <v>9.4054997164425291</v>
      </c>
      <c r="AC4579">
        <v>0</v>
      </c>
      <c r="AD4579">
        <v>0</v>
      </c>
      <c r="AE4579">
        <v>76.595991956422608</v>
      </c>
    </row>
    <row r="4580" spans="1:31" x14ac:dyDescent="0.25">
      <c r="A4580">
        <v>1815025</v>
      </c>
      <c r="B4580">
        <v>1</v>
      </c>
      <c r="C4580" t="s">
        <v>80</v>
      </c>
      <c r="D4580" t="s">
        <v>95</v>
      </c>
      <c r="E4580" t="s">
        <v>146</v>
      </c>
      <c r="F4580" t="s">
        <v>13336</v>
      </c>
      <c r="G4580" t="s">
        <v>170</v>
      </c>
      <c r="H4580" t="s">
        <v>143</v>
      </c>
      <c r="I4580" t="s">
        <v>135</v>
      </c>
      <c r="J4580" t="s">
        <v>136</v>
      </c>
      <c r="K4580" t="s">
        <v>137</v>
      </c>
      <c r="L4580" t="s">
        <v>13337</v>
      </c>
      <c r="M4580" t="s">
        <v>13338</v>
      </c>
      <c r="N4580">
        <v>0.74194444400000004</v>
      </c>
      <c r="O4580">
        <v>1</v>
      </c>
      <c r="P4580">
        <v>0</v>
      </c>
      <c r="Q4580">
        <v>3</v>
      </c>
      <c r="R4580">
        <v>0</v>
      </c>
      <c r="S4580">
        <v>1</v>
      </c>
      <c r="T4580">
        <v>0</v>
      </c>
      <c r="U4580">
        <v>0</v>
      </c>
      <c r="V4580">
        <v>0</v>
      </c>
      <c r="W4580">
        <v>0.48722743966764392</v>
      </c>
      <c r="X4580">
        <v>0</v>
      </c>
      <c r="Y4580">
        <v>1.8266819930990401</v>
      </c>
      <c r="Z4580">
        <v>0</v>
      </c>
      <c r="AA4580">
        <v>0.18649494583659554</v>
      </c>
      <c r="AB4580">
        <v>0</v>
      </c>
      <c r="AC4580">
        <v>0</v>
      </c>
      <c r="AD4580">
        <v>0</v>
      </c>
      <c r="AE4580">
        <v>2.5004043786032795</v>
      </c>
    </row>
    <row r="4581" spans="1:31" x14ac:dyDescent="0.25">
      <c r="A4581">
        <v>1815027</v>
      </c>
      <c r="B4581">
        <v>1</v>
      </c>
      <c r="C4581" t="s">
        <v>80</v>
      </c>
      <c r="D4581" t="s">
        <v>82</v>
      </c>
      <c r="E4581" t="s">
        <v>131</v>
      </c>
      <c r="F4581" t="s">
        <v>13339</v>
      </c>
      <c r="G4581" t="s">
        <v>231</v>
      </c>
      <c r="H4581" t="s">
        <v>134</v>
      </c>
      <c r="I4581" t="s">
        <v>135</v>
      </c>
      <c r="J4581" t="s">
        <v>136</v>
      </c>
      <c r="K4581" t="s">
        <v>137</v>
      </c>
      <c r="L4581" t="s">
        <v>13340</v>
      </c>
      <c r="M4581" t="s">
        <v>13341</v>
      </c>
      <c r="N4581">
        <v>2.0083333329999999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0.60062627524390022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0.60062627524390022</v>
      </c>
    </row>
    <row r="4582" spans="1:31" x14ac:dyDescent="0.25">
      <c r="A4582">
        <v>1815029</v>
      </c>
      <c r="B4582">
        <v>1</v>
      </c>
      <c r="C4582" t="s">
        <v>80</v>
      </c>
      <c r="D4582" t="s">
        <v>103</v>
      </c>
      <c r="E4582" t="s">
        <v>291</v>
      </c>
      <c r="F4582" t="s">
        <v>13342</v>
      </c>
      <c r="G4582" t="s">
        <v>424</v>
      </c>
      <c r="H4582" t="s">
        <v>134</v>
      </c>
      <c r="I4582" t="s">
        <v>135</v>
      </c>
      <c r="J4582" t="s">
        <v>136</v>
      </c>
      <c r="K4582" t="s">
        <v>137</v>
      </c>
      <c r="L4582" t="s">
        <v>13343</v>
      </c>
      <c r="M4582" t="s">
        <v>13344</v>
      </c>
      <c r="N4582">
        <v>2.6416666659999999</v>
      </c>
      <c r="O4582">
        <v>0</v>
      </c>
      <c r="P4582">
        <v>126</v>
      </c>
      <c r="Q4582">
        <v>0</v>
      </c>
      <c r="R4582">
        <v>8</v>
      </c>
      <c r="S4582">
        <v>0</v>
      </c>
      <c r="T4582">
        <v>22</v>
      </c>
      <c r="U4582">
        <v>0</v>
      </c>
      <c r="V4582">
        <v>0</v>
      </c>
      <c r="W4582">
        <v>0</v>
      </c>
      <c r="X4582">
        <v>81.247560114876109</v>
      </c>
      <c r="Y4582">
        <v>0</v>
      </c>
      <c r="Z4582">
        <v>2.483211888694044</v>
      </c>
      <c r="AA4582">
        <v>0</v>
      </c>
      <c r="AB4582">
        <v>33.070961128159496</v>
      </c>
      <c r="AC4582">
        <v>0</v>
      </c>
      <c r="AD4582">
        <v>0</v>
      </c>
      <c r="AE4582">
        <v>116.80173313172965</v>
      </c>
    </row>
    <row r="4583" spans="1:31" x14ac:dyDescent="0.25">
      <c r="A4583">
        <v>1815031</v>
      </c>
      <c r="B4583">
        <v>1</v>
      </c>
      <c r="C4583" t="s">
        <v>80</v>
      </c>
      <c r="D4583" t="s">
        <v>87</v>
      </c>
      <c r="E4583" t="s">
        <v>131</v>
      </c>
      <c r="F4583" t="s">
        <v>13345</v>
      </c>
      <c r="G4583" t="s">
        <v>231</v>
      </c>
      <c r="H4583" t="s">
        <v>134</v>
      </c>
      <c r="I4583" t="s">
        <v>135</v>
      </c>
      <c r="J4583" t="s">
        <v>136</v>
      </c>
      <c r="K4583" t="s">
        <v>137</v>
      </c>
      <c r="L4583" t="s">
        <v>13346</v>
      </c>
      <c r="M4583" t="s">
        <v>13347</v>
      </c>
      <c r="N4583">
        <v>0.92666666600000003</v>
      </c>
      <c r="O4583">
        <v>0</v>
      </c>
      <c r="P4583">
        <v>2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0.4114326252170934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0.4114326252170934</v>
      </c>
    </row>
    <row r="4584" spans="1:31" x14ac:dyDescent="0.25">
      <c r="A4584">
        <v>1815032</v>
      </c>
      <c r="B4584">
        <v>1</v>
      </c>
      <c r="C4584" t="s">
        <v>81</v>
      </c>
      <c r="D4584" t="s">
        <v>126</v>
      </c>
      <c r="E4584" t="s">
        <v>146</v>
      </c>
      <c r="F4584" t="s">
        <v>13348</v>
      </c>
      <c r="G4584" t="s">
        <v>5591</v>
      </c>
      <c r="H4584" t="s">
        <v>143</v>
      </c>
      <c r="I4584" t="s">
        <v>135</v>
      </c>
      <c r="J4584" t="s">
        <v>136</v>
      </c>
      <c r="K4584" t="s">
        <v>137</v>
      </c>
      <c r="L4584" t="s">
        <v>13349</v>
      </c>
      <c r="M4584" t="s">
        <v>13350</v>
      </c>
      <c r="N4584">
        <v>3.0533333329999999</v>
      </c>
      <c r="O4584">
        <v>0</v>
      </c>
      <c r="P4584">
        <v>67</v>
      </c>
      <c r="Q4584">
        <v>0</v>
      </c>
      <c r="R4584">
        <v>0</v>
      </c>
      <c r="S4584">
        <v>0</v>
      </c>
      <c r="T4584">
        <v>4</v>
      </c>
      <c r="U4584">
        <v>0</v>
      </c>
      <c r="V4584">
        <v>0</v>
      </c>
      <c r="W4584">
        <v>0</v>
      </c>
      <c r="X4584">
        <v>22.421515821916433</v>
      </c>
      <c r="Y4584">
        <v>0</v>
      </c>
      <c r="Z4584">
        <v>0</v>
      </c>
      <c r="AA4584">
        <v>0</v>
      </c>
      <c r="AB4584">
        <v>3.2099420262017517</v>
      </c>
      <c r="AC4584">
        <v>0</v>
      </c>
      <c r="AD4584">
        <v>0</v>
      </c>
      <c r="AE4584">
        <v>25.631457848118185</v>
      </c>
    </row>
    <row r="4585" spans="1:31" x14ac:dyDescent="0.25">
      <c r="A4585">
        <v>1815037</v>
      </c>
      <c r="B4585">
        <v>1</v>
      </c>
      <c r="C4585" t="s">
        <v>80</v>
      </c>
      <c r="D4585" t="s">
        <v>96</v>
      </c>
      <c r="E4585" t="s">
        <v>131</v>
      </c>
      <c r="F4585" t="s">
        <v>13351</v>
      </c>
      <c r="G4585" t="s">
        <v>209</v>
      </c>
      <c r="H4585" t="s">
        <v>134</v>
      </c>
      <c r="I4585" t="s">
        <v>135</v>
      </c>
      <c r="J4585" t="s">
        <v>136</v>
      </c>
      <c r="K4585" t="s">
        <v>137</v>
      </c>
      <c r="L4585" t="s">
        <v>13352</v>
      </c>
      <c r="M4585" t="s">
        <v>13353</v>
      </c>
      <c r="N4585">
        <v>2.113611111</v>
      </c>
      <c r="O4585">
        <v>0</v>
      </c>
      <c r="P4585">
        <v>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0.67580542433058954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0.67580542433058954</v>
      </c>
    </row>
    <row r="4586" spans="1:31" x14ac:dyDescent="0.25">
      <c r="A4586">
        <v>1815039</v>
      </c>
      <c r="B4586">
        <v>1</v>
      </c>
      <c r="C4586" t="s">
        <v>81</v>
      </c>
      <c r="D4586" t="s">
        <v>118</v>
      </c>
      <c r="E4586" t="s">
        <v>291</v>
      </c>
      <c r="F4586" t="s">
        <v>13354</v>
      </c>
      <c r="G4586" t="s">
        <v>826</v>
      </c>
      <c r="H4586" t="s">
        <v>134</v>
      </c>
      <c r="I4586" t="s">
        <v>135</v>
      </c>
      <c r="J4586" t="s">
        <v>136</v>
      </c>
      <c r="K4586" t="s">
        <v>137</v>
      </c>
      <c r="L4586" t="s">
        <v>13355</v>
      </c>
      <c r="M4586" t="s">
        <v>13356</v>
      </c>
      <c r="N4586">
        <v>0.97638888800000001</v>
      </c>
      <c r="O4586">
        <v>0</v>
      </c>
      <c r="P4586">
        <v>53</v>
      </c>
      <c r="Q4586">
        <v>0</v>
      </c>
      <c r="R4586">
        <v>0</v>
      </c>
      <c r="S4586">
        <v>0</v>
      </c>
      <c r="T4586">
        <v>4</v>
      </c>
      <c r="U4586">
        <v>0</v>
      </c>
      <c r="V4586">
        <v>0</v>
      </c>
      <c r="W4586">
        <v>0</v>
      </c>
      <c r="X4586">
        <v>11.873043832474222</v>
      </c>
      <c r="Y4586">
        <v>0</v>
      </c>
      <c r="Z4586">
        <v>0</v>
      </c>
      <c r="AA4586">
        <v>0</v>
      </c>
      <c r="AB4586">
        <v>0.74095684924044103</v>
      </c>
      <c r="AC4586">
        <v>0</v>
      </c>
      <c r="AD4586">
        <v>0</v>
      </c>
      <c r="AE4586">
        <v>12.614000681714662</v>
      </c>
    </row>
    <row r="4587" spans="1:31" x14ac:dyDescent="0.25">
      <c r="A4587">
        <v>1815040</v>
      </c>
      <c r="B4587">
        <v>1</v>
      </c>
      <c r="C4587" t="s">
        <v>80</v>
      </c>
      <c r="D4587" t="s">
        <v>84</v>
      </c>
      <c r="E4587" t="s">
        <v>291</v>
      </c>
      <c r="F4587" t="s">
        <v>8214</v>
      </c>
      <c r="G4587" t="s">
        <v>424</v>
      </c>
      <c r="H4587" t="s">
        <v>134</v>
      </c>
      <c r="I4587" t="s">
        <v>135</v>
      </c>
      <c r="J4587" t="s">
        <v>136</v>
      </c>
      <c r="K4587" t="s">
        <v>137</v>
      </c>
      <c r="L4587" t="s">
        <v>13357</v>
      </c>
      <c r="M4587" t="s">
        <v>13358</v>
      </c>
      <c r="N4587">
        <v>4.193888888</v>
      </c>
      <c r="O4587">
        <v>0</v>
      </c>
      <c r="P4587">
        <v>13</v>
      </c>
      <c r="Q4587">
        <v>0</v>
      </c>
      <c r="R4587">
        <v>14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27.953910029879719</v>
      </c>
      <c r="Y4587">
        <v>0</v>
      </c>
      <c r="Z4587">
        <v>47.080196050693381</v>
      </c>
      <c r="AA4587">
        <v>0</v>
      </c>
      <c r="AB4587">
        <v>3.5381131689766496</v>
      </c>
      <c r="AC4587">
        <v>0</v>
      </c>
      <c r="AD4587">
        <v>0</v>
      </c>
      <c r="AE4587">
        <v>78.572219249549747</v>
      </c>
    </row>
    <row r="4588" spans="1:31" x14ac:dyDescent="0.25">
      <c r="A4588">
        <v>1815042</v>
      </c>
      <c r="B4588">
        <v>1</v>
      </c>
      <c r="C4588" t="s">
        <v>80</v>
      </c>
      <c r="D4588" t="s">
        <v>100</v>
      </c>
      <c r="E4588" t="s">
        <v>131</v>
      </c>
      <c r="F4588" t="s">
        <v>13359</v>
      </c>
      <c r="G4588" t="s">
        <v>231</v>
      </c>
      <c r="H4588" t="s">
        <v>134</v>
      </c>
      <c r="I4588" t="s">
        <v>135</v>
      </c>
      <c r="J4588" t="s">
        <v>136</v>
      </c>
      <c r="K4588" t="s">
        <v>137</v>
      </c>
      <c r="L4588" t="s">
        <v>13360</v>
      </c>
      <c r="M4588" t="s">
        <v>13361</v>
      </c>
      <c r="N4588">
        <v>1.6975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0.26567118078009722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0.26567118078009722</v>
      </c>
    </row>
    <row r="4589" spans="1:31" x14ac:dyDescent="0.25">
      <c r="A4589">
        <v>1815043</v>
      </c>
      <c r="B4589">
        <v>1</v>
      </c>
      <c r="C4589" t="s">
        <v>80</v>
      </c>
      <c r="D4589" t="s">
        <v>99</v>
      </c>
      <c r="E4589" t="s">
        <v>131</v>
      </c>
      <c r="F4589" t="s">
        <v>13362</v>
      </c>
      <c r="G4589" t="s">
        <v>231</v>
      </c>
      <c r="H4589" t="s">
        <v>134</v>
      </c>
      <c r="I4589" t="s">
        <v>135</v>
      </c>
      <c r="J4589" t="s">
        <v>136</v>
      </c>
      <c r="K4589" t="s">
        <v>137</v>
      </c>
      <c r="L4589" t="s">
        <v>13363</v>
      </c>
      <c r="M4589" t="s">
        <v>13364</v>
      </c>
      <c r="N4589">
        <v>2.7936111110000001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0.65988579509147105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0.65988579509147105</v>
      </c>
    </row>
    <row r="4590" spans="1:31" x14ac:dyDescent="0.25">
      <c r="A4590">
        <v>1815044</v>
      </c>
      <c r="B4590">
        <v>1</v>
      </c>
      <c r="C4590" t="s">
        <v>81</v>
      </c>
      <c r="D4590" t="s">
        <v>123</v>
      </c>
      <c r="E4590" t="s">
        <v>131</v>
      </c>
      <c r="F4590" t="s">
        <v>13365</v>
      </c>
      <c r="G4590" t="s">
        <v>231</v>
      </c>
      <c r="H4590" t="s">
        <v>134</v>
      </c>
      <c r="I4590" t="s">
        <v>135</v>
      </c>
      <c r="J4590" t="s">
        <v>136</v>
      </c>
      <c r="K4590" t="s">
        <v>137</v>
      </c>
      <c r="L4590" t="s">
        <v>13366</v>
      </c>
      <c r="M4590" t="s">
        <v>13367</v>
      </c>
      <c r="N4590">
        <v>2.1625000000000001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1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4.8853284929721123E-2</v>
      </c>
      <c r="AC4590">
        <v>0</v>
      </c>
      <c r="AD4590">
        <v>0</v>
      </c>
      <c r="AE4590">
        <v>4.8853284929721123E-2</v>
      </c>
    </row>
    <row r="4591" spans="1:31" x14ac:dyDescent="0.25">
      <c r="A4591">
        <v>1815046</v>
      </c>
      <c r="B4591">
        <v>1</v>
      </c>
      <c r="C4591" t="s">
        <v>80</v>
      </c>
      <c r="D4591" t="s">
        <v>90</v>
      </c>
      <c r="E4591" t="s">
        <v>131</v>
      </c>
      <c r="F4591" t="s">
        <v>13368</v>
      </c>
      <c r="G4591" t="s">
        <v>209</v>
      </c>
      <c r="H4591" t="s">
        <v>134</v>
      </c>
      <c r="I4591" t="s">
        <v>135</v>
      </c>
      <c r="J4591" t="s">
        <v>136</v>
      </c>
      <c r="K4591" t="s">
        <v>137</v>
      </c>
      <c r="L4591" t="s">
        <v>13369</v>
      </c>
      <c r="M4591" t="s">
        <v>13370</v>
      </c>
      <c r="N4591">
        <v>3.0933333329999999</v>
      </c>
      <c r="O4591">
        <v>0</v>
      </c>
      <c r="P4591">
        <v>4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3.1832311804323399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3.1832311804323399</v>
      </c>
    </row>
    <row r="4592" spans="1:31" x14ac:dyDescent="0.25">
      <c r="A4592">
        <v>1815047</v>
      </c>
      <c r="B4592">
        <v>1</v>
      </c>
      <c r="C4592" t="s">
        <v>81</v>
      </c>
      <c r="D4592" t="s">
        <v>118</v>
      </c>
      <c r="E4592" t="s">
        <v>146</v>
      </c>
      <c r="F4592" t="s">
        <v>13371</v>
      </c>
      <c r="G4592" t="s">
        <v>170</v>
      </c>
      <c r="H4592" t="s">
        <v>143</v>
      </c>
      <c r="I4592" t="s">
        <v>135</v>
      </c>
      <c r="J4592" t="s">
        <v>136</v>
      </c>
      <c r="K4592" t="s">
        <v>137</v>
      </c>
      <c r="L4592" t="s">
        <v>13372</v>
      </c>
      <c r="M4592" t="s">
        <v>13373</v>
      </c>
      <c r="N4592">
        <v>2.969166666</v>
      </c>
      <c r="O4592">
        <v>0</v>
      </c>
      <c r="P4592">
        <v>0</v>
      </c>
      <c r="Q4592">
        <v>2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5.0050101188267897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5.0050101188267897</v>
      </c>
    </row>
    <row r="4593" spans="1:31" x14ac:dyDescent="0.25">
      <c r="A4593">
        <v>1815051</v>
      </c>
      <c r="B4593">
        <v>1</v>
      </c>
      <c r="C4593" t="s">
        <v>80</v>
      </c>
      <c r="D4593" t="s">
        <v>101</v>
      </c>
      <c r="E4593" t="s">
        <v>193</v>
      </c>
      <c r="F4593" t="s">
        <v>13374</v>
      </c>
      <c r="G4593" t="s">
        <v>854</v>
      </c>
      <c r="H4593" t="s">
        <v>134</v>
      </c>
      <c r="I4593" t="s">
        <v>135</v>
      </c>
      <c r="J4593" t="s">
        <v>136</v>
      </c>
      <c r="K4593" t="s">
        <v>137</v>
      </c>
      <c r="L4593" t="s">
        <v>13375</v>
      </c>
      <c r="M4593" t="s">
        <v>13376</v>
      </c>
      <c r="N4593">
        <v>0.34527777700000001</v>
      </c>
      <c r="O4593">
        <v>0</v>
      </c>
      <c r="P4593">
        <v>42</v>
      </c>
      <c r="Q4593">
        <v>0</v>
      </c>
      <c r="R4593">
        <v>0</v>
      </c>
      <c r="S4593">
        <v>0</v>
      </c>
      <c r="T4593">
        <v>3</v>
      </c>
      <c r="U4593">
        <v>0</v>
      </c>
      <c r="V4593">
        <v>0</v>
      </c>
      <c r="W4593">
        <v>0</v>
      </c>
      <c r="X4593">
        <v>2.8483736447258776</v>
      </c>
      <c r="Y4593">
        <v>0</v>
      </c>
      <c r="Z4593">
        <v>0</v>
      </c>
      <c r="AA4593">
        <v>0</v>
      </c>
      <c r="AB4593">
        <v>2.5579485348257869</v>
      </c>
      <c r="AC4593">
        <v>0</v>
      </c>
      <c r="AD4593">
        <v>0</v>
      </c>
      <c r="AE4593">
        <v>5.4063221795516645</v>
      </c>
    </row>
    <row r="4594" spans="1:31" x14ac:dyDescent="0.25">
      <c r="A4594">
        <v>1815052</v>
      </c>
      <c r="B4594">
        <v>1</v>
      </c>
      <c r="C4594" t="s">
        <v>80</v>
      </c>
      <c r="D4594" t="s">
        <v>96</v>
      </c>
      <c r="E4594" t="s">
        <v>131</v>
      </c>
      <c r="F4594" t="s">
        <v>13377</v>
      </c>
      <c r="G4594" t="s">
        <v>231</v>
      </c>
      <c r="H4594" t="s">
        <v>134</v>
      </c>
      <c r="I4594" t="s">
        <v>135</v>
      </c>
      <c r="J4594" t="s">
        <v>136</v>
      </c>
      <c r="K4594" t="s">
        <v>137</v>
      </c>
      <c r="L4594" t="s">
        <v>13378</v>
      </c>
      <c r="M4594" t="s">
        <v>13379</v>
      </c>
      <c r="N4594">
        <v>1.0491666660000001</v>
      </c>
      <c r="O4594">
        <v>0</v>
      </c>
      <c r="P4594">
        <v>2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1.3968152910911849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1.3968152910911849</v>
      </c>
    </row>
    <row r="4595" spans="1:31" x14ac:dyDescent="0.25">
      <c r="A4595">
        <v>1815053</v>
      </c>
      <c r="B4595">
        <v>1</v>
      </c>
      <c r="C4595" t="s">
        <v>81</v>
      </c>
      <c r="D4595" t="s">
        <v>115</v>
      </c>
      <c r="E4595" t="s">
        <v>140</v>
      </c>
      <c r="F4595" t="s">
        <v>13380</v>
      </c>
      <c r="G4595" t="s">
        <v>142</v>
      </c>
      <c r="H4595" t="s">
        <v>143</v>
      </c>
      <c r="I4595" t="s">
        <v>199</v>
      </c>
      <c r="J4595" t="s">
        <v>136</v>
      </c>
      <c r="K4595" t="s">
        <v>137</v>
      </c>
      <c r="L4595" t="s">
        <v>13381</v>
      </c>
      <c r="M4595" t="s">
        <v>13382</v>
      </c>
      <c r="N4595">
        <v>9.4444439999999998E-3</v>
      </c>
      <c r="O4595">
        <v>0</v>
      </c>
      <c r="P4595">
        <v>529</v>
      </c>
      <c r="Q4595">
        <v>2</v>
      </c>
      <c r="R4595">
        <v>20</v>
      </c>
      <c r="S4595">
        <v>4</v>
      </c>
      <c r="T4595">
        <v>28</v>
      </c>
      <c r="U4595">
        <v>0</v>
      </c>
      <c r="V4595">
        <v>0</v>
      </c>
      <c r="W4595">
        <v>0</v>
      </c>
      <c r="X4595">
        <v>0.5827887891303638</v>
      </c>
      <c r="Y4595">
        <v>6.3002960907150005E-2</v>
      </c>
      <c r="Z4595">
        <v>0.14171636088667447</v>
      </c>
      <c r="AA4595">
        <v>0.1547396963545789</v>
      </c>
      <c r="AB4595">
        <v>6.2687737557603332E-2</v>
      </c>
      <c r="AC4595">
        <v>0</v>
      </c>
      <c r="AD4595">
        <v>0</v>
      </c>
      <c r="AE4595">
        <v>1.0049355448363706</v>
      </c>
    </row>
    <row r="4596" spans="1:31" x14ac:dyDescent="0.25">
      <c r="A4596">
        <v>1815059</v>
      </c>
      <c r="B4596">
        <v>1</v>
      </c>
      <c r="C4596" t="s">
        <v>80</v>
      </c>
      <c r="D4596" t="s">
        <v>82</v>
      </c>
      <c r="E4596" t="s">
        <v>176</v>
      </c>
      <c r="F4596" t="s">
        <v>13383</v>
      </c>
      <c r="G4596" t="s">
        <v>142</v>
      </c>
      <c r="H4596" t="s">
        <v>143</v>
      </c>
      <c r="I4596" t="s">
        <v>135</v>
      </c>
      <c r="J4596" t="s">
        <v>136</v>
      </c>
      <c r="K4596" t="s">
        <v>137</v>
      </c>
      <c r="L4596" t="s">
        <v>13384</v>
      </c>
      <c r="M4596" t="s">
        <v>13385</v>
      </c>
      <c r="N4596">
        <v>1.3388888880000001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704</v>
      </c>
      <c r="U4596">
        <v>0</v>
      </c>
      <c r="V4596">
        <v>1</v>
      </c>
      <c r="W4596">
        <v>0</v>
      </c>
      <c r="X4596">
        <v>3.6864253724999999E-4</v>
      </c>
      <c r="Y4596">
        <v>0</v>
      </c>
      <c r="Z4596">
        <v>0</v>
      </c>
      <c r="AA4596">
        <v>0</v>
      </c>
      <c r="AB4596">
        <v>276.64683984307982</v>
      </c>
      <c r="AC4596">
        <v>0</v>
      </c>
      <c r="AD4596">
        <v>1.8575756036860418</v>
      </c>
      <c r="AE4596">
        <v>278.50478408930309</v>
      </c>
    </row>
    <row r="4597" spans="1:31" x14ac:dyDescent="0.25">
      <c r="A4597">
        <v>1815060</v>
      </c>
      <c r="B4597">
        <v>1</v>
      </c>
      <c r="C4597" t="s">
        <v>81</v>
      </c>
      <c r="D4597" t="s">
        <v>115</v>
      </c>
      <c r="E4597" t="s">
        <v>140</v>
      </c>
      <c r="F4597" t="s">
        <v>13386</v>
      </c>
      <c r="G4597" t="s">
        <v>142</v>
      </c>
      <c r="H4597" t="s">
        <v>143</v>
      </c>
      <c r="I4597" t="s">
        <v>135</v>
      </c>
      <c r="J4597" t="s">
        <v>136</v>
      </c>
      <c r="K4597" t="s">
        <v>137</v>
      </c>
      <c r="L4597" t="s">
        <v>13387</v>
      </c>
      <c r="M4597" t="s">
        <v>13388</v>
      </c>
      <c r="N4597">
        <v>0.90500000000000003</v>
      </c>
      <c r="O4597">
        <v>0</v>
      </c>
      <c r="P4597">
        <v>1226</v>
      </c>
      <c r="Q4597">
        <v>1</v>
      </c>
      <c r="R4597">
        <v>15</v>
      </c>
      <c r="S4597">
        <v>4</v>
      </c>
      <c r="T4597">
        <v>101</v>
      </c>
      <c r="U4597">
        <v>1</v>
      </c>
      <c r="V4597">
        <v>0</v>
      </c>
      <c r="W4597">
        <v>0</v>
      </c>
      <c r="X4597">
        <v>114.8587274106511</v>
      </c>
      <c r="Y4597">
        <v>0.59207478369838884</v>
      </c>
      <c r="Z4597">
        <v>0.35759320749252343</v>
      </c>
      <c r="AA4597">
        <v>3.2575834395254866</v>
      </c>
      <c r="AB4597">
        <v>17.281308352083482</v>
      </c>
      <c r="AC4597">
        <v>10.402305228505806</v>
      </c>
      <c r="AD4597">
        <v>0</v>
      </c>
      <c r="AE4597">
        <v>146.74959242195681</v>
      </c>
    </row>
    <row r="4598" spans="1:31" x14ac:dyDescent="0.25">
      <c r="A4598">
        <v>1815062</v>
      </c>
      <c r="B4598">
        <v>1</v>
      </c>
      <c r="C4598" t="s">
        <v>81</v>
      </c>
      <c r="D4598" t="s">
        <v>116</v>
      </c>
      <c r="E4598" t="s">
        <v>193</v>
      </c>
      <c r="F4598" t="s">
        <v>13389</v>
      </c>
      <c r="G4598" t="s">
        <v>235</v>
      </c>
      <c r="H4598" t="s">
        <v>134</v>
      </c>
      <c r="I4598" t="s">
        <v>135</v>
      </c>
      <c r="J4598" t="s">
        <v>136</v>
      </c>
      <c r="K4598" t="s">
        <v>137</v>
      </c>
      <c r="L4598" t="s">
        <v>13390</v>
      </c>
      <c r="M4598" t="s">
        <v>13391</v>
      </c>
      <c r="N4598">
        <v>2.4569444439999999</v>
      </c>
      <c r="O4598">
        <v>0</v>
      </c>
      <c r="P4598">
        <v>3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0.81856887899807373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0.81856887899807373</v>
      </c>
    </row>
    <row r="4599" spans="1:31" x14ac:dyDescent="0.25">
      <c r="A4599">
        <v>1815063</v>
      </c>
      <c r="B4599">
        <v>1</v>
      </c>
      <c r="C4599" t="s">
        <v>80</v>
      </c>
      <c r="D4599" t="s">
        <v>100</v>
      </c>
      <c r="E4599" t="s">
        <v>291</v>
      </c>
      <c r="F4599" t="s">
        <v>13392</v>
      </c>
      <c r="G4599" t="s">
        <v>424</v>
      </c>
      <c r="H4599" t="s">
        <v>134</v>
      </c>
      <c r="I4599" t="s">
        <v>135</v>
      </c>
      <c r="J4599" t="s">
        <v>136</v>
      </c>
      <c r="K4599" t="s">
        <v>137</v>
      </c>
      <c r="L4599" t="s">
        <v>13393</v>
      </c>
      <c r="M4599" t="s">
        <v>13394</v>
      </c>
      <c r="N4599">
        <v>0.40527777700000001</v>
      </c>
      <c r="O4599">
        <v>0</v>
      </c>
      <c r="P4599">
        <v>16</v>
      </c>
      <c r="Q4599">
        <v>0</v>
      </c>
      <c r="R4599">
        <v>11</v>
      </c>
      <c r="S4599">
        <v>0</v>
      </c>
      <c r="T4599">
        <v>3</v>
      </c>
      <c r="U4599">
        <v>0</v>
      </c>
      <c r="V4599">
        <v>0</v>
      </c>
      <c r="W4599">
        <v>0</v>
      </c>
      <c r="X4599">
        <v>1.5271058481673405</v>
      </c>
      <c r="Y4599">
        <v>0</v>
      </c>
      <c r="Z4599">
        <v>4.9961879301771974</v>
      </c>
      <c r="AA4599">
        <v>0</v>
      </c>
      <c r="AB4599">
        <v>0.33411224796877109</v>
      </c>
      <c r="AC4599">
        <v>0</v>
      </c>
      <c r="AD4599">
        <v>0</v>
      </c>
      <c r="AE4599">
        <v>6.857406026313309</v>
      </c>
    </row>
    <row r="4600" spans="1:31" x14ac:dyDescent="0.25">
      <c r="A4600">
        <v>1815064</v>
      </c>
      <c r="B4600">
        <v>1</v>
      </c>
      <c r="C4600" t="s">
        <v>81</v>
      </c>
      <c r="D4600" t="s">
        <v>123</v>
      </c>
      <c r="E4600" t="s">
        <v>193</v>
      </c>
      <c r="F4600" t="s">
        <v>13395</v>
      </c>
      <c r="G4600" t="s">
        <v>373</v>
      </c>
      <c r="H4600" t="s">
        <v>134</v>
      </c>
      <c r="I4600" t="s">
        <v>135</v>
      </c>
      <c r="J4600" t="s">
        <v>136</v>
      </c>
      <c r="K4600" t="s">
        <v>137</v>
      </c>
      <c r="L4600" t="s">
        <v>13396</v>
      </c>
      <c r="M4600" t="s">
        <v>13397</v>
      </c>
      <c r="N4600">
        <v>2.5747222220000001</v>
      </c>
      <c r="O4600">
        <v>0</v>
      </c>
      <c r="P4600">
        <v>26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17.236451903115373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17.236451903115373</v>
      </c>
    </row>
    <row r="4601" spans="1:31" x14ac:dyDescent="0.25">
      <c r="A4601">
        <v>1816269</v>
      </c>
      <c r="B4601">
        <v>1</v>
      </c>
      <c r="C4601" t="s">
        <v>81</v>
      </c>
      <c r="D4601" t="s">
        <v>128</v>
      </c>
      <c r="E4601" t="s">
        <v>140</v>
      </c>
      <c r="F4601" t="s">
        <v>13398</v>
      </c>
      <c r="G4601" t="s">
        <v>142</v>
      </c>
      <c r="H4601" t="s">
        <v>143</v>
      </c>
      <c r="I4601" t="s">
        <v>135</v>
      </c>
      <c r="J4601" t="s">
        <v>136</v>
      </c>
      <c r="K4601" t="s">
        <v>137</v>
      </c>
      <c r="L4601" t="s">
        <v>13399</v>
      </c>
      <c r="M4601" t="s">
        <v>13400</v>
      </c>
      <c r="N4601">
        <v>4.0216666659999998</v>
      </c>
      <c r="O4601">
        <v>0</v>
      </c>
      <c r="P4601">
        <v>203</v>
      </c>
      <c r="Q4601">
        <v>1</v>
      </c>
      <c r="R4601">
        <v>3</v>
      </c>
      <c r="S4601">
        <v>3</v>
      </c>
      <c r="T4601">
        <v>19</v>
      </c>
      <c r="U4601">
        <v>0</v>
      </c>
      <c r="V4601">
        <v>0</v>
      </c>
      <c r="W4601">
        <v>0</v>
      </c>
      <c r="X4601">
        <v>205.82479180500192</v>
      </c>
      <c r="Y4601">
        <v>13.879952053195202</v>
      </c>
      <c r="Z4601">
        <v>7.2751785461215466</v>
      </c>
      <c r="AA4601">
        <v>7.936937712294637</v>
      </c>
      <c r="AB4601">
        <v>47.428736390595688</v>
      </c>
      <c r="AC4601">
        <v>0</v>
      </c>
      <c r="AD4601">
        <v>0</v>
      </c>
      <c r="AE4601">
        <v>282.345596507209</v>
      </c>
    </row>
    <row r="4602" spans="1:31" x14ac:dyDescent="0.25">
      <c r="A4602">
        <v>1815937</v>
      </c>
      <c r="B4602">
        <v>1</v>
      </c>
      <c r="C4602" t="s">
        <v>80</v>
      </c>
      <c r="D4602" t="s">
        <v>90</v>
      </c>
      <c r="E4602" t="s">
        <v>146</v>
      </c>
      <c r="F4602" t="s">
        <v>13401</v>
      </c>
      <c r="G4602" t="s">
        <v>2366</v>
      </c>
      <c r="H4602" t="s">
        <v>143</v>
      </c>
      <c r="I4602" t="s">
        <v>135</v>
      </c>
      <c r="J4602" t="s">
        <v>136</v>
      </c>
      <c r="K4602" t="s">
        <v>137</v>
      </c>
      <c r="L4602" t="s">
        <v>13402</v>
      </c>
      <c r="M4602" t="s">
        <v>13403</v>
      </c>
      <c r="N4602">
        <v>0.59027777699999995</v>
      </c>
      <c r="O4602">
        <v>0</v>
      </c>
      <c r="P4602">
        <v>1998</v>
      </c>
      <c r="Q4602">
        <v>0</v>
      </c>
      <c r="R4602">
        <v>0</v>
      </c>
      <c r="S4602">
        <v>0</v>
      </c>
      <c r="T4602">
        <v>49</v>
      </c>
      <c r="U4602">
        <v>0</v>
      </c>
      <c r="V4602">
        <v>0</v>
      </c>
      <c r="W4602">
        <v>0</v>
      </c>
      <c r="X4602">
        <v>305.02160024884688</v>
      </c>
      <c r="Y4602">
        <v>0</v>
      </c>
      <c r="Z4602">
        <v>0</v>
      </c>
      <c r="AA4602">
        <v>0</v>
      </c>
      <c r="AB4602">
        <v>27.506482480612501</v>
      </c>
      <c r="AC4602">
        <v>0</v>
      </c>
      <c r="AD4602">
        <v>0</v>
      </c>
      <c r="AE4602">
        <v>332.52808272945936</v>
      </c>
    </row>
    <row r="4603" spans="1:31" x14ac:dyDescent="0.25">
      <c r="A4603">
        <v>1815605</v>
      </c>
      <c r="B4603">
        <v>1</v>
      </c>
      <c r="C4603" t="s">
        <v>80</v>
      </c>
      <c r="D4603" t="s">
        <v>92</v>
      </c>
      <c r="E4603" t="s">
        <v>131</v>
      </c>
      <c r="F4603" t="s">
        <v>13404</v>
      </c>
      <c r="G4603" t="s">
        <v>231</v>
      </c>
      <c r="H4603" t="s">
        <v>134</v>
      </c>
      <c r="I4603" t="s">
        <v>135</v>
      </c>
      <c r="J4603" t="s">
        <v>136</v>
      </c>
      <c r="K4603" t="s">
        <v>137</v>
      </c>
      <c r="L4603" t="s">
        <v>13405</v>
      </c>
      <c r="M4603" t="s">
        <v>13406</v>
      </c>
      <c r="N4603">
        <v>1.568888888</v>
      </c>
      <c r="O4603">
        <v>0</v>
      </c>
      <c r="P4603">
        <v>2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0.42750615839911121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0.42750615839911121</v>
      </c>
    </row>
    <row r="4604" spans="1:31" x14ac:dyDescent="0.25">
      <c r="A4604">
        <v>1815914</v>
      </c>
      <c r="B4604">
        <v>1</v>
      </c>
      <c r="C4604" t="s">
        <v>80</v>
      </c>
      <c r="D4604" t="s">
        <v>106</v>
      </c>
      <c r="E4604" t="s">
        <v>131</v>
      </c>
      <c r="F4604" t="s">
        <v>13407</v>
      </c>
      <c r="G4604" t="s">
        <v>231</v>
      </c>
      <c r="H4604" t="s">
        <v>134</v>
      </c>
      <c r="I4604" t="s">
        <v>135</v>
      </c>
      <c r="J4604" t="s">
        <v>136</v>
      </c>
      <c r="K4604" t="s">
        <v>137</v>
      </c>
      <c r="L4604" t="s">
        <v>13408</v>
      </c>
      <c r="M4604" t="s">
        <v>13409</v>
      </c>
      <c r="N4604">
        <v>4.0880555550000004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4.5271275284737236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4.5271275284737236</v>
      </c>
    </row>
    <row r="4605" spans="1:31" x14ac:dyDescent="0.25">
      <c r="A4605">
        <v>1816315</v>
      </c>
      <c r="B4605">
        <v>1</v>
      </c>
      <c r="C4605" t="s">
        <v>81</v>
      </c>
      <c r="D4605" t="s">
        <v>127</v>
      </c>
      <c r="E4605" t="s">
        <v>291</v>
      </c>
      <c r="F4605" t="s">
        <v>13410</v>
      </c>
      <c r="G4605" t="s">
        <v>424</v>
      </c>
      <c r="H4605" t="s">
        <v>134</v>
      </c>
      <c r="I4605" t="s">
        <v>135</v>
      </c>
      <c r="J4605" t="s">
        <v>136</v>
      </c>
      <c r="K4605" t="s">
        <v>137</v>
      </c>
      <c r="L4605" t="s">
        <v>13411</v>
      </c>
      <c r="M4605" t="s">
        <v>13412</v>
      </c>
      <c r="N4605">
        <v>4.102222222</v>
      </c>
      <c r="O4605">
        <v>0</v>
      </c>
      <c r="P4605">
        <v>54</v>
      </c>
      <c r="Q4605">
        <v>0</v>
      </c>
      <c r="R4605">
        <v>1</v>
      </c>
      <c r="S4605">
        <v>0</v>
      </c>
      <c r="T4605">
        <v>7</v>
      </c>
      <c r="U4605">
        <v>0</v>
      </c>
      <c r="V4605">
        <v>0</v>
      </c>
      <c r="W4605">
        <v>0</v>
      </c>
      <c r="X4605">
        <v>54.569795224725119</v>
      </c>
      <c r="Y4605">
        <v>0</v>
      </c>
      <c r="Z4605">
        <v>0</v>
      </c>
      <c r="AA4605">
        <v>0</v>
      </c>
      <c r="AB4605">
        <v>37.940651256224371</v>
      </c>
      <c r="AC4605">
        <v>0</v>
      </c>
      <c r="AD4605">
        <v>0</v>
      </c>
      <c r="AE4605">
        <v>92.510446480949497</v>
      </c>
    </row>
    <row r="4606" spans="1:31" x14ac:dyDescent="0.25">
      <c r="A4606">
        <v>1816146</v>
      </c>
      <c r="B4606">
        <v>1</v>
      </c>
      <c r="C4606" t="s">
        <v>80</v>
      </c>
      <c r="D4606" t="s">
        <v>100</v>
      </c>
      <c r="E4606" t="s">
        <v>131</v>
      </c>
      <c r="F4606" t="s">
        <v>13413</v>
      </c>
      <c r="G4606" t="s">
        <v>209</v>
      </c>
      <c r="H4606" t="s">
        <v>134</v>
      </c>
      <c r="I4606" t="s">
        <v>135</v>
      </c>
      <c r="J4606" t="s">
        <v>136</v>
      </c>
      <c r="K4606" t="s">
        <v>137</v>
      </c>
      <c r="L4606" t="s">
        <v>13414</v>
      </c>
      <c r="M4606" t="s">
        <v>13415</v>
      </c>
      <c r="N4606">
        <v>0.65694444399999996</v>
      </c>
      <c r="O4606">
        <v>0</v>
      </c>
      <c r="P4606">
        <v>11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0.24364729837785334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0.24364729837785334</v>
      </c>
    </row>
    <row r="4607" spans="1:31" x14ac:dyDescent="0.25">
      <c r="A4607">
        <v>1815751</v>
      </c>
      <c r="B4607">
        <v>1</v>
      </c>
      <c r="C4607" t="s">
        <v>80</v>
      </c>
      <c r="D4607" t="s">
        <v>106</v>
      </c>
      <c r="E4607" t="s">
        <v>176</v>
      </c>
      <c r="F4607" t="s">
        <v>13416</v>
      </c>
      <c r="G4607" t="s">
        <v>142</v>
      </c>
      <c r="H4607" t="s">
        <v>143</v>
      </c>
      <c r="I4607" t="s">
        <v>135</v>
      </c>
      <c r="J4607" t="s">
        <v>136</v>
      </c>
      <c r="K4607" t="s">
        <v>137</v>
      </c>
      <c r="L4607" t="s">
        <v>13417</v>
      </c>
      <c r="M4607" t="s">
        <v>13418</v>
      </c>
      <c r="N4607">
        <v>0.21222222199999999</v>
      </c>
      <c r="O4607">
        <v>1</v>
      </c>
      <c r="P4607">
        <v>34</v>
      </c>
      <c r="Q4607">
        <v>18</v>
      </c>
      <c r="R4607">
        <v>39</v>
      </c>
      <c r="S4607">
        <v>12</v>
      </c>
      <c r="T4607">
        <v>26</v>
      </c>
      <c r="U4607">
        <v>6</v>
      </c>
      <c r="V4607">
        <v>0</v>
      </c>
      <c r="W4607">
        <v>4.9606873980300011E-2</v>
      </c>
      <c r="X4607">
        <v>2.6367764872784396</v>
      </c>
      <c r="Y4607">
        <v>24.134379464549795</v>
      </c>
      <c r="Z4607">
        <v>6.2170246229097863</v>
      </c>
      <c r="AA4607">
        <v>15.854858799263274</v>
      </c>
      <c r="AB4607">
        <v>13.130408907803691</v>
      </c>
      <c r="AC4607">
        <v>42.480429927131141</v>
      </c>
      <c r="AD4607">
        <v>0</v>
      </c>
      <c r="AE4607">
        <v>104.50348508291643</v>
      </c>
    </row>
    <row r="4608" spans="1:31" x14ac:dyDescent="0.25">
      <c r="A4608">
        <v>1815628</v>
      </c>
      <c r="B4608">
        <v>1</v>
      </c>
      <c r="C4608" t="s">
        <v>80</v>
      </c>
      <c r="D4608" t="s">
        <v>82</v>
      </c>
      <c r="E4608" t="s">
        <v>326</v>
      </c>
      <c r="F4608" t="s">
        <v>13419</v>
      </c>
      <c r="G4608" t="s">
        <v>195</v>
      </c>
      <c r="H4608" t="s">
        <v>134</v>
      </c>
      <c r="I4608" t="s">
        <v>135</v>
      </c>
      <c r="J4608" t="s">
        <v>136</v>
      </c>
      <c r="K4608" t="s">
        <v>137</v>
      </c>
      <c r="L4608" t="s">
        <v>13420</v>
      </c>
      <c r="M4608" t="s">
        <v>13421</v>
      </c>
      <c r="N4608">
        <v>8.3208333329999995</v>
      </c>
      <c r="O4608">
        <v>0</v>
      </c>
      <c r="P4608">
        <v>122</v>
      </c>
      <c r="Q4608">
        <v>0</v>
      </c>
      <c r="R4608">
        <v>0</v>
      </c>
      <c r="S4608">
        <v>0</v>
      </c>
      <c r="T4608">
        <v>4</v>
      </c>
      <c r="U4608">
        <v>0</v>
      </c>
      <c r="V4608">
        <v>0</v>
      </c>
      <c r="W4608">
        <v>0</v>
      </c>
      <c r="X4608">
        <v>212.47848225778685</v>
      </c>
      <c r="Y4608">
        <v>0</v>
      </c>
      <c r="Z4608">
        <v>0</v>
      </c>
      <c r="AA4608">
        <v>0</v>
      </c>
      <c r="AB4608">
        <v>22.318624808463341</v>
      </c>
      <c r="AC4608">
        <v>0</v>
      </c>
      <c r="AD4608">
        <v>0</v>
      </c>
      <c r="AE4608">
        <v>234.79710706625019</v>
      </c>
    </row>
    <row r="4609" spans="1:31" x14ac:dyDescent="0.25">
      <c r="A4609">
        <v>1815920</v>
      </c>
      <c r="B4609">
        <v>1</v>
      </c>
      <c r="C4609" t="s">
        <v>81</v>
      </c>
      <c r="D4609" t="s">
        <v>115</v>
      </c>
      <c r="E4609" t="s">
        <v>140</v>
      </c>
      <c r="F4609" t="s">
        <v>13422</v>
      </c>
      <c r="G4609" t="s">
        <v>256</v>
      </c>
      <c r="H4609" t="s">
        <v>143</v>
      </c>
      <c r="I4609" t="s">
        <v>135</v>
      </c>
      <c r="J4609" t="s">
        <v>136</v>
      </c>
      <c r="K4609" t="s">
        <v>159</v>
      </c>
      <c r="L4609" t="s">
        <v>13423</v>
      </c>
      <c r="M4609" t="s">
        <v>13424</v>
      </c>
      <c r="N4609">
        <v>1.588333333</v>
      </c>
      <c r="O4609">
        <v>0</v>
      </c>
      <c r="P4609">
        <v>1030</v>
      </c>
      <c r="Q4609">
        <v>2</v>
      </c>
      <c r="R4609">
        <v>104</v>
      </c>
      <c r="S4609">
        <v>4</v>
      </c>
      <c r="T4609">
        <v>62</v>
      </c>
      <c r="U4609">
        <v>0</v>
      </c>
      <c r="V4609">
        <v>0</v>
      </c>
      <c r="W4609">
        <v>0</v>
      </c>
      <c r="X4609">
        <v>170.27777133193848</v>
      </c>
      <c r="Y4609">
        <v>1.9516616663525799</v>
      </c>
      <c r="Z4609">
        <v>36.388051246428091</v>
      </c>
      <c r="AA4609">
        <v>12.656340740306593</v>
      </c>
      <c r="AB4609">
        <v>23.812400732772012</v>
      </c>
      <c r="AC4609">
        <v>0</v>
      </c>
      <c r="AD4609">
        <v>0</v>
      </c>
      <c r="AE4609">
        <v>245.08622571779776</v>
      </c>
    </row>
    <row r="4610" spans="1:31" x14ac:dyDescent="0.25">
      <c r="A4610">
        <v>1816252</v>
      </c>
      <c r="B4610">
        <v>1</v>
      </c>
      <c r="C4610" t="s">
        <v>80</v>
      </c>
      <c r="D4610" t="s">
        <v>110</v>
      </c>
      <c r="E4610" t="s">
        <v>131</v>
      </c>
      <c r="F4610" t="s">
        <v>13425</v>
      </c>
      <c r="G4610" t="s">
        <v>231</v>
      </c>
      <c r="H4610" t="s">
        <v>134</v>
      </c>
      <c r="I4610" t="s">
        <v>135</v>
      </c>
      <c r="J4610" t="s">
        <v>136</v>
      </c>
      <c r="K4610" t="s">
        <v>137</v>
      </c>
      <c r="L4610" t="s">
        <v>13426</v>
      </c>
      <c r="M4610" t="s">
        <v>13427</v>
      </c>
      <c r="N4610">
        <v>2.6172222220000001</v>
      </c>
      <c r="O4610">
        <v>0</v>
      </c>
      <c r="P4610">
        <v>2</v>
      </c>
      <c r="Q4610">
        <v>0</v>
      </c>
      <c r="R4610">
        <v>0</v>
      </c>
      <c r="S4610">
        <v>0</v>
      </c>
      <c r="T4610">
        <v>1</v>
      </c>
      <c r="U4610">
        <v>0</v>
      </c>
      <c r="V4610">
        <v>0</v>
      </c>
      <c r="W4610">
        <v>0</v>
      </c>
      <c r="X4610">
        <v>2.3282105624150167</v>
      </c>
      <c r="Y4610">
        <v>0</v>
      </c>
      <c r="Z4610">
        <v>0</v>
      </c>
      <c r="AA4610">
        <v>0</v>
      </c>
      <c r="AB4610">
        <v>0.10454173146309778</v>
      </c>
      <c r="AC4610">
        <v>0</v>
      </c>
      <c r="AD4610">
        <v>0</v>
      </c>
      <c r="AE4610">
        <v>2.4327522938781145</v>
      </c>
    </row>
    <row r="4611" spans="1:31" x14ac:dyDescent="0.25">
      <c r="A4611">
        <v>1816309</v>
      </c>
      <c r="B4611">
        <v>1</v>
      </c>
      <c r="C4611" t="s">
        <v>81</v>
      </c>
      <c r="D4611" t="s">
        <v>116</v>
      </c>
      <c r="E4611" t="s">
        <v>176</v>
      </c>
      <c r="F4611" t="s">
        <v>13428</v>
      </c>
      <c r="G4611" t="s">
        <v>142</v>
      </c>
      <c r="H4611" t="s">
        <v>143</v>
      </c>
      <c r="I4611" t="s">
        <v>135</v>
      </c>
      <c r="J4611" t="s">
        <v>136</v>
      </c>
      <c r="K4611" t="s">
        <v>137</v>
      </c>
      <c r="L4611" t="s">
        <v>13429</v>
      </c>
      <c r="M4611" t="s">
        <v>13430</v>
      </c>
      <c r="N4611">
        <v>1.471944444</v>
      </c>
      <c r="O4611">
        <v>1</v>
      </c>
      <c r="P4611">
        <v>2809</v>
      </c>
      <c r="Q4611">
        <v>138</v>
      </c>
      <c r="R4611">
        <v>223</v>
      </c>
      <c r="S4611">
        <v>7</v>
      </c>
      <c r="T4611">
        <v>387</v>
      </c>
      <c r="U4611">
        <v>0</v>
      </c>
      <c r="V4611">
        <v>0</v>
      </c>
      <c r="W4611">
        <v>0.37393744010477781</v>
      </c>
      <c r="X4611">
        <v>629.42200262131985</v>
      </c>
      <c r="Y4611">
        <v>32.36964547655073</v>
      </c>
      <c r="Z4611">
        <v>21.100345126449739</v>
      </c>
      <c r="AA4611">
        <v>48.555242864646765</v>
      </c>
      <c r="AB4611">
        <v>144.20283140591766</v>
      </c>
      <c r="AC4611">
        <v>0</v>
      </c>
      <c r="AD4611">
        <v>0</v>
      </c>
      <c r="AE4611">
        <v>876.02400493498953</v>
      </c>
    </row>
    <row r="4612" spans="1:31" x14ac:dyDescent="0.25">
      <c r="A4612">
        <v>1815622</v>
      </c>
      <c r="B4612">
        <v>1</v>
      </c>
      <c r="C4612" t="s">
        <v>80</v>
      </c>
      <c r="D4612" t="s">
        <v>103</v>
      </c>
      <c r="E4612" t="s">
        <v>140</v>
      </c>
      <c r="F4612" t="s">
        <v>13431</v>
      </c>
      <c r="G4612" t="s">
        <v>142</v>
      </c>
      <c r="H4612" t="s">
        <v>143</v>
      </c>
      <c r="I4612" t="s">
        <v>135</v>
      </c>
      <c r="J4612" t="s">
        <v>136</v>
      </c>
      <c r="K4612" t="s">
        <v>137</v>
      </c>
      <c r="L4612" t="s">
        <v>13432</v>
      </c>
      <c r="M4612" t="s">
        <v>13433</v>
      </c>
      <c r="N4612">
        <v>0.86611111100000004</v>
      </c>
      <c r="O4612">
        <v>1</v>
      </c>
      <c r="P4612">
        <v>0</v>
      </c>
      <c r="Q4612">
        <v>3</v>
      </c>
      <c r="R4612">
        <v>0</v>
      </c>
      <c r="S4612">
        <v>5</v>
      </c>
      <c r="T4612">
        <v>0</v>
      </c>
      <c r="U4612">
        <v>2</v>
      </c>
      <c r="V4612">
        <v>0</v>
      </c>
      <c r="W4612">
        <v>0.36603930187167355</v>
      </c>
      <c r="X4612">
        <v>0</v>
      </c>
      <c r="Y4612">
        <v>27.634978057816348</v>
      </c>
      <c r="Z4612">
        <v>0</v>
      </c>
      <c r="AA4612">
        <v>75.650899334332053</v>
      </c>
      <c r="AB4612">
        <v>0</v>
      </c>
      <c r="AC4612">
        <v>14.803558975233983</v>
      </c>
      <c r="AD4612">
        <v>0</v>
      </c>
      <c r="AE4612">
        <v>118.45547566925406</v>
      </c>
    </row>
    <row r="4613" spans="1:31" x14ac:dyDescent="0.25">
      <c r="A4613">
        <v>1815768</v>
      </c>
      <c r="B4613">
        <v>1</v>
      </c>
      <c r="C4613" t="s">
        <v>81</v>
      </c>
      <c r="D4613" t="s">
        <v>116</v>
      </c>
      <c r="E4613" t="s">
        <v>176</v>
      </c>
      <c r="F4613" t="s">
        <v>10798</v>
      </c>
      <c r="G4613" t="s">
        <v>148</v>
      </c>
      <c r="H4613" t="s">
        <v>143</v>
      </c>
      <c r="I4613" t="s">
        <v>135</v>
      </c>
      <c r="J4613" t="s">
        <v>3</v>
      </c>
      <c r="K4613" t="s">
        <v>137</v>
      </c>
      <c r="L4613" t="s">
        <v>13434</v>
      </c>
      <c r="M4613" t="s">
        <v>13435</v>
      </c>
      <c r="N4613">
        <v>0.323333333</v>
      </c>
      <c r="O4613">
        <v>8</v>
      </c>
      <c r="P4613">
        <v>2809</v>
      </c>
      <c r="Q4613">
        <v>209</v>
      </c>
      <c r="R4613">
        <v>223</v>
      </c>
      <c r="S4613">
        <v>9</v>
      </c>
      <c r="T4613">
        <v>387</v>
      </c>
      <c r="U4613">
        <v>0</v>
      </c>
      <c r="V4613">
        <v>0</v>
      </c>
      <c r="W4613">
        <v>0.27056091902112001</v>
      </c>
      <c r="X4613">
        <v>127.44332101584433</v>
      </c>
      <c r="Y4613">
        <v>11.095589641312499</v>
      </c>
      <c r="Z4613">
        <v>4.4542862852009417</v>
      </c>
      <c r="AA4613">
        <v>29.578809079648774</v>
      </c>
      <c r="AB4613">
        <v>33.117344975761164</v>
      </c>
      <c r="AC4613">
        <v>0</v>
      </c>
      <c r="AD4613">
        <v>0</v>
      </c>
      <c r="AE4613">
        <v>205.95991191678883</v>
      </c>
    </row>
    <row r="4614" spans="1:31" x14ac:dyDescent="0.25">
      <c r="A4614">
        <v>1816106</v>
      </c>
      <c r="B4614">
        <v>1</v>
      </c>
      <c r="C4614" t="s">
        <v>80</v>
      </c>
      <c r="D4614" t="s">
        <v>106</v>
      </c>
      <c r="E4614" t="s">
        <v>140</v>
      </c>
      <c r="F4614" t="s">
        <v>2328</v>
      </c>
      <c r="G4614" t="s">
        <v>142</v>
      </c>
      <c r="H4614" t="s">
        <v>143</v>
      </c>
      <c r="I4614" t="s">
        <v>135</v>
      </c>
      <c r="J4614" t="s">
        <v>136</v>
      </c>
      <c r="K4614" t="s">
        <v>137</v>
      </c>
      <c r="L4614" t="s">
        <v>13436</v>
      </c>
      <c r="M4614" t="s">
        <v>13437</v>
      </c>
      <c r="N4614">
        <v>1.932222222</v>
      </c>
      <c r="O4614">
        <v>0</v>
      </c>
      <c r="P4614">
        <v>75</v>
      </c>
      <c r="Q4614">
        <v>13</v>
      </c>
      <c r="R4614">
        <v>20</v>
      </c>
      <c r="S4614">
        <v>2</v>
      </c>
      <c r="T4614">
        <v>14</v>
      </c>
      <c r="U4614">
        <v>1</v>
      </c>
      <c r="V4614">
        <v>0</v>
      </c>
      <c r="W4614">
        <v>0</v>
      </c>
      <c r="X4614">
        <v>40.259946428222705</v>
      </c>
      <c r="Y4614">
        <v>11.306721177501181</v>
      </c>
      <c r="Z4614">
        <v>18.997132965202987</v>
      </c>
      <c r="AA4614">
        <v>7.4554044959731733</v>
      </c>
      <c r="AB4614">
        <v>57.927547741291626</v>
      </c>
      <c r="AC4614">
        <v>228.07319522105922</v>
      </c>
      <c r="AD4614">
        <v>0</v>
      </c>
      <c r="AE4614">
        <v>364.01994802925088</v>
      </c>
    </row>
    <row r="4615" spans="1:31" x14ac:dyDescent="0.25">
      <c r="A4615">
        <v>1816355</v>
      </c>
      <c r="B4615">
        <v>1</v>
      </c>
      <c r="C4615" t="s">
        <v>80</v>
      </c>
      <c r="D4615" t="s">
        <v>99</v>
      </c>
      <c r="E4615" t="s">
        <v>131</v>
      </c>
      <c r="F4615" t="s">
        <v>13438</v>
      </c>
      <c r="G4615" t="s">
        <v>133</v>
      </c>
      <c r="H4615" t="s">
        <v>134</v>
      </c>
      <c r="I4615" t="s">
        <v>135</v>
      </c>
      <c r="J4615" t="s">
        <v>136</v>
      </c>
      <c r="K4615" t="s">
        <v>137</v>
      </c>
      <c r="L4615" t="s">
        <v>13439</v>
      </c>
      <c r="M4615" t="s">
        <v>13440</v>
      </c>
      <c r="N4615">
        <v>2.1330555549999999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0.17757788761781335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0.17757788761781335</v>
      </c>
    </row>
    <row r="4616" spans="1:31" x14ac:dyDescent="0.25">
      <c r="A4616">
        <v>1816455</v>
      </c>
      <c r="B4616">
        <v>1</v>
      </c>
      <c r="C4616" t="s">
        <v>80</v>
      </c>
      <c r="D4616" t="s">
        <v>108</v>
      </c>
      <c r="E4616" t="s">
        <v>140</v>
      </c>
      <c r="F4616" t="s">
        <v>4192</v>
      </c>
      <c r="G4616" t="s">
        <v>142</v>
      </c>
      <c r="H4616" t="s">
        <v>143</v>
      </c>
      <c r="I4616" t="s">
        <v>135</v>
      </c>
      <c r="J4616" t="s">
        <v>136</v>
      </c>
      <c r="K4616" t="s">
        <v>137</v>
      </c>
      <c r="L4616" t="s">
        <v>13441</v>
      </c>
      <c r="M4616" t="s">
        <v>13442</v>
      </c>
      <c r="N4616">
        <v>6.2863888880000003</v>
      </c>
      <c r="O4616">
        <v>0</v>
      </c>
      <c r="P4616">
        <v>510</v>
      </c>
      <c r="Q4616">
        <v>0</v>
      </c>
      <c r="R4616">
        <v>66</v>
      </c>
      <c r="S4616">
        <v>2</v>
      </c>
      <c r="T4616">
        <v>73</v>
      </c>
      <c r="U4616">
        <v>0</v>
      </c>
      <c r="V4616">
        <v>0</v>
      </c>
      <c r="W4616">
        <v>0</v>
      </c>
      <c r="X4616">
        <v>487.32540682404021</v>
      </c>
      <c r="Y4616">
        <v>0</v>
      </c>
      <c r="Z4616">
        <v>36.740977920884447</v>
      </c>
      <c r="AA4616">
        <v>393.7495911532472</v>
      </c>
      <c r="AB4616">
        <v>184.00875339747179</v>
      </c>
      <c r="AC4616">
        <v>0</v>
      </c>
      <c r="AD4616">
        <v>0</v>
      </c>
      <c r="AE4616">
        <v>1101.8247292956437</v>
      </c>
    </row>
    <row r="4617" spans="1:31" x14ac:dyDescent="0.25">
      <c r="A4617">
        <v>1816206</v>
      </c>
      <c r="B4617">
        <v>1</v>
      </c>
      <c r="C4617" t="s">
        <v>80</v>
      </c>
      <c r="D4617" t="s">
        <v>93</v>
      </c>
      <c r="E4617" t="s">
        <v>193</v>
      </c>
      <c r="F4617" t="s">
        <v>13443</v>
      </c>
      <c r="G4617" t="s">
        <v>235</v>
      </c>
      <c r="H4617" t="s">
        <v>134</v>
      </c>
      <c r="I4617" t="s">
        <v>135</v>
      </c>
      <c r="J4617" t="s">
        <v>136</v>
      </c>
      <c r="K4617" t="s">
        <v>137</v>
      </c>
      <c r="L4617" t="s">
        <v>13444</v>
      </c>
      <c r="M4617" t="s">
        <v>13445</v>
      </c>
      <c r="N4617">
        <v>6.5319444439999996</v>
      </c>
      <c r="O4617">
        <v>0</v>
      </c>
      <c r="P4617">
        <v>2</v>
      </c>
      <c r="Q4617">
        <v>0</v>
      </c>
      <c r="R4617">
        <v>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1.219183374936011</v>
      </c>
      <c r="Y4617">
        <v>0</v>
      </c>
      <c r="Z4617">
        <v>3.7131726384127782E-2</v>
      </c>
      <c r="AA4617">
        <v>0</v>
      </c>
      <c r="AB4617">
        <v>0</v>
      </c>
      <c r="AC4617">
        <v>0</v>
      </c>
      <c r="AD4617">
        <v>0</v>
      </c>
      <c r="AE4617">
        <v>1.2563151013201388</v>
      </c>
    </row>
    <row r="4618" spans="1:31" x14ac:dyDescent="0.25">
      <c r="A4618">
        <v>1815960</v>
      </c>
      <c r="B4618">
        <v>1</v>
      </c>
      <c r="C4618" t="s">
        <v>81</v>
      </c>
      <c r="D4618" t="s">
        <v>119</v>
      </c>
      <c r="E4618" t="s">
        <v>176</v>
      </c>
      <c r="F4618" t="s">
        <v>3606</v>
      </c>
      <c r="G4618" t="s">
        <v>263</v>
      </c>
      <c r="H4618" t="s">
        <v>143</v>
      </c>
      <c r="I4618" t="s">
        <v>135</v>
      </c>
      <c r="J4618" t="s">
        <v>136</v>
      </c>
      <c r="K4618" t="s">
        <v>159</v>
      </c>
      <c r="L4618" t="s">
        <v>13446</v>
      </c>
      <c r="M4618" t="s">
        <v>13447</v>
      </c>
      <c r="N4618">
        <v>4.983333333</v>
      </c>
      <c r="O4618">
        <v>0</v>
      </c>
      <c r="P4618">
        <v>1490</v>
      </c>
      <c r="Q4618">
        <v>80</v>
      </c>
      <c r="R4618">
        <v>182</v>
      </c>
      <c r="S4618">
        <v>1</v>
      </c>
      <c r="T4618">
        <v>99</v>
      </c>
      <c r="U4618">
        <v>0</v>
      </c>
      <c r="V4618">
        <v>0</v>
      </c>
      <c r="W4618">
        <v>0</v>
      </c>
      <c r="X4618">
        <v>1303.2635268996773</v>
      </c>
      <c r="Y4618">
        <v>1609.368480700891</v>
      </c>
      <c r="Z4618">
        <v>1095.9818995387207</v>
      </c>
      <c r="AA4618">
        <v>47.630817704303396</v>
      </c>
      <c r="AB4618">
        <v>120.85392603406439</v>
      </c>
      <c r="AC4618">
        <v>0</v>
      </c>
      <c r="AD4618">
        <v>0</v>
      </c>
      <c r="AE4618">
        <v>4177.0986508776568</v>
      </c>
    </row>
    <row r="4619" spans="1:31" x14ac:dyDescent="0.25">
      <c r="A4619">
        <v>1816352</v>
      </c>
      <c r="B4619">
        <v>1</v>
      </c>
      <c r="C4619" t="s">
        <v>81</v>
      </c>
      <c r="D4619" t="s">
        <v>115</v>
      </c>
      <c r="E4619" t="s">
        <v>291</v>
      </c>
      <c r="F4619" t="s">
        <v>10237</v>
      </c>
      <c r="G4619" t="s">
        <v>424</v>
      </c>
      <c r="H4619" t="s">
        <v>134</v>
      </c>
      <c r="I4619" t="s">
        <v>135</v>
      </c>
      <c r="J4619" t="s">
        <v>136</v>
      </c>
      <c r="K4619" t="s">
        <v>137</v>
      </c>
      <c r="L4619" t="s">
        <v>13448</v>
      </c>
      <c r="M4619" t="s">
        <v>13449</v>
      </c>
      <c r="N4619">
        <v>2.4155555550000001</v>
      </c>
      <c r="O4619">
        <v>0</v>
      </c>
      <c r="P4619">
        <v>11</v>
      </c>
      <c r="Q4619">
        <v>0</v>
      </c>
      <c r="R4619">
        <v>29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1.5899186254046658</v>
      </c>
      <c r="Y4619">
        <v>0</v>
      </c>
      <c r="Z4619">
        <v>11.707706860250802</v>
      </c>
      <c r="AA4619">
        <v>0</v>
      </c>
      <c r="AB4619">
        <v>0</v>
      </c>
      <c r="AC4619">
        <v>0</v>
      </c>
      <c r="AD4619">
        <v>0</v>
      </c>
      <c r="AE4619">
        <v>13.297625485655468</v>
      </c>
    </row>
    <row r="4620" spans="1:31" x14ac:dyDescent="0.25">
      <c r="A4620">
        <v>1815854</v>
      </c>
      <c r="B4620">
        <v>1</v>
      </c>
      <c r="C4620" t="s">
        <v>80</v>
      </c>
      <c r="D4620" t="s">
        <v>96</v>
      </c>
      <c r="E4620" t="s">
        <v>193</v>
      </c>
      <c r="F4620" t="s">
        <v>13450</v>
      </c>
      <c r="G4620" t="s">
        <v>373</v>
      </c>
      <c r="H4620" t="s">
        <v>134</v>
      </c>
      <c r="I4620" t="s">
        <v>135</v>
      </c>
      <c r="J4620" t="s">
        <v>136</v>
      </c>
      <c r="K4620" t="s">
        <v>137</v>
      </c>
      <c r="L4620" t="s">
        <v>13451</v>
      </c>
      <c r="M4620" t="s">
        <v>13452</v>
      </c>
      <c r="N4620">
        <v>2.6375000000000002</v>
      </c>
      <c r="O4620">
        <v>0</v>
      </c>
      <c r="P4620">
        <v>54</v>
      </c>
      <c r="Q4620">
        <v>0</v>
      </c>
      <c r="R4620">
        <v>0</v>
      </c>
      <c r="S4620">
        <v>0</v>
      </c>
      <c r="T4620">
        <v>4</v>
      </c>
      <c r="U4620">
        <v>0</v>
      </c>
      <c r="V4620">
        <v>0</v>
      </c>
      <c r="W4620">
        <v>0</v>
      </c>
      <c r="X4620">
        <v>29.960822063939446</v>
      </c>
      <c r="Y4620">
        <v>0</v>
      </c>
      <c r="Z4620">
        <v>0</v>
      </c>
      <c r="AA4620">
        <v>0</v>
      </c>
      <c r="AB4620">
        <v>11.430212442334414</v>
      </c>
      <c r="AC4620">
        <v>0</v>
      </c>
      <c r="AD4620">
        <v>0</v>
      </c>
      <c r="AE4620">
        <v>41.391034506273861</v>
      </c>
    </row>
    <row r="4621" spans="1:31" x14ac:dyDescent="0.25">
      <c r="A4621">
        <v>1815711</v>
      </c>
      <c r="B4621">
        <v>1</v>
      </c>
      <c r="C4621" t="s">
        <v>80</v>
      </c>
      <c r="D4621" t="s">
        <v>85</v>
      </c>
      <c r="E4621" t="s">
        <v>193</v>
      </c>
      <c r="F4621" t="s">
        <v>13453</v>
      </c>
      <c r="G4621" t="s">
        <v>235</v>
      </c>
      <c r="H4621" t="s">
        <v>134</v>
      </c>
      <c r="I4621" t="s">
        <v>135</v>
      </c>
      <c r="J4621" t="s">
        <v>136</v>
      </c>
      <c r="K4621" t="s">
        <v>137</v>
      </c>
      <c r="L4621" t="s">
        <v>13454</v>
      </c>
      <c r="M4621" t="s">
        <v>13455</v>
      </c>
      <c r="N4621">
        <v>5.1583333329999999</v>
      </c>
      <c r="O4621">
        <v>0</v>
      </c>
      <c r="P4621">
        <v>68</v>
      </c>
      <c r="Q4621">
        <v>0</v>
      </c>
      <c r="R4621">
        <v>0</v>
      </c>
      <c r="S4621">
        <v>0</v>
      </c>
      <c r="T4621">
        <v>4</v>
      </c>
      <c r="U4621">
        <v>0</v>
      </c>
      <c r="V4621">
        <v>0</v>
      </c>
      <c r="W4621">
        <v>0</v>
      </c>
      <c r="X4621">
        <v>99.768511534905286</v>
      </c>
      <c r="Y4621">
        <v>0</v>
      </c>
      <c r="Z4621">
        <v>0</v>
      </c>
      <c r="AA4621">
        <v>0</v>
      </c>
      <c r="AB4621">
        <v>0.30689677784434505</v>
      </c>
      <c r="AC4621">
        <v>0</v>
      </c>
      <c r="AD4621">
        <v>0</v>
      </c>
      <c r="AE4621">
        <v>100.07540831274963</v>
      </c>
    </row>
    <row r="4622" spans="1:31" x14ac:dyDescent="0.25">
      <c r="A4622">
        <v>1816375</v>
      </c>
      <c r="B4622">
        <v>1</v>
      </c>
      <c r="C4622" t="s">
        <v>81</v>
      </c>
      <c r="D4622" t="s">
        <v>119</v>
      </c>
      <c r="E4622" t="s">
        <v>193</v>
      </c>
      <c r="F4622" t="s">
        <v>13456</v>
      </c>
      <c r="G4622" t="s">
        <v>235</v>
      </c>
      <c r="H4622" t="s">
        <v>134</v>
      </c>
      <c r="I4622" t="s">
        <v>135</v>
      </c>
      <c r="J4622" t="s">
        <v>136</v>
      </c>
      <c r="K4622" t="s">
        <v>137</v>
      </c>
      <c r="L4622" t="s">
        <v>13457</v>
      </c>
      <c r="M4622" t="s">
        <v>13458</v>
      </c>
      <c r="N4622">
        <v>1.1205555549999999</v>
      </c>
      <c r="O4622">
        <v>0</v>
      </c>
      <c r="P4622">
        <v>33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8.2249581494291775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8.2249581494291775</v>
      </c>
    </row>
    <row r="4623" spans="1:31" x14ac:dyDescent="0.25">
      <c r="A4623">
        <v>1816212</v>
      </c>
      <c r="B4623">
        <v>1</v>
      </c>
      <c r="C4623" t="s">
        <v>80</v>
      </c>
      <c r="D4623" t="s">
        <v>103</v>
      </c>
      <c r="E4623" t="s">
        <v>193</v>
      </c>
      <c r="F4623" t="s">
        <v>13459</v>
      </c>
      <c r="G4623" t="s">
        <v>235</v>
      </c>
      <c r="H4623" t="s">
        <v>134</v>
      </c>
      <c r="I4623" t="s">
        <v>135</v>
      </c>
      <c r="J4623" t="s">
        <v>136</v>
      </c>
      <c r="K4623" t="s">
        <v>137</v>
      </c>
      <c r="L4623" t="s">
        <v>13460</v>
      </c>
      <c r="M4623" t="s">
        <v>13461</v>
      </c>
      <c r="N4623">
        <v>2.2708333330000001</v>
      </c>
      <c r="O4623">
        <v>0</v>
      </c>
      <c r="P4623">
        <v>21</v>
      </c>
      <c r="Q4623">
        <v>0</v>
      </c>
      <c r="R4623">
        <v>0</v>
      </c>
      <c r="S4623">
        <v>0</v>
      </c>
      <c r="T4623">
        <v>2</v>
      </c>
      <c r="U4623">
        <v>0</v>
      </c>
      <c r="V4623">
        <v>0</v>
      </c>
      <c r="W4623">
        <v>0</v>
      </c>
      <c r="X4623">
        <v>11.224227503159744</v>
      </c>
      <c r="Y4623">
        <v>0</v>
      </c>
      <c r="Z4623">
        <v>0</v>
      </c>
      <c r="AA4623">
        <v>0</v>
      </c>
      <c r="AB4623">
        <v>0.20447198182350335</v>
      </c>
      <c r="AC4623">
        <v>0</v>
      </c>
      <c r="AD4623">
        <v>0</v>
      </c>
      <c r="AE4623">
        <v>11.428699484983248</v>
      </c>
    </row>
    <row r="4624" spans="1:31" x14ac:dyDescent="0.25">
      <c r="A4624">
        <v>1816418</v>
      </c>
      <c r="B4624">
        <v>1</v>
      </c>
      <c r="C4624" t="s">
        <v>81</v>
      </c>
      <c r="D4624" t="s">
        <v>123</v>
      </c>
      <c r="E4624" t="s">
        <v>193</v>
      </c>
      <c r="F4624" t="s">
        <v>13462</v>
      </c>
      <c r="G4624" t="s">
        <v>235</v>
      </c>
      <c r="H4624" t="s">
        <v>134</v>
      </c>
      <c r="I4624" t="s">
        <v>135</v>
      </c>
      <c r="J4624" t="s">
        <v>136</v>
      </c>
      <c r="K4624" t="s">
        <v>137</v>
      </c>
      <c r="L4624" t="s">
        <v>13463</v>
      </c>
      <c r="M4624" t="s">
        <v>13464</v>
      </c>
      <c r="N4624">
        <v>2.4191666660000002</v>
      </c>
      <c r="O4624">
        <v>0</v>
      </c>
      <c r="P4624">
        <v>1</v>
      </c>
      <c r="Q4624">
        <v>0</v>
      </c>
      <c r="R4624">
        <v>21</v>
      </c>
      <c r="S4624">
        <v>0</v>
      </c>
      <c r="T4624">
        <v>1</v>
      </c>
      <c r="U4624">
        <v>0</v>
      </c>
      <c r="V4624">
        <v>0</v>
      </c>
      <c r="W4624">
        <v>0</v>
      </c>
      <c r="X4624">
        <v>0.30864599855152003</v>
      </c>
      <c r="Y4624">
        <v>0</v>
      </c>
      <c r="Z4624">
        <v>9.4510462253543999</v>
      </c>
      <c r="AA4624">
        <v>0</v>
      </c>
      <c r="AB4624">
        <v>0.15585256171118336</v>
      </c>
      <c r="AC4624">
        <v>0</v>
      </c>
      <c r="AD4624">
        <v>0</v>
      </c>
      <c r="AE4624">
        <v>9.9155447856171044</v>
      </c>
    </row>
    <row r="4625" spans="1:31" x14ac:dyDescent="0.25">
      <c r="A4625">
        <v>1816226</v>
      </c>
      <c r="B4625">
        <v>1</v>
      </c>
      <c r="C4625" t="s">
        <v>81</v>
      </c>
      <c r="D4625" t="s">
        <v>120</v>
      </c>
      <c r="E4625" t="s">
        <v>140</v>
      </c>
      <c r="F4625" t="s">
        <v>1825</v>
      </c>
      <c r="G4625" t="s">
        <v>142</v>
      </c>
      <c r="H4625" t="s">
        <v>143</v>
      </c>
      <c r="I4625" t="s">
        <v>135</v>
      </c>
      <c r="J4625" t="s">
        <v>136</v>
      </c>
      <c r="K4625" t="s">
        <v>137</v>
      </c>
      <c r="L4625" t="s">
        <v>13465</v>
      </c>
      <c r="M4625" t="s">
        <v>13466</v>
      </c>
      <c r="N4625">
        <v>0.89944444400000001</v>
      </c>
      <c r="O4625">
        <v>0</v>
      </c>
      <c r="P4625">
        <v>71</v>
      </c>
      <c r="Q4625">
        <v>54</v>
      </c>
      <c r="R4625">
        <v>9</v>
      </c>
      <c r="S4625">
        <v>11</v>
      </c>
      <c r="T4625">
        <v>3</v>
      </c>
      <c r="U4625">
        <v>0</v>
      </c>
      <c r="V4625">
        <v>0</v>
      </c>
      <c r="W4625">
        <v>0</v>
      </c>
      <c r="X4625">
        <v>21.190797133252723</v>
      </c>
      <c r="Y4625">
        <v>60.818055923380278</v>
      </c>
      <c r="Z4625">
        <v>2.2566685117504632</v>
      </c>
      <c r="AA4625">
        <v>32.471458364685702</v>
      </c>
      <c r="AB4625">
        <v>0.79940517078745554</v>
      </c>
      <c r="AC4625">
        <v>0</v>
      </c>
      <c r="AD4625">
        <v>0</v>
      </c>
      <c r="AE4625">
        <v>117.53638510385662</v>
      </c>
    </row>
    <row r="4626" spans="1:31" x14ac:dyDescent="0.25">
      <c r="A4626">
        <v>1815648</v>
      </c>
      <c r="B4626">
        <v>1</v>
      </c>
      <c r="C4626" t="s">
        <v>80</v>
      </c>
      <c r="D4626" t="s">
        <v>107</v>
      </c>
      <c r="E4626" t="s">
        <v>146</v>
      </c>
      <c r="F4626" t="s">
        <v>13467</v>
      </c>
      <c r="G4626" t="s">
        <v>5591</v>
      </c>
      <c r="H4626" t="s">
        <v>143</v>
      </c>
      <c r="I4626" t="s">
        <v>135</v>
      </c>
      <c r="J4626" t="s">
        <v>136</v>
      </c>
      <c r="K4626" t="s">
        <v>137</v>
      </c>
      <c r="L4626" t="s">
        <v>13468</v>
      </c>
      <c r="M4626" t="s">
        <v>13469</v>
      </c>
      <c r="N4626">
        <v>2.5047222219999998</v>
      </c>
      <c r="O4626">
        <v>0</v>
      </c>
      <c r="P4626">
        <v>77</v>
      </c>
      <c r="Q4626">
        <v>0</v>
      </c>
      <c r="R4626">
        <v>4</v>
      </c>
      <c r="S4626">
        <v>0</v>
      </c>
      <c r="T4626">
        <v>6</v>
      </c>
      <c r="U4626">
        <v>0</v>
      </c>
      <c r="V4626">
        <v>0</v>
      </c>
      <c r="W4626">
        <v>0</v>
      </c>
      <c r="X4626">
        <v>32.592026953731654</v>
      </c>
      <c r="Y4626">
        <v>0</v>
      </c>
      <c r="Z4626">
        <v>1.6975957846652052</v>
      </c>
      <c r="AA4626">
        <v>0</v>
      </c>
      <c r="AB4626">
        <v>75.468283537691804</v>
      </c>
      <c r="AC4626">
        <v>0</v>
      </c>
      <c r="AD4626">
        <v>0</v>
      </c>
      <c r="AE4626">
        <v>109.75790627608866</v>
      </c>
    </row>
    <row r="4627" spans="1:31" x14ac:dyDescent="0.25">
      <c r="A4627">
        <v>1815977</v>
      </c>
      <c r="B4627">
        <v>1</v>
      </c>
      <c r="C4627" t="s">
        <v>80</v>
      </c>
      <c r="D4627" t="s">
        <v>96</v>
      </c>
      <c r="E4627" t="s">
        <v>193</v>
      </c>
      <c r="F4627" t="s">
        <v>13470</v>
      </c>
      <c r="G4627" t="s">
        <v>235</v>
      </c>
      <c r="H4627" t="s">
        <v>134</v>
      </c>
      <c r="I4627" t="s">
        <v>135</v>
      </c>
      <c r="J4627" t="s">
        <v>136</v>
      </c>
      <c r="K4627" t="s">
        <v>137</v>
      </c>
      <c r="L4627" t="s">
        <v>13471</v>
      </c>
      <c r="M4627" t="s">
        <v>13472</v>
      </c>
      <c r="N4627">
        <v>6.625555555</v>
      </c>
      <c r="O4627">
        <v>0</v>
      </c>
      <c r="P4627">
        <v>106</v>
      </c>
      <c r="Q4627">
        <v>0</v>
      </c>
      <c r="R4627">
        <v>0</v>
      </c>
      <c r="S4627">
        <v>0</v>
      </c>
      <c r="T4627">
        <v>3</v>
      </c>
      <c r="U4627">
        <v>0</v>
      </c>
      <c r="V4627">
        <v>0</v>
      </c>
      <c r="W4627">
        <v>0</v>
      </c>
      <c r="X4627">
        <v>349.25785491106433</v>
      </c>
      <c r="Y4627">
        <v>0</v>
      </c>
      <c r="Z4627">
        <v>0</v>
      </c>
      <c r="AA4627">
        <v>0</v>
      </c>
      <c r="AB4627">
        <v>15.177007787629723</v>
      </c>
      <c r="AC4627">
        <v>0</v>
      </c>
      <c r="AD4627">
        <v>0</v>
      </c>
      <c r="AE4627">
        <v>364.43486269869408</v>
      </c>
    </row>
    <row r="4628" spans="1:31" x14ac:dyDescent="0.25">
      <c r="A4628">
        <v>1815691</v>
      </c>
      <c r="B4628">
        <v>1</v>
      </c>
      <c r="C4628" t="s">
        <v>80</v>
      </c>
      <c r="D4628" t="s">
        <v>93</v>
      </c>
      <c r="E4628" t="s">
        <v>176</v>
      </c>
      <c r="F4628" t="s">
        <v>6749</v>
      </c>
      <c r="G4628" t="s">
        <v>142</v>
      </c>
      <c r="H4628" t="s">
        <v>143</v>
      </c>
      <c r="I4628" t="s">
        <v>135</v>
      </c>
      <c r="J4628" t="s">
        <v>136</v>
      </c>
      <c r="K4628" t="s">
        <v>137</v>
      </c>
      <c r="L4628" t="s">
        <v>13473</v>
      </c>
      <c r="M4628" t="s">
        <v>13474</v>
      </c>
      <c r="N4628">
        <v>0.88916666600000005</v>
      </c>
      <c r="O4628">
        <v>0</v>
      </c>
      <c r="P4628">
        <v>8</v>
      </c>
      <c r="Q4628">
        <v>29</v>
      </c>
      <c r="R4628">
        <v>94</v>
      </c>
      <c r="S4628">
        <v>6</v>
      </c>
      <c r="T4628">
        <v>15</v>
      </c>
      <c r="U4628">
        <v>0</v>
      </c>
      <c r="V4628">
        <v>0</v>
      </c>
      <c r="W4628">
        <v>0</v>
      </c>
      <c r="X4628">
        <v>1.5894742593866891</v>
      </c>
      <c r="Y4628">
        <v>22.593856289081334</v>
      </c>
      <c r="Z4628">
        <v>35.38067545090982</v>
      </c>
      <c r="AA4628">
        <v>49.926540609130662</v>
      </c>
      <c r="AB4628">
        <v>8.3379243254474105</v>
      </c>
      <c r="AC4628">
        <v>0</v>
      </c>
      <c r="AD4628">
        <v>0</v>
      </c>
      <c r="AE4628">
        <v>117.82847093395591</v>
      </c>
    </row>
    <row r="4629" spans="1:31" x14ac:dyDescent="0.25">
      <c r="A4629">
        <v>1815685</v>
      </c>
      <c r="B4629">
        <v>1</v>
      </c>
      <c r="C4629" t="s">
        <v>81</v>
      </c>
      <c r="D4629" t="s">
        <v>120</v>
      </c>
      <c r="E4629" t="s">
        <v>140</v>
      </c>
      <c r="F4629" t="s">
        <v>13475</v>
      </c>
      <c r="G4629" t="s">
        <v>142</v>
      </c>
      <c r="H4629" t="s">
        <v>143</v>
      </c>
      <c r="I4629" t="s">
        <v>135</v>
      </c>
      <c r="J4629" t="s">
        <v>136</v>
      </c>
      <c r="K4629" t="s">
        <v>137</v>
      </c>
      <c r="L4629" t="s">
        <v>13476</v>
      </c>
      <c r="M4629" t="s">
        <v>13477</v>
      </c>
      <c r="N4629">
        <v>0.86694444400000004</v>
      </c>
      <c r="O4629">
        <v>1</v>
      </c>
      <c r="P4629">
        <v>375</v>
      </c>
      <c r="Q4629">
        <v>24</v>
      </c>
      <c r="R4629">
        <v>14</v>
      </c>
      <c r="S4629">
        <v>1</v>
      </c>
      <c r="T4629">
        <v>29</v>
      </c>
      <c r="U4629">
        <v>0</v>
      </c>
      <c r="V4629">
        <v>0</v>
      </c>
      <c r="W4629">
        <v>7.5418618471857504E-2</v>
      </c>
      <c r="X4629">
        <v>47.217041595957589</v>
      </c>
      <c r="Y4629">
        <v>9.444712082366598</v>
      </c>
      <c r="Z4629">
        <v>2.2092084197296495</v>
      </c>
      <c r="AA4629">
        <v>0.8166029168962311</v>
      </c>
      <c r="AB4629">
        <v>6.5240582769526965</v>
      </c>
      <c r="AC4629">
        <v>0</v>
      </c>
      <c r="AD4629">
        <v>0</v>
      </c>
      <c r="AE4629">
        <v>66.287041910374626</v>
      </c>
    </row>
    <row r="4630" spans="1:31" x14ac:dyDescent="0.25">
      <c r="A4630">
        <v>1815940</v>
      </c>
      <c r="B4630">
        <v>1</v>
      </c>
      <c r="C4630" t="s">
        <v>81</v>
      </c>
      <c r="D4630" t="s">
        <v>120</v>
      </c>
      <c r="E4630" t="s">
        <v>291</v>
      </c>
      <c r="F4630" t="s">
        <v>13478</v>
      </c>
      <c r="G4630" t="s">
        <v>930</v>
      </c>
      <c r="H4630" t="s">
        <v>134</v>
      </c>
      <c r="I4630" t="s">
        <v>135</v>
      </c>
      <c r="J4630" t="s">
        <v>136</v>
      </c>
      <c r="K4630" t="s">
        <v>137</v>
      </c>
      <c r="L4630" t="s">
        <v>13479</v>
      </c>
      <c r="M4630" t="s">
        <v>13480</v>
      </c>
      <c r="N4630">
        <v>0.834166666</v>
      </c>
      <c r="O4630">
        <v>0</v>
      </c>
      <c r="P4630">
        <v>0</v>
      </c>
      <c r="Q4630">
        <v>0</v>
      </c>
      <c r="R4630">
        <v>5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2.7374793683472256</v>
      </c>
      <c r="AA4630">
        <v>0</v>
      </c>
      <c r="AB4630">
        <v>0</v>
      </c>
      <c r="AC4630">
        <v>0</v>
      </c>
      <c r="AD4630">
        <v>0</v>
      </c>
      <c r="AE4630">
        <v>2.7374793683472256</v>
      </c>
    </row>
    <row r="4631" spans="1:31" x14ac:dyDescent="0.25">
      <c r="A4631">
        <v>1815834</v>
      </c>
      <c r="B4631">
        <v>1</v>
      </c>
      <c r="C4631" t="s">
        <v>81</v>
      </c>
      <c r="D4631" t="s">
        <v>113</v>
      </c>
      <c r="E4631" t="s">
        <v>176</v>
      </c>
      <c r="F4631" t="s">
        <v>13481</v>
      </c>
      <c r="G4631" t="s">
        <v>142</v>
      </c>
      <c r="H4631" t="s">
        <v>143</v>
      </c>
      <c r="I4631" t="s">
        <v>135</v>
      </c>
      <c r="J4631" t="s">
        <v>136</v>
      </c>
      <c r="K4631" t="s">
        <v>137</v>
      </c>
      <c r="L4631" t="s">
        <v>13482</v>
      </c>
      <c r="M4631" t="s">
        <v>13483</v>
      </c>
      <c r="N4631">
        <v>7.6944444000000001E-2</v>
      </c>
      <c r="O4631">
        <v>6</v>
      </c>
      <c r="P4631">
        <v>1309</v>
      </c>
      <c r="Q4631">
        <v>47</v>
      </c>
      <c r="R4631">
        <v>385</v>
      </c>
      <c r="S4631">
        <v>41</v>
      </c>
      <c r="T4631">
        <v>378</v>
      </c>
      <c r="U4631">
        <v>19</v>
      </c>
      <c r="V4631">
        <v>6</v>
      </c>
      <c r="W4631">
        <v>0.11724095822898332</v>
      </c>
      <c r="X4631">
        <v>15.777962623947021</v>
      </c>
      <c r="Y4631">
        <v>6.5764283964498249</v>
      </c>
      <c r="Z4631">
        <v>9.5835439909239408</v>
      </c>
      <c r="AA4631">
        <v>62.063589772816933</v>
      </c>
      <c r="AB4631">
        <v>17.597085894863092</v>
      </c>
      <c r="AC4631">
        <v>307.98848066649521</v>
      </c>
      <c r="AD4631">
        <v>6.084568075366966</v>
      </c>
      <c r="AE4631">
        <v>425.78890037909196</v>
      </c>
    </row>
    <row r="4632" spans="1:31" x14ac:dyDescent="0.25">
      <c r="A4632">
        <v>1816332</v>
      </c>
      <c r="B4632">
        <v>1</v>
      </c>
      <c r="C4632" t="s">
        <v>81</v>
      </c>
      <c r="D4632" t="s">
        <v>118</v>
      </c>
      <c r="E4632" t="s">
        <v>131</v>
      </c>
      <c r="F4632" t="s">
        <v>13484</v>
      </c>
      <c r="G4632" t="s">
        <v>133</v>
      </c>
      <c r="H4632" t="s">
        <v>134</v>
      </c>
      <c r="I4632" t="s">
        <v>135</v>
      </c>
      <c r="J4632" t="s">
        <v>136</v>
      </c>
      <c r="K4632" t="s">
        <v>137</v>
      </c>
      <c r="L4632" t="s">
        <v>13485</v>
      </c>
      <c r="M4632" t="s">
        <v>13486</v>
      </c>
      <c r="N4632">
        <v>5.57</v>
      </c>
      <c r="O4632">
        <v>0</v>
      </c>
      <c r="P4632">
        <v>2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3.4545317323597429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3.4545317323597429</v>
      </c>
    </row>
    <row r="4633" spans="1:31" x14ac:dyDescent="0.25">
      <c r="A4633">
        <v>1816083</v>
      </c>
      <c r="B4633">
        <v>1</v>
      </c>
      <c r="C4633" t="s">
        <v>80</v>
      </c>
      <c r="D4633" t="s">
        <v>94</v>
      </c>
      <c r="E4633" t="s">
        <v>193</v>
      </c>
      <c r="F4633" t="s">
        <v>13487</v>
      </c>
      <c r="G4633" t="s">
        <v>447</v>
      </c>
      <c r="H4633" t="s">
        <v>134</v>
      </c>
      <c r="I4633" t="s">
        <v>135</v>
      </c>
      <c r="J4633" t="s">
        <v>136</v>
      </c>
      <c r="K4633" t="s">
        <v>137</v>
      </c>
      <c r="L4633" t="s">
        <v>13488</v>
      </c>
      <c r="M4633" t="s">
        <v>13489</v>
      </c>
      <c r="N4633">
        <v>1.3194444439999999</v>
      </c>
      <c r="O4633">
        <v>0</v>
      </c>
      <c r="P4633">
        <v>4</v>
      </c>
      <c r="Q4633">
        <v>0</v>
      </c>
      <c r="R4633">
        <v>1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2.2138206455425506</v>
      </c>
      <c r="Y4633">
        <v>0</v>
      </c>
      <c r="Z4633">
        <v>7.3474610947905E-2</v>
      </c>
      <c r="AA4633">
        <v>0</v>
      </c>
      <c r="AB4633">
        <v>0</v>
      </c>
      <c r="AC4633">
        <v>0</v>
      </c>
      <c r="AD4633">
        <v>0</v>
      </c>
      <c r="AE4633">
        <v>2.2872952564904558</v>
      </c>
    </row>
    <row r="4634" spans="1:31" x14ac:dyDescent="0.25">
      <c r="A4634">
        <v>1815771</v>
      </c>
      <c r="B4634">
        <v>1</v>
      </c>
      <c r="C4634" t="s">
        <v>81</v>
      </c>
      <c r="D4634" t="s">
        <v>120</v>
      </c>
      <c r="E4634" t="s">
        <v>193</v>
      </c>
      <c r="F4634" t="s">
        <v>13490</v>
      </c>
      <c r="G4634" t="s">
        <v>235</v>
      </c>
      <c r="H4634" t="s">
        <v>134</v>
      </c>
      <c r="I4634" t="s">
        <v>135</v>
      </c>
      <c r="J4634" t="s">
        <v>136</v>
      </c>
      <c r="K4634" t="s">
        <v>137</v>
      </c>
      <c r="L4634" t="s">
        <v>13491</v>
      </c>
      <c r="M4634" t="s">
        <v>13492</v>
      </c>
      <c r="N4634">
        <v>6.0786111109999998</v>
      </c>
      <c r="O4634">
        <v>0</v>
      </c>
      <c r="P4634">
        <v>18</v>
      </c>
      <c r="Q4634">
        <v>0</v>
      </c>
      <c r="R4634">
        <v>1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23.86746405086182</v>
      </c>
      <c r="Y4634">
        <v>0</v>
      </c>
      <c r="Z4634">
        <v>0.82562447926352833</v>
      </c>
      <c r="AA4634">
        <v>0</v>
      </c>
      <c r="AB4634">
        <v>0</v>
      </c>
      <c r="AC4634">
        <v>0</v>
      </c>
      <c r="AD4634">
        <v>0</v>
      </c>
      <c r="AE4634">
        <v>24.693088530125348</v>
      </c>
    </row>
    <row r="4635" spans="1:31" x14ac:dyDescent="0.25">
      <c r="A4635">
        <v>1816103</v>
      </c>
      <c r="B4635">
        <v>1</v>
      </c>
      <c r="C4635" t="s">
        <v>80</v>
      </c>
      <c r="D4635" t="s">
        <v>106</v>
      </c>
      <c r="E4635" t="s">
        <v>131</v>
      </c>
      <c r="F4635" t="s">
        <v>13493</v>
      </c>
      <c r="G4635" t="s">
        <v>231</v>
      </c>
      <c r="H4635" t="s">
        <v>134</v>
      </c>
      <c r="I4635" t="s">
        <v>135</v>
      </c>
      <c r="J4635" t="s">
        <v>136</v>
      </c>
      <c r="K4635" t="s">
        <v>137</v>
      </c>
      <c r="L4635" t="s">
        <v>13494</v>
      </c>
      <c r="M4635" t="s">
        <v>13495</v>
      </c>
      <c r="N4635">
        <v>2.1058333330000001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0.33561876357144449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0.33561876357144449</v>
      </c>
    </row>
    <row r="4636" spans="1:31" x14ac:dyDescent="0.25">
      <c r="A4636">
        <v>1816080</v>
      </c>
      <c r="B4636">
        <v>1</v>
      </c>
      <c r="C4636" t="s">
        <v>81</v>
      </c>
      <c r="D4636" t="s">
        <v>112</v>
      </c>
      <c r="E4636" t="s">
        <v>193</v>
      </c>
      <c r="F4636" t="s">
        <v>13496</v>
      </c>
      <c r="G4636" t="s">
        <v>247</v>
      </c>
      <c r="H4636" t="s">
        <v>134</v>
      </c>
      <c r="I4636" t="s">
        <v>135</v>
      </c>
      <c r="J4636" t="s">
        <v>136</v>
      </c>
      <c r="K4636" t="s">
        <v>137</v>
      </c>
      <c r="L4636" t="s">
        <v>13497</v>
      </c>
      <c r="M4636" t="s">
        <v>13498</v>
      </c>
      <c r="N4636">
        <v>1.0094444440000001</v>
      </c>
      <c r="O4636">
        <v>0</v>
      </c>
      <c r="P4636">
        <v>63</v>
      </c>
      <c r="Q4636">
        <v>0</v>
      </c>
      <c r="R4636">
        <v>6</v>
      </c>
      <c r="S4636">
        <v>0</v>
      </c>
      <c r="T4636">
        <v>6</v>
      </c>
      <c r="U4636">
        <v>0</v>
      </c>
      <c r="V4636">
        <v>0</v>
      </c>
      <c r="W4636">
        <v>0</v>
      </c>
      <c r="X4636">
        <v>16.772592773824631</v>
      </c>
      <c r="Y4636">
        <v>0</v>
      </c>
      <c r="Z4636">
        <v>0.80865983489287674</v>
      </c>
      <c r="AA4636">
        <v>0</v>
      </c>
      <c r="AB4636">
        <v>3.1320063555003563</v>
      </c>
      <c r="AC4636">
        <v>0</v>
      </c>
      <c r="AD4636">
        <v>0</v>
      </c>
      <c r="AE4636">
        <v>20.713258964217861</v>
      </c>
    </row>
    <row r="4637" spans="1:31" x14ac:dyDescent="0.25">
      <c r="A4637">
        <v>1815748</v>
      </c>
      <c r="B4637">
        <v>1</v>
      </c>
      <c r="C4637" t="s">
        <v>80</v>
      </c>
      <c r="D4637" t="s">
        <v>106</v>
      </c>
      <c r="E4637" t="s">
        <v>131</v>
      </c>
      <c r="F4637" t="s">
        <v>13499</v>
      </c>
      <c r="G4637" t="s">
        <v>231</v>
      </c>
      <c r="H4637" t="s">
        <v>134</v>
      </c>
      <c r="I4637" t="s">
        <v>135</v>
      </c>
      <c r="J4637" t="s">
        <v>136</v>
      </c>
      <c r="K4637" t="s">
        <v>137</v>
      </c>
      <c r="L4637" t="s">
        <v>13500</v>
      </c>
      <c r="M4637" t="s">
        <v>13501</v>
      </c>
      <c r="N4637">
        <v>1.358055555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1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2.1456523847758002</v>
      </c>
      <c r="AC4637">
        <v>0</v>
      </c>
      <c r="AD4637">
        <v>0</v>
      </c>
      <c r="AE4637">
        <v>2.1456523847758002</v>
      </c>
    </row>
    <row r="4638" spans="1:31" x14ac:dyDescent="0.25">
      <c r="A4638">
        <v>1815794</v>
      </c>
      <c r="B4638">
        <v>1</v>
      </c>
      <c r="C4638" t="s">
        <v>81</v>
      </c>
      <c r="D4638" t="s">
        <v>120</v>
      </c>
      <c r="E4638" t="s">
        <v>193</v>
      </c>
      <c r="F4638" t="s">
        <v>13502</v>
      </c>
      <c r="G4638" t="s">
        <v>235</v>
      </c>
      <c r="H4638" t="s">
        <v>134</v>
      </c>
      <c r="I4638" t="s">
        <v>135</v>
      </c>
      <c r="J4638" t="s">
        <v>136</v>
      </c>
      <c r="K4638" t="s">
        <v>137</v>
      </c>
      <c r="L4638" t="s">
        <v>13503</v>
      </c>
      <c r="M4638" t="s">
        <v>13504</v>
      </c>
      <c r="N4638">
        <v>4.6675000000000004</v>
      </c>
      <c r="O4638">
        <v>0</v>
      </c>
      <c r="P4638">
        <v>11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11.821169323883908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11.821169323883908</v>
      </c>
    </row>
    <row r="4639" spans="1:31" x14ac:dyDescent="0.25">
      <c r="A4639">
        <v>1815608</v>
      </c>
      <c r="B4639">
        <v>1</v>
      </c>
      <c r="C4639" t="s">
        <v>80</v>
      </c>
      <c r="D4639" t="s">
        <v>105</v>
      </c>
      <c r="E4639" t="s">
        <v>176</v>
      </c>
      <c r="F4639" t="s">
        <v>13505</v>
      </c>
      <c r="G4639" t="s">
        <v>158</v>
      </c>
      <c r="H4639" t="s">
        <v>143</v>
      </c>
      <c r="I4639" t="s">
        <v>135</v>
      </c>
      <c r="J4639" t="s">
        <v>136</v>
      </c>
      <c r="K4639" t="s">
        <v>159</v>
      </c>
      <c r="L4639" t="s">
        <v>13506</v>
      </c>
      <c r="M4639" t="s">
        <v>13507</v>
      </c>
      <c r="N4639">
        <v>0.16276111100000001</v>
      </c>
      <c r="O4639">
        <v>0</v>
      </c>
      <c r="P4639">
        <v>5404</v>
      </c>
      <c r="Q4639">
        <v>0</v>
      </c>
      <c r="R4639">
        <v>0</v>
      </c>
      <c r="S4639">
        <v>0</v>
      </c>
      <c r="T4639">
        <v>416</v>
      </c>
      <c r="U4639">
        <v>0</v>
      </c>
      <c r="V4639">
        <v>0</v>
      </c>
      <c r="W4639">
        <v>0</v>
      </c>
      <c r="X4639">
        <v>166.92563537030284</v>
      </c>
      <c r="Y4639">
        <v>0</v>
      </c>
      <c r="Z4639">
        <v>0</v>
      </c>
      <c r="AA4639">
        <v>0</v>
      </c>
      <c r="AB4639">
        <v>23.689424955131731</v>
      </c>
      <c r="AC4639">
        <v>0</v>
      </c>
      <c r="AD4639">
        <v>0</v>
      </c>
      <c r="AE4639">
        <v>190.61506032543457</v>
      </c>
    </row>
    <row r="4640" spans="1:31" x14ac:dyDescent="0.25">
      <c r="A4640">
        <v>1815602</v>
      </c>
      <c r="B4640">
        <v>1</v>
      </c>
      <c r="C4640" t="s">
        <v>81</v>
      </c>
      <c r="D4640" t="s">
        <v>117</v>
      </c>
      <c r="E4640" t="s">
        <v>176</v>
      </c>
      <c r="F4640" t="s">
        <v>13508</v>
      </c>
      <c r="G4640" t="s">
        <v>142</v>
      </c>
      <c r="H4640" t="s">
        <v>143</v>
      </c>
      <c r="I4640" t="s">
        <v>199</v>
      </c>
      <c r="J4640" t="s">
        <v>136</v>
      </c>
      <c r="K4640" t="s">
        <v>137</v>
      </c>
      <c r="L4640" t="s">
        <v>13509</v>
      </c>
      <c r="M4640" t="s">
        <v>13510</v>
      </c>
      <c r="N4640">
        <v>1.6666666E-2</v>
      </c>
      <c r="O4640">
        <v>1</v>
      </c>
      <c r="P4640">
        <v>375</v>
      </c>
      <c r="Q4640">
        <v>35</v>
      </c>
      <c r="R4640">
        <v>37</v>
      </c>
      <c r="S4640">
        <v>4</v>
      </c>
      <c r="T4640">
        <v>33</v>
      </c>
      <c r="U4640">
        <v>2</v>
      </c>
      <c r="V4640">
        <v>0</v>
      </c>
      <c r="W4640">
        <v>2.1834301093333333E-3</v>
      </c>
      <c r="X4640">
        <v>0.70260796549543347</v>
      </c>
      <c r="Y4640">
        <v>1.0522733270716331</v>
      </c>
      <c r="Z4640">
        <v>5.6954005796083326E-2</v>
      </c>
      <c r="AA4640">
        <v>1.4043371692402502</v>
      </c>
      <c r="AB4640">
        <v>0.26636863033138336</v>
      </c>
      <c r="AC4640">
        <v>0.79959183292299996</v>
      </c>
      <c r="AD4640">
        <v>0</v>
      </c>
      <c r="AE4640">
        <v>4.2843163609671171</v>
      </c>
    </row>
    <row r="4641" spans="1:31" x14ac:dyDescent="0.25">
      <c r="A4641">
        <v>1816295</v>
      </c>
      <c r="B4641">
        <v>1</v>
      </c>
      <c r="C4641" t="s">
        <v>80</v>
      </c>
      <c r="D4641" t="s">
        <v>108</v>
      </c>
      <c r="E4641" t="s">
        <v>193</v>
      </c>
      <c r="F4641" t="s">
        <v>4462</v>
      </c>
      <c r="G4641" t="s">
        <v>3180</v>
      </c>
      <c r="H4641" t="s">
        <v>134</v>
      </c>
      <c r="I4641" t="s">
        <v>135</v>
      </c>
      <c r="J4641" t="s">
        <v>136</v>
      </c>
      <c r="K4641" t="s">
        <v>137</v>
      </c>
      <c r="L4641" t="s">
        <v>13511</v>
      </c>
      <c r="M4641" t="s">
        <v>13512</v>
      </c>
      <c r="N4641">
        <v>0.77749999999999997</v>
      </c>
      <c r="O4641">
        <v>0</v>
      </c>
      <c r="P4641">
        <v>4</v>
      </c>
      <c r="Q4641">
        <v>0</v>
      </c>
      <c r="R4641">
        <v>0</v>
      </c>
      <c r="S4641">
        <v>0</v>
      </c>
      <c r="T4641">
        <v>1</v>
      </c>
      <c r="U4641">
        <v>0</v>
      </c>
      <c r="V4641">
        <v>0</v>
      </c>
      <c r="W4641">
        <v>0</v>
      </c>
      <c r="X4641">
        <v>0.45617760565978671</v>
      </c>
      <c r="Y4641">
        <v>0</v>
      </c>
      <c r="Z4641">
        <v>0</v>
      </c>
      <c r="AA4641">
        <v>0</v>
      </c>
      <c r="AB4641">
        <v>3.6916870698692001</v>
      </c>
      <c r="AC4641">
        <v>0</v>
      </c>
      <c r="AD4641">
        <v>0</v>
      </c>
      <c r="AE4641">
        <v>4.1478646755289867</v>
      </c>
    </row>
    <row r="4642" spans="1:31" x14ac:dyDescent="0.25">
      <c r="A4642">
        <v>1816358</v>
      </c>
      <c r="B4642">
        <v>1</v>
      </c>
      <c r="C4642" t="s">
        <v>80</v>
      </c>
      <c r="D4642" t="s">
        <v>90</v>
      </c>
      <c r="E4642" t="s">
        <v>193</v>
      </c>
      <c r="F4642" t="s">
        <v>13513</v>
      </c>
      <c r="G4642" t="s">
        <v>235</v>
      </c>
      <c r="H4642" t="s">
        <v>134</v>
      </c>
      <c r="I4642" t="s">
        <v>135</v>
      </c>
      <c r="J4642" t="s">
        <v>136</v>
      </c>
      <c r="K4642" t="s">
        <v>137</v>
      </c>
      <c r="L4642" t="s">
        <v>13514</v>
      </c>
      <c r="M4642" t="s">
        <v>13515</v>
      </c>
      <c r="N4642">
        <v>4.085</v>
      </c>
      <c r="O4642">
        <v>0</v>
      </c>
      <c r="P4642">
        <v>84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104.31563244656421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104.31563244656421</v>
      </c>
    </row>
    <row r="4643" spans="1:31" x14ac:dyDescent="0.25">
      <c r="A4643">
        <v>1816441</v>
      </c>
      <c r="B4643">
        <v>1</v>
      </c>
      <c r="C4643" t="s">
        <v>80</v>
      </c>
      <c r="D4643" t="s">
        <v>100</v>
      </c>
      <c r="E4643" t="s">
        <v>131</v>
      </c>
      <c r="F4643" t="s">
        <v>13516</v>
      </c>
      <c r="G4643" t="s">
        <v>231</v>
      </c>
      <c r="H4643" t="s">
        <v>134</v>
      </c>
      <c r="I4643" t="s">
        <v>135</v>
      </c>
      <c r="J4643" t="s">
        <v>136</v>
      </c>
      <c r="K4643" t="s">
        <v>137</v>
      </c>
      <c r="L4643" t="s">
        <v>13517</v>
      </c>
      <c r="M4643" t="s">
        <v>13518</v>
      </c>
      <c r="N4643">
        <v>1.110833333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0.15552187164842057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0.15552187164842057</v>
      </c>
    </row>
    <row r="4644" spans="1:31" x14ac:dyDescent="0.25">
      <c r="A4644">
        <v>1816312</v>
      </c>
      <c r="B4644">
        <v>1</v>
      </c>
      <c r="C4644" t="s">
        <v>80</v>
      </c>
      <c r="D4644" t="s">
        <v>100</v>
      </c>
      <c r="E4644" t="s">
        <v>291</v>
      </c>
      <c r="F4644" t="s">
        <v>13519</v>
      </c>
      <c r="G4644" t="s">
        <v>424</v>
      </c>
      <c r="H4644" t="s">
        <v>134</v>
      </c>
      <c r="I4644" t="s">
        <v>135</v>
      </c>
      <c r="J4644" t="s">
        <v>136</v>
      </c>
      <c r="K4644" t="s">
        <v>137</v>
      </c>
      <c r="L4644" t="s">
        <v>13520</v>
      </c>
      <c r="M4644" t="s">
        <v>13521</v>
      </c>
      <c r="N4644">
        <v>0.63305555499999999</v>
      </c>
      <c r="O4644">
        <v>0</v>
      </c>
      <c r="P4644">
        <v>63</v>
      </c>
      <c r="Q4644">
        <v>0</v>
      </c>
      <c r="R4644">
        <v>14</v>
      </c>
      <c r="S4644">
        <v>0</v>
      </c>
      <c r="T4644">
        <v>6</v>
      </c>
      <c r="U4644">
        <v>0</v>
      </c>
      <c r="V4644">
        <v>0</v>
      </c>
      <c r="W4644">
        <v>0</v>
      </c>
      <c r="X4644">
        <v>18.902388998162603</v>
      </c>
      <c r="Y4644">
        <v>0</v>
      </c>
      <c r="Z4644">
        <v>1.4299464715314731</v>
      </c>
      <c r="AA4644">
        <v>0</v>
      </c>
      <c r="AB4644">
        <v>6.499577047735916E-2</v>
      </c>
      <c r="AC4644">
        <v>0</v>
      </c>
      <c r="AD4644">
        <v>0</v>
      </c>
      <c r="AE4644">
        <v>20.397331240171436</v>
      </c>
    </row>
    <row r="4645" spans="1:31" x14ac:dyDescent="0.25">
      <c r="A4645">
        <v>1816395</v>
      </c>
      <c r="B4645">
        <v>1</v>
      </c>
      <c r="C4645" t="s">
        <v>80</v>
      </c>
      <c r="D4645" t="s">
        <v>105</v>
      </c>
      <c r="E4645" t="s">
        <v>131</v>
      </c>
      <c r="F4645" t="s">
        <v>13522</v>
      </c>
      <c r="G4645" t="s">
        <v>231</v>
      </c>
      <c r="H4645" t="s">
        <v>134</v>
      </c>
      <c r="I4645" t="s">
        <v>135</v>
      </c>
      <c r="J4645" t="s">
        <v>136</v>
      </c>
      <c r="K4645" t="s">
        <v>137</v>
      </c>
      <c r="L4645" t="s">
        <v>13523</v>
      </c>
      <c r="M4645" t="s">
        <v>13524</v>
      </c>
      <c r="N4645">
        <v>1.355555555</v>
      </c>
      <c r="O4645">
        <v>0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1.53589722766E-2</v>
      </c>
      <c r="AA4645">
        <v>0</v>
      </c>
      <c r="AB4645">
        <v>0</v>
      </c>
      <c r="AC4645">
        <v>0</v>
      </c>
      <c r="AD4645">
        <v>0</v>
      </c>
      <c r="AE4645">
        <v>1.53589722766E-2</v>
      </c>
    </row>
    <row r="4646" spans="1:31" x14ac:dyDescent="0.25">
      <c r="A4646">
        <v>1815917</v>
      </c>
      <c r="B4646">
        <v>1</v>
      </c>
      <c r="C4646" t="s">
        <v>80</v>
      </c>
      <c r="D4646" t="s">
        <v>93</v>
      </c>
      <c r="E4646" t="s">
        <v>176</v>
      </c>
      <c r="F4646" t="s">
        <v>6749</v>
      </c>
      <c r="G4646" t="s">
        <v>256</v>
      </c>
      <c r="H4646" t="s">
        <v>143</v>
      </c>
      <c r="I4646" t="s">
        <v>135</v>
      </c>
      <c r="J4646" t="s">
        <v>136</v>
      </c>
      <c r="K4646" t="s">
        <v>159</v>
      </c>
      <c r="L4646" t="s">
        <v>13525</v>
      </c>
      <c r="M4646" t="s">
        <v>13526</v>
      </c>
      <c r="N4646">
        <v>5.2544444439999998</v>
      </c>
      <c r="O4646">
        <v>0</v>
      </c>
      <c r="P4646">
        <v>8</v>
      </c>
      <c r="Q4646">
        <v>29</v>
      </c>
      <c r="R4646">
        <v>94</v>
      </c>
      <c r="S4646">
        <v>6</v>
      </c>
      <c r="T4646">
        <v>15</v>
      </c>
      <c r="U4646">
        <v>0</v>
      </c>
      <c r="V4646">
        <v>0</v>
      </c>
      <c r="W4646">
        <v>0</v>
      </c>
      <c r="X4646">
        <v>10.469174793870781</v>
      </c>
      <c r="Y4646">
        <v>148.30663788679342</v>
      </c>
      <c r="Z4646">
        <v>233.74659364773922</v>
      </c>
      <c r="AA4646">
        <v>334.52046171111249</v>
      </c>
      <c r="AB4646">
        <v>59.899253630206687</v>
      </c>
      <c r="AC4646">
        <v>0</v>
      </c>
      <c r="AD4646">
        <v>0</v>
      </c>
      <c r="AE4646">
        <v>786.94212166972261</v>
      </c>
    </row>
    <row r="4647" spans="1:31" x14ac:dyDescent="0.25">
      <c r="A4647">
        <v>1816003</v>
      </c>
      <c r="B4647">
        <v>1</v>
      </c>
      <c r="C4647" t="s">
        <v>80</v>
      </c>
      <c r="D4647" t="s">
        <v>93</v>
      </c>
      <c r="E4647" t="s">
        <v>193</v>
      </c>
      <c r="F4647" t="s">
        <v>13527</v>
      </c>
      <c r="G4647" t="s">
        <v>235</v>
      </c>
      <c r="H4647" t="s">
        <v>134</v>
      </c>
      <c r="I4647" t="s">
        <v>135</v>
      </c>
      <c r="J4647" t="s">
        <v>136</v>
      </c>
      <c r="K4647" t="s">
        <v>137</v>
      </c>
      <c r="L4647" t="s">
        <v>13528</v>
      </c>
      <c r="M4647" t="s">
        <v>13529</v>
      </c>
      <c r="N4647">
        <v>5.551388888</v>
      </c>
      <c r="O4647">
        <v>0</v>
      </c>
      <c r="P4647">
        <v>34</v>
      </c>
      <c r="Q4647">
        <v>0</v>
      </c>
      <c r="R4647">
        <v>4</v>
      </c>
      <c r="S4647">
        <v>0</v>
      </c>
      <c r="T4647">
        <v>8</v>
      </c>
      <c r="U4647">
        <v>0</v>
      </c>
      <c r="V4647">
        <v>0</v>
      </c>
      <c r="W4647">
        <v>0</v>
      </c>
      <c r="X4647">
        <v>27.450350656048077</v>
      </c>
      <c r="Y4647">
        <v>0</v>
      </c>
      <c r="Z4647">
        <v>82.530476085657838</v>
      </c>
      <c r="AA4647">
        <v>0</v>
      </c>
      <c r="AB4647">
        <v>28.425788671901397</v>
      </c>
      <c r="AC4647">
        <v>0</v>
      </c>
      <c r="AD4647">
        <v>0</v>
      </c>
      <c r="AE4647">
        <v>138.40661541360731</v>
      </c>
    </row>
    <row r="4648" spans="1:31" x14ac:dyDescent="0.25">
      <c r="A4648">
        <v>1815671</v>
      </c>
      <c r="B4648">
        <v>1</v>
      </c>
      <c r="C4648" t="s">
        <v>80</v>
      </c>
      <c r="D4648" t="s">
        <v>84</v>
      </c>
      <c r="E4648" t="s">
        <v>193</v>
      </c>
      <c r="F4648" t="s">
        <v>13530</v>
      </c>
      <c r="G4648" t="s">
        <v>373</v>
      </c>
      <c r="H4648" t="s">
        <v>134</v>
      </c>
      <c r="I4648" t="s">
        <v>135</v>
      </c>
      <c r="J4648" t="s">
        <v>136</v>
      </c>
      <c r="K4648" t="s">
        <v>137</v>
      </c>
      <c r="L4648" t="s">
        <v>13531</v>
      </c>
      <c r="M4648" t="s">
        <v>13532</v>
      </c>
      <c r="N4648">
        <v>2.7627777770000002</v>
      </c>
      <c r="O4648">
        <v>0</v>
      </c>
      <c r="P4648">
        <v>3</v>
      </c>
      <c r="Q4648">
        <v>0</v>
      </c>
      <c r="R4648">
        <v>0</v>
      </c>
      <c r="S4648">
        <v>0</v>
      </c>
      <c r="T4648">
        <v>50</v>
      </c>
      <c r="U4648">
        <v>0</v>
      </c>
      <c r="V4648">
        <v>2</v>
      </c>
      <c r="W4648">
        <v>0</v>
      </c>
      <c r="X4648">
        <v>6.4389750322170008E-2</v>
      </c>
      <c r="Y4648">
        <v>0</v>
      </c>
      <c r="Z4648">
        <v>0</v>
      </c>
      <c r="AA4648">
        <v>0</v>
      </c>
      <c r="AB4648">
        <v>73.788407084092356</v>
      </c>
      <c r="AC4648">
        <v>0</v>
      </c>
      <c r="AD4648">
        <v>67.710814236941076</v>
      </c>
      <c r="AE4648">
        <v>141.56361107135558</v>
      </c>
    </row>
    <row r="4649" spans="1:31" x14ac:dyDescent="0.25">
      <c r="A4649">
        <v>1815708</v>
      </c>
      <c r="B4649">
        <v>1</v>
      </c>
      <c r="C4649" t="s">
        <v>80</v>
      </c>
      <c r="D4649" t="s">
        <v>107</v>
      </c>
      <c r="E4649" t="s">
        <v>193</v>
      </c>
      <c r="F4649" t="s">
        <v>13533</v>
      </c>
      <c r="G4649" t="s">
        <v>373</v>
      </c>
      <c r="H4649" t="s">
        <v>134</v>
      </c>
      <c r="I4649" t="s">
        <v>135</v>
      </c>
      <c r="J4649" t="s">
        <v>136</v>
      </c>
      <c r="K4649" t="s">
        <v>137</v>
      </c>
      <c r="L4649" t="s">
        <v>13534</v>
      </c>
      <c r="M4649" t="s">
        <v>13535</v>
      </c>
      <c r="N4649">
        <v>13.129444444000001</v>
      </c>
      <c r="O4649">
        <v>0</v>
      </c>
      <c r="P4649">
        <v>93</v>
      </c>
      <c r="Q4649">
        <v>0</v>
      </c>
      <c r="R4649">
        <v>0</v>
      </c>
      <c r="S4649">
        <v>0</v>
      </c>
      <c r="T4649">
        <v>2</v>
      </c>
      <c r="U4649">
        <v>0</v>
      </c>
      <c r="V4649">
        <v>0</v>
      </c>
      <c r="W4649">
        <v>0</v>
      </c>
      <c r="X4649">
        <v>44.817906548193875</v>
      </c>
      <c r="Y4649">
        <v>0</v>
      </c>
      <c r="Z4649">
        <v>0</v>
      </c>
      <c r="AA4649">
        <v>0</v>
      </c>
      <c r="AB4649">
        <v>9.928592569039278</v>
      </c>
      <c r="AC4649">
        <v>0</v>
      </c>
      <c r="AD4649">
        <v>0</v>
      </c>
      <c r="AE4649">
        <v>54.746499117233157</v>
      </c>
    </row>
    <row r="4650" spans="1:31" x14ac:dyDescent="0.25">
      <c r="A4650">
        <v>1816498</v>
      </c>
      <c r="B4650">
        <v>1</v>
      </c>
      <c r="C4650" t="s">
        <v>81</v>
      </c>
      <c r="D4650" t="s">
        <v>118</v>
      </c>
      <c r="E4650" t="s">
        <v>131</v>
      </c>
      <c r="F4650" t="s">
        <v>13536</v>
      </c>
      <c r="G4650" t="s">
        <v>231</v>
      </c>
      <c r="H4650" t="s">
        <v>134</v>
      </c>
      <c r="I4650" t="s">
        <v>135</v>
      </c>
      <c r="J4650" t="s">
        <v>136</v>
      </c>
      <c r="K4650" t="s">
        <v>137</v>
      </c>
      <c r="L4650" t="s">
        <v>13537</v>
      </c>
      <c r="M4650" t="s">
        <v>13538</v>
      </c>
      <c r="N4650">
        <v>0.72388888799999995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0.16395620591165108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0.16395620591165108</v>
      </c>
    </row>
    <row r="4651" spans="1:31" x14ac:dyDescent="0.25">
      <c r="A4651">
        <v>1815957</v>
      </c>
      <c r="B4651">
        <v>1</v>
      </c>
      <c r="C4651" t="s">
        <v>80</v>
      </c>
      <c r="D4651" t="s">
        <v>107</v>
      </c>
      <c r="E4651" t="s">
        <v>193</v>
      </c>
      <c r="F4651" t="s">
        <v>13539</v>
      </c>
      <c r="G4651" t="s">
        <v>373</v>
      </c>
      <c r="H4651" t="s">
        <v>134</v>
      </c>
      <c r="I4651" t="s">
        <v>135</v>
      </c>
      <c r="J4651" t="s">
        <v>136</v>
      </c>
      <c r="K4651" t="s">
        <v>137</v>
      </c>
      <c r="L4651" t="s">
        <v>13540</v>
      </c>
      <c r="M4651" t="s">
        <v>13541</v>
      </c>
      <c r="N4651">
        <v>6.931944444</v>
      </c>
      <c r="O4651">
        <v>0</v>
      </c>
      <c r="P4651">
        <v>2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3.3689692465848116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3.3689692465848116</v>
      </c>
    </row>
    <row r="4652" spans="1:31" x14ac:dyDescent="0.25">
      <c r="A4652">
        <v>1815811</v>
      </c>
      <c r="B4652">
        <v>1</v>
      </c>
      <c r="C4652" t="s">
        <v>80</v>
      </c>
      <c r="D4652" t="s">
        <v>100</v>
      </c>
      <c r="E4652" t="s">
        <v>131</v>
      </c>
      <c r="F4652" t="s">
        <v>13542</v>
      </c>
      <c r="G4652" t="s">
        <v>231</v>
      </c>
      <c r="H4652" t="s">
        <v>134</v>
      </c>
      <c r="I4652" t="s">
        <v>135</v>
      </c>
      <c r="J4652" t="s">
        <v>136</v>
      </c>
      <c r="K4652" t="s">
        <v>137</v>
      </c>
      <c r="L4652" t="s">
        <v>13543</v>
      </c>
      <c r="M4652" t="s">
        <v>13544</v>
      </c>
      <c r="N4652">
        <v>3.5838888880000002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3.840759552044111E-2</v>
      </c>
      <c r="AA4652">
        <v>0</v>
      </c>
      <c r="AB4652">
        <v>0</v>
      </c>
      <c r="AC4652">
        <v>0</v>
      </c>
      <c r="AD4652">
        <v>0</v>
      </c>
      <c r="AE4652">
        <v>3.840759552044111E-2</v>
      </c>
    </row>
    <row r="4653" spans="1:31" x14ac:dyDescent="0.25">
      <c r="A4653">
        <v>1815665</v>
      </c>
      <c r="B4653">
        <v>1</v>
      </c>
      <c r="C4653" t="s">
        <v>80</v>
      </c>
      <c r="D4653" t="s">
        <v>103</v>
      </c>
      <c r="E4653" t="s">
        <v>146</v>
      </c>
      <c r="F4653" t="s">
        <v>13545</v>
      </c>
      <c r="G4653" t="s">
        <v>170</v>
      </c>
      <c r="H4653" t="s">
        <v>143</v>
      </c>
      <c r="I4653" t="s">
        <v>135</v>
      </c>
      <c r="J4653" t="s">
        <v>136</v>
      </c>
      <c r="K4653" t="s">
        <v>137</v>
      </c>
      <c r="L4653" t="s">
        <v>13546</v>
      </c>
      <c r="M4653" t="s">
        <v>13547</v>
      </c>
      <c r="N4653">
        <v>0.43694444399999999</v>
      </c>
      <c r="O4653">
        <v>0</v>
      </c>
      <c r="P4653">
        <v>1</v>
      </c>
      <c r="Q4653">
        <v>0</v>
      </c>
      <c r="R4653">
        <v>11</v>
      </c>
      <c r="S4653">
        <v>0</v>
      </c>
      <c r="T4653">
        <v>3</v>
      </c>
      <c r="U4653">
        <v>0</v>
      </c>
      <c r="V4653">
        <v>0</v>
      </c>
      <c r="W4653">
        <v>0</v>
      </c>
      <c r="X4653">
        <v>0.34370152700500284</v>
      </c>
      <c r="Y4653">
        <v>0</v>
      </c>
      <c r="Z4653">
        <v>6.8269016935938209</v>
      </c>
      <c r="AA4653">
        <v>0</v>
      </c>
      <c r="AB4653">
        <v>0.4437274757506266</v>
      </c>
      <c r="AC4653">
        <v>0</v>
      </c>
      <c r="AD4653">
        <v>0</v>
      </c>
      <c r="AE4653">
        <v>7.6143306963494499</v>
      </c>
    </row>
    <row r="4654" spans="1:31" x14ac:dyDescent="0.25">
      <c r="A4654">
        <v>1815688</v>
      </c>
      <c r="B4654">
        <v>1</v>
      </c>
      <c r="C4654" t="s">
        <v>80</v>
      </c>
      <c r="D4654" t="s">
        <v>94</v>
      </c>
      <c r="E4654" t="s">
        <v>146</v>
      </c>
      <c r="F4654" t="s">
        <v>13548</v>
      </c>
      <c r="G4654" t="s">
        <v>142</v>
      </c>
      <c r="H4654" t="s">
        <v>143</v>
      </c>
      <c r="I4654" t="s">
        <v>135</v>
      </c>
      <c r="J4654" t="s">
        <v>136</v>
      </c>
      <c r="K4654" t="s">
        <v>137</v>
      </c>
      <c r="L4654" t="s">
        <v>13549</v>
      </c>
      <c r="M4654" t="s">
        <v>13550</v>
      </c>
      <c r="N4654">
        <v>0.634444444</v>
      </c>
      <c r="O4654">
        <v>1</v>
      </c>
      <c r="P4654">
        <v>671</v>
      </c>
      <c r="Q4654">
        <v>7</v>
      </c>
      <c r="R4654">
        <v>25</v>
      </c>
      <c r="S4654">
        <v>21</v>
      </c>
      <c r="T4654">
        <v>87</v>
      </c>
      <c r="U4654">
        <v>0</v>
      </c>
      <c r="V4654">
        <v>0</v>
      </c>
      <c r="W4654">
        <v>3.8554837405398897E-2</v>
      </c>
      <c r="X4654">
        <v>70.761635434082024</v>
      </c>
      <c r="Y4654">
        <v>2.2878593089348276</v>
      </c>
      <c r="Z4654">
        <v>8.1909680258895285</v>
      </c>
      <c r="AA4654">
        <v>37.729633992802391</v>
      </c>
      <c r="AB4654">
        <v>44.750756310870045</v>
      </c>
      <c r="AC4654">
        <v>0</v>
      </c>
      <c r="AD4654">
        <v>0</v>
      </c>
      <c r="AE4654">
        <v>163.75940790998422</v>
      </c>
    </row>
    <row r="4655" spans="1:31" x14ac:dyDescent="0.25">
      <c r="A4655">
        <v>1816398</v>
      </c>
      <c r="B4655">
        <v>1</v>
      </c>
      <c r="C4655" t="s">
        <v>81</v>
      </c>
      <c r="D4655" t="s">
        <v>117</v>
      </c>
      <c r="E4655" t="s">
        <v>193</v>
      </c>
      <c r="F4655" t="s">
        <v>13551</v>
      </c>
      <c r="G4655" t="s">
        <v>726</v>
      </c>
      <c r="H4655" t="s">
        <v>134</v>
      </c>
      <c r="I4655" t="s">
        <v>135</v>
      </c>
      <c r="J4655" t="s">
        <v>136</v>
      </c>
      <c r="K4655" t="s">
        <v>137</v>
      </c>
      <c r="L4655" t="s">
        <v>13552</v>
      </c>
      <c r="M4655" t="s">
        <v>13553</v>
      </c>
      <c r="N4655">
        <v>4.6449999999999996</v>
      </c>
      <c r="O4655">
        <v>0</v>
      </c>
      <c r="P4655">
        <v>50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30.0382608440604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30.0382608440604</v>
      </c>
    </row>
    <row r="4656" spans="1:31" x14ac:dyDescent="0.25">
      <c r="A4656">
        <v>1815831</v>
      </c>
      <c r="B4656">
        <v>1</v>
      </c>
      <c r="C4656" t="s">
        <v>80</v>
      </c>
      <c r="D4656" t="s">
        <v>94</v>
      </c>
      <c r="E4656" t="s">
        <v>176</v>
      </c>
      <c r="F4656" t="s">
        <v>13554</v>
      </c>
      <c r="G4656" t="s">
        <v>142</v>
      </c>
      <c r="H4656" t="s">
        <v>143</v>
      </c>
      <c r="I4656" t="s">
        <v>135</v>
      </c>
      <c r="J4656" t="s">
        <v>136</v>
      </c>
      <c r="K4656" t="s">
        <v>137</v>
      </c>
      <c r="L4656" t="s">
        <v>13555</v>
      </c>
      <c r="M4656" t="s">
        <v>13556</v>
      </c>
      <c r="N4656">
        <v>0.67333333299999998</v>
      </c>
      <c r="O4656">
        <v>0</v>
      </c>
      <c r="P4656">
        <v>7194</v>
      </c>
      <c r="Q4656">
        <v>1</v>
      </c>
      <c r="R4656">
        <v>145</v>
      </c>
      <c r="S4656">
        <v>10</v>
      </c>
      <c r="T4656">
        <v>1775</v>
      </c>
      <c r="U4656">
        <v>2</v>
      </c>
      <c r="V4656">
        <v>11</v>
      </c>
      <c r="W4656">
        <v>0</v>
      </c>
      <c r="X4656">
        <v>1227.7765970644748</v>
      </c>
      <c r="Y4656">
        <v>4.7682996456446398</v>
      </c>
      <c r="Z4656">
        <v>30.815513723350794</v>
      </c>
      <c r="AA4656">
        <v>429.50139281819594</v>
      </c>
      <c r="AB4656">
        <v>842.8011562431235</v>
      </c>
      <c r="AC4656">
        <v>95.714041460642065</v>
      </c>
      <c r="AD4656">
        <v>195.42011176698233</v>
      </c>
      <c r="AE4656">
        <v>2826.7971127224137</v>
      </c>
    </row>
    <row r="4657" spans="1:31" x14ac:dyDescent="0.25">
      <c r="A4657">
        <v>1815851</v>
      </c>
      <c r="B4657">
        <v>1</v>
      </c>
      <c r="C4657" t="s">
        <v>80</v>
      </c>
      <c r="D4657" t="s">
        <v>90</v>
      </c>
      <c r="E4657" t="s">
        <v>339</v>
      </c>
      <c r="F4657" t="s">
        <v>13557</v>
      </c>
      <c r="G4657" t="s">
        <v>148</v>
      </c>
      <c r="H4657" t="s">
        <v>143</v>
      </c>
      <c r="I4657" t="s">
        <v>135</v>
      </c>
      <c r="J4657" t="s">
        <v>3</v>
      </c>
      <c r="K4657" t="s">
        <v>137</v>
      </c>
      <c r="L4657" t="s">
        <v>13558</v>
      </c>
      <c r="M4657" t="s">
        <v>13559</v>
      </c>
      <c r="N4657">
        <v>1.0666666659999999</v>
      </c>
      <c r="O4657">
        <v>0</v>
      </c>
      <c r="P4657">
        <v>10998</v>
      </c>
      <c r="Q4657">
        <v>0</v>
      </c>
      <c r="R4657">
        <v>0</v>
      </c>
      <c r="S4657">
        <v>1</v>
      </c>
      <c r="T4657">
        <v>995</v>
      </c>
      <c r="U4657">
        <v>0</v>
      </c>
      <c r="V4657">
        <v>5</v>
      </c>
      <c r="W4657">
        <v>0</v>
      </c>
      <c r="X4657">
        <v>2974.9533584913893</v>
      </c>
      <c r="Y4657">
        <v>0</v>
      </c>
      <c r="Z4657">
        <v>0</v>
      </c>
      <c r="AA4657">
        <v>179.52500991684838</v>
      </c>
      <c r="AB4657">
        <v>692.18885760974592</v>
      </c>
      <c r="AC4657">
        <v>0</v>
      </c>
      <c r="AD4657">
        <v>96.49610417251202</v>
      </c>
      <c r="AE4657">
        <v>3943.1633301904953</v>
      </c>
    </row>
    <row r="4658" spans="1:31" x14ac:dyDescent="0.25">
      <c r="A4658">
        <v>1816023</v>
      </c>
      <c r="B4658">
        <v>1</v>
      </c>
      <c r="C4658" t="s">
        <v>80</v>
      </c>
      <c r="D4658" t="s">
        <v>106</v>
      </c>
      <c r="E4658" t="s">
        <v>193</v>
      </c>
      <c r="F4658" t="s">
        <v>13560</v>
      </c>
      <c r="G4658" t="s">
        <v>447</v>
      </c>
      <c r="H4658" t="s">
        <v>134</v>
      </c>
      <c r="I4658" t="s">
        <v>135</v>
      </c>
      <c r="J4658" t="s">
        <v>136</v>
      </c>
      <c r="K4658" t="s">
        <v>137</v>
      </c>
      <c r="L4658" t="s">
        <v>13561</v>
      </c>
      <c r="M4658" t="s">
        <v>13562</v>
      </c>
      <c r="N4658">
        <v>3.1319444440000002</v>
      </c>
      <c r="O4658">
        <v>0</v>
      </c>
      <c r="P4658">
        <v>21</v>
      </c>
      <c r="Q4658">
        <v>0</v>
      </c>
      <c r="R4658">
        <v>1</v>
      </c>
      <c r="S4658">
        <v>0</v>
      </c>
      <c r="T4658">
        <v>1</v>
      </c>
      <c r="U4658">
        <v>0</v>
      </c>
      <c r="V4658">
        <v>0</v>
      </c>
      <c r="W4658">
        <v>0</v>
      </c>
      <c r="X4658">
        <v>19.919086996010794</v>
      </c>
      <c r="Y4658">
        <v>0</v>
      </c>
      <c r="Z4658">
        <v>3.1650645653283767</v>
      </c>
      <c r="AA4658">
        <v>0</v>
      </c>
      <c r="AB4658">
        <v>9.0460571121772784</v>
      </c>
      <c r="AC4658">
        <v>0</v>
      </c>
      <c r="AD4658">
        <v>0</v>
      </c>
      <c r="AE4658">
        <v>32.130208673516449</v>
      </c>
    </row>
    <row r="4659" spans="1:31" x14ac:dyDescent="0.25">
      <c r="A4659">
        <v>1816143</v>
      </c>
      <c r="B4659">
        <v>1</v>
      </c>
      <c r="C4659" t="s">
        <v>81</v>
      </c>
      <c r="D4659" t="s">
        <v>119</v>
      </c>
      <c r="E4659" t="s">
        <v>193</v>
      </c>
      <c r="F4659" t="s">
        <v>13563</v>
      </c>
      <c r="G4659" t="s">
        <v>235</v>
      </c>
      <c r="H4659" t="s">
        <v>134</v>
      </c>
      <c r="I4659" t="s">
        <v>135</v>
      </c>
      <c r="J4659" t="s">
        <v>136</v>
      </c>
      <c r="K4659" t="s">
        <v>137</v>
      </c>
      <c r="L4659" t="s">
        <v>13564</v>
      </c>
      <c r="M4659" t="s">
        <v>13565</v>
      </c>
      <c r="N4659">
        <v>1.2427777769999999</v>
      </c>
      <c r="O4659">
        <v>0</v>
      </c>
      <c r="P4659">
        <v>33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4.7630243878253928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4.7630243878253928</v>
      </c>
    </row>
    <row r="4660" spans="1:31" x14ac:dyDescent="0.25">
      <c r="A4660">
        <v>1815874</v>
      </c>
      <c r="B4660">
        <v>1</v>
      </c>
      <c r="C4660" t="s">
        <v>80</v>
      </c>
      <c r="D4660" t="s">
        <v>93</v>
      </c>
      <c r="E4660" t="s">
        <v>131</v>
      </c>
      <c r="F4660" t="s">
        <v>13566</v>
      </c>
      <c r="G4660" t="s">
        <v>209</v>
      </c>
      <c r="H4660" t="s">
        <v>134</v>
      </c>
      <c r="I4660" t="s">
        <v>135</v>
      </c>
      <c r="J4660" t="s">
        <v>136</v>
      </c>
      <c r="K4660" t="s">
        <v>137</v>
      </c>
      <c r="L4660" t="s">
        <v>13567</v>
      </c>
      <c r="M4660" t="s">
        <v>13568</v>
      </c>
      <c r="N4660">
        <v>0.391944444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0.11276422892567084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0.11276422892567084</v>
      </c>
    </row>
    <row r="4661" spans="1:31" x14ac:dyDescent="0.25">
      <c r="A4661">
        <v>1815980</v>
      </c>
      <c r="B4661">
        <v>1</v>
      </c>
      <c r="C4661" t="s">
        <v>80</v>
      </c>
      <c r="D4661" t="s">
        <v>94</v>
      </c>
      <c r="E4661" t="s">
        <v>193</v>
      </c>
      <c r="F4661" t="s">
        <v>13569</v>
      </c>
      <c r="G4661" t="s">
        <v>235</v>
      </c>
      <c r="H4661" t="s">
        <v>134</v>
      </c>
      <c r="I4661" t="s">
        <v>135</v>
      </c>
      <c r="J4661" t="s">
        <v>136</v>
      </c>
      <c r="K4661" t="s">
        <v>137</v>
      </c>
      <c r="L4661" t="s">
        <v>13570</v>
      </c>
      <c r="M4661" t="s">
        <v>13571</v>
      </c>
      <c r="N4661">
        <v>7.8125</v>
      </c>
      <c r="O4661">
        <v>0</v>
      </c>
      <c r="P4661">
        <v>27</v>
      </c>
      <c r="Q4661">
        <v>0</v>
      </c>
      <c r="R4661">
        <v>0</v>
      </c>
      <c r="S4661">
        <v>0</v>
      </c>
      <c r="T4661">
        <v>3</v>
      </c>
      <c r="U4661">
        <v>0</v>
      </c>
      <c r="V4661">
        <v>0</v>
      </c>
      <c r="W4661">
        <v>0</v>
      </c>
      <c r="X4661">
        <v>22.026184107085015</v>
      </c>
      <c r="Y4661">
        <v>0</v>
      </c>
      <c r="Z4661">
        <v>0</v>
      </c>
      <c r="AA4661">
        <v>0</v>
      </c>
      <c r="AB4661">
        <v>0.92953133080435879</v>
      </c>
      <c r="AC4661">
        <v>0</v>
      </c>
      <c r="AD4661">
        <v>0</v>
      </c>
      <c r="AE4661">
        <v>22.955715437889374</v>
      </c>
    </row>
    <row r="4662" spans="1:31" x14ac:dyDescent="0.25">
      <c r="A4662">
        <v>1815731</v>
      </c>
      <c r="B4662">
        <v>1</v>
      </c>
      <c r="C4662" t="s">
        <v>80</v>
      </c>
      <c r="D4662" t="s">
        <v>87</v>
      </c>
      <c r="E4662" t="s">
        <v>193</v>
      </c>
      <c r="F4662" t="s">
        <v>13572</v>
      </c>
      <c r="G4662" t="s">
        <v>7817</v>
      </c>
      <c r="H4662" t="s">
        <v>134</v>
      </c>
      <c r="I4662" t="s">
        <v>135</v>
      </c>
      <c r="J4662" t="s">
        <v>136</v>
      </c>
      <c r="K4662" t="s">
        <v>137</v>
      </c>
      <c r="L4662" t="s">
        <v>13573</v>
      </c>
      <c r="M4662" t="s">
        <v>13574</v>
      </c>
      <c r="N4662">
        <v>3.7238888879999998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1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43.75750526849049</v>
      </c>
      <c r="AC4662">
        <v>0</v>
      </c>
      <c r="AD4662">
        <v>0</v>
      </c>
      <c r="AE4662">
        <v>43.75750526849049</v>
      </c>
    </row>
    <row r="4663" spans="1:31" x14ac:dyDescent="0.25">
      <c r="A4663">
        <v>1816335</v>
      </c>
      <c r="B4663">
        <v>1</v>
      </c>
      <c r="C4663" t="s">
        <v>81</v>
      </c>
      <c r="D4663" t="s">
        <v>113</v>
      </c>
      <c r="E4663" t="s">
        <v>140</v>
      </c>
      <c r="F4663" t="s">
        <v>13575</v>
      </c>
      <c r="G4663" t="s">
        <v>142</v>
      </c>
      <c r="H4663" t="s">
        <v>143</v>
      </c>
      <c r="I4663" t="s">
        <v>135</v>
      </c>
      <c r="J4663" t="s">
        <v>136</v>
      </c>
      <c r="K4663" t="s">
        <v>137</v>
      </c>
      <c r="L4663" t="s">
        <v>13576</v>
      </c>
      <c r="M4663" t="s">
        <v>13577</v>
      </c>
      <c r="N4663">
        <v>3.7352777769999999</v>
      </c>
      <c r="O4663">
        <v>6</v>
      </c>
      <c r="P4663">
        <v>1308</v>
      </c>
      <c r="Q4663">
        <v>47</v>
      </c>
      <c r="R4663">
        <v>384</v>
      </c>
      <c r="S4663">
        <v>39</v>
      </c>
      <c r="T4663">
        <v>213</v>
      </c>
      <c r="U4663">
        <v>19</v>
      </c>
      <c r="V4663">
        <v>5</v>
      </c>
      <c r="W4663">
        <v>5.8536580415750521</v>
      </c>
      <c r="X4663">
        <v>790.28487415604491</v>
      </c>
      <c r="Y4663">
        <v>308.58810234364711</v>
      </c>
      <c r="Z4663">
        <v>469.94403843920225</v>
      </c>
      <c r="AA4663">
        <v>2891.5250669526022</v>
      </c>
      <c r="AB4663">
        <v>413.18732710454196</v>
      </c>
      <c r="AC4663">
        <v>10486.794637491248</v>
      </c>
      <c r="AD4663">
        <v>199.13461662806372</v>
      </c>
      <c r="AE4663">
        <v>15565.312321156925</v>
      </c>
    </row>
    <row r="4664" spans="1:31" x14ac:dyDescent="0.25">
      <c r="A4664">
        <v>1816372</v>
      </c>
      <c r="B4664">
        <v>1</v>
      </c>
      <c r="C4664" t="s">
        <v>80</v>
      </c>
      <c r="D4664" t="s">
        <v>94</v>
      </c>
      <c r="E4664" t="s">
        <v>131</v>
      </c>
      <c r="F4664" t="s">
        <v>13578</v>
      </c>
      <c r="G4664" t="s">
        <v>231</v>
      </c>
      <c r="H4664" t="s">
        <v>134</v>
      </c>
      <c r="I4664" t="s">
        <v>135</v>
      </c>
      <c r="J4664" t="s">
        <v>136</v>
      </c>
      <c r="K4664" t="s">
        <v>137</v>
      </c>
      <c r="L4664" t="s">
        <v>13579</v>
      </c>
      <c r="M4664" t="s">
        <v>13580</v>
      </c>
      <c r="N4664">
        <v>2.5161111109999998</v>
      </c>
      <c r="O4664">
        <v>0</v>
      </c>
      <c r="P4664">
        <v>11</v>
      </c>
      <c r="Q4664">
        <v>0</v>
      </c>
      <c r="R4664">
        <v>0</v>
      </c>
      <c r="S4664">
        <v>0</v>
      </c>
      <c r="T4664">
        <v>1</v>
      </c>
      <c r="U4664">
        <v>0</v>
      </c>
      <c r="V4664">
        <v>0</v>
      </c>
      <c r="W4664">
        <v>0</v>
      </c>
      <c r="X4664">
        <v>9.2817753390285294</v>
      </c>
      <c r="Y4664">
        <v>0</v>
      </c>
      <c r="Z4664">
        <v>0</v>
      </c>
      <c r="AA4664">
        <v>0</v>
      </c>
      <c r="AB4664">
        <v>9.0789447476480003</v>
      </c>
      <c r="AC4664">
        <v>0</v>
      </c>
      <c r="AD4664">
        <v>0</v>
      </c>
      <c r="AE4664">
        <v>18.36072008667653</v>
      </c>
    </row>
    <row r="4665" spans="1:31" x14ac:dyDescent="0.25">
      <c r="A4665">
        <v>1816152</v>
      </c>
      <c r="B4665">
        <v>1</v>
      </c>
      <c r="C4665" t="s">
        <v>81</v>
      </c>
      <c r="D4665" t="s">
        <v>118</v>
      </c>
      <c r="E4665" t="s">
        <v>193</v>
      </c>
      <c r="F4665" t="s">
        <v>13581</v>
      </c>
      <c r="G4665" t="s">
        <v>373</v>
      </c>
      <c r="H4665" t="s">
        <v>134</v>
      </c>
      <c r="I4665" t="s">
        <v>135</v>
      </c>
      <c r="J4665" t="s">
        <v>136</v>
      </c>
      <c r="K4665" t="s">
        <v>137</v>
      </c>
      <c r="L4665" t="s">
        <v>13582</v>
      </c>
      <c r="M4665" t="s">
        <v>13583</v>
      </c>
      <c r="N4665">
        <v>2.75</v>
      </c>
      <c r="O4665">
        <v>0</v>
      </c>
      <c r="P4665">
        <v>169</v>
      </c>
      <c r="Q4665">
        <v>0</v>
      </c>
      <c r="R4665">
        <v>0</v>
      </c>
      <c r="S4665">
        <v>0</v>
      </c>
      <c r="T4665">
        <v>28</v>
      </c>
      <c r="U4665">
        <v>0</v>
      </c>
      <c r="V4665">
        <v>0</v>
      </c>
      <c r="W4665">
        <v>0</v>
      </c>
      <c r="X4665">
        <v>88.778903188404414</v>
      </c>
      <c r="Y4665">
        <v>0</v>
      </c>
      <c r="Z4665">
        <v>0</v>
      </c>
      <c r="AA4665">
        <v>0</v>
      </c>
      <c r="AB4665">
        <v>25.967206954785048</v>
      </c>
      <c r="AC4665">
        <v>0</v>
      </c>
      <c r="AD4665">
        <v>0</v>
      </c>
      <c r="AE4665">
        <v>114.74611014318947</v>
      </c>
    </row>
    <row r="4666" spans="1:31" x14ac:dyDescent="0.25">
      <c r="A4666">
        <v>1815820</v>
      </c>
      <c r="B4666">
        <v>1</v>
      </c>
      <c r="C4666" t="s">
        <v>80</v>
      </c>
      <c r="D4666" t="s">
        <v>103</v>
      </c>
      <c r="E4666" t="s">
        <v>193</v>
      </c>
      <c r="F4666" t="s">
        <v>13584</v>
      </c>
      <c r="G4666" t="s">
        <v>235</v>
      </c>
      <c r="H4666" t="s">
        <v>134</v>
      </c>
      <c r="I4666" t="s">
        <v>135</v>
      </c>
      <c r="J4666" t="s">
        <v>136</v>
      </c>
      <c r="K4666" t="s">
        <v>137</v>
      </c>
      <c r="L4666" t="s">
        <v>13585</v>
      </c>
      <c r="M4666" t="s">
        <v>13586</v>
      </c>
      <c r="N4666">
        <v>2.1152777770000002</v>
      </c>
      <c r="O4666">
        <v>0</v>
      </c>
      <c r="P4666">
        <v>58</v>
      </c>
      <c r="Q4666">
        <v>0</v>
      </c>
      <c r="R4666">
        <v>0</v>
      </c>
      <c r="S4666">
        <v>0</v>
      </c>
      <c r="T4666">
        <v>2</v>
      </c>
      <c r="U4666">
        <v>0</v>
      </c>
      <c r="V4666">
        <v>0</v>
      </c>
      <c r="W4666">
        <v>0</v>
      </c>
      <c r="X4666">
        <v>27.622920885117427</v>
      </c>
      <c r="Y4666">
        <v>0</v>
      </c>
      <c r="Z4666">
        <v>0</v>
      </c>
      <c r="AA4666">
        <v>0</v>
      </c>
      <c r="AB4666">
        <v>1.7695429538910799</v>
      </c>
      <c r="AC4666">
        <v>0</v>
      </c>
      <c r="AD4666">
        <v>0</v>
      </c>
      <c r="AE4666">
        <v>29.392463839008506</v>
      </c>
    </row>
    <row r="4667" spans="1:31" x14ac:dyDescent="0.25">
      <c r="A4667">
        <v>1816484</v>
      </c>
      <c r="B4667">
        <v>1</v>
      </c>
      <c r="C4667" t="s">
        <v>80</v>
      </c>
      <c r="D4667" t="s">
        <v>93</v>
      </c>
      <c r="E4667" t="s">
        <v>131</v>
      </c>
      <c r="F4667" t="s">
        <v>13587</v>
      </c>
      <c r="G4667" t="s">
        <v>231</v>
      </c>
      <c r="H4667" t="s">
        <v>134</v>
      </c>
      <c r="I4667" t="s">
        <v>135</v>
      </c>
      <c r="J4667" t="s">
        <v>136</v>
      </c>
      <c r="K4667" t="s">
        <v>137</v>
      </c>
      <c r="L4667" t="s">
        <v>13588</v>
      </c>
      <c r="M4667" t="s">
        <v>13589</v>
      </c>
      <c r="N4667">
        <v>2.5744444440000001</v>
      </c>
      <c r="O4667">
        <v>0</v>
      </c>
      <c r="P4667">
        <v>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0.27463503654511168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0.27463503654511168</v>
      </c>
    </row>
    <row r="4668" spans="1:31" x14ac:dyDescent="0.25">
      <c r="A4668">
        <v>1816175</v>
      </c>
      <c r="B4668">
        <v>1</v>
      </c>
      <c r="C4668" t="s">
        <v>81</v>
      </c>
      <c r="D4668" t="s">
        <v>112</v>
      </c>
      <c r="E4668" t="s">
        <v>193</v>
      </c>
      <c r="F4668" t="s">
        <v>13590</v>
      </c>
      <c r="G4668" t="s">
        <v>726</v>
      </c>
      <c r="H4668" t="s">
        <v>134</v>
      </c>
      <c r="I4668" t="s">
        <v>135</v>
      </c>
      <c r="J4668" t="s">
        <v>136</v>
      </c>
      <c r="K4668" t="s">
        <v>137</v>
      </c>
      <c r="L4668" t="s">
        <v>13591</v>
      </c>
      <c r="M4668" t="s">
        <v>13592</v>
      </c>
      <c r="N4668">
        <v>3.685277777</v>
      </c>
      <c r="O4668">
        <v>0</v>
      </c>
      <c r="P4668">
        <v>73</v>
      </c>
      <c r="Q4668">
        <v>0</v>
      </c>
      <c r="R4668">
        <v>0</v>
      </c>
      <c r="S4668">
        <v>0</v>
      </c>
      <c r="T4668">
        <v>1</v>
      </c>
      <c r="U4668">
        <v>0</v>
      </c>
      <c r="V4668">
        <v>0</v>
      </c>
      <c r="W4668">
        <v>0</v>
      </c>
      <c r="X4668">
        <v>18.464171477220734</v>
      </c>
      <c r="Y4668">
        <v>0</v>
      </c>
      <c r="Z4668">
        <v>0</v>
      </c>
      <c r="AA4668">
        <v>0</v>
      </c>
      <c r="AB4668">
        <v>3.3330086287197218E-3</v>
      </c>
      <c r="AC4668">
        <v>0</v>
      </c>
      <c r="AD4668">
        <v>0</v>
      </c>
      <c r="AE4668">
        <v>18.467504485849453</v>
      </c>
    </row>
    <row r="4669" spans="1:31" x14ac:dyDescent="0.25">
      <c r="A4669">
        <v>1815843</v>
      </c>
      <c r="B4669">
        <v>1</v>
      </c>
      <c r="C4669" t="s">
        <v>81</v>
      </c>
      <c r="D4669" t="s">
        <v>127</v>
      </c>
      <c r="E4669" t="s">
        <v>193</v>
      </c>
      <c r="F4669" t="s">
        <v>13593</v>
      </c>
      <c r="G4669" t="s">
        <v>373</v>
      </c>
      <c r="H4669" t="s">
        <v>134</v>
      </c>
      <c r="I4669" t="s">
        <v>135</v>
      </c>
      <c r="J4669" t="s">
        <v>136</v>
      </c>
      <c r="K4669" t="s">
        <v>137</v>
      </c>
      <c r="L4669" t="s">
        <v>13594</v>
      </c>
      <c r="M4669" t="s">
        <v>13595</v>
      </c>
      <c r="N4669">
        <v>2.4363888880000002</v>
      </c>
      <c r="O4669">
        <v>0</v>
      </c>
      <c r="P4669">
        <v>30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13.905051701511429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13.905051701511429</v>
      </c>
    </row>
    <row r="4670" spans="1:31" x14ac:dyDescent="0.25">
      <c r="A4670">
        <v>1815697</v>
      </c>
      <c r="B4670">
        <v>1</v>
      </c>
      <c r="C4670" t="s">
        <v>80</v>
      </c>
      <c r="D4670" t="s">
        <v>84</v>
      </c>
      <c r="E4670" t="s">
        <v>193</v>
      </c>
      <c r="F4670" t="s">
        <v>13596</v>
      </c>
      <c r="G4670" t="s">
        <v>235</v>
      </c>
      <c r="H4670" t="s">
        <v>134</v>
      </c>
      <c r="I4670" t="s">
        <v>135</v>
      </c>
      <c r="J4670" t="s">
        <v>136</v>
      </c>
      <c r="K4670" t="s">
        <v>137</v>
      </c>
      <c r="L4670" t="s">
        <v>13597</v>
      </c>
      <c r="M4670" t="s">
        <v>13598</v>
      </c>
      <c r="N4670">
        <v>2.1094444440000002</v>
      </c>
      <c r="O4670">
        <v>0</v>
      </c>
      <c r="P4670">
        <v>322</v>
      </c>
      <c r="Q4670">
        <v>0</v>
      </c>
      <c r="R4670">
        <v>0</v>
      </c>
      <c r="S4670">
        <v>0</v>
      </c>
      <c r="T4670">
        <v>21</v>
      </c>
      <c r="U4670">
        <v>0</v>
      </c>
      <c r="V4670">
        <v>0</v>
      </c>
      <c r="W4670">
        <v>0</v>
      </c>
      <c r="X4670">
        <v>158.14786983675199</v>
      </c>
      <c r="Y4670">
        <v>0</v>
      </c>
      <c r="Z4670">
        <v>0</v>
      </c>
      <c r="AA4670">
        <v>0</v>
      </c>
      <c r="AB4670">
        <v>16.130105893377863</v>
      </c>
      <c r="AC4670">
        <v>0</v>
      </c>
      <c r="AD4670">
        <v>0</v>
      </c>
      <c r="AE4670">
        <v>174.27797573012987</v>
      </c>
    </row>
    <row r="4671" spans="1:31" x14ac:dyDescent="0.25">
      <c r="A4671">
        <v>1815797</v>
      </c>
      <c r="B4671">
        <v>1</v>
      </c>
      <c r="C4671" t="s">
        <v>80</v>
      </c>
      <c r="D4671" t="s">
        <v>83</v>
      </c>
      <c r="E4671" t="s">
        <v>193</v>
      </c>
      <c r="F4671" t="s">
        <v>13234</v>
      </c>
      <c r="G4671" t="s">
        <v>195</v>
      </c>
      <c r="H4671" t="s">
        <v>134</v>
      </c>
      <c r="I4671" t="s">
        <v>135</v>
      </c>
      <c r="J4671" t="s">
        <v>136</v>
      </c>
      <c r="K4671" t="s">
        <v>137</v>
      </c>
      <c r="L4671" t="s">
        <v>13599</v>
      </c>
      <c r="M4671" t="s">
        <v>13600</v>
      </c>
      <c r="N4671">
        <v>2.9497222220000001</v>
      </c>
      <c r="O4671">
        <v>0</v>
      </c>
      <c r="P4671">
        <v>31</v>
      </c>
      <c r="Q4671">
        <v>0</v>
      </c>
      <c r="R4671">
        <v>0</v>
      </c>
      <c r="S4671">
        <v>0</v>
      </c>
      <c r="T4671">
        <v>8</v>
      </c>
      <c r="U4671">
        <v>0</v>
      </c>
      <c r="V4671">
        <v>0</v>
      </c>
      <c r="W4671">
        <v>0</v>
      </c>
      <c r="X4671">
        <v>32.436919502115394</v>
      </c>
      <c r="Y4671">
        <v>0</v>
      </c>
      <c r="Z4671">
        <v>0</v>
      </c>
      <c r="AA4671">
        <v>0</v>
      </c>
      <c r="AB4671">
        <v>33.981050368676563</v>
      </c>
      <c r="AC4671">
        <v>0</v>
      </c>
      <c r="AD4671">
        <v>0</v>
      </c>
      <c r="AE4671">
        <v>66.41796987079195</v>
      </c>
    </row>
    <row r="4672" spans="1:31" x14ac:dyDescent="0.25">
      <c r="A4672">
        <v>1816338</v>
      </c>
      <c r="B4672">
        <v>1</v>
      </c>
      <c r="C4672" t="s">
        <v>80</v>
      </c>
      <c r="D4672" t="s">
        <v>106</v>
      </c>
      <c r="E4672" t="s">
        <v>131</v>
      </c>
      <c r="F4672" t="s">
        <v>13601</v>
      </c>
      <c r="G4672" t="s">
        <v>279</v>
      </c>
      <c r="H4672" t="s">
        <v>134</v>
      </c>
      <c r="I4672" t="s">
        <v>135</v>
      </c>
      <c r="J4672" t="s">
        <v>136</v>
      </c>
      <c r="K4672" t="s">
        <v>137</v>
      </c>
      <c r="L4672" t="s">
        <v>13602</v>
      </c>
      <c r="M4672" t="s">
        <v>13603</v>
      </c>
      <c r="N4672">
        <v>3.3708333330000002</v>
      </c>
      <c r="O4672">
        <v>0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0.64017541150323587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0.64017541150323587</v>
      </c>
    </row>
    <row r="4673" spans="1:31" x14ac:dyDescent="0.25">
      <c r="A4673">
        <v>1815651</v>
      </c>
      <c r="B4673">
        <v>1</v>
      </c>
      <c r="C4673" t="s">
        <v>80</v>
      </c>
      <c r="D4673" t="s">
        <v>107</v>
      </c>
      <c r="E4673" t="s">
        <v>140</v>
      </c>
      <c r="F4673" t="s">
        <v>13604</v>
      </c>
      <c r="G4673" t="s">
        <v>142</v>
      </c>
      <c r="H4673" t="s">
        <v>143</v>
      </c>
      <c r="I4673" t="s">
        <v>135</v>
      </c>
      <c r="J4673" t="s">
        <v>136</v>
      </c>
      <c r="K4673" t="s">
        <v>137</v>
      </c>
      <c r="L4673" t="s">
        <v>13605</v>
      </c>
      <c r="M4673" t="s">
        <v>13606</v>
      </c>
      <c r="N4673">
        <v>7.4869444439999997</v>
      </c>
      <c r="O4673">
        <v>0</v>
      </c>
      <c r="P4673">
        <v>464</v>
      </c>
      <c r="Q4673">
        <v>16</v>
      </c>
      <c r="R4673">
        <v>34</v>
      </c>
      <c r="S4673">
        <v>7</v>
      </c>
      <c r="T4673">
        <v>22</v>
      </c>
      <c r="U4673">
        <v>1</v>
      </c>
      <c r="V4673">
        <v>0</v>
      </c>
      <c r="W4673">
        <v>0</v>
      </c>
      <c r="X4673">
        <v>667.16312004948179</v>
      </c>
      <c r="Y4673">
        <v>1198.7734816385673</v>
      </c>
      <c r="Z4673">
        <v>86.587351947540697</v>
      </c>
      <c r="AA4673">
        <v>464.71941068110362</v>
      </c>
      <c r="AB4673">
        <v>346.77955232742517</v>
      </c>
      <c r="AC4673">
        <v>794.98564808695255</v>
      </c>
      <c r="AD4673">
        <v>0</v>
      </c>
      <c r="AE4673">
        <v>3559.0085647310711</v>
      </c>
    </row>
    <row r="4674" spans="1:31" x14ac:dyDescent="0.25">
      <c r="A4674">
        <v>1816261</v>
      </c>
      <c r="B4674">
        <v>1</v>
      </c>
      <c r="C4674" t="s">
        <v>80</v>
      </c>
      <c r="D4674" t="s">
        <v>103</v>
      </c>
      <c r="E4674" t="s">
        <v>193</v>
      </c>
      <c r="F4674" t="s">
        <v>13607</v>
      </c>
      <c r="G4674" t="s">
        <v>235</v>
      </c>
      <c r="H4674" t="s">
        <v>134</v>
      </c>
      <c r="I4674" t="s">
        <v>135</v>
      </c>
      <c r="J4674" t="s">
        <v>136</v>
      </c>
      <c r="K4674" t="s">
        <v>137</v>
      </c>
      <c r="L4674" t="s">
        <v>13608</v>
      </c>
      <c r="M4674" t="s">
        <v>13609</v>
      </c>
      <c r="N4674">
        <v>1.1683333330000001</v>
      </c>
      <c r="O4674">
        <v>0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</row>
    <row r="4675" spans="1:31" x14ac:dyDescent="0.25">
      <c r="A4675">
        <v>1816298</v>
      </c>
      <c r="B4675">
        <v>1</v>
      </c>
      <c r="C4675" t="s">
        <v>80</v>
      </c>
      <c r="D4675" t="s">
        <v>97</v>
      </c>
      <c r="E4675" t="s">
        <v>131</v>
      </c>
      <c r="F4675" t="s">
        <v>13610</v>
      </c>
      <c r="G4675" t="s">
        <v>209</v>
      </c>
      <c r="H4675" t="s">
        <v>134</v>
      </c>
      <c r="I4675" t="s">
        <v>135</v>
      </c>
      <c r="J4675" t="s">
        <v>136</v>
      </c>
      <c r="K4675" t="s">
        <v>137</v>
      </c>
      <c r="L4675" t="s">
        <v>13611</v>
      </c>
      <c r="M4675" t="s">
        <v>13512</v>
      </c>
      <c r="N4675">
        <v>2.0522222220000002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1.4644561349414833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1.4644561349414833</v>
      </c>
    </row>
    <row r="4676" spans="1:31" x14ac:dyDescent="0.25">
      <c r="A4676">
        <v>1816401</v>
      </c>
      <c r="B4676">
        <v>1</v>
      </c>
      <c r="C4676" t="s">
        <v>81</v>
      </c>
      <c r="D4676" t="s">
        <v>128</v>
      </c>
      <c r="E4676" t="s">
        <v>193</v>
      </c>
      <c r="F4676" t="s">
        <v>13612</v>
      </c>
      <c r="G4676" t="s">
        <v>235</v>
      </c>
      <c r="H4676" t="s">
        <v>134</v>
      </c>
      <c r="I4676" t="s">
        <v>135</v>
      </c>
      <c r="J4676" t="s">
        <v>136</v>
      </c>
      <c r="K4676" t="s">
        <v>137</v>
      </c>
      <c r="L4676" t="s">
        <v>13613</v>
      </c>
      <c r="M4676" t="s">
        <v>13614</v>
      </c>
      <c r="N4676">
        <v>3.7866666659999999</v>
      </c>
      <c r="O4676">
        <v>0</v>
      </c>
      <c r="P4676">
        <v>78</v>
      </c>
      <c r="Q4676">
        <v>0</v>
      </c>
      <c r="R4676">
        <v>6</v>
      </c>
      <c r="S4676">
        <v>0</v>
      </c>
      <c r="T4676">
        <v>9</v>
      </c>
      <c r="U4676">
        <v>0</v>
      </c>
      <c r="V4676">
        <v>0</v>
      </c>
      <c r="W4676">
        <v>0</v>
      </c>
      <c r="X4676">
        <v>77.116698525496318</v>
      </c>
      <c r="Y4676">
        <v>0</v>
      </c>
      <c r="Z4676">
        <v>8.0628104041144582</v>
      </c>
      <c r="AA4676">
        <v>0</v>
      </c>
      <c r="AB4676">
        <v>28.516074245500487</v>
      </c>
      <c r="AC4676">
        <v>0</v>
      </c>
      <c r="AD4676">
        <v>0</v>
      </c>
      <c r="AE4676">
        <v>113.69558317511127</v>
      </c>
    </row>
    <row r="4677" spans="1:31" x14ac:dyDescent="0.25">
      <c r="A4677">
        <v>1815714</v>
      </c>
      <c r="B4677">
        <v>1</v>
      </c>
      <c r="C4677" t="s">
        <v>80</v>
      </c>
      <c r="D4677" t="s">
        <v>100</v>
      </c>
      <c r="E4677" t="s">
        <v>146</v>
      </c>
      <c r="F4677" t="s">
        <v>13615</v>
      </c>
      <c r="G4677" t="s">
        <v>142</v>
      </c>
      <c r="H4677" t="s">
        <v>143</v>
      </c>
      <c r="I4677" t="s">
        <v>135</v>
      </c>
      <c r="J4677" t="s">
        <v>136</v>
      </c>
      <c r="K4677" t="s">
        <v>137</v>
      </c>
      <c r="L4677" t="s">
        <v>13616</v>
      </c>
      <c r="M4677" t="s">
        <v>13617</v>
      </c>
      <c r="N4677">
        <v>2.0350000000000001</v>
      </c>
      <c r="O4677">
        <v>0</v>
      </c>
      <c r="P4677">
        <v>558</v>
      </c>
      <c r="Q4677">
        <v>0</v>
      </c>
      <c r="R4677">
        <v>0</v>
      </c>
      <c r="S4677">
        <v>0</v>
      </c>
      <c r="T4677">
        <v>33</v>
      </c>
      <c r="U4677">
        <v>0</v>
      </c>
      <c r="V4677">
        <v>0</v>
      </c>
      <c r="W4677">
        <v>0</v>
      </c>
      <c r="X4677">
        <v>228.60061508744258</v>
      </c>
      <c r="Y4677">
        <v>0</v>
      </c>
      <c r="Z4677">
        <v>0</v>
      </c>
      <c r="AA4677">
        <v>0</v>
      </c>
      <c r="AB4677">
        <v>46.640544490950901</v>
      </c>
      <c r="AC4677">
        <v>0</v>
      </c>
      <c r="AD4677">
        <v>0</v>
      </c>
      <c r="AE4677">
        <v>275.24115957839348</v>
      </c>
    </row>
    <row r="4678" spans="1:31" x14ac:dyDescent="0.25">
      <c r="A4678">
        <v>1816281</v>
      </c>
      <c r="B4678">
        <v>1</v>
      </c>
      <c r="C4678" t="s">
        <v>80</v>
      </c>
      <c r="D4678" t="s">
        <v>106</v>
      </c>
      <c r="E4678" t="s">
        <v>193</v>
      </c>
      <c r="F4678" t="s">
        <v>13618</v>
      </c>
      <c r="G4678" t="s">
        <v>235</v>
      </c>
      <c r="H4678" t="s">
        <v>134</v>
      </c>
      <c r="I4678" t="s">
        <v>135</v>
      </c>
      <c r="J4678" t="s">
        <v>136</v>
      </c>
      <c r="K4678" t="s">
        <v>137</v>
      </c>
      <c r="L4678" t="s">
        <v>13619</v>
      </c>
      <c r="M4678" t="s">
        <v>13620</v>
      </c>
      <c r="N4678">
        <v>5.4588888879999997</v>
      </c>
      <c r="O4678">
        <v>0</v>
      </c>
      <c r="P4678">
        <v>0</v>
      </c>
      <c r="Q4678">
        <v>0</v>
      </c>
      <c r="R4678">
        <v>3</v>
      </c>
      <c r="S4678">
        <v>0</v>
      </c>
      <c r="T4678">
        <v>1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67.435572465718238</v>
      </c>
      <c r="AA4678">
        <v>0</v>
      </c>
      <c r="AB4678">
        <v>3.6870345206882219E-2</v>
      </c>
      <c r="AC4678">
        <v>0</v>
      </c>
      <c r="AD4678">
        <v>0</v>
      </c>
      <c r="AE4678">
        <v>67.472442810925116</v>
      </c>
    </row>
    <row r="4679" spans="1:31" x14ac:dyDescent="0.25">
      <c r="A4679">
        <v>1816424</v>
      </c>
      <c r="B4679">
        <v>1</v>
      </c>
      <c r="C4679" t="s">
        <v>80</v>
      </c>
      <c r="D4679" t="s">
        <v>107</v>
      </c>
      <c r="E4679" t="s">
        <v>193</v>
      </c>
      <c r="F4679" t="s">
        <v>13621</v>
      </c>
      <c r="G4679" t="s">
        <v>373</v>
      </c>
      <c r="H4679" t="s">
        <v>134</v>
      </c>
      <c r="I4679" t="s">
        <v>135</v>
      </c>
      <c r="J4679" t="s">
        <v>136</v>
      </c>
      <c r="K4679" t="s">
        <v>137</v>
      </c>
      <c r="L4679" t="s">
        <v>13622</v>
      </c>
      <c r="M4679" t="s">
        <v>13623</v>
      </c>
      <c r="N4679">
        <v>1.538611111</v>
      </c>
      <c r="O4679">
        <v>0</v>
      </c>
      <c r="P4679">
        <v>45</v>
      </c>
      <c r="Q4679">
        <v>0</v>
      </c>
      <c r="R4679">
        <v>0</v>
      </c>
      <c r="S4679">
        <v>0</v>
      </c>
      <c r="T4679">
        <v>2</v>
      </c>
      <c r="U4679">
        <v>0</v>
      </c>
      <c r="V4679">
        <v>0</v>
      </c>
      <c r="W4679">
        <v>0</v>
      </c>
      <c r="X4679">
        <v>7.6297696329179097</v>
      </c>
      <c r="Y4679">
        <v>0</v>
      </c>
      <c r="Z4679">
        <v>0</v>
      </c>
      <c r="AA4679">
        <v>0</v>
      </c>
      <c r="AB4679">
        <v>0.38194846472824867</v>
      </c>
      <c r="AC4679">
        <v>0</v>
      </c>
      <c r="AD4679">
        <v>0</v>
      </c>
      <c r="AE4679">
        <v>8.0117180976461579</v>
      </c>
    </row>
    <row r="4680" spans="1:31" x14ac:dyDescent="0.25">
      <c r="A4680">
        <v>1815926</v>
      </c>
      <c r="B4680">
        <v>1</v>
      </c>
      <c r="C4680" t="s">
        <v>81</v>
      </c>
      <c r="D4680" t="s">
        <v>127</v>
      </c>
      <c r="E4680" t="s">
        <v>291</v>
      </c>
      <c r="F4680" t="s">
        <v>13624</v>
      </c>
      <c r="G4680" t="s">
        <v>424</v>
      </c>
      <c r="H4680" t="s">
        <v>134</v>
      </c>
      <c r="I4680" t="s">
        <v>135</v>
      </c>
      <c r="J4680" t="s">
        <v>136</v>
      </c>
      <c r="K4680" t="s">
        <v>137</v>
      </c>
      <c r="L4680" t="s">
        <v>13625</v>
      </c>
      <c r="M4680" t="s">
        <v>13626</v>
      </c>
      <c r="N4680">
        <v>4.2780555549999999</v>
      </c>
      <c r="O4680">
        <v>0</v>
      </c>
      <c r="P4680">
        <v>152</v>
      </c>
      <c r="Q4680">
        <v>0</v>
      </c>
      <c r="R4680">
        <v>12</v>
      </c>
      <c r="S4680">
        <v>0</v>
      </c>
      <c r="T4680">
        <v>20</v>
      </c>
      <c r="U4680">
        <v>0</v>
      </c>
      <c r="V4680">
        <v>0</v>
      </c>
      <c r="W4680">
        <v>0</v>
      </c>
      <c r="X4680">
        <v>122.32837669071</v>
      </c>
      <c r="Y4680">
        <v>0</v>
      </c>
      <c r="Z4680">
        <v>7.1294619258758933</v>
      </c>
      <c r="AA4680">
        <v>0</v>
      </c>
      <c r="AB4680">
        <v>39.034421389165395</v>
      </c>
      <c r="AC4680">
        <v>0</v>
      </c>
      <c r="AD4680">
        <v>0</v>
      </c>
      <c r="AE4680">
        <v>168.49226000575129</v>
      </c>
    </row>
    <row r="4681" spans="1:31" x14ac:dyDescent="0.25">
      <c r="A4681">
        <v>1815903</v>
      </c>
      <c r="B4681">
        <v>1</v>
      </c>
      <c r="C4681" t="s">
        <v>80</v>
      </c>
      <c r="D4681" t="s">
        <v>90</v>
      </c>
      <c r="E4681" t="s">
        <v>193</v>
      </c>
      <c r="F4681" t="s">
        <v>13627</v>
      </c>
      <c r="G4681" t="s">
        <v>235</v>
      </c>
      <c r="H4681" t="s">
        <v>134</v>
      </c>
      <c r="I4681" t="s">
        <v>135</v>
      </c>
      <c r="J4681" t="s">
        <v>136</v>
      </c>
      <c r="K4681" t="s">
        <v>137</v>
      </c>
      <c r="L4681" t="s">
        <v>13628</v>
      </c>
      <c r="M4681" t="s">
        <v>13629</v>
      </c>
      <c r="N4681">
        <v>2.3458333329999999</v>
      </c>
      <c r="O4681">
        <v>0</v>
      </c>
      <c r="P4681">
        <v>95</v>
      </c>
      <c r="Q4681">
        <v>0</v>
      </c>
      <c r="R4681">
        <v>0</v>
      </c>
      <c r="S4681">
        <v>0</v>
      </c>
      <c r="T4681">
        <v>4</v>
      </c>
      <c r="U4681">
        <v>0</v>
      </c>
      <c r="V4681">
        <v>0</v>
      </c>
      <c r="W4681">
        <v>0</v>
      </c>
      <c r="X4681">
        <v>53.23011290564812</v>
      </c>
      <c r="Y4681">
        <v>0</v>
      </c>
      <c r="Z4681">
        <v>0</v>
      </c>
      <c r="AA4681">
        <v>0</v>
      </c>
      <c r="AB4681">
        <v>1.4029747345418846</v>
      </c>
      <c r="AC4681">
        <v>0</v>
      </c>
      <c r="AD4681">
        <v>0</v>
      </c>
      <c r="AE4681">
        <v>54.633087640190006</v>
      </c>
    </row>
    <row r="4682" spans="1:31" x14ac:dyDescent="0.25">
      <c r="A4682">
        <v>1815734</v>
      </c>
      <c r="B4682">
        <v>1</v>
      </c>
      <c r="C4682" t="s">
        <v>81</v>
      </c>
      <c r="D4682" t="s">
        <v>119</v>
      </c>
      <c r="E4682" t="s">
        <v>176</v>
      </c>
      <c r="F4682" t="s">
        <v>975</v>
      </c>
      <c r="G4682" t="s">
        <v>263</v>
      </c>
      <c r="H4682" t="s">
        <v>143</v>
      </c>
      <c r="I4682" t="s">
        <v>135</v>
      </c>
      <c r="J4682" t="s">
        <v>136</v>
      </c>
      <c r="K4682" t="s">
        <v>159</v>
      </c>
      <c r="L4682" t="s">
        <v>13630</v>
      </c>
      <c r="M4682" t="s">
        <v>13631</v>
      </c>
      <c r="N4682">
        <v>2.1869444439999999</v>
      </c>
      <c r="O4682">
        <v>0</v>
      </c>
      <c r="P4682">
        <v>1490</v>
      </c>
      <c r="Q4682">
        <v>80</v>
      </c>
      <c r="R4682">
        <v>182</v>
      </c>
      <c r="S4682">
        <v>1</v>
      </c>
      <c r="T4682">
        <v>99</v>
      </c>
      <c r="U4682">
        <v>0</v>
      </c>
      <c r="V4682">
        <v>0</v>
      </c>
      <c r="W4682">
        <v>0</v>
      </c>
      <c r="X4682">
        <v>572.44064745036883</v>
      </c>
      <c r="Y4682">
        <v>675.57621297267508</v>
      </c>
      <c r="Z4682">
        <v>453.53388160305713</v>
      </c>
      <c r="AA4682">
        <v>20.217187806554946</v>
      </c>
      <c r="AB4682">
        <v>49.522528908669152</v>
      </c>
      <c r="AC4682">
        <v>0</v>
      </c>
      <c r="AD4682">
        <v>0</v>
      </c>
      <c r="AE4682">
        <v>1771.290458741325</v>
      </c>
    </row>
    <row r="4683" spans="1:31" x14ac:dyDescent="0.25">
      <c r="A4683">
        <v>1816089</v>
      </c>
      <c r="B4683">
        <v>1</v>
      </c>
      <c r="C4683" t="s">
        <v>81</v>
      </c>
      <c r="D4683" t="s">
        <v>123</v>
      </c>
      <c r="E4683" t="s">
        <v>131</v>
      </c>
      <c r="F4683" t="s">
        <v>13632</v>
      </c>
      <c r="G4683" t="s">
        <v>231</v>
      </c>
      <c r="H4683" t="s">
        <v>134</v>
      </c>
      <c r="I4683" t="s">
        <v>135</v>
      </c>
      <c r="J4683" t="s">
        <v>136</v>
      </c>
      <c r="K4683" t="s">
        <v>137</v>
      </c>
      <c r="L4683" t="s">
        <v>13633</v>
      </c>
      <c r="M4683" t="s">
        <v>13634</v>
      </c>
      <c r="N4683">
        <v>3.6466666659999998</v>
      </c>
      <c r="O4683">
        <v>0</v>
      </c>
      <c r="P4683">
        <v>5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2.4185390277152132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2.4185390277152132</v>
      </c>
    </row>
    <row r="4684" spans="1:31" x14ac:dyDescent="0.25">
      <c r="A4684">
        <v>1815969</v>
      </c>
      <c r="B4684">
        <v>1</v>
      </c>
      <c r="C4684" t="s">
        <v>80</v>
      </c>
      <c r="D4684" t="s">
        <v>107</v>
      </c>
      <c r="E4684" t="s">
        <v>193</v>
      </c>
      <c r="F4684" t="s">
        <v>13635</v>
      </c>
      <c r="G4684" t="s">
        <v>235</v>
      </c>
      <c r="H4684" t="s">
        <v>134</v>
      </c>
      <c r="I4684" t="s">
        <v>135</v>
      </c>
      <c r="J4684" t="s">
        <v>136</v>
      </c>
      <c r="K4684" t="s">
        <v>137</v>
      </c>
      <c r="L4684" t="s">
        <v>13636</v>
      </c>
      <c r="M4684" t="s">
        <v>13637</v>
      </c>
      <c r="N4684">
        <v>3.2969444440000002</v>
      </c>
      <c r="O4684">
        <v>0</v>
      </c>
      <c r="P4684">
        <v>23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14.009078358594895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14.009078358594895</v>
      </c>
    </row>
    <row r="4685" spans="1:31" x14ac:dyDescent="0.25">
      <c r="A4685">
        <v>1816069</v>
      </c>
      <c r="B4685">
        <v>1</v>
      </c>
      <c r="C4685" t="s">
        <v>80</v>
      </c>
      <c r="D4685" t="s">
        <v>107</v>
      </c>
      <c r="E4685" t="s">
        <v>140</v>
      </c>
      <c r="F4685" t="s">
        <v>13638</v>
      </c>
      <c r="G4685" t="s">
        <v>142</v>
      </c>
      <c r="H4685" t="s">
        <v>143</v>
      </c>
      <c r="I4685" t="s">
        <v>135</v>
      </c>
      <c r="J4685" t="s">
        <v>136</v>
      </c>
      <c r="K4685" t="s">
        <v>137</v>
      </c>
      <c r="L4685" t="s">
        <v>13639</v>
      </c>
      <c r="M4685" t="s">
        <v>13640</v>
      </c>
      <c r="N4685">
        <v>0.5</v>
      </c>
      <c r="O4685">
        <v>6</v>
      </c>
      <c r="P4685">
        <v>1175</v>
      </c>
      <c r="Q4685">
        <v>13</v>
      </c>
      <c r="R4685">
        <v>45</v>
      </c>
      <c r="S4685">
        <v>9</v>
      </c>
      <c r="T4685">
        <v>94</v>
      </c>
      <c r="U4685">
        <v>1</v>
      </c>
      <c r="V4685">
        <v>0</v>
      </c>
      <c r="W4685">
        <v>1.7296566345247502</v>
      </c>
      <c r="X4685">
        <v>106.37107293963834</v>
      </c>
      <c r="Y4685">
        <v>25.36036133656475</v>
      </c>
      <c r="Z4685">
        <v>4.0262424311837002</v>
      </c>
      <c r="AA4685">
        <v>40.5719673504966</v>
      </c>
      <c r="AB4685">
        <v>42.366628293399408</v>
      </c>
      <c r="AC4685">
        <v>72.027542875433994</v>
      </c>
      <c r="AD4685">
        <v>0</v>
      </c>
      <c r="AE4685">
        <v>292.4534718612415</v>
      </c>
    </row>
    <row r="4686" spans="1:31" x14ac:dyDescent="0.25">
      <c r="A4686">
        <v>1816275</v>
      </c>
      <c r="B4686">
        <v>1</v>
      </c>
      <c r="C4686" t="s">
        <v>80</v>
      </c>
      <c r="D4686" t="s">
        <v>98</v>
      </c>
      <c r="E4686" t="s">
        <v>291</v>
      </c>
      <c r="F4686" t="s">
        <v>13641</v>
      </c>
      <c r="G4686" t="s">
        <v>247</v>
      </c>
      <c r="H4686" t="s">
        <v>134</v>
      </c>
      <c r="I4686" t="s">
        <v>135</v>
      </c>
      <c r="J4686" t="s">
        <v>136</v>
      </c>
      <c r="K4686" t="s">
        <v>137</v>
      </c>
      <c r="L4686" t="s">
        <v>13642</v>
      </c>
      <c r="M4686" t="s">
        <v>13643</v>
      </c>
      <c r="N4686">
        <v>2.3369444439999998</v>
      </c>
      <c r="O4686">
        <v>0</v>
      </c>
      <c r="P4686">
        <v>38</v>
      </c>
      <c r="Q4686">
        <v>0</v>
      </c>
      <c r="R4686">
        <v>48</v>
      </c>
      <c r="S4686">
        <v>0</v>
      </c>
      <c r="T4686">
        <v>16</v>
      </c>
      <c r="U4686">
        <v>0</v>
      </c>
      <c r="V4686">
        <v>0</v>
      </c>
      <c r="W4686">
        <v>0</v>
      </c>
      <c r="X4686">
        <v>20.037668823640434</v>
      </c>
      <c r="Y4686">
        <v>0</v>
      </c>
      <c r="Z4686">
        <v>49.128196928477742</v>
      </c>
      <c r="AA4686">
        <v>0</v>
      </c>
      <c r="AB4686">
        <v>15.689382583700304</v>
      </c>
      <c r="AC4686">
        <v>0</v>
      </c>
      <c r="AD4686">
        <v>0</v>
      </c>
      <c r="AE4686">
        <v>84.855248335818487</v>
      </c>
    </row>
    <row r="4687" spans="1:31" x14ac:dyDescent="0.25">
      <c r="A4687">
        <v>1816381</v>
      </c>
      <c r="B4687">
        <v>1</v>
      </c>
      <c r="C4687" t="s">
        <v>81</v>
      </c>
      <c r="D4687" t="s">
        <v>128</v>
      </c>
      <c r="E4687" t="s">
        <v>326</v>
      </c>
      <c r="F4687" t="s">
        <v>13644</v>
      </c>
      <c r="G4687" t="s">
        <v>299</v>
      </c>
      <c r="H4687" t="s">
        <v>134</v>
      </c>
      <c r="I4687" t="s">
        <v>135</v>
      </c>
      <c r="J4687" t="s">
        <v>136</v>
      </c>
      <c r="K4687" t="s">
        <v>137</v>
      </c>
      <c r="L4687" t="s">
        <v>13645</v>
      </c>
      <c r="M4687" t="s">
        <v>13646</v>
      </c>
      <c r="N4687">
        <v>5.3783333329999996</v>
      </c>
      <c r="O4687">
        <v>0</v>
      </c>
      <c r="P4687">
        <v>38</v>
      </c>
      <c r="Q4687">
        <v>0</v>
      </c>
      <c r="R4687">
        <v>0</v>
      </c>
      <c r="S4687">
        <v>0</v>
      </c>
      <c r="T4687">
        <v>2</v>
      </c>
      <c r="U4687">
        <v>0</v>
      </c>
      <c r="V4687">
        <v>0</v>
      </c>
      <c r="W4687">
        <v>0</v>
      </c>
      <c r="X4687">
        <v>47.9405809119799</v>
      </c>
      <c r="Y4687">
        <v>0</v>
      </c>
      <c r="Z4687">
        <v>0</v>
      </c>
      <c r="AA4687">
        <v>0</v>
      </c>
      <c r="AB4687">
        <v>27.639551210399304</v>
      </c>
      <c r="AC4687">
        <v>0</v>
      </c>
      <c r="AD4687">
        <v>0</v>
      </c>
      <c r="AE4687">
        <v>75.580132122379212</v>
      </c>
    </row>
    <row r="4688" spans="1:31" x14ac:dyDescent="0.25">
      <c r="A4688">
        <v>1816238</v>
      </c>
      <c r="B4688">
        <v>1</v>
      </c>
      <c r="C4688" t="s">
        <v>81</v>
      </c>
      <c r="D4688" t="s">
        <v>117</v>
      </c>
      <c r="E4688" t="s">
        <v>176</v>
      </c>
      <c r="F4688" t="s">
        <v>13647</v>
      </c>
      <c r="G4688" t="s">
        <v>2366</v>
      </c>
      <c r="H4688" t="s">
        <v>143</v>
      </c>
      <c r="I4688" t="s">
        <v>135</v>
      </c>
      <c r="J4688" t="s">
        <v>136</v>
      </c>
      <c r="K4688" t="s">
        <v>137</v>
      </c>
      <c r="L4688" t="s">
        <v>13648</v>
      </c>
      <c r="M4688" t="s">
        <v>13649</v>
      </c>
      <c r="N4688">
        <v>1.2380555550000001</v>
      </c>
      <c r="O4688">
        <v>0</v>
      </c>
      <c r="P4688">
        <v>4875</v>
      </c>
      <c r="Q4688">
        <v>0</v>
      </c>
      <c r="R4688">
        <v>2</v>
      </c>
      <c r="S4688">
        <v>3</v>
      </c>
      <c r="T4688">
        <v>433</v>
      </c>
      <c r="U4688">
        <v>0</v>
      </c>
      <c r="V4688">
        <v>8</v>
      </c>
      <c r="W4688">
        <v>0</v>
      </c>
      <c r="X4688">
        <v>1062.5183667607271</v>
      </c>
      <c r="Y4688">
        <v>0</v>
      </c>
      <c r="Z4688">
        <v>0.40388029942719084</v>
      </c>
      <c r="AA4688">
        <v>12.392526627696064</v>
      </c>
      <c r="AB4688">
        <v>235.04510949107362</v>
      </c>
      <c r="AC4688">
        <v>0</v>
      </c>
      <c r="AD4688">
        <v>14.738753535291259</v>
      </c>
      <c r="AE4688">
        <v>1325.098636714215</v>
      </c>
    </row>
    <row r="4689" spans="1:31" x14ac:dyDescent="0.25">
      <c r="A4689">
        <v>1815634</v>
      </c>
      <c r="B4689">
        <v>1</v>
      </c>
      <c r="C4689" t="s">
        <v>80</v>
      </c>
      <c r="D4689" t="s">
        <v>99</v>
      </c>
      <c r="E4689" t="s">
        <v>146</v>
      </c>
      <c r="F4689" t="s">
        <v>13650</v>
      </c>
      <c r="G4689" t="s">
        <v>3018</v>
      </c>
      <c r="H4689" t="s">
        <v>143</v>
      </c>
      <c r="I4689" t="s">
        <v>135</v>
      </c>
      <c r="J4689" t="s">
        <v>136</v>
      </c>
      <c r="K4689" t="s">
        <v>137</v>
      </c>
      <c r="L4689" t="s">
        <v>13651</v>
      </c>
      <c r="M4689" t="s">
        <v>13652</v>
      </c>
      <c r="N4689">
        <v>4.8388888879999996</v>
      </c>
      <c r="O4689">
        <v>0</v>
      </c>
      <c r="P4689">
        <v>208</v>
      </c>
      <c r="Q4689">
        <v>0</v>
      </c>
      <c r="R4689">
        <v>2</v>
      </c>
      <c r="S4689">
        <v>0</v>
      </c>
      <c r="T4689">
        <v>22</v>
      </c>
      <c r="U4689">
        <v>0</v>
      </c>
      <c r="V4689">
        <v>0</v>
      </c>
      <c r="W4689">
        <v>0</v>
      </c>
      <c r="X4689">
        <v>163.39486958039518</v>
      </c>
      <c r="Y4689">
        <v>0</v>
      </c>
      <c r="Z4689">
        <v>3.2670615440575563</v>
      </c>
      <c r="AA4689">
        <v>0</v>
      </c>
      <c r="AB4689">
        <v>46.842538445814903</v>
      </c>
      <c r="AC4689">
        <v>0</v>
      </c>
      <c r="AD4689">
        <v>0</v>
      </c>
      <c r="AE4689">
        <v>213.50446957026764</v>
      </c>
    </row>
    <row r="4690" spans="1:31" x14ac:dyDescent="0.25">
      <c r="A4690">
        <v>1815840</v>
      </c>
      <c r="B4690">
        <v>1</v>
      </c>
      <c r="C4690" t="s">
        <v>81</v>
      </c>
      <c r="D4690" t="s">
        <v>117</v>
      </c>
      <c r="E4690" t="s">
        <v>176</v>
      </c>
      <c r="F4690" t="s">
        <v>2814</v>
      </c>
      <c r="G4690" t="s">
        <v>142</v>
      </c>
      <c r="H4690" t="s">
        <v>143</v>
      </c>
      <c r="I4690" t="s">
        <v>135</v>
      </c>
      <c r="J4690" t="s">
        <v>136</v>
      </c>
      <c r="K4690" t="s">
        <v>137</v>
      </c>
      <c r="L4690" t="s">
        <v>13653</v>
      </c>
      <c r="M4690" t="s">
        <v>13451</v>
      </c>
      <c r="N4690">
        <v>8.2222221999999998E-2</v>
      </c>
      <c r="O4690">
        <v>0</v>
      </c>
      <c r="P4690">
        <v>2227</v>
      </c>
      <c r="Q4690">
        <v>33</v>
      </c>
      <c r="R4690">
        <v>76</v>
      </c>
      <c r="S4690">
        <v>17</v>
      </c>
      <c r="T4690">
        <v>192</v>
      </c>
      <c r="U4690">
        <v>7</v>
      </c>
      <c r="V4690">
        <v>1</v>
      </c>
      <c r="W4690">
        <v>0</v>
      </c>
      <c r="X4690">
        <v>25.144409437356732</v>
      </c>
      <c r="Y4690">
        <v>17.223549961262062</v>
      </c>
      <c r="Z4690">
        <v>2.3249486892681008</v>
      </c>
      <c r="AA4690">
        <v>15.448442088171927</v>
      </c>
      <c r="AB4690">
        <v>8.6180989323920834</v>
      </c>
      <c r="AC4690">
        <v>54.108871281190176</v>
      </c>
      <c r="AD4690">
        <v>0.90175905468606676</v>
      </c>
      <c r="AE4690">
        <v>123.77007944432715</v>
      </c>
    </row>
    <row r="4691" spans="1:31" x14ac:dyDescent="0.25">
      <c r="A4691">
        <v>1815740</v>
      </c>
      <c r="B4691">
        <v>1</v>
      </c>
      <c r="C4691" t="s">
        <v>81</v>
      </c>
      <c r="D4691" t="s">
        <v>112</v>
      </c>
      <c r="E4691" t="s">
        <v>146</v>
      </c>
      <c r="F4691" t="s">
        <v>7044</v>
      </c>
      <c r="G4691" t="s">
        <v>142</v>
      </c>
      <c r="H4691" t="s">
        <v>143</v>
      </c>
      <c r="I4691" t="s">
        <v>199</v>
      </c>
      <c r="J4691" t="s">
        <v>136</v>
      </c>
      <c r="K4691" t="s">
        <v>137</v>
      </c>
      <c r="L4691" t="s">
        <v>13654</v>
      </c>
      <c r="M4691" t="s">
        <v>13655</v>
      </c>
      <c r="N4691">
        <v>8.0555550000000007E-3</v>
      </c>
      <c r="O4691">
        <v>0</v>
      </c>
      <c r="P4691">
        <v>837</v>
      </c>
      <c r="Q4691">
        <v>104</v>
      </c>
      <c r="R4691">
        <v>52</v>
      </c>
      <c r="S4691">
        <v>10</v>
      </c>
      <c r="T4691">
        <v>91</v>
      </c>
      <c r="U4691">
        <v>5</v>
      </c>
      <c r="V4691">
        <v>0</v>
      </c>
      <c r="W4691">
        <v>0</v>
      </c>
      <c r="X4691">
        <v>0.98872850206656737</v>
      </c>
      <c r="Y4691">
        <v>2.7383740457879808</v>
      </c>
      <c r="Z4691">
        <v>0.20431434283389718</v>
      </c>
      <c r="AA4691">
        <v>0.10781927313734666</v>
      </c>
      <c r="AB4691">
        <v>0.1266683683557456</v>
      </c>
      <c r="AC4691">
        <v>2.2812747348372624</v>
      </c>
      <c r="AD4691">
        <v>0</v>
      </c>
      <c r="AE4691">
        <v>6.4471792670188002</v>
      </c>
    </row>
    <row r="4692" spans="1:31" x14ac:dyDescent="0.25">
      <c r="A4692">
        <v>1816132</v>
      </c>
      <c r="B4692">
        <v>1</v>
      </c>
      <c r="C4692" t="s">
        <v>80</v>
      </c>
      <c r="D4692" t="s">
        <v>110</v>
      </c>
      <c r="E4692" t="s">
        <v>131</v>
      </c>
      <c r="F4692" t="s">
        <v>13656</v>
      </c>
      <c r="G4692" t="s">
        <v>231</v>
      </c>
      <c r="H4692" t="s">
        <v>134</v>
      </c>
      <c r="I4692" t="s">
        <v>135</v>
      </c>
      <c r="J4692" t="s">
        <v>136</v>
      </c>
      <c r="K4692" t="s">
        <v>137</v>
      </c>
      <c r="L4692" t="s">
        <v>13657</v>
      </c>
      <c r="M4692" t="s">
        <v>13658</v>
      </c>
      <c r="N4692">
        <v>2.2119444439999998</v>
      </c>
      <c r="O4692">
        <v>0</v>
      </c>
      <c r="P4692">
        <v>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1.0883949946479867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1.0883949946479867</v>
      </c>
    </row>
    <row r="4693" spans="1:31" x14ac:dyDescent="0.25">
      <c r="A4693">
        <v>1815817</v>
      </c>
      <c r="B4693">
        <v>1</v>
      </c>
      <c r="C4693" t="s">
        <v>81</v>
      </c>
      <c r="D4693" t="s">
        <v>117</v>
      </c>
      <c r="E4693" t="s">
        <v>193</v>
      </c>
      <c r="F4693" t="s">
        <v>13659</v>
      </c>
      <c r="G4693" t="s">
        <v>247</v>
      </c>
      <c r="H4693" t="s">
        <v>134</v>
      </c>
      <c r="I4693" t="s">
        <v>135</v>
      </c>
      <c r="J4693" t="s">
        <v>136</v>
      </c>
      <c r="K4693" t="s">
        <v>137</v>
      </c>
      <c r="L4693" t="s">
        <v>13660</v>
      </c>
      <c r="M4693" t="s">
        <v>13661</v>
      </c>
      <c r="N4693">
        <v>2.744722222</v>
      </c>
      <c r="O4693">
        <v>0</v>
      </c>
      <c r="P4693">
        <v>18</v>
      </c>
      <c r="Q4693">
        <v>0</v>
      </c>
      <c r="R4693">
        <v>0</v>
      </c>
      <c r="S4693">
        <v>0</v>
      </c>
      <c r="T4693">
        <v>1</v>
      </c>
      <c r="U4693">
        <v>0</v>
      </c>
      <c r="V4693">
        <v>0</v>
      </c>
      <c r="W4693">
        <v>0</v>
      </c>
      <c r="X4693">
        <v>5.1076341275584305</v>
      </c>
      <c r="Y4693">
        <v>0</v>
      </c>
      <c r="Z4693">
        <v>0</v>
      </c>
      <c r="AA4693">
        <v>0</v>
      </c>
      <c r="AB4693">
        <v>0.17215746942256668</v>
      </c>
      <c r="AC4693">
        <v>0</v>
      </c>
      <c r="AD4693">
        <v>0</v>
      </c>
      <c r="AE4693">
        <v>5.2797915969809974</v>
      </c>
    </row>
    <row r="4694" spans="1:31" x14ac:dyDescent="0.25">
      <c r="A4694">
        <v>1816195</v>
      </c>
      <c r="B4694">
        <v>1</v>
      </c>
      <c r="C4694" t="s">
        <v>81</v>
      </c>
      <c r="D4694" t="s">
        <v>118</v>
      </c>
      <c r="E4694" t="s">
        <v>193</v>
      </c>
      <c r="F4694" t="s">
        <v>13662</v>
      </c>
      <c r="G4694" t="s">
        <v>235</v>
      </c>
      <c r="H4694" t="s">
        <v>134</v>
      </c>
      <c r="I4694" t="s">
        <v>135</v>
      </c>
      <c r="J4694" t="s">
        <v>136</v>
      </c>
      <c r="K4694" t="s">
        <v>137</v>
      </c>
      <c r="L4694" t="s">
        <v>13663</v>
      </c>
      <c r="M4694" t="s">
        <v>13664</v>
      </c>
      <c r="N4694">
        <v>3.4244444440000001</v>
      </c>
      <c r="O4694">
        <v>0</v>
      </c>
      <c r="P4694">
        <v>201</v>
      </c>
      <c r="Q4694">
        <v>0</v>
      </c>
      <c r="R4694">
        <v>0</v>
      </c>
      <c r="S4694">
        <v>0</v>
      </c>
      <c r="T4694">
        <v>18</v>
      </c>
      <c r="U4694">
        <v>0</v>
      </c>
      <c r="V4694">
        <v>0</v>
      </c>
      <c r="W4694">
        <v>0</v>
      </c>
      <c r="X4694">
        <v>130.00104616809134</v>
      </c>
      <c r="Y4694">
        <v>0</v>
      </c>
      <c r="Z4694">
        <v>0</v>
      </c>
      <c r="AA4694">
        <v>0</v>
      </c>
      <c r="AB4694">
        <v>34.316120336641227</v>
      </c>
      <c r="AC4694">
        <v>0</v>
      </c>
      <c r="AD4694">
        <v>0</v>
      </c>
      <c r="AE4694">
        <v>164.31716650473257</v>
      </c>
    </row>
    <row r="4695" spans="1:31" x14ac:dyDescent="0.25">
      <c r="A4695">
        <v>1815631</v>
      </c>
      <c r="B4695">
        <v>1</v>
      </c>
      <c r="C4695" t="s">
        <v>81</v>
      </c>
      <c r="D4695" t="s">
        <v>120</v>
      </c>
      <c r="E4695" t="s">
        <v>140</v>
      </c>
      <c r="F4695" t="s">
        <v>13665</v>
      </c>
      <c r="G4695" t="s">
        <v>142</v>
      </c>
      <c r="H4695" t="s">
        <v>143</v>
      </c>
      <c r="I4695" t="s">
        <v>199</v>
      </c>
      <c r="J4695" t="s">
        <v>136</v>
      </c>
      <c r="K4695" t="s">
        <v>137</v>
      </c>
      <c r="L4695" t="s">
        <v>13666</v>
      </c>
      <c r="M4695" t="s">
        <v>13667</v>
      </c>
      <c r="N4695">
        <v>6.9444440000000001E-3</v>
      </c>
      <c r="O4695">
        <v>3</v>
      </c>
      <c r="P4695">
        <v>1725</v>
      </c>
      <c r="Q4695">
        <v>58</v>
      </c>
      <c r="R4695">
        <v>83</v>
      </c>
      <c r="S4695">
        <v>8</v>
      </c>
      <c r="T4695">
        <v>160</v>
      </c>
      <c r="U4695">
        <v>4</v>
      </c>
      <c r="V4695">
        <v>3</v>
      </c>
      <c r="W4695">
        <v>1.813943145E-3</v>
      </c>
      <c r="X4695">
        <v>1.7531562798338065</v>
      </c>
      <c r="Y4695">
        <v>0.50865147027425694</v>
      </c>
      <c r="Z4695">
        <v>0.1660150691048056</v>
      </c>
      <c r="AA4695">
        <v>0.20691774600021529</v>
      </c>
      <c r="AB4695">
        <v>0.29931709169209014</v>
      </c>
      <c r="AC4695">
        <v>1.9682014596942221</v>
      </c>
      <c r="AD4695">
        <v>6.8316014864999997E-3</v>
      </c>
      <c r="AE4695">
        <v>4.9109046612308962</v>
      </c>
    </row>
    <row r="4696" spans="1:31" x14ac:dyDescent="0.25">
      <c r="A4696">
        <v>1816318</v>
      </c>
      <c r="B4696">
        <v>1</v>
      </c>
      <c r="C4696" t="s">
        <v>80</v>
      </c>
      <c r="D4696" t="s">
        <v>93</v>
      </c>
      <c r="E4696" t="s">
        <v>291</v>
      </c>
      <c r="F4696" t="s">
        <v>13668</v>
      </c>
      <c r="G4696" t="s">
        <v>424</v>
      </c>
      <c r="H4696" t="s">
        <v>134</v>
      </c>
      <c r="I4696" t="s">
        <v>135</v>
      </c>
      <c r="J4696" t="s">
        <v>136</v>
      </c>
      <c r="K4696" t="s">
        <v>137</v>
      </c>
      <c r="L4696" t="s">
        <v>13669</v>
      </c>
      <c r="M4696" t="s">
        <v>13670</v>
      </c>
      <c r="N4696">
        <v>2.2055555550000001</v>
      </c>
      <c r="O4696">
        <v>0</v>
      </c>
      <c r="P4696">
        <v>257</v>
      </c>
      <c r="Q4696">
        <v>0</v>
      </c>
      <c r="R4696">
        <v>4</v>
      </c>
      <c r="S4696">
        <v>0</v>
      </c>
      <c r="T4696">
        <v>89</v>
      </c>
      <c r="U4696">
        <v>0</v>
      </c>
      <c r="V4696">
        <v>0</v>
      </c>
      <c r="W4696">
        <v>0</v>
      </c>
      <c r="X4696">
        <v>112.00851755411033</v>
      </c>
      <c r="Y4696">
        <v>0</v>
      </c>
      <c r="Z4696">
        <v>10.591899153194582</v>
      </c>
      <c r="AA4696">
        <v>0</v>
      </c>
      <c r="AB4696">
        <v>64.388522351614014</v>
      </c>
      <c r="AC4696">
        <v>0</v>
      </c>
      <c r="AD4696">
        <v>0</v>
      </c>
      <c r="AE4696">
        <v>186.9889390589189</v>
      </c>
    </row>
    <row r="4697" spans="1:31" x14ac:dyDescent="0.25">
      <c r="A4697">
        <v>1815823</v>
      </c>
      <c r="B4697">
        <v>1</v>
      </c>
      <c r="C4697" t="s">
        <v>80</v>
      </c>
      <c r="D4697" t="s">
        <v>96</v>
      </c>
      <c r="E4697" t="s">
        <v>131</v>
      </c>
      <c r="F4697" t="s">
        <v>1730</v>
      </c>
      <c r="G4697" t="s">
        <v>209</v>
      </c>
      <c r="H4697" t="s">
        <v>134</v>
      </c>
      <c r="I4697" t="s">
        <v>135</v>
      </c>
      <c r="J4697" t="s">
        <v>136</v>
      </c>
      <c r="K4697" t="s">
        <v>137</v>
      </c>
      <c r="L4697" t="s">
        <v>13671</v>
      </c>
      <c r="M4697" t="s">
        <v>13672</v>
      </c>
      <c r="N4697">
        <v>1.4516666659999999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2.3649124602856935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2.3649124602856935</v>
      </c>
    </row>
    <row r="4698" spans="1:31" x14ac:dyDescent="0.25">
      <c r="A4698">
        <v>1816341</v>
      </c>
      <c r="B4698">
        <v>1</v>
      </c>
      <c r="C4698" t="s">
        <v>80</v>
      </c>
      <c r="D4698" t="s">
        <v>94</v>
      </c>
      <c r="E4698" t="s">
        <v>176</v>
      </c>
      <c r="F4698" t="s">
        <v>5986</v>
      </c>
      <c r="G4698" t="s">
        <v>142</v>
      </c>
      <c r="H4698" t="s">
        <v>143</v>
      </c>
      <c r="I4698" t="s">
        <v>135</v>
      </c>
      <c r="J4698" t="s">
        <v>136</v>
      </c>
      <c r="K4698" t="s">
        <v>137</v>
      </c>
      <c r="L4698" t="s">
        <v>13673</v>
      </c>
      <c r="M4698" t="s">
        <v>13674</v>
      </c>
      <c r="N4698">
        <v>0.118888888</v>
      </c>
      <c r="O4698">
        <v>0</v>
      </c>
      <c r="P4698">
        <v>0</v>
      </c>
      <c r="Q4698">
        <v>14</v>
      </c>
      <c r="R4698">
        <v>44</v>
      </c>
      <c r="S4698">
        <v>1</v>
      </c>
      <c r="T4698">
        <v>2</v>
      </c>
      <c r="U4698">
        <v>1</v>
      </c>
      <c r="V4698">
        <v>0</v>
      </c>
      <c r="W4698">
        <v>0</v>
      </c>
      <c r="X4698">
        <v>0</v>
      </c>
      <c r="Y4698">
        <v>3.207139623077087</v>
      </c>
      <c r="Z4698">
        <v>4.2592117788825501</v>
      </c>
      <c r="AA4698">
        <v>0</v>
      </c>
      <c r="AB4698">
        <v>0.27202350873106668</v>
      </c>
      <c r="AC4698">
        <v>0.93519552398800021</v>
      </c>
      <c r="AD4698">
        <v>0</v>
      </c>
      <c r="AE4698">
        <v>8.6735704346787035</v>
      </c>
    </row>
    <row r="4699" spans="1:31" x14ac:dyDescent="0.25">
      <c r="A4699">
        <v>1816218</v>
      </c>
      <c r="B4699">
        <v>1</v>
      </c>
      <c r="C4699" t="s">
        <v>80</v>
      </c>
      <c r="D4699" t="s">
        <v>105</v>
      </c>
      <c r="E4699" t="s">
        <v>131</v>
      </c>
      <c r="F4699" t="s">
        <v>13675</v>
      </c>
      <c r="G4699" t="s">
        <v>133</v>
      </c>
      <c r="H4699" t="s">
        <v>134</v>
      </c>
      <c r="I4699" t="s">
        <v>135</v>
      </c>
      <c r="J4699" t="s">
        <v>136</v>
      </c>
      <c r="K4699" t="s">
        <v>137</v>
      </c>
      <c r="L4699" t="s">
        <v>13676</v>
      </c>
      <c r="M4699" t="s">
        <v>13677</v>
      </c>
      <c r="N4699">
        <v>6.3925000000000001</v>
      </c>
      <c r="O4699">
        <v>0</v>
      </c>
      <c r="P4699">
        <v>2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2.726211797102394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2.726211797102394</v>
      </c>
    </row>
    <row r="4700" spans="1:31" x14ac:dyDescent="0.25">
      <c r="A4700">
        <v>1816109</v>
      </c>
      <c r="B4700">
        <v>1</v>
      </c>
      <c r="C4700" t="s">
        <v>81</v>
      </c>
      <c r="D4700" t="s">
        <v>121</v>
      </c>
      <c r="E4700" t="s">
        <v>193</v>
      </c>
      <c r="F4700" t="s">
        <v>13678</v>
      </c>
      <c r="G4700" t="s">
        <v>235</v>
      </c>
      <c r="H4700" t="s">
        <v>134</v>
      </c>
      <c r="I4700" t="s">
        <v>135</v>
      </c>
      <c r="J4700" t="s">
        <v>136</v>
      </c>
      <c r="K4700" t="s">
        <v>137</v>
      </c>
      <c r="L4700" t="s">
        <v>13679</v>
      </c>
      <c r="M4700" t="s">
        <v>13680</v>
      </c>
      <c r="N4700">
        <v>0.97694444400000002</v>
      </c>
      <c r="O4700">
        <v>0</v>
      </c>
      <c r="P4700">
        <v>7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0.70748593034006324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0.70748593034006324</v>
      </c>
    </row>
    <row r="4701" spans="1:31" x14ac:dyDescent="0.25">
      <c r="A4701">
        <v>1815717</v>
      </c>
      <c r="B4701">
        <v>1</v>
      </c>
      <c r="C4701" t="s">
        <v>81</v>
      </c>
      <c r="D4701" t="s">
        <v>126</v>
      </c>
      <c r="E4701" t="s">
        <v>140</v>
      </c>
      <c r="F4701" t="s">
        <v>13681</v>
      </c>
      <c r="G4701" t="s">
        <v>142</v>
      </c>
      <c r="H4701" t="s">
        <v>143</v>
      </c>
      <c r="I4701" t="s">
        <v>135</v>
      </c>
      <c r="J4701" t="s">
        <v>136</v>
      </c>
      <c r="K4701" t="s">
        <v>137</v>
      </c>
      <c r="L4701" t="s">
        <v>13682</v>
      </c>
      <c r="M4701" t="s">
        <v>13683</v>
      </c>
      <c r="N4701">
        <v>0.33611111100000002</v>
      </c>
      <c r="O4701">
        <v>0</v>
      </c>
      <c r="P4701">
        <v>619</v>
      </c>
      <c r="Q4701">
        <v>5</v>
      </c>
      <c r="R4701">
        <v>77</v>
      </c>
      <c r="S4701">
        <v>10</v>
      </c>
      <c r="T4701">
        <v>40</v>
      </c>
      <c r="U4701">
        <v>0</v>
      </c>
      <c r="V4701">
        <v>0</v>
      </c>
      <c r="W4701">
        <v>0</v>
      </c>
      <c r="X4701">
        <v>20.670355800203939</v>
      </c>
      <c r="Y4701">
        <v>1.8151800138499288</v>
      </c>
      <c r="Z4701">
        <v>5.8184659013415612</v>
      </c>
      <c r="AA4701">
        <v>21.108293036570689</v>
      </c>
      <c r="AB4701">
        <v>12.044109066739617</v>
      </c>
      <c r="AC4701">
        <v>0</v>
      </c>
      <c r="AD4701">
        <v>0</v>
      </c>
      <c r="AE4701">
        <v>61.456403818705731</v>
      </c>
    </row>
    <row r="4702" spans="1:31" x14ac:dyDescent="0.25">
      <c r="A4702">
        <v>1816049</v>
      </c>
      <c r="B4702">
        <v>1</v>
      </c>
      <c r="C4702" t="s">
        <v>80</v>
      </c>
      <c r="D4702" t="s">
        <v>100</v>
      </c>
      <c r="E4702" t="s">
        <v>176</v>
      </c>
      <c r="F4702" t="s">
        <v>1081</v>
      </c>
      <c r="G4702" t="s">
        <v>142</v>
      </c>
      <c r="H4702" t="s">
        <v>143</v>
      </c>
      <c r="I4702" t="s">
        <v>135</v>
      </c>
      <c r="J4702" t="s">
        <v>136</v>
      </c>
      <c r="K4702" t="s">
        <v>137</v>
      </c>
      <c r="L4702" t="s">
        <v>13684</v>
      </c>
      <c r="M4702" t="s">
        <v>13685</v>
      </c>
      <c r="N4702">
        <v>1.251666666</v>
      </c>
      <c r="O4702">
        <v>0</v>
      </c>
      <c r="P4702">
        <v>0</v>
      </c>
      <c r="Q4702">
        <v>14</v>
      </c>
      <c r="R4702">
        <v>9</v>
      </c>
      <c r="S4702">
        <v>0</v>
      </c>
      <c r="T4702">
        <v>1</v>
      </c>
      <c r="U4702">
        <v>0</v>
      </c>
      <c r="V4702">
        <v>0</v>
      </c>
      <c r="W4702">
        <v>0</v>
      </c>
      <c r="X4702">
        <v>0</v>
      </c>
      <c r="Y4702">
        <v>154.62650865184042</v>
      </c>
      <c r="Z4702">
        <v>8.8171406735729914</v>
      </c>
      <c r="AA4702">
        <v>0</v>
      </c>
      <c r="AB4702">
        <v>0.11787469086850499</v>
      </c>
      <c r="AC4702">
        <v>0</v>
      </c>
      <c r="AD4702">
        <v>0</v>
      </c>
      <c r="AE4702">
        <v>163.56152401628194</v>
      </c>
    </row>
    <row r="4703" spans="1:31" x14ac:dyDescent="0.25">
      <c r="A4703">
        <v>1815614</v>
      </c>
      <c r="B4703">
        <v>1</v>
      </c>
      <c r="C4703" t="s">
        <v>80</v>
      </c>
      <c r="D4703" t="s">
        <v>103</v>
      </c>
      <c r="E4703" t="s">
        <v>176</v>
      </c>
      <c r="F4703" t="s">
        <v>8194</v>
      </c>
      <c r="G4703" t="s">
        <v>142</v>
      </c>
      <c r="H4703" t="s">
        <v>143</v>
      </c>
      <c r="I4703" t="s">
        <v>135</v>
      </c>
      <c r="J4703" t="s">
        <v>136</v>
      </c>
      <c r="K4703" t="s">
        <v>137</v>
      </c>
      <c r="L4703" t="s">
        <v>13686</v>
      </c>
      <c r="M4703" t="s">
        <v>13687</v>
      </c>
      <c r="N4703">
        <v>0.79611111099999998</v>
      </c>
      <c r="O4703">
        <v>5</v>
      </c>
      <c r="P4703">
        <v>1781</v>
      </c>
      <c r="Q4703">
        <v>96</v>
      </c>
      <c r="R4703">
        <v>271</v>
      </c>
      <c r="S4703">
        <v>29</v>
      </c>
      <c r="T4703">
        <v>161</v>
      </c>
      <c r="U4703">
        <v>2</v>
      </c>
      <c r="V4703">
        <v>0</v>
      </c>
      <c r="W4703">
        <v>0.99592903500534558</v>
      </c>
      <c r="X4703">
        <v>229.25852702624434</v>
      </c>
      <c r="Y4703">
        <v>189.73530100284975</v>
      </c>
      <c r="Z4703">
        <v>231.55224959653066</v>
      </c>
      <c r="AA4703">
        <v>147.38867722298571</v>
      </c>
      <c r="AB4703">
        <v>87.436058224587583</v>
      </c>
      <c r="AC4703">
        <v>81.940880465642124</v>
      </c>
      <c r="AD4703">
        <v>0</v>
      </c>
      <c r="AE4703">
        <v>968.30762257384549</v>
      </c>
    </row>
    <row r="4704" spans="1:31" x14ac:dyDescent="0.25">
      <c r="A4704">
        <v>1815863</v>
      </c>
      <c r="B4704">
        <v>1</v>
      </c>
      <c r="C4704" t="s">
        <v>81</v>
      </c>
      <c r="D4704" t="s">
        <v>120</v>
      </c>
      <c r="E4704" t="s">
        <v>193</v>
      </c>
      <c r="F4704" t="s">
        <v>13688</v>
      </c>
      <c r="G4704" t="s">
        <v>235</v>
      </c>
      <c r="H4704" t="s">
        <v>134</v>
      </c>
      <c r="I4704" t="s">
        <v>135</v>
      </c>
      <c r="J4704" t="s">
        <v>136</v>
      </c>
      <c r="K4704" t="s">
        <v>137</v>
      </c>
      <c r="L4704" t="s">
        <v>13689</v>
      </c>
      <c r="M4704" t="s">
        <v>13690</v>
      </c>
      <c r="N4704">
        <v>2.9769444439999999</v>
      </c>
      <c r="O4704">
        <v>0</v>
      </c>
      <c r="P4704">
        <v>35</v>
      </c>
      <c r="Q4704">
        <v>0</v>
      </c>
      <c r="R4704">
        <v>0</v>
      </c>
      <c r="S4704">
        <v>0</v>
      </c>
      <c r="T4704">
        <v>2</v>
      </c>
      <c r="U4704">
        <v>0</v>
      </c>
      <c r="V4704">
        <v>0</v>
      </c>
      <c r="W4704">
        <v>0</v>
      </c>
      <c r="X4704">
        <v>23.41351803494911</v>
      </c>
      <c r="Y4704">
        <v>0</v>
      </c>
      <c r="Z4704">
        <v>0</v>
      </c>
      <c r="AA4704">
        <v>0</v>
      </c>
      <c r="AB4704">
        <v>1.8591977880219825</v>
      </c>
      <c r="AC4704">
        <v>0</v>
      </c>
      <c r="AD4704">
        <v>0</v>
      </c>
      <c r="AE4704">
        <v>25.272715822971094</v>
      </c>
    </row>
    <row r="4705" spans="1:31" x14ac:dyDescent="0.25">
      <c r="A4705">
        <v>1815963</v>
      </c>
      <c r="B4705">
        <v>1</v>
      </c>
      <c r="C4705" t="s">
        <v>80</v>
      </c>
      <c r="D4705" t="s">
        <v>88</v>
      </c>
      <c r="E4705" t="s">
        <v>326</v>
      </c>
      <c r="F4705" t="s">
        <v>13691</v>
      </c>
      <c r="G4705" t="s">
        <v>263</v>
      </c>
      <c r="H4705" t="s">
        <v>134</v>
      </c>
      <c r="I4705" t="s">
        <v>135</v>
      </c>
      <c r="J4705" t="s">
        <v>136</v>
      </c>
      <c r="K4705" t="s">
        <v>159</v>
      </c>
      <c r="L4705" t="s">
        <v>13692</v>
      </c>
      <c r="M4705" t="s">
        <v>13693</v>
      </c>
      <c r="N4705">
        <v>1.857736944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14</v>
      </c>
      <c r="U4705">
        <v>0</v>
      </c>
      <c r="V4705">
        <v>1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23.290823108584412</v>
      </c>
      <c r="AC4705">
        <v>0</v>
      </c>
      <c r="AD4705">
        <v>54.858667575188434</v>
      </c>
      <c r="AE4705">
        <v>78.149490683772854</v>
      </c>
    </row>
    <row r="4706" spans="1:31" x14ac:dyDescent="0.25">
      <c r="A4706">
        <v>1816155</v>
      </c>
      <c r="B4706">
        <v>1</v>
      </c>
      <c r="C4706" t="s">
        <v>80</v>
      </c>
      <c r="D4706" t="s">
        <v>85</v>
      </c>
      <c r="E4706" t="s">
        <v>193</v>
      </c>
      <c r="F4706" t="s">
        <v>13694</v>
      </c>
      <c r="G4706" t="s">
        <v>247</v>
      </c>
      <c r="H4706" t="s">
        <v>134</v>
      </c>
      <c r="I4706" t="s">
        <v>135</v>
      </c>
      <c r="J4706" t="s">
        <v>136</v>
      </c>
      <c r="K4706" t="s">
        <v>137</v>
      </c>
      <c r="L4706" t="s">
        <v>13695</v>
      </c>
      <c r="M4706" t="s">
        <v>13696</v>
      </c>
      <c r="N4706">
        <v>6.2394444440000001</v>
      </c>
      <c r="O4706">
        <v>0</v>
      </c>
      <c r="P4706">
        <v>141</v>
      </c>
      <c r="Q4706">
        <v>0</v>
      </c>
      <c r="R4706">
        <v>0</v>
      </c>
      <c r="S4706">
        <v>0</v>
      </c>
      <c r="T4706">
        <v>10</v>
      </c>
      <c r="U4706">
        <v>0</v>
      </c>
      <c r="V4706">
        <v>0</v>
      </c>
      <c r="W4706">
        <v>0</v>
      </c>
      <c r="X4706">
        <v>201.74824395012442</v>
      </c>
      <c r="Y4706">
        <v>0</v>
      </c>
      <c r="Z4706">
        <v>0</v>
      </c>
      <c r="AA4706">
        <v>0</v>
      </c>
      <c r="AB4706">
        <v>63.576385896271368</v>
      </c>
      <c r="AC4706">
        <v>0</v>
      </c>
      <c r="AD4706">
        <v>0</v>
      </c>
      <c r="AE4706">
        <v>265.32462984639579</v>
      </c>
    </row>
    <row r="4707" spans="1:31" x14ac:dyDescent="0.25">
      <c r="A4707">
        <v>1816009</v>
      </c>
      <c r="B4707">
        <v>1</v>
      </c>
      <c r="C4707" t="s">
        <v>80</v>
      </c>
      <c r="D4707" t="s">
        <v>97</v>
      </c>
      <c r="E4707" t="s">
        <v>131</v>
      </c>
      <c r="F4707" t="s">
        <v>13697</v>
      </c>
      <c r="G4707" t="s">
        <v>133</v>
      </c>
      <c r="H4707" t="s">
        <v>134</v>
      </c>
      <c r="I4707" t="s">
        <v>135</v>
      </c>
      <c r="J4707" t="s">
        <v>136</v>
      </c>
      <c r="K4707" t="s">
        <v>137</v>
      </c>
      <c r="L4707" t="s">
        <v>13698</v>
      </c>
      <c r="M4707" t="s">
        <v>13699</v>
      </c>
      <c r="N4707">
        <v>2.048611111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2.7838021868756835</v>
      </c>
      <c r="AC4707">
        <v>0</v>
      </c>
      <c r="AD4707">
        <v>0</v>
      </c>
      <c r="AE4707">
        <v>2.7838021868756835</v>
      </c>
    </row>
    <row r="4708" spans="1:31" x14ac:dyDescent="0.25">
      <c r="A4708">
        <v>1816255</v>
      </c>
      <c r="B4708">
        <v>1</v>
      </c>
      <c r="C4708" t="s">
        <v>81</v>
      </c>
      <c r="D4708" t="s">
        <v>123</v>
      </c>
      <c r="E4708" t="s">
        <v>291</v>
      </c>
      <c r="F4708" t="s">
        <v>13700</v>
      </c>
      <c r="G4708" t="s">
        <v>424</v>
      </c>
      <c r="H4708" t="s">
        <v>134</v>
      </c>
      <c r="I4708" t="s">
        <v>135</v>
      </c>
      <c r="J4708" t="s">
        <v>136</v>
      </c>
      <c r="K4708" t="s">
        <v>137</v>
      </c>
      <c r="L4708" t="s">
        <v>13701</v>
      </c>
      <c r="M4708" t="s">
        <v>13702</v>
      </c>
      <c r="N4708">
        <v>2.8830555549999999</v>
      </c>
      <c r="O4708">
        <v>0</v>
      </c>
      <c r="P4708">
        <v>0</v>
      </c>
      <c r="Q4708">
        <v>0</v>
      </c>
      <c r="R4708">
        <v>6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57.017000537319269</v>
      </c>
      <c r="AA4708">
        <v>0</v>
      </c>
      <c r="AB4708">
        <v>3.450778542764033</v>
      </c>
      <c r="AC4708">
        <v>0</v>
      </c>
      <c r="AD4708">
        <v>0</v>
      </c>
      <c r="AE4708">
        <v>60.467779080083304</v>
      </c>
    </row>
    <row r="4709" spans="1:31" x14ac:dyDescent="0.25">
      <c r="A4709">
        <v>1816115</v>
      </c>
      <c r="B4709">
        <v>1</v>
      </c>
      <c r="C4709" t="s">
        <v>80</v>
      </c>
      <c r="D4709" t="s">
        <v>93</v>
      </c>
      <c r="E4709" t="s">
        <v>291</v>
      </c>
      <c r="F4709" t="s">
        <v>13703</v>
      </c>
      <c r="G4709" t="s">
        <v>256</v>
      </c>
      <c r="H4709" t="s">
        <v>134</v>
      </c>
      <c r="I4709" t="s">
        <v>135</v>
      </c>
      <c r="J4709" t="s">
        <v>136</v>
      </c>
      <c r="K4709" t="s">
        <v>159</v>
      </c>
      <c r="L4709" t="s">
        <v>13704</v>
      </c>
      <c r="M4709" t="s">
        <v>13705</v>
      </c>
      <c r="N4709">
        <v>2.1469444439999998</v>
      </c>
      <c r="O4709">
        <v>0</v>
      </c>
      <c r="P4709">
        <v>52</v>
      </c>
      <c r="Q4709">
        <v>0</v>
      </c>
      <c r="R4709">
        <v>45</v>
      </c>
      <c r="S4709">
        <v>0</v>
      </c>
      <c r="T4709">
        <v>23</v>
      </c>
      <c r="U4709">
        <v>0</v>
      </c>
      <c r="V4709">
        <v>0</v>
      </c>
      <c r="W4709">
        <v>0</v>
      </c>
      <c r="X4709">
        <v>9.0970490627061533</v>
      </c>
      <c r="Y4709">
        <v>0</v>
      </c>
      <c r="Z4709">
        <v>7.1084591663093555</v>
      </c>
      <c r="AA4709">
        <v>0</v>
      </c>
      <c r="AB4709">
        <v>22.58519985350965</v>
      </c>
      <c r="AC4709">
        <v>0</v>
      </c>
      <c r="AD4709">
        <v>0</v>
      </c>
      <c r="AE4709">
        <v>38.790708082525157</v>
      </c>
    </row>
    <row r="4710" spans="1:31" x14ac:dyDescent="0.25">
      <c r="A4710">
        <v>1816092</v>
      </c>
      <c r="B4710">
        <v>1</v>
      </c>
      <c r="C4710" t="s">
        <v>81</v>
      </c>
      <c r="D4710" t="s">
        <v>123</v>
      </c>
      <c r="E4710" t="s">
        <v>291</v>
      </c>
      <c r="F4710" t="s">
        <v>13706</v>
      </c>
      <c r="G4710" t="s">
        <v>235</v>
      </c>
      <c r="H4710" t="s">
        <v>134</v>
      </c>
      <c r="I4710" t="s">
        <v>135</v>
      </c>
      <c r="J4710" t="s">
        <v>136</v>
      </c>
      <c r="K4710" t="s">
        <v>137</v>
      </c>
      <c r="L4710" t="s">
        <v>13707</v>
      </c>
      <c r="M4710" t="s">
        <v>13708</v>
      </c>
      <c r="N4710">
        <v>1.695277777</v>
      </c>
      <c r="O4710">
        <v>0</v>
      </c>
      <c r="P4710">
        <v>42</v>
      </c>
      <c r="Q4710">
        <v>0</v>
      </c>
      <c r="R4710">
        <v>2</v>
      </c>
      <c r="S4710">
        <v>0</v>
      </c>
      <c r="T4710">
        <v>4</v>
      </c>
      <c r="U4710">
        <v>0</v>
      </c>
      <c r="V4710">
        <v>0</v>
      </c>
      <c r="W4710">
        <v>0</v>
      </c>
      <c r="X4710">
        <v>22.395869294980614</v>
      </c>
      <c r="Y4710">
        <v>0</v>
      </c>
      <c r="Z4710">
        <v>2.768415637449507</v>
      </c>
      <c r="AA4710">
        <v>0</v>
      </c>
      <c r="AB4710">
        <v>2.8683623642890019</v>
      </c>
      <c r="AC4710">
        <v>0</v>
      </c>
      <c r="AD4710">
        <v>0</v>
      </c>
      <c r="AE4710">
        <v>28.032647296719123</v>
      </c>
    </row>
    <row r="4711" spans="1:31" x14ac:dyDescent="0.25">
      <c r="A4711">
        <v>1815594</v>
      </c>
      <c r="B4711">
        <v>1</v>
      </c>
      <c r="C4711" t="s">
        <v>80</v>
      </c>
      <c r="D4711" t="s">
        <v>103</v>
      </c>
      <c r="E4711" t="s">
        <v>176</v>
      </c>
      <c r="F4711" t="s">
        <v>512</v>
      </c>
      <c r="G4711" t="s">
        <v>158</v>
      </c>
      <c r="H4711" t="s">
        <v>143</v>
      </c>
      <c r="I4711" t="s">
        <v>135</v>
      </c>
      <c r="J4711" t="s">
        <v>136</v>
      </c>
      <c r="K4711" t="s">
        <v>137</v>
      </c>
      <c r="L4711" t="s">
        <v>13709</v>
      </c>
      <c r="M4711" t="s">
        <v>13710</v>
      </c>
      <c r="N4711">
        <v>0.20861111099999999</v>
      </c>
      <c r="O4711">
        <v>1</v>
      </c>
      <c r="P4711">
        <v>270</v>
      </c>
      <c r="Q4711">
        <v>15</v>
      </c>
      <c r="R4711">
        <v>98</v>
      </c>
      <c r="S4711">
        <v>5</v>
      </c>
      <c r="T4711">
        <v>34</v>
      </c>
      <c r="U4711">
        <v>3</v>
      </c>
      <c r="V4711">
        <v>0</v>
      </c>
      <c r="W4711">
        <v>0.31335881721865388</v>
      </c>
      <c r="X4711">
        <v>9.7895650797008837</v>
      </c>
      <c r="Y4711">
        <v>42.741476269607674</v>
      </c>
      <c r="Z4711">
        <v>9.2992368491538731</v>
      </c>
      <c r="AA4711">
        <v>65.56649242715585</v>
      </c>
      <c r="AB4711">
        <v>2.4882635285841754</v>
      </c>
      <c r="AC4711">
        <v>1.2234104041264136</v>
      </c>
      <c r="AD4711">
        <v>0</v>
      </c>
      <c r="AE4711">
        <v>131.42180337554751</v>
      </c>
    </row>
    <row r="4712" spans="1:31" x14ac:dyDescent="0.25">
      <c r="A4712">
        <v>1816258</v>
      </c>
      <c r="B4712">
        <v>1</v>
      </c>
      <c r="C4712" t="s">
        <v>80</v>
      </c>
      <c r="D4712" t="s">
        <v>103</v>
      </c>
      <c r="E4712" t="s">
        <v>146</v>
      </c>
      <c r="F4712" t="s">
        <v>13711</v>
      </c>
      <c r="G4712" t="s">
        <v>142</v>
      </c>
      <c r="H4712" t="s">
        <v>143</v>
      </c>
      <c r="I4712" t="s">
        <v>135</v>
      </c>
      <c r="J4712" t="s">
        <v>136</v>
      </c>
      <c r="K4712" t="s">
        <v>137</v>
      </c>
      <c r="L4712" t="s">
        <v>13712</v>
      </c>
      <c r="M4712" t="s">
        <v>13713</v>
      </c>
      <c r="N4712">
        <v>0.89472222199999996</v>
      </c>
      <c r="O4712">
        <v>0</v>
      </c>
      <c r="P4712">
        <v>0</v>
      </c>
      <c r="Q4712">
        <v>0</v>
      </c>
      <c r="R4712">
        <v>20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32.310489437597568</v>
      </c>
      <c r="AA4712">
        <v>0</v>
      </c>
      <c r="AB4712">
        <v>0</v>
      </c>
      <c r="AC4712">
        <v>0</v>
      </c>
      <c r="AD4712">
        <v>0</v>
      </c>
      <c r="AE4712">
        <v>32.310489437597568</v>
      </c>
    </row>
    <row r="4713" spans="1:31" x14ac:dyDescent="0.25">
      <c r="A4713">
        <v>1816235</v>
      </c>
      <c r="B4713">
        <v>1</v>
      </c>
      <c r="C4713" t="s">
        <v>80</v>
      </c>
      <c r="D4713" t="s">
        <v>107</v>
      </c>
      <c r="E4713" t="s">
        <v>193</v>
      </c>
      <c r="F4713" t="s">
        <v>13714</v>
      </c>
      <c r="G4713" t="s">
        <v>373</v>
      </c>
      <c r="H4713" t="s">
        <v>134</v>
      </c>
      <c r="I4713" t="s">
        <v>135</v>
      </c>
      <c r="J4713" t="s">
        <v>136</v>
      </c>
      <c r="K4713" t="s">
        <v>137</v>
      </c>
      <c r="L4713" t="s">
        <v>13715</v>
      </c>
      <c r="M4713" t="s">
        <v>13716</v>
      </c>
      <c r="N4713">
        <v>5.9255555549999999</v>
      </c>
      <c r="O4713">
        <v>0</v>
      </c>
      <c r="P4713">
        <v>27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16.478467651528415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16.478467651528415</v>
      </c>
    </row>
    <row r="4714" spans="1:31" x14ac:dyDescent="0.25">
      <c r="A4714">
        <v>1816421</v>
      </c>
      <c r="B4714">
        <v>1</v>
      </c>
      <c r="C4714" t="s">
        <v>81</v>
      </c>
      <c r="D4714" t="s">
        <v>118</v>
      </c>
      <c r="E4714" t="s">
        <v>193</v>
      </c>
      <c r="F4714" t="s">
        <v>13717</v>
      </c>
      <c r="G4714" t="s">
        <v>235</v>
      </c>
      <c r="H4714" t="s">
        <v>134</v>
      </c>
      <c r="I4714" t="s">
        <v>135</v>
      </c>
      <c r="J4714" t="s">
        <v>136</v>
      </c>
      <c r="K4714" t="s">
        <v>137</v>
      </c>
      <c r="L4714" t="s">
        <v>13718</v>
      </c>
      <c r="M4714" t="s">
        <v>13719</v>
      </c>
      <c r="N4714">
        <v>2.42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2.8922542618433935</v>
      </c>
      <c r="AC4714">
        <v>0</v>
      </c>
      <c r="AD4714">
        <v>0</v>
      </c>
      <c r="AE4714">
        <v>2.8922542618433935</v>
      </c>
    </row>
    <row r="4715" spans="1:31" x14ac:dyDescent="0.25">
      <c r="A4715">
        <v>1815780</v>
      </c>
      <c r="B4715">
        <v>1</v>
      </c>
      <c r="C4715" t="s">
        <v>81</v>
      </c>
      <c r="D4715" t="s">
        <v>120</v>
      </c>
      <c r="E4715" t="s">
        <v>140</v>
      </c>
      <c r="F4715" t="s">
        <v>1066</v>
      </c>
      <c r="G4715" t="s">
        <v>142</v>
      </c>
      <c r="H4715" t="s">
        <v>143</v>
      </c>
      <c r="I4715" t="s">
        <v>135</v>
      </c>
      <c r="J4715" t="s">
        <v>136</v>
      </c>
      <c r="K4715" t="s">
        <v>137</v>
      </c>
      <c r="L4715" t="s">
        <v>13720</v>
      </c>
      <c r="M4715" t="s">
        <v>13721</v>
      </c>
      <c r="N4715">
        <v>0.70305555500000005</v>
      </c>
      <c r="O4715">
        <v>0</v>
      </c>
      <c r="P4715">
        <v>473</v>
      </c>
      <c r="Q4715">
        <v>23</v>
      </c>
      <c r="R4715">
        <v>38</v>
      </c>
      <c r="S4715">
        <v>3</v>
      </c>
      <c r="T4715">
        <v>24</v>
      </c>
      <c r="U4715">
        <v>0</v>
      </c>
      <c r="V4715">
        <v>0</v>
      </c>
      <c r="W4715">
        <v>0</v>
      </c>
      <c r="X4715">
        <v>72.098235060273382</v>
      </c>
      <c r="Y4715">
        <v>8.7496768752860845</v>
      </c>
      <c r="Z4715">
        <v>10.117381048568811</v>
      </c>
      <c r="AA4715">
        <v>27.701812849072311</v>
      </c>
      <c r="AB4715">
        <v>4.7548830216164388</v>
      </c>
      <c r="AC4715">
        <v>0</v>
      </c>
      <c r="AD4715">
        <v>0</v>
      </c>
      <c r="AE4715">
        <v>123.42198885481703</v>
      </c>
    </row>
    <row r="4716" spans="1:31" x14ac:dyDescent="0.25">
      <c r="A4716">
        <v>1815943</v>
      </c>
      <c r="B4716">
        <v>1</v>
      </c>
      <c r="C4716" t="s">
        <v>81</v>
      </c>
      <c r="D4716" t="s">
        <v>118</v>
      </c>
      <c r="E4716" t="s">
        <v>146</v>
      </c>
      <c r="F4716" t="s">
        <v>13722</v>
      </c>
      <c r="G4716" t="s">
        <v>263</v>
      </c>
      <c r="H4716" t="s">
        <v>143</v>
      </c>
      <c r="I4716" t="s">
        <v>135</v>
      </c>
      <c r="J4716" t="s">
        <v>136</v>
      </c>
      <c r="K4716" t="s">
        <v>159</v>
      </c>
      <c r="L4716" t="s">
        <v>13723</v>
      </c>
      <c r="M4716" t="s">
        <v>13724</v>
      </c>
      <c r="N4716">
        <v>3.6653183330000001</v>
      </c>
      <c r="O4716">
        <v>0</v>
      </c>
      <c r="P4716">
        <v>66</v>
      </c>
      <c r="Q4716">
        <v>0</v>
      </c>
      <c r="R4716">
        <v>0</v>
      </c>
      <c r="S4716">
        <v>0</v>
      </c>
      <c r="T4716">
        <v>3</v>
      </c>
      <c r="U4716">
        <v>0</v>
      </c>
      <c r="V4716">
        <v>0</v>
      </c>
      <c r="W4716">
        <v>0</v>
      </c>
      <c r="X4716">
        <v>44.817304496409591</v>
      </c>
      <c r="Y4716">
        <v>0</v>
      </c>
      <c r="Z4716">
        <v>0</v>
      </c>
      <c r="AA4716">
        <v>0</v>
      </c>
      <c r="AB4716">
        <v>20.596872745109025</v>
      </c>
      <c r="AC4716">
        <v>0</v>
      </c>
      <c r="AD4716">
        <v>0</v>
      </c>
      <c r="AE4716">
        <v>65.414177241518615</v>
      </c>
    </row>
    <row r="4717" spans="1:31" x14ac:dyDescent="0.25">
      <c r="A4717">
        <v>1815694</v>
      </c>
      <c r="B4717">
        <v>1</v>
      </c>
      <c r="C4717" t="s">
        <v>80</v>
      </c>
      <c r="D4717" t="s">
        <v>84</v>
      </c>
      <c r="E4717" t="s">
        <v>193</v>
      </c>
      <c r="F4717" t="s">
        <v>13725</v>
      </c>
      <c r="G4717" t="s">
        <v>447</v>
      </c>
      <c r="H4717" t="s">
        <v>134</v>
      </c>
      <c r="I4717" t="s">
        <v>135</v>
      </c>
      <c r="J4717" t="s">
        <v>136</v>
      </c>
      <c r="K4717" t="s">
        <v>137</v>
      </c>
      <c r="L4717" t="s">
        <v>13726</v>
      </c>
      <c r="M4717" t="s">
        <v>13727</v>
      </c>
      <c r="N4717">
        <v>1.068888888</v>
      </c>
      <c r="O4717">
        <v>0</v>
      </c>
      <c r="P4717">
        <v>69</v>
      </c>
      <c r="Q4717">
        <v>0</v>
      </c>
      <c r="R4717">
        <v>0</v>
      </c>
      <c r="S4717">
        <v>0</v>
      </c>
      <c r="T4717">
        <v>7</v>
      </c>
      <c r="U4717">
        <v>0</v>
      </c>
      <c r="V4717">
        <v>0</v>
      </c>
      <c r="W4717">
        <v>0</v>
      </c>
      <c r="X4717">
        <v>16.19973598763395</v>
      </c>
      <c r="Y4717">
        <v>0</v>
      </c>
      <c r="Z4717">
        <v>0</v>
      </c>
      <c r="AA4717">
        <v>0</v>
      </c>
      <c r="AB4717">
        <v>1.2804674322111873</v>
      </c>
      <c r="AC4717">
        <v>0</v>
      </c>
      <c r="AD4717">
        <v>0</v>
      </c>
      <c r="AE4717">
        <v>17.480203419845136</v>
      </c>
    </row>
    <row r="4718" spans="1:31" x14ac:dyDescent="0.25">
      <c r="A4718">
        <v>1816192</v>
      </c>
      <c r="B4718">
        <v>1</v>
      </c>
      <c r="C4718" t="s">
        <v>81</v>
      </c>
      <c r="D4718" t="s">
        <v>128</v>
      </c>
      <c r="E4718" t="s">
        <v>131</v>
      </c>
      <c r="F4718" t="s">
        <v>13728</v>
      </c>
      <c r="G4718" t="s">
        <v>231</v>
      </c>
      <c r="H4718" t="s">
        <v>134</v>
      </c>
      <c r="I4718" t="s">
        <v>135</v>
      </c>
      <c r="J4718" t="s">
        <v>136</v>
      </c>
      <c r="K4718" t="s">
        <v>137</v>
      </c>
      <c r="L4718" t="s">
        <v>13729</v>
      </c>
      <c r="M4718" t="s">
        <v>13730</v>
      </c>
      <c r="N4718">
        <v>2.562777777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0.60633529663259711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0.60633529663259711</v>
      </c>
    </row>
    <row r="4719" spans="1:31" x14ac:dyDescent="0.25">
      <c r="A4719">
        <v>1816384</v>
      </c>
      <c r="B4719">
        <v>1</v>
      </c>
      <c r="C4719" t="s">
        <v>80</v>
      </c>
      <c r="D4719" t="s">
        <v>97</v>
      </c>
      <c r="E4719" t="s">
        <v>131</v>
      </c>
      <c r="F4719" t="s">
        <v>13731</v>
      </c>
      <c r="G4719" t="s">
        <v>209</v>
      </c>
      <c r="H4719" t="s">
        <v>134</v>
      </c>
      <c r="I4719" t="s">
        <v>135</v>
      </c>
      <c r="J4719" t="s">
        <v>136</v>
      </c>
      <c r="K4719" t="s">
        <v>137</v>
      </c>
      <c r="L4719" t="s">
        <v>13732</v>
      </c>
      <c r="M4719" t="s">
        <v>13733</v>
      </c>
      <c r="N4719">
        <v>0.65194444399999996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7.1580270238536664E-2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7.1580270238536664E-2</v>
      </c>
    </row>
    <row r="4720" spans="1:31" x14ac:dyDescent="0.25">
      <c r="A4720">
        <v>1816178</v>
      </c>
      <c r="B4720">
        <v>1</v>
      </c>
      <c r="C4720" t="s">
        <v>81</v>
      </c>
      <c r="D4720" t="s">
        <v>113</v>
      </c>
      <c r="E4720" t="s">
        <v>140</v>
      </c>
      <c r="F4720" t="s">
        <v>2590</v>
      </c>
      <c r="G4720" t="s">
        <v>2385</v>
      </c>
      <c r="H4720" t="s">
        <v>143</v>
      </c>
      <c r="I4720" t="s">
        <v>135</v>
      </c>
      <c r="J4720" t="s">
        <v>136</v>
      </c>
      <c r="K4720" t="s">
        <v>137</v>
      </c>
      <c r="L4720" t="s">
        <v>13734</v>
      </c>
      <c r="M4720" t="s">
        <v>13735</v>
      </c>
      <c r="N4720">
        <v>5.6561111110000004</v>
      </c>
      <c r="O4720">
        <v>0</v>
      </c>
      <c r="P4720">
        <v>546</v>
      </c>
      <c r="Q4720">
        <v>15</v>
      </c>
      <c r="R4720">
        <v>66</v>
      </c>
      <c r="S4720">
        <v>0</v>
      </c>
      <c r="T4720">
        <v>25</v>
      </c>
      <c r="U4720">
        <v>0</v>
      </c>
      <c r="V4720">
        <v>0</v>
      </c>
      <c r="W4720">
        <v>0</v>
      </c>
      <c r="X4720">
        <v>477.1478942685024</v>
      </c>
      <c r="Y4720">
        <v>30.187179347919201</v>
      </c>
      <c r="Z4720">
        <v>79.12957509434159</v>
      </c>
      <c r="AA4720">
        <v>0</v>
      </c>
      <c r="AB4720">
        <v>43.988752998447332</v>
      </c>
      <c r="AC4720">
        <v>0</v>
      </c>
      <c r="AD4720">
        <v>0</v>
      </c>
      <c r="AE4720">
        <v>630.45340170921054</v>
      </c>
    </row>
    <row r="4721" spans="1:31" x14ac:dyDescent="0.25">
      <c r="A4721">
        <v>1815637</v>
      </c>
      <c r="B4721">
        <v>1</v>
      </c>
      <c r="C4721" t="s">
        <v>80</v>
      </c>
      <c r="D4721" t="s">
        <v>94</v>
      </c>
      <c r="E4721" t="s">
        <v>176</v>
      </c>
      <c r="F4721" t="s">
        <v>13736</v>
      </c>
      <c r="G4721" t="s">
        <v>158</v>
      </c>
      <c r="H4721" t="s">
        <v>143</v>
      </c>
      <c r="I4721" t="s">
        <v>199</v>
      </c>
      <c r="J4721" t="s">
        <v>136</v>
      </c>
      <c r="K4721" t="s">
        <v>137</v>
      </c>
      <c r="L4721" t="s">
        <v>13737</v>
      </c>
      <c r="M4721" t="s">
        <v>13738</v>
      </c>
      <c r="N4721">
        <v>4.6111111000000003E-2</v>
      </c>
      <c r="O4721">
        <v>0</v>
      </c>
      <c r="P4721">
        <v>662</v>
      </c>
      <c r="Q4721">
        <v>35</v>
      </c>
      <c r="R4721">
        <v>68</v>
      </c>
      <c r="S4721">
        <v>11</v>
      </c>
      <c r="T4721">
        <v>76</v>
      </c>
      <c r="U4721">
        <v>3</v>
      </c>
      <c r="V4721">
        <v>0</v>
      </c>
      <c r="W4721">
        <v>0</v>
      </c>
      <c r="X4721">
        <v>4.5581430023655196</v>
      </c>
      <c r="Y4721">
        <v>3.0705689693782015</v>
      </c>
      <c r="Z4721">
        <v>1.3257927487812444</v>
      </c>
      <c r="AA4721">
        <v>4.0107332235820374</v>
      </c>
      <c r="AB4721">
        <v>2.0256025135708855</v>
      </c>
      <c r="AC4721">
        <v>2.8784130813514208</v>
      </c>
      <c r="AD4721">
        <v>0</v>
      </c>
      <c r="AE4721">
        <v>17.869253539029309</v>
      </c>
    </row>
    <row r="4722" spans="1:31" x14ac:dyDescent="0.25">
      <c r="A4722">
        <v>1816135</v>
      </c>
      <c r="B4722">
        <v>1</v>
      </c>
      <c r="C4722" t="s">
        <v>80</v>
      </c>
      <c r="D4722" t="s">
        <v>105</v>
      </c>
      <c r="E4722" t="s">
        <v>131</v>
      </c>
      <c r="F4722" t="s">
        <v>13739</v>
      </c>
      <c r="G4722" t="s">
        <v>231</v>
      </c>
      <c r="H4722" t="s">
        <v>134</v>
      </c>
      <c r="I4722" t="s">
        <v>135</v>
      </c>
      <c r="J4722" t="s">
        <v>136</v>
      </c>
      <c r="K4722" t="s">
        <v>137</v>
      </c>
      <c r="L4722" t="s">
        <v>13740</v>
      </c>
      <c r="M4722" t="s">
        <v>13741</v>
      </c>
      <c r="N4722">
        <v>4.3452777769999997</v>
      </c>
      <c r="O4722">
        <v>0</v>
      </c>
      <c r="P4722">
        <v>0</v>
      </c>
      <c r="Q4722">
        <v>0</v>
      </c>
      <c r="R4722">
        <v>3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0.27480731626131172</v>
      </c>
      <c r="AA4722">
        <v>0</v>
      </c>
      <c r="AB4722">
        <v>0</v>
      </c>
      <c r="AC4722">
        <v>0</v>
      </c>
      <c r="AD4722">
        <v>0</v>
      </c>
      <c r="AE4722">
        <v>0.27480731626131172</v>
      </c>
    </row>
    <row r="4723" spans="1:31" x14ac:dyDescent="0.25">
      <c r="A4723">
        <v>1815986</v>
      </c>
      <c r="B4723">
        <v>1</v>
      </c>
      <c r="C4723" t="s">
        <v>80</v>
      </c>
      <c r="D4723" t="s">
        <v>90</v>
      </c>
      <c r="E4723" t="s">
        <v>146</v>
      </c>
      <c r="F4723" t="s">
        <v>13742</v>
      </c>
      <c r="G4723" t="s">
        <v>148</v>
      </c>
      <c r="H4723" t="s">
        <v>143</v>
      </c>
      <c r="I4723" t="s">
        <v>135</v>
      </c>
      <c r="J4723" t="s">
        <v>3</v>
      </c>
      <c r="K4723" t="s">
        <v>137</v>
      </c>
      <c r="L4723" t="s">
        <v>13743</v>
      </c>
      <c r="M4723" t="s">
        <v>13744</v>
      </c>
      <c r="N4723">
        <v>1.395</v>
      </c>
      <c r="O4723">
        <v>0</v>
      </c>
      <c r="P4723">
        <v>1689</v>
      </c>
      <c r="Q4723">
        <v>0</v>
      </c>
      <c r="R4723">
        <v>0</v>
      </c>
      <c r="S4723">
        <v>0</v>
      </c>
      <c r="T4723">
        <v>46</v>
      </c>
      <c r="U4723">
        <v>0</v>
      </c>
      <c r="V4723">
        <v>0</v>
      </c>
      <c r="W4723">
        <v>0</v>
      </c>
      <c r="X4723">
        <v>593.04919526565254</v>
      </c>
      <c r="Y4723">
        <v>0</v>
      </c>
      <c r="Z4723">
        <v>0</v>
      </c>
      <c r="AA4723">
        <v>0</v>
      </c>
      <c r="AB4723">
        <v>63.011436572523287</v>
      </c>
      <c r="AC4723">
        <v>0</v>
      </c>
      <c r="AD4723">
        <v>0</v>
      </c>
      <c r="AE4723">
        <v>656.06063183817582</v>
      </c>
    </row>
    <row r="4724" spans="1:31" x14ac:dyDescent="0.25">
      <c r="A4724">
        <v>1815737</v>
      </c>
      <c r="B4724">
        <v>1</v>
      </c>
      <c r="C4724" t="s">
        <v>80</v>
      </c>
      <c r="D4724" t="s">
        <v>85</v>
      </c>
      <c r="E4724" t="s">
        <v>193</v>
      </c>
      <c r="F4724" t="s">
        <v>13745</v>
      </c>
      <c r="G4724" t="s">
        <v>235</v>
      </c>
      <c r="H4724" t="s">
        <v>134</v>
      </c>
      <c r="I4724" t="s">
        <v>135</v>
      </c>
      <c r="J4724" t="s">
        <v>136</v>
      </c>
      <c r="K4724" t="s">
        <v>137</v>
      </c>
      <c r="L4724" t="s">
        <v>13746</v>
      </c>
      <c r="M4724" t="s">
        <v>13747</v>
      </c>
      <c r="N4724">
        <v>1.8816666660000001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4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12.416568163645801</v>
      </c>
      <c r="AC4724">
        <v>0</v>
      </c>
      <c r="AD4724">
        <v>0</v>
      </c>
      <c r="AE4724">
        <v>12.416568163645801</v>
      </c>
    </row>
    <row r="4725" spans="1:31" x14ac:dyDescent="0.25">
      <c r="A4725">
        <v>1815886</v>
      </c>
      <c r="B4725">
        <v>1</v>
      </c>
      <c r="C4725" t="s">
        <v>81</v>
      </c>
      <c r="D4725" t="s">
        <v>112</v>
      </c>
      <c r="E4725" t="s">
        <v>146</v>
      </c>
      <c r="F4725" t="s">
        <v>13748</v>
      </c>
      <c r="G4725" t="s">
        <v>170</v>
      </c>
      <c r="H4725" t="s">
        <v>143</v>
      </c>
      <c r="I4725" t="s">
        <v>135</v>
      </c>
      <c r="J4725" t="s">
        <v>136</v>
      </c>
      <c r="K4725" t="s">
        <v>137</v>
      </c>
      <c r="L4725" t="s">
        <v>13749</v>
      </c>
      <c r="M4725" t="s">
        <v>13750</v>
      </c>
      <c r="N4725">
        <v>2.414722222</v>
      </c>
      <c r="O4725">
        <v>0</v>
      </c>
      <c r="P4725">
        <v>152</v>
      </c>
      <c r="Q4725">
        <v>0</v>
      </c>
      <c r="R4725">
        <v>50</v>
      </c>
      <c r="S4725">
        <v>0</v>
      </c>
      <c r="T4725">
        <v>26</v>
      </c>
      <c r="U4725">
        <v>0</v>
      </c>
      <c r="V4725">
        <v>0</v>
      </c>
      <c r="W4725">
        <v>0</v>
      </c>
      <c r="X4725">
        <v>86.683121530615693</v>
      </c>
      <c r="Y4725">
        <v>0</v>
      </c>
      <c r="Z4725">
        <v>7.982673261082021</v>
      </c>
      <c r="AA4725">
        <v>0</v>
      </c>
      <c r="AB4725">
        <v>4.3628490447491508</v>
      </c>
      <c r="AC4725">
        <v>0</v>
      </c>
      <c r="AD4725">
        <v>0</v>
      </c>
      <c r="AE4725">
        <v>99.028643836446875</v>
      </c>
    </row>
    <row r="4726" spans="1:31" x14ac:dyDescent="0.25">
      <c r="A4726">
        <v>1816427</v>
      </c>
      <c r="B4726">
        <v>1</v>
      </c>
      <c r="C4726" t="s">
        <v>80</v>
      </c>
      <c r="D4726" t="s">
        <v>93</v>
      </c>
      <c r="E4726" t="s">
        <v>193</v>
      </c>
      <c r="F4726" t="s">
        <v>13751</v>
      </c>
      <c r="G4726" t="s">
        <v>826</v>
      </c>
      <c r="H4726" t="s">
        <v>134</v>
      </c>
      <c r="I4726" t="s">
        <v>135</v>
      </c>
      <c r="J4726" t="s">
        <v>136</v>
      </c>
      <c r="K4726" t="s">
        <v>137</v>
      </c>
      <c r="L4726" t="s">
        <v>13752</v>
      </c>
      <c r="M4726" t="s">
        <v>13753</v>
      </c>
      <c r="N4726">
        <v>1.1297222220000001</v>
      </c>
      <c r="O4726">
        <v>0</v>
      </c>
      <c r="P4726">
        <v>3</v>
      </c>
      <c r="Q4726">
        <v>0</v>
      </c>
      <c r="R4726">
        <v>2</v>
      </c>
      <c r="S4726">
        <v>0</v>
      </c>
      <c r="T4726">
        <v>3</v>
      </c>
      <c r="U4726">
        <v>0</v>
      </c>
      <c r="V4726">
        <v>0</v>
      </c>
      <c r="W4726">
        <v>0</v>
      </c>
      <c r="X4726">
        <v>0.95916928375709232</v>
      </c>
      <c r="Y4726">
        <v>0</v>
      </c>
      <c r="Z4726">
        <v>1.1649342601411319</v>
      </c>
      <c r="AA4726">
        <v>0</v>
      </c>
      <c r="AB4726">
        <v>29.155447750817025</v>
      </c>
      <c r="AC4726">
        <v>0</v>
      </c>
      <c r="AD4726">
        <v>0</v>
      </c>
      <c r="AE4726">
        <v>31.279551294715247</v>
      </c>
    </row>
    <row r="4727" spans="1:31" x14ac:dyDescent="0.25">
      <c r="A4727">
        <v>1816221</v>
      </c>
      <c r="B4727">
        <v>1</v>
      </c>
      <c r="C4727" t="s">
        <v>81</v>
      </c>
      <c r="D4727" t="s">
        <v>121</v>
      </c>
      <c r="E4727" t="s">
        <v>176</v>
      </c>
      <c r="F4727" t="s">
        <v>13754</v>
      </c>
      <c r="G4727" t="s">
        <v>142</v>
      </c>
      <c r="H4727" t="s">
        <v>143</v>
      </c>
      <c r="I4727" t="s">
        <v>135</v>
      </c>
      <c r="J4727" t="s">
        <v>136</v>
      </c>
      <c r="K4727" t="s">
        <v>137</v>
      </c>
      <c r="L4727" t="s">
        <v>13755</v>
      </c>
      <c r="M4727" t="s">
        <v>13756</v>
      </c>
      <c r="N4727">
        <v>0.700555555</v>
      </c>
      <c r="O4727">
        <v>0</v>
      </c>
      <c r="P4727">
        <v>149</v>
      </c>
      <c r="Q4727">
        <v>0</v>
      </c>
      <c r="R4727">
        <v>3</v>
      </c>
      <c r="S4727">
        <v>1</v>
      </c>
      <c r="T4727">
        <v>2</v>
      </c>
      <c r="U4727">
        <v>0</v>
      </c>
      <c r="V4727">
        <v>0</v>
      </c>
      <c r="W4727">
        <v>0</v>
      </c>
      <c r="X4727">
        <v>15.273965233570612</v>
      </c>
      <c r="Y4727">
        <v>0</v>
      </c>
      <c r="Z4727">
        <v>0.55656506543435502</v>
      </c>
      <c r="AA4727">
        <v>1.9984737206718204</v>
      </c>
      <c r="AB4727">
        <v>0.18326008039680441</v>
      </c>
      <c r="AC4727">
        <v>0</v>
      </c>
      <c r="AD4727">
        <v>0</v>
      </c>
      <c r="AE4727">
        <v>18.01226410007359</v>
      </c>
    </row>
    <row r="4728" spans="1:31" x14ac:dyDescent="0.25">
      <c r="A4728">
        <v>1815703</v>
      </c>
      <c r="B4728">
        <v>1</v>
      </c>
      <c r="C4728" t="s">
        <v>80</v>
      </c>
      <c r="D4728" t="s">
        <v>93</v>
      </c>
      <c r="E4728" t="s">
        <v>193</v>
      </c>
      <c r="F4728" t="s">
        <v>13757</v>
      </c>
      <c r="G4728" t="s">
        <v>235</v>
      </c>
      <c r="H4728" t="s">
        <v>134</v>
      </c>
      <c r="I4728" t="s">
        <v>135</v>
      </c>
      <c r="J4728" t="s">
        <v>136</v>
      </c>
      <c r="K4728" t="s">
        <v>137</v>
      </c>
      <c r="L4728" t="s">
        <v>13758</v>
      </c>
      <c r="M4728" t="s">
        <v>13759</v>
      </c>
      <c r="N4728">
        <v>5.8141666660000002</v>
      </c>
      <c r="O4728">
        <v>0</v>
      </c>
      <c r="P4728">
        <v>13</v>
      </c>
      <c r="Q4728">
        <v>0</v>
      </c>
      <c r="R4728">
        <v>0</v>
      </c>
      <c r="S4728">
        <v>0</v>
      </c>
      <c r="T4728">
        <v>1</v>
      </c>
      <c r="U4728">
        <v>0</v>
      </c>
      <c r="V4728">
        <v>0</v>
      </c>
      <c r="W4728">
        <v>0</v>
      </c>
      <c r="X4728">
        <v>3.7591773929243963</v>
      </c>
      <c r="Y4728">
        <v>0</v>
      </c>
      <c r="Z4728">
        <v>0</v>
      </c>
      <c r="AA4728">
        <v>0</v>
      </c>
      <c r="AB4728">
        <v>1.6403292016133335E-3</v>
      </c>
      <c r="AC4728">
        <v>0</v>
      </c>
      <c r="AD4728">
        <v>0</v>
      </c>
      <c r="AE4728">
        <v>3.7608177221260095</v>
      </c>
    </row>
    <row r="4729" spans="1:31" x14ac:dyDescent="0.25">
      <c r="A4729">
        <v>1816367</v>
      </c>
      <c r="B4729">
        <v>1</v>
      </c>
      <c r="C4729" t="s">
        <v>80</v>
      </c>
      <c r="D4729" t="s">
        <v>97</v>
      </c>
      <c r="E4729" t="s">
        <v>131</v>
      </c>
      <c r="F4729" t="s">
        <v>13760</v>
      </c>
      <c r="G4729" t="s">
        <v>231</v>
      </c>
      <c r="H4729" t="s">
        <v>134</v>
      </c>
      <c r="I4729" t="s">
        <v>135</v>
      </c>
      <c r="J4729" t="s">
        <v>136</v>
      </c>
      <c r="K4729" t="s">
        <v>137</v>
      </c>
      <c r="L4729" t="s">
        <v>13761</v>
      </c>
      <c r="M4729" t="s">
        <v>13762</v>
      </c>
      <c r="N4729">
        <v>2.2275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0.31952442093593003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0.31952442093593003</v>
      </c>
    </row>
    <row r="4730" spans="1:31" x14ac:dyDescent="0.25">
      <c r="A4730">
        <v>1815680</v>
      </c>
      <c r="B4730">
        <v>1</v>
      </c>
      <c r="C4730" t="s">
        <v>80</v>
      </c>
      <c r="D4730" t="s">
        <v>94</v>
      </c>
      <c r="E4730" t="s">
        <v>176</v>
      </c>
      <c r="F4730" t="s">
        <v>13763</v>
      </c>
      <c r="G4730" t="s">
        <v>142</v>
      </c>
      <c r="H4730" t="s">
        <v>143</v>
      </c>
      <c r="I4730" t="s">
        <v>135</v>
      </c>
      <c r="J4730" t="s">
        <v>136</v>
      </c>
      <c r="K4730" t="s">
        <v>137</v>
      </c>
      <c r="L4730" t="s">
        <v>13764</v>
      </c>
      <c r="M4730" t="s">
        <v>13765</v>
      </c>
      <c r="N4730">
        <v>5.4444444000000002E-2</v>
      </c>
      <c r="O4730">
        <v>0</v>
      </c>
      <c r="P4730">
        <v>2700</v>
      </c>
      <c r="Q4730">
        <v>0</v>
      </c>
      <c r="R4730">
        <v>11</v>
      </c>
      <c r="S4730">
        <v>1</v>
      </c>
      <c r="T4730">
        <v>855</v>
      </c>
      <c r="U4730">
        <v>0</v>
      </c>
      <c r="V4730">
        <v>0</v>
      </c>
      <c r="W4730">
        <v>0</v>
      </c>
      <c r="X4730">
        <v>25.915400096302122</v>
      </c>
      <c r="Y4730">
        <v>0</v>
      </c>
      <c r="Z4730">
        <v>0.10853412316078889</v>
      </c>
      <c r="AA4730">
        <v>3.3344666365245899</v>
      </c>
      <c r="AB4730">
        <v>17.592011122947472</v>
      </c>
      <c r="AC4730">
        <v>0</v>
      </c>
      <c r="AD4730">
        <v>0</v>
      </c>
      <c r="AE4730">
        <v>46.950411978934973</v>
      </c>
    </row>
    <row r="4731" spans="1:31" x14ac:dyDescent="0.25">
      <c r="A4731">
        <v>1816413</v>
      </c>
      <c r="B4731">
        <v>1</v>
      </c>
      <c r="C4731" t="s">
        <v>80</v>
      </c>
      <c r="D4731" t="s">
        <v>94</v>
      </c>
      <c r="E4731" t="s">
        <v>193</v>
      </c>
      <c r="F4731" t="s">
        <v>13766</v>
      </c>
      <c r="G4731" t="s">
        <v>235</v>
      </c>
      <c r="H4731" t="s">
        <v>134</v>
      </c>
      <c r="I4731" t="s">
        <v>135</v>
      </c>
      <c r="J4731" t="s">
        <v>136</v>
      </c>
      <c r="K4731" t="s">
        <v>137</v>
      </c>
      <c r="L4731" t="s">
        <v>13767</v>
      </c>
      <c r="M4731" t="s">
        <v>13768</v>
      </c>
      <c r="N4731">
        <v>1.993055555</v>
      </c>
      <c r="O4731">
        <v>0</v>
      </c>
      <c r="P4731">
        <v>120</v>
      </c>
      <c r="Q4731">
        <v>0</v>
      </c>
      <c r="R4731">
        <v>0</v>
      </c>
      <c r="S4731">
        <v>0</v>
      </c>
      <c r="T4731">
        <v>20</v>
      </c>
      <c r="U4731">
        <v>0</v>
      </c>
      <c r="V4731">
        <v>0</v>
      </c>
      <c r="W4731">
        <v>0</v>
      </c>
      <c r="X4731">
        <v>95.909518556149422</v>
      </c>
      <c r="Y4731">
        <v>0</v>
      </c>
      <c r="Z4731">
        <v>0</v>
      </c>
      <c r="AA4731">
        <v>0</v>
      </c>
      <c r="AB4731">
        <v>37.723476039743019</v>
      </c>
      <c r="AC4731">
        <v>0</v>
      </c>
      <c r="AD4731">
        <v>0</v>
      </c>
      <c r="AE4731">
        <v>133.63299459589246</v>
      </c>
    </row>
    <row r="4732" spans="1:31" x14ac:dyDescent="0.25">
      <c r="A4732">
        <v>1815749</v>
      </c>
      <c r="B4732">
        <v>1</v>
      </c>
      <c r="C4732" t="s">
        <v>80</v>
      </c>
      <c r="D4732" t="s">
        <v>94</v>
      </c>
      <c r="E4732" t="s">
        <v>193</v>
      </c>
      <c r="F4732" t="s">
        <v>13769</v>
      </c>
      <c r="G4732" t="s">
        <v>373</v>
      </c>
      <c r="H4732" t="s">
        <v>134</v>
      </c>
      <c r="I4732" t="s">
        <v>135</v>
      </c>
      <c r="J4732" t="s">
        <v>136</v>
      </c>
      <c r="K4732" t="s">
        <v>137</v>
      </c>
      <c r="L4732" t="s">
        <v>13770</v>
      </c>
      <c r="M4732" t="s">
        <v>13771</v>
      </c>
      <c r="N4732">
        <v>3.0813888880000002</v>
      </c>
      <c r="O4732">
        <v>0</v>
      </c>
      <c r="P4732">
        <v>9</v>
      </c>
      <c r="Q4732">
        <v>0</v>
      </c>
      <c r="R4732">
        <v>0</v>
      </c>
      <c r="S4732">
        <v>0</v>
      </c>
      <c r="T4732">
        <v>2</v>
      </c>
      <c r="U4732">
        <v>0</v>
      </c>
      <c r="V4732">
        <v>0</v>
      </c>
      <c r="W4732">
        <v>0</v>
      </c>
      <c r="X4732">
        <v>3.5988969416577445</v>
      </c>
      <c r="Y4732">
        <v>0</v>
      </c>
      <c r="Z4732">
        <v>0</v>
      </c>
      <c r="AA4732">
        <v>0</v>
      </c>
      <c r="AB4732">
        <v>4.0876063295843004</v>
      </c>
      <c r="AC4732">
        <v>0</v>
      </c>
      <c r="AD4732">
        <v>0</v>
      </c>
      <c r="AE4732">
        <v>7.6865032712420449</v>
      </c>
    </row>
    <row r="4733" spans="1:31" x14ac:dyDescent="0.25">
      <c r="A4733">
        <v>1816244</v>
      </c>
      <c r="B4733">
        <v>1</v>
      </c>
      <c r="C4733" t="s">
        <v>80</v>
      </c>
      <c r="D4733" t="s">
        <v>93</v>
      </c>
      <c r="E4733" t="s">
        <v>131</v>
      </c>
      <c r="F4733" t="s">
        <v>13772</v>
      </c>
      <c r="G4733" t="s">
        <v>231</v>
      </c>
      <c r="H4733" t="s">
        <v>134</v>
      </c>
      <c r="I4733" t="s">
        <v>135</v>
      </c>
      <c r="J4733" t="s">
        <v>136</v>
      </c>
      <c r="K4733" t="s">
        <v>137</v>
      </c>
      <c r="L4733" t="s">
        <v>13773</v>
      </c>
      <c r="M4733" t="s">
        <v>13774</v>
      </c>
      <c r="N4733">
        <v>1.77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2.8625052228222229E-4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2.8625052228222229E-4</v>
      </c>
    </row>
    <row r="4734" spans="1:31" x14ac:dyDescent="0.25">
      <c r="A4734">
        <v>1815726</v>
      </c>
      <c r="B4734">
        <v>1</v>
      </c>
      <c r="C4734" t="s">
        <v>81</v>
      </c>
      <c r="D4734" t="s">
        <v>128</v>
      </c>
      <c r="E4734" t="s">
        <v>291</v>
      </c>
      <c r="F4734" t="s">
        <v>13775</v>
      </c>
      <c r="G4734" t="s">
        <v>424</v>
      </c>
      <c r="H4734" t="s">
        <v>134</v>
      </c>
      <c r="I4734" t="s">
        <v>135</v>
      </c>
      <c r="J4734" t="s">
        <v>136</v>
      </c>
      <c r="K4734" t="s">
        <v>137</v>
      </c>
      <c r="L4734" t="s">
        <v>13776</v>
      </c>
      <c r="M4734" t="s">
        <v>13777</v>
      </c>
      <c r="N4734">
        <v>1.9950000000000001</v>
      </c>
      <c r="O4734">
        <v>0</v>
      </c>
      <c r="P4734">
        <v>182</v>
      </c>
      <c r="Q4734">
        <v>0</v>
      </c>
      <c r="R4734">
        <v>18</v>
      </c>
      <c r="S4734">
        <v>0</v>
      </c>
      <c r="T4734">
        <v>16</v>
      </c>
      <c r="U4734">
        <v>0</v>
      </c>
      <c r="V4734">
        <v>0</v>
      </c>
      <c r="W4734">
        <v>0</v>
      </c>
      <c r="X4734">
        <v>75.016649171987225</v>
      </c>
      <c r="Y4734">
        <v>0</v>
      </c>
      <c r="Z4734">
        <v>11.92309514263507</v>
      </c>
      <c r="AA4734">
        <v>0</v>
      </c>
      <c r="AB4734">
        <v>25.18936980105391</v>
      </c>
      <c r="AC4734">
        <v>0</v>
      </c>
      <c r="AD4734">
        <v>0</v>
      </c>
      <c r="AE4734">
        <v>112.1291141156762</v>
      </c>
    </row>
    <row r="4735" spans="1:31" x14ac:dyDescent="0.25">
      <c r="A4735">
        <v>1816390</v>
      </c>
      <c r="B4735">
        <v>1</v>
      </c>
      <c r="C4735" t="s">
        <v>81</v>
      </c>
      <c r="D4735" t="s">
        <v>122</v>
      </c>
      <c r="E4735" t="s">
        <v>146</v>
      </c>
      <c r="F4735" t="s">
        <v>13778</v>
      </c>
      <c r="G4735" t="s">
        <v>170</v>
      </c>
      <c r="H4735" t="s">
        <v>143</v>
      </c>
      <c r="I4735" t="s">
        <v>135</v>
      </c>
      <c r="J4735" t="s">
        <v>136</v>
      </c>
      <c r="K4735" t="s">
        <v>137</v>
      </c>
      <c r="L4735" t="s">
        <v>13779</v>
      </c>
      <c r="M4735" t="s">
        <v>13780</v>
      </c>
      <c r="N4735">
        <v>1.5175000000000001</v>
      </c>
      <c r="O4735">
        <v>0</v>
      </c>
      <c r="P4735">
        <v>232</v>
      </c>
      <c r="Q4735">
        <v>0</v>
      </c>
      <c r="R4735">
        <v>15</v>
      </c>
      <c r="S4735">
        <v>0</v>
      </c>
      <c r="T4735">
        <v>27</v>
      </c>
      <c r="U4735">
        <v>0</v>
      </c>
      <c r="V4735">
        <v>0</v>
      </c>
      <c r="W4735">
        <v>0</v>
      </c>
      <c r="X4735">
        <v>59.250795664924766</v>
      </c>
      <c r="Y4735">
        <v>0</v>
      </c>
      <c r="Z4735">
        <v>21.999146069396847</v>
      </c>
      <c r="AA4735">
        <v>0</v>
      </c>
      <c r="AB4735">
        <v>6.4242619418813742</v>
      </c>
      <c r="AC4735">
        <v>0</v>
      </c>
      <c r="AD4735">
        <v>0</v>
      </c>
      <c r="AE4735">
        <v>87.674203676202978</v>
      </c>
    </row>
    <row r="4736" spans="1:31" x14ac:dyDescent="0.25">
      <c r="A4736">
        <v>1816204</v>
      </c>
      <c r="B4736">
        <v>1</v>
      </c>
      <c r="C4736" t="s">
        <v>80</v>
      </c>
      <c r="D4736" t="s">
        <v>90</v>
      </c>
      <c r="E4736" t="s">
        <v>131</v>
      </c>
      <c r="F4736" t="s">
        <v>13781</v>
      </c>
      <c r="G4736" t="s">
        <v>231</v>
      </c>
      <c r="H4736" t="s">
        <v>134</v>
      </c>
      <c r="I4736" t="s">
        <v>135</v>
      </c>
      <c r="J4736" t="s">
        <v>136</v>
      </c>
      <c r="K4736" t="s">
        <v>137</v>
      </c>
      <c r="L4736" t="s">
        <v>13782</v>
      </c>
      <c r="M4736" t="s">
        <v>13783</v>
      </c>
      <c r="N4736">
        <v>5.4838888880000001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1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0.4585726568562517</v>
      </c>
      <c r="AC4736">
        <v>0</v>
      </c>
      <c r="AD4736">
        <v>0</v>
      </c>
      <c r="AE4736">
        <v>0.4585726568562517</v>
      </c>
    </row>
    <row r="4737" spans="1:31" x14ac:dyDescent="0.25">
      <c r="A4737">
        <v>1815766</v>
      </c>
      <c r="B4737">
        <v>1</v>
      </c>
      <c r="C4737" t="s">
        <v>81</v>
      </c>
      <c r="D4737" t="s">
        <v>123</v>
      </c>
      <c r="E4737" t="s">
        <v>291</v>
      </c>
      <c r="F4737" t="s">
        <v>13706</v>
      </c>
      <c r="G4737" t="s">
        <v>235</v>
      </c>
      <c r="H4737" t="s">
        <v>134</v>
      </c>
      <c r="I4737" t="s">
        <v>135</v>
      </c>
      <c r="J4737" t="s">
        <v>136</v>
      </c>
      <c r="K4737" t="s">
        <v>137</v>
      </c>
      <c r="L4737" t="s">
        <v>13784</v>
      </c>
      <c r="M4737" t="s">
        <v>13785</v>
      </c>
      <c r="N4737">
        <v>3.3774999999999999</v>
      </c>
      <c r="O4737">
        <v>0</v>
      </c>
      <c r="P4737">
        <v>42</v>
      </c>
      <c r="Q4737">
        <v>0</v>
      </c>
      <c r="R4737">
        <v>2</v>
      </c>
      <c r="S4737">
        <v>0</v>
      </c>
      <c r="T4737">
        <v>4</v>
      </c>
      <c r="U4737">
        <v>0</v>
      </c>
      <c r="V4737">
        <v>0</v>
      </c>
      <c r="W4737">
        <v>0</v>
      </c>
      <c r="X4737">
        <v>45.416641968158515</v>
      </c>
      <c r="Y4737">
        <v>0</v>
      </c>
      <c r="Z4737">
        <v>5.1915513783481542</v>
      </c>
      <c r="AA4737">
        <v>0</v>
      </c>
      <c r="AB4737">
        <v>5.4217411633033858</v>
      </c>
      <c r="AC4737">
        <v>0</v>
      </c>
      <c r="AD4737">
        <v>0</v>
      </c>
      <c r="AE4737">
        <v>56.029934509810055</v>
      </c>
    </row>
    <row r="4738" spans="1:31" x14ac:dyDescent="0.25">
      <c r="A4738">
        <v>1816098</v>
      </c>
      <c r="B4738">
        <v>1</v>
      </c>
      <c r="C4738" t="s">
        <v>81</v>
      </c>
      <c r="D4738" t="s">
        <v>113</v>
      </c>
      <c r="E4738" t="s">
        <v>193</v>
      </c>
      <c r="F4738" t="s">
        <v>13786</v>
      </c>
      <c r="G4738" t="s">
        <v>373</v>
      </c>
      <c r="H4738" t="s">
        <v>134</v>
      </c>
      <c r="I4738" t="s">
        <v>135</v>
      </c>
      <c r="J4738" t="s">
        <v>136</v>
      </c>
      <c r="K4738" t="s">
        <v>137</v>
      </c>
      <c r="L4738" t="s">
        <v>13787</v>
      </c>
      <c r="M4738" t="s">
        <v>13788</v>
      </c>
      <c r="N4738">
        <v>6.3172222219999998</v>
      </c>
      <c r="O4738">
        <v>0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0.12104815270842667</v>
      </c>
      <c r="AA4738">
        <v>0</v>
      </c>
      <c r="AB4738">
        <v>0</v>
      </c>
      <c r="AC4738">
        <v>0</v>
      </c>
      <c r="AD4738">
        <v>0</v>
      </c>
      <c r="AE4738">
        <v>0.12104815270842667</v>
      </c>
    </row>
    <row r="4739" spans="1:31" x14ac:dyDescent="0.25">
      <c r="A4739">
        <v>1816350</v>
      </c>
      <c r="B4739">
        <v>1</v>
      </c>
      <c r="C4739" t="s">
        <v>81</v>
      </c>
      <c r="D4739" t="s">
        <v>116</v>
      </c>
      <c r="E4739" t="s">
        <v>193</v>
      </c>
      <c r="F4739" t="s">
        <v>13789</v>
      </c>
      <c r="G4739" t="s">
        <v>235</v>
      </c>
      <c r="H4739" t="s">
        <v>134</v>
      </c>
      <c r="I4739" t="s">
        <v>135</v>
      </c>
      <c r="J4739" t="s">
        <v>136</v>
      </c>
      <c r="K4739" t="s">
        <v>137</v>
      </c>
      <c r="L4739" t="s">
        <v>13790</v>
      </c>
      <c r="M4739" t="s">
        <v>13791</v>
      </c>
      <c r="N4739">
        <v>1.6802777769999999</v>
      </c>
      <c r="O4739">
        <v>0</v>
      </c>
      <c r="P4739">
        <v>17</v>
      </c>
      <c r="Q4739">
        <v>0</v>
      </c>
      <c r="R4739">
        <v>0</v>
      </c>
      <c r="S4739">
        <v>0</v>
      </c>
      <c r="T4739">
        <v>2</v>
      </c>
      <c r="U4739">
        <v>0</v>
      </c>
      <c r="V4739">
        <v>0</v>
      </c>
      <c r="W4739">
        <v>0</v>
      </c>
      <c r="X4739">
        <v>6.2957246106622593</v>
      </c>
      <c r="Y4739">
        <v>0</v>
      </c>
      <c r="Z4739">
        <v>0</v>
      </c>
      <c r="AA4739">
        <v>0</v>
      </c>
      <c r="AB4739">
        <v>0.58101921241855836</v>
      </c>
      <c r="AC4739">
        <v>0</v>
      </c>
      <c r="AD4739">
        <v>0</v>
      </c>
      <c r="AE4739">
        <v>6.876743823080818</v>
      </c>
    </row>
    <row r="4740" spans="1:31" x14ac:dyDescent="0.25">
      <c r="A4740">
        <v>1816307</v>
      </c>
      <c r="B4740">
        <v>1</v>
      </c>
      <c r="C4740" t="s">
        <v>80</v>
      </c>
      <c r="D4740" t="s">
        <v>110</v>
      </c>
      <c r="E4740" t="s">
        <v>131</v>
      </c>
      <c r="F4740" t="s">
        <v>13792</v>
      </c>
      <c r="G4740" t="s">
        <v>231</v>
      </c>
      <c r="H4740" t="s">
        <v>134</v>
      </c>
      <c r="I4740" t="s">
        <v>135</v>
      </c>
      <c r="J4740" t="s">
        <v>136</v>
      </c>
      <c r="K4740" t="s">
        <v>137</v>
      </c>
      <c r="L4740" t="s">
        <v>13793</v>
      </c>
      <c r="M4740" t="s">
        <v>13794</v>
      </c>
      <c r="N4740">
        <v>1.7336111110000001</v>
      </c>
      <c r="O4740">
        <v>0</v>
      </c>
      <c r="P4740">
        <v>2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0.70360410188142919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0.70360410188142919</v>
      </c>
    </row>
    <row r="4741" spans="1:31" x14ac:dyDescent="0.25">
      <c r="A4741">
        <v>1815663</v>
      </c>
      <c r="B4741">
        <v>1</v>
      </c>
      <c r="C4741" t="s">
        <v>80</v>
      </c>
      <c r="D4741" t="s">
        <v>107</v>
      </c>
      <c r="E4741" t="s">
        <v>193</v>
      </c>
      <c r="F4741" t="s">
        <v>13795</v>
      </c>
      <c r="G4741" t="s">
        <v>235</v>
      </c>
      <c r="H4741" t="s">
        <v>134</v>
      </c>
      <c r="I4741" t="s">
        <v>135</v>
      </c>
      <c r="J4741" t="s">
        <v>136</v>
      </c>
      <c r="K4741" t="s">
        <v>137</v>
      </c>
      <c r="L4741" t="s">
        <v>13796</v>
      </c>
      <c r="M4741" t="s">
        <v>13797</v>
      </c>
      <c r="N4741">
        <v>5.1605555550000002</v>
      </c>
      <c r="O4741">
        <v>0</v>
      </c>
      <c r="P4741">
        <v>81</v>
      </c>
      <c r="Q4741">
        <v>0</v>
      </c>
      <c r="R4741">
        <v>0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45.939740286991601</v>
      </c>
      <c r="Y4741">
        <v>0</v>
      </c>
      <c r="Z4741">
        <v>0</v>
      </c>
      <c r="AA4741">
        <v>0</v>
      </c>
      <c r="AB4741">
        <v>6.4098115339419008</v>
      </c>
      <c r="AC4741">
        <v>0</v>
      </c>
      <c r="AD4741">
        <v>0</v>
      </c>
      <c r="AE4741">
        <v>52.349551820933499</v>
      </c>
    </row>
    <row r="4742" spans="1:31" x14ac:dyDescent="0.25">
      <c r="A4742">
        <v>1815912</v>
      </c>
      <c r="B4742">
        <v>1</v>
      </c>
      <c r="C4742" t="s">
        <v>81</v>
      </c>
      <c r="D4742" t="s">
        <v>113</v>
      </c>
      <c r="E4742" t="s">
        <v>176</v>
      </c>
      <c r="F4742" t="s">
        <v>13798</v>
      </c>
      <c r="G4742" t="s">
        <v>142</v>
      </c>
      <c r="H4742" t="s">
        <v>143</v>
      </c>
      <c r="I4742" t="s">
        <v>135</v>
      </c>
      <c r="J4742" t="s">
        <v>136</v>
      </c>
      <c r="K4742" t="s">
        <v>137</v>
      </c>
      <c r="L4742" t="s">
        <v>13799</v>
      </c>
      <c r="M4742" t="s">
        <v>13800</v>
      </c>
      <c r="N4742">
        <v>0.92305555500000003</v>
      </c>
      <c r="O4742">
        <v>13</v>
      </c>
      <c r="P4742">
        <v>278</v>
      </c>
      <c r="Q4742">
        <v>137</v>
      </c>
      <c r="R4742">
        <v>158</v>
      </c>
      <c r="S4742">
        <v>16</v>
      </c>
      <c r="T4742">
        <v>21</v>
      </c>
      <c r="U4742">
        <v>0</v>
      </c>
      <c r="V4742">
        <v>0</v>
      </c>
      <c r="W4742">
        <v>4.4875281808914949</v>
      </c>
      <c r="X4742">
        <v>55.110023081211544</v>
      </c>
      <c r="Y4742">
        <v>114.3609688610115</v>
      </c>
      <c r="Z4742">
        <v>73.884919392322416</v>
      </c>
      <c r="AA4742">
        <v>26.33134742568371</v>
      </c>
      <c r="AB4742">
        <v>15.012747327411132</v>
      </c>
      <c r="AC4742">
        <v>0</v>
      </c>
      <c r="AD4742">
        <v>0</v>
      </c>
      <c r="AE4742">
        <v>289.18753426853181</v>
      </c>
    </row>
    <row r="4743" spans="1:31" x14ac:dyDescent="0.25">
      <c r="A4743">
        <v>1815666</v>
      </c>
      <c r="B4743">
        <v>1</v>
      </c>
      <c r="C4743" t="s">
        <v>80</v>
      </c>
      <c r="D4743" t="s">
        <v>96</v>
      </c>
      <c r="E4743" t="s">
        <v>326</v>
      </c>
      <c r="F4743" t="s">
        <v>13801</v>
      </c>
      <c r="G4743" t="s">
        <v>235</v>
      </c>
      <c r="H4743" t="s">
        <v>134</v>
      </c>
      <c r="I4743" t="s">
        <v>135</v>
      </c>
      <c r="J4743" t="s">
        <v>136</v>
      </c>
      <c r="K4743" t="s">
        <v>137</v>
      </c>
      <c r="L4743" t="s">
        <v>13802</v>
      </c>
      <c r="M4743" t="s">
        <v>13803</v>
      </c>
      <c r="N4743">
        <v>2.0697222219999998</v>
      </c>
      <c r="O4743">
        <v>0</v>
      </c>
      <c r="P4743">
        <v>10</v>
      </c>
      <c r="Q4743">
        <v>0</v>
      </c>
      <c r="R4743">
        <v>0</v>
      </c>
      <c r="S4743">
        <v>0</v>
      </c>
      <c r="T4743">
        <v>2</v>
      </c>
      <c r="U4743">
        <v>0</v>
      </c>
      <c r="V4743">
        <v>0</v>
      </c>
      <c r="W4743">
        <v>0</v>
      </c>
      <c r="X4743">
        <v>4.1500426306550837</v>
      </c>
      <c r="Y4743">
        <v>0</v>
      </c>
      <c r="Z4743">
        <v>0</v>
      </c>
      <c r="AA4743">
        <v>0</v>
      </c>
      <c r="AB4743">
        <v>8.3244101939181334</v>
      </c>
      <c r="AC4743">
        <v>0</v>
      </c>
      <c r="AD4743">
        <v>0</v>
      </c>
      <c r="AE4743">
        <v>12.474452824573216</v>
      </c>
    </row>
    <row r="4744" spans="1:31" x14ac:dyDescent="0.25">
      <c r="A4744">
        <v>1816058</v>
      </c>
      <c r="B4744">
        <v>1</v>
      </c>
      <c r="C4744" t="s">
        <v>81</v>
      </c>
      <c r="D4744" t="s">
        <v>127</v>
      </c>
      <c r="E4744" t="s">
        <v>193</v>
      </c>
      <c r="F4744" t="s">
        <v>1345</v>
      </c>
      <c r="G4744" t="s">
        <v>373</v>
      </c>
      <c r="H4744" t="s">
        <v>134</v>
      </c>
      <c r="I4744" t="s">
        <v>135</v>
      </c>
      <c r="J4744" t="s">
        <v>136</v>
      </c>
      <c r="K4744" t="s">
        <v>137</v>
      </c>
      <c r="L4744" t="s">
        <v>13804</v>
      </c>
      <c r="M4744" t="s">
        <v>13805</v>
      </c>
      <c r="N4744">
        <v>4.8647222220000002</v>
      </c>
      <c r="O4744">
        <v>0</v>
      </c>
      <c r="P4744">
        <v>42</v>
      </c>
      <c r="Q4744">
        <v>0</v>
      </c>
      <c r="R4744">
        <v>1</v>
      </c>
      <c r="S4744">
        <v>0</v>
      </c>
      <c r="T4744">
        <v>10</v>
      </c>
      <c r="U4744">
        <v>0</v>
      </c>
      <c r="V4744">
        <v>0</v>
      </c>
      <c r="W4744">
        <v>0</v>
      </c>
      <c r="X4744">
        <v>42.641032388399125</v>
      </c>
      <c r="Y4744">
        <v>0</v>
      </c>
      <c r="Z4744">
        <v>3.6831086023591877</v>
      </c>
      <c r="AA4744">
        <v>0</v>
      </c>
      <c r="AB4744">
        <v>14.747987254387748</v>
      </c>
      <c r="AC4744">
        <v>0</v>
      </c>
      <c r="AD4744">
        <v>0</v>
      </c>
      <c r="AE4744">
        <v>61.072128245146061</v>
      </c>
    </row>
    <row r="4745" spans="1:31" x14ac:dyDescent="0.25">
      <c r="A4745">
        <v>1816304</v>
      </c>
      <c r="B4745">
        <v>1</v>
      </c>
      <c r="C4745" t="s">
        <v>80</v>
      </c>
      <c r="D4745" t="s">
        <v>94</v>
      </c>
      <c r="E4745" t="s">
        <v>176</v>
      </c>
      <c r="F4745" t="s">
        <v>5986</v>
      </c>
      <c r="G4745" t="s">
        <v>158</v>
      </c>
      <c r="H4745" t="s">
        <v>143</v>
      </c>
      <c r="I4745" t="s">
        <v>135</v>
      </c>
      <c r="J4745" t="s">
        <v>136</v>
      </c>
      <c r="K4745" t="s">
        <v>137</v>
      </c>
      <c r="L4745" t="s">
        <v>13806</v>
      </c>
      <c r="M4745" t="s">
        <v>13807</v>
      </c>
      <c r="N4745">
        <v>0.33583333300000001</v>
      </c>
      <c r="O4745">
        <v>0</v>
      </c>
      <c r="P4745">
        <v>0</v>
      </c>
      <c r="Q4745">
        <v>14</v>
      </c>
      <c r="R4745">
        <v>44</v>
      </c>
      <c r="S4745">
        <v>1</v>
      </c>
      <c r="T4745">
        <v>2</v>
      </c>
      <c r="U4745">
        <v>1</v>
      </c>
      <c r="V4745">
        <v>0</v>
      </c>
      <c r="W4745">
        <v>0</v>
      </c>
      <c r="X4745">
        <v>0</v>
      </c>
      <c r="Y4745">
        <v>9.2129204702509959</v>
      </c>
      <c r="Z4745">
        <v>11.835577259892746</v>
      </c>
      <c r="AA4745">
        <v>0</v>
      </c>
      <c r="AB4745">
        <v>0.83551725929879994</v>
      </c>
      <c r="AC4745">
        <v>3.3341313915012996</v>
      </c>
      <c r="AD4745">
        <v>0</v>
      </c>
      <c r="AE4745">
        <v>25.218146380943843</v>
      </c>
    </row>
    <row r="4746" spans="1:31" x14ac:dyDescent="0.25">
      <c r="A4746">
        <v>1816161</v>
      </c>
      <c r="B4746">
        <v>1</v>
      </c>
      <c r="C4746" t="s">
        <v>81</v>
      </c>
      <c r="D4746" t="s">
        <v>122</v>
      </c>
      <c r="E4746" t="s">
        <v>339</v>
      </c>
      <c r="F4746" t="s">
        <v>13808</v>
      </c>
      <c r="G4746" t="s">
        <v>612</v>
      </c>
      <c r="H4746" t="s">
        <v>143</v>
      </c>
      <c r="I4746" t="s">
        <v>135</v>
      </c>
      <c r="J4746" t="s">
        <v>3</v>
      </c>
      <c r="K4746" t="s">
        <v>137</v>
      </c>
      <c r="L4746" t="s">
        <v>13809</v>
      </c>
      <c r="M4746" t="s">
        <v>13810</v>
      </c>
      <c r="N4746">
        <v>0.31888888799999998</v>
      </c>
      <c r="O4746">
        <v>13</v>
      </c>
      <c r="P4746">
        <v>8265</v>
      </c>
      <c r="Q4746">
        <v>40</v>
      </c>
      <c r="R4746">
        <v>79</v>
      </c>
      <c r="S4746">
        <v>12</v>
      </c>
      <c r="T4746">
        <v>468</v>
      </c>
      <c r="U4746">
        <v>2</v>
      </c>
      <c r="V4746">
        <v>0</v>
      </c>
      <c r="W4746">
        <v>0.67986042381013001</v>
      </c>
      <c r="X4746">
        <v>509.85601479466527</v>
      </c>
      <c r="Y4746">
        <v>27.014678067814842</v>
      </c>
      <c r="Z4746">
        <v>4.3021449249488732</v>
      </c>
      <c r="AA4746">
        <v>97.675845834586738</v>
      </c>
      <c r="AB4746">
        <v>98.720292505956309</v>
      </c>
      <c r="AC4746">
        <v>1.4677457774969735</v>
      </c>
      <c r="AD4746">
        <v>0</v>
      </c>
      <c r="AE4746">
        <v>739.71658232927905</v>
      </c>
    </row>
    <row r="4747" spans="1:31" x14ac:dyDescent="0.25">
      <c r="A4747">
        <v>1815832</v>
      </c>
      <c r="B4747">
        <v>1</v>
      </c>
      <c r="C4747" t="s">
        <v>80</v>
      </c>
      <c r="D4747" t="s">
        <v>94</v>
      </c>
      <c r="E4747" t="s">
        <v>176</v>
      </c>
      <c r="F4747" t="s">
        <v>13811</v>
      </c>
      <c r="G4747" t="s">
        <v>142</v>
      </c>
      <c r="H4747" t="s">
        <v>143</v>
      </c>
      <c r="I4747" t="s">
        <v>135</v>
      </c>
      <c r="J4747" t="s">
        <v>136</v>
      </c>
      <c r="K4747" t="s">
        <v>137</v>
      </c>
      <c r="L4747" t="s">
        <v>13812</v>
      </c>
      <c r="M4747" t="s">
        <v>13558</v>
      </c>
      <c r="N4747">
        <v>0.13666666599999999</v>
      </c>
      <c r="O4747">
        <v>0</v>
      </c>
      <c r="P4747">
        <v>12182</v>
      </c>
      <c r="Q4747">
        <v>0</v>
      </c>
      <c r="R4747">
        <v>177</v>
      </c>
      <c r="S4747">
        <v>2</v>
      </c>
      <c r="T4747">
        <v>1548</v>
      </c>
      <c r="U4747">
        <v>0</v>
      </c>
      <c r="V4747">
        <v>0</v>
      </c>
      <c r="W4747">
        <v>0</v>
      </c>
      <c r="X4747">
        <v>416.34883928333551</v>
      </c>
      <c r="Y4747">
        <v>0</v>
      </c>
      <c r="Z4747">
        <v>5.5374141333676485</v>
      </c>
      <c r="AA4747">
        <v>58.49976318865707</v>
      </c>
      <c r="AB4747">
        <v>127.30959098142571</v>
      </c>
      <c r="AC4747">
        <v>0</v>
      </c>
      <c r="AD4747">
        <v>0</v>
      </c>
      <c r="AE4747">
        <v>607.69560758678597</v>
      </c>
    </row>
    <row r="4748" spans="1:31" x14ac:dyDescent="0.25">
      <c r="A4748">
        <v>1816138</v>
      </c>
      <c r="B4748">
        <v>1</v>
      </c>
      <c r="C4748" t="s">
        <v>80</v>
      </c>
      <c r="D4748" t="s">
        <v>96</v>
      </c>
      <c r="E4748" t="s">
        <v>131</v>
      </c>
      <c r="F4748" t="s">
        <v>13813</v>
      </c>
      <c r="G4748" t="s">
        <v>133</v>
      </c>
      <c r="H4748" t="s">
        <v>134</v>
      </c>
      <c r="I4748" t="s">
        <v>135</v>
      </c>
      <c r="J4748" t="s">
        <v>136</v>
      </c>
      <c r="K4748" t="s">
        <v>137</v>
      </c>
      <c r="L4748" t="s">
        <v>13814</v>
      </c>
      <c r="M4748" t="s">
        <v>13815</v>
      </c>
      <c r="N4748">
        <v>6.6113888879999996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</row>
    <row r="4749" spans="1:31" x14ac:dyDescent="0.25">
      <c r="A4749">
        <v>1816118</v>
      </c>
      <c r="B4749">
        <v>1</v>
      </c>
      <c r="C4749" t="s">
        <v>80</v>
      </c>
      <c r="D4749" t="s">
        <v>103</v>
      </c>
      <c r="E4749" t="s">
        <v>140</v>
      </c>
      <c r="F4749" t="s">
        <v>6114</v>
      </c>
      <c r="G4749" t="s">
        <v>142</v>
      </c>
      <c r="H4749" t="s">
        <v>143</v>
      </c>
      <c r="I4749" t="s">
        <v>135</v>
      </c>
      <c r="J4749" t="s">
        <v>136</v>
      </c>
      <c r="K4749" t="s">
        <v>137</v>
      </c>
      <c r="L4749" t="s">
        <v>13816</v>
      </c>
      <c r="M4749" t="s">
        <v>13817</v>
      </c>
      <c r="N4749">
        <v>0.44916666599999999</v>
      </c>
      <c r="O4749">
        <v>0</v>
      </c>
      <c r="P4749">
        <v>54</v>
      </c>
      <c r="Q4749">
        <v>1</v>
      </c>
      <c r="R4749">
        <v>52</v>
      </c>
      <c r="S4749">
        <v>14</v>
      </c>
      <c r="T4749">
        <v>31</v>
      </c>
      <c r="U4749">
        <v>17</v>
      </c>
      <c r="V4749">
        <v>0</v>
      </c>
      <c r="W4749">
        <v>0</v>
      </c>
      <c r="X4749">
        <v>5.1558114798586567</v>
      </c>
      <c r="Y4749">
        <v>0.40237168014787333</v>
      </c>
      <c r="Z4749">
        <v>3.7847708705058176</v>
      </c>
      <c r="AA4749">
        <v>41.262689958585483</v>
      </c>
      <c r="AB4749">
        <v>11.70614756340767</v>
      </c>
      <c r="AC4749">
        <v>840.61012042379957</v>
      </c>
      <c r="AD4749">
        <v>0</v>
      </c>
      <c r="AE4749">
        <v>902.92191197630507</v>
      </c>
    </row>
    <row r="4750" spans="1:31" x14ac:dyDescent="0.25">
      <c r="A4750">
        <v>1815952</v>
      </c>
      <c r="B4750">
        <v>1</v>
      </c>
      <c r="C4750" t="s">
        <v>80</v>
      </c>
      <c r="D4750" t="s">
        <v>94</v>
      </c>
      <c r="E4750" t="s">
        <v>176</v>
      </c>
      <c r="F4750" t="s">
        <v>13818</v>
      </c>
      <c r="G4750" t="s">
        <v>142</v>
      </c>
      <c r="H4750" t="s">
        <v>143</v>
      </c>
      <c r="I4750" t="s">
        <v>135</v>
      </c>
      <c r="J4750" t="s">
        <v>136</v>
      </c>
      <c r="K4750" t="s">
        <v>137</v>
      </c>
      <c r="L4750" t="s">
        <v>13819</v>
      </c>
      <c r="M4750" t="s">
        <v>13820</v>
      </c>
      <c r="N4750">
        <v>3.3083333330000002</v>
      </c>
      <c r="O4750">
        <v>0</v>
      </c>
      <c r="P4750">
        <v>0</v>
      </c>
      <c r="Q4750">
        <v>4</v>
      </c>
      <c r="R4750">
        <v>0</v>
      </c>
      <c r="S4750">
        <v>6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10.296442096306357</v>
      </c>
      <c r="Z4750">
        <v>0</v>
      </c>
      <c r="AA4750">
        <v>93.748066414970154</v>
      </c>
      <c r="AB4750">
        <v>0</v>
      </c>
      <c r="AC4750">
        <v>0</v>
      </c>
      <c r="AD4750">
        <v>0</v>
      </c>
      <c r="AE4750">
        <v>104.04450851127652</v>
      </c>
    </row>
    <row r="4751" spans="1:31" x14ac:dyDescent="0.25">
      <c r="A4751">
        <v>1816018</v>
      </c>
      <c r="B4751">
        <v>1</v>
      </c>
      <c r="C4751" t="s">
        <v>81</v>
      </c>
      <c r="D4751" t="s">
        <v>120</v>
      </c>
      <c r="E4751" t="s">
        <v>291</v>
      </c>
      <c r="F4751" t="s">
        <v>13821</v>
      </c>
      <c r="G4751" t="s">
        <v>424</v>
      </c>
      <c r="H4751" t="s">
        <v>134</v>
      </c>
      <c r="I4751" t="s">
        <v>135</v>
      </c>
      <c r="J4751" t="s">
        <v>136</v>
      </c>
      <c r="K4751" t="s">
        <v>137</v>
      </c>
      <c r="L4751" t="s">
        <v>13822</v>
      </c>
      <c r="M4751" t="s">
        <v>13823</v>
      </c>
      <c r="N4751">
        <v>1.864166666</v>
      </c>
      <c r="O4751">
        <v>0</v>
      </c>
      <c r="P4751">
        <v>0</v>
      </c>
      <c r="Q4751">
        <v>0</v>
      </c>
      <c r="R4751">
        <v>5</v>
      </c>
      <c r="S4751">
        <v>0</v>
      </c>
      <c r="T4751">
        <v>1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2.3525108098725429</v>
      </c>
      <c r="AA4751">
        <v>0</v>
      </c>
      <c r="AB4751">
        <v>6.8556680506308316</v>
      </c>
      <c r="AC4751">
        <v>0</v>
      </c>
      <c r="AD4751">
        <v>0</v>
      </c>
      <c r="AE4751">
        <v>9.2081788605033736</v>
      </c>
    </row>
    <row r="4752" spans="1:31" x14ac:dyDescent="0.25">
      <c r="A4752">
        <v>1815975</v>
      </c>
      <c r="B4752">
        <v>1</v>
      </c>
      <c r="C4752" t="s">
        <v>81</v>
      </c>
      <c r="D4752" t="s">
        <v>117</v>
      </c>
      <c r="E4752" t="s">
        <v>146</v>
      </c>
      <c r="F4752" t="s">
        <v>13824</v>
      </c>
      <c r="G4752" t="s">
        <v>263</v>
      </c>
      <c r="H4752" t="s">
        <v>143</v>
      </c>
      <c r="I4752" t="s">
        <v>135</v>
      </c>
      <c r="J4752" t="s">
        <v>136</v>
      </c>
      <c r="K4752" t="s">
        <v>159</v>
      </c>
      <c r="L4752" t="s">
        <v>13825</v>
      </c>
      <c r="M4752" t="s">
        <v>13826</v>
      </c>
      <c r="N4752">
        <v>1.440519444</v>
      </c>
      <c r="O4752">
        <v>0</v>
      </c>
      <c r="P4752">
        <v>29</v>
      </c>
      <c r="Q4752">
        <v>0</v>
      </c>
      <c r="R4752">
        <v>1</v>
      </c>
      <c r="S4752">
        <v>0</v>
      </c>
      <c r="T4752">
        <v>14</v>
      </c>
      <c r="U4752">
        <v>0</v>
      </c>
      <c r="V4752">
        <v>1</v>
      </c>
      <c r="W4752">
        <v>0</v>
      </c>
      <c r="X4752">
        <v>5.3515536763920162</v>
      </c>
      <c r="Y4752">
        <v>0</v>
      </c>
      <c r="Z4752">
        <v>0.28217999325337839</v>
      </c>
      <c r="AA4752">
        <v>0</v>
      </c>
      <c r="AB4752">
        <v>6.3110517254671983</v>
      </c>
      <c r="AC4752">
        <v>0</v>
      </c>
      <c r="AD4752">
        <v>1.7788962449049779</v>
      </c>
      <c r="AE4752">
        <v>13.723681640017571</v>
      </c>
    </row>
    <row r="4753" spans="1:31" x14ac:dyDescent="0.25">
      <c r="A4753">
        <v>1815995</v>
      </c>
      <c r="B4753">
        <v>1</v>
      </c>
      <c r="C4753" t="s">
        <v>80</v>
      </c>
      <c r="D4753" t="s">
        <v>111</v>
      </c>
      <c r="E4753" t="s">
        <v>291</v>
      </c>
      <c r="F4753" t="s">
        <v>13827</v>
      </c>
      <c r="G4753" t="s">
        <v>279</v>
      </c>
      <c r="H4753" t="s">
        <v>134</v>
      </c>
      <c r="I4753" t="s">
        <v>135</v>
      </c>
      <c r="J4753" t="s">
        <v>136</v>
      </c>
      <c r="K4753" t="s">
        <v>137</v>
      </c>
      <c r="L4753" t="s">
        <v>13828</v>
      </c>
      <c r="M4753" t="s">
        <v>13829</v>
      </c>
      <c r="N4753">
        <v>0.324444444</v>
      </c>
      <c r="O4753">
        <v>0</v>
      </c>
      <c r="P4753">
        <v>33</v>
      </c>
      <c r="Q4753">
        <v>0</v>
      </c>
      <c r="R4753">
        <v>41</v>
      </c>
      <c r="S4753">
        <v>0</v>
      </c>
      <c r="T4753">
        <v>28</v>
      </c>
      <c r="U4753">
        <v>0</v>
      </c>
      <c r="V4753">
        <v>0</v>
      </c>
      <c r="W4753">
        <v>0</v>
      </c>
      <c r="X4753">
        <v>5.4863923207963508</v>
      </c>
      <c r="Y4753">
        <v>0</v>
      </c>
      <c r="Z4753">
        <v>8.3975454578468547</v>
      </c>
      <c r="AA4753">
        <v>0</v>
      </c>
      <c r="AB4753">
        <v>22.71453035147557</v>
      </c>
      <c r="AC4753">
        <v>0</v>
      </c>
      <c r="AD4753">
        <v>0</v>
      </c>
      <c r="AE4753">
        <v>36.598468130118775</v>
      </c>
    </row>
    <row r="4754" spans="1:31" x14ac:dyDescent="0.25">
      <c r="A4754">
        <v>1816144</v>
      </c>
      <c r="B4754">
        <v>1</v>
      </c>
      <c r="C4754" t="s">
        <v>81</v>
      </c>
      <c r="D4754" t="s">
        <v>113</v>
      </c>
      <c r="E4754" t="s">
        <v>193</v>
      </c>
      <c r="F4754" t="s">
        <v>13830</v>
      </c>
      <c r="G4754" t="s">
        <v>235</v>
      </c>
      <c r="H4754" t="s">
        <v>134</v>
      </c>
      <c r="I4754" t="s">
        <v>135</v>
      </c>
      <c r="J4754" t="s">
        <v>136</v>
      </c>
      <c r="K4754" t="s">
        <v>137</v>
      </c>
      <c r="L4754" t="s">
        <v>13831</v>
      </c>
      <c r="M4754" t="s">
        <v>13832</v>
      </c>
      <c r="N4754">
        <v>8.5177777769999992</v>
      </c>
      <c r="O4754">
        <v>0</v>
      </c>
      <c r="P4754">
        <v>24</v>
      </c>
      <c r="Q4754">
        <v>0</v>
      </c>
      <c r="R4754">
        <v>1</v>
      </c>
      <c r="S4754">
        <v>0</v>
      </c>
      <c r="T4754">
        <v>1</v>
      </c>
      <c r="U4754">
        <v>0</v>
      </c>
      <c r="V4754">
        <v>0</v>
      </c>
      <c r="W4754">
        <v>0</v>
      </c>
      <c r="X4754">
        <v>31.08470389963038</v>
      </c>
      <c r="Y4754">
        <v>0</v>
      </c>
      <c r="Z4754">
        <v>5.1177842832447915</v>
      </c>
      <c r="AA4754">
        <v>0</v>
      </c>
      <c r="AB4754">
        <v>4.4915237858058532</v>
      </c>
      <c r="AC4754">
        <v>0</v>
      </c>
      <c r="AD4754">
        <v>0</v>
      </c>
      <c r="AE4754">
        <v>40.694011968681025</v>
      </c>
    </row>
    <row r="4755" spans="1:31" x14ac:dyDescent="0.25">
      <c r="A4755">
        <v>1816038</v>
      </c>
      <c r="B4755">
        <v>1</v>
      </c>
      <c r="C4755" t="s">
        <v>80</v>
      </c>
      <c r="D4755" t="s">
        <v>101</v>
      </c>
      <c r="E4755" t="s">
        <v>146</v>
      </c>
      <c r="F4755" t="s">
        <v>13833</v>
      </c>
      <c r="G4755" t="s">
        <v>142</v>
      </c>
      <c r="H4755" t="s">
        <v>143</v>
      </c>
      <c r="I4755" t="s">
        <v>135</v>
      </c>
      <c r="J4755" t="s">
        <v>136</v>
      </c>
      <c r="K4755" t="s">
        <v>137</v>
      </c>
      <c r="L4755" t="s">
        <v>13834</v>
      </c>
      <c r="M4755" t="s">
        <v>13835</v>
      </c>
      <c r="N4755">
        <v>0.77694444399999996</v>
      </c>
      <c r="O4755">
        <v>0</v>
      </c>
      <c r="P4755">
        <v>2048</v>
      </c>
      <c r="Q4755">
        <v>0</v>
      </c>
      <c r="R4755">
        <v>0</v>
      </c>
      <c r="S4755">
        <v>1</v>
      </c>
      <c r="T4755">
        <v>245</v>
      </c>
      <c r="U4755">
        <v>0</v>
      </c>
      <c r="V4755">
        <v>0</v>
      </c>
      <c r="W4755">
        <v>0</v>
      </c>
      <c r="X4755">
        <v>287.97146119630145</v>
      </c>
      <c r="Y4755">
        <v>0</v>
      </c>
      <c r="Z4755">
        <v>0</v>
      </c>
      <c r="AA4755">
        <v>5.4691248687281488</v>
      </c>
      <c r="AB4755">
        <v>187.37646707675748</v>
      </c>
      <c r="AC4755">
        <v>0</v>
      </c>
      <c r="AD4755">
        <v>0</v>
      </c>
      <c r="AE4755">
        <v>480.81705314178708</v>
      </c>
    </row>
    <row r="4756" spans="1:31" x14ac:dyDescent="0.25">
      <c r="A4756">
        <v>1816430</v>
      </c>
      <c r="B4756">
        <v>1</v>
      </c>
      <c r="C4756" t="s">
        <v>80</v>
      </c>
      <c r="D4756" t="s">
        <v>100</v>
      </c>
      <c r="E4756" t="s">
        <v>146</v>
      </c>
      <c r="F4756" t="s">
        <v>13836</v>
      </c>
      <c r="G4756" t="s">
        <v>163</v>
      </c>
      <c r="H4756" t="s">
        <v>143</v>
      </c>
      <c r="I4756" t="s">
        <v>135</v>
      </c>
      <c r="J4756" t="s">
        <v>136</v>
      </c>
      <c r="K4756" t="s">
        <v>137</v>
      </c>
      <c r="L4756" t="s">
        <v>13837</v>
      </c>
      <c r="M4756" t="s">
        <v>13838</v>
      </c>
      <c r="N4756">
        <v>0.82305555500000005</v>
      </c>
      <c r="O4756">
        <v>0</v>
      </c>
      <c r="P4756">
        <v>3</v>
      </c>
      <c r="Q4756">
        <v>0</v>
      </c>
      <c r="R4756">
        <v>3</v>
      </c>
      <c r="S4756">
        <v>0</v>
      </c>
      <c r="T4756">
        <v>8</v>
      </c>
      <c r="U4756">
        <v>0</v>
      </c>
      <c r="V4756">
        <v>1</v>
      </c>
      <c r="W4756">
        <v>0</v>
      </c>
      <c r="X4756">
        <v>1.6562997755034488</v>
      </c>
      <c r="Y4756">
        <v>0</v>
      </c>
      <c r="Z4756">
        <v>1.3594792153150186</v>
      </c>
      <c r="AA4756">
        <v>0</v>
      </c>
      <c r="AB4756">
        <v>4.6429873582481278</v>
      </c>
      <c r="AC4756">
        <v>0</v>
      </c>
      <c r="AD4756">
        <v>0</v>
      </c>
      <c r="AE4756">
        <v>7.6587663490665951</v>
      </c>
    </row>
    <row r="4757" spans="1:31" x14ac:dyDescent="0.25">
      <c r="A4757">
        <v>1815932</v>
      </c>
      <c r="B4757">
        <v>1</v>
      </c>
      <c r="C4757" t="s">
        <v>81</v>
      </c>
      <c r="D4757" t="s">
        <v>119</v>
      </c>
      <c r="E4757" t="s">
        <v>140</v>
      </c>
      <c r="F4757" t="s">
        <v>198</v>
      </c>
      <c r="G4757" t="s">
        <v>142</v>
      </c>
      <c r="H4757" t="s">
        <v>143</v>
      </c>
      <c r="I4757" t="s">
        <v>199</v>
      </c>
      <c r="J4757" t="s">
        <v>136</v>
      </c>
      <c r="K4757" t="s">
        <v>137</v>
      </c>
      <c r="L4757" t="s">
        <v>13839</v>
      </c>
      <c r="M4757" t="s">
        <v>13840</v>
      </c>
      <c r="N4757">
        <v>0.01</v>
      </c>
      <c r="O4757">
        <v>0</v>
      </c>
      <c r="P4757">
        <v>920</v>
      </c>
      <c r="Q4757">
        <v>44</v>
      </c>
      <c r="R4757">
        <v>110</v>
      </c>
      <c r="S4757">
        <v>1</v>
      </c>
      <c r="T4757">
        <v>64</v>
      </c>
      <c r="U4757">
        <v>0</v>
      </c>
      <c r="V4757">
        <v>0</v>
      </c>
      <c r="W4757">
        <v>0</v>
      </c>
      <c r="X4757">
        <v>1.8285599033288091</v>
      </c>
      <c r="Y4757">
        <v>4.0450993926594006</v>
      </c>
      <c r="Z4757">
        <v>2.9473857393409784</v>
      </c>
      <c r="AA4757">
        <v>7.5647290717020005E-2</v>
      </c>
      <c r="AB4757">
        <v>0.19787768702705996</v>
      </c>
      <c r="AC4757">
        <v>0</v>
      </c>
      <c r="AD4757">
        <v>0</v>
      </c>
      <c r="AE4757">
        <v>9.0945700130732678</v>
      </c>
    </row>
    <row r="4758" spans="1:31" x14ac:dyDescent="0.25">
      <c r="A4758">
        <v>1815683</v>
      </c>
      <c r="B4758">
        <v>1</v>
      </c>
      <c r="C4758" t="s">
        <v>80</v>
      </c>
      <c r="D4758" t="s">
        <v>90</v>
      </c>
      <c r="E4758" t="s">
        <v>193</v>
      </c>
      <c r="F4758" t="s">
        <v>13841</v>
      </c>
      <c r="G4758" t="s">
        <v>235</v>
      </c>
      <c r="H4758" t="s">
        <v>134</v>
      </c>
      <c r="I4758" t="s">
        <v>135</v>
      </c>
      <c r="J4758" t="s">
        <v>136</v>
      </c>
      <c r="K4758" t="s">
        <v>137</v>
      </c>
      <c r="L4758" t="s">
        <v>13842</v>
      </c>
      <c r="M4758" t="s">
        <v>13843</v>
      </c>
      <c r="N4758">
        <v>1.0580555549999999</v>
      </c>
      <c r="O4758">
        <v>0</v>
      </c>
      <c r="P4758">
        <v>99</v>
      </c>
      <c r="Q4758">
        <v>0</v>
      </c>
      <c r="R4758">
        <v>0</v>
      </c>
      <c r="S4758">
        <v>0</v>
      </c>
      <c r="T4758">
        <v>5</v>
      </c>
      <c r="U4758">
        <v>0</v>
      </c>
      <c r="V4758">
        <v>0</v>
      </c>
      <c r="W4758">
        <v>0</v>
      </c>
      <c r="X4758">
        <v>24.390945700054388</v>
      </c>
      <c r="Y4758">
        <v>0</v>
      </c>
      <c r="Z4758">
        <v>0</v>
      </c>
      <c r="AA4758">
        <v>0</v>
      </c>
      <c r="AB4758">
        <v>0.96917335738765775</v>
      </c>
      <c r="AC4758">
        <v>0</v>
      </c>
      <c r="AD4758">
        <v>0</v>
      </c>
      <c r="AE4758">
        <v>25.360119057442045</v>
      </c>
    </row>
    <row r="4759" spans="1:31" x14ac:dyDescent="0.25">
      <c r="A4759">
        <v>1816330</v>
      </c>
      <c r="B4759">
        <v>1</v>
      </c>
      <c r="C4759" t="s">
        <v>80</v>
      </c>
      <c r="D4759" t="s">
        <v>83</v>
      </c>
      <c r="E4759" t="s">
        <v>131</v>
      </c>
      <c r="F4759" t="s">
        <v>13844</v>
      </c>
      <c r="G4759" t="s">
        <v>209</v>
      </c>
      <c r="H4759" t="s">
        <v>134</v>
      </c>
      <c r="I4759" t="s">
        <v>135</v>
      </c>
      <c r="J4759" t="s">
        <v>136</v>
      </c>
      <c r="K4759" t="s">
        <v>137</v>
      </c>
      <c r="L4759" t="s">
        <v>13845</v>
      </c>
      <c r="M4759" t="s">
        <v>13846</v>
      </c>
      <c r="N4759">
        <v>1.053055555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0.27134667815860003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0.27134667815860003</v>
      </c>
    </row>
    <row r="4760" spans="1:31" x14ac:dyDescent="0.25">
      <c r="A4760">
        <v>1815640</v>
      </c>
      <c r="B4760">
        <v>1</v>
      </c>
      <c r="C4760" t="s">
        <v>80</v>
      </c>
      <c r="D4760" t="s">
        <v>101</v>
      </c>
      <c r="E4760" t="s">
        <v>146</v>
      </c>
      <c r="F4760" t="s">
        <v>11244</v>
      </c>
      <c r="G4760" t="s">
        <v>142</v>
      </c>
      <c r="H4760" t="s">
        <v>143</v>
      </c>
      <c r="I4760" t="s">
        <v>135</v>
      </c>
      <c r="J4760" t="s">
        <v>136</v>
      </c>
      <c r="K4760" t="s">
        <v>137</v>
      </c>
      <c r="L4760" t="s">
        <v>13847</v>
      </c>
      <c r="M4760" t="s">
        <v>13848</v>
      </c>
      <c r="N4760">
        <v>0.86194444400000003</v>
      </c>
      <c r="O4760">
        <v>0</v>
      </c>
      <c r="P4760">
        <v>2205</v>
      </c>
      <c r="Q4760">
        <v>0</v>
      </c>
      <c r="R4760">
        <v>1</v>
      </c>
      <c r="S4760">
        <v>1</v>
      </c>
      <c r="T4760">
        <v>94</v>
      </c>
      <c r="U4760">
        <v>0</v>
      </c>
      <c r="V4760">
        <v>0</v>
      </c>
      <c r="W4760">
        <v>0</v>
      </c>
      <c r="X4760">
        <v>248.67717958258012</v>
      </c>
      <c r="Y4760">
        <v>0</v>
      </c>
      <c r="Z4760">
        <v>9.3345270598922225E-2</v>
      </c>
      <c r="AA4760">
        <v>4.089288048469145</v>
      </c>
      <c r="AB4760">
        <v>57.416446251765002</v>
      </c>
      <c r="AC4760">
        <v>0</v>
      </c>
      <c r="AD4760">
        <v>0</v>
      </c>
      <c r="AE4760">
        <v>310.27625915341321</v>
      </c>
    </row>
    <row r="4761" spans="1:31" x14ac:dyDescent="0.25">
      <c r="A4761">
        <v>1815700</v>
      </c>
      <c r="B4761">
        <v>1</v>
      </c>
      <c r="C4761" t="s">
        <v>81</v>
      </c>
      <c r="D4761" t="s">
        <v>118</v>
      </c>
      <c r="E4761" t="s">
        <v>146</v>
      </c>
      <c r="F4761" t="s">
        <v>13849</v>
      </c>
      <c r="G4761" t="s">
        <v>170</v>
      </c>
      <c r="H4761" t="s">
        <v>143</v>
      </c>
      <c r="I4761" t="s">
        <v>135</v>
      </c>
      <c r="J4761" t="s">
        <v>136</v>
      </c>
      <c r="K4761" t="s">
        <v>137</v>
      </c>
      <c r="L4761" t="s">
        <v>13850</v>
      </c>
      <c r="M4761" t="s">
        <v>13851</v>
      </c>
      <c r="N4761">
        <v>1.5672222220000001</v>
      </c>
      <c r="O4761">
        <v>0</v>
      </c>
      <c r="P4761">
        <v>0</v>
      </c>
      <c r="Q4761">
        <v>26</v>
      </c>
      <c r="R4761">
        <v>6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15.577420048334437</v>
      </c>
      <c r="Z4761">
        <v>9.0337294877859229</v>
      </c>
      <c r="AA4761">
        <v>0</v>
      </c>
      <c r="AB4761">
        <v>0</v>
      </c>
      <c r="AC4761">
        <v>0</v>
      </c>
      <c r="AD4761">
        <v>0</v>
      </c>
      <c r="AE4761">
        <v>24.611149536120358</v>
      </c>
    </row>
    <row r="4762" spans="1:31" x14ac:dyDescent="0.25">
      <c r="A4762">
        <v>1815723</v>
      </c>
      <c r="B4762">
        <v>1</v>
      </c>
      <c r="C4762" t="s">
        <v>80</v>
      </c>
      <c r="D4762" t="s">
        <v>94</v>
      </c>
      <c r="E4762" t="s">
        <v>176</v>
      </c>
      <c r="F4762" t="s">
        <v>13736</v>
      </c>
      <c r="G4762" t="s">
        <v>142</v>
      </c>
      <c r="H4762" t="s">
        <v>143</v>
      </c>
      <c r="I4762" t="s">
        <v>135</v>
      </c>
      <c r="J4762" t="s">
        <v>136</v>
      </c>
      <c r="K4762" t="s">
        <v>137</v>
      </c>
      <c r="L4762" t="s">
        <v>13852</v>
      </c>
      <c r="M4762" t="s">
        <v>13853</v>
      </c>
      <c r="N4762">
        <v>0.14444444400000001</v>
      </c>
      <c r="O4762">
        <v>0</v>
      </c>
      <c r="P4762">
        <v>662</v>
      </c>
      <c r="Q4762">
        <v>35</v>
      </c>
      <c r="R4762">
        <v>68</v>
      </c>
      <c r="S4762">
        <v>11</v>
      </c>
      <c r="T4762">
        <v>76</v>
      </c>
      <c r="U4762">
        <v>3</v>
      </c>
      <c r="V4762">
        <v>0</v>
      </c>
      <c r="W4762">
        <v>0</v>
      </c>
      <c r="X4762">
        <v>18.971882290570683</v>
      </c>
      <c r="Y4762">
        <v>12.644153590860263</v>
      </c>
      <c r="Z4762">
        <v>4.9025501153906044</v>
      </c>
      <c r="AA4762">
        <v>17.312766581546104</v>
      </c>
      <c r="AB4762">
        <v>9.3800603042596649</v>
      </c>
      <c r="AC4762">
        <v>15.896214152837468</v>
      </c>
      <c r="AD4762">
        <v>0</v>
      </c>
      <c r="AE4762">
        <v>79.107627035464787</v>
      </c>
    </row>
    <row r="4763" spans="1:31" x14ac:dyDescent="0.25">
      <c r="A4763">
        <v>1816055</v>
      </c>
      <c r="B4763">
        <v>1</v>
      </c>
      <c r="C4763" t="s">
        <v>81</v>
      </c>
      <c r="D4763" t="s">
        <v>115</v>
      </c>
      <c r="E4763" t="s">
        <v>146</v>
      </c>
      <c r="F4763" t="s">
        <v>13854</v>
      </c>
      <c r="G4763" t="s">
        <v>170</v>
      </c>
      <c r="H4763" t="s">
        <v>143</v>
      </c>
      <c r="I4763" t="s">
        <v>135</v>
      </c>
      <c r="J4763" t="s">
        <v>136</v>
      </c>
      <c r="K4763" t="s">
        <v>137</v>
      </c>
      <c r="L4763" t="s">
        <v>13855</v>
      </c>
      <c r="M4763" t="s">
        <v>13856</v>
      </c>
      <c r="N4763">
        <v>0.64500000000000002</v>
      </c>
      <c r="O4763">
        <v>0</v>
      </c>
      <c r="P4763">
        <v>26</v>
      </c>
      <c r="Q4763">
        <v>3</v>
      </c>
      <c r="R4763">
        <v>9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3.2723005457640411</v>
      </c>
      <c r="Y4763">
        <v>5.2027157316172907</v>
      </c>
      <c r="Z4763">
        <v>1.5144162185489867</v>
      </c>
      <c r="AA4763">
        <v>0</v>
      </c>
      <c r="AB4763">
        <v>0</v>
      </c>
      <c r="AC4763">
        <v>0</v>
      </c>
      <c r="AD4763">
        <v>0</v>
      </c>
      <c r="AE4763">
        <v>9.9894324959303198</v>
      </c>
    </row>
    <row r="4764" spans="1:31" x14ac:dyDescent="0.25">
      <c r="A4764">
        <v>1815746</v>
      </c>
      <c r="B4764">
        <v>1</v>
      </c>
      <c r="C4764" t="s">
        <v>81</v>
      </c>
      <c r="D4764" t="s">
        <v>115</v>
      </c>
      <c r="E4764" t="s">
        <v>140</v>
      </c>
      <c r="F4764" t="s">
        <v>13386</v>
      </c>
      <c r="G4764" t="s">
        <v>142</v>
      </c>
      <c r="H4764" t="s">
        <v>143</v>
      </c>
      <c r="I4764" t="s">
        <v>199</v>
      </c>
      <c r="J4764" t="s">
        <v>136</v>
      </c>
      <c r="K4764" t="s">
        <v>137</v>
      </c>
      <c r="L4764" t="s">
        <v>13857</v>
      </c>
      <c r="M4764" t="s">
        <v>13858</v>
      </c>
      <c r="N4764">
        <v>9.7222220000000008E-3</v>
      </c>
      <c r="O4764">
        <v>0</v>
      </c>
      <c r="P4764">
        <v>1226</v>
      </c>
      <c r="Q4764">
        <v>1</v>
      </c>
      <c r="R4764">
        <v>15</v>
      </c>
      <c r="S4764">
        <v>4</v>
      </c>
      <c r="T4764">
        <v>101</v>
      </c>
      <c r="U4764">
        <v>1</v>
      </c>
      <c r="V4764">
        <v>0</v>
      </c>
      <c r="W4764">
        <v>0</v>
      </c>
      <c r="X4764">
        <v>1.2369135634230388</v>
      </c>
      <c r="Y4764">
        <v>8.0042791248194443E-3</v>
      </c>
      <c r="Z4764">
        <v>4.4121100647458332E-3</v>
      </c>
      <c r="AA4764">
        <v>4.7383838316519454E-2</v>
      </c>
      <c r="AB4764">
        <v>0.25706858436911939</v>
      </c>
      <c r="AC4764">
        <v>0.23347405305207089</v>
      </c>
      <c r="AD4764">
        <v>0</v>
      </c>
      <c r="AE4764">
        <v>1.7872564283503138</v>
      </c>
    </row>
    <row r="4765" spans="1:31" x14ac:dyDescent="0.25">
      <c r="A4765">
        <v>1816078</v>
      </c>
      <c r="B4765">
        <v>1</v>
      </c>
      <c r="C4765" t="s">
        <v>80</v>
      </c>
      <c r="D4765" t="s">
        <v>88</v>
      </c>
      <c r="E4765" t="s">
        <v>193</v>
      </c>
      <c r="F4765" t="s">
        <v>13859</v>
      </c>
      <c r="G4765" t="s">
        <v>263</v>
      </c>
      <c r="H4765" t="s">
        <v>134</v>
      </c>
      <c r="I4765" t="s">
        <v>135</v>
      </c>
      <c r="J4765" t="s">
        <v>136</v>
      </c>
      <c r="K4765" t="s">
        <v>159</v>
      </c>
      <c r="L4765" t="s">
        <v>13860</v>
      </c>
      <c r="M4765" t="s">
        <v>13861</v>
      </c>
      <c r="N4765">
        <v>0.31834333300000001</v>
      </c>
      <c r="O4765">
        <v>0</v>
      </c>
      <c r="P4765">
        <v>105</v>
      </c>
      <c r="Q4765">
        <v>0</v>
      </c>
      <c r="R4765">
        <v>0</v>
      </c>
      <c r="S4765">
        <v>0</v>
      </c>
      <c r="T4765">
        <v>2</v>
      </c>
      <c r="U4765">
        <v>0</v>
      </c>
      <c r="V4765">
        <v>0</v>
      </c>
      <c r="W4765">
        <v>0</v>
      </c>
      <c r="X4765">
        <v>8.067762653534098</v>
      </c>
      <c r="Y4765">
        <v>0</v>
      </c>
      <c r="Z4765">
        <v>0</v>
      </c>
      <c r="AA4765">
        <v>0</v>
      </c>
      <c r="AB4765">
        <v>3.9452934709561668E-2</v>
      </c>
      <c r="AC4765">
        <v>0</v>
      </c>
      <c r="AD4765">
        <v>0</v>
      </c>
      <c r="AE4765">
        <v>8.1072155882436601</v>
      </c>
    </row>
    <row r="4766" spans="1:31" x14ac:dyDescent="0.25">
      <c r="A4766">
        <v>1816247</v>
      </c>
      <c r="B4766">
        <v>1</v>
      </c>
      <c r="C4766" t="s">
        <v>80</v>
      </c>
      <c r="D4766" t="s">
        <v>107</v>
      </c>
      <c r="E4766" t="s">
        <v>146</v>
      </c>
      <c r="F4766" t="s">
        <v>13862</v>
      </c>
      <c r="G4766" t="s">
        <v>593</v>
      </c>
      <c r="H4766" t="s">
        <v>143</v>
      </c>
      <c r="I4766" t="s">
        <v>135</v>
      </c>
      <c r="J4766" t="s">
        <v>136</v>
      </c>
      <c r="K4766" t="s">
        <v>137</v>
      </c>
      <c r="L4766" t="s">
        <v>13863</v>
      </c>
      <c r="M4766" t="s">
        <v>13864</v>
      </c>
      <c r="N4766">
        <v>9.1188888880000007</v>
      </c>
      <c r="O4766">
        <v>0</v>
      </c>
      <c r="P4766">
        <v>96</v>
      </c>
      <c r="Q4766">
        <v>0</v>
      </c>
      <c r="R4766">
        <v>0</v>
      </c>
      <c r="S4766">
        <v>0</v>
      </c>
      <c r="T4766">
        <v>4</v>
      </c>
      <c r="U4766">
        <v>0</v>
      </c>
      <c r="V4766">
        <v>0</v>
      </c>
      <c r="W4766">
        <v>0</v>
      </c>
      <c r="X4766">
        <v>53.800648130668989</v>
      </c>
      <c r="Y4766">
        <v>0</v>
      </c>
      <c r="Z4766">
        <v>0</v>
      </c>
      <c r="AA4766">
        <v>0</v>
      </c>
      <c r="AB4766">
        <v>16.772001867472479</v>
      </c>
      <c r="AC4766">
        <v>0</v>
      </c>
      <c r="AD4766">
        <v>0</v>
      </c>
      <c r="AE4766">
        <v>70.572649998141472</v>
      </c>
    </row>
    <row r="4767" spans="1:31" x14ac:dyDescent="0.25">
      <c r="A4767">
        <v>1816410</v>
      </c>
      <c r="B4767">
        <v>1</v>
      </c>
      <c r="C4767" t="s">
        <v>81</v>
      </c>
      <c r="D4767" t="s">
        <v>118</v>
      </c>
      <c r="E4767" t="s">
        <v>193</v>
      </c>
      <c r="F4767" t="s">
        <v>13865</v>
      </c>
      <c r="G4767" t="s">
        <v>6665</v>
      </c>
      <c r="H4767" t="s">
        <v>134</v>
      </c>
      <c r="I4767" t="s">
        <v>135</v>
      </c>
      <c r="J4767" t="s">
        <v>136</v>
      </c>
      <c r="K4767" t="s">
        <v>137</v>
      </c>
      <c r="L4767" t="s">
        <v>13866</v>
      </c>
      <c r="M4767" t="s">
        <v>13867</v>
      </c>
      <c r="N4767">
        <v>1.971944444</v>
      </c>
      <c r="O4767">
        <v>0</v>
      </c>
      <c r="P4767">
        <v>1</v>
      </c>
      <c r="Q4767">
        <v>0</v>
      </c>
      <c r="R4767">
        <v>1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8.9744185528388887E-4</v>
      </c>
      <c r="Y4767">
        <v>0</v>
      </c>
      <c r="Z4767">
        <v>2.10475876493155</v>
      </c>
      <c r="AA4767">
        <v>0</v>
      </c>
      <c r="AB4767">
        <v>6.274009360154615</v>
      </c>
      <c r="AC4767">
        <v>0</v>
      </c>
      <c r="AD4767">
        <v>0</v>
      </c>
      <c r="AE4767">
        <v>8.3796655669414495</v>
      </c>
    </row>
    <row r="4768" spans="1:31" x14ac:dyDescent="0.25">
      <c r="A4768">
        <v>1816224</v>
      </c>
      <c r="B4768">
        <v>1</v>
      </c>
      <c r="C4768" t="s">
        <v>81</v>
      </c>
      <c r="D4768" t="s">
        <v>113</v>
      </c>
      <c r="E4768" t="s">
        <v>339</v>
      </c>
      <c r="F4768" t="s">
        <v>13868</v>
      </c>
      <c r="G4768" t="s">
        <v>142</v>
      </c>
      <c r="H4768" t="s">
        <v>143</v>
      </c>
      <c r="I4768" t="s">
        <v>135</v>
      </c>
      <c r="J4768" t="s">
        <v>136</v>
      </c>
      <c r="K4768" t="s">
        <v>137</v>
      </c>
      <c r="L4768" t="s">
        <v>13869</v>
      </c>
      <c r="M4768" t="s">
        <v>13870</v>
      </c>
      <c r="N4768">
        <v>0.20200083299999999</v>
      </c>
      <c r="O4768">
        <v>0</v>
      </c>
      <c r="P4768">
        <v>242</v>
      </c>
      <c r="Q4768">
        <v>3</v>
      </c>
      <c r="R4768">
        <v>94</v>
      </c>
      <c r="S4768">
        <v>4</v>
      </c>
      <c r="T4768">
        <v>17</v>
      </c>
      <c r="U4768">
        <v>2</v>
      </c>
      <c r="V4768">
        <v>1</v>
      </c>
      <c r="W4768">
        <v>0</v>
      </c>
      <c r="X4768">
        <v>7.6400346593230575</v>
      </c>
      <c r="Y4768">
        <v>0.54926054833149529</v>
      </c>
      <c r="Z4768">
        <v>5.381250298478415</v>
      </c>
      <c r="AA4768">
        <v>26.074070049361971</v>
      </c>
      <c r="AB4768">
        <v>3.742370462616909</v>
      </c>
      <c r="AC4768">
        <v>0</v>
      </c>
      <c r="AD4768">
        <v>1.3565365272815848</v>
      </c>
      <c r="AE4768">
        <v>44.743522545393432</v>
      </c>
    </row>
    <row r="4769" spans="1:31" x14ac:dyDescent="0.25">
      <c r="A4769">
        <v>1815769</v>
      </c>
      <c r="B4769">
        <v>1</v>
      </c>
      <c r="C4769" t="s">
        <v>80</v>
      </c>
      <c r="D4769" t="s">
        <v>91</v>
      </c>
      <c r="E4769" t="s">
        <v>176</v>
      </c>
      <c r="F4769" t="s">
        <v>8084</v>
      </c>
      <c r="G4769" t="s">
        <v>142</v>
      </c>
      <c r="H4769" t="s">
        <v>143</v>
      </c>
      <c r="I4769" t="s">
        <v>135</v>
      </c>
      <c r="J4769" t="s">
        <v>136</v>
      </c>
      <c r="K4769" t="s">
        <v>137</v>
      </c>
      <c r="L4769" t="s">
        <v>13871</v>
      </c>
      <c r="M4769" t="s">
        <v>13872</v>
      </c>
      <c r="N4769">
        <v>0.22805555499999999</v>
      </c>
      <c r="O4769">
        <v>0</v>
      </c>
      <c r="P4769">
        <v>0</v>
      </c>
      <c r="Q4769">
        <v>0</v>
      </c>
      <c r="R4769">
        <v>0</v>
      </c>
      <c r="S4769">
        <v>6</v>
      </c>
      <c r="T4769">
        <v>1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108.95897387182005</v>
      </c>
      <c r="AB4769">
        <v>1.9135373558679444E-2</v>
      </c>
      <c r="AC4769">
        <v>0</v>
      </c>
      <c r="AD4769">
        <v>0</v>
      </c>
      <c r="AE4769">
        <v>108.97810924537873</v>
      </c>
    </row>
    <row r="4770" spans="1:31" x14ac:dyDescent="0.25">
      <c r="A4770">
        <v>1815846</v>
      </c>
      <c r="B4770">
        <v>1</v>
      </c>
      <c r="C4770" t="s">
        <v>80</v>
      </c>
      <c r="D4770" t="s">
        <v>107</v>
      </c>
      <c r="E4770" t="s">
        <v>193</v>
      </c>
      <c r="F4770" t="s">
        <v>13873</v>
      </c>
      <c r="G4770" t="s">
        <v>235</v>
      </c>
      <c r="H4770" t="s">
        <v>134</v>
      </c>
      <c r="I4770" t="s">
        <v>135</v>
      </c>
      <c r="J4770" t="s">
        <v>136</v>
      </c>
      <c r="K4770" t="s">
        <v>137</v>
      </c>
      <c r="L4770" t="s">
        <v>13874</v>
      </c>
      <c r="M4770" t="s">
        <v>13875</v>
      </c>
      <c r="N4770">
        <v>8.9497222220000001</v>
      </c>
      <c r="O4770">
        <v>0</v>
      </c>
      <c r="P4770">
        <v>310</v>
      </c>
      <c r="Q4770">
        <v>0</v>
      </c>
      <c r="R4770">
        <v>0</v>
      </c>
      <c r="S4770">
        <v>0</v>
      </c>
      <c r="T4770">
        <v>2</v>
      </c>
      <c r="U4770">
        <v>0</v>
      </c>
      <c r="V4770">
        <v>0</v>
      </c>
      <c r="W4770">
        <v>0</v>
      </c>
      <c r="X4770">
        <v>467.73752738761357</v>
      </c>
      <c r="Y4770">
        <v>0</v>
      </c>
      <c r="Z4770">
        <v>0</v>
      </c>
      <c r="AA4770">
        <v>0</v>
      </c>
      <c r="AB4770">
        <v>2.3092303155310692</v>
      </c>
      <c r="AC4770">
        <v>0</v>
      </c>
      <c r="AD4770">
        <v>0</v>
      </c>
      <c r="AE4770">
        <v>470.04675770314464</v>
      </c>
    </row>
    <row r="4771" spans="1:31" x14ac:dyDescent="0.25">
      <c r="A4771">
        <v>1815706</v>
      </c>
      <c r="B4771">
        <v>1</v>
      </c>
      <c r="C4771" t="s">
        <v>80</v>
      </c>
      <c r="D4771" t="s">
        <v>83</v>
      </c>
      <c r="E4771" t="s">
        <v>131</v>
      </c>
      <c r="F4771" t="s">
        <v>13876</v>
      </c>
      <c r="G4771" t="s">
        <v>209</v>
      </c>
      <c r="H4771" t="s">
        <v>134</v>
      </c>
      <c r="I4771" t="s">
        <v>135</v>
      </c>
      <c r="J4771" t="s">
        <v>136</v>
      </c>
      <c r="K4771" t="s">
        <v>137</v>
      </c>
      <c r="L4771" t="s">
        <v>13877</v>
      </c>
      <c r="M4771" t="s">
        <v>13878</v>
      </c>
      <c r="N4771">
        <v>2.4783333330000001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1.1206019127530005</v>
      </c>
      <c r="AC4771">
        <v>0</v>
      </c>
      <c r="AD4771">
        <v>0</v>
      </c>
      <c r="AE4771">
        <v>1.1206019127530005</v>
      </c>
    </row>
    <row r="4772" spans="1:31" x14ac:dyDescent="0.25">
      <c r="A4772">
        <v>1815623</v>
      </c>
      <c r="B4772">
        <v>1</v>
      </c>
      <c r="C4772" t="s">
        <v>81</v>
      </c>
      <c r="D4772" t="s">
        <v>118</v>
      </c>
      <c r="E4772" t="s">
        <v>146</v>
      </c>
      <c r="F4772" t="s">
        <v>13879</v>
      </c>
      <c r="G4772" t="s">
        <v>170</v>
      </c>
      <c r="H4772" t="s">
        <v>143</v>
      </c>
      <c r="I4772" t="s">
        <v>135</v>
      </c>
      <c r="J4772" t="s">
        <v>136</v>
      </c>
      <c r="K4772" t="s">
        <v>137</v>
      </c>
      <c r="L4772" t="s">
        <v>13880</v>
      </c>
      <c r="M4772" t="s">
        <v>13881</v>
      </c>
      <c r="N4772">
        <v>4.4080555549999998</v>
      </c>
      <c r="O4772">
        <v>0</v>
      </c>
      <c r="P4772">
        <v>85</v>
      </c>
      <c r="Q4772">
        <v>0</v>
      </c>
      <c r="R4772">
        <v>20</v>
      </c>
      <c r="S4772">
        <v>0</v>
      </c>
      <c r="T4772">
        <v>12</v>
      </c>
      <c r="U4772">
        <v>0</v>
      </c>
      <c r="V4772">
        <v>0</v>
      </c>
      <c r="W4772">
        <v>0</v>
      </c>
      <c r="X4772">
        <v>46.062018901880251</v>
      </c>
      <c r="Y4772">
        <v>0</v>
      </c>
      <c r="Z4772">
        <v>5.301401246934013</v>
      </c>
      <c r="AA4772">
        <v>0</v>
      </c>
      <c r="AB4772">
        <v>9.7114069816729458</v>
      </c>
      <c r="AC4772">
        <v>0</v>
      </c>
      <c r="AD4772">
        <v>0</v>
      </c>
      <c r="AE4772">
        <v>61.074827130487208</v>
      </c>
    </row>
    <row r="4773" spans="1:31" x14ac:dyDescent="0.25">
      <c r="A4773">
        <v>1816061</v>
      </c>
      <c r="B4773">
        <v>1</v>
      </c>
      <c r="C4773" t="s">
        <v>80</v>
      </c>
      <c r="D4773" t="s">
        <v>93</v>
      </c>
      <c r="E4773" t="s">
        <v>193</v>
      </c>
      <c r="F4773" t="s">
        <v>10331</v>
      </c>
      <c r="G4773" t="s">
        <v>235</v>
      </c>
      <c r="H4773" t="s">
        <v>134</v>
      </c>
      <c r="I4773" t="s">
        <v>135</v>
      </c>
      <c r="J4773" t="s">
        <v>136</v>
      </c>
      <c r="K4773" t="s">
        <v>137</v>
      </c>
      <c r="L4773" t="s">
        <v>13882</v>
      </c>
      <c r="M4773" t="s">
        <v>13883</v>
      </c>
      <c r="N4773">
        <v>2.7625000000000002</v>
      </c>
      <c r="O4773">
        <v>0</v>
      </c>
      <c r="P4773">
        <v>0</v>
      </c>
      <c r="Q4773">
        <v>0</v>
      </c>
      <c r="R4773">
        <v>3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16.124260423410753</v>
      </c>
      <c r="AA4773">
        <v>0</v>
      </c>
      <c r="AB4773">
        <v>0</v>
      </c>
      <c r="AC4773">
        <v>0</v>
      </c>
      <c r="AD4773">
        <v>0</v>
      </c>
      <c r="AE4773">
        <v>16.124260423410753</v>
      </c>
    </row>
    <row r="4774" spans="1:31" x14ac:dyDescent="0.25">
      <c r="A4774">
        <v>1815660</v>
      </c>
      <c r="B4774">
        <v>1</v>
      </c>
      <c r="C4774" t="s">
        <v>81</v>
      </c>
      <c r="D4774" t="s">
        <v>128</v>
      </c>
      <c r="E4774" t="s">
        <v>176</v>
      </c>
      <c r="F4774" t="s">
        <v>13884</v>
      </c>
      <c r="G4774" t="s">
        <v>142</v>
      </c>
      <c r="H4774" t="s">
        <v>143</v>
      </c>
      <c r="I4774" t="s">
        <v>135</v>
      </c>
      <c r="J4774" t="s">
        <v>136</v>
      </c>
      <c r="K4774" t="s">
        <v>137</v>
      </c>
      <c r="L4774" t="s">
        <v>13885</v>
      </c>
      <c r="M4774" t="s">
        <v>13886</v>
      </c>
      <c r="N4774">
        <v>1.0494444439999999</v>
      </c>
      <c r="O4774">
        <v>47</v>
      </c>
      <c r="P4774">
        <v>16168</v>
      </c>
      <c r="Q4774">
        <v>501</v>
      </c>
      <c r="R4774">
        <v>480</v>
      </c>
      <c r="S4774">
        <v>80</v>
      </c>
      <c r="T4774">
        <v>1360</v>
      </c>
      <c r="U4774">
        <v>14</v>
      </c>
      <c r="V4774">
        <v>1</v>
      </c>
      <c r="W4774">
        <v>13.12708946127303</v>
      </c>
      <c r="X4774">
        <v>2539.7062801974644</v>
      </c>
      <c r="Y4774">
        <v>385.78417707323536</v>
      </c>
      <c r="Z4774">
        <v>131.5113569784877</v>
      </c>
      <c r="AA4774">
        <v>1444.4543192689737</v>
      </c>
      <c r="AB4774">
        <v>599.1202376873016</v>
      </c>
      <c r="AC4774">
        <v>704.09457450442972</v>
      </c>
      <c r="AD4774">
        <v>15.521468773782766</v>
      </c>
      <c r="AE4774">
        <v>5833.3195039449483</v>
      </c>
    </row>
    <row r="4775" spans="1:31" x14ac:dyDescent="0.25">
      <c r="A4775">
        <v>1816347</v>
      </c>
      <c r="B4775">
        <v>1</v>
      </c>
      <c r="C4775" t="s">
        <v>80</v>
      </c>
      <c r="D4775" t="s">
        <v>82</v>
      </c>
      <c r="E4775" t="s">
        <v>131</v>
      </c>
      <c r="F4775" t="s">
        <v>13887</v>
      </c>
      <c r="G4775" t="s">
        <v>231</v>
      </c>
      <c r="H4775" t="s">
        <v>134</v>
      </c>
      <c r="I4775" t="s">
        <v>135</v>
      </c>
      <c r="J4775" t="s">
        <v>136</v>
      </c>
      <c r="K4775" t="s">
        <v>137</v>
      </c>
      <c r="L4775" t="s">
        <v>13888</v>
      </c>
      <c r="M4775" t="s">
        <v>13889</v>
      </c>
      <c r="N4775">
        <v>2.5722222220000002</v>
      </c>
      <c r="O4775">
        <v>0</v>
      </c>
      <c r="P4775">
        <v>3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2.2268376346067558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2.2268376346067558</v>
      </c>
    </row>
    <row r="4776" spans="1:31" x14ac:dyDescent="0.25">
      <c r="A4776">
        <v>1816015</v>
      </c>
      <c r="B4776">
        <v>1</v>
      </c>
      <c r="C4776" t="s">
        <v>80</v>
      </c>
      <c r="D4776" t="s">
        <v>99</v>
      </c>
      <c r="E4776" t="s">
        <v>193</v>
      </c>
      <c r="F4776" t="s">
        <v>3306</v>
      </c>
      <c r="G4776" t="s">
        <v>235</v>
      </c>
      <c r="H4776" t="s">
        <v>134</v>
      </c>
      <c r="I4776" t="s">
        <v>135</v>
      </c>
      <c r="J4776" t="s">
        <v>136</v>
      </c>
      <c r="K4776" t="s">
        <v>137</v>
      </c>
      <c r="L4776" t="s">
        <v>13890</v>
      </c>
      <c r="M4776" t="s">
        <v>13891</v>
      </c>
      <c r="N4776">
        <v>1.8458333330000001</v>
      </c>
      <c r="O4776">
        <v>0</v>
      </c>
      <c r="P4776">
        <v>22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4.7374110635630737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4.7374110635630737</v>
      </c>
    </row>
    <row r="4777" spans="1:31" x14ac:dyDescent="0.25">
      <c r="A4777">
        <v>1815809</v>
      </c>
      <c r="B4777">
        <v>1</v>
      </c>
      <c r="C4777" t="s">
        <v>81</v>
      </c>
      <c r="D4777" t="s">
        <v>127</v>
      </c>
      <c r="E4777" t="s">
        <v>193</v>
      </c>
      <c r="F4777" t="s">
        <v>13892</v>
      </c>
      <c r="G4777" t="s">
        <v>826</v>
      </c>
      <c r="H4777" t="s">
        <v>134</v>
      </c>
      <c r="I4777" t="s">
        <v>135</v>
      </c>
      <c r="J4777" t="s">
        <v>136</v>
      </c>
      <c r="K4777" t="s">
        <v>137</v>
      </c>
      <c r="L4777" t="s">
        <v>13893</v>
      </c>
      <c r="M4777" t="s">
        <v>13894</v>
      </c>
      <c r="N4777">
        <v>1.4636111110000001</v>
      </c>
      <c r="O4777">
        <v>0</v>
      </c>
      <c r="P4777">
        <v>300</v>
      </c>
      <c r="Q4777">
        <v>0</v>
      </c>
      <c r="R4777">
        <v>0</v>
      </c>
      <c r="S4777">
        <v>0</v>
      </c>
      <c r="T4777">
        <v>25</v>
      </c>
      <c r="U4777">
        <v>0</v>
      </c>
      <c r="V4777">
        <v>0</v>
      </c>
      <c r="W4777">
        <v>0</v>
      </c>
      <c r="X4777">
        <v>111.67883519152662</v>
      </c>
      <c r="Y4777">
        <v>0</v>
      </c>
      <c r="Z4777">
        <v>0</v>
      </c>
      <c r="AA4777">
        <v>0</v>
      </c>
      <c r="AB4777">
        <v>15.056424554732699</v>
      </c>
      <c r="AC4777">
        <v>0</v>
      </c>
      <c r="AD4777">
        <v>0</v>
      </c>
      <c r="AE4777">
        <v>126.73525974625932</v>
      </c>
    </row>
    <row r="4778" spans="1:31" x14ac:dyDescent="0.25">
      <c r="A4778">
        <v>1815617</v>
      </c>
      <c r="B4778">
        <v>1</v>
      </c>
      <c r="C4778" t="s">
        <v>80</v>
      </c>
      <c r="D4778" t="s">
        <v>99</v>
      </c>
      <c r="E4778" t="s">
        <v>176</v>
      </c>
      <c r="F4778" t="s">
        <v>8067</v>
      </c>
      <c r="G4778" t="s">
        <v>142</v>
      </c>
      <c r="H4778" t="s">
        <v>143</v>
      </c>
      <c r="I4778" t="s">
        <v>199</v>
      </c>
      <c r="J4778" t="s">
        <v>136</v>
      </c>
      <c r="K4778" t="s">
        <v>137</v>
      </c>
      <c r="L4778" t="s">
        <v>13895</v>
      </c>
      <c r="M4778" t="s">
        <v>13896</v>
      </c>
      <c r="N4778">
        <v>4.8055555E-2</v>
      </c>
      <c r="O4778">
        <v>4</v>
      </c>
      <c r="P4778">
        <v>807</v>
      </c>
      <c r="Q4778">
        <v>11</v>
      </c>
      <c r="R4778">
        <v>98</v>
      </c>
      <c r="S4778">
        <v>20</v>
      </c>
      <c r="T4778">
        <v>51</v>
      </c>
      <c r="U4778">
        <v>0</v>
      </c>
      <c r="V4778">
        <v>4</v>
      </c>
      <c r="W4778">
        <v>0.4008043710800277</v>
      </c>
      <c r="X4778">
        <v>4.313519311520567</v>
      </c>
      <c r="Y4778">
        <v>0.46056903106893243</v>
      </c>
      <c r="Z4778">
        <v>0.78542212484477192</v>
      </c>
      <c r="AA4778">
        <v>2.7188727715068013</v>
      </c>
      <c r="AB4778">
        <v>0.53378731687681935</v>
      </c>
      <c r="AC4778">
        <v>0</v>
      </c>
      <c r="AD4778">
        <v>0.16369932008840832</v>
      </c>
      <c r="AE4778">
        <v>9.3766742469863296</v>
      </c>
    </row>
    <row r="4779" spans="1:31" x14ac:dyDescent="0.25">
      <c r="A4779">
        <v>1816496</v>
      </c>
      <c r="B4779">
        <v>1</v>
      </c>
      <c r="C4779" t="s">
        <v>81</v>
      </c>
      <c r="D4779" t="s">
        <v>113</v>
      </c>
      <c r="E4779" t="s">
        <v>140</v>
      </c>
      <c r="F4779" t="s">
        <v>13897</v>
      </c>
      <c r="G4779" t="s">
        <v>142</v>
      </c>
      <c r="H4779" t="s">
        <v>143</v>
      </c>
      <c r="I4779" t="s">
        <v>135</v>
      </c>
      <c r="J4779" t="s">
        <v>136</v>
      </c>
      <c r="K4779" t="s">
        <v>137</v>
      </c>
      <c r="L4779" t="s">
        <v>13898</v>
      </c>
      <c r="M4779" t="s">
        <v>13899</v>
      </c>
      <c r="N4779">
        <v>0.55388888800000002</v>
      </c>
      <c r="O4779">
        <v>0</v>
      </c>
      <c r="P4779">
        <v>37</v>
      </c>
      <c r="Q4779">
        <v>0</v>
      </c>
      <c r="R4779">
        <v>24</v>
      </c>
      <c r="S4779">
        <v>0</v>
      </c>
      <c r="T4779">
        <v>4</v>
      </c>
      <c r="U4779">
        <v>1</v>
      </c>
      <c r="V4779">
        <v>0</v>
      </c>
      <c r="W4779">
        <v>0</v>
      </c>
      <c r="X4779">
        <v>3.1814487130747704</v>
      </c>
      <c r="Y4779">
        <v>0</v>
      </c>
      <c r="Z4779">
        <v>2.5087281034322948</v>
      </c>
      <c r="AA4779">
        <v>0</v>
      </c>
      <c r="AB4779">
        <v>2.148131843012516</v>
      </c>
      <c r="AC4779">
        <v>0</v>
      </c>
      <c r="AD4779">
        <v>0</v>
      </c>
      <c r="AE4779">
        <v>7.8383086595195817</v>
      </c>
    </row>
    <row r="4780" spans="1:31" x14ac:dyDescent="0.25">
      <c r="A4780">
        <v>1816164</v>
      </c>
      <c r="B4780">
        <v>1</v>
      </c>
      <c r="C4780" t="s">
        <v>81</v>
      </c>
      <c r="D4780" t="s">
        <v>112</v>
      </c>
      <c r="E4780" t="s">
        <v>193</v>
      </c>
      <c r="F4780" t="s">
        <v>13900</v>
      </c>
      <c r="G4780" t="s">
        <v>1943</v>
      </c>
      <c r="H4780" t="s">
        <v>134</v>
      </c>
      <c r="I4780" t="s">
        <v>135</v>
      </c>
      <c r="J4780" t="s">
        <v>136</v>
      </c>
      <c r="K4780" t="s">
        <v>137</v>
      </c>
      <c r="L4780" t="s">
        <v>13901</v>
      </c>
      <c r="M4780" t="s">
        <v>13902</v>
      </c>
      <c r="N4780">
        <v>0.90805555500000001</v>
      </c>
      <c r="O4780">
        <v>0</v>
      </c>
      <c r="P4780">
        <v>173</v>
      </c>
      <c r="Q4780">
        <v>0</v>
      </c>
      <c r="R4780">
        <v>6</v>
      </c>
      <c r="S4780">
        <v>0</v>
      </c>
      <c r="T4780">
        <v>9</v>
      </c>
      <c r="U4780">
        <v>0</v>
      </c>
      <c r="V4780">
        <v>0</v>
      </c>
      <c r="W4780">
        <v>0</v>
      </c>
      <c r="X4780">
        <v>31.005814102623209</v>
      </c>
      <c r="Y4780">
        <v>0</v>
      </c>
      <c r="Z4780">
        <v>0.27955157512641332</v>
      </c>
      <c r="AA4780">
        <v>0</v>
      </c>
      <c r="AB4780">
        <v>4.2086771399732141</v>
      </c>
      <c r="AC4780">
        <v>0</v>
      </c>
      <c r="AD4780">
        <v>0</v>
      </c>
      <c r="AE4780">
        <v>35.494042817722836</v>
      </c>
    </row>
    <row r="4781" spans="1:31" x14ac:dyDescent="0.25">
      <c r="A4781">
        <v>1815806</v>
      </c>
      <c r="B4781">
        <v>1</v>
      </c>
      <c r="C4781" t="s">
        <v>81</v>
      </c>
      <c r="D4781" t="s">
        <v>122</v>
      </c>
      <c r="E4781" t="s">
        <v>176</v>
      </c>
      <c r="F4781" t="s">
        <v>13903</v>
      </c>
      <c r="G4781" t="s">
        <v>148</v>
      </c>
      <c r="H4781" t="s">
        <v>143</v>
      </c>
      <c r="I4781" t="s">
        <v>135</v>
      </c>
      <c r="J4781" t="s">
        <v>3</v>
      </c>
      <c r="K4781" t="s">
        <v>137</v>
      </c>
      <c r="L4781" t="s">
        <v>13904</v>
      </c>
      <c r="M4781" t="s">
        <v>13905</v>
      </c>
      <c r="N4781">
        <v>1.2991666660000001</v>
      </c>
      <c r="O4781">
        <v>11</v>
      </c>
      <c r="P4781">
        <v>15886</v>
      </c>
      <c r="Q4781">
        <v>710</v>
      </c>
      <c r="R4781">
        <v>665</v>
      </c>
      <c r="S4781">
        <v>54</v>
      </c>
      <c r="T4781">
        <v>2157</v>
      </c>
      <c r="U4781">
        <v>6</v>
      </c>
      <c r="V4781">
        <v>2</v>
      </c>
      <c r="W4781">
        <v>2.2206900752133718</v>
      </c>
      <c r="X4781">
        <v>3532.0016706188771</v>
      </c>
      <c r="Y4781">
        <v>284.67053659469161</v>
      </c>
      <c r="Z4781">
        <v>82.015810409569681</v>
      </c>
      <c r="AA4781">
        <v>477.74417792703457</v>
      </c>
      <c r="AB4781">
        <v>1058.3105676401603</v>
      </c>
      <c r="AC4781">
        <v>126.06731529126749</v>
      </c>
      <c r="AD4781">
        <v>10.400229048174793</v>
      </c>
      <c r="AE4781">
        <v>5573.4309976049899</v>
      </c>
    </row>
    <row r="4782" spans="1:31" x14ac:dyDescent="0.25">
      <c r="A4782">
        <v>1816519</v>
      </c>
      <c r="B4782">
        <v>1</v>
      </c>
      <c r="C4782" t="s">
        <v>81</v>
      </c>
      <c r="D4782" t="s">
        <v>120</v>
      </c>
      <c r="E4782" t="s">
        <v>176</v>
      </c>
      <c r="F4782" t="s">
        <v>13906</v>
      </c>
      <c r="G4782" t="s">
        <v>142</v>
      </c>
      <c r="H4782" t="s">
        <v>143</v>
      </c>
      <c r="I4782" t="s">
        <v>135</v>
      </c>
      <c r="J4782" t="s">
        <v>136</v>
      </c>
      <c r="K4782" t="s">
        <v>137</v>
      </c>
      <c r="L4782" t="s">
        <v>13907</v>
      </c>
      <c r="M4782" t="s">
        <v>13908</v>
      </c>
      <c r="N4782">
        <v>0.92027777700000002</v>
      </c>
      <c r="O4782">
        <v>1</v>
      </c>
      <c r="P4782">
        <v>1112</v>
      </c>
      <c r="Q4782">
        <v>90</v>
      </c>
      <c r="R4782">
        <v>45</v>
      </c>
      <c r="S4782">
        <v>20</v>
      </c>
      <c r="T4782">
        <v>49</v>
      </c>
      <c r="U4782">
        <v>2</v>
      </c>
      <c r="V4782">
        <v>0</v>
      </c>
      <c r="W4782">
        <v>0.10038619982004057</v>
      </c>
      <c r="X4782">
        <v>168.42362717255821</v>
      </c>
      <c r="Y4782">
        <v>37.170216816611841</v>
      </c>
      <c r="Z4782">
        <v>11.281886001439041</v>
      </c>
      <c r="AA4782">
        <v>25.373406050015188</v>
      </c>
      <c r="AB4782">
        <v>6.6471231417261256</v>
      </c>
      <c r="AC4782">
        <v>22.082626089205299</v>
      </c>
      <c r="AD4782">
        <v>0</v>
      </c>
      <c r="AE4782">
        <v>271.07927147137576</v>
      </c>
    </row>
    <row r="4783" spans="1:31" x14ac:dyDescent="0.25">
      <c r="A4783">
        <v>1815998</v>
      </c>
      <c r="B4783">
        <v>1</v>
      </c>
      <c r="C4783" t="s">
        <v>80</v>
      </c>
      <c r="D4783" t="s">
        <v>103</v>
      </c>
      <c r="E4783" t="s">
        <v>140</v>
      </c>
      <c r="F4783" t="s">
        <v>13909</v>
      </c>
      <c r="G4783" t="s">
        <v>706</v>
      </c>
      <c r="H4783" t="s">
        <v>143</v>
      </c>
      <c r="I4783" t="s">
        <v>135</v>
      </c>
      <c r="J4783" t="s">
        <v>136</v>
      </c>
      <c r="K4783" t="s">
        <v>137</v>
      </c>
      <c r="L4783" t="s">
        <v>13910</v>
      </c>
      <c r="M4783" t="s">
        <v>13911</v>
      </c>
      <c r="N4783">
        <v>1.214444444</v>
      </c>
      <c r="O4783">
        <v>0</v>
      </c>
      <c r="P4783">
        <v>905</v>
      </c>
      <c r="Q4783">
        <v>10</v>
      </c>
      <c r="R4783">
        <v>13</v>
      </c>
      <c r="S4783">
        <v>2</v>
      </c>
      <c r="T4783">
        <v>124</v>
      </c>
      <c r="U4783">
        <v>0</v>
      </c>
      <c r="V4783">
        <v>3</v>
      </c>
      <c r="W4783">
        <v>0</v>
      </c>
      <c r="X4783">
        <v>300.52240549629136</v>
      </c>
      <c r="Y4783">
        <v>50.434192854909682</v>
      </c>
      <c r="Z4783">
        <v>19.013224413989096</v>
      </c>
      <c r="AA4783">
        <v>9.9770479976592039</v>
      </c>
      <c r="AB4783">
        <v>139.36175370707642</v>
      </c>
      <c r="AC4783">
        <v>0</v>
      </c>
      <c r="AD4783">
        <v>3.1964817145716804</v>
      </c>
      <c r="AE4783">
        <v>522.50510618449744</v>
      </c>
    </row>
    <row r="4784" spans="1:31" x14ac:dyDescent="0.25">
      <c r="A4784">
        <v>1815972</v>
      </c>
      <c r="B4784">
        <v>1</v>
      </c>
      <c r="C4784" t="s">
        <v>80</v>
      </c>
      <c r="D4784" t="s">
        <v>83</v>
      </c>
      <c r="E4784" t="s">
        <v>193</v>
      </c>
      <c r="F4784" t="s">
        <v>6153</v>
      </c>
      <c r="G4784" t="s">
        <v>256</v>
      </c>
      <c r="H4784" t="s">
        <v>134</v>
      </c>
      <c r="I4784" t="s">
        <v>135</v>
      </c>
      <c r="J4784" t="s">
        <v>136</v>
      </c>
      <c r="K4784" t="s">
        <v>159</v>
      </c>
      <c r="L4784" t="s">
        <v>13912</v>
      </c>
      <c r="M4784" t="s">
        <v>13913</v>
      </c>
      <c r="N4784">
        <v>3.0784175</v>
      </c>
      <c r="O4784">
        <v>0</v>
      </c>
      <c r="P4784">
        <v>38</v>
      </c>
      <c r="Q4784">
        <v>0</v>
      </c>
      <c r="R4784">
        <v>0</v>
      </c>
      <c r="S4784">
        <v>0</v>
      </c>
      <c r="T4784">
        <v>2</v>
      </c>
      <c r="U4784">
        <v>0</v>
      </c>
      <c r="V4784">
        <v>0</v>
      </c>
      <c r="W4784">
        <v>0</v>
      </c>
      <c r="X4784">
        <v>38.613448225202625</v>
      </c>
      <c r="Y4784">
        <v>0</v>
      </c>
      <c r="Z4784">
        <v>0</v>
      </c>
      <c r="AA4784">
        <v>0</v>
      </c>
      <c r="AB4784">
        <v>2.7361274915252771</v>
      </c>
      <c r="AC4784">
        <v>0</v>
      </c>
      <c r="AD4784">
        <v>0</v>
      </c>
      <c r="AE4784">
        <v>41.349575716727898</v>
      </c>
    </row>
    <row r="4785" spans="1:31" x14ac:dyDescent="0.25">
      <c r="A4785">
        <v>1816121</v>
      </c>
      <c r="B4785">
        <v>1</v>
      </c>
      <c r="C4785" t="s">
        <v>80</v>
      </c>
      <c r="D4785" t="s">
        <v>104</v>
      </c>
      <c r="E4785" t="s">
        <v>193</v>
      </c>
      <c r="F4785" t="s">
        <v>13914</v>
      </c>
      <c r="G4785" t="s">
        <v>148</v>
      </c>
      <c r="H4785" t="s">
        <v>134</v>
      </c>
      <c r="I4785" t="s">
        <v>135</v>
      </c>
      <c r="J4785" t="s">
        <v>136</v>
      </c>
      <c r="K4785" t="s">
        <v>137</v>
      </c>
      <c r="L4785" t="s">
        <v>13915</v>
      </c>
      <c r="M4785" t="s">
        <v>13916</v>
      </c>
      <c r="N4785">
        <v>1.9188888879999999</v>
      </c>
      <c r="O4785">
        <v>0</v>
      </c>
      <c r="P4785">
        <v>139</v>
      </c>
      <c r="Q4785">
        <v>0</v>
      </c>
      <c r="R4785">
        <v>0</v>
      </c>
      <c r="S4785">
        <v>0</v>
      </c>
      <c r="T4785">
        <v>9</v>
      </c>
      <c r="U4785">
        <v>0</v>
      </c>
      <c r="V4785">
        <v>0</v>
      </c>
      <c r="W4785">
        <v>0</v>
      </c>
      <c r="X4785">
        <v>81.587989700135537</v>
      </c>
      <c r="Y4785">
        <v>0</v>
      </c>
      <c r="Z4785">
        <v>0</v>
      </c>
      <c r="AA4785">
        <v>0</v>
      </c>
      <c r="AB4785">
        <v>17.390814549058661</v>
      </c>
      <c r="AC4785">
        <v>0</v>
      </c>
      <c r="AD4785">
        <v>0</v>
      </c>
      <c r="AE4785">
        <v>98.978804249194198</v>
      </c>
    </row>
    <row r="4786" spans="1:31" x14ac:dyDescent="0.25">
      <c r="A4786">
        <v>1816370</v>
      </c>
      <c r="B4786">
        <v>1</v>
      </c>
      <c r="C4786" t="s">
        <v>81</v>
      </c>
      <c r="D4786" t="s">
        <v>124</v>
      </c>
      <c r="E4786" t="s">
        <v>193</v>
      </c>
      <c r="F4786" t="s">
        <v>13917</v>
      </c>
      <c r="G4786" t="s">
        <v>235</v>
      </c>
      <c r="H4786" t="s">
        <v>134</v>
      </c>
      <c r="I4786" t="s">
        <v>135</v>
      </c>
      <c r="J4786" t="s">
        <v>136</v>
      </c>
      <c r="K4786" t="s">
        <v>137</v>
      </c>
      <c r="L4786" t="s">
        <v>13918</v>
      </c>
      <c r="M4786" t="s">
        <v>13919</v>
      </c>
      <c r="N4786">
        <v>2.4041666660000001</v>
      </c>
      <c r="O4786">
        <v>0</v>
      </c>
      <c r="P4786">
        <v>5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1.0866734448334001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1.0866734448334001</v>
      </c>
    </row>
    <row r="4787" spans="1:31" x14ac:dyDescent="0.25">
      <c r="A4787">
        <v>1815600</v>
      </c>
      <c r="B4787">
        <v>1</v>
      </c>
      <c r="C4787" t="s">
        <v>80</v>
      </c>
      <c r="D4787" t="s">
        <v>90</v>
      </c>
      <c r="E4787" t="s">
        <v>146</v>
      </c>
      <c r="F4787" t="s">
        <v>13920</v>
      </c>
      <c r="G4787" t="s">
        <v>158</v>
      </c>
      <c r="H4787" t="s">
        <v>143</v>
      </c>
      <c r="I4787" t="s">
        <v>199</v>
      </c>
      <c r="J4787" t="s">
        <v>136</v>
      </c>
      <c r="K4787" t="s">
        <v>159</v>
      </c>
      <c r="L4787" t="s">
        <v>13921</v>
      </c>
      <c r="M4787" t="s">
        <v>13922</v>
      </c>
      <c r="N4787">
        <v>1.585E-2</v>
      </c>
      <c r="O4787">
        <v>0</v>
      </c>
      <c r="P4787">
        <v>3126</v>
      </c>
      <c r="Q4787">
        <v>0</v>
      </c>
      <c r="R4787">
        <v>0</v>
      </c>
      <c r="S4787">
        <v>0</v>
      </c>
      <c r="T4787">
        <v>184</v>
      </c>
      <c r="U4787">
        <v>0</v>
      </c>
      <c r="V4787">
        <v>0</v>
      </c>
      <c r="W4787">
        <v>0</v>
      </c>
      <c r="X4787">
        <v>11.63147483345689</v>
      </c>
      <c r="Y4787">
        <v>0</v>
      </c>
      <c r="Z4787">
        <v>0</v>
      </c>
      <c r="AA4787">
        <v>0</v>
      </c>
      <c r="AB4787">
        <v>1.0619030789253021</v>
      </c>
      <c r="AC4787">
        <v>0</v>
      </c>
      <c r="AD4787">
        <v>0</v>
      </c>
      <c r="AE4787">
        <v>12.693377912382193</v>
      </c>
    </row>
    <row r="4788" spans="1:31" x14ac:dyDescent="0.25">
      <c r="A4788">
        <v>1816227</v>
      </c>
      <c r="B4788">
        <v>1</v>
      </c>
      <c r="C4788" t="s">
        <v>80</v>
      </c>
      <c r="D4788" t="s">
        <v>94</v>
      </c>
      <c r="E4788" t="s">
        <v>193</v>
      </c>
      <c r="F4788" t="s">
        <v>1395</v>
      </c>
      <c r="G4788" t="s">
        <v>235</v>
      </c>
      <c r="H4788" t="s">
        <v>134</v>
      </c>
      <c r="I4788" t="s">
        <v>135</v>
      </c>
      <c r="J4788" t="s">
        <v>136</v>
      </c>
      <c r="K4788" t="s">
        <v>137</v>
      </c>
      <c r="L4788" t="s">
        <v>13923</v>
      </c>
      <c r="M4788" t="s">
        <v>13924</v>
      </c>
      <c r="N4788">
        <v>1.7633333330000001</v>
      </c>
      <c r="O4788">
        <v>0</v>
      </c>
      <c r="P4788">
        <v>10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4.1678625754435972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4.1678625754435972</v>
      </c>
    </row>
    <row r="4789" spans="1:31" x14ac:dyDescent="0.25">
      <c r="A4789">
        <v>1815992</v>
      </c>
      <c r="B4789">
        <v>1</v>
      </c>
      <c r="C4789" t="s">
        <v>80</v>
      </c>
      <c r="D4789" t="s">
        <v>107</v>
      </c>
      <c r="E4789" t="s">
        <v>140</v>
      </c>
      <c r="F4789" t="s">
        <v>13925</v>
      </c>
      <c r="G4789" t="s">
        <v>142</v>
      </c>
      <c r="H4789" t="s">
        <v>143</v>
      </c>
      <c r="I4789" t="s">
        <v>135</v>
      </c>
      <c r="J4789" t="s">
        <v>136</v>
      </c>
      <c r="K4789" t="s">
        <v>137</v>
      </c>
      <c r="L4789" t="s">
        <v>13926</v>
      </c>
      <c r="M4789" t="s">
        <v>13927</v>
      </c>
      <c r="N4789">
        <v>3.83</v>
      </c>
      <c r="O4789">
        <v>2</v>
      </c>
      <c r="P4789">
        <v>299</v>
      </c>
      <c r="Q4789">
        <v>41</v>
      </c>
      <c r="R4789">
        <v>17</v>
      </c>
      <c r="S4789">
        <v>7</v>
      </c>
      <c r="T4789">
        <v>40</v>
      </c>
      <c r="U4789">
        <v>0</v>
      </c>
      <c r="V4789">
        <v>0</v>
      </c>
      <c r="W4789">
        <v>6.7827920880730517</v>
      </c>
      <c r="X4789">
        <v>176.08392788292204</v>
      </c>
      <c r="Y4789">
        <v>166.20910095135747</v>
      </c>
      <c r="Z4789">
        <v>8.1497269844518261</v>
      </c>
      <c r="AA4789">
        <v>691.62186191048102</v>
      </c>
      <c r="AB4789">
        <v>62.332083220297399</v>
      </c>
      <c r="AC4789">
        <v>0</v>
      </c>
      <c r="AD4789">
        <v>0</v>
      </c>
      <c r="AE4789">
        <v>1111.1794930375829</v>
      </c>
    </row>
    <row r="4790" spans="1:31" x14ac:dyDescent="0.25">
      <c r="A4790">
        <v>1815743</v>
      </c>
      <c r="B4790">
        <v>1</v>
      </c>
      <c r="C4790" t="s">
        <v>80</v>
      </c>
      <c r="D4790" t="s">
        <v>110</v>
      </c>
      <c r="E4790" t="s">
        <v>193</v>
      </c>
      <c r="F4790" t="s">
        <v>13928</v>
      </c>
      <c r="G4790" t="s">
        <v>256</v>
      </c>
      <c r="H4790" t="s">
        <v>134</v>
      </c>
      <c r="I4790" t="s">
        <v>135</v>
      </c>
      <c r="J4790" t="s">
        <v>136</v>
      </c>
      <c r="K4790" t="s">
        <v>159</v>
      </c>
      <c r="L4790" t="s">
        <v>13929</v>
      </c>
      <c r="M4790" t="s">
        <v>13930</v>
      </c>
      <c r="N4790">
        <v>7.8031322220000003</v>
      </c>
      <c r="O4790">
        <v>0</v>
      </c>
      <c r="P4790">
        <v>238</v>
      </c>
      <c r="Q4790">
        <v>0</v>
      </c>
      <c r="R4790">
        <v>0</v>
      </c>
      <c r="S4790">
        <v>0</v>
      </c>
      <c r="T4790">
        <v>8</v>
      </c>
      <c r="U4790">
        <v>0</v>
      </c>
      <c r="V4790">
        <v>0</v>
      </c>
      <c r="W4790">
        <v>0</v>
      </c>
      <c r="X4790">
        <v>545.43019152211571</v>
      </c>
      <c r="Y4790">
        <v>0</v>
      </c>
      <c r="Z4790">
        <v>0</v>
      </c>
      <c r="AA4790">
        <v>0</v>
      </c>
      <c r="AB4790">
        <v>26.349220987737482</v>
      </c>
      <c r="AC4790">
        <v>0</v>
      </c>
      <c r="AD4790">
        <v>0</v>
      </c>
      <c r="AE4790">
        <v>571.77941250985316</v>
      </c>
    </row>
    <row r="4791" spans="1:31" x14ac:dyDescent="0.25">
      <c r="A4791">
        <v>1815929</v>
      </c>
      <c r="B4791">
        <v>1</v>
      </c>
      <c r="C4791" t="s">
        <v>80</v>
      </c>
      <c r="D4791" t="s">
        <v>99</v>
      </c>
      <c r="E4791" t="s">
        <v>176</v>
      </c>
      <c r="F4791" t="s">
        <v>13931</v>
      </c>
      <c r="G4791" t="s">
        <v>158</v>
      </c>
      <c r="H4791" t="s">
        <v>143</v>
      </c>
      <c r="I4791" t="s">
        <v>199</v>
      </c>
      <c r="J4791" t="s">
        <v>136</v>
      </c>
      <c r="K4791" t="s">
        <v>137</v>
      </c>
      <c r="L4791" t="s">
        <v>13932</v>
      </c>
      <c r="M4791" t="s">
        <v>13933</v>
      </c>
      <c r="N4791">
        <v>3.8888888000000003E-2</v>
      </c>
      <c r="O4791">
        <v>9</v>
      </c>
      <c r="P4791">
        <v>4118</v>
      </c>
      <c r="Q4791">
        <v>12</v>
      </c>
      <c r="R4791">
        <v>148</v>
      </c>
      <c r="S4791">
        <v>34</v>
      </c>
      <c r="T4791">
        <v>451</v>
      </c>
      <c r="U4791">
        <v>0</v>
      </c>
      <c r="V4791">
        <v>10</v>
      </c>
      <c r="W4791">
        <v>1.8726753395688334</v>
      </c>
      <c r="X4791">
        <v>33.718168275188937</v>
      </c>
      <c r="Y4791">
        <v>0.58883553813486122</v>
      </c>
      <c r="Z4791">
        <v>1.1450703843451453</v>
      </c>
      <c r="AA4791">
        <v>17.098840546962382</v>
      </c>
      <c r="AB4791">
        <v>13.660787279490066</v>
      </c>
      <c r="AC4791">
        <v>0</v>
      </c>
      <c r="AD4791">
        <v>2.3429011508489999</v>
      </c>
      <c r="AE4791">
        <v>70.427278514539225</v>
      </c>
    </row>
    <row r="4792" spans="1:31" x14ac:dyDescent="0.25">
      <c r="A4792">
        <v>1816035</v>
      </c>
      <c r="B4792">
        <v>1</v>
      </c>
      <c r="C4792" t="s">
        <v>80</v>
      </c>
      <c r="D4792" t="s">
        <v>100</v>
      </c>
      <c r="E4792" t="s">
        <v>146</v>
      </c>
      <c r="F4792" t="s">
        <v>13934</v>
      </c>
      <c r="G4792" t="s">
        <v>142</v>
      </c>
      <c r="H4792" t="s">
        <v>143</v>
      </c>
      <c r="I4792" t="s">
        <v>135</v>
      </c>
      <c r="J4792" t="s">
        <v>136</v>
      </c>
      <c r="K4792" t="s">
        <v>137</v>
      </c>
      <c r="L4792" t="s">
        <v>13935</v>
      </c>
      <c r="M4792" t="s">
        <v>13936</v>
      </c>
      <c r="N4792">
        <v>0.49361111099999999</v>
      </c>
      <c r="O4792">
        <v>0</v>
      </c>
      <c r="P4792">
        <v>792</v>
      </c>
      <c r="Q4792">
        <v>0</v>
      </c>
      <c r="R4792">
        <v>113</v>
      </c>
      <c r="S4792">
        <v>0</v>
      </c>
      <c r="T4792">
        <v>84</v>
      </c>
      <c r="U4792">
        <v>0</v>
      </c>
      <c r="V4792">
        <v>0</v>
      </c>
      <c r="W4792">
        <v>0</v>
      </c>
      <c r="X4792">
        <v>142.046654064352</v>
      </c>
      <c r="Y4792">
        <v>0</v>
      </c>
      <c r="Z4792">
        <v>42.83438655052877</v>
      </c>
      <c r="AA4792">
        <v>0</v>
      </c>
      <c r="AB4792">
        <v>35.064919950826472</v>
      </c>
      <c r="AC4792">
        <v>0</v>
      </c>
      <c r="AD4792">
        <v>0</v>
      </c>
      <c r="AE4792">
        <v>219.94596056570722</v>
      </c>
    </row>
    <row r="4793" spans="1:31" x14ac:dyDescent="0.25">
      <c r="A4793">
        <v>1816284</v>
      </c>
      <c r="B4793">
        <v>1</v>
      </c>
      <c r="C4793" t="s">
        <v>80</v>
      </c>
      <c r="D4793" t="s">
        <v>104</v>
      </c>
      <c r="E4793" t="s">
        <v>131</v>
      </c>
      <c r="F4793" t="s">
        <v>13937</v>
      </c>
      <c r="G4793" t="s">
        <v>231</v>
      </c>
      <c r="H4793" t="s">
        <v>134</v>
      </c>
      <c r="I4793" t="s">
        <v>135</v>
      </c>
      <c r="J4793" t="s">
        <v>136</v>
      </c>
      <c r="K4793" t="s">
        <v>137</v>
      </c>
      <c r="L4793" t="s">
        <v>13938</v>
      </c>
      <c r="M4793" t="s">
        <v>13939</v>
      </c>
      <c r="N4793">
        <v>2.0358333329999998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1.5669701075750001E-3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1.5669701075750001E-3</v>
      </c>
    </row>
    <row r="4794" spans="1:31" x14ac:dyDescent="0.25">
      <c r="A4794">
        <v>1815643</v>
      </c>
      <c r="B4794">
        <v>1</v>
      </c>
      <c r="C4794" t="s">
        <v>80</v>
      </c>
      <c r="D4794" t="s">
        <v>94</v>
      </c>
      <c r="E4794" t="s">
        <v>176</v>
      </c>
      <c r="F4794" t="s">
        <v>13940</v>
      </c>
      <c r="G4794" t="s">
        <v>142</v>
      </c>
      <c r="H4794" t="s">
        <v>143</v>
      </c>
      <c r="I4794" t="s">
        <v>135</v>
      </c>
      <c r="J4794" t="s">
        <v>136</v>
      </c>
      <c r="K4794" t="s">
        <v>137</v>
      </c>
      <c r="L4794" t="s">
        <v>13941</v>
      </c>
      <c r="M4794" t="s">
        <v>13942</v>
      </c>
      <c r="N4794">
        <v>2.5697222219999998</v>
      </c>
      <c r="O4794">
        <v>1</v>
      </c>
      <c r="P4794">
        <v>1642</v>
      </c>
      <c r="Q4794">
        <v>24</v>
      </c>
      <c r="R4794">
        <v>57</v>
      </c>
      <c r="S4794">
        <v>21</v>
      </c>
      <c r="T4794">
        <v>337</v>
      </c>
      <c r="U4794">
        <v>11</v>
      </c>
      <c r="V4794">
        <v>0</v>
      </c>
      <c r="W4794">
        <v>1.5568114646912083</v>
      </c>
      <c r="X4794">
        <v>618.22169131526471</v>
      </c>
      <c r="Y4794">
        <v>13.184385159042442</v>
      </c>
      <c r="Z4794">
        <v>23.261704967531742</v>
      </c>
      <c r="AA4794">
        <v>526.64711641414158</v>
      </c>
      <c r="AB4794">
        <v>391.64491379073723</v>
      </c>
      <c r="AC4794">
        <v>2148.5141344422418</v>
      </c>
      <c r="AD4794">
        <v>0</v>
      </c>
      <c r="AE4794">
        <v>3723.0307575536508</v>
      </c>
    </row>
    <row r="4795" spans="1:31" x14ac:dyDescent="0.25">
      <c r="A4795">
        <v>1815686</v>
      </c>
      <c r="B4795">
        <v>1</v>
      </c>
      <c r="C4795" t="s">
        <v>81</v>
      </c>
      <c r="D4795" t="s">
        <v>122</v>
      </c>
      <c r="E4795" t="s">
        <v>176</v>
      </c>
      <c r="F4795" t="s">
        <v>5785</v>
      </c>
      <c r="G4795" t="s">
        <v>612</v>
      </c>
      <c r="H4795" t="s">
        <v>143</v>
      </c>
      <c r="I4795" t="s">
        <v>135</v>
      </c>
      <c r="J4795" t="s">
        <v>3</v>
      </c>
      <c r="K4795" t="s">
        <v>137</v>
      </c>
      <c r="L4795" t="s">
        <v>13549</v>
      </c>
      <c r="M4795" t="s">
        <v>13943</v>
      </c>
      <c r="N4795">
        <v>1.1569444440000001</v>
      </c>
      <c r="O4795">
        <v>0</v>
      </c>
      <c r="P4795">
        <v>4421</v>
      </c>
      <c r="Q4795">
        <v>0</v>
      </c>
      <c r="R4795">
        <v>37</v>
      </c>
      <c r="S4795">
        <v>1</v>
      </c>
      <c r="T4795">
        <v>175</v>
      </c>
      <c r="U4795">
        <v>0</v>
      </c>
      <c r="V4795">
        <v>0</v>
      </c>
      <c r="W4795">
        <v>0</v>
      </c>
      <c r="X4795">
        <v>949.36492206990658</v>
      </c>
      <c r="Y4795">
        <v>0</v>
      </c>
      <c r="Z4795">
        <v>6.6236966800740431</v>
      </c>
      <c r="AA4795">
        <v>6.497491600134893</v>
      </c>
      <c r="AB4795">
        <v>90.529679340339769</v>
      </c>
      <c r="AC4795">
        <v>0</v>
      </c>
      <c r="AD4795">
        <v>0</v>
      </c>
      <c r="AE4795">
        <v>1053.0157896904554</v>
      </c>
    </row>
    <row r="4796" spans="1:31" x14ac:dyDescent="0.25">
      <c r="A4796">
        <v>1815935</v>
      </c>
      <c r="B4796">
        <v>1</v>
      </c>
      <c r="C4796" t="s">
        <v>81</v>
      </c>
      <c r="D4796" t="s">
        <v>113</v>
      </c>
      <c r="E4796" t="s">
        <v>176</v>
      </c>
      <c r="F4796" t="s">
        <v>420</v>
      </c>
      <c r="G4796" t="s">
        <v>142</v>
      </c>
      <c r="H4796" t="s">
        <v>143</v>
      </c>
      <c r="I4796" t="s">
        <v>135</v>
      </c>
      <c r="J4796" t="s">
        <v>136</v>
      </c>
      <c r="K4796" t="s">
        <v>137</v>
      </c>
      <c r="L4796" t="s">
        <v>13944</v>
      </c>
      <c r="M4796" t="s">
        <v>13945</v>
      </c>
      <c r="N4796">
        <v>0.60111111100000003</v>
      </c>
      <c r="O4796">
        <v>0</v>
      </c>
      <c r="P4796">
        <v>235</v>
      </c>
      <c r="Q4796">
        <v>54</v>
      </c>
      <c r="R4796">
        <v>156</v>
      </c>
      <c r="S4796">
        <v>2</v>
      </c>
      <c r="T4796">
        <v>13</v>
      </c>
      <c r="U4796">
        <v>0</v>
      </c>
      <c r="V4796">
        <v>0</v>
      </c>
      <c r="W4796">
        <v>0</v>
      </c>
      <c r="X4796">
        <v>34.970673355359935</v>
      </c>
      <c r="Y4796">
        <v>34.650332102903313</v>
      </c>
      <c r="Z4796">
        <v>74.227605296417266</v>
      </c>
      <c r="AA4796">
        <v>6.8013667713601249</v>
      </c>
      <c r="AB4796">
        <v>8.0199995736279099</v>
      </c>
      <c r="AC4796">
        <v>0</v>
      </c>
      <c r="AD4796">
        <v>0</v>
      </c>
      <c r="AE4796">
        <v>158.66997709966856</v>
      </c>
    </row>
    <row r="4797" spans="1:31" x14ac:dyDescent="0.25">
      <c r="A4797">
        <v>1816459</v>
      </c>
      <c r="B4797">
        <v>1</v>
      </c>
      <c r="C4797" t="s">
        <v>81</v>
      </c>
      <c r="D4797" t="s">
        <v>113</v>
      </c>
      <c r="E4797" t="s">
        <v>193</v>
      </c>
      <c r="F4797" t="s">
        <v>13946</v>
      </c>
      <c r="G4797" t="s">
        <v>373</v>
      </c>
      <c r="H4797" t="s">
        <v>134</v>
      </c>
      <c r="I4797" t="s">
        <v>135</v>
      </c>
      <c r="J4797" t="s">
        <v>136</v>
      </c>
      <c r="K4797" t="s">
        <v>137</v>
      </c>
      <c r="L4797" t="s">
        <v>13947</v>
      </c>
      <c r="M4797" t="s">
        <v>13948</v>
      </c>
      <c r="N4797">
        <v>5.32</v>
      </c>
      <c r="O4797">
        <v>0</v>
      </c>
      <c r="P4797">
        <v>4</v>
      </c>
      <c r="Q4797">
        <v>0</v>
      </c>
      <c r="R4797">
        <v>1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4.959803692816477</v>
      </c>
      <c r="Y4797">
        <v>0</v>
      </c>
      <c r="Z4797">
        <v>0.91931963390572502</v>
      </c>
      <c r="AA4797">
        <v>0</v>
      </c>
      <c r="AB4797">
        <v>0</v>
      </c>
      <c r="AC4797">
        <v>0</v>
      </c>
      <c r="AD4797">
        <v>0</v>
      </c>
      <c r="AE4797">
        <v>5.8791233267222021</v>
      </c>
    </row>
    <row r="4798" spans="1:31" x14ac:dyDescent="0.25">
      <c r="A4798">
        <v>1815795</v>
      </c>
      <c r="B4798">
        <v>1</v>
      </c>
      <c r="C4798" t="s">
        <v>80</v>
      </c>
      <c r="D4798" t="s">
        <v>103</v>
      </c>
      <c r="E4798" t="s">
        <v>131</v>
      </c>
      <c r="F4798" t="s">
        <v>13949</v>
      </c>
      <c r="G4798" t="s">
        <v>133</v>
      </c>
      <c r="H4798" t="s">
        <v>134</v>
      </c>
      <c r="I4798" t="s">
        <v>135</v>
      </c>
      <c r="J4798" t="s">
        <v>136</v>
      </c>
      <c r="K4798" t="s">
        <v>137</v>
      </c>
      <c r="L4798" t="s">
        <v>13950</v>
      </c>
      <c r="M4798" t="s">
        <v>13951</v>
      </c>
      <c r="N4798">
        <v>2.8172222219999998</v>
      </c>
      <c r="O4798">
        <v>0</v>
      </c>
      <c r="P4798">
        <v>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4.8995967152908664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4.8995967152908664</v>
      </c>
    </row>
    <row r="4799" spans="1:31" x14ac:dyDescent="0.25">
      <c r="A4799">
        <v>1815772</v>
      </c>
      <c r="B4799">
        <v>1</v>
      </c>
      <c r="C4799" t="s">
        <v>80</v>
      </c>
      <c r="D4799" t="s">
        <v>107</v>
      </c>
      <c r="E4799" t="s">
        <v>176</v>
      </c>
      <c r="F4799" t="s">
        <v>2352</v>
      </c>
      <c r="G4799" t="s">
        <v>142</v>
      </c>
      <c r="H4799" t="s">
        <v>143</v>
      </c>
      <c r="I4799" t="s">
        <v>135</v>
      </c>
      <c r="J4799" t="s">
        <v>136</v>
      </c>
      <c r="K4799" t="s">
        <v>137</v>
      </c>
      <c r="L4799" t="s">
        <v>13952</v>
      </c>
      <c r="M4799" t="s">
        <v>13953</v>
      </c>
      <c r="N4799">
        <v>6.903611111</v>
      </c>
      <c r="O4799">
        <v>0</v>
      </c>
      <c r="P4799">
        <v>305</v>
      </c>
      <c r="Q4799">
        <v>13</v>
      </c>
      <c r="R4799">
        <v>20</v>
      </c>
      <c r="S4799">
        <v>2</v>
      </c>
      <c r="T4799">
        <v>55</v>
      </c>
      <c r="U4799">
        <v>1</v>
      </c>
      <c r="V4799">
        <v>0</v>
      </c>
      <c r="W4799">
        <v>0</v>
      </c>
      <c r="X4799">
        <v>438.1709161761197</v>
      </c>
      <c r="Y4799">
        <v>79.580842876605374</v>
      </c>
      <c r="Z4799">
        <v>32.892560076683388</v>
      </c>
      <c r="AA4799">
        <v>94.84954537302896</v>
      </c>
      <c r="AB4799">
        <v>550.79929802407048</v>
      </c>
      <c r="AC4799">
        <v>1090.3077115962055</v>
      </c>
      <c r="AD4799">
        <v>0</v>
      </c>
      <c r="AE4799">
        <v>2286.6008741227133</v>
      </c>
    </row>
    <row r="4800" spans="1:31" x14ac:dyDescent="0.25">
      <c r="A4800">
        <v>1816104</v>
      </c>
      <c r="B4800">
        <v>1</v>
      </c>
      <c r="C4800" t="s">
        <v>81</v>
      </c>
      <c r="D4800" t="s">
        <v>112</v>
      </c>
      <c r="E4800" t="s">
        <v>176</v>
      </c>
      <c r="F4800" t="s">
        <v>13954</v>
      </c>
      <c r="G4800" t="s">
        <v>142</v>
      </c>
      <c r="H4800" t="s">
        <v>143</v>
      </c>
      <c r="I4800" t="s">
        <v>135</v>
      </c>
      <c r="J4800" t="s">
        <v>136</v>
      </c>
      <c r="K4800" t="s">
        <v>137</v>
      </c>
      <c r="L4800" t="s">
        <v>13955</v>
      </c>
      <c r="M4800" t="s">
        <v>13956</v>
      </c>
      <c r="N4800">
        <v>9.2499999999999999E-2</v>
      </c>
      <c r="O4800">
        <v>0</v>
      </c>
      <c r="P4800">
        <v>828</v>
      </c>
      <c r="Q4800">
        <v>2</v>
      </c>
      <c r="R4800">
        <v>57</v>
      </c>
      <c r="S4800">
        <v>4</v>
      </c>
      <c r="T4800">
        <v>28</v>
      </c>
      <c r="U4800">
        <v>0</v>
      </c>
      <c r="V4800">
        <v>0</v>
      </c>
      <c r="W4800">
        <v>0</v>
      </c>
      <c r="X4800">
        <v>6.0252566506801717</v>
      </c>
      <c r="Y4800">
        <v>1.3164868923909094</v>
      </c>
      <c r="Z4800">
        <v>0.65012238496964248</v>
      </c>
      <c r="AA4800">
        <v>1.0172451866463601</v>
      </c>
      <c r="AB4800">
        <v>0.94925590738610266</v>
      </c>
      <c r="AC4800">
        <v>0</v>
      </c>
      <c r="AD4800">
        <v>0</v>
      </c>
      <c r="AE4800">
        <v>9.9583670220731868</v>
      </c>
    </row>
    <row r="4801" spans="1:31" x14ac:dyDescent="0.25">
      <c r="A4801">
        <v>1816505</v>
      </c>
      <c r="B4801">
        <v>1</v>
      </c>
      <c r="C4801" t="s">
        <v>81</v>
      </c>
      <c r="D4801" t="s">
        <v>112</v>
      </c>
      <c r="E4801" t="s">
        <v>146</v>
      </c>
      <c r="F4801" t="s">
        <v>13957</v>
      </c>
      <c r="G4801" t="s">
        <v>170</v>
      </c>
      <c r="H4801" t="s">
        <v>143</v>
      </c>
      <c r="I4801" t="s">
        <v>135</v>
      </c>
      <c r="J4801" t="s">
        <v>136</v>
      </c>
      <c r="K4801" t="s">
        <v>137</v>
      </c>
      <c r="L4801" t="s">
        <v>13958</v>
      </c>
      <c r="M4801" t="s">
        <v>13959</v>
      </c>
      <c r="N4801">
        <v>1.460555555</v>
      </c>
      <c r="O4801">
        <v>0</v>
      </c>
      <c r="P4801">
        <v>37</v>
      </c>
      <c r="Q4801">
        <v>0</v>
      </c>
      <c r="R4801">
        <v>5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3.2084763753475363</v>
      </c>
      <c r="Y4801">
        <v>0</v>
      </c>
      <c r="Z4801">
        <v>8.4001309261496682E-2</v>
      </c>
      <c r="AA4801">
        <v>0</v>
      </c>
      <c r="AB4801">
        <v>0</v>
      </c>
      <c r="AC4801">
        <v>0</v>
      </c>
      <c r="AD4801">
        <v>0</v>
      </c>
      <c r="AE4801">
        <v>3.2924776846090329</v>
      </c>
    </row>
    <row r="4802" spans="1:31" x14ac:dyDescent="0.25">
      <c r="A4802">
        <v>1816173</v>
      </c>
      <c r="B4802">
        <v>1</v>
      </c>
      <c r="C4802" t="s">
        <v>80</v>
      </c>
      <c r="D4802" t="s">
        <v>96</v>
      </c>
      <c r="E4802" t="s">
        <v>131</v>
      </c>
      <c r="F4802" t="s">
        <v>13960</v>
      </c>
      <c r="G4802" t="s">
        <v>231</v>
      </c>
      <c r="H4802" t="s">
        <v>134</v>
      </c>
      <c r="I4802" t="s">
        <v>135</v>
      </c>
      <c r="J4802" t="s">
        <v>136</v>
      </c>
      <c r="K4802" t="s">
        <v>137</v>
      </c>
      <c r="L4802" t="s">
        <v>13961</v>
      </c>
      <c r="M4802" t="s">
        <v>13962</v>
      </c>
      <c r="N4802">
        <v>6.5530555550000003</v>
      </c>
      <c r="O4802">
        <v>0</v>
      </c>
      <c r="P4802">
        <v>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7.0581386012340555E-2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7.0581386012340555E-2</v>
      </c>
    </row>
    <row r="4803" spans="1:31" x14ac:dyDescent="0.25">
      <c r="A4803">
        <v>1816482</v>
      </c>
      <c r="B4803">
        <v>1</v>
      </c>
      <c r="C4803" t="s">
        <v>81</v>
      </c>
      <c r="D4803" t="s">
        <v>127</v>
      </c>
      <c r="E4803" t="s">
        <v>193</v>
      </c>
      <c r="F4803" t="s">
        <v>13963</v>
      </c>
      <c r="G4803" t="s">
        <v>235</v>
      </c>
      <c r="H4803" t="s">
        <v>134</v>
      </c>
      <c r="I4803" t="s">
        <v>135</v>
      </c>
      <c r="J4803" t="s">
        <v>136</v>
      </c>
      <c r="K4803" t="s">
        <v>137</v>
      </c>
      <c r="L4803" t="s">
        <v>13964</v>
      </c>
      <c r="M4803" t="s">
        <v>13965</v>
      </c>
      <c r="N4803">
        <v>1.6369444440000001</v>
      </c>
      <c r="O4803">
        <v>0</v>
      </c>
      <c r="P4803">
        <v>12</v>
      </c>
      <c r="Q4803">
        <v>0</v>
      </c>
      <c r="R4803">
        <v>0</v>
      </c>
      <c r="S4803">
        <v>0</v>
      </c>
      <c r="T4803">
        <v>3</v>
      </c>
      <c r="U4803">
        <v>0</v>
      </c>
      <c r="V4803">
        <v>0</v>
      </c>
      <c r="W4803">
        <v>0</v>
      </c>
      <c r="X4803">
        <v>4.2171460914547749</v>
      </c>
      <c r="Y4803">
        <v>0</v>
      </c>
      <c r="Z4803">
        <v>0</v>
      </c>
      <c r="AA4803">
        <v>0</v>
      </c>
      <c r="AB4803">
        <v>0.18409231281005003</v>
      </c>
      <c r="AC4803">
        <v>0</v>
      </c>
      <c r="AD4803">
        <v>0</v>
      </c>
      <c r="AE4803">
        <v>4.4012384042648254</v>
      </c>
    </row>
    <row r="4804" spans="1:31" x14ac:dyDescent="0.25">
      <c r="A4804">
        <v>1815818</v>
      </c>
      <c r="B4804">
        <v>1</v>
      </c>
      <c r="C4804" t="s">
        <v>81</v>
      </c>
      <c r="D4804" t="s">
        <v>120</v>
      </c>
      <c r="E4804" t="s">
        <v>193</v>
      </c>
      <c r="F4804" t="s">
        <v>13966</v>
      </c>
      <c r="G4804" t="s">
        <v>256</v>
      </c>
      <c r="H4804" t="s">
        <v>134</v>
      </c>
      <c r="I4804" t="s">
        <v>135</v>
      </c>
      <c r="J4804" t="s">
        <v>136</v>
      </c>
      <c r="K4804" t="s">
        <v>159</v>
      </c>
      <c r="L4804" t="s">
        <v>13967</v>
      </c>
      <c r="M4804" t="s">
        <v>13968</v>
      </c>
      <c r="N4804">
        <v>7.3503313879999999</v>
      </c>
      <c r="O4804">
        <v>0</v>
      </c>
      <c r="P4804">
        <v>30</v>
      </c>
      <c r="Q4804">
        <v>0</v>
      </c>
      <c r="R4804">
        <v>1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37.948137358008339</v>
      </c>
      <c r="Y4804">
        <v>0</v>
      </c>
      <c r="Z4804">
        <v>1.3272752829238891E-3</v>
      </c>
      <c r="AA4804">
        <v>0</v>
      </c>
      <c r="AB4804">
        <v>0</v>
      </c>
      <c r="AC4804">
        <v>0</v>
      </c>
      <c r="AD4804">
        <v>0</v>
      </c>
      <c r="AE4804">
        <v>37.949464633291264</v>
      </c>
    </row>
    <row r="4805" spans="1:31" x14ac:dyDescent="0.25">
      <c r="A4805">
        <v>1816150</v>
      </c>
      <c r="B4805">
        <v>1</v>
      </c>
      <c r="C4805" t="s">
        <v>81</v>
      </c>
      <c r="D4805" t="s">
        <v>115</v>
      </c>
      <c r="E4805" t="s">
        <v>193</v>
      </c>
      <c r="F4805" t="s">
        <v>13969</v>
      </c>
      <c r="G4805" t="s">
        <v>235</v>
      </c>
      <c r="H4805" t="s">
        <v>134</v>
      </c>
      <c r="I4805" t="s">
        <v>135</v>
      </c>
      <c r="J4805" t="s">
        <v>136</v>
      </c>
      <c r="K4805" t="s">
        <v>137</v>
      </c>
      <c r="L4805" t="s">
        <v>13970</v>
      </c>
      <c r="M4805" t="s">
        <v>13971</v>
      </c>
      <c r="N4805">
        <v>2.230277777</v>
      </c>
      <c r="O4805">
        <v>0</v>
      </c>
      <c r="P4805">
        <v>16</v>
      </c>
      <c r="Q4805">
        <v>0</v>
      </c>
      <c r="R4805">
        <v>2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1.4455447189355732</v>
      </c>
      <c r="Y4805">
        <v>0</v>
      </c>
      <c r="Z4805">
        <v>0.51785724404909717</v>
      </c>
      <c r="AA4805">
        <v>0</v>
      </c>
      <c r="AB4805">
        <v>0</v>
      </c>
      <c r="AC4805">
        <v>0</v>
      </c>
      <c r="AD4805">
        <v>0</v>
      </c>
      <c r="AE4805">
        <v>1.9634019629846704</v>
      </c>
    </row>
    <row r="4806" spans="1:31" x14ac:dyDescent="0.25">
      <c r="A4806">
        <v>1815632</v>
      </c>
      <c r="B4806">
        <v>1</v>
      </c>
      <c r="C4806" t="s">
        <v>80</v>
      </c>
      <c r="D4806" t="s">
        <v>94</v>
      </c>
      <c r="E4806" t="s">
        <v>176</v>
      </c>
      <c r="F4806" t="s">
        <v>12660</v>
      </c>
      <c r="G4806" t="s">
        <v>142</v>
      </c>
      <c r="H4806" t="s">
        <v>143</v>
      </c>
      <c r="I4806" t="s">
        <v>135</v>
      </c>
      <c r="J4806" t="s">
        <v>136</v>
      </c>
      <c r="K4806" t="s">
        <v>137</v>
      </c>
      <c r="L4806" t="s">
        <v>13972</v>
      </c>
      <c r="M4806" t="s">
        <v>13973</v>
      </c>
      <c r="N4806">
        <v>8.6666666000000003E-2</v>
      </c>
      <c r="O4806">
        <v>0</v>
      </c>
      <c r="P4806">
        <v>460</v>
      </c>
      <c r="Q4806">
        <v>2</v>
      </c>
      <c r="R4806">
        <v>43</v>
      </c>
      <c r="S4806">
        <v>3</v>
      </c>
      <c r="T4806">
        <v>43</v>
      </c>
      <c r="U4806">
        <v>2</v>
      </c>
      <c r="V4806">
        <v>0</v>
      </c>
      <c r="W4806">
        <v>0</v>
      </c>
      <c r="X4806">
        <v>4.205947182444798</v>
      </c>
      <c r="Y4806">
        <v>5.4061088299400005E-2</v>
      </c>
      <c r="Z4806">
        <v>0.58007219112188679</v>
      </c>
      <c r="AA4806">
        <v>0.25340129929347999</v>
      </c>
      <c r="AB4806">
        <v>1.3505265310866335</v>
      </c>
      <c r="AC4806">
        <v>0.85157362573313333</v>
      </c>
      <c r="AD4806">
        <v>0</v>
      </c>
      <c r="AE4806">
        <v>7.2955819179793311</v>
      </c>
    </row>
    <row r="4807" spans="1:31" x14ac:dyDescent="0.25">
      <c r="A4807">
        <v>1815626</v>
      </c>
      <c r="B4807">
        <v>1</v>
      </c>
      <c r="C4807" t="s">
        <v>81</v>
      </c>
      <c r="D4807" t="s">
        <v>127</v>
      </c>
      <c r="E4807" t="s">
        <v>146</v>
      </c>
      <c r="F4807" t="s">
        <v>13974</v>
      </c>
      <c r="G4807" t="s">
        <v>142</v>
      </c>
      <c r="H4807" t="s">
        <v>143</v>
      </c>
      <c r="I4807" t="s">
        <v>199</v>
      </c>
      <c r="J4807" t="s">
        <v>136</v>
      </c>
      <c r="K4807" t="s">
        <v>137</v>
      </c>
      <c r="L4807" t="s">
        <v>13975</v>
      </c>
      <c r="M4807" t="s">
        <v>13976</v>
      </c>
      <c r="N4807">
        <v>5.5555550000000002E-3</v>
      </c>
      <c r="O4807">
        <v>0</v>
      </c>
      <c r="P4807">
        <v>415</v>
      </c>
      <c r="Q4807">
        <v>102</v>
      </c>
      <c r="R4807">
        <v>60</v>
      </c>
      <c r="S4807">
        <v>5</v>
      </c>
      <c r="T4807">
        <v>43</v>
      </c>
      <c r="U4807">
        <v>0</v>
      </c>
      <c r="V4807">
        <v>0</v>
      </c>
      <c r="W4807">
        <v>0</v>
      </c>
      <c r="X4807">
        <v>0.38829645730959989</v>
      </c>
      <c r="Y4807">
        <v>0.68681940375713857</v>
      </c>
      <c r="Z4807">
        <v>3.9703762609111105E-2</v>
      </c>
      <c r="AA4807">
        <v>0.16507796143619996</v>
      </c>
      <c r="AB4807">
        <v>2.8864425974988894E-2</v>
      </c>
      <c r="AC4807">
        <v>0</v>
      </c>
      <c r="AD4807">
        <v>0</v>
      </c>
      <c r="AE4807">
        <v>1.3087620110870382</v>
      </c>
    </row>
    <row r="4808" spans="1:31" x14ac:dyDescent="0.25">
      <c r="A4808">
        <v>1815649</v>
      </c>
      <c r="B4808">
        <v>1</v>
      </c>
      <c r="C4808" t="s">
        <v>80</v>
      </c>
      <c r="D4808" t="s">
        <v>99</v>
      </c>
      <c r="E4808" t="s">
        <v>176</v>
      </c>
      <c r="F4808" t="s">
        <v>8298</v>
      </c>
      <c r="G4808" t="s">
        <v>142</v>
      </c>
      <c r="H4808" t="s">
        <v>143</v>
      </c>
      <c r="I4808" t="s">
        <v>135</v>
      </c>
      <c r="J4808" t="s">
        <v>136</v>
      </c>
      <c r="K4808" t="s">
        <v>137</v>
      </c>
      <c r="L4808" t="s">
        <v>13977</v>
      </c>
      <c r="M4808" t="s">
        <v>13978</v>
      </c>
      <c r="N4808">
        <v>3.86</v>
      </c>
      <c r="O4808">
        <v>3</v>
      </c>
      <c r="P4808">
        <v>1346</v>
      </c>
      <c r="Q4808">
        <v>1</v>
      </c>
      <c r="R4808">
        <v>23</v>
      </c>
      <c r="S4808">
        <v>6</v>
      </c>
      <c r="T4808">
        <v>99</v>
      </c>
      <c r="U4808">
        <v>0</v>
      </c>
      <c r="V4808">
        <v>2</v>
      </c>
      <c r="W4808">
        <v>17.899792698585145</v>
      </c>
      <c r="X4808">
        <v>851.22780409727477</v>
      </c>
      <c r="Y4808">
        <v>3.3803209590494401</v>
      </c>
      <c r="Z4808">
        <v>13.524227974426603</v>
      </c>
      <c r="AA4808">
        <v>47.1532415234024</v>
      </c>
      <c r="AB4808">
        <v>190.79896403448134</v>
      </c>
      <c r="AC4808">
        <v>0</v>
      </c>
      <c r="AD4808">
        <v>15.889450865477505</v>
      </c>
      <c r="AE4808">
        <v>1139.8738021526972</v>
      </c>
    </row>
    <row r="4809" spans="1:31" x14ac:dyDescent="0.25">
      <c r="A4809">
        <v>1816110</v>
      </c>
      <c r="B4809">
        <v>1</v>
      </c>
      <c r="C4809" t="s">
        <v>80</v>
      </c>
      <c r="D4809" t="s">
        <v>83</v>
      </c>
      <c r="E4809" t="s">
        <v>146</v>
      </c>
      <c r="F4809" t="s">
        <v>13979</v>
      </c>
      <c r="G4809" t="s">
        <v>2385</v>
      </c>
      <c r="H4809" t="s">
        <v>143</v>
      </c>
      <c r="I4809" t="s">
        <v>135</v>
      </c>
      <c r="J4809" t="s">
        <v>136</v>
      </c>
      <c r="K4809" t="s">
        <v>137</v>
      </c>
      <c r="L4809" t="s">
        <v>13980</v>
      </c>
      <c r="M4809" t="s">
        <v>13981</v>
      </c>
      <c r="N4809">
        <v>3.8313888880000002</v>
      </c>
      <c r="O4809">
        <v>0</v>
      </c>
      <c r="P4809">
        <v>13</v>
      </c>
      <c r="Q4809">
        <v>0</v>
      </c>
      <c r="R4809">
        <v>2</v>
      </c>
      <c r="S4809">
        <v>0</v>
      </c>
      <c r="T4809">
        <v>10</v>
      </c>
      <c r="U4809">
        <v>0</v>
      </c>
      <c r="V4809">
        <v>0</v>
      </c>
      <c r="W4809">
        <v>0</v>
      </c>
      <c r="X4809">
        <v>46.020883842029562</v>
      </c>
      <c r="Y4809">
        <v>0</v>
      </c>
      <c r="Z4809">
        <v>5.9563990629095898</v>
      </c>
      <c r="AA4809">
        <v>0</v>
      </c>
      <c r="AB4809">
        <v>91.274330254683335</v>
      </c>
      <c r="AC4809">
        <v>0</v>
      </c>
      <c r="AD4809">
        <v>0</v>
      </c>
      <c r="AE4809">
        <v>143.25161315962248</v>
      </c>
    </row>
    <row r="4810" spans="1:31" x14ac:dyDescent="0.25">
      <c r="A4810">
        <v>1815672</v>
      </c>
      <c r="B4810">
        <v>1</v>
      </c>
      <c r="C4810" t="s">
        <v>80</v>
      </c>
      <c r="D4810" t="s">
        <v>107</v>
      </c>
      <c r="E4810" t="s">
        <v>193</v>
      </c>
      <c r="F4810" t="s">
        <v>13982</v>
      </c>
      <c r="G4810" t="s">
        <v>235</v>
      </c>
      <c r="H4810" t="s">
        <v>134</v>
      </c>
      <c r="I4810" t="s">
        <v>135</v>
      </c>
      <c r="J4810" t="s">
        <v>136</v>
      </c>
      <c r="K4810" t="s">
        <v>137</v>
      </c>
      <c r="L4810" t="s">
        <v>13983</v>
      </c>
      <c r="M4810" t="s">
        <v>13984</v>
      </c>
      <c r="N4810">
        <v>14.8475</v>
      </c>
      <c r="O4810">
        <v>0</v>
      </c>
      <c r="P4810">
        <v>60</v>
      </c>
      <c r="Q4810">
        <v>0</v>
      </c>
      <c r="R4810">
        <v>0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90.483904326406559</v>
      </c>
      <c r="Y4810">
        <v>0</v>
      </c>
      <c r="Z4810">
        <v>0</v>
      </c>
      <c r="AA4810">
        <v>0</v>
      </c>
      <c r="AB4810">
        <v>1.5067469257141666E-2</v>
      </c>
      <c r="AC4810">
        <v>0</v>
      </c>
      <c r="AD4810">
        <v>0</v>
      </c>
      <c r="AE4810">
        <v>90.498971795663707</v>
      </c>
    </row>
    <row r="4811" spans="1:31" x14ac:dyDescent="0.25">
      <c r="A4811">
        <v>1815755</v>
      </c>
      <c r="B4811">
        <v>1</v>
      </c>
      <c r="C4811" t="s">
        <v>80</v>
      </c>
      <c r="D4811" t="s">
        <v>90</v>
      </c>
      <c r="E4811" t="s">
        <v>131</v>
      </c>
      <c r="F4811" t="s">
        <v>13985</v>
      </c>
      <c r="G4811" t="s">
        <v>231</v>
      </c>
      <c r="H4811" t="s">
        <v>134</v>
      </c>
      <c r="I4811" t="s">
        <v>135</v>
      </c>
      <c r="J4811" t="s">
        <v>136</v>
      </c>
      <c r="K4811" t="s">
        <v>137</v>
      </c>
      <c r="L4811" t="s">
        <v>13986</v>
      </c>
      <c r="M4811" t="s">
        <v>13987</v>
      </c>
      <c r="N4811">
        <v>1.6102777770000001</v>
      </c>
      <c r="O4811">
        <v>0</v>
      </c>
      <c r="P4811">
        <v>3</v>
      </c>
      <c r="Q4811">
        <v>0</v>
      </c>
      <c r="R4811">
        <v>0</v>
      </c>
      <c r="S4811">
        <v>0</v>
      </c>
      <c r="T4811">
        <v>2</v>
      </c>
      <c r="U4811">
        <v>0</v>
      </c>
      <c r="V4811">
        <v>0</v>
      </c>
      <c r="W4811">
        <v>0</v>
      </c>
      <c r="X4811">
        <v>1.4925910169064376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1.4925910169064376</v>
      </c>
    </row>
    <row r="4812" spans="1:31" x14ac:dyDescent="0.25">
      <c r="A4812">
        <v>1816250</v>
      </c>
      <c r="B4812">
        <v>1</v>
      </c>
      <c r="C4812" t="s">
        <v>81</v>
      </c>
      <c r="D4812" t="s">
        <v>119</v>
      </c>
      <c r="E4812" t="s">
        <v>140</v>
      </c>
      <c r="F4812" t="s">
        <v>972</v>
      </c>
      <c r="G4812" t="s">
        <v>158</v>
      </c>
      <c r="H4812" t="s">
        <v>143</v>
      </c>
      <c r="I4812" t="s">
        <v>135</v>
      </c>
      <c r="J4812" t="s">
        <v>136</v>
      </c>
      <c r="K4812" t="s">
        <v>159</v>
      </c>
      <c r="L4812" t="s">
        <v>13988</v>
      </c>
      <c r="M4812" t="s">
        <v>13989</v>
      </c>
      <c r="N4812">
        <v>0.316869444</v>
      </c>
      <c r="O4812">
        <v>0</v>
      </c>
      <c r="P4812">
        <v>897</v>
      </c>
      <c r="Q4812">
        <v>55</v>
      </c>
      <c r="R4812">
        <v>55</v>
      </c>
      <c r="S4812">
        <v>1</v>
      </c>
      <c r="T4812">
        <v>60</v>
      </c>
      <c r="U4812">
        <v>0</v>
      </c>
      <c r="V4812">
        <v>0</v>
      </c>
      <c r="W4812">
        <v>0</v>
      </c>
      <c r="X4812">
        <v>47.414713566647414</v>
      </c>
      <c r="Y4812">
        <v>66.74648471904149</v>
      </c>
      <c r="Z4812">
        <v>18.916301498874219</v>
      </c>
      <c r="AA4812">
        <v>2.9728221265720367</v>
      </c>
      <c r="AB4812">
        <v>4.7340411064373571</v>
      </c>
      <c r="AC4812">
        <v>0</v>
      </c>
      <c r="AD4812">
        <v>0</v>
      </c>
      <c r="AE4812">
        <v>140.7843630175725</v>
      </c>
    </row>
    <row r="4813" spans="1:31" x14ac:dyDescent="0.25">
      <c r="A4813">
        <v>1815609</v>
      </c>
      <c r="B4813">
        <v>1</v>
      </c>
      <c r="C4813" t="s">
        <v>80</v>
      </c>
      <c r="D4813" t="s">
        <v>105</v>
      </c>
      <c r="E4813" t="s">
        <v>176</v>
      </c>
      <c r="F4813" t="s">
        <v>13990</v>
      </c>
      <c r="G4813" t="s">
        <v>158</v>
      </c>
      <c r="H4813" t="s">
        <v>143</v>
      </c>
      <c r="I4813" t="s">
        <v>135</v>
      </c>
      <c r="J4813" t="s">
        <v>136</v>
      </c>
      <c r="K4813" t="s">
        <v>159</v>
      </c>
      <c r="L4813" t="s">
        <v>13991</v>
      </c>
      <c r="M4813" t="s">
        <v>13992</v>
      </c>
      <c r="N4813">
        <v>0.14441111100000001</v>
      </c>
      <c r="O4813">
        <v>0</v>
      </c>
      <c r="P4813">
        <v>5404</v>
      </c>
      <c r="Q4813">
        <v>0</v>
      </c>
      <c r="R4813">
        <v>0</v>
      </c>
      <c r="S4813">
        <v>0</v>
      </c>
      <c r="T4813">
        <v>416</v>
      </c>
      <c r="U4813">
        <v>0</v>
      </c>
      <c r="V4813">
        <v>0</v>
      </c>
      <c r="W4813">
        <v>0</v>
      </c>
      <c r="X4813">
        <v>148.12513718866458</v>
      </c>
      <c r="Y4813">
        <v>0</v>
      </c>
      <c r="Z4813">
        <v>0</v>
      </c>
      <c r="AA4813">
        <v>0</v>
      </c>
      <c r="AB4813">
        <v>21.021332724690282</v>
      </c>
      <c r="AC4813">
        <v>0</v>
      </c>
      <c r="AD4813">
        <v>0</v>
      </c>
      <c r="AE4813">
        <v>169.14646991335485</v>
      </c>
    </row>
    <row r="4814" spans="1:31" x14ac:dyDescent="0.25">
      <c r="A4814">
        <v>1816359</v>
      </c>
      <c r="B4814">
        <v>1</v>
      </c>
      <c r="C4814" t="s">
        <v>81</v>
      </c>
      <c r="D4814" t="s">
        <v>119</v>
      </c>
      <c r="E4814" t="s">
        <v>193</v>
      </c>
      <c r="F4814" t="s">
        <v>13993</v>
      </c>
      <c r="G4814" t="s">
        <v>6665</v>
      </c>
      <c r="H4814" t="s">
        <v>134</v>
      </c>
      <c r="I4814" t="s">
        <v>135</v>
      </c>
      <c r="J4814" t="s">
        <v>136</v>
      </c>
      <c r="K4814" t="s">
        <v>137</v>
      </c>
      <c r="L4814" t="s">
        <v>13994</v>
      </c>
      <c r="M4814" t="s">
        <v>13995</v>
      </c>
      <c r="N4814">
        <v>2.9591666659999998</v>
      </c>
      <c r="O4814">
        <v>0</v>
      </c>
      <c r="P4814">
        <v>6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3.4448173440159815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3.4448173440159815</v>
      </c>
    </row>
    <row r="4815" spans="1:31" x14ac:dyDescent="0.25">
      <c r="A4815">
        <v>1815709</v>
      </c>
      <c r="B4815">
        <v>1</v>
      </c>
      <c r="C4815" t="s">
        <v>81</v>
      </c>
      <c r="D4815" t="s">
        <v>118</v>
      </c>
      <c r="E4815" t="s">
        <v>140</v>
      </c>
      <c r="F4815" t="s">
        <v>13295</v>
      </c>
      <c r="G4815" t="s">
        <v>142</v>
      </c>
      <c r="H4815" t="s">
        <v>143</v>
      </c>
      <c r="I4815" t="s">
        <v>135</v>
      </c>
      <c r="J4815" t="s">
        <v>136</v>
      </c>
      <c r="K4815" t="s">
        <v>137</v>
      </c>
      <c r="L4815" t="s">
        <v>13996</v>
      </c>
      <c r="M4815" t="s">
        <v>13997</v>
      </c>
      <c r="N4815">
        <v>3.1755555549999999</v>
      </c>
      <c r="O4815">
        <v>1</v>
      </c>
      <c r="P4815">
        <v>367</v>
      </c>
      <c r="Q4815">
        <v>111</v>
      </c>
      <c r="R4815">
        <v>76</v>
      </c>
      <c r="S4815">
        <v>15</v>
      </c>
      <c r="T4815">
        <v>38</v>
      </c>
      <c r="U4815">
        <v>2</v>
      </c>
      <c r="V4815">
        <v>0</v>
      </c>
      <c r="W4815">
        <v>0.99166161431478494</v>
      </c>
      <c r="X4815">
        <v>177.08182142576058</v>
      </c>
      <c r="Y4815">
        <v>697.77686324609556</v>
      </c>
      <c r="Z4815">
        <v>295.38062259200598</v>
      </c>
      <c r="AA4815">
        <v>138.94095907063533</v>
      </c>
      <c r="AB4815">
        <v>46.772715864613453</v>
      </c>
      <c r="AC4815">
        <v>792.59470299151394</v>
      </c>
      <c r="AD4815">
        <v>0</v>
      </c>
      <c r="AE4815">
        <v>2149.5393468049397</v>
      </c>
    </row>
    <row r="4816" spans="1:31" x14ac:dyDescent="0.25">
      <c r="A4816">
        <v>1815958</v>
      </c>
      <c r="B4816">
        <v>1</v>
      </c>
      <c r="C4816" t="s">
        <v>80</v>
      </c>
      <c r="D4816" t="s">
        <v>93</v>
      </c>
      <c r="E4816" t="s">
        <v>131</v>
      </c>
      <c r="F4816" t="s">
        <v>13998</v>
      </c>
      <c r="G4816" t="s">
        <v>231</v>
      </c>
      <c r="H4816" t="s">
        <v>134</v>
      </c>
      <c r="I4816" t="s">
        <v>135</v>
      </c>
      <c r="J4816" t="s">
        <v>136</v>
      </c>
      <c r="K4816" t="s">
        <v>137</v>
      </c>
      <c r="L4816" t="s">
        <v>13999</v>
      </c>
      <c r="M4816" t="s">
        <v>14000</v>
      </c>
      <c r="N4816">
        <v>2.1638888879999998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0.245711898432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0.245711898432</v>
      </c>
    </row>
    <row r="4817" spans="1:31" x14ac:dyDescent="0.25">
      <c r="A4817">
        <v>1816499</v>
      </c>
      <c r="B4817">
        <v>1</v>
      </c>
      <c r="C4817" t="s">
        <v>80</v>
      </c>
      <c r="D4817" t="s">
        <v>106</v>
      </c>
      <c r="E4817" t="s">
        <v>131</v>
      </c>
      <c r="F4817" t="s">
        <v>14001</v>
      </c>
      <c r="G4817" t="s">
        <v>231</v>
      </c>
      <c r="H4817" t="s">
        <v>134</v>
      </c>
      <c r="I4817" t="s">
        <v>135</v>
      </c>
      <c r="J4817" t="s">
        <v>136</v>
      </c>
      <c r="K4817" t="s">
        <v>137</v>
      </c>
      <c r="L4817" t="s">
        <v>14002</v>
      </c>
      <c r="M4817" t="s">
        <v>14003</v>
      </c>
      <c r="N4817">
        <v>1.880833333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0.4034724483604934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0.4034724483604934</v>
      </c>
    </row>
    <row r="4818" spans="1:31" x14ac:dyDescent="0.25">
      <c r="A4818">
        <v>1816256</v>
      </c>
      <c r="B4818">
        <v>1</v>
      </c>
      <c r="C4818" t="s">
        <v>80</v>
      </c>
      <c r="D4818" t="s">
        <v>103</v>
      </c>
      <c r="E4818" t="s">
        <v>131</v>
      </c>
      <c r="F4818" t="s">
        <v>14004</v>
      </c>
      <c r="G4818" t="s">
        <v>133</v>
      </c>
      <c r="H4818" t="s">
        <v>134</v>
      </c>
      <c r="I4818" t="s">
        <v>135</v>
      </c>
      <c r="J4818" t="s">
        <v>136</v>
      </c>
      <c r="K4818" t="s">
        <v>137</v>
      </c>
      <c r="L4818" t="s">
        <v>14005</v>
      </c>
      <c r="M4818" t="s">
        <v>14006</v>
      </c>
      <c r="N4818">
        <v>1.948055555</v>
      </c>
      <c r="O4818">
        <v>0</v>
      </c>
      <c r="P4818">
        <v>5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1.9408199787280347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1.9408199787280347</v>
      </c>
    </row>
    <row r="4819" spans="1:31" x14ac:dyDescent="0.25">
      <c r="A4819">
        <v>1816353</v>
      </c>
      <c r="B4819">
        <v>1</v>
      </c>
      <c r="C4819" t="s">
        <v>80</v>
      </c>
      <c r="D4819" t="s">
        <v>90</v>
      </c>
      <c r="E4819" t="s">
        <v>193</v>
      </c>
      <c r="F4819" t="s">
        <v>14007</v>
      </c>
      <c r="G4819" t="s">
        <v>235</v>
      </c>
      <c r="H4819" t="s">
        <v>134</v>
      </c>
      <c r="I4819" t="s">
        <v>135</v>
      </c>
      <c r="J4819" t="s">
        <v>136</v>
      </c>
      <c r="K4819" t="s">
        <v>137</v>
      </c>
      <c r="L4819" t="s">
        <v>14008</v>
      </c>
      <c r="M4819" t="s">
        <v>14009</v>
      </c>
      <c r="N4819">
        <v>0.86416666600000003</v>
      </c>
      <c r="O4819">
        <v>0</v>
      </c>
      <c r="P4819">
        <v>35</v>
      </c>
      <c r="Q4819">
        <v>0</v>
      </c>
      <c r="R4819">
        <v>0</v>
      </c>
      <c r="S4819">
        <v>0</v>
      </c>
      <c r="T4819">
        <v>4</v>
      </c>
      <c r="U4819">
        <v>0</v>
      </c>
      <c r="V4819">
        <v>0</v>
      </c>
      <c r="W4819">
        <v>0</v>
      </c>
      <c r="X4819">
        <v>9.8001620065447348</v>
      </c>
      <c r="Y4819">
        <v>0</v>
      </c>
      <c r="Z4819">
        <v>0</v>
      </c>
      <c r="AA4819">
        <v>0</v>
      </c>
      <c r="AB4819">
        <v>13.585504627398594</v>
      </c>
      <c r="AC4819">
        <v>0</v>
      </c>
      <c r="AD4819">
        <v>0</v>
      </c>
      <c r="AE4819">
        <v>23.38566663394333</v>
      </c>
    </row>
    <row r="4820" spans="1:31" x14ac:dyDescent="0.25">
      <c r="A4820">
        <v>1815901</v>
      </c>
      <c r="B4820">
        <v>1</v>
      </c>
      <c r="C4820" t="s">
        <v>81</v>
      </c>
      <c r="D4820" t="s">
        <v>116</v>
      </c>
      <c r="E4820" t="s">
        <v>176</v>
      </c>
      <c r="F4820" t="s">
        <v>14010</v>
      </c>
      <c r="G4820" t="s">
        <v>142</v>
      </c>
      <c r="H4820" t="s">
        <v>143</v>
      </c>
      <c r="I4820" t="s">
        <v>135</v>
      </c>
      <c r="J4820" t="s">
        <v>136</v>
      </c>
      <c r="K4820" t="s">
        <v>137</v>
      </c>
      <c r="L4820" t="s">
        <v>14011</v>
      </c>
      <c r="M4820" t="s">
        <v>14012</v>
      </c>
      <c r="N4820">
        <v>5.7861111110000003</v>
      </c>
      <c r="O4820">
        <v>1</v>
      </c>
      <c r="P4820">
        <v>2809</v>
      </c>
      <c r="Q4820">
        <v>138</v>
      </c>
      <c r="R4820">
        <v>223</v>
      </c>
      <c r="S4820">
        <v>7</v>
      </c>
      <c r="T4820">
        <v>387</v>
      </c>
      <c r="U4820">
        <v>0</v>
      </c>
      <c r="V4820">
        <v>0</v>
      </c>
      <c r="W4820">
        <v>1.4037395950757776</v>
      </c>
      <c r="X4820">
        <v>2362.0659166335217</v>
      </c>
      <c r="Y4820">
        <v>136.57408359115018</v>
      </c>
      <c r="Z4820">
        <v>85.738383441730676</v>
      </c>
      <c r="AA4820">
        <v>223.50156338442312</v>
      </c>
      <c r="AB4820">
        <v>656.44453214865666</v>
      </c>
      <c r="AC4820">
        <v>0</v>
      </c>
      <c r="AD4820">
        <v>0</v>
      </c>
      <c r="AE4820">
        <v>3465.7282187945584</v>
      </c>
    </row>
    <row r="4821" spans="1:31" x14ac:dyDescent="0.25">
      <c r="A4821">
        <v>1816187</v>
      </c>
      <c r="B4821">
        <v>1</v>
      </c>
      <c r="C4821" t="s">
        <v>81</v>
      </c>
      <c r="D4821" t="s">
        <v>115</v>
      </c>
      <c r="E4821" t="s">
        <v>146</v>
      </c>
      <c r="F4821" t="s">
        <v>14013</v>
      </c>
      <c r="G4821" t="s">
        <v>170</v>
      </c>
      <c r="H4821" t="s">
        <v>143</v>
      </c>
      <c r="I4821" t="s">
        <v>135</v>
      </c>
      <c r="J4821" t="s">
        <v>136</v>
      </c>
      <c r="K4821" t="s">
        <v>137</v>
      </c>
      <c r="L4821" t="s">
        <v>14014</v>
      </c>
      <c r="M4821" t="s">
        <v>14015</v>
      </c>
      <c r="N4821">
        <v>2.5383333330000002</v>
      </c>
      <c r="O4821">
        <v>0</v>
      </c>
      <c r="P4821">
        <v>29</v>
      </c>
      <c r="Q4821">
        <v>0</v>
      </c>
      <c r="R4821">
        <v>0</v>
      </c>
      <c r="S4821">
        <v>0</v>
      </c>
      <c r="T4821">
        <v>2</v>
      </c>
      <c r="U4821">
        <v>0</v>
      </c>
      <c r="V4821">
        <v>0</v>
      </c>
      <c r="W4821">
        <v>0</v>
      </c>
      <c r="X4821">
        <v>7.05669676625305</v>
      </c>
      <c r="Y4821">
        <v>0</v>
      </c>
      <c r="Z4821">
        <v>0</v>
      </c>
      <c r="AA4821">
        <v>0</v>
      </c>
      <c r="AB4821">
        <v>0.46108031007279499</v>
      </c>
      <c r="AC4821">
        <v>0</v>
      </c>
      <c r="AD4821">
        <v>0</v>
      </c>
      <c r="AE4821">
        <v>7.5177770763258449</v>
      </c>
    </row>
    <row r="4822" spans="1:31" x14ac:dyDescent="0.25">
      <c r="A4822">
        <v>1815875</v>
      </c>
      <c r="B4822">
        <v>1</v>
      </c>
      <c r="C4822" t="s">
        <v>81</v>
      </c>
      <c r="D4822" t="s">
        <v>128</v>
      </c>
      <c r="E4822" t="s">
        <v>193</v>
      </c>
      <c r="F4822" t="s">
        <v>14016</v>
      </c>
      <c r="G4822" t="s">
        <v>235</v>
      </c>
      <c r="H4822" t="s">
        <v>134</v>
      </c>
      <c r="I4822" t="s">
        <v>135</v>
      </c>
      <c r="J4822" t="s">
        <v>136</v>
      </c>
      <c r="K4822" t="s">
        <v>137</v>
      </c>
      <c r="L4822" t="s">
        <v>14017</v>
      </c>
      <c r="M4822" t="s">
        <v>14018</v>
      </c>
      <c r="N4822">
        <v>2.315555555</v>
      </c>
      <c r="O4822">
        <v>0</v>
      </c>
      <c r="P4822">
        <v>33</v>
      </c>
      <c r="Q4822">
        <v>0</v>
      </c>
      <c r="R4822">
        <v>0</v>
      </c>
      <c r="S4822">
        <v>0</v>
      </c>
      <c r="T4822">
        <v>11</v>
      </c>
      <c r="U4822">
        <v>0</v>
      </c>
      <c r="V4822">
        <v>0</v>
      </c>
      <c r="W4822">
        <v>0</v>
      </c>
      <c r="X4822">
        <v>16.138170052552343</v>
      </c>
      <c r="Y4822">
        <v>0</v>
      </c>
      <c r="Z4822">
        <v>0</v>
      </c>
      <c r="AA4822">
        <v>0</v>
      </c>
      <c r="AB4822">
        <v>2.3786752345297626</v>
      </c>
      <c r="AC4822">
        <v>0</v>
      </c>
      <c r="AD4822">
        <v>0</v>
      </c>
      <c r="AE4822">
        <v>18.516845287082106</v>
      </c>
    </row>
    <row r="4823" spans="1:31" x14ac:dyDescent="0.25">
      <c r="A4823">
        <v>1816167</v>
      </c>
      <c r="B4823">
        <v>1</v>
      </c>
      <c r="C4823" t="s">
        <v>81</v>
      </c>
      <c r="D4823" t="s">
        <v>128</v>
      </c>
      <c r="E4823" t="s">
        <v>193</v>
      </c>
      <c r="F4823" t="s">
        <v>2931</v>
      </c>
      <c r="G4823" t="s">
        <v>235</v>
      </c>
      <c r="H4823" t="s">
        <v>134</v>
      </c>
      <c r="I4823" t="s">
        <v>135</v>
      </c>
      <c r="J4823" t="s">
        <v>136</v>
      </c>
      <c r="K4823" t="s">
        <v>137</v>
      </c>
      <c r="L4823" t="s">
        <v>14019</v>
      </c>
      <c r="M4823" t="s">
        <v>14020</v>
      </c>
      <c r="N4823">
        <v>4.5177777770000001</v>
      </c>
      <c r="O4823">
        <v>0</v>
      </c>
      <c r="P4823">
        <v>105</v>
      </c>
      <c r="Q4823">
        <v>0</v>
      </c>
      <c r="R4823">
        <v>0</v>
      </c>
      <c r="S4823">
        <v>0</v>
      </c>
      <c r="T4823">
        <v>5</v>
      </c>
      <c r="U4823">
        <v>0</v>
      </c>
      <c r="V4823">
        <v>0</v>
      </c>
      <c r="W4823">
        <v>0</v>
      </c>
      <c r="X4823">
        <v>94.013445795637267</v>
      </c>
      <c r="Y4823">
        <v>0</v>
      </c>
      <c r="Z4823">
        <v>0</v>
      </c>
      <c r="AA4823">
        <v>0</v>
      </c>
      <c r="AB4823">
        <v>2.7196122213143448</v>
      </c>
      <c r="AC4823">
        <v>0</v>
      </c>
      <c r="AD4823">
        <v>0</v>
      </c>
      <c r="AE4823">
        <v>96.733058016951617</v>
      </c>
    </row>
    <row r="4824" spans="1:31" x14ac:dyDescent="0.25">
      <c r="A4824">
        <v>1815895</v>
      </c>
      <c r="B4824">
        <v>1</v>
      </c>
      <c r="C4824" t="s">
        <v>81</v>
      </c>
      <c r="D4824" t="s">
        <v>128</v>
      </c>
      <c r="E4824" t="s">
        <v>131</v>
      </c>
      <c r="F4824" t="s">
        <v>14021</v>
      </c>
      <c r="G4824" t="s">
        <v>231</v>
      </c>
      <c r="H4824" t="s">
        <v>134</v>
      </c>
      <c r="I4824" t="s">
        <v>135</v>
      </c>
      <c r="J4824" t="s">
        <v>136</v>
      </c>
      <c r="K4824" t="s">
        <v>137</v>
      </c>
      <c r="L4824" t="s">
        <v>14022</v>
      </c>
      <c r="M4824" t="s">
        <v>14023</v>
      </c>
      <c r="N4824">
        <v>8.6780555550000003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9.0441443004366674E-3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9.0441443004366674E-3</v>
      </c>
    </row>
    <row r="4825" spans="1:31" x14ac:dyDescent="0.25">
      <c r="A4825">
        <v>1816336</v>
      </c>
      <c r="B4825">
        <v>1</v>
      </c>
      <c r="C4825" t="s">
        <v>80</v>
      </c>
      <c r="D4825" t="s">
        <v>83</v>
      </c>
      <c r="E4825" t="s">
        <v>146</v>
      </c>
      <c r="F4825" t="s">
        <v>14024</v>
      </c>
      <c r="G4825" t="s">
        <v>443</v>
      </c>
      <c r="H4825" t="s">
        <v>143</v>
      </c>
      <c r="I4825" t="s">
        <v>135</v>
      </c>
      <c r="J4825" t="s">
        <v>136</v>
      </c>
      <c r="K4825" t="s">
        <v>137</v>
      </c>
      <c r="L4825" t="s">
        <v>14025</v>
      </c>
      <c r="M4825" t="s">
        <v>14026</v>
      </c>
      <c r="N4825">
        <v>0.74916666600000004</v>
      </c>
      <c r="O4825">
        <v>0</v>
      </c>
      <c r="P4825">
        <v>55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17.43226170956703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17.43226170956703</v>
      </c>
    </row>
    <row r="4826" spans="1:31" x14ac:dyDescent="0.25">
      <c r="A4826">
        <v>1815646</v>
      </c>
      <c r="B4826">
        <v>1</v>
      </c>
      <c r="C4826" t="s">
        <v>80</v>
      </c>
      <c r="D4826" t="s">
        <v>106</v>
      </c>
      <c r="E4826" t="s">
        <v>146</v>
      </c>
      <c r="F4826" t="s">
        <v>14027</v>
      </c>
      <c r="G4826" t="s">
        <v>142</v>
      </c>
      <c r="H4826" t="s">
        <v>143</v>
      </c>
      <c r="I4826" t="s">
        <v>135</v>
      </c>
      <c r="J4826" t="s">
        <v>136</v>
      </c>
      <c r="K4826" t="s">
        <v>137</v>
      </c>
      <c r="L4826" t="s">
        <v>14028</v>
      </c>
      <c r="M4826" t="s">
        <v>14029</v>
      </c>
      <c r="N4826">
        <v>1.549722222</v>
      </c>
      <c r="O4826">
        <v>0</v>
      </c>
      <c r="P4826">
        <v>56</v>
      </c>
      <c r="Q4826">
        <v>0</v>
      </c>
      <c r="R4826">
        <v>4</v>
      </c>
      <c r="S4826">
        <v>0</v>
      </c>
      <c r="T4826">
        <v>4</v>
      </c>
      <c r="U4826">
        <v>0</v>
      </c>
      <c r="V4826">
        <v>0</v>
      </c>
      <c r="W4826">
        <v>0</v>
      </c>
      <c r="X4826">
        <v>13.230420582968096</v>
      </c>
      <c r="Y4826">
        <v>0</v>
      </c>
      <c r="Z4826">
        <v>6.097150494864314</v>
      </c>
      <c r="AA4826">
        <v>0</v>
      </c>
      <c r="AB4826">
        <v>2.5592706128874392</v>
      </c>
      <c r="AC4826">
        <v>0</v>
      </c>
      <c r="AD4826">
        <v>0</v>
      </c>
      <c r="AE4826">
        <v>21.886841690719848</v>
      </c>
    </row>
    <row r="4827" spans="1:31" x14ac:dyDescent="0.25">
      <c r="A4827">
        <v>1815732</v>
      </c>
      <c r="B4827">
        <v>1</v>
      </c>
      <c r="C4827" t="s">
        <v>81</v>
      </c>
      <c r="D4827" t="s">
        <v>127</v>
      </c>
      <c r="E4827" t="s">
        <v>193</v>
      </c>
      <c r="F4827" t="s">
        <v>14030</v>
      </c>
      <c r="G4827" t="s">
        <v>447</v>
      </c>
      <c r="H4827" t="s">
        <v>134</v>
      </c>
      <c r="I4827" t="s">
        <v>135</v>
      </c>
      <c r="J4827" t="s">
        <v>136</v>
      </c>
      <c r="K4827" t="s">
        <v>137</v>
      </c>
      <c r="L4827" t="s">
        <v>14031</v>
      </c>
      <c r="M4827" t="s">
        <v>14032</v>
      </c>
      <c r="N4827">
        <v>7.0216666659999998</v>
      </c>
      <c r="O4827">
        <v>0</v>
      </c>
      <c r="P4827">
        <v>2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1.3233141319287633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1.3233141319287633</v>
      </c>
    </row>
    <row r="4828" spans="1:31" x14ac:dyDescent="0.25">
      <c r="A4828">
        <v>1816379</v>
      </c>
      <c r="B4828">
        <v>1</v>
      </c>
      <c r="C4828" t="s">
        <v>81</v>
      </c>
      <c r="D4828" t="s">
        <v>128</v>
      </c>
      <c r="E4828" t="s">
        <v>326</v>
      </c>
      <c r="F4828" t="s">
        <v>14033</v>
      </c>
      <c r="G4828" t="s">
        <v>299</v>
      </c>
      <c r="H4828" t="s">
        <v>134</v>
      </c>
      <c r="I4828" t="s">
        <v>135</v>
      </c>
      <c r="J4828" t="s">
        <v>136</v>
      </c>
      <c r="K4828" t="s">
        <v>137</v>
      </c>
      <c r="L4828" t="s">
        <v>14034</v>
      </c>
      <c r="M4828" t="s">
        <v>14035</v>
      </c>
      <c r="N4828">
        <v>3.9169444439999999</v>
      </c>
      <c r="O4828">
        <v>0</v>
      </c>
      <c r="P4828">
        <v>32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29.749190440117314</v>
      </c>
      <c r="Y4828">
        <v>0</v>
      </c>
      <c r="Z4828">
        <v>0</v>
      </c>
      <c r="AA4828">
        <v>0</v>
      </c>
      <c r="AB4828">
        <v>7.2217989226131679E-2</v>
      </c>
      <c r="AC4828">
        <v>0</v>
      </c>
      <c r="AD4828">
        <v>0</v>
      </c>
      <c r="AE4828">
        <v>29.821408429343446</v>
      </c>
    </row>
    <row r="4829" spans="1:31" x14ac:dyDescent="0.25">
      <c r="A4829">
        <v>1815838</v>
      </c>
      <c r="B4829">
        <v>1</v>
      </c>
      <c r="C4829" t="s">
        <v>81</v>
      </c>
      <c r="D4829" t="s">
        <v>113</v>
      </c>
      <c r="E4829" t="s">
        <v>140</v>
      </c>
      <c r="F4829" t="s">
        <v>14036</v>
      </c>
      <c r="G4829" t="s">
        <v>142</v>
      </c>
      <c r="H4829" t="s">
        <v>143</v>
      </c>
      <c r="I4829" t="s">
        <v>199</v>
      </c>
      <c r="J4829" t="s">
        <v>136</v>
      </c>
      <c r="K4829" t="s">
        <v>137</v>
      </c>
      <c r="L4829" t="s">
        <v>14037</v>
      </c>
      <c r="M4829" t="s">
        <v>14038</v>
      </c>
      <c r="N4829">
        <v>4.1666665999999998E-2</v>
      </c>
      <c r="O4829">
        <v>0</v>
      </c>
      <c r="P4829">
        <v>1280</v>
      </c>
      <c r="Q4829">
        <v>22</v>
      </c>
      <c r="R4829">
        <v>193</v>
      </c>
      <c r="S4829">
        <v>5</v>
      </c>
      <c r="T4829">
        <v>41</v>
      </c>
      <c r="U4829">
        <v>1</v>
      </c>
      <c r="V4829">
        <v>1</v>
      </c>
      <c r="W4829">
        <v>0</v>
      </c>
      <c r="X4829">
        <v>6.4857664869972513</v>
      </c>
      <c r="Y4829">
        <v>0.70632394064574999</v>
      </c>
      <c r="Z4829">
        <v>2.2385025097931246</v>
      </c>
      <c r="AA4829">
        <v>5.4863718459976667</v>
      </c>
      <c r="AB4829">
        <v>1.5937353731302915</v>
      </c>
      <c r="AC4829">
        <v>0</v>
      </c>
      <c r="AD4829">
        <v>0.28736386765749999</v>
      </c>
      <c r="AE4829">
        <v>16.798064024221585</v>
      </c>
    </row>
    <row r="4830" spans="1:31" x14ac:dyDescent="0.25">
      <c r="A4830">
        <v>1815689</v>
      </c>
      <c r="B4830">
        <v>1</v>
      </c>
      <c r="C4830" t="s">
        <v>80</v>
      </c>
      <c r="D4830" t="s">
        <v>88</v>
      </c>
      <c r="E4830" t="s">
        <v>193</v>
      </c>
      <c r="F4830" t="s">
        <v>14039</v>
      </c>
      <c r="G4830" t="s">
        <v>235</v>
      </c>
      <c r="H4830" t="s">
        <v>134</v>
      </c>
      <c r="I4830" t="s">
        <v>135</v>
      </c>
      <c r="J4830" t="s">
        <v>136</v>
      </c>
      <c r="K4830" t="s">
        <v>137</v>
      </c>
      <c r="L4830" t="s">
        <v>14040</v>
      </c>
      <c r="M4830" t="s">
        <v>14041</v>
      </c>
      <c r="N4830">
        <v>5.840833333</v>
      </c>
      <c r="O4830">
        <v>0</v>
      </c>
      <c r="P4830">
        <v>165</v>
      </c>
      <c r="Q4830">
        <v>0</v>
      </c>
      <c r="R4830">
        <v>0</v>
      </c>
      <c r="S4830">
        <v>0</v>
      </c>
      <c r="T4830">
        <v>6</v>
      </c>
      <c r="U4830">
        <v>0</v>
      </c>
      <c r="V4830">
        <v>0</v>
      </c>
      <c r="W4830">
        <v>0</v>
      </c>
      <c r="X4830">
        <v>265.06498871472189</v>
      </c>
      <c r="Y4830">
        <v>0</v>
      </c>
      <c r="Z4830">
        <v>0</v>
      </c>
      <c r="AA4830">
        <v>0</v>
      </c>
      <c r="AB4830">
        <v>19.521179371748023</v>
      </c>
      <c r="AC4830">
        <v>0</v>
      </c>
      <c r="AD4830">
        <v>0</v>
      </c>
      <c r="AE4830">
        <v>284.58616808646991</v>
      </c>
    </row>
    <row r="4831" spans="1:31" x14ac:dyDescent="0.25">
      <c r="A4831">
        <v>1816230</v>
      </c>
      <c r="B4831">
        <v>1</v>
      </c>
      <c r="C4831" t="s">
        <v>80</v>
      </c>
      <c r="D4831" t="s">
        <v>99</v>
      </c>
      <c r="E4831" t="s">
        <v>131</v>
      </c>
      <c r="F4831" t="s">
        <v>14042</v>
      </c>
      <c r="G4831" t="s">
        <v>209</v>
      </c>
      <c r="H4831" t="s">
        <v>134</v>
      </c>
      <c r="I4831" t="s">
        <v>135</v>
      </c>
      <c r="J4831" t="s">
        <v>136</v>
      </c>
      <c r="K4831" t="s">
        <v>137</v>
      </c>
      <c r="L4831" t="s">
        <v>14043</v>
      </c>
      <c r="M4831" t="s">
        <v>14044</v>
      </c>
      <c r="N4831">
        <v>2.7174999999999998</v>
      </c>
      <c r="O4831">
        <v>0</v>
      </c>
      <c r="P4831">
        <v>1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0.12672018372603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0.12672018372603</v>
      </c>
    </row>
    <row r="4832" spans="1:31" x14ac:dyDescent="0.25">
      <c r="A4832">
        <v>1815629</v>
      </c>
      <c r="B4832">
        <v>1</v>
      </c>
      <c r="C4832" t="s">
        <v>80</v>
      </c>
      <c r="D4832" t="s">
        <v>96</v>
      </c>
      <c r="E4832" t="s">
        <v>146</v>
      </c>
      <c r="F4832" t="s">
        <v>14045</v>
      </c>
      <c r="G4832" t="s">
        <v>170</v>
      </c>
      <c r="H4832" t="s">
        <v>143</v>
      </c>
      <c r="I4832" t="s">
        <v>135</v>
      </c>
      <c r="J4832" t="s">
        <v>136</v>
      </c>
      <c r="K4832" t="s">
        <v>137</v>
      </c>
      <c r="L4832" t="s">
        <v>14046</v>
      </c>
      <c r="M4832" t="s">
        <v>14047</v>
      </c>
      <c r="N4832">
        <v>2.1777777770000002</v>
      </c>
      <c r="O4832">
        <v>0</v>
      </c>
      <c r="P4832">
        <v>176</v>
      </c>
      <c r="Q4832">
        <v>0</v>
      </c>
      <c r="R4832">
        <v>0</v>
      </c>
      <c r="S4832">
        <v>0</v>
      </c>
      <c r="T4832">
        <v>5</v>
      </c>
      <c r="U4832">
        <v>0</v>
      </c>
      <c r="V4832">
        <v>0</v>
      </c>
      <c r="W4832">
        <v>0</v>
      </c>
      <c r="X4832">
        <v>120.82924174458192</v>
      </c>
      <c r="Y4832">
        <v>0</v>
      </c>
      <c r="Z4832">
        <v>0</v>
      </c>
      <c r="AA4832">
        <v>0</v>
      </c>
      <c r="AB4832">
        <v>4.2106537705976894</v>
      </c>
      <c r="AC4832">
        <v>0</v>
      </c>
      <c r="AD4832">
        <v>0</v>
      </c>
      <c r="AE4832">
        <v>125.03989551517961</v>
      </c>
    </row>
    <row r="4833" spans="1:31" x14ac:dyDescent="0.25">
      <c r="A4833">
        <v>1816270</v>
      </c>
      <c r="B4833">
        <v>1</v>
      </c>
      <c r="C4833" t="s">
        <v>80</v>
      </c>
      <c r="D4833" t="s">
        <v>108</v>
      </c>
      <c r="E4833" t="s">
        <v>193</v>
      </c>
      <c r="F4833" t="s">
        <v>14048</v>
      </c>
      <c r="G4833" t="s">
        <v>726</v>
      </c>
      <c r="H4833" t="s">
        <v>134</v>
      </c>
      <c r="I4833" t="s">
        <v>135</v>
      </c>
      <c r="J4833" t="s">
        <v>136</v>
      </c>
      <c r="K4833" t="s">
        <v>137</v>
      </c>
      <c r="L4833" t="s">
        <v>13399</v>
      </c>
      <c r="M4833" t="s">
        <v>14049</v>
      </c>
      <c r="N4833">
        <v>1.6347222219999999</v>
      </c>
      <c r="O4833">
        <v>0</v>
      </c>
      <c r="P4833">
        <v>48</v>
      </c>
      <c r="Q4833">
        <v>0</v>
      </c>
      <c r="R4833">
        <v>0</v>
      </c>
      <c r="S4833">
        <v>0</v>
      </c>
      <c r="T4833">
        <v>15</v>
      </c>
      <c r="U4833">
        <v>0</v>
      </c>
      <c r="V4833">
        <v>0</v>
      </c>
      <c r="W4833">
        <v>0</v>
      </c>
      <c r="X4833">
        <v>15.310849625294559</v>
      </c>
      <c r="Y4833">
        <v>0</v>
      </c>
      <c r="Z4833">
        <v>0</v>
      </c>
      <c r="AA4833">
        <v>0</v>
      </c>
      <c r="AB4833">
        <v>13.874307168901916</v>
      </c>
      <c r="AC4833">
        <v>0</v>
      </c>
      <c r="AD4833">
        <v>0</v>
      </c>
      <c r="AE4833">
        <v>29.185156794196473</v>
      </c>
    </row>
    <row r="4834" spans="1:31" x14ac:dyDescent="0.25">
      <c r="A4834">
        <v>1815606</v>
      </c>
      <c r="B4834">
        <v>1</v>
      </c>
      <c r="C4834" t="s">
        <v>81</v>
      </c>
      <c r="D4834" t="s">
        <v>114</v>
      </c>
      <c r="E4834" t="s">
        <v>176</v>
      </c>
      <c r="F4834" t="s">
        <v>2378</v>
      </c>
      <c r="G4834" t="s">
        <v>142</v>
      </c>
      <c r="H4834" t="s">
        <v>143</v>
      </c>
      <c r="I4834" t="s">
        <v>135</v>
      </c>
      <c r="J4834" t="s">
        <v>136</v>
      </c>
      <c r="K4834" t="s">
        <v>137</v>
      </c>
      <c r="L4834" t="s">
        <v>14050</v>
      </c>
      <c r="M4834" t="s">
        <v>14051</v>
      </c>
      <c r="N4834">
        <v>7.9166665999999997E-2</v>
      </c>
      <c r="O4834">
        <v>0</v>
      </c>
      <c r="P4834">
        <v>1611</v>
      </c>
      <c r="Q4834">
        <v>0</v>
      </c>
      <c r="R4834">
        <v>43</v>
      </c>
      <c r="S4834">
        <v>2</v>
      </c>
      <c r="T4834">
        <v>138</v>
      </c>
      <c r="U4834">
        <v>0</v>
      </c>
      <c r="V4834">
        <v>1</v>
      </c>
      <c r="W4834">
        <v>0</v>
      </c>
      <c r="X4834">
        <v>8.5137165294715125</v>
      </c>
      <c r="Y4834">
        <v>0</v>
      </c>
      <c r="Z4834">
        <v>2.1743026295000002E-2</v>
      </c>
      <c r="AA4834">
        <v>0.24187553114763333</v>
      </c>
      <c r="AB4834">
        <v>1.3462487748430505</v>
      </c>
      <c r="AC4834">
        <v>0</v>
      </c>
      <c r="AD4834">
        <v>0</v>
      </c>
      <c r="AE4834">
        <v>10.123583861757197</v>
      </c>
    </row>
    <row r="4835" spans="1:31" x14ac:dyDescent="0.25">
      <c r="A4835">
        <v>1815938</v>
      </c>
      <c r="B4835">
        <v>1</v>
      </c>
      <c r="C4835" t="s">
        <v>80</v>
      </c>
      <c r="D4835" t="s">
        <v>107</v>
      </c>
      <c r="E4835" t="s">
        <v>146</v>
      </c>
      <c r="F4835" t="s">
        <v>14052</v>
      </c>
      <c r="G4835" t="s">
        <v>706</v>
      </c>
      <c r="H4835" t="s">
        <v>143</v>
      </c>
      <c r="I4835" t="s">
        <v>135</v>
      </c>
      <c r="J4835" t="s">
        <v>136</v>
      </c>
      <c r="K4835" t="s">
        <v>137</v>
      </c>
      <c r="L4835" t="s">
        <v>14053</v>
      </c>
      <c r="M4835" t="s">
        <v>14054</v>
      </c>
      <c r="N4835">
        <v>5.0902777769999998</v>
      </c>
      <c r="O4835">
        <v>1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3.9901077192605872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3.9901077192605872</v>
      </c>
    </row>
    <row r="4836" spans="1:31" x14ac:dyDescent="0.25">
      <c r="A4836">
        <v>1815798</v>
      </c>
      <c r="B4836">
        <v>1</v>
      </c>
      <c r="C4836" t="s">
        <v>81</v>
      </c>
      <c r="D4836" t="s">
        <v>123</v>
      </c>
      <c r="E4836" t="s">
        <v>291</v>
      </c>
      <c r="F4836" t="s">
        <v>14055</v>
      </c>
      <c r="G4836" t="s">
        <v>235</v>
      </c>
      <c r="H4836" t="s">
        <v>134</v>
      </c>
      <c r="I4836" t="s">
        <v>135</v>
      </c>
      <c r="J4836" t="s">
        <v>136</v>
      </c>
      <c r="K4836" t="s">
        <v>137</v>
      </c>
      <c r="L4836" t="s">
        <v>14056</v>
      </c>
      <c r="M4836" t="s">
        <v>14057</v>
      </c>
      <c r="N4836">
        <v>3.6891666660000002</v>
      </c>
      <c r="O4836">
        <v>0</v>
      </c>
      <c r="P4836">
        <v>1</v>
      </c>
      <c r="Q4836">
        <v>0</v>
      </c>
      <c r="R4836">
        <v>31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6.7487129868300008E-2</v>
      </c>
      <c r="Y4836">
        <v>0</v>
      </c>
      <c r="Z4836">
        <v>21.538068015114931</v>
      </c>
      <c r="AA4836">
        <v>0</v>
      </c>
      <c r="AB4836">
        <v>0</v>
      </c>
      <c r="AC4836">
        <v>0</v>
      </c>
      <c r="AD4836">
        <v>0</v>
      </c>
      <c r="AE4836">
        <v>21.605555144983231</v>
      </c>
    </row>
    <row r="4837" spans="1:31" x14ac:dyDescent="0.25">
      <c r="A4837">
        <v>1816124</v>
      </c>
      <c r="B4837">
        <v>1</v>
      </c>
      <c r="C4837" t="s">
        <v>80</v>
      </c>
      <c r="D4837" t="s">
        <v>99</v>
      </c>
      <c r="E4837" t="s">
        <v>131</v>
      </c>
      <c r="F4837" t="s">
        <v>14058</v>
      </c>
      <c r="G4837" t="s">
        <v>231</v>
      </c>
      <c r="H4837" t="s">
        <v>134</v>
      </c>
      <c r="I4837" t="s">
        <v>135</v>
      </c>
      <c r="J4837" t="s">
        <v>136</v>
      </c>
      <c r="K4837" t="s">
        <v>137</v>
      </c>
      <c r="L4837" t="s">
        <v>14059</v>
      </c>
      <c r="M4837" t="s">
        <v>14060</v>
      </c>
      <c r="N4837">
        <v>3.3863888879999999</v>
      </c>
      <c r="O4837">
        <v>0</v>
      </c>
      <c r="P4837">
        <v>1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2.9376198368888893E-5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2.9376198368888893E-5</v>
      </c>
    </row>
    <row r="4838" spans="1:31" x14ac:dyDescent="0.25">
      <c r="A4838">
        <v>1816170</v>
      </c>
      <c r="B4838">
        <v>1</v>
      </c>
      <c r="C4838" t="s">
        <v>81</v>
      </c>
      <c r="D4838" t="s">
        <v>121</v>
      </c>
      <c r="E4838" t="s">
        <v>140</v>
      </c>
      <c r="F4838" t="s">
        <v>2427</v>
      </c>
      <c r="G4838" t="s">
        <v>142</v>
      </c>
      <c r="H4838" t="s">
        <v>143</v>
      </c>
      <c r="I4838" t="s">
        <v>135</v>
      </c>
      <c r="J4838" t="s">
        <v>136</v>
      </c>
      <c r="K4838" t="s">
        <v>137</v>
      </c>
      <c r="L4838" t="s">
        <v>14061</v>
      </c>
      <c r="M4838" t="s">
        <v>14062</v>
      </c>
      <c r="N4838">
        <v>0.58694444400000001</v>
      </c>
      <c r="O4838">
        <v>0</v>
      </c>
      <c r="P4838">
        <v>896</v>
      </c>
      <c r="Q4838">
        <v>5</v>
      </c>
      <c r="R4838">
        <v>22</v>
      </c>
      <c r="S4838">
        <v>3</v>
      </c>
      <c r="T4838">
        <v>33</v>
      </c>
      <c r="U4838">
        <v>0</v>
      </c>
      <c r="V4838">
        <v>0</v>
      </c>
      <c r="W4838">
        <v>0</v>
      </c>
      <c r="X4838">
        <v>67.371275807727642</v>
      </c>
      <c r="Y4838">
        <v>1.1833083306567487</v>
      </c>
      <c r="Z4838">
        <v>2.3807875767308322</v>
      </c>
      <c r="AA4838">
        <v>6.2522823791112945</v>
      </c>
      <c r="AB4838">
        <v>7.8118080367921907</v>
      </c>
      <c r="AC4838">
        <v>0</v>
      </c>
      <c r="AD4838">
        <v>0</v>
      </c>
      <c r="AE4838">
        <v>84.999462131018703</v>
      </c>
    </row>
    <row r="4839" spans="1:31" x14ac:dyDescent="0.25">
      <c r="A4839">
        <v>1816416</v>
      </c>
      <c r="B4839">
        <v>1</v>
      </c>
      <c r="C4839" t="s">
        <v>81</v>
      </c>
      <c r="D4839" t="s">
        <v>123</v>
      </c>
      <c r="E4839" t="s">
        <v>193</v>
      </c>
      <c r="F4839" t="s">
        <v>14063</v>
      </c>
      <c r="G4839" t="s">
        <v>235</v>
      </c>
      <c r="H4839" t="s">
        <v>134</v>
      </c>
      <c r="I4839" t="s">
        <v>135</v>
      </c>
      <c r="J4839" t="s">
        <v>136</v>
      </c>
      <c r="K4839" t="s">
        <v>137</v>
      </c>
      <c r="L4839" t="s">
        <v>14064</v>
      </c>
      <c r="M4839" t="s">
        <v>14065</v>
      </c>
      <c r="N4839">
        <v>1.7408333330000001</v>
      </c>
      <c r="O4839">
        <v>0</v>
      </c>
      <c r="P4839">
        <v>0</v>
      </c>
      <c r="Q4839">
        <v>0</v>
      </c>
      <c r="R4839">
        <v>3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0.40945132328432005</v>
      </c>
      <c r="AA4839">
        <v>0</v>
      </c>
      <c r="AB4839">
        <v>0</v>
      </c>
      <c r="AC4839">
        <v>0</v>
      </c>
      <c r="AD4839">
        <v>0</v>
      </c>
      <c r="AE4839">
        <v>0.40945132328432005</v>
      </c>
    </row>
    <row r="4840" spans="1:31" x14ac:dyDescent="0.25">
      <c r="A4840">
        <v>1816439</v>
      </c>
      <c r="B4840">
        <v>1</v>
      </c>
      <c r="C4840" t="s">
        <v>81</v>
      </c>
      <c r="D4840" t="s">
        <v>127</v>
      </c>
      <c r="E4840" t="s">
        <v>146</v>
      </c>
      <c r="F4840" t="s">
        <v>14066</v>
      </c>
      <c r="G4840" t="s">
        <v>142</v>
      </c>
      <c r="H4840" t="s">
        <v>143</v>
      </c>
      <c r="I4840" t="s">
        <v>135</v>
      </c>
      <c r="J4840" t="s">
        <v>136</v>
      </c>
      <c r="K4840" t="s">
        <v>137</v>
      </c>
      <c r="L4840" t="s">
        <v>14067</v>
      </c>
      <c r="M4840" t="s">
        <v>14068</v>
      </c>
      <c r="N4840">
        <v>1.917777777</v>
      </c>
      <c r="O4840">
        <v>0</v>
      </c>
      <c r="P4840">
        <v>0</v>
      </c>
      <c r="Q4840">
        <v>0</v>
      </c>
      <c r="R4840">
        <v>0</v>
      </c>
      <c r="S4840">
        <v>1</v>
      </c>
      <c r="T4840">
        <v>32</v>
      </c>
      <c r="U4840">
        <v>1</v>
      </c>
      <c r="V4840">
        <v>1</v>
      </c>
      <c r="W4840">
        <v>0</v>
      </c>
      <c r="X4840">
        <v>0</v>
      </c>
      <c r="Y4840">
        <v>0</v>
      </c>
      <c r="Z4840">
        <v>0</v>
      </c>
      <c r="AA4840">
        <v>50.424170561724914</v>
      </c>
      <c r="AB4840">
        <v>39.578073149722556</v>
      </c>
      <c r="AC4840">
        <v>4.5934013584734883</v>
      </c>
      <c r="AD4840">
        <v>7.6811571113173667</v>
      </c>
      <c r="AE4840">
        <v>102.27680218123832</v>
      </c>
    </row>
    <row r="4841" spans="1:31" x14ac:dyDescent="0.25">
      <c r="A4841">
        <v>1815652</v>
      </c>
      <c r="B4841">
        <v>1</v>
      </c>
      <c r="C4841" t="s">
        <v>80</v>
      </c>
      <c r="D4841" t="s">
        <v>106</v>
      </c>
      <c r="E4841" t="s">
        <v>176</v>
      </c>
      <c r="F4841" t="s">
        <v>4906</v>
      </c>
      <c r="G4841" t="s">
        <v>142</v>
      </c>
      <c r="H4841" t="s">
        <v>143</v>
      </c>
      <c r="I4841" t="s">
        <v>135</v>
      </c>
      <c r="J4841" t="s">
        <v>136</v>
      </c>
      <c r="K4841" t="s">
        <v>137</v>
      </c>
      <c r="L4841" t="s">
        <v>14069</v>
      </c>
      <c r="M4841" t="s">
        <v>14070</v>
      </c>
      <c r="N4841">
        <v>0.38277777699999999</v>
      </c>
      <c r="O4841">
        <v>0</v>
      </c>
      <c r="P4841">
        <v>7</v>
      </c>
      <c r="Q4841">
        <v>29</v>
      </c>
      <c r="R4841">
        <v>55</v>
      </c>
      <c r="S4841">
        <v>9</v>
      </c>
      <c r="T4841">
        <v>12</v>
      </c>
      <c r="U4841">
        <v>1</v>
      </c>
      <c r="V4841">
        <v>0</v>
      </c>
      <c r="W4841">
        <v>0</v>
      </c>
      <c r="X4841">
        <v>0.98102604691491779</v>
      </c>
      <c r="Y4841">
        <v>41.474555808966151</v>
      </c>
      <c r="Z4841">
        <v>23.611625127819014</v>
      </c>
      <c r="AA4841">
        <v>11.723063342295303</v>
      </c>
      <c r="AB4841">
        <v>2.3193148534525267</v>
      </c>
      <c r="AC4841">
        <v>4.4480597068555916</v>
      </c>
      <c r="AD4841">
        <v>0</v>
      </c>
      <c r="AE4841">
        <v>84.557644886303507</v>
      </c>
    </row>
    <row r="4842" spans="1:31" x14ac:dyDescent="0.25">
      <c r="A4842">
        <v>1815775</v>
      </c>
      <c r="B4842">
        <v>1</v>
      </c>
      <c r="C4842" t="s">
        <v>80</v>
      </c>
      <c r="D4842" t="s">
        <v>101</v>
      </c>
      <c r="E4842" t="s">
        <v>291</v>
      </c>
      <c r="F4842" t="s">
        <v>6294</v>
      </c>
      <c r="G4842" t="s">
        <v>256</v>
      </c>
      <c r="H4842" t="s">
        <v>134</v>
      </c>
      <c r="I4842" t="s">
        <v>135</v>
      </c>
      <c r="J4842" t="s">
        <v>136</v>
      </c>
      <c r="K4842" t="s">
        <v>159</v>
      </c>
      <c r="L4842" t="s">
        <v>14071</v>
      </c>
      <c r="M4842" t="s">
        <v>14072</v>
      </c>
      <c r="N4842">
        <v>9.5089416660000001</v>
      </c>
      <c r="O4842">
        <v>0</v>
      </c>
      <c r="P4842">
        <v>15</v>
      </c>
      <c r="Q4842">
        <v>0</v>
      </c>
      <c r="R4842">
        <v>0</v>
      </c>
      <c r="S4842">
        <v>0</v>
      </c>
      <c r="T4842">
        <v>2</v>
      </c>
      <c r="U4842">
        <v>0</v>
      </c>
      <c r="V4842">
        <v>0</v>
      </c>
      <c r="W4842">
        <v>0</v>
      </c>
      <c r="X4842">
        <v>55.608876412337757</v>
      </c>
      <c r="Y4842">
        <v>0</v>
      </c>
      <c r="Z4842">
        <v>0</v>
      </c>
      <c r="AA4842">
        <v>0</v>
      </c>
      <c r="AB4842">
        <v>20.313762061586708</v>
      </c>
      <c r="AC4842">
        <v>0</v>
      </c>
      <c r="AD4842">
        <v>0</v>
      </c>
      <c r="AE4842">
        <v>75.922638473924465</v>
      </c>
    </row>
    <row r="4843" spans="1:31" x14ac:dyDescent="0.25">
      <c r="A4843">
        <v>1816193</v>
      </c>
      <c r="B4843">
        <v>1</v>
      </c>
      <c r="C4843" t="s">
        <v>80</v>
      </c>
      <c r="D4843" t="s">
        <v>100</v>
      </c>
      <c r="E4843" t="s">
        <v>131</v>
      </c>
      <c r="F4843" t="s">
        <v>14073</v>
      </c>
      <c r="G4843" t="s">
        <v>1926</v>
      </c>
      <c r="H4843" t="s">
        <v>134</v>
      </c>
      <c r="I4843" t="s">
        <v>135</v>
      </c>
      <c r="J4843" t="s">
        <v>136</v>
      </c>
      <c r="K4843" t="s">
        <v>137</v>
      </c>
      <c r="L4843" t="s">
        <v>14074</v>
      </c>
      <c r="M4843" t="s">
        <v>14075</v>
      </c>
      <c r="N4843">
        <v>4.0233333330000001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1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5.4526787292331509</v>
      </c>
      <c r="AC4843">
        <v>0</v>
      </c>
      <c r="AD4843">
        <v>0</v>
      </c>
      <c r="AE4843">
        <v>5.4526787292331509</v>
      </c>
    </row>
    <row r="4844" spans="1:31" x14ac:dyDescent="0.25">
      <c r="A4844">
        <v>1815669</v>
      </c>
      <c r="B4844">
        <v>1</v>
      </c>
      <c r="C4844" t="s">
        <v>80</v>
      </c>
      <c r="D4844" t="s">
        <v>99</v>
      </c>
      <c r="E4844" t="s">
        <v>176</v>
      </c>
      <c r="F4844" t="s">
        <v>14076</v>
      </c>
      <c r="G4844" t="s">
        <v>142</v>
      </c>
      <c r="H4844" t="s">
        <v>143</v>
      </c>
      <c r="I4844" t="s">
        <v>135</v>
      </c>
      <c r="J4844" t="s">
        <v>136</v>
      </c>
      <c r="K4844" t="s">
        <v>137</v>
      </c>
      <c r="L4844" t="s">
        <v>14077</v>
      </c>
      <c r="M4844" t="s">
        <v>14078</v>
      </c>
      <c r="N4844">
        <v>0.25055555499999999</v>
      </c>
      <c r="O4844">
        <v>9</v>
      </c>
      <c r="P4844">
        <v>4158</v>
      </c>
      <c r="Q4844">
        <v>12</v>
      </c>
      <c r="R4844">
        <v>149</v>
      </c>
      <c r="S4844">
        <v>34</v>
      </c>
      <c r="T4844">
        <v>453</v>
      </c>
      <c r="U4844">
        <v>0</v>
      </c>
      <c r="V4844">
        <v>10</v>
      </c>
      <c r="W4844">
        <v>10.042647185113278</v>
      </c>
      <c r="X4844">
        <v>182.30776249468306</v>
      </c>
      <c r="Y4844">
        <v>3.3466361782985383</v>
      </c>
      <c r="Z4844">
        <v>6.5699693446036509</v>
      </c>
      <c r="AA4844">
        <v>92.445226563453716</v>
      </c>
      <c r="AB4844">
        <v>69.570786463538525</v>
      </c>
      <c r="AC4844">
        <v>0</v>
      </c>
      <c r="AD4844">
        <v>12.259923266585607</v>
      </c>
      <c r="AE4844">
        <v>376.54295149627637</v>
      </c>
    </row>
    <row r="4845" spans="1:31" x14ac:dyDescent="0.25">
      <c r="A4845">
        <v>1816001</v>
      </c>
      <c r="B4845">
        <v>1</v>
      </c>
      <c r="C4845" t="s">
        <v>80</v>
      </c>
      <c r="D4845" t="s">
        <v>84</v>
      </c>
      <c r="E4845" t="s">
        <v>131</v>
      </c>
      <c r="F4845" t="s">
        <v>14079</v>
      </c>
      <c r="G4845" t="s">
        <v>148</v>
      </c>
      <c r="H4845" t="s">
        <v>134</v>
      </c>
      <c r="I4845" t="s">
        <v>135</v>
      </c>
      <c r="J4845" t="s">
        <v>136</v>
      </c>
      <c r="K4845" t="s">
        <v>137</v>
      </c>
      <c r="L4845" t="s">
        <v>14080</v>
      </c>
      <c r="M4845" t="s">
        <v>14081</v>
      </c>
      <c r="N4845">
        <v>6.2483333329999997</v>
      </c>
      <c r="O4845">
        <v>0</v>
      </c>
      <c r="P4845">
        <v>7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10.32491029846746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10.32491029846746</v>
      </c>
    </row>
    <row r="4846" spans="1:31" x14ac:dyDescent="0.25">
      <c r="A4846">
        <v>1815715</v>
      </c>
      <c r="B4846">
        <v>1</v>
      </c>
      <c r="C4846" t="s">
        <v>81</v>
      </c>
      <c r="D4846" t="s">
        <v>118</v>
      </c>
      <c r="E4846" t="s">
        <v>140</v>
      </c>
      <c r="F4846" t="s">
        <v>154</v>
      </c>
      <c r="G4846" t="s">
        <v>142</v>
      </c>
      <c r="H4846" t="s">
        <v>143</v>
      </c>
      <c r="I4846" t="s">
        <v>199</v>
      </c>
      <c r="J4846" t="s">
        <v>136</v>
      </c>
      <c r="K4846" t="s">
        <v>137</v>
      </c>
      <c r="L4846" t="s">
        <v>14082</v>
      </c>
      <c r="M4846" t="s">
        <v>14083</v>
      </c>
      <c r="N4846">
        <v>1.1111111E-2</v>
      </c>
      <c r="O4846">
        <v>1</v>
      </c>
      <c r="P4846">
        <v>353</v>
      </c>
      <c r="Q4846">
        <v>44</v>
      </c>
      <c r="R4846">
        <v>33</v>
      </c>
      <c r="S4846">
        <v>9</v>
      </c>
      <c r="T4846">
        <v>38</v>
      </c>
      <c r="U4846">
        <v>0</v>
      </c>
      <c r="V4846">
        <v>0</v>
      </c>
      <c r="W4846">
        <v>6.2163229914444455E-3</v>
      </c>
      <c r="X4846">
        <v>0.4524366815141333</v>
      </c>
      <c r="Y4846">
        <v>3.2286176385078225</v>
      </c>
      <c r="Z4846">
        <v>0.1717452756158222</v>
      </c>
      <c r="AA4846">
        <v>0.49227597818055568</v>
      </c>
      <c r="AB4846">
        <v>0.27637147696407782</v>
      </c>
      <c r="AC4846">
        <v>0</v>
      </c>
      <c r="AD4846">
        <v>0</v>
      </c>
      <c r="AE4846">
        <v>4.6276633737738564</v>
      </c>
    </row>
    <row r="4847" spans="1:31" x14ac:dyDescent="0.25">
      <c r="A4847">
        <v>1815815</v>
      </c>
      <c r="B4847">
        <v>1</v>
      </c>
      <c r="C4847" t="s">
        <v>81</v>
      </c>
      <c r="D4847" t="s">
        <v>112</v>
      </c>
      <c r="E4847" t="s">
        <v>176</v>
      </c>
      <c r="F4847" t="s">
        <v>14084</v>
      </c>
      <c r="G4847" t="s">
        <v>142</v>
      </c>
      <c r="H4847" t="s">
        <v>143</v>
      </c>
      <c r="I4847" t="s">
        <v>199</v>
      </c>
      <c r="J4847" t="s">
        <v>136</v>
      </c>
      <c r="K4847" t="s">
        <v>137</v>
      </c>
      <c r="L4847" t="s">
        <v>14085</v>
      </c>
      <c r="M4847" t="s">
        <v>14086</v>
      </c>
      <c r="N4847">
        <v>9.7222220000000008E-3</v>
      </c>
      <c r="O4847">
        <v>0</v>
      </c>
      <c r="P4847">
        <v>1062</v>
      </c>
      <c r="Q4847">
        <v>51</v>
      </c>
      <c r="R4847">
        <v>69</v>
      </c>
      <c r="S4847">
        <v>3</v>
      </c>
      <c r="T4847">
        <v>126</v>
      </c>
      <c r="U4847">
        <v>1</v>
      </c>
      <c r="V4847">
        <v>0</v>
      </c>
      <c r="W4847">
        <v>0</v>
      </c>
      <c r="X4847">
        <v>2.1352885150802647</v>
      </c>
      <c r="Y4847">
        <v>0.91535687734702376</v>
      </c>
      <c r="Z4847">
        <v>0.86987531581814326</v>
      </c>
      <c r="AA4847">
        <v>0.11023718841496669</v>
      </c>
      <c r="AB4847">
        <v>0.43504779446646402</v>
      </c>
      <c r="AC4847">
        <v>5.0702381110956964E-2</v>
      </c>
      <c r="AD4847">
        <v>0</v>
      </c>
      <c r="AE4847">
        <v>4.5165080722378192</v>
      </c>
    </row>
    <row r="4848" spans="1:31" x14ac:dyDescent="0.25">
      <c r="A4848">
        <v>1816356</v>
      </c>
      <c r="B4848">
        <v>1</v>
      </c>
      <c r="C4848" t="s">
        <v>80</v>
      </c>
      <c r="D4848" t="s">
        <v>100</v>
      </c>
      <c r="E4848" t="s">
        <v>131</v>
      </c>
      <c r="F4848" t="s">
        <v>14087</v>
      </c>
      <c r="G4848" t="s">
        <v>231</v>
      </c>
      <c r="H4848" t="s">
        <v>134</v>
      </c>
      <c r="I4848" t="s">
        <v>135</v>
      </c>
      <c r="J4848" t="s">
        <v>136</v>
      </c>
      <c r="K4848" t="s">
        <v>137</v>
      </c>
      <c r="L4848" t="s">
        <v>14088</v>
      </c>
      <c r="M4848" t="s">
        <v>14089</v>
      </c>
      <c r="N4848">
        <v>0.67583333300000004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0.19484073195812501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0.19484073195812501</v>
      </c>
    </row>
    <row r="4849" spans="1:31" x14ac:dyDescent="0.25">
      <c r="A4849">
        <v>1816502</v>
      </c>
      <c r="B4849">
        <v>1</v>
      </c>
      <c r="C4849" t="s">
        <v>81</v>
      </c>
      <c r="D4849" t="s">
        <v>123</v>
      </c>
      <c r="E4849" t="s">
        <v>131</v>
      </c>
      <c r="F4849" t="s">
        <v>14090</v>
      </c>
      <c r="G4849" t="s">
        <v>231</v>
      </c>
      <c r="H4849" t="s">
        <v>134</v>
      </c>
      <c r="I4849" t="s">
        <v>135</v>
      </c>
      <c r="J4849" t="s">
        <v>136</v>
      </c>
      <c r="K4849" t="s">
        <v>137</v>
      </c>
      <c r="L4849" t="s">
        <v>14091</v>
      </c>
      <c r="M4849" t="s">
        <v>14092</v>
      </c>
      <c r="N4849">
        <v>2.0194444439999999</v>
      </c>
      <c r="O4849">
        <v>0</v>
      </c>
      <c r="P4849">
        <v>9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3.5931792776676259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3.5931792776676259</v>
      </c>
    </row>
    <row r="4850" spans="1:31" x14ac:dyDescent="0.25">
      <c r="A4850">
        <v>1816253</v>
      </c>
      <c r="B4850">
        <v>1</v>
      </c>
      <c r="C4850" t="s">
        <v>80</v>
      </c>
      <c r="D4850" t="s">
        <v>90</v>
      </c>
      <c r="E4850" t="s">
        <v>131</v>
      </c>
      <c r="F4850" t="s">
        <v>14093</v>
      </c>
      <c r="G4850" t="s">
        <v>231</v>
      </c>
      <c r="H4850" t="s">
        <v>134</v>
      </c>
      <c r="I4850" t="s">
        <v>135</v>
      </c>
      <c r="J4850" t="s">
        <v>136</v>
      </c>
      <c r="K4850" t="s">
        <v>137</v>
      </c>
      <c r="L4850" t="s">
        <v>14094</v>
      </c>
      <c r="M4850" t="s">
        <v>14095</v>
      </c>
      <c r="N4850">
        <v>3.4649999999999999</v>
      </c>
      <c r="O4850">
        <v>0</v>
      </c>
      <c r="P4850">
        <v>3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2.0986412771138498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2.0986412771138498</v>
      </c>
    </row>
    <row r="4851" spans="1:31" x14ac:dyDescent="0.25">
      <c r="A4851">
        <v>1816402</v>
      </c>
      <c r="B4851">
        <v>1</v>
      </c>
      <c r="C4851" t="s">
        <v>80</v>
      </c>
      <c r="D4851" t="s">
        <v>109</v>
      </c>
      <c r="E4851" t="s">
        <v>193</v>
      </c>
      <c r="F4851" t="s">
        <v>14096</v>
      </c>
      <c r="G4851" t="s">
        <v>235</v>
      </c>
      <c r="H4851" t="s">
        <v>134</v>
      </c>
      <c r="I4851" t="s">
        <v>135</v>
      </c>
      <c r="J4851" t="s">
        <v>136</v>
      </c>
      <c r="K4851" t="s">
        <v>137</v>
      </c>
      <c r="L4851" t="s">
        <v>14097</v>
      </c>
      <c r="M4851" t="s">
        <v>14098</v>
      </c>
      <c r="N4851">
        <v>3.4127777770000001</v>
      </c>
      <c r="O4851">
        <v>0</v>
      </c>
      <c r="P4851">
        <v>34</v>
      </c>
      <c r="Q4851">
        <v>0</v>
      </c>
      <c r="R4851">
        <v>0</v>
      </c>
      <c r="S4851">
        <v>0</v>
      </c>
      <c r="T4851">
        <v>5</v>
      </c>
      <c r="U4851">
        <v>0</v>
      </c>
      <c r="V4851">
        <v>0</v>
      </c>
      <c r="W4851">
        <v>0</v>
      </c>
      <c r="X4851">
        <v>17.196733990038368</v>
      </c>
      <c r="Y4851">
        <v>0</v>
      </c>
      <c r="Z4851">
        <v>0</v>
      </c>
      <c r="AA4851">
        <v>0</v>
      </c>
      <c r="AB4851">
        <v>0.79120820372684464</v>
      </c>
      <c r="AC4851">
        <v>0</v>
      </c>
      <c r="AD4851">
        <v>0</v>
      </c>
      <c r="AE4851">
        <v>17.987942193765214</v>
      </c>
    </row>
    <row r="4852" spans="1:31" x14ac:dyDescent="0.25">
      <c r="A4852">
        <v>1815861</v>
      </c>
      <c r="B4852">
        <v>1</v>
      </c>
      <c r="C4852" t="s">
        <v>81</v>
      </c>
      <c r="D4852" t="s">
        <v>127</v>
      </c>
      <c r="E4852" t="s">
        <v>193</v>
      </c>
      <c r="F4852" t="s">
        <v>14099</v>
      </c>
      <c r="G4852" t="s">
        <v>235</v>
      </c>
      <c r="H4852" t="s">
        <v>134</v>
      </c>
      <c r="I4852" t="s">
        <v>135</v>
      </c>
      <c r="J4852" t="s">
        <v>136</v>
      </c>
      <c r="K4852" t="s">
        <v>137</v>
      </c>
      <c r="L4852" t="s">
        <v>14100</v>
      </c>
      <c r="M4852" t="s">
        <v>14101</v>
      </c>
      <c r="N4852">
        <v>12.405555554999999</v>
      </c>
      <c r="O4852">
        <v>0</v>
      </c>
      <c r="P4852">
        <v>12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38.995749296463494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38.995749296463494</v>
      </c>
    </row>
    <row r="4853" spans="1:31" x14ac:dyDescent="0.25">
      <c r="A4853">
        <v>1815878</v>
      </c>
      <c r="B4853">
        <v>1</v>
      </c>
      <c r="C4853" t="s">
        <v>81</v>
      </c>
      <c r="D4853" t="s">
        <v>123</v>
      </c>
      <c r="E4853" t="s">
        <v>193</v>
      </c>
      <c r="F4853" t="s">
        <v>14102</v>
      </c>
      <c r="G4853" t="s">
        <v>235</v>
      </c>
      <c r="H4853" t="s">
        <v>134</v>
      </c>
      <c r="I4853" t="s">
        <v>135</v>
      </c>
      <c r="J4853" t="s">
        <v>136</v>
      </c>
      <c r="K4853" t="s">
        <v>137</v>
      </c>
      <c r="L4853" t="s">
        <v>14103</v>
      </c>
      <c r="M4853" t="s">
        <v>14104</v>
      </c>
      <c r="N4853">
        <v>1.270277777</v>
      </c>
      <c r="O4853">
        <v>0</v>
      </c>
      <c r="P4853">
        <v>97</v>
      </c>
      <c r="Q4853">
        <v>0</v>
      </c>
      <c r="R4853">
        <v>0</v>
      </c>
      <c r="S4853">
        <v>0</v>
      </c>
      <c r="T4853">
        <v>6</v>
      </c>
      <c r="U4853">
        <v>0</v>
      </c>
      <c r="V4853">
        <v>0</v>
      </c>
      <c r="W4853">
        <v>0</v>
      </c>
      <c r="X4853">
        <v>28.259493749006257</v>
      </c>
      <c r="Y4853">
        <v>0</v>
      </c>
      <c r="Z4853">
        <v>0</v>
      </c>
      <c r="AA4853">
        <v>0</v>
      </c>
      <c r="AB4853">
        <v>0.83107106426053778</v>
      </c>
      <c r="AC4853">
        <v>0</v>
      </c>
      <c r="AD4853">
        <v>0</v>
      </c>
      <c r="AE4853">
        <v>29.090564813266795</v>
      </c>
    </row>
    <row r="4854" spans="1:31" x14ac:dyDescent="0.25">
      <c r="A4854">
        <v>1815712</v>
      </c>
      <c r="B4854">
        <v>1</v>
      </c>
      <c r="C4854" t="s">
        <v>81</v>
      </c>
      <c r="D4854" t="s">
        <v>127</v>
      </c>
      <c r="E4854" t="s">
        <v>291</v>
      </c>
      <c r="F4854" t="s">
        <v>14105</v>
      </c>
      <c r="G4854" t="s">
        <v>424</v>
      </c>
      <c r="H4854" t="s">
        <v>134</v>
      </c>
      <c r="I4854" t="s">
        <v>135</v>
      </c>
      <c r="J4854" t="s">
        <v>136</v>
      </c>
      <c r="K4854" t="s">
        <v>137</v>
      </c>
      <c r="L4854" t="s">
        <v>14106</v>
      </c>
      <c r="M4854" t="s">
        <v>14107</v>
      </c>
      <c r="N4854">
        <v>8.8788888880000005</v>
      </c>
      <c r="O4854">
        <v>0</v>
      </c>
      <c r="P4854">
        <v>62</v>
      </c>
      <c r="Q4854">
        <v>0</v>
      </c>
      <c r="R4854">
        <v>14</v>
      </c>
      <c r="S4854">
        <v>0</v>
      </c>
      <c r="T4854">
        <v>4</v>
      </c>
      <c r="U4854">
        <v>0</v>
      </c>
      <c r="V4854">
        <v>0</v>
      </c>
      <c r="W4854">
        <v>0</v>
      </c>
      <c r="X4854">
        <v>127.00394668487985</v>
      </c>
      <c r="Y4854">
        <v>0</v>
      </c>
      <c r="Z4854">
        <v>36.75607476118406</v>
      </c>
      <c r="AA4854">
        <v>0</v>
      </c>
      <c r="AB4854">
        <v>13.731590814784994</v>
      </c>
      <c r="AC4854">
        <v>0</v>
      </c>
      <c r="AD4854">
        <v>0</v>
      </c>
      <c r="AE4854">
        <v>177.49161226084891</v>
      </c>
    </row>
    <row r="4855" spans="1:31" x14ac:dyDescent="0.25">
      <c r="A4855">
        <v>1816376</v>
      </c>
      <c r="B4855">
        <v>1</v>
      </c>
      <c r="C4855" t="s">
        <v>80</v>
      </c>
      <c r="D4855" t="s">
        <v>94</v>
      </c>
      <c r="E4855" t="s">
        <v>131</v>
      </c>
      <c r="F4855" t="s">
        <v>14108</v>
      </c>
      <c r="G4855" t="s">
        <v>148</v>
      </c>
      <c r="H4855" t="s">
        <v>134</v>
      </c>
      <c r="I4855" t="s">
        <v>135</v>
      </c>
      <c r="J4855" t="s">
        <v>136</v>
      </c>
      <c r="K4855" t="s">
        <v>137</v>
      </c>
      <c r="L4855" t="s">
        <v>14109</v>
      </c>
      <c r="M4855" t="s">
        <v>14110</v>
      </c>
      <c r="N4855">
        <v>6.5922222220000002</v>
      </c>
      <c r="O4855">
        <v>0</v>
      </c>
      <c r="P4855">
        <v>1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0.70229229073862676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0.70229229073862676</v>
      </c>
    </row>
    <row r="4856" spans="1:31" x14ac:dyDescent="0.25">
      <c r="A4856">
        <v>1815735</v>
      </c>
      <c r="B4856">
        <v>1</v>
      </c>
      <c r="C4856" t="s">
        <v>80</v>
      </c>
      <c r="D4856" t="s">
        <v>94</v>
      </c>
      <c r="E4856" t="s">
        <v>291</v>
      </c>
      <c r="F4856" t="s">
        <v>14111</v>
      </c>
      <c r="G4856" t="s">
        <v>424</v>
      </c>
      <c r="H4856" t="s">
        <v>134</v>
      </c>
      <c r="I4856" t="s">
        <v>135</v>
      </c>
      <c r="J4856" t="s">
        <v>136</v>
      </c>
      <c r="K4856" t="s">
        <v>137</v>
      </c>
      <c r="L4856" t="s">
        <v>14112</v>
      </c>
      <c r="M4856" t="s">
        <v>14113</v>
      </c>
      <c r="N4856">
        <v>4.9230555550000004</v>
      </c>
      <c r="O4856">
        <v>0</v>
      </c>
      <c r="P4856">
        <v>0</v>
      </c>
      <c r="Q4856">
        <v>0</v>
      </c>
      <c r="R4856">
        <v>6</v>
      </c>
      <c r="S4856">
        <v>0</v>
      </c>
      <c r="T4856">
        <v>1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2.2137367339408125</v>
      </c>
      <c r="AA4856">
        <v>0</v>
      </c>
      <c r="AB4856">
        <v>6.2709115953752672</v>
      </c>
      <c r="AC4856">
        <v>0</v>
      </c>
      <c r="AD4856">
        <v>0</v>
      </c>
      <c r="AE4856">
        <v>8.4846483293160802</v>
      </c>
    </row>
    <row r="4857" spans="1:31" x14ac:dyDescent="0.25">
      <c r="A4857">
        <v>1816090</v>
      </c>
      <c r="B4857">
        <v>1</v>
      </c>
      <c r="C4857" t="s">
        <v>81</v>
      </c>
      <c r="D4857" t="s">
        <v>118</v>
      </c>
      <c r="E4857" t="s">
        <v>193</v>
      </c>
      <c r="F4857" t="s">
        <v>14114</v>
      </c>
      <c r="G4857" t="s">
        <v>235</v>
      </c>
      <c r="H4857" t="s">
        <v>134</v>
      </c>
      <c r="I4857" t="s">
        <v>135</v>
      </c>
      <c r="J4857" t="s">
        <v>136</v>
      </c>
      <c r="K4857" t="s">
        <v>137</v>
      </c>
      <c r="L4857" t="s">
        <v>14115</v>
      </c>
      <c r="M4857" t="s">
        <v>14116</v>
      </c>
      <c r="N4857">
        <v>2.6088888880000001</v>
      </c>
      <c r="O4857">
        <v>0</v>
      </c>
      <c r="P4857">
        <v>34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6.6721791838846567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6.6721791838846567</v>
      </c>
    </row>
    <row r="4858" spans="1:31" x14ac:dyDescent="0.25">
      <c r="A4858">
        <v>1816041</v>
      </c>
      <c r="B4858">
        <v>1</v>
      </c>
      <c r="C4858" t="s">
        <v>81</v>
      </c>
      <c r="D4858" t="s">
        <v>116</v>
      </c>
      <c r="E4858" t="s">
        <v>291</v>
      </c>
      <c r="F4858" t="s">
        <v>14117</v>
      </c>
      <c r="G4858" t="s">
        <v>447</v>
      </c>
      <c r="H4858" t="s">
        <v>134</v>
      </c>
      <c r="I4858" t="s">
        <v>135</v>
      </c>
      <c r="J4858" t="s">
        <v>136</v>
      </c>
      <c r="K4858" t="s">
        <v>137</v>
      </c>
      <c r="L4858" t="s">
        <v>14118</v>
      </c>
      <c r="M4858" t="s">
        <v>14119</v>
      </c>
      <c r="N4858">
        <v>3.8036111109999999</v>
      </c>
      <c r="O4858">
        <v>0</v>
      </c>
      <c r="P4858">
        <v>372</v>
      </c>
      <c r="Q4858">
        <v>0</v>
      </c>
      <c r="R4858">
        <v>0</v>
      </c>
      <c r="S4858">
        <v>0</v>
      </c>
      <c r="T4858">
        <v>38</v>
      </c>
      <c r="U4858">
        <v>0</v>
      </c>
      <c r="V4858">
        <v>0</v>
      </c>
      <c r="W4858">
        <v>0</v>
      </c>
      <c r="X4858">
        <v>295.26215718881332</v>
      </c>
      <c r="Y4858">
        <v>0</v>
      </c>
      <c r="Z4858">
        <v>0</v>
      </c>
      <c r="AA4858">
        <v>0</v>
      </c>
      <c r="AB4858">
        <v>59.420694128724342</v>
      </c>
      <c r="AC4858">
        <v>0</v>
      </c>
      <c r="AD4858">
        <v>0</v>
      </c>
      <c r="AE4858">
        <v>354.68285131753765</v>
      </c>
    </row>
    <row r="4859" spans="1:31" x14ac:dyDescent="0.25">
      <c r="A4859">
        <v>1816190</v>
      </c>
      <c r="B4859">
        <v>1</v>
      </c>
      <c r="C4859" t="s">
        <v>81</v>
      </c>
      <c r="D4859" t="s">
        <v>122</v>
      </c>
      <c r="E4859" t="s">
        <v>193</v>
      </c>
      <c r="F4859" t="s">
        <v>14120</v>
      </c>
      <c r="G4859" t="s">
        <v>373</v>
      </c>
      <c r="H4859" t="s">
        <v>134</v>
      </c>
      <c r="I4859" t="s">
        <v>135</v>
      </c>
      <c r="J4859" t="s">
        <v>136</v>
      </c>
      <c r="K4859" t="s">
        <v>137</v>
      </c>
      <c r="L4859" t="s">
        <v>14121</v>
      </c>
      <c r="M4859" t="s">
        <v>14122</v>
      </c>
      <c r="N4859">
        <v>6.2061111110000002</v>
      </c>
      <c r="O4859">
        <v>0</v>
      </c>
      <c r="P4859">
        <v>2</v>
      </c>
      <c r="Q4859">
        <v>0</v>
      </c>
      <c r="R4859">
        <v>2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0.80148488551824137</v>
      </c>
      <c r="Y4859">
        <v>0</v>
      </c>
      <c r="Z4859">
        <v>0.24379829830140418</v>
      </c>
      <c r="AA4859">
        <v>0</v>
      </c>
      <c r="AB4859">
        <v>0</v>
      </c>
      <c r="AC4859">
        <v>0</v>
      </c>
      <c r="AD4859">
        <v>0</v>
      </c>
      <c r="AE4859">
        <v>1.0452831838196455</v>
      </c>
    </row>
    <row r="4860" spans="1:31" x14ac:dyDescent="0.25">
      <c r="A4860">
        <v>1815898</v>
      </c>
      <c r="B4860">
        <v>1</v>
      </c>
      <c r="C4860" t="s">
        <v>81</v>
      </c>
      <c r="D4860" t="s">
        <v>113</v>
      </c>
      <c r="E4860" t="s">
        <v>140</v>
      </c>
      <c r="F4860" t="s">
        <v>11725</v>
      </c>
      <c r="G4860" t="s">
        <v>142</v>
      </c>
      <c r="H4860" t="s">
        <v>143</v>
      </c>
      <c r="I4860" t="s">
        <v>199</v>
      </c>
      <c r="J4860" t="s">
        <v>136</v>
      </c>
      <c r="K4860" t="s">
        <v>137</v>
      </c>
      <c r="L4860" t="s">
        <v>14123</v>
      </c>
      <c r="M4860" t="s">
        <v>14124</v>
      </c>
      <c r="N4860">
        <v>1.6666666E-2</v>
      </c>
      <c r="O4860">
        <v>0</v>
      </c>
      <c r="P4860">
        <v>654</v>
      </c>
      <c r="Q4860">
        <v>47</v>
      </c>
      <c r="R4860">
        <v>242</v>
      </c>
      <c r="S4860">
        <v>4</v>
      </c>
      <c r="T4860">
        <v>31</v>
      </c>
      <c r="U4860">
        <v>1</v>
      </c>
      <c r="V4860">
        <v>0</v>
      </c>
      <c r="W4860">
        <v>0</v>
      </c>
      <c r="X4860">
        <v>2.1348565187743467</v>
      </c>
      <c r="Y4860">
        <v>2.1211890340704498</v>
      </c>
      <c r="Z4860">
        <v>3.7050871611239993</v>
      </c>
      <c r="AA4860">
        <v>1.8209180395434499</v>
      </c>
      <c r="AB4860">
        <v>0.30153936186548336</v>
      </c>
      <c r="AC4860">
        <v>0.29977890270193336</v>
      </c>
      <c r="AD4860">
        <v>0</v>
      </c>
      <c r="AE4860">
        <v>10.383369018079661</v>
      </c>
    </row>
    <row r="4861" spans="1:31" x14ac:dyDescent="0.25">
      <c r="A4861">
        <v>1816276</v>
      </c>
      <c r="B4861">
        <v>1</v>
      </c>
      <c r="C4861" t="s">
        <v>81</v>
      </c>
      <c r="D4861" t="s">
        <v>122</v>
      </c>
      <c r="E4861" t="s">
        <v>193</v>
      </c>
      <c r="F4861" t="s">
        <v>14125</v>
      </c>
      <c r="G4861" t="s">
        <v>826</v>
      </c>
      <c r="H4861" t="s">
        <v>134</v>
      </c>
      <c r="I4861" t="s">
        <v>135</v>
      </c>
      <c r="J4861" t="s">
        <v>136</v>
      </c>
      <c r="K4861" t="s">
        <v>137</v>
      </c>
      <c r="L4861" t="s">
        <v>14126</v>
      </c>
      <c r="M4861" t="s">
        <v>14127</v>
      </c>
      <c r="N4861">
        <v>1.405277777</v>
      </c>
      <c r="O4861">
        <v>0</v>
      </c>
      <c r="P4861">
        <v>73</v>
      </c>
      <c r="Q4861">
        <v>0</v>
      </c>
      <c r="R4861">
        <v>0</v>
      </c>
      <c r="S4861">
        <v>0</v>
      </c>
      <c r="T4861">
        <v>3</v>
      </c>
      <c r="U4861">
        <v>0</v>
      </c>
      <c r="V4861">
        <v>0</v>
      </c>
      <c r="W4861">
        <v>0</v>
      </c>
      <c r="X4861">
        <v>23.135564768877909</v>
      </c>
      <c r="Y4861">
        <v>0</v>
      </c>
      <c r="Z4861">
        <v>0</v>
      </c>
      <c r="AA4861">
        <v>0</v>
      </c>
      <c r="AB4861">
        <v>3.9260768865258706</v>
      </c>
      <c r="AC4861">
        <v>0</v>
      </c>
      <c r="AD4861">
        <v>0</v>
      </c>
      <c r="AE4861">
        <v>27.061641655403779</v>
      </c>
    </row>
    <row r="4862" spans="1:31" x14ac:dyDescent="0.25">
      <c r="A4862">
        <v>1816333</v>
      </c>
      <c r="B4862">
        <v>1</v>
      </c>
      <c r="C4862" t="s">
        <v>81</v>
      </c>
      <c r="D4862" t="s">
        <v>114</v>
      </c>
      <c r="E4862" t="s">
        <v>131</v>
      </c>
      <c r="F4862" t="s">
        <v>14128</v>
      </c>
      <c r="G4862" t="s">
        <v>231</v>
      </c>
      <c r="H4862" t="s">
        <v>134</v>
      </c>
      <c r="I4862" t="s">
        <v>135</v>
      </c>
      <c r="J4862" t="s">
        <v>136</v>
      </c>
      <c r="K4862" t="s">
        <v>137</v>
      </c>
      <c r="L4862" t="s">
        <v>14129</v>
      </c>
      <c r="M4862" t="s">
        <v>14130</v>
      </c>
      <c r="N4862">
        <v>1.3991666659999999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</row>
    <row r="4863" spans="1:31" x14ac:dyDescent="0.25">
      <c r="A4863">
        <v>1815941</v>
      </c>
      <c r="B4863">
        <v>1</v>
      </c>
      <c r="C4863" t="s">
        <v>81</v>
      </c>
      <c r="D4863" t="s">
        <v>113</v>
      </c>
      <c r="E4863" t="s">
        <v>140</v>
      </c>
      <c r="F4863" t="s">
        <v>14131</v>
      </c>
      <c r="G4863" t="s">
        <v>142</v>
      </c>
      <c r="H4863" t="s">
        <v>143</v>
      </c>
      <c r="I4863" t="s">
        <v>135</v>
      </c>
      <c r="J4863" t="s">
        <v>136</v>
      </c>
      <c r="K4863" t="s">
        <v>137</v>
      </c>
      <c r="L4863" t="s">
        <v>14132</v>
      </c>
      <c r="M4863" t="s">
        <v>14133</v>
      </c>
      <c r="N4863">
        <v>1.4311111110000001</v>
      </c>
      <c r="O4863">
        <v>0</v>
      </c>
      <c r="P4863">
        <v>206</v>
      </c>
      <c r="Q4863">
        <v>89</v>
      </c>
      <c r="R4863">
        <v>174</v>
      </c>
      <c r="S4863">
        <v>4</v>
      </c>
      <c r="T4863">
        <v>9</v>
      </c>
      <c r="U4863">
        <v>0</v>
      </c>
      <c r="V4863">
        <v>0</v>
      </c>
      <c r="W4863">
        <v>0</v>
      </c>
      <c r="X4863">
        <v>46.719965765616209</v>
      </c>
      <c r="Y4863">
        <v>160.42437484405039</v>
      </c>
      <c r="Z4863">
        <v>212.07502509287917</v>
      </c>
      <c r="AA4863">
        <v>18.176189737638342</v>
      </c>
      <c r="AB4863">
        <v>17.774398684573093</v>
      </c>
      <c r="AC4863">
        <v>0</v>
      </c>
      <c r="AD4863">
        <v>0</v>
      </c>
      <c r="AE4863">
        <v>455.16995412475723</v>
      </c>
    </row>
    <row r="4864" spans="1:31" x14ac:dyDescent="0.25">
      <c r="A4864">
        <v>1815792</v>
      </c>
      <c r="B4864">
        <v>1</v>
      </c>
      <c r="C4864" t="s">
        <v>80</v>
      </c>
      <c r="D4864" t="s">
        <v>104</v>
      </c>
      <c r="E4864" t="s">
        <v>146</v>
      </c>
      <c r="F4864" t="s">
        <v>14134</v>
      </c>
      <c r="G4864" t="s">
        <v>170</v>
      </c>
      <c r="H4864" t="s">
        <v>143</v>
      </c>
      <c r="I4864" t="s">
        <v>135</v>
      </c>
      <c r="J4864" t="s">
        <v>136</v>
      </c>
      <c r="K4864" t="s">
        <v>137</v>
      </c>
      <c r="L4864" t="s">
        <v>14135</v>
      </c>
      <c r="M4864" t="s">
        <v>14136</v>
      </c>
      <c r="N4864">
        <v>3.0691666660000001</v>
      </c>
      <c r="O4864">
        <v>0</v>
      </c>
      <c r="P4864">
        <v>70</v>
      </c>
      <c r="Q4864">
        <v>0</v>
      </c>
      <c r="R4864">
        <v>6</v>
      </c>
      <c r="S4864">
        <v>0</v>
      </c>
      <c r="T4864">
        <v>10</v>
      </c>
      <c r="U4864">
        <v>0</v>
      </c>
      <c r="V4864">
        <v>0</v>
      </c>
      <c r="W4864">
        <v>0</v>
      </c>
      <c r="X4864">
        <v>52.08559546103448</v>
      </c>
      <c r="Y4864">
        <v>0</v>
      </c>
      <c r="Z4864">
        <v>4.5781189496482151</v>
      </c>
      <c r="AA4864">
        <v>0</v>
      </c>
      <c r="AB4864">
        <v>12.200843102073247</v>
      </c>
      <c r="AC4864">
        <v>0</v>
      </c>
      <c r="AD4864">
        <v>0</v>
      </c>
      <c r="AE4864">
        <v>68.864557512755937</v>
      </c>
    </row>
    <row r="4865" spans="1:31" x14ac:dyDescent="0.25">
      <c r="A4865">
        <v>1815692</v>
      </c>
      <c r="B4865">
        <v>1</v>
      </c>
      <c r="C4865" t="s">
        <v>81</v>
      </c>
      <c r="D4865" t="s">
        <v>120</v>
      </c>
      <c r="E4865" t="s">
        <v>176</v>
      </c>
      <c r="F4865" t="s">
        <v>14137</v>
      </c>
      <c r="G4865" t="s">
        <v>142</v>
      </c>
      <c r="H4865" t="s">
        <v>143</v>
      </c>
      <c r="I4865" t="s">
        <v>135</v>
      </c>
      <c r="J4865" t="s">
        <v>136</v>
      </c>
      <c r="K4865" t="s">
        <v>137</v>
      </c>
      <c r="L4865" t="s">
        <v>14138</v>
      </c>
      <c r="M4865" t="s">
        <v>14139</v>
      </c>
      <c r="N4865">
        <v>0.70361111099999996</v>
      </c>
      <c r="O4865">
        <v>1</v>
      </c>
      <c r="P4865">
        <v>1112</v>
      </c>
      <c r="Q4865">
        <v>90</v>
      </c>
      <c r="R4865">
        <v>45</v>
      </c>
      <c r="S4865">
        <v>20</v>
      </c>
      <c r="T4865">
        <v>49</v>
      </c>
      <c r="U4865">
        <v>2</v>
      </c>
      <c r="V4865">
        <v>0</v>
      </c>
      <c r="W4865">
        <v>7.0212342295513902E-2</v>
      </c>
      <c r="X4865">
        <v>117.6413879101412</v>
      </c>
      <c r="Y4865">
        <v>40.160289102746717</v>
      </c>
      <c r="Z4865">
        <v>12.486810824991831</v>
      </c>
      <c r="AA4865">
        <v>26.104841377605631</v>
      </c>
      <c r="AB4865">
        <v>7.6054124780922079</v>
      </c>
      <c r="AC4865">
        <v>32.855958840779735</v>
      </c>
      <c r="AD4865">
        <v>0</v>
      </c>
      <c r="AE4865">
        <v>236.92491287665285</v>
      </c>
    </row>
    <row r="4866" spans="1:31" x14ac:dyDescent="0.25">
      <c r="A4866">
        <v>1815835</v>
      </c>
      <c r="B4866">
        <v>1</v>
      </c>
      <c r="C4866" t="s">
        <v>81</v>
      </c>
      <c r="D4866" t="s">
        <v>120</v>
      </c>
      <c r="E4866" t="s">
        <v>193</v>
      </c>
      <c r="F4866" t="s">
        <v>14140</v>
      </c>
      <c r="G4866" t="s">
        <v>235</v>
      </c>
      <c r="H4866" t="s">
        <v>134</v>
      </c>
      <c r="I4866" t="s">
        <v>135</v>
      </c>
      <c r="J4866" t="s">
        <v>136</v>
      </c>
      <c r="K4866" t="s">
        <v>137</v>
      </c>
      <c r="L4866" t="s">
        <v>14141</v>
      </c>
      <c r="M4866" t="s">
        <v>14142</v>
      </c>
      <c r="N4866">
        <v>2.656111111</v>
      </c>
      <c r="O4866">
        <v>0</v>
      </c>
      <c r="P4866">
        <v>106</v>
      </c>
      <c r="Q4866">
        <v>0</v>
      </c>
      <c r="R4866">
        <v>0</v>
      </c>
      <c r="S4866">
        <v>0</v>
      </c>
      <c r="T4866">
        <v>20</v>
      </c>
      <c r="U4866">
        <v>0</v>
      </c>
      <c r="V4866">
        <v>0</v>
      </c>
      <c r="W4866">
        <v>0</v>
      </c>
      <c r="X4866">
        <v>71.928136129741574</v>
      </c>
      <c r="Y4866">
        <v>0</v>
      </c>
      <c r="Z4866">
        <v>0</v>
      </c>
      <c r="AA4866">
        <v>0</v>
      </c>
      <c r="AB4866">
        <v>25.851114223607198</v>
      </c>
      <c r="AC4866">
        <v>0</v>
      </c>
      <c r="AD4866">
        <v>0</v>
      </c>
      <c r="AE4866">
        <v>97.779250353348772</v>
      </c>
    </row>
    <row r="4867" spans="1:31" x14ac:dyDescent="0.25">
      <c r="A4867">
        <v>1816084</v>
      </c>
      <c r="B4867">
        <v>1</v>
      </c>
      <c r="C4867" t="s">
        <v>80</v>
      </c>
      <c r="D4867" t="s">
        <v>105</v>
      </c>
      <c r="E4867" t="s">
        <v>131</v>
      </c>
      <c r="F4867" t="s">
        <v>14143</v>
      </c>
      <c r="G4867" t="s">
        <v>231</v>
      </c>
      <c r="H4867" t="s">
        <v>134</v>
      </c>
      <c r="I4867" t="s">
        <v>135</v>
      </c>
      <c r="J4867" t="s">
        <v>136</v>
      </c>
      <c r="K4867" t="s">
        <v>137</v>
      </c>
      <c r="L4867" t="s">
        <v>14144</v>
      </c>
      <c r="M4867" t="s">
        <v>14145</v>
      </c>
      <c r="N4867">
        <v>3.6333333329999999</v>
      </c>
      <c r="O4867">
        <v>0</v>
      </c>
      <c r="P4867">
        <v>2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3.4076775686317555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3.4076775686317555</v>
      </c>
    </row>
    <row r="4868" spans="1:31" x14ac:dyDescent="0.25">
      <c r="A4868">
        <v>1815841</v>
      </c>
      <c r="B4868">
        <v>1</v>
      </c>
      <c r="C4868" t="s">
        <v>81</v>
      </c>
      <c r="D4868" t="s">
        <v>113</v>
      </c>
      <c r="E4868" t="s">
        <v>339</v>
      </c>
      <c r="F4868" t="s">
        <v>13868</v>
      </c>
      <c r="G4868" t="s">
        <v>142</v>
      </c>
      <c r="H4868" t="s">
        <v>143</v>
      </c>
      <c r="I4868" t="s">
        <v>199</v>
      </c>
      <c r="J4868" t="s">
        <v>136</v>
      </c>
      <c r="K4868" t="s">
        <v>137</v>
      </c>
      <c r="L4868" t="s">
        <v>14146</v>
      </c>
      <c r="M4868" t="s">
        <v>14147</v>
      </c>
      <c r="N4868">
        <v>4.3400000000000001E-2</v>
      </c>
      <c r="O4868">
        <v>0</v>
      </c>
      <c r="P4868">
        <v>0</v>
      </c>
      <c r="Q4868">
        <v>0</v>
      </c>
      <c r="R4868">
        <v>0</v>
      </c>
      <c r="S4868">
        <v>1</v>
      </c>
      <c r="T4868">
        <v>0</v>
      </c>
      <c r="U4868">
        <v>1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5.2229255488800003E-2</v>
      </c>
      <c r="AB4868">
        <v>0</v>
      </c>
      <c r="AC4868">
        <v>0</v>
      </c>
      <c r="AD4868">
        <v>0</v>
      </c>
      <c r="AE4868">
        <v>5.2229255488800003E-2</v>
      </c>
    </row>
    <row r="4869" spans="1:31" x14ac:dyDescent="0.25">
      <c r="A4869">
        <v>1816219</v>
      </c>
      <c r="B4869">
        <v>1</v>
      </c>
      <c r="C4869" t="s">
        <v>80</v>
      </c>
      <c r="D4869" t="s">
        <v>108</v>
      </c>
      <c r="E4869" t="s">
        <v>193</v>
      </c>
      <c r="F4869" t="s">
        <v>14148</v>
      </c>
      <c r="G4869" t="s">
        <v>235</v>
      </c>
      <c r="H4869" t="s">
        <v>134</v>
      </c>
      <c r="I4869" t="s">
        <v>135</v>
      </c>
      <c r="J4869" t="s">
        <v>136</v>
      </c>
      <c r="K4869" t="s">
        <v>137</v>
      </c>
      <c r="L4869" t="s">
        <v>14149</v>
      </c>
      <c r="M4869" t="s">
        <v>14150</v>
      </c>
      <c r="N4869">
        <v>4.1791666660000004</v>
      </c>
      <c r="O4869">
        <v>0</v>
      </c>
      <c r="P4869">
        <v>15</v>
      </c>
      <c r="Q4869">
        <v>0</v>
      </c>
      <c r="R4869">
        <v>4</v>
      </c>
      <c r="S4869">
        <v>0</v>
      </c>
      <c r="T4869">
        <v>3</v>
      </c>
      <c r="U4869">
        <v>0</v>
      </c>
      <c r="V4869">
        <v>0</v>
      </c>
      <c r="W4869">
        <v>0</v>
      </c>
      <c r="X4869">
        <v>10.688197774228623</v>
      </c>
      <c r="Y4869">
        <v>0</v>
      </c>
      <c r="Z4869">
        <v>1.603569890123957</v>
      </c>
      <c r="AA4869">
        <v>0</v>
      </c>
      <c r="AB4869">
        <v>0.45470967961099995</v>
      </c>
      <c r="AC4869">
        <v>0</v>
      </c>
      <c r="AD4869">
        <v>0</v>
      </c>
      <c r="AE4869">
        <v>12.74647734396358</v>
      </c>
    </row>
    <row r="4870" spans="1:31" x14ac:dyDescent="0.25">
      <c r="A4870">
        <v>1815678</v>
      </c>
      <c r="B4870">
        <v>1</v>
      </c>
      <c r="C4870" t="s">
        <v>80</v>
      </c>
      <c r="D4870" t="s">
        <v>107</v>
      </c>
      <c r="E4870" t="s">
        <v>140</v>
      </c>
      <c r="F4870" t="s">
        <v>13638</v>
      </c>
      <c r="G4870" t="s">
        <v>142</v>
      </c>
      <c r="H4870" t="s">
        <v>143</v>
      </c>
      <c r="I4870" t="s">
        <v>135</v>
      </c>
      <c r="J4870" t="s">
        <v>136</v>
      </c>
      <c r="K4870" t="s">
        <v>137</v>
      </c>
      <c r="L4870" t="s">
        <v>14151</v>
      </c>
      <c r="M4870" t="s">
        <v>14152</v>
      </c>
      <c r="N4870">
        <v>1.923611111</v>
      </c>
      <c r="O4870">
        <v>6</v>
      </c>
      <c r="P4870">
        <v>1175</v>
      </c>
      <c r="Q4870">
        <v>13</v>
      </c>
      <c r="R4870">
        <v>45</v>
      </c>
      <c r="S4870">
        <v>9</v>
      </c>
      <c r="T4870">
        <v>94</v>
      </c>
      <c r="U4870">
        <v>1</v>
      </c>
      <c r="V4870">
        <v>0</v>
      </c>
      <c r="W4870">
        <v>6.2676163003594629</v>
      </c>
      <c r="X4870">
        <v>385.4482522913458</v>
      </c>
      <c r="Y4870">
        <v>88.890027994143779</v>
      </c>
      <c r="Z4870">
        <v>14.053937437463834</v>
      </c>
      <c r="AA4870">
        <v>143.5928409142038</v>
      </c>
      <c r="AB4870">
        <v>139.41123484618896</v>
      </c>
      <c r="AC4870">
        <v>289.16363871874893</v>
      </c>
      <c r="AD4870">
        <v>0</v>
      </c>
      <c r="AE4870">
        <v>1066.8275485024546</v>
      </c>
    </row>
    <row r="4871" spans="1:31" x14ac:dyDescent="0.25">
      <c r="A4871">
        <v>1816342</v>
      </c>
      <c r="B4871">
        <v>1</v>
      </c>
      <c r="C4871" t="s">
        <v>80</v>
      </c>
      <c r="D4871" t="s">
        <v>99</v>
      </c>
      <c r="E4871" t="s">
        <v>193</v>
      </c>
      <c r="F4871" t="s">
        <v>14153</v>
      </c>
      <c r="G4871" t="s">
        <v>235</v>
      </c>
      <c r="H4871" t="s">
        <v>134</v>
      </c>
      <c r="I4871" t="s">
        <v>135</v>
      </c>
      <c r="J4871" t="s">
        <v>136</v>
      </c>
      <c r="K4871" t="s">
        <v>137</v>
      </c>
      <c r="L4871" t="s">
        <v>14154</v>
      </c>
      <c r="M4871" t="s">
        <v>14155</v>
      </c>
      <c r="N4871">
        <v>0.94722222199999995</v>
      </c>
      <c r="O4871">
        <v>0</v>
      </c>
      <c r="P4871">
        <v>35</v>
      </c>
      <c r="Q4871">
        <v>0</v>
      </c>
      <c r="R4871">
        <v>0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2.5549186298452073</v>
      </c>
      <c r="Y4871">
        <v>0</v>
      </c>
      <c r="Z4871">
        <v>0</v>
      </c>
      <c r="AA4871">
        <v>0</v>
      </c>
      <c r="AB4871">
        <v>1.0685146311094333</v>
      </c>
      <c r="AC4871">
        <v>0</v>
      </c>
      <c r="AD4871">
        <v>0</v>
      </c>
      <c r="AE4871">
        <v>3.6234332609546405</v>
      </c>
    </row>
    <row r="4872" spans="1:31" x14ac:dyDescent="0.25">
      <c r="A4872">
        <v>1815824</v>
      </c>
      <c r="B4872">
        <v>1</v>
      </c>
      <c r="C4872" t="s">
        <v>80</v>
      </c>
      <c r="D4872" t="s">
        <v>94</v>
      </c>
      <c r="E4872" t="s">
        <v>339</v>
      </c>
      <c r="F4872" t="s">
        <v>1569</v>
      </c>
      <c r="G4872" t="s">
        <v>142</v>
      </c>
      <c r="H4872" t="s">
        <v>143</v>
      </c>
      <c r="I4872" t="s">
        <v>135</v>
      </c>
      <c r="J4872" t="s">
        <v>136</v>
      </c>
      <c r="K4872" t="s">
        <v>137</v>
      </c>
      <c r="L4872" t="s">
        <v>14156</v>
      </c>
      <c r="M4872" t="s">
        <v>14157</v>
      </c>
      <c r="N4872">
        <v>0.60888888799999996</v>
      </c>
      <c r="O4872">
        <v>1</v>
      </c>
      <c r="P4872">
        <v>11177</v>
      </c>
      <c r="Q4872">
        <v>13</v>
      </c>
      <c r="R4872">
        <v>176</v>
      </c>
      <c r="S4872">
        <v>31</v>
      </c>
      <c r="T4872">
        <v>745</v>
      </c>
      <c r="U4872">
        <v>1</v>
      </c>
      <c r="V4872">
        <v>1</v>
      </c>
      <c r="W4872">
        <v>4.2701399570266668E-2</v>
      </c>
      <c r="X4872">
        <v>1720.4082308479174</v>
      </c>
      <c r="Y4872">
        <v>19.953769673137749</v>
      </c>
      <c r="Z4872">
        <v>33.46677552624439</v>
      </c>
      <c r="AA4872">
        <v>105.63225098849102</v>
      </c>
      <c r="AB4872">
        <v>390.627694981025</v>
      </c>
      <c r="AC4872">
        <v>134.14509392473235</v>
      </c>
      <c r="AD4872">
        <v>6.2254010704700002</v>
      </c>
      <c r="AE4872">
        <v>2410.5019184115881</v>
      </c>
    </row>
    <row r="4873" spans="1:31" x14ac:dyDescent="0.25">
      <c r="A4873">
        <v>1816365</v>
      </c>
      <c r="B4873">
        <v>1</v>
      </c>
      <c r="C4873" t="s">
        <v>80</v>
      </c>
      <c r="D4873" t="s">
        <v>97</v>
      </c>
      <c r="E4873" t="s">
        <v>176</v>
      </c>
      <c r="F4873" t="s">
        <v>4869</v>
      </c>
      <c r="G4873" t="s">
        <v>142</v>
      </c>
      <c r="H4873" t="s">
        <v>143</v>
      </c>
      <c r="I4873" t="s">
        <v>135</v>
      </c>
      <c r="J4873" t="s">
        <v>136</v>
      </c>
      <c r="K4873" t="s">
        <v>137</v>
      </c>
      <c r="L4873" t="s">
        <v>14158</v>
      </c>
      <c r="M4873" t="s">
        <v>14159</v>
      </c>
      <c r="N4873">
        <v>0.60111111100000003</v>
      </c>
      <c r="O4873">
        <v>7</v>
      </c>
      <c r="P4873">
        <v>784</v>
      </c>
      <c r="Q4873">
        <v>13</v>
      </c>
      <c r="R4873">
        <v>625</v>
      </c>
      <c r="S4873">
        <v>21</v>
      </c>
      <c r="T4873">
        <v>226</v>
      </c>
      <c r="U4873">
        <v>3</v>
      </c>
      <c r="V4873">
        <v>0</v>
      </c>
      <c r="W4873">
        <v>42.540883451168774</v>
      </c>
      <c r="X4873">
        <v>221.95501299217381</v>
      </c>
      <c r="Y4873">
        <v>42.207414508255304</v>
      </c>
      <c r="Z4873">
        <v>164.14172736404535</v>
      </c>
      <c r="AA4873">
        <v>64.262197270065599</v>
      </c>
      <c r="AB4873">
        <v>124.1535562596298</v>
      </c>
      <c r="AC4873">
        <v>18.13344716022609</v>
      </c>
      <c r="AD4873">
        <v>0</v>
      </c>
      <c r="AE4873">
        <v>677.39423900556471</v>
      </c>
    </row>
    <row r="4874" spans="1:31" x14ac:dyDescent="0.25">
      <c r="A4874">
        <v>1815801</v>
      </c>
      <c r="B4874">
        <v>1</v>
      </c>
      <c r="C4874" t="s">
        <v>81</v>
      </c>
      <c r="D4874" t="s">
        <v>113</v>
      </c>
      <c r="E4874" t="s">
        <v>176</v>
      </c>
      <c r="F4874" t="s">
        <v>1682</v>
      </c>
      <c r="G4874" t="s">
        <v>142</v>
      </c>
      <c r="H4874" t="s">
        <v>143</v>
      </c>
      <c r="I4874" t="s">
        <v>199</v>
      </c>
      <c r="J4874" t="s">
        <v>136</v>
      </c>
      <c r="K4874" t="s">
        <v>137</v>
      </c>
      <c r="L4874" t="s">
        <v>14160</v>
      </c>
      <c r="M4874" t="s">
        <v>14161</v>
      </c>
      <c r="N4874">
        <v>1.6666666E-2</v>
      </c>
      <c r="O4874">
        <v>13</v>
      </c>
      <c r="P4874">
        <v>327</v>
      </c>
      <c r="Q4874">
        <v>137</v>
      </c>
      <c r="R4874">
        <v>158</v>
      </c>
      <c r="S4874">
        <v>16</v>
      </c>
      <c r="T4874">
        <v>23</v>
      </c>
      <c r="U4874">
        <v>0</v>
      </c>
      <c r="V4874">
        <v>0</v>
      </c>
      <c r="W4874">
        <v>7.605208902329999E-2</v>
      </c>
      <c r="X4874">
        <v>1.1278763506709995</v>
      </c>
      <c r="Y4874">
        <v>1.9728630255393669</v>
      </c>
      <c r="Z4874">
        <v>1.2757154110001501</v>
      </c>
      <c r="AA4874">
        <v>0.45145206402706667</v>
      </c>
      <c r="AB4874">
        <v>0.25072511743673337</v>
      </c>
      <c r="AC4874">
        <v>0</v>
      </c>
      <c r="AD4874">
        <v>0</v>
      </c>
      <c r="AE4874">
        <v>5.154684057697617</v>
      </c>
    </row>
    <row r="4875" spans="1:31" x14ac:dyDescent="0.25">
      <c r="A4875">
        <v>1816050</v>
      </c>
      <c r="B4875">
        <v>1</v>
      </c>
      <c r="C4875" t="s">
        <v>80</v>
      </c>
      <c r="D4875" t="s">
        <v>103</v>
      </c>
      <c r="E4875" t="s">
        <v>131</v>
      </c>
      <c r="F4875" t="s">
        <v>14162</v>
      </c>
      <c r="G4875" t="s">
        <v>133</v>
      </c>
      <c r="H4875" t="s">
        <v>134</v>
      </c>
      <c r="I4875" t="s">
        <v>135</v>
      </c>
      <c r="J4875" t="s">
        <v>136</v>
      </c>
      <c r="K4875" t="s">
        <v>137</v>
      </c>
      <c r="L4875" t="s">
        <v>14163</v>
      </c>
      <c r="M4875" t="s">
        <v>14164</v>
      </c>
      <c r="N4875">
        <v>4.3519444439999999</v>
      </c>
      <c r="O4875">
        <v>0</v>
      </c>
      <c r="P4875">
        <v>3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2.6473815153257871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2.6473815153257871</v>
      </c>
    </row>
    <row r="4876" spans="1:31" x14ac:dyDescent="0.25">
      <c r="A4876">
        <v>1816405</v>
      </c>
      <c r="B4876">
        <v>1</v>
      </c>
      <c r="C4876" t="s">
        <v>80</v>
      </c>
      <c r="D4876" t="s">
        <v>94</v>
      </c>
      <c r="E4876" t="s">
        <v>193</v>
      </c>
      <c r="F4876" t="s">
        <v>14165</v>
      </c>
      <c r="G4876" t="s">
        <v>235</v>
      </c>
      <c r="H4876" t="s">
        <v>134</v>
      </c>
      <c r="I4876" t="s">
        <v>135</v>
      </c>
      <c r="J4876" t="s">
        <v>136</v>
      </c>
      <c r="K4876" t="s">
        <v>137</v>
      </c>
      <c r="L4876" t="s">
        <v>14166</v>
      </c>
      <c r="M4876" t="s">
        <v>14167</v>
      </c>
      <c r="N4876">
        <v>4.0297222220000002</v>
      </c>
      <c r="O4876">
        <v>0</v>
      </c>
      <c r="P4876">
        <v>31</v>
      </c>
      <c r="Q4876">
        <v>0</v>
      </c>
      <c r="R4876">
        <v>2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20.122452176039662</v>
      </c>
      <c r="Y4876">
        <v>0</v>
      </c>
      <c r="Z4876">
        <v>2.5436978011468474</v>
      </c>
      <c r="AA4876">
        <v>0</v>
      </c>
      <c r="AB4876">
        <v>0</v>
      </c>
      <c r="AC4876">
        <v>0</v>
      </c>
      <c r="AD4876">
        <v>0</v>
      </c>
      <c r="AE4876">
        <v>22.66614997718651</v>
      </c>
    </row>
    <row r="4877" spans="1:31" x14ac:dyDescent="0.25">
      <c r="A4877">
        <v>1815864</v>
      </c>
      <c r="B4877">
        <v>1</v>
      </c>
      <c r="C4877" t="s">
        <v>80</v>
      </c>
      <c r="D4877" t="s">
        <v>111</v>
      </c>
      <c r="E4877" t="s">
        <v>193</v>
      </c>
      <c r="F4877" t="s">
        <v>14168</v>
      </c>
      <c r="G4877" t="s">
        <v>726</v>
      </c>
      <c r="H4877" t="s">
        <v>134</v>
      </c>
      <c r="I4877" t="s">
        <v>135</v>
      </c>
      <c r="J4877" t="s">
        <v>136</v>
      </c>
      <c r="K4877" t="s">
        <v>137</v>
      </c>
      <c r="L4877" t="s">
        <v>14169</v>
      </c>
      <c r="M4877" t="s">
        <v>14170</v>
      </c>
      <c r="N4877">
        <v>3.5305555549999998</v>
      </c>
      <c r="O4877">
        <v>0</v>
      </c>
      <c r="P4877">
        <v>20</v>
      </c>
      <c r="Q4877">
        <v>0</v>
      </c>
      <c r="R4877">
        <v>21</v>
      </c>
      <c r="S4877">
        <v>0</v>
      </c>
      <c r="T4877">
        <v>12</v>
      </c>
      <c r="U4877">
        <v>0</v>
      </c>
      <c r="V4877">
        <v>0</v>
      </c>
      <c r="W4877">
        <v>0</v>
      </c>
      <c r="X4877">
        <v>30.52685648930985</v>
      </c>
      <c r="Y4877">
        <v>0</v>
      </c>
      <c r="Z4877">
        <v>53.712630943799084</v>
      </c>
      <c r="AA4877">
        <v>0</v>
      </c>
      <c r="AB4877">
        <v>23.648679851330655</v>
      </c>
      <c r="AC4877">
        <v>0</v>
      </c>
      <c r="AD4877">
        <v>0</v>
      </c>
      <c r="AE4877">
        <v>107.88816728443959</v>
      </c>
    </row>
    <row r="4878" spans="1:31" x14ac:dyDescent="0.25">
      <c r="A4878">
        <v>1815764</v>
      </c>
      <c r="B4878">
        <v>1</v>
      </c>
      <c r="C4878" t="s">
        <v>80</v>
      </c>
      <c r="D4878" t="s">
        <v>86</v>
      </c>
      <c r="E4878" t="s">
        <v>193</v>
      </c>
      <c r="F4878" t="s">
        <v>14171</v>
      </c>
      <c r="G4878" t="s">
        <v>235</v>
      </c>
      <c r="H4878" t="s">
        <v>134</v>
      </c>
      <c r="I4878" t="s">
        <v>135</v>
      </c>
      <c r="J4878" t="s">
        <v>136</v>
      </c>
      <c r="K4878" t="s">
        <v>137</v>
      </c>
      <c r="L4878" t="s">
        <v>14172</v>
      </c>
      <c r="M4878" t="s">
        <v>14173</v>
      </c>
      <c r="N4878">
        <v>2.596666666</v>
      </c>
      <c r="O4878">
        <v>0</v>
      </c>
      <c r="P4878">
        <v>74</v>
      </c>
      <c r="Q4878">
        <v>0</v>
      </c>
      <c r="R4878">
        <v>0</v>
      </c>
      <c r="S4878">
        <v>0</v>
      </c>
      <c r="T4878">
        <v>3</v>
      </c>
      <c r="U4878">
        <v>0</v>
      </c>
      <c r="V4878">
        <v>0</v>
      </c>
      <c r="W4878">
        <v>0</v>
      </c>
      <c r="X4878">
        <v>54.321486758964852</v>
      </c>
      <c r="Y4878">
        <v>0</v>
      </c>
      <c r="Z4878">
        <v>0</v>
      </c>
      <c r="AA4878">
        <v>0</v>
      </c>
      <c r="AB4878">
        <v>22.594067528737952</v>
      </c>
      <c r="AC4878">
        <v>0</v>
      </c>
      <c r="AD4878">
        <v>0</v>
      </c>
      <c r="AE4878">
        <v>76.915554287702804</v>
      </c>
    </row>
    <row r="4879" spans="1:31" x14ac:dyDescent="0.25">
      <c r="A4879">
        <v>1816010</v>
      </c>
      <c r="B4879">
        <v>1</v>
      </c>
      <c r="C4879" t="s">
        <v>80</v>
      </c>
      <c r="D4879" t="s">
        <v>94</v>
      </c>
      <c r="E4879" t="s">
        <v>131</v>
      </c>
      <c r="F4879" t="s">
        <v>14174</v>
      </c>
      <c r="G4879" t="s">
        <v>231</v>
      </c>
      <c r="H4879" t="s">
        <v>134</v>
      </c>
      <c r="I4879" t="s">
        <v>135</v>
      </c>
      <c r="J4879" t="s">
        <v>136</v>
      </c>
      <c r="K4879" t="s">
        <v>137</v>
      </c>
      <c r="L4879" t="s">
        <v>14175</v>
      </c>
      <c r="M4879" t="s">
        <v>14176</v>
      </c>
      <c r="N4879">
        <v>1.041666666</v>
      </c>
      <c r="O4879">
        <v>0</v>
      </c>
      <c r="P4879">
        <v>1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7.2924391471383354E-2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7.2924391471383354E-2</v>
      </c>
    </row>
    <row r="4880" spans="1:31" x14ac:dyDescent="0.25">
      <c r="A4880">
        <v>1815615</v>
      </c>
      <c r="B4880">
        <v>1</v>
      </c>
      <c r="C4880" t="s">
        <v>80</v>
      </c>
      <c r="D4880" t="s">
        <v>103</v>
      </c>
      <c r="E4880" t="s">
        <v>140</v>
      </c>
      <c r="F4880" t="s">
        <v>14177</v>
      </c>
      <c r="G4880" t="s">
        <v>142</v>
      </c>
      <c r="H4880" t="s">
        <v>143</v>
      </c>
      <c r="I4880" t="s">
        <v>135</v>
      </c>
      <c r="J4880" t="s">
        <v>136</v>
      </c>
      <c r="K4880" t="s">
        <v>137</v>
      </c>
      <c r="L4880" t="s">
        <v>14178</v>
      </c>
      <c r="M4880" t="s">
        <v>14179</v>
      </c>
      <c r="N4880">
        <v>1.2536111109999999</v>
      </c>
      <c r="O4880">
        <v>14</v>
      </c>
      <c r="P4880">
        <v>314</v>
      </c>
      <c r="Q4880">
        <v>17</v>
      </c>
      <c r="R4880">
        <v>41</v>
      </c>
      <c r="S4880">
        <v>8</v>
      </c>
      <c r="T4880">
        <v>47</v>
      </c>
      <c r="U4880">
        <v>0</v>
      </c>
      <c r="V4880">
        <v>0</v>
      </c>
      <c r="W4880">
        <v>9.0039734515543017</v>
      </c>
      <c r="X4880">
        <v>66.684486201342651</v>
      </c>
      <c r="Y4880">
        <v>83.289444575877525</v>
      </c>
      <c r="Z4880">
        <v>7.8417462183844222</v>
      </c>
      <c r="AA4880">
        <v>27.277684007814273</v>
      </c>
      <c r="AB4880">
        <v>19.526062425672535</v>
      </c>
      <c r="AC4880">
        <v>0</v>
      </c>
      <c r="AD4880">
        <v>0</v>
      </c>
      <c r="AE4880">
        <v>213.62339688064571</v>
      </c>
    </row>
    <row r="4881" spans="1:31" x14ac:dyDescent="0.25">
      <c r="A4881">
        <v>1815973</v>
      </c>
      <c r="B4881">
        <v>1</v>
      </c>
      <c r="C4881" t="s">
        <v>80</v>
      </c>
      <c r="D4881" t="s">
        <v>104</v>
      </c>
      <c r="E4881" t="s">
        <v>131</v>
      </c>
      <c r="F4881" t="s">
        <v>14180</v>
      </c>
      <c r="G4881" t="s">
        <v>231</v>
      </c>
      <c r="H4881" t="s">
        <v>134</v>
      </c>
      <c r="I4881" t="s">
        <v>135</v>
      </c>
      <c r="J4881" t="s">
        <v>136</v>
      </c>
      <c r="K4881" t="s">
        <v>137</v>
      </c>
      <c r="L4881" t="s">
        <v>14181</v>
      </c>
      <c r="M4881" t="s">
        <v>14182</v>
      </c>
      <c r="N4881">
        <v>2.5047222219999998</v>
      </c>
      <c r="O4881">
        <v>0</v>
      </c>
      <c r="P4881">
        <v>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0.98590213792882264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0.98590213792882264</v>
      </c>
    </row>
    <row r="4882" spans="1:31" x14ac:dyDescent="0.25">
      <c r="A4882">
        <v>1815618</v>
      </c>
      <c r="B4882">
        <v>1</v>
      </c>
      <c r="C4882" t="s">
        <v>80</v>
      </c>
      <c r="D4882" t="s">
        <v>88</v>
      </c>
      <c r="E4882" t="s">
        <v>146</v>
      </c>
      <c r="F4882" t="s">
        <v>14183</v>
      </c>
      <c r="G4882" t="s">
        <v>142</v>
      </c>
      <c r="H4882" t="s">
        <v>143</v>
      </c>
      <c r="I4882" t="s">
        <v>135</v>
      </c>
      <c r="J4882" t="s">
        <v>136</v>
      </c>
      <c r="K4882" t="s">
        <v>137</v>
      </c>
      <c r="L4882" t="s">
        <v>14184</v>
      </c>
      <c r="M4882" t="s">
        <v>14185</v>
      </c>
      <c r="N4882">
        <v>2.190833333</v>
      </c>
      <c r="O4882">
        <v>0</v>
      </c>
      <c r="P4882">
        <v>2091</v>
      </c>
      <c r="Q4882">
        <v>0</v>
      </c>
      <c r="R4882">
        <v>0</v>
      </c>
      <c r="S4882">
        <v>0</v>
      </c>
      <c r="T4882">
        <v>93</v>
      </c>
      <c r="U4882">
        <v>0</v>
      </c>
      <c r="V4882">
        <v>0</v>
      </c>
      <c r="W4882">
        <v>0</v>
      </c>
      <c r="X4882">
        <v>929.7104014308585</v>
      </c>
      <c r="Y4882">
        <v>0</v>
      </c>
      <c r="Z4882">
        <v>0</v>
      </c>
      <c r="AA4882">
        <v>0</v>
      </c>
      <c r="AB4882">
        <v>144.94347821580425</v>
      </c>
      <c r="AC4882">
        <v>0</v>
      </c>
      <c r="AD4882">
        <v>0</v>
      </c>
      <c r="AE4882">
        <v>1074.6538796466627</v>
      </c>
    </row>
    <row r="4883" spans="1:31" x14ac:dyDescent="0.25">
      <c r="A4883">
        <v>1815950</v>
      </c>
      <c r="B4883">
        <v>1</v>
      </c>
      <c r="C4883" t="s">
        <v>81</v>
      </c>
      <c r="D4883" t="s">
        <v>112</v>
      </c>
      <c r="E4883" t="s">
        <v>291</v>
      </c>
      <c r="F4883" t="s">
        <v>14186</v>
      </c>
      <c r="G4883" t="s">
        <v>826</v>
      </c>
      <c r="H4883" t="s">
        <v>134</v>
      </c>
      <c r="I4883" t="s">
        <v>135</v>
      </c>
      <c r="J4883" t="s">
        <v>136</v>
      </c>
      <c r="K4883" t="s">
        <v>137</v>
      </c>
      <c r="L4883" t="s">
        <v>14187</v>
      </c>
      <c r="M4883" t="s">
        <v>14188</v>
      </c>
      <c r="N4883">
        <v>3.159166666</v>
      </c>
      <c r="O4883">
        <v>0</v>
      </c>
      <c r="P4883">
        <v>0</v>
      </c>
      <c r="Q4883">
        <v>0</v>
      </c>
      <c r="R4883">
        <v>4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2.7485972129638058E-2</v>
      </c>
      <c r="AA4883">
        <v>0</v>
      </c>
      <c r="AB4883">
        <v>0</v>
      </c>
      <c r="AC4883">
        <v>0</v>
      </c>
      <c r="AD4883">
        <v>0</v>
      </c>
      <c r="AE4883">
        <v>2.7485972129638058E-2</v>
      </c>
    </row>
    <row r="4884" spans="1:31" x14ac:dyDescent="0.25">
      <c r="A4884">
        <v>1816448</v>
      </c>
      <c r="B4884">
        <v>1</v>
      </c>
      <c r="C4884" t="s">
        <v>80</v>
      </c>
      <c r="D4884" t="s">
        <v>96</v>
      </c>
      <c r="E4884" t="s">
        <v>131</v>
      </c>
      <c r="F4884" t="s">
        <v>14189</v>
      </c>
      <c r="G4884" t="s">
        <v>231</v>
      </c>
      <c r="H4884" t="s">
        <v>134</v>
      </c>
      <c r="I4884" t="s">
        <v>135</v>
      </c>
      <c r="J4884" t="s">
        <v>136</v>
      </c>
      <c r="K4884" t="s">
        <v>137</v>
      </c>
      <c r="L4884" t="s">
        <v>14190</v>
      </c>
      <c r="M4884" t="s">
        <v>14191</v>
      </c>
      <c r="N4884">
        <v>3.0166666659999999</v>
      </c>
      <c r="O4884">
        <v>0</v>
      </c>
      <c r="P4884">
        <v>4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7.2695718961094355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7.2695718961094355</v>
      </c>
    </row>
    <row r="4885" spans="1:31" x14ac:dyDescent="0.25">
      <c r="A4885">
        <v>1815758</v>
      </c>
      <c r="B4885">
        <v>1</v>
      </c>
      <c r="C4885" t="s">
        <v>80</v>
      </c>
      <c r="D4885" t="s">
        <v>88</v>
      </c>
      <c r="E4885" t="s">
        <v>326</v>
      </c>
      <c r="F4885" t="s">
        <v>14192</v>
      </c>
      <c r="G4885" t="s">
        <v>1749</v>
      </c>
      <c r="H4885" t="s">
        <v>134</v>
      </c>
      <c r="I4885" t="s">
        <v>135</v>
      </c>
      <c r="J4885" t="s">
        <v>136</v>
      </c>
      <c r="K4885" t="s">
        <v>137</v>
      </c>
      <c r="L4885" t="s">
        <v>14193</v>
      </c>
      <c r="M4885" t="s">
        <v>14194</v>
      </c>
      <c r="N4885">
        <v>4.2583333330000004</v>
      </c>
      <c r="O4885">
        <v>0</v>
      </c>
      <c r="P4885">
        <v>104</v>
      </c>
      <c r="Q4885">
        <v>0</v>
      </c>
      <c r="R4885">
        <v>0</v>
      </c>
      <c r="S4885">
        <v>0</v>
      </c>
      <c r="T4885">
        <v>2</v>
      </c>
      <c r="U4885">
        <v>0</v>
      </c>
      <c r="V4885">
        <v>0</v>
      </c>
      <c r="W4885">
        <v>0</v>
      </c>
      <c r="X4885">
        <v>113.10844129828331</v>
      </c>
      <c r="Y4885">
        <v>0</v>
      </c>
      <c r="Z4885">
        <v>0</v>
      </c>
      <c r="AA4885">
        <v>0</v>
      </c>
      <c r="AB4885">
        <v>3.4260472213290627</v>
      </c>
      <c r="AC4885">
        <v>0</v>
      </c>
      <c r="AD4885">
        <v>0</v>
      </c>
      <c r="AE4885">
        <v>116.53448851961237</v>
      </c>
    </row>
    <row r="4886" spans="1:31" x14ac:dyDescent="0.25">
      <c r="A4886">
        <v>1816259</v>
      </c>
      <c r="B4886">
        <v>1</v>
      </c>
      <c r="C4886" t="s">
        <v>81</v>
      </c>
      <c r="D4886" t="s">
        <v>118</v>
      </c>
      <c r="E4886" t="s">
        <v>193</v>
      </c>
      <c r="F4886" t="s">
        <v>14195</v>
      </c>
      <c r="G4886" t="s">
        <v>235</v>
      </c>
      <c r="H4886" t="s">
        <v>134</v>
      </c>
      <c r="I4886" t="s">
        <v>135</v>
      </c>
      <c r="J4886" t="s">
        <v>136</v>
      </c>
      <c r="K4886" t="s">
        <v>137</v>
      </c>
      <c r="L4886" t="s">
        <v>14196</v>
      </c>
      <c r="M4886" t="s">
        <v>14197</v>
      </c>
      <c r="N4886">
        <v>6.6288888879999996</v>
      </c>
      <c r="O4886">
        <v>0</v>
      </c>
      <c r="P4886">
        <v>77</v>
      </c>
      <c r="Q4886">
        <v>0</v>
      </c>
      <c r="R4886">
        <v>0</v>
      </c>
      <c r="S4886">
        <v>0</v>
      </c>
      <c r="T4886">
        <v>6</v>
      </c>
      <c r="U4886">
        <v>0</v>
      </c>
      <c r="V4886">
        <v>0</v>
      </c>
      <c r="W4886">
        <v>0</v>
      </c>
      <c r="X4886">
        <v>103.28710537488975</v>
      </c>
      <c r="Y4886">
        <v>0</v>
      </c>
      <c r="Z4886">
        <v>0</v>
      </c>
      <c r="AA4886">
        <v>0</v>
      </c>
      <c r="AB4886">
        <v>7.7495864974169999</v>
      </c>
      <c r="AC4886">
        <v>0</v>
      </c>
      <c r="AD4886">
        <v>0</v>
      </c>
      <c r="AE4886">
        <v>111.03669187230675</v>
      </c>
    </row>
    <row r="4887" spans="1:31" x14ac:dyDescent="0.25">
      <c r="A4887">
        <v>1815781</v>
      </c>
      <c r="B4887">
        <v>1</v>
      </c>
      <c r="C4887" t="s">
        <v>80</v>
      </c>
      <c r="D4887" t="s">
        <v>88</v>
      </c>
      <c r="E4887" t="s">
        <v>291</v>
      </c>
      <c r="F4887" t="s">
        <v>14198</v>
      </c>
      <c r="G4887" t="s">
        <v>424</v>
      </c>
      <c r="H4887" t="s">
        <v>134</v>
      </c>
      <c r="I4887" t="s">
        <v>135</v>
      </c>
      <c r="J4887" t="s">
        <v>136</v>
      </c>
      <c r="K4887" t="s">
        <v>137</v>
      </c>
      <c r="L4887" t="s">
        <v>14199</v>
      </c>
      <c r="M4887" t="s">
        <v>14200</v>
      </c>
      <c r="N4887">
        <v>1.169166666</v>
      </c>
      <c r="O4887">
        <v>0</v>
      </c>
      <c r="P4887">
        <v>385</v>
      </c>
      <c r="Q4887">
        <v>0</v>
      </c>
      <c r="R4887">
        <v>0</v>
      </c>
      <c r="S4887">
        <v>0</v>
      </c>
      <c r="T4887">
        <v>13</v>
      </c>
      <c r="U4887">
        <v>0</v>
      </c>
      <c r="V4887">
        <v>0</v>
      </c>
      <c r="W4887">
        <v>0</v>
      </c>
      <c r="X4887">
        <v>104.84466016518373</v>
      </c>
      <c r="Y4887">
        <v>0</v>
      </c>
      <c r="Z4887">
        <v>0</v>
      </c>
      <c r="AA4887">
        <v>0</v>
      </c>
      <c r="AB4887">
        <v>6.9123403288431469</v>
      </c>
      <c r="AC4887">
        <v>0</v>
      </c>
      <c r="AD4887">
        <v>0</v>
      </c>
      <c r="AE4887">
        <v>111.75700049402687</v>
      </c>
    </row>
    <row r="4888" spans="1:31" x14ac:dyDescent="0.25">
      <c r="A4888">
        <v>1815993</v>
      </c>
      <c r="B4888">
        <v>1</v>
      </c>
      <c r="C4888" t="s">
        <v>81</v>
      </c>
      <c r="D4888" t="s">
        <v>113</v>
      </c>
      <c r="E4888" t="s">
        <v>193</v>
      </c>
      <c r="F4888" t="s">
        <v>712</v>
      </c>
      <c r="G4888" t="s">
        <v>235</v>
      </c>
      <c r="H4888" t="s">
        <v>134</v>
      </c>
      <c r="I4888" t="s">
        <v>135</v>
      </c>
      <c r="J4888" t="s">
        <v>136</v>
      </c>
      <c r="K4888" t="s">
        <v>137</v>
      </c>
      <c r="L4888" t="s">
        <v>14201</v>
      </c>
      <c r="M4888" t="s">
        <v>14202</v>
      </c>
      <c r="N4888">
        <v>2.8008333329999999</v>
      </c>
      <c r="O4888">
        <v>0</v>
      </c>
      <c r="P4888">
        <v>3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0.92871822510098756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0.92871822510098756</v>
      </c>
    </row>
    <row r="4889" spans="1:31" x14ac:dyDescent="0.25">
      <c r="A4889">
        <v>1816093</v>
      </c>
      <c r="B4889">
        <v>1</v>
      </c>
      <c r="C4889" t="s">
        <v>80</v>
      </c>
      <c r="D4889" t="s">
        <v>84</v>
      </c>
      <c r="E4889" t="s">
        <v>193</v>
      </c>
      <c r="F4889" t="s">
        <v>14203</v>
      </c>
      <c r="G4889" t="s">
        <v>373</v>
      </c>
      <c r="H4889" t="s">
        <v>134</v>
      </c>
      <c r="I4889" t="s">
        <v>135</v>
      </c>
      <c r="J4889" t="s">
        <v>136</v>
      </c>
      <c r="K4889" t="s">
        <v>137</v>
      </c>
      <c r="L4889" t="s">
        <v>14204</v>
      </c>
      <c r="M4889" t="s">
        <v>14205</v>
      </c>
      <c r="N4889">
        <v>0.64944444400000001</v>
      </c>
      <c r="O4889">
        <v>0</v>
      </c>
      <c r="P4889">
        <v>122</v>
      </c>
      <c r="Q4889">
        <v>0</v>
      </c>
      <c r="R4889">
        <v>12</v>
      </c>
      <c r="S4889">
        <v>0</v>
      </c>
      <c r="T4889">
        <v>14</v>
      </c>
      <c r="U4889">
        <v>0</v>
      </c>
      <c r="V4889">
        <v>0</v>
      </c>
      <c r="W4889">
        <v>0</v>
      </c>
      <c r="X4889">
        <v>23.440010947331356</v>
      </c>
      <c r="Y4889">
        <v>0</v>
      </c>
      <c r="Z4889">
        <v>5.5816687413948429</v>
      </c>
      <c r="AA4889">
        <v>0</v>
      </c>
      <c r="AB4889">
        <v>1.8709522954573459</v>
      </c>
      <c r="AC4889">
        <v>0</v>
      </c>
      <c r="AD4889">
        <v>0</v>
      </c>
      <c r="AE4889">
        <v>30.892631984183545</v>
      </c>
    </row>
    <row r="4890" spans="1:31" x14ac:dyDescent="0.25">
      <c r="A4890">
        <v>1815924</v>
      </c>
      <c r="B4890">
        <v>1</v>
      </c>
      <c r="C4890" t="s">
        <v>80</v>
      </c>
      <c r="D4890" t="s">
        <v>88</v>
      </c>
      <c r="E4890" t="s">
        <v>193</v>
      </c>
      <c r="F4890" t="s">
        <v>14206</v>
      </c>
      <c r="G4890" t="s">
        <v>263</v>
      </c>
      <c r="H4890" t="s">
        <v>134</v>
      </c>
      <c r="I4890" t="s">
        <v>135</v>
      </c>
      <c r="J4890" t="s">
        <v>136</v>
      </c>
      <c r="K4890" t="s">
        <v>159</v>
      </c>
      <c r="L4890" t="s">
        <v>14207</v>
      </c>
      <c r="M4890" t="s">
        <v>14208</v>
      </c>
      <c r="N4890">
        <v>1.166666666</v>
      </c>
      <c r="O4890">
        <v>0</v>
      </c>
      <c r="P4890">
        <v>133</v>
      </c>
      <c r="Q4890">
        <v>0</v>
      </c>
      <c r="R4890">
        <v>0</v>
      </c>
      <c r="S4890">
        <v>0</v>
      </c>
      <c r="T4890">
        <v>2</v>
      </c>
      <c r="U4890">
        <v>0</v>
      </c>
      <c r="V4890">
        <v>0</v>
      </c>
      <c r="W4890">
        <v>0</v>
      </c>
      <c r="X4890">
        <v>35.539191360848562</v>
      </c>
      <c r="Y4890">
        <v>0</v>
      </c>
      <c r="Z4890">
        <v>0</v>
      </c>
      <c r="AA4890">
        <v>0</v>
      </c>
      <c r="AB4890">
        <v>0.46924850430600001</v>
      </c>
      <c r="AC4890">
        <v>0</v>
      </c>
      <c r="AD4890">
        <v>0</v>
      </c>
      <c r="AE4890">
        <v>36.008439865154564</v>
      </c>
    </row>
    <row r="4891" spans="1:31" x14ac:dyDescent="0.25">
      <c r="A4891">
        <v>1816514</v>
      </c>
      <c r="B4891">
        <v>1</v>
      </c>
      <c r="C4891" t="s">
        <v>80</v>
      </c>
      <c r="D4891" t="s">
        <v>103</v>
      </c>
      <c r="E4891" t="s">
        <v>131</v>
      </c>
      <c r="F4891" t="s">
        <v>14209</v>
      </c>
      <c r="G4891" t="s">
        <v>279</v>
      </c>
      <c r="H4891" t="s">
        <v>134</v>
      </c>
      <c r="I4891" t="s">
        <v>135</v>
      </c>
      <c r="J4891" t="s">
        <v>136</v>
      </c>
      <c r="K4891" t="s">
        <v>137</v>
      </c>
      <c r="L4891" t="s">
        <v>14210</v>
      </c>
      <c r="M4891" t="s">
        <v>14211</v>
      </c>
      <c r="N4891">
        <v>1.2736111109999999</v>
      </c>
      <c r="O4891">
        <v>0</v>
      </c>
      <c r="P4891">
        <v>36</v>
      </c>
      <c r="Q4891">
        <v>0</v>
      </c>
      <c r="R4891">
        <v>0</v>
      </c>
      <c r="S4891">
        <v>0</v>
      </c>
      <c r="T4891">
        <v>1</v>
      </c>
      <c r="U4891">
        <v>0</v>
      </c>
      <c r="V4891">
        <v>0</v>
      </c>
      <c r="W4891">
        <v>0</v>
      </c>
      <c r="X4891">
        <v>12.148765108405385</v>
      </c>
      <c r="Y4891">
        <v>0</v>
      </c>
      <c r="Z4891">
        <v>0</v>
      </c>
      <c r="AA4891">
        <v>0</v>
      </c>
      <c r="AB4891">
        <v>1.7323690319999999E-4</v>
      </c>
      <c r="AC4891">
        <v>0</v>
      </c>
      <c r="AD4891">
        <v>0</v>
      </c>
      <c r="AE4891">
        <v>12.148938345308585</v>
      </c>
    </row>
    <row r="4892" spans="1:31" x14ac:dyDescent="0.25">
      <c r="A4892">
        <v>1816073</v>
      </c>
      <c r="B4892">
        <v>1</v>
      </c>
      <c r="C4892" t="s">
        <v>80</v>
      </c>
      <c r="D4892" t="s">
        <v>104</v>
      </c>
      <c r="E4892" t="s">
        <v>140</v>
      </c>
      <c r="F4892" t="s">
        <v>14212</v>
      </c>
      <c r="G4892" t="s">
        <v>142</v>
      </c>
      <c r="H4892" t="s">
        <v>143</v>
      </c>
      <c r="I4892" t="s">
        <v>135</v>
      </c>
      <c r="J4892" t="s">
        <v>136</v>
      </c>
      <c r="K4892" t="s">
        <v>137</v>
      </c>
      <c r="L4892" t="s">
        <v>14213</v>
      </c>
      <c r="M4892" t="s">
        <v>14214</v>
      </c>
      <c r="N4892">
        <v>0.84</v>
      </c>
      <c r="O4892">
        <v>0</v>
      </c>
      <c r="P4892">
        <v>121</v>
      </c>
      <c r="Q4892">
        <v>0</v>
      </c>
      <c r="R4892">
        <v>16</v>
      </c>
      <c r="S4892">
        <v>0</v>
      </c>
      <c r="T4892">
        <v>16</v>
      </c>
      <c r="U4892">
        <v>0</v>
      </c>
      <c r="V4892">
        <v>0</v>
      </c>
      <c r="W4892">
        <v>0</v>
      </c>
      <c r="X4892">
        <v>35.243922757657593</v>
      </c>
      <c r="Y4892">
        <v>0</v>
      </c>
      <c r="Z4892">
        <v>3.3039552630088957</v>
      </c>
      <c r="AA4892">
        <v>0</v>
      </c>
      <c r="AB4892">
        <v>24.085310421148193</v>
      </c>
      <c r="AC4892">
        <v>0</v>
      </c>
      <c r="AD4892">
        <v>0</v>
      </c>
      <c r="AE4892">
        <v>62.633188441814681</v>
      </c>
    </row>
    <row r="4893" spans="1:31" x14ac:dyDescent="0.25">
      <c r="A4893">
        <v>1815681</v>
      </c>
      <c r="B4893">
        <v>1</v>
      </c>
      <c r="C4893" t="s">
        <v>80</v>
      </c>
      <c r="D4893" t="s">
        <v>96</v>
      </c>
      <c r="E4893" t="s">
        <v>193</v>
      </c>
      <c r="F4893" t="s">
        <v>14215</v>
      </c>
      <c r="G4893" t="s">
        <v>235</v>
      </c>
      <c r="H4893" t="s">
        <v>134</v>
      </c>
      <c r="I4893" t="s">
        <v>135</v>
      </c>
      <c r="J4893" t="s">
        <v>136</v>
      </c>
      <c r="K4893" t="s">
        <v>137</v>
      </c>
      <c r="L4893" t="s">
        <v>14216</v>
      </c>
      <c r="M4893" t="s">
        <v>14217</v>
      </c>
      <c r="N4893">
        <v>1.1630555549999999</v>
      </c>
      <c r="O4893">
        <v>0</v>
      </c>
      <c r="P4893">
        <v>26</v>
      </c>
      <c r="Q4893">
        <v>0</v>
      </c>
      <c r="R4893">
        <v>0</v>
      </c>
      <c r="S4893">
        <v>0</v>
      </c>
      <c r="T4893">
        <v>2</v>
      </c>
      <c r="U4893">
        <v>0</v>
      </c>
      <c r="V4893">
        <v>0</v>
      </c>
      <c r="W4893">
        <v>0</v>
      </c>
      <c r="X4893">
        <v>5.3472823123774615</v>
      </c>
      <c r="Y4893">
        <v>0</v>
      </c>
      <c r="Z4893">
        <v>0</v>
      </c>
      <c r="AA4893">
        <v>0</v>
      </c>
      <c r="AB4893">
        <v>0.91130369837641334</v>
      </c>
      <c r="AC4893">
        <v>0</v>
      </c>
      <c r="AD4893">
        <v>0</v>
      </c>
      <c r="AE4893">
        <v>6.2585860107538753</v>
      </c>
    </row>
    <row r="4894" spans="1:31" x14ac:dyDescent="0.25">
      <c r="A4894">
        <v>1815744</v>
      </c>
      <c r="B4894">
        <v>1</v>
      </c>
      <c r="C4894" t="s">
        <v>80</v>
      </c>
      <c r="D4894" t="s">
        <v>95</v>
      </c>
      <c r="E4894" t="s">
        <v>339</v>
      </c>
      <c r="F4894" t="s">
        <v>14218</v>
      </c>
      <c r="G4894" t="s">
        <v>158</v>
      </c>
      <c r="H4894" t="s">
        <v>143</v>
      </c>
      <c r="I4894" t="s">
        <v>135</v>
      </c>
      <c r="J4894" t="s">
        <v>136</v>
      </c>
      <c r="K4894" t="s">
        <v>159</v>
      </c>
      <c r="L4894" t="s">
        <v>14219</v>
      </c>
      <c r="M4894" t="s">
        <v>14220</v>
      </c>
      <c r="N4894">
        <v>0.67083333300000003</v>
      </c>
      <c r="O4894">
        <v>31</v>
      </c>
      <c r="P4894">
        <v>4197</v>
      </c>
      <c r="Q4894">
        <v>28</v>
      </c>
      <c r="R4894">
        <v>5</v>
      </c>
      <c r="S4894">
        <v>59</v>
      </c>
      <c r="T4894">
        <v>312</v>
      </c>
      <c r="U4894">
        <v>2</v>
      </c>
      <c r="V4894">
        <v>0</v>
      </c>
      <c r="W4894">
        <v>18.788766722201288</v>
      </c>
      <c r="X4894">
        <v>642.87205978029908</v>
      </c>
      <c r="Y4894">
        <v>47.710250101541575</v>
      </c>
      <c r="Z4894">
        <v>0.41647380771804665</v>
      </c>
      <c r="AA4894">
        <v>1827.6788933946252</v>
      </c>
      <c r="AB4894">
        <v>132.71098197768606</v>
      </c>
      <c r="AC4894">
        <v>523.72443440001143</v>
      </c>
      <c r="AD4894">
        <v>0</v>
      </c>
      <c r="AE4894">
        <v>3193.9018601840826</v>
      </c>
    </row>
    <row r="4895" spans="1:31" x14ac:dyDescent="0.25">
      <c r="A4895">
        <v>1815695</v>
      </c>
      <c r="B4895">
        <v>1</v>
      </c>
      <c r="C4895" t="s">
        <v>80</v>
      </c>
      <c r="D4895" t="s">
        <v>96</v>
      </c>
      <c r="E4895" t="s">
        <v>131</v>
      </c>
      <c r="F4895" t="s">
        <v>14221</v>
      </c>
      <c r="G4895" t="s">
        <v>133</v>
      </c>
      <c r="H4895" t="s">
        <v>134</v>
      </c>
      <c r="I4895" t="s">
        <v>135</v>
      </c>
      <c r="J4895" t="s">
        <v>136</v>
      </c>
      <c r="K4895" t="s">
        <v>137</v>
      </c>
      <c r="L4895" t="s">
        <v>14222</v>
      </c>
      <c r="M4895" t="s">
        <v>14223</v>
      </c>
      <c r="N4895">
        <v>3.0694444440000002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1.5211806889649202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1.5211806889649202</v>
      </c>
    </row>
    <row r="4896" spans="1:31" x14ac:dyDescent="0.25">
      <c r="A4896">
        <v>1815638</v>
      </c>
      <c r="B4896">
        <v>1</v>
      </c>
      <c r="C4896" t="s">
        <v>81</v>
      </c>
      <c r="D4896" t="s">
        <v>123</v>
      </c>
      <c r="E4896" t="s">
        <v>176</v>
      </c>
      <c r="F4896" t="s">
        <v>7916</v>
      </c>
      <c r="G4896" t="s">
        <v>142</v>
      </c>
      <c r="H4896" t="s">
        <v>143</v>
      </c>
      <c r="I4896" t="s">
        <v>135</v>
      </c>
      <c r="J4896" t="s">
        <v>136</v>
      </c>
      <c r="K4896" t="s">
        <v>137</v>
      </c>
      <c r="L4896" t="s">
        <v>14224</v>
      </c>
      <c r="M4896" t="s">
        <v>14225</v>
      </c>
      <c r="N4896">
        <v>1.1363888879999999</v>
      </c>
      <c r="O4896">
        <v>0</v>
      </c>
      <c r="P4896">
        <v>0</v>
      </c>
      <c r="Q4896">
        <v>0</v>
      </c>
      <c r="R4896">
        <v>0</v>
      </c>
      <c r="S4896">
        <v>1</v>
      </c>
      <c r="T4896">
        <v>2</v>
      </c>
      <c r="U4896">
        <v>3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2.7601767206383356</v>
      </c>
      <c r="AB4896">
        <v>1.0660408670407833</v>
      </c>
      <c r="AC4896">
        <v>947.87110056997756</v>
      </c>
      <c r="AD4896">
        <v>0</v>
      </c>
      <c r="AE4896">
        <v>951.6973181576567</v>
      </c>
    </row>
    <row r="4897" spans="1:31" x14ac:dyDescent="0.25">
      <c r="A4897">
        <v>1815987</v>
      </c>
      <c r="B4897">
        <v>1</v>
      </c>
      <c r="C4897" t="s">
        <v>81</v>
      </c>
      <c r="D4897" t="s">
        <v>119</v>
      </c>
      <c r="E4897" t="s">
        <v>140</v>
      </c>
      <c r="F4897" t="s">
        <v>972</v>
      </c>
      <c r="G4897" t="s">
        <v>142</v>
      </c>
      <c r="H4897" t="s">
        <v>143</v>
      </c>
      <c r="I4897" t="s">
        <v>135</v>
      </c>
      <c r="J4897" t="s">
        <v>136</v>
      </c>
      <c r="K4897" t="s">
        <v>137</v>
      </c>
      <c r="L4897" t="s">
        <v>14226</v>
      </c>
      <c r="M4897" t="s">
        <v>14227</v>
      </c>
      <c r="N4897">
        <v>1.6377777769999999</v>
      </c>
      <c r="O4897">
        <v>0</v>
      </c>
      <c r="P4897">
        <v>897</v>
      </c>
      <c r="Q4897">
        <v>55</v>
      </c>
      <c r="R4897">
        <v>55</v>
      </c>
      <c r="S4897">
        <v>1</v>
      </c>
      <c r="T4897">
        <v>60</v>
      </c>
      <c r="U4897">
        <v>0</v>
      </c>
      <c r="V4897">
        <v>0</v>
      </c>
      <c r="W4897">
        <v>0</v>
      </c>
      <c r="X4897">
        <v>246.93553844520935</v>
      </c>
      <c r="Y4897">
        <v>346.5963189171286</v>
      </c>
      <c r="Z4897">
        <v>98.932759402352374</v>
      </c>
      <c r="AA4897">
        <v>15.423898694427789</v>
      </c>
      <c r="AB4897">
        <v>24.662868090456254</v>
      </c>
      <c r="AC4897">
        <v>0</v>
      </c>
      <c r="AD4897">
        <v>0</v>
      </c>
      <c r="AE4897">
        <v>732.55138354957444</v>
      </c>
    </row>
    <row r="4898" spans="1:31" x14ac:dyDescent="0.25">
      <c r="A4898">
        <v>1816179</v>
      </c>
      <c r="B4898">
        <v>1</v>
      </c>
      <c r="C4898" t="s">
        <v>80</v>
      </c>
      <c r="D4898" t="s">
        <v>84</v>
      </c>
      <c r="E4898" t="s">
        <v>193</v>
      </c>
      <c r="F4898" t="s">
        <v>9763</v>
      </c>
      <c r="G4898" t="s">
        <v>826</v>
      </c>
      <c r="H4898" t="s">
        <v>134</v>
      </c>
      <c r="I4898" t="s">
        <v>135</v>
      </c>
      <c r="J4898" t="s">
        <v>136</v>
      </c>
      <c r="K4898" t="s">
        <v>137</v>
      </c>
      <c r="L4898" t="s">
        <v>14228</v>
      </c>
      <c r="M4898" t="s">
        <v>14229</v>
      </c>
      <c r="N4898">
        <v>2.2513888880000001</v>
      </c>
      <c r="O4898">
        <v>0</v>
      </c>
      <c r="P4898">
        <v>120</v>
      </c>
      <c r="Q4898">
        <v>0</v>
      </c>
      <c r="R4898">
        <v>1</v>
      </c>
      <c r="S4898">
        <v>0</v>
      </c>
      <c r="T4898">
        <v>3</v>
      </c>
      <c r="U4898">
        <v>0</v>
      </c>
      <c r="V4898">
        <v>0</v>
      </c>
      <c r="W4898">
        <v>0</v>
      </c>
      <c r="X4898">
        <v>62.163039386980607</v>
      </c>
      <c r="Y4898">
        <v>0</v>
      </c>
      <c r="Z4898">
        <v>0.81517697870049199</v>
      </c>
      <c r="AA4898">
        <v>0</v>
      </c>
      <c r="AB4898">
        <v>11.717617291312314</v>
      </c>
      <c r="AC4898">
        <v>0</v>
      </c>
      <c r="AD4898">
        <v>0</v>
      </c>
      <c r="AE4898">
        <v>74.695833656993415</v>
      </c>
    </row>
    <row r="4899" spans="1:31" x14ac:dyDescent="0.25">
      <c r="A4899">
        <v>1816428</v>
      </c>
      <c r="B4899">
        <v>1</v>
      </c>
      <c r="C4899" t="s">
        <v>80</v>
      </c>
      <c r="D4899" t="s">
        <v>96</v>
      </c>
      <c r="E4899" t="s">
        <v>131</v>
      </c>
      <c r="F4899" t="s">
        <v>14230</v>
      </c>
      <c r="G4899" t="s">
        <v>133</v>
      </c>
      <c r="H4899" t="s">
        <v>134</v>
      </c>
      <c r="I4899" t="s">
        <v>135</v>
      </c>
      <c r="J4899" t="s">
        <v>136</v>
      </c>
      <c r="K4899" t="s">
        <v>137</v>
      </c>
      <c r="L4899" t="s">
        <v>14231</v>
      </c>
      <c r="M4899" t="s">
        <v>14232</v>
      </c>
      <c r="N4899">
        <v>3.2441666659999999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0.67575099919440162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0.67575099919440162</v>
      </c>
    </row>
    <row r="4900" spans="1:31" x14ac:dyDescent="0.25">
      <c r="A4900">
        <v>1815738</v>
      </c>
      <c r="B4900">
        <v>1</v>
      </c>
      <c r="C4900" t="s">
        <v>81</v>
      </c>
      <c r="D4900" t="s">
        <v>127</v>
      </c>
      <c r="E4900" t="s">
        <v>193</v>
      </c>
      <c r="F4900" t="s">
        <v>14233</v>
      </c>
      <c r="G4900" t="s">
        <v>235</v>
      </c>
      <c r="H4900" t="s">
        <v>134</v>
      </c>
      <c r="I4900" t="s">
        <v>135</v>
      </c>
      <c r="J4900" t="s">
        <v>136</v>
      </c>
      <c r="K4900" t="s">
        <v>137</v>
      </c>
      <c r="L4900" t="s">
        <v>14234</v>
      </c>
      <c r="M4900" t="s">
        <v>14235</v>
      </c>
      <c r="N4900">
        <v>6.4536111109999998</v>
      </c>
      <c r="O4900">
        <v>0</v>
      </c>
      <c r="P4900">
        <v>22</v>
      </c>
      <c r="Q4900">
        <v>0</v>
      </c>
      <c r="R4900">
        <v>1</v>
      </c>
      <c r="S4900">
        <v>0</v>
      </c>
      <c r="T4900">
        <v>31</v>
      </c>
      <c r="U4900">
        <v>0</v>
      </c>
      <c r="V4900">
        <v>2</v>
      </c>
      <c r="W4900">
        <v>0</v>
      </c>
      <c r="X4900">
        <v>35.223131411794256</v>
      </c>
      <c r="Y4900">
        <v>0</v>
      </c>
      <c r="Z4900">
        <v>5.6161603173500007E-3</v>
      </c>
      <c r="AA4900">
        <v>0</v>
      </c>
      <c r="AB4900">
        <v>56.20190314993868</v>
      </c>
      <c r="AC4900">
        <v>0</v>
      </c>
      <c r="AD4900">
        <v>50.745352228532397</v>
      </c>
      <c r="AE4900">
        <v>142.1760029505827</v>
      </c>
    </row>
    <row r="4901" spans="1:31" x14ac:dyDescent="0.25">
      <c r="A4901">
        <v>1816279</v>
      </c>
      <c r="B4901">
        <v>1</v>
      </c>
      <c r="C4901" t="s">
        <v>80</v>
      </c>
      <c r="D4901" t="s">
        <v>111</v>
      </c>
      <c r="E4901" t="s">
        <v>131</v>
      </c>
      <c r="F4901" t="s">
        <v>14236</v>
      </c>
      <c r="G4901" t="s">
        <v>209</v>
      </c>
      <c r="H4901" t="s">
        <v>134</v>
      </c>
      <c r="I4901" t="s">
        <v>135</v>
      </c>
      <c r="J4901" t="s">
        <v>136</v>
      </c>
      <c r="K4901" t="s">
        <v>137</v>
      </c>
      <c r="L4901" t="s">
        <v>14237</v>
      </c>
      <c r="M4901" t="s">
        <v>14238</v>
      </c>
      <c r="N4901">
        <v>1.4711111109999999</v>
      </c>
      <c r="O4901">
        <v>0</v>
      </c>
      <c r="P4901">
        <v>2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0.69155403137109128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0.69155403137109128</v>
      </c>
    </row>
    <row r="4902" spans="1:31" x14ac:dyDescent="0.25">
      <c r="A4902">
        <v>1816222</v>
      </c>
      <c r="B4902">
        <v>1</v>
      </c>
      <c r="C4902" t="s">
        <v>81</v>
      </c>
      <c r="D4902" t="s">
        <v>113</v>
      </c>
      <c r="E4902" t="s">
        <v>146</v>
      </c>
      <c r="F4902" t="s">
        <v>14239</v>
      </c>
      <c r="G4902" t="s">
        <v>142</v>
      </c>
      <c r="H4902" t="s">
        <v>143</v>
      </c>
      <c r="I4902" t="s">
        <v>199</v>
      </c>
      <c r="J4902" t="s">
        <v>136</v>
      </c>
      <c r="K4902" t="s">
        <v>137</v>
      </c>
      <c r="L4902" t="s">
        <v>14240</v>
      </c>
      <c r="M4902" t="s">
        <v>14241</v>
      </c>
      <c r="N4902">
        <v>3.8888888000000003E-2</v>
      </c>
      <c r="O4902">
        <v>0</v>
      </c>
      <c r="P4902">
        <v>1038</v>
      </c>
      <c r="Q4902">
        <v>19</v>
      </c>
      <c r="R4902">
        <v>99</v>
      </c>
      <c r="S4902">
        <v>2</v>
      </c>
      <c r="T4902">
        <v>24</v>
      </c>
      <c r="U4902">
        <v>0</v>
      </c>
      <c r="V4902">
        <v>0</v>
      </c>
      <c r="W4902">
        <v>0</v>
      </c>
      <c r="X4902">
        <v>4.3788958467610204</v>
      </c>
      <c r="Y4902">
        <v>0.57751160199358886</v>
      </c>
      <c r="Z4902">
        <v>1.1663507616185445</v>
      </c>
      <c r="AA4902">
        <v>0.2368793704472611</v>
      </c>
      <c r="AB4902">
        <v>0.84193446150508333</v>
      </c>
      <c r="AC4902">
        <v>0</v>
      </c>
      <c r="AD4902">
        <v>0</v>
      </c>
      <c r="AE4902">
        <v>7.2015720423254983</v>
      </c>
    </row>
    <row r="4903" spans="1:31" x14ac:dyDescent="0.25">
      <c r="A4903">
        <v>1815844</v>
      </c>
      <c r="B4903">
        <v>1</v>
      </c>
      <c r="C4903" t="s">
        <v>81</v>
      </c>
      <c r="D4903" t="s">
        <v>122</v>
      </c>
      <c r="E4903" t="s">
        <v>339</v>
      </c>
      <c r="F4903" t="s">
        <v>14242</v>
      </c>
      <c r="G4903" t="s">
        <v>142</v>
      </c>
      <c r="H4903" t="s">
        <v>143</v>
      </c>
      <c r="I4903" t="s">
        <v>135</v>
      </c>
      <c r="J4903" t="s">
        <v>136</v>
      </c>
      <c r="K4903" t="s">
        <v>137</v>
      </c>
      <c r="L4903" t="s">
        <v>14243</v>
      </c>
      <c r="M4903" t="s">
        <v>14244</v>
      </c>
      <c r="N4903">
        <v>1.023055555</v>
      </c>
      <c r="O4903">
        <v>0</v>
      </c>
      <c r="P4903">
        <v>7323</v>
      </c>
      <c r="Q4903">
        <v>0</v>
      </c>
      <c r="R4903">
        <v>21</v>
      </c>
      <c r="S4903">
        <v>0</v>
      </c>
      <c r="T4903">
        <v>385</v>
      </c>
      <c r="U4903">
        <v>0</v>
      </c>
      <c r="V4903">
        <v>0</v>
      </c>
      <c r="W4903">
        <v>0</v>
      </c>
      <c r="X4903">
        <v>1568.5026606723711</v>
      </c>
      <c r="Y4903">
        <v>0</v>
      </c>
      <c r="Z4903">
        <v>3.9827773920617422</v>
      </c>
      <c r="AA4903">
        <v>0</v>
      </c>
      <c r="AB4903">
        <v>248.869090796488</v>
      </c>
      <c r="AC4903">
        <v>0</v>
      </c>
      <c r="AD4903">
        <v>0</v>
      </c>
      <c r="AE4903">
        <v>1821.3545288609209</v>
      </c>
    </row>
    <row r="4904" spans="1:31" x14ac:dyDescent="0.25">
      <c r="A4904">
        <v>1816176</v>
      </c>
      <c r="B4904">
        <v>1</v>
      </c>
      <c r="C4904" t="s">
        <v>80</v>
      </c>
      <c r="D4904" t="s">
        <v>87</v>
      </c>
      <c r="E4904" t="s">
        <v>193</v>
      </c>
      <c r="F4904" t="s">
        <v>14245</v>
      </c>
      <c r="G4904" t="s">
        <v>447</v>
      </c>
      <c r="H4904" t="s">
        <v>134</v>
      </c>
      <c r="I4904" t="s">
        <v>135</v>
      </c>
      <c r="J4904" t="s">
        <v>136</v>
      </c>
      <c r="K4904" t="s">
        <v>137</v>
      </c>
      <c r="L4904" t="s">
        <v>14246</v>
      </c>
      <c r="M4904" t="s">
        <v>14247</v>
      </c>
      <c r="N4904">
        <v>1.808888888</v>
      </c>
      <c r="O4904">
        <v>0</v>
      </c>
      <c r="P4904">
        <v>2</v>
      </c>
      <c r="Q4904">
        <v>0</v>
      </c>
      <c r="R4904">
        <v>0</v>
      </c>
      <c r="S4904">
        <v>0</v>
      </c>
      <c r="T4904">
        <v>9</v>
      </c>
      <c r="U4904">
        <v>0</v>
      </c>
      <c r="V4904">
        <v>0</v>
      </c>
      <c r="W4904">
        <v>0</v>
      </c>
      <c r="X4904">
        <v>0.76804120872888881</v>
      </c>
      <c r="Y4904">
        <v>0</v>
      </c>
      <c r="Z4904">
        <v>0</v>
      </c>
      <c r="AA4904">
        <v>0</v>
      </c>
      <c r="AB4904">
        <v>30.755892274759649</v>
      </c>
      <c r="AC4904">
        <v>0</v>
      </c>
      <c r="AD4904">
        <v>0</v>
      </c>
      <c r="AE4904">
        <v>31.523933483488538</v>
      </c>
    </row>
    <row r="4905" spans="1:31" x14ac:dyDescent="0.25">
      <c r="A4905">
        <v>1816508</v>
      </c>
      <c r="B4905">
        <v>1</v>
      </c>
      <c r="C4905" t="s">
        <v>80</v>
      </c>
      <c r="D4905" t="s">
        <v>107</v>
      </c>
      <c r="E4905" t="s">
        <v>131</v>
      </c>
      <c r="F4905" t="s">
        <v>14248</v>
      </c>
      <c r="G4905" t="s">
        <v>231</v>
      </c>
      <c r="H4905" t="s">
        <v>134</v>
      </c>
      <c r="I4905" t="s">
        <v>135</v>
      </c>
      <c r="J4905" t="s">
        <v>136</v>
      </c>
      <c r="K4905" t="s">
        <v>137</v>
      </c>
      <c r="L4905" t="s">
        <v>14249</v>
      </c>
      <c r="M4905" t="s">
        <v>14250</v>
      </c>
      <c r="N4905">
        <v>0.67027777700000002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0.24424203332816724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0.24424203332816724</v>
      </c>
    </row>
    <row r="4906" spans="1:31" x14ac:dyDescent="0.25">
      <c r="A4906">
        <v>1815867</v>
      </c>
      <c r="B4906">
        <v>1</v>
      </c>
      <c r="C4906" t="s">
        <v>80</v>
      </c>
      <c r="D4906" t="s">
        <v>83</v>
      </c>
      <c r="E4906" t="s">
        <v>291</v>
      </c>
      <c r="F4906" t="s">
        <v>14251</v>
      </c>
      <c r="G4906" t="s">
        <v>256</v>
      </c>
      <c r="H4906" t="s">
        <v>134</v>
      </c>
      <c r="I4906" t="s">
        <v>135</v>
      </c>
      <c r="J4906" t="s">
        <v>136</v>
      </c>
      <c r="K4906" t="s">
        <v>159</v>
      </c>
      <c r="L4906" t="s">
        <v>14252</v>
      </c>
      <c r="M4906" t="s">
        <v>14253</v>
      </c>
      <c r="N4906">
        <v>1.45</v>
      </c>
      <c r="O4906">
        <v>0</v>
      </c>
      <c r="P4906">
        <v>173</v>
      </c>
      <c r="Q4906">
        <v>0</v>
      </c>
      <c r="R4906">
        <v>0</v>
      </c>
      <c r="S4906">
        <v>0</v>
      </c>
      <c r="T4906">
        <v>10</v>
      </c>
      <c r="U4906">
        <v>0</v>
      </c>
      <c r="V4906">
        <v>0</v>
      </c>
      <c r="W4906">
        <v>0</v>
      </c>
      <c r="X4906">
        <v>78.491963113523326</v>
      </c>
      <c r="Y4906">
        <v>0</v>
      </c>
      <c r="Z4906">
        <v>0</v>
      </c>
      <c r="AA4906">
        <v>0</v>
      </c>
      <c r="AB4906">
        <v>33.883958709695747</v>
      </c>
      <c r="AC4906">
        <v>0</v>
      </c>
      <c r="AD4906">
        <v>0</v>
      </c>
      <c r="AE4906">
        <v>112.37592182321907</v>
      </c>
    </row>
    <row r="4907" spans="1:31" x14ac:dyDescent="0.25">
      <c r="A4907">
        <v>1815721</v>
      </c>
      <c r="B4907">
        <v>1</v>
      </c>
      <c r="C4907" t="s">
        <v>80</v>
      </c>
      <c r="D4907" t="s">
        <v>98</v>
      </c>
      <c r="E4907" t="s">
        <v>291</v>
      </c>
      <c r="F4907" t="s">
        <v>14254</v>
      </c>
      <c r="G4907" t="s">
        <v>2090</v>
      </c>
      <c r="H4907" t="s">
        <v>134</v>
      </c>
      <c r="I4907" t="s">
        <v>135</v>
      </c>
      <c r="J4907" t="s">
        <v>136</v>
      </c>
      <c r="K4907" t="s">
        <v>137</v>
      </c>
      <c r="L4907" t="s">
        <v>14255</v>
      </c>
      <c r="M4907" t="s">
        <v>14256</v>
      </c>
      <c r="N4907">
        <v>0.17722222200000001</v>
      </c>
      <c r="O4907">
        <v>0</v>
      </c>
      <c r="P4907">
        <v>94</v>
      </c>
      <c r="Q4907">
        <v>0</v>
      </c>
      <c r="R4907">
        <v>5</v>
      </c>
      <c r="S4907">
        <v>0</v>
      </c>
      <c r="T4907">
        <v>44</v>
      </c>
      <c r="U4907">
        <v>0</v>
      </c>
      <c r="V4907">
        <v>0</v>
      </c>
      <c r="W4907">
        <v>0</v>
      </c>
      <c r="X4907">
        <v>4.7158294827793732</v>
      </c>
      <c r="Y4907">
        <v>0</v>
      </c>
      <c r="Z4907">
        <v>0.57435163067638606</v>
      </c>
      <c r="AA4907">
        <v>0</v>
      </c>
      <c r="AB4907">
        <v>4.7795587428148654</v>
      </c>
      <c r="AC4907">
        <v>0</v>
      </c>
      <c r="AD4907">
        <v>0</v>
      </c>
      <c r="AE4907">
        <v>10.069739856270624</v>
      </c>
    </row>
    <row r="4908" spans="1:31" x14ac:dyDescent="0.25">
      <c r="A4908">
        <v>1816385</v>
      </c>
      <c r="B4908">
        <v>1</v>
      </c>
      <c r="C4908" t="s">
        <v>80</v>
      </c>
      <c r="D4908" t="s">
        <v>93</v>
      </c>
      <c r="E4908" t="s">
        <v>193</v>
      </c>
      <c r="F4908" t="s">
        <v>14257</v>
      </c>
      <c r="G4908" t="s">
        <v>235</v>
      </c>
      <c r="H4908" t="s">
        <v>134</v>
      </c>
      <c r="I4908" t="s">
        <v>135</v>
      </c>
      <c r="J4908" t="s">
        <v>136</v>
      </c>
      <c r="K4908" t="s">
        <v>137</v>
      </c>
      <c r="L4908" t="s">
        <v>14258</v>
      </c>
      <c r="M4908" t="s">
        <v>14259</v>
      </c>
      <c r="N4908">
        <v>2.7688888880000002</v>
      </c>
      <c r="O4908">
        <v>0</v>
      </c>
      <c r="P4908">
        <v>6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2.8300700516562332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2.8300700516562332</v>
      </c>
    </row>
    <row r="4909" spans="1:31" x14ac:dyDescent="0.25">
      <c r="A4909">
        <v>1815821</v>
      </c>
      <c r="B4909">
        <v>1</v>
      </c>
      <c r="C4909" t="s">
        <v>80</v>
      </c>
      <c r="D4909" t="s">
        <v>107</v>
      </c>
      <c r="E4909" t="s">
        <v>140</v>
      </c>
      <c r="F4909" t="s">
        <v>13925</v>
      </c>
      <c r="G4909" t="s">
        <v>142</v>
      </c>
      <c r="H4909" t="s">
        <v>143</v>
      </c>
      <c r="I4909" t="s">
        <v>135</v>
      </c>
      <c r="J4909" t="s">
        <v>136</v>
      </c>
      <c r="K4909" t="s">
        <v>137</v>
      </c>
      <c r="L4909" t="s">
        <v>14260</v>
      </c>
      <c r="M4909" t="s">
        <v>14261</v>
      </c>
      <c r="N4909">
        <v>1.1544444439999999</v>
      </c>
      <c r="O4909">
        <v>2</v>
      </c>
      <c r="P4909">
        <v>187</v>
      </c>
      <c r="Q4909">
        <v>41</v>
      </c>
      <c r="R4909">
        <v>15</v>
      </c>
      <c r="S4909">
        <v>7</v>
      </c>
      <c r="T4909">
        <v>18</v>
      </c>
      <c r="U4909">
        <v>0</v>
      </c>
      <c r="V4909">
        <v>0</v>
      </c>
      <c r="W4909">
        <v>2.0382626423750501</v>
      </c>
      <c r="X4909">
        <v>34.126253751767287</v>
      </c>
      <c r="Y4909">
        <v>47.815632673623064</v>
      </c>
      <c r="Z4909">
        <v>2.0016172992121501</v>
      </c>
      <c r="AA4909">
        <v>201.34459382651625</v>
      </c>
      <c r="AB4909">
        <v>7.1131193250151989</v>
      </c>
      <c r="AC4909">
        <v>0</v>
      </c>
      <c r="AD4909">
        <v>0</v>
      </c>
      <c r="AE4909">
        <v>294.43947951850902</v>
      </c>
    </row>
    <row r="4910" spans="1:31" x14ac:dyDescent="0.25">
      <c r="A4910">
        <v>1815698</v>
      </c>
      <c r="B4910">
        <v>1</v>
      </c>
      <c r="C4910" t="s">
        <v>80</v>
      </c>
      <c r="D4910" t="s">
        <v>100</v>
      </c>
      <c r="E4910" t="s">
        <v>140</v>
      </c>
      <c r="F4910" t="s">
        <v>14262</v>
      </c>
      <c r="G4910" t="s">
        <v>2385</v>
      </c>
      <c r="H4910" t="s">
        <v>143</v>
      </c>
      <c r="I4910" t="s">
        <v>135</v>
      </c>
      <c r="J4910" t="s">
        <v>136</v>
      </c>
      <c r="K4910" t="s">
        <v>137</v>
      </c>
      <c r="L4910" t="s">
        <v>14263</v>
      </c>
      <c r="M4910" t="s">
        <v>14264</v>
      </c>
      <c r="N4910">
        <v>2.1994444440000001</v>
      </c>
      <c r="O4910">
        <v>5</v>
      </c>
      <c r="P4910">
        <v>150</v>
      </c>
      <c r="Q4910">
        <v>7</v>
      </c>
      <c r="R4910">
        <v>69</v>
      </c>
      <c r="S4910">
        <v>10</v>
      </c>
      <c r="T4910">
        <v>55</v>
      </c>
      <c r="U4910">
        <v>4</v>
      </c>
      <c r="V4910">
        <v>0</v>
      </c>
      <c r="W4910">
        <v>4.1125974512240377</v>
      </c>
      <c r="X4910">
        <v>90.659677754771934</v>
      </c>
      <c r="Y4910">
        <v>112.30435201508689</v>
      </c>
      <c r="Z4910">
        <v>34.044001985586959</v>
      </c>
      <c r="AA4910">
        <v>201.63446337900842</v>
      </c>
      <c r="AB4910">
        <v>58.492010312536813</v>
      </c>
      <c r="AC4910">
        <v>172.19265194590872</v>
      </c>
      <c r="AD4910">
        <v>0</v>
      </c>
      <c r="AE4910">
        <v>673.43975484412374</v>
      </c>
    </row>
    <row r="4911" spans="1:31" x14ac:dyDescent="0.25">
      <c r="A4911">
        <v>1816362</v>
      </c>
      <c r="B4911">
        <v>1</v>
      </c>
      <c r="C4911" t="s">
        <v>80</v>
      </c>
      <c r="D4911" t="s">
        <v>94</v>
      </c>
      <c r="E4911" t="s">
        <v>176</v>
      </c>
      <c r="F4911" t="s">
        <v>5986</v>
      </c>
      <c r="G4911" t="s">
        <v>158</v>
      </c>
      <c r="H4911" t="s">
        <v>143</v>
      </c>
      <c r="I4911" t="s">
        <v>135</v>
      </c>
      <c r="J4911" t="s">
        <v>136</v>
      </c>
      <c r="K4911" t="s">
        <v>137</v>
      </c>
      <c r="L4911" t="s">
        <v>14265</v>
      </c>
      <c r="M4911" t="s">
        <v>14266</v>
      </c>
      <c r="N4911">
        <v>8.3611111000000002E-2</v>
      </c>
      <c r="O4911">
        <v>0</v>
      </c>
      <c r="P4911">
        <v>0</v>
      </c>
      <c r="Q4911">
        <v>14</v>
      </c>
      <c r="R4911">
        <v>44</v>
      </c>
      <c r="S4911">
        <v>1</v>
      </c>
      <c r="T4911">
        <v>2</v>
      </c>
      <c r="U4911">
        <v>1</v>
      </c>
      <c r="V4911">
        <v>0</v>
      </c>
      <c r="W4911">
        <v>0</v>
      </c>
      <c r="X4911">
        <v>0</v>
      </c>
      <c r="Y4911">
        <v>2.2554883797808483</v>
      </c>
      <c r="Z4911">
        <v>2.9953802463636618</v>
      </c>
      <c r="AA4911">
        <v>0</v>
      </c>
      <c r="AB4911">
        <v>0.19130625263563333</v>
      </c>
      <c r="AC4911">
        <v>0.65769591757099999</v>
      </c>
      <c r="AD4911">
        <v>0</v>
      </c>
      <c r="AE4911">
        <v>6.0998707963511434</v>
      </c>
    </row>
    <row r="4912" spans="1:31" x14ac:dyDescent="0.25">
      <c r="A4912">
        <v>1815675</v>
      </c>
      <c r="B4912">
        <v>1</v>
      </c>
      <c r="C4912" t="s">
        <v>80</v>
      </c>
      <c r="D4912" t="s">
        <v>92</v>
      </c>
      <c r="E4912" t="s">
        <v>131</v>
      </c>
      <c r="F4912" t="s">
        <v>14267</v>
      </c>
      <c r="G4912" t="s">
        <v>209</v>
      </c>
      <c r="H4912" t="s">
        <v>134</v>
      </c>
      <c r="I4912" t="s">
        <v>135</v>
      </c>
      <c r="J4912" t="s">
        <v>136</v>
      </c>
      <c r="K4912" t="s">
        <v>137</v>
      </c>
      <c r="L4912" t="s">
        <v>14268</v>
      </c>
      <c r="M4912" t="s">
        <v>14269</v>
      </c>
      <c r="N4912">
        <v>2.3363888880000001</v>
      </c>
      <c r="O4912">
        <v>0</v>
      </c>
      <c r="P4912">
        <v>9</v>
      </c>
      <c r="Q4912">
        <v>0</v>
      </c>
      <c r="R4912">
        <v>0</v>
      </c>
      <c r="S4912">
        <v>0</v>
      </c>
      <c r="T4912">
        <v>1</v>
      </c>
      <c r="U4912">
        <v>0</v>
      </c>
      <c r="V4912">
        <v>0</v>
      </c>
      <c r="W4912">
        <v>0</v>
      </c>
      <c r="X4912">
        <v>3.7825749533825714</v>
      </c>
      <c r="Y4912">
        <v>0</v>
      </c>
      <c r="Z4912">
        <v>0</v>
      </c>
      <c r="AA4912">
        <v>0</v>
      </c>
      <c r="AB4912">
        <v>0.243040183856195</v>
      </c>
      <c r="AC4912">
        <v>0</v>
      </c>
      <c r="AD4912">
        <v>0</v>
      </c>
      <c r="AE4912">
        <v>4.0256151372387663</v>
      </c>
    </row>
    <row r="4913" spans="1:31" x14ac:dyDescent="0.25">
      <c r="A4913">
        <v>1816299</v>
      </c>
      <c r="B4913">
        <v>1</v>
      </c>
      <c r="C4913" t="s">
        <v>81</v>
      </c>
      <c r="D4913" t="s">
        <v>117</v>
      </c>
      <c r="E4913" t="s">
        <v>146</v>
      </c>
      <c r="F4913" t="s">
        <v>14270</v>
      </c>
      <c r="G4913" t="s">
        <v>142</v>
      </c>
      <c r="H4913" t="s">
        <v>143</v>
      </c>
      <c r="I4913" t="s">
        <v>135</v>
      </c>
      <c r="J4913" t="s">
        <v>136</v>
      </c>
      <c r="K4913" t="s">
        <v>137</v>
      </c>
      <c r="L4913" t="s">
        <v>14271</v>
      </c>
      <c r="M4913" t="s">
        <v>14272</v>
      </c>
      <c r="N4913">
        <v>0.12777777700000001</v>
      </c>
      <c r="O4913">
        <v>0</v>
      </c>
      <c r="P4913">
        <v>491</v>
      </c>
      <c r="Q4913">
        <v>1</v>
      </c>
      <c r="R4913">
        <v>49</v>
      </c>
      <c r="S4913">
        <v>1</v>
      </c>
      <c r="T4913">
        <v>223</v>
      </c>
      <c r="U4913">
        <v>2</v>
      </c>
      <c r="V4913">
        <v>5</v>
      </c>
      <c r="W4913">
        <v>0</v>
      </c>
      <c r="X4913">
        <v>12.660343716686594</v>
      </c>
      <c r="Y4913">
        <v>2.0563357361092329</v>
      </c>
      <c r="Z4913">
        <v>1.9020062401193498</v>
      </c>
      <c r="AA4913">
        <v>2.6007023374770832</v>
      </c>
      <c r="AB4913">
        <v>23.498305891888307</v>
      </c>
      <c r="AC4913">
        <v>20.823300489180976</v>
      </c>
      <c r="AD4913">
        <v>18.534934949671108</v>
      </c>
      <c r="AE4913">
        <v>82.075929361132651</v>
      </c>
    </row>
    <row r="4914" spans="1:31" x14ac:dyDescent="0.25">
      <c r="A4914">
        <v>1815967</v>
      </c>
      <c r="B4914">
        <v>1</v>
      </c>
      <c r="C4914" t="s">
        <v>81</v>
      </c>
      <c r="D4914" t="s">
        <v>118</v>
      </c>
      <c r="E4914" t="s">
        <v>193</v>
      </c>
      <c r="F4914" t="s">
        <v>14273</v>
      </c>
      <c r="G4914" t="s">
        <v>235</v>
      </c>
      <c r="H4914" t="s">
        <v>134</v>
      </c>
      <c r="I4914" t="s">
        <v>135</v>
      </c>
      <c r="J4914" t="s">
        <v>136</v>
      </c>
      <c r="K4914" t="s">
        <v>137</v>
      </c>
      <c r="L4914" t="s">
        <v>14274</v>
      </c>
      <c r="M4914" t="s">
        <v>14275</v>
      </c>
      <c r="N4914">
        <v>2.2597222220000002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1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0.43239483227215086</v>
      </c>
      <c r="AC4914">
        <v>0</v>
      </c>
      <c r="AD4914">
        <v>0</v>
      </c>
      <c r="AE4914">
        <v>0.43239483227215086</v>
      </c>
    </row>
    <row r="4915" spans="1:31" x14ac:dyDescent="0.25">
      <c r="A4915">
        <v>1815907</v>
      </c>
      <c r="B4915">
        <v>1</v>
      </c>
      <c r="C4915" t="s">
        <v>81</v>
      </c>
      <c r="D4915" t="s">
        <v>119</v>
      </c>
      <c r="E4915" t="s">
        <v>176</v>
      </c>
      <c r="F4915" t="s">
        <v>8401</v>
      </c>
      <c r="G4915" t="s">
        <v>142</v>
      </c>
      <c r="H4915" t="s">
        <v>143</v>
      </c>
      <c r="I4915" t="s">
        <v>135</v>
      </c>
      <c r="J4915" t="s">
        <v>136</v>
      </c>
      <c r="K4915" t="s">
        <v>137</v>
      </c>
      <c r="L4915" t="s">
        <v>14276</v>
      </c>
      <c r="M4915" t="s">
        <v>14277</v>
      </c>
      <c r="N4915">
        <v>0.21361111099999999</v>
      </c>
      <c r="O4915">
        <v>1</v>
      </c>
      <c r="P4915">
        <v>2578</v>
      </c>
      <c r="Q4915">
        <v>26</v>
      </c>
      <c r="R4915">
        <v>510</v>
      </c>
      <c r="S4915">
        <v>11</v>
      </c>
      <c r="T4915">
        <v>235</v>
      </c>
      <c r="U4915">
        <v>0</v>
      </c>
      <c r="V4915">
        <v>2</v>
      </c>
      <c r="W4915">
        <v>7.461573634330583E-2</v>
      </c>
      <c r="X4915">
        <v>64.606717072266676</v>
      </c>
      <c r="Y4915">
        <v>19.609112643996603</v>
      </c>
      <c r="Z4915">
        <v>29.973600916751217</v>
      </c>
      <c r="AA4915">
        <v>7.6401539129448226</v>
      </c>
      <c r="AB4915">
        <v>19.429386637727585</v>
      </c>
      <c r="AC4915">
        <v>0</v>
      </c>
      <c r="AD4915">
        <v>0.16291535051835559</v>
      </c>
      <c r="AE4915">
        <v>141.49650227054855</v>
      </c>
    </row>
    <row r="4916" spans="1:31" x14ac:dyDescent="0.25">
      <c r="A4916">
        <v>1815612</v>
      </c>
      <c r="B4916">
        <v>1</v>
      </c>
      <c r="C4916" t="s">
        <v>81</v>
      </c>
      <c r="D4916" t="s">
        <v>117</v>
      </c>
      <c r="E4916" t="s">
        <v>131</v>
      </c>
      <c r="F4916" t="s">
        <v>14278</v>
      </c>
      <c r="G4916" t="s">
        <v>231</v>
      </c>
      <c r="H4916" t="s">
        <v>134</v>
      </c>
      <c r="I4916" t="s">
        <v>135</v>
      </c>
      <c r="J4916" t="s">
        <v>136</v>
      </c>
      <c r="K4916" t="s">
        <v>137</v>
      </c>
      <c r="L4916" t="s">
        <v>14279</v>
      </c>
      <c r="M4916" t="s">
        <v>14280</v>
      </c>
      <c r="N4916">
        <v>1.634166666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0.11404070615503917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0.11404070615503917</v>
      </c>
    </row>
    <row r="4917" spans="1:31" x14ac:dyDescent="0.25">
      <c r="A4917">
        <v>1816013</v>
      </c>
      <c r="B4917">
        <v>1</v>
      </c>
      <c r="C4917" t="s">
        <v>80</v>
      </c>
      <c r="D4917" t="s">
        <v>96</v>
      </c>
      <c r="E4917" t="s">
        <v>193</v>
      </c>
      <c r="F4917" t="s">
        <v>14281</v>
      </c>
      <c r="G4917" t="s">
        <v>373</v>
      </c>
      <c r="H4917" t="s">
        <v>134</v>
      </c>
      <c r="I4917" t="s">
        <v>135</v>
      </c>
      <c r="J4917" t="s">
        <v>136</v>
      </c>
      <c r="K4917" t="s">
        <v>137</v>
      </c>
      <c r="L4917" t="s">
        <v>14282</v>
      </c>
      <c r="M4917" t="s">
        <v>14283</v>
      </c>
      <c r="N4917">
        <v>2.7288888880000002</v>
      </c>
      <c r="O4917">
        <v>0</v>
      </c>
      <c r="P4917">
        <v>35</v>
      </c>
      <c r="Q4917">
        <v>0</v>
      </c>
      <c r="R4917">
        <v>0</v>
      </c>
      <c r="S4917">
        <v>0</v>
      </c>
      <c r="T4917">
        <v>2</v>
      </c>
      <c r="U4917">
        <v>0</v>
      </c>
      <c r="V4917">
        <v>0</v>
      </c>
      <c r="W4917">
        <v>0</v>
      </c>
      <c r="X4917">
        <v>30.567487002349107</v>
      </c>
      <c r="Y4917">
        <v>0</v>
      </c>
      <c r="Z4917">
        <v>0</v>
      </c>
      <c r="AA4917">
        <v>0</v>
      </c>
      <c r="AB4917">
        <v>4.1156285810707596</v>
      </c>
      <c r="AC4917">
        <v>0</v>
      </c>
      <c r="AD4917">
        <v>0</v>
      </c>
      <c r="AE4917">
        <v>34.68311558341987</v>
      </c>
    </row>
    <row r="4918" spans="1:31" x14ac:dyDescent="0.25">
      <c r="A4918">
        <v>1816345</v>
      </c>
      <c r="B4918">
        <v>1</v>
      </c>
      <c r="C4918" t="s">
        <v>81</v>
      </c>
      <c r="D4918" t="s">
        <v>112</v>
      </c>
      <c r="E4918" t="s">
        <v>193</v>
      </c>
      <c r="F4918" t="s">
        <v>14284</v>
      </c>
      <c r="G4918" t="s">
        <v>247</v>
      </c>
      <c r="H4918" t="s">
        <v>134</v>
      </c>
      <c r="I4918" t="s">
        <v>135</v>
      </c>
      <c r="J4918" t="s">
        <v>136</v>
      </c>
      <c r="K4918" t="s">
        <v>137</v>
      </c>
      <c r="L4918" t="s">
        <v>14285</v>
      </c>
      <c r="M4918" t="s">
        <v>14286</v>
      </c>
      <c r="N4918">
        <v>0.91583333300000003</v>
      </c>
      <c r="O4918">
        <v>0</v>
      </c>
      <c r="P4918">
        <v>523</v>
      </c>
      <c r="Q4918">
        <v>0</v>
      </c>
      <c r="R4918">
        <v>0</v>
      </c>
      <c r="S4918">
        <v>0</v>
      </c>
      <c r="T4918">
        <v>49</v>
      </c>
      <c r="U4918">
        <v>0</v>
      </c>
      <c r="V4918">
        <v>0</v>
      </c>
      <c r="W4918">
        <v>0</v>
      </c>
      <c r="X4918">
        <v>95.820248972431514</v>
      </c>
      <c r="Y4918">
        <v>0</v>
      </c>
      <c r="Z4918">
        <v>0</v>
      </c>
      <c r="AA4918">
        <v>0</v>
      </c>
      <c r="AB4918">
        <v>31.115130023453393</v>
      </c>
      <c r="AC4918">
        <v>0</v>
      </c>
      <c r="AD4918">
        <v>0</v>
      </c>
      <c r="AE4918">
        <v>126.9353789958849</v>
      </c>
    </row>
    <row r="4919" spans="1:31" x14ac:dyDescent="0.25">
      <c r="A4919">
        <v>1816262</v>
      </c>
      <c r="B4919">
        <v>1</v>
      </c>
      <c r="C4919" t="s">
        <v>80</v>
      </c>
      <c r="D4919" t="s">
        <v>96</v>
      </c>
      <c r="E4919" t="s">
        <v>131</v>
      </c>
      <c r="F4919" t="s">
        <v>14287</v>
      </c>
      <c r="G4919" t="s">
        <v>209</v>
      </c>
      <c r="H4919" t="s">
        <v>134</v>
      </c>
      <c r="I4919" t="s">
        <v>135</v>
      </c>
      <c r="J4919" t="s">
        <v>136</v>
      </c>
      <c r="K4919" t="s">
        <v>137</v>
      </c>
      <c r="L4919" t="s">
        <v>14288</v>
      </c>
      <c r="M4919" t="s">
        <v>14289</v>
      </c>
      <c r="N4919">
        <v>5.2791666660000001</v>
      </c>
      <c r="O4919">
        <v>0</v>
      </c>
      <c r="P4919">
        <v>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4.7363752385961044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4.7363752385961044</v>
      </c>
    </row>
    <row r="4920" spans="1:31" x14ac:dyDescent="0.25">
      <c r="A4920">
        <v>1815658</v>
      </c>
      <c r="B4920">
        <v>1</v>
      </c>
      <c r="C4920" t="s">
        <v>81</v>
      </c>
      <c r="D4920" t="s">
        <v>127</v>
      </c>
      <c r="E4920" t="s">
        <v>140</v>
      </c>
      <c r="F4920" t="s">
        <v>7568</v>
      </c>
      <c r="G4920" t="s">
        <v>142</v>
      </c>
      <c r="H4920" t="s">
        <v>143</v>
      </c>
      <c r="I4920" t="s">
        <v>135</v>
      </c>
      <c r="J4920" t="s">
        <v>136</v>
      </c>
      <c r="K4920" t="s">
        <v>137</v>
      </c>
      <c r="L4920" t="s">
        <v>14290</v>
      </c>
      <c r="M4920" t="s">
        <v>14291</v>
      </c>
      <c r="N4920">
        <v>6.0886111109999996</v>
      </c>
      <c r="O4920">
        <v>0</v>
      </c>
      <c r="P4920">
        <v>0</v>
      </c>
      <c r="Q4920">
        <v>26</v>
      </c>
      <c r="R4920">
        <v>0</v>
      </c>
      <c r="S4920">
        <v>4</v>
      </c>
      <c r="T4920">
        <v>0</v>
      </c>
      <c r="U4920">
        <v>1</v>
      </c>
      <c r="V4920">
        <v>0</v>
      </c>
      <c r="W4920">
        <v>0</v>
      </c>
      <c r="X4920">
        <v>0</v>
      </c>
      <c r="Y4920">
        <v>61.856845417233863</v>
      </c>
      <c r="Z4920">
        <v>0</v>
      </c>
      <c r="AA4920">
        <v>78.40731792822595</v>
      </c>
      <c r="AB4920">
        <v>0</v>
      </c>
      <c r="AC4920">
        <v>114.7218432255253</v>
      </c>
      <c r="AD4920">
        <v>0</v>
      </c>
      <c r="AE4920">
        <v>254.98600657098513</v>
      </c>
    </row>
    <row r="4921" spans="1:31" x14ac:dyDescent="0.25">
      <c r="A4921">
        <v>1816408</v>
      </c>
      <c r="B4921">
        <v>1</v>
      </c>
      <c r="C4921" t="s">
        <v>81</v>
      </c>
      <c r="D4921" t="s">
        <v>114</v>
      </c>
      <c r="E4921" t="s">
        <v>131</v>
      </c>
      <c r="F4921" t="s">
        <v>14292</v>
      </c>
      <c r="G4921" t="s">
        <v>231</v>
      </c>
      <c r="H4921" t="s">
        <v>134</v>
      </c>
      <c r="I4921" t="s">
        <v>135</v>
      </c>
      <c r="J4921" t="s">
        <v>136</v>
      </c>
      <c r="K4921" t="s">
        <v>137</v>
      </c>
      <c r="L4921" t="s">
        <v>14293</v>
      </c>
      <c r="M4921" t="s">
        <v>14294</v>
      </c>
      <c r="N4921">
        <v>1.457222222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0.15955189309911166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0.15955189309911166</v>
      </c>
    </row>
    <row r="4922" spans="1:31" x14ac:dyDescent="0.25">
      <c r="A4922">
        <v>1816053</v>
      </c>
      <c r="B4922">
        <v>1</v>
      </c>
      <c r="C4922" t="s">
        <v>80</v>
      </c>
      <c r="D4922" t="s">
        <v>89</v>
      </c>
      <c r="E4922" t="s">
        <v>193</v>
      </c>
      <c r="F4922" t="s">
        <v>14295</v>
      </c>
      <c r="G4922" t="s">
        <v>256</v>
      </c>
      <c r="H4922" t="s">
        <v>134</v>
      </c>
      <c r="I4922" t="s">
        <v>135</v>
      </c>
      <c r="J4922" t="s">
        <v>136</v>
      </c>
      <c r="K4922" t="s">
        <v>159</v>
      </c>
      <c r="L4922" t="s">
        <v>14296</v>
      </c>
      <c r="M4922" t="s">
        <v>14297</v>
      </c>
      <c r="N4922">
        <v>2.5240627770000001</v>
      </c>
      <c r="O4922">
        <v>0</v>
      </c>
      <c r="P4922">
        <v>8</v>
      </c>
      <c r="Q4922">
        <v>0</v>
      </c>
      <c r="R4922">
        <v>1</v>
      </c>
      <c r="S4922">
        <v>0</v>
      </c>
      <c r="T4922">
        <v>2</v>
      </c>
      <c r="U4922">
        <v>0</v>
      </c>
      <c r="V4922">
        <v>0</v>
      </c>
      <c r="W4922">
        <v>0</v>
      </c>
      <c r="X4922">
        <v>8.4283373885169546</v>
      </c>
      <c r="Y4922">
        <v>0</v>
      </c>
      <c r="Z4922">
        <v>1.3923802922255484</v>
      </c>
      <c r="AA4922">
        <v>0</v>
      </c>
      <c r="AB4922">
        <v>2.7688737635482048</v>
      </c>
      <c r="AC4922">
        <v>0</v>
      </c>
      <c r="AD4922">
        <v>0</v>
      </c>
      <c r="AE4922">
        <v>12.589591444290708</v>
      </c>
    </row>
    <row r="4923" spans="1:31" x14ac:dyDescent="0.25">
      <c r="A4923">
        <v>1816153</v>
      </c>
      <c r="B4923">
        <v>1</v>
      </c>
      <c r="C4923" t="s">
        <v>80</v>
      </c>
      <c r="D4923" t="s">
        <v>100</v>
      </c>
      <c r="E4923" t="s">
        <v>140</v>
      </c>
      <c r="F4923" t="s">
        <v>14298</v>
      </c>
      <c r="G4923" t="s">
        <v>142</v>
      </c>
      <c r="H4923" t="s">
        <v>143</v>
      </c>
      <c r="I4923" t="s">
        <v>135</v>
      </c>
      <c r="J4923" t="s">
        <v>136</v>
      </c>
      <c r="K4923" t="s">
        <v>137</v>
      </c>
      <c r="L4923" t="s">
        <v>13927</v>
      </c>
      <c r="M4923" t="s">
        <v>14299</v>
      </c>
      <c r="N4923">
        <v>0.73499999999999999</v>
      </c>
      <c r="O4923">
        <v>0</v>
      </c>
      <c r="P4923">
        <v>0</v>
      </c>
      <c r="Q4923">
        <v>13</v>
      </c>
      <c r="R4923">
        <v>63</v>
      </c>
      <c r="S4923">
        <v>0</v>
      </c>
      <c r="T4923">
        <v>4</v>
      </c>
      <c r="U4923">
        <v>0</v>
      </c>
      <c r="V4923">
        <v>0</v>
      </c>
      <c r="W4923">
        <v>0</v>
      </c>
      <c r="X4923">
        <v>0</v>
      </c>
      <c r="Y4923">
        <v>62.070953291372319</v>
      </c>
      <c r="Z4923">
        <v>26.295583741588594</v>
      </c>
      <c r="AA4923">
        <v>0</v>
      </c>
      <c r="AB4923">
        <v>2.3225557290707184</v>
      </c>
      <c r="AC4923">
        <v>0</v>
      </c>
      <c r="AD4923">
        <v>0</v>
      </c>
      <c r="AE4923">
        <v>90.689092762031621</v>
      </c>
    </row>
    <row r="4924" spans="1:31" x14ac:dyDescent="0.25">
      <c r="A4924">
        <v>1816159</v>
      </c>
      <c r="B4924">
        <v>1</v>
      </c>
      <c r="C4924" t="s">
        <v>81</v>
      </c>
      <c r="D4924" t="s">
        <v>118</v>
      </c>
      <c r="E4924" t="s">
        <v>193</v>
      </c>
      <c r="F4924" t="s">
        <v>14300</v>
      </c>
      <c r="G4924" t="s">
        <v>373</v>
      </c>
      <c r="H4924" t="s">
        <v>134</v>
      </c>
      <c r="I4924" t="s">
        <v>135</v>
      </c>
      <c r="J4924" t="s">
        <v>136</v>
      </c>
      <c r="K4924" t="s">
        <v>137</v>
      </c>
      <c r="L4924" t="s">
        <v>14301</v>
      </c>
      <c r="M4924" t="s">
        <v>14302</v>
      </c>
      <c r="N4924">
        <v>1.227777777</v>
      </c>
      <c r="O4924">
        <v>0</v>
      </c>
      <c r="P4924">
        <v>267</v>
      </c>
      <c r="Q4924">
        <v>0</v>
      </c>
      <c r="R4924">
        <v>0</v>
      </c>
      <c r="S4924">
        <v>0</v>
      </c>
      <c r="T4924">
        <v>20</v>
      </c>
      <c r="U4924">
        <v>0</v>
      </c>
      <c r="V4924">
        <v>0</v>
      </c>
      <c r="W4924">
        <v>0</v>
      </c>
      <c r="X4924">
        <v>66.532861093294542</v>
      </c>
      <c r="Y4924">
        <v>0</v>
      </c>
      <c r="Z4924">
        <v>0</v>
      </c>
      <c r="AA4924">
        <v>0</v>
      </c>
      <c r="AB4924">
        <v>21.09132239354151</v>
      </c>
      <c r="AC4924">
        <v>0</v>
      </c>
      <c r="AD4924">
        <v>0</v>
      </c>
      <c r="AE4924">
        <v>87.624183486836046</v>
      </c>
    </row>
    <row r="4925" spans="1:31" x14ac:dyDescent="0.25">
      <c r="A4925">
        <v>1815761</v>
      </c>
      <c r="B4925">
        <v>1</v>
      </c>
      <c r="C4925" t="s">
        <v>80</v>
      </c>
      <c r="D4925" t="s">
        <v>97</v>
      </c>
      <c r="E4925" t="s">
        <v>176</v>
      </c>
      <c r="F4925" t="s">
        <v>4869</v>
      </c>
      <c r="G4925" t="s">
        <v>256</v>
      </c>
      <c r="H4925" t="s">
        <v>143</v>
      </c>
      <c r="I4925" t="s">
        <v>135</v>
      </c>
      <c r="J4925" t="s">
        <v>136</v>
      </c>
      <c r="K4925" t="s">
        <v>159</v>
      </c>
      <c r="L4925" t="s">
        <v>14303</v>
      </c>
      <c r="M4925" t="s">
        <v>14304</v>
      </c>
      <c r="N4925">
        <v>8.9938888880000007</v>
      </c>
      <c r="O4925">
        <v>7</v>
      </c>
      <c r="P4925">
        <v>784</v>
      </c>
      <c r="Q4925">
        <v>13</v>
      </c>
      <c r="R4925">
        <v>625</v>
      </c>
      <c r="S4925">
        <v>21</v>
      </c>
      <c r="T4925">
        <v>226</v>
      </c>
      <c r="U4925">
        <v>3</v>
      </c>
      <c r="V4925">
        <v>0</v>
      </c>
      <c r="W4925">
        <v>600.57126124444903</v>
      </c>
      <c r="X4925">
        <v>3123.6674057369473</v>
      </c>
      <c r="Y4925">
        <v>676.05525028406464</v>
      </c>
      <c r="Z4925">
        <v>2470.2826462436278</v>
      </c>
      <c r="AA4925">
        <v>1132.1681598409846</v>
      </c>
      <c r="AB4925">
        <v>2150.4983891044499</v>
      </c>
      <c r="AC4925">
        <v>408.53354234178306</v>
      </c>
      <c r="AD4925">
        <v>0</v>
      </c>
      <c r="AE4925">
        <v>10561.776654796307</v>
      </c>
    </row>
    <row r="4926" spans="1:31" x14ac:dyDescent="0.25">
      <c r="A4926">
        <v>1816007</v>
      </c>
      <c r="B4926">
        <v>1</v>
      </c>
      <c r="C4926" t="s">
        <v>81</v>
      </c>
      <c r="D4926" t="s">
        <v>113</v>
      </c>
      <c r="E4926" t="s">
        <v>193</v>
      </c>
      <c r="F4926" t="s">
        <v>14305</v>
      </c>
      <c r="G4926" t="s">
        <v>235</v>
      </c>
      <c r="H4926" t="s">
        <v>134</v>
      </c>
      <c r="I4926" t="s">
        <v>135</v>
      </c>
      <c r="J4926" t="s">
        <v>136</v>
      </c>
      <c r="K4926" t="s">
        <v>137</v>
      </c>
      <c r="L4926" t="s">
        <v>14306</v>
      </c>
      <c r="M4926" t="s">
        <v>14307</v>
      </c>
      <c r="N4926">
        <v>2.838055555</v>
      </c>
      <c r="O4926">
        <v>0</v>
      </c>
      <c r="P4926">
        <v>53</v>
      </c>
      <c r="Q4926">
        <v>0</v>
      </c>
      <c r="R4926">
        <v>0</v>
      </c>
      <c r="S4926">
        <v>0</v>
      </c>
      <c r="T4926">
        <v>2</v>
      </c>
      <c r="U4926">
        <v>0</v>
      </c>
      <c r="V4926">
        <v>0</v>
      </c>
      <c r="W4926">
        <v>0</v>
      </c>
      <c r="X4926">
        <v>24.39884126834129</v>
      </c>
      <c r="Y4926">
        <v>0</v>
      </c>
      <c r="Z4926">
        <v>0</v>
      </c>
      <c r="AA4926">
        <v>0</v>
      </c>
      <c r="AB4926">
        <v>3.0158862695622126</v>
      </c>
      <c r="AC4926">
        <v>0</v>
      </c>
      <c r="AD4926">
        <v>0</v>
      </c>
      <c r="AE4926">
        <v>27.414727537903502</v>
      </c>
    </row>
    <row r="4927" spans="1:31" x14ac:dyDescent="0.25">
      <c r="A4927">
        <v>1816305</v>
      </c>
      <c r="B4927">
        <v>1</v>
      </c>
      <c r="C4927" t="s">
        <v>80</v>
      </c>
      <c r="D4927" t="s">
        <v>83</v>
      </c>
      <c r="E4927" t="s">
        <v>131</v>
      </c>
      <c r="F4927" t="s">
        <v>14308</v>
      </c>
      <c r="G4927" t="s">
        <v>231</v>
      </c>
      <c r="H4927" t="s">
        <v>134</v>
      </c>
      <c r="I4927" t="s">
        <v>135</v>
      </c>
      <c r="J4927" t="s">
        <v>136</v>
      </c>
      <c r="K4927" t="s">
        <v>137</v>
      </c>
      <c r="L4927" t="s">
        <v>14309</v>
      </c>
      <c r="M4927" t="s">
        <v>14310</v>
      </c>
      <c r="N4927">
        <v>1.6086111110000001</v>
      </c>
      <c r="O4927">
        <v>0</v>
      </c>
      <c r="P4927">
        <v>2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0.75075049852397768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0.75075049852397768</v>
      </c>
    </row>
    <row r="4928" spans="1:31" x14ac:dyDescent="0.25">
      <c r="A4928">
        <v>1816282</v>
      </c>
      <c r="B4928">
        <v>1</v>
      </c>
      <c r="C4928" t="s">
        <v>81</v>
      </c>
      <c r="D4928" t="s">
        <v>112</v>
      </c>
      <c r="E4928" t="s">
        <v>193</v>
      </c>
      <c r="F4928" t="s">
        <v>14311</v>
      </c>
      <c r="G4928" t="s">
        <v>447</v>
      </c>
      <c r="H4928" t="s">
        <v>134</v>
      </c>
      <c r="I4928" t="s">
        <v>135</v>
      </c>
      <c r="J4928" t="s">
        <v>136</v>
      </c>
      <c r="K4928" t="s">
        <v>137</v>
      </c>
      <c r="L4928" t="s">
        <v>14312</v>
      </c>
      <c r="M4928" t="s">
        <v>14313</v>
      </c>
      <c r="N4928">
        <v>2.3308333330000002</v>
      </c>
      <c r="O4928">
        <v>0</v>
      </c>
      <c r="P4928">
        <v>135</v>
      </c>
      <c r="Q4928">
        <v>0</v>
      </c>
      <c r="R4928">
        <v>2</v>
      </c>
      <c r="S4928">
        <v>0</v>
      </c>
      <c r="T4928">
        <v>11</v>
      </c>
      <c r="U4928">
        <v>0</v>
      </c>
      <c r="V4928">
        <v>0</v>
      </c>
      <c r="W4928">
        <v>0</v>
      </c>
      <c r="X4928">
        <v>51.331260956785847</v>
      </c>
      <c r="Y4928">
        <v>0</v>
      </c>
      <c r="Z4928">
        <v>1.9174286781678833</v>
      </c>
      <c r="AA4928">
        <v>0</v>
      </c>
      <c r="AB4928">
        <v>0.54971997611350776</v>
      </c>
      <c r="AC4928">
        <v>0</v>
      </c>
      <c r="AD4928">
        <v>0</v>
      </c>
      <c r="AE4928">
        <v>53.798409611067235</v>
      </c>
    </row>
    <row r="4929" spans="1:31" x14ac:dyDescent="0.25">
      <c r="A4929">
        <v>1815784</v>
      </c>
      <c r="B4929">
        <v>1</v>
      </c>
      <c r="C4929" t="s">
        <v>80</v>
      </c>
      <c r="D4929" t="s">
        <v>105</v>
      </c>
      <c r="E4929" t="s">
        <v>146</v>
      </c>
      <c r="F4929" t="s">
        <v>14314</v>
      </c>
      <c r="G4929" t="s">
        <v>170</v>
      </c>
      <c r="H4929" t="s">
        <v>143</v>
      </c>
      <c r="I4929" t="s">
        <v>135</v>
      </c>
      <c r="J4929" t="s">
        <v>136</v>
      </c>
      <c r="K4929" t="s">
        <v>137</v>
      </c>
      <c r="L4929" t="s">
        <v>14315</v>
      </c>
      <c r="M4929" t="s">
        <v>14316</v>
      </c>
      <c r="N4929">
        <v>3.1247222219999999</v>
      </c>
      <c r="O4929">
        <v>0</v>
      </c>
      <c r="P4929">
        <v>14</v>
      </c>
      <c r="Q4929">
        <v>0</v>
      </c>
      <c r="R4929">
        <v>23</v>
      </c>
      <c r="S4929">
        <v>0</v>
      </c>
      <c r="T4929">
        <v>4</v>
      </c>
      <c r="U4929">
        <v>0</v>
      </c>
      <c r="V4929">
        <v>0</v>
      </c>
      <c r="W4929">
        <v>0</v>
      </c>
      <c r="X4929">
        <v>8.9627699971740231</v>
      </c>
      <c r="Y4929">
        <v>0</v>
      </c>
      <c r="Z4929">
        <v>19.713570423635911</v>
      </c>
      <c r="AA4929">
        <v>0</v>
      </c>
      <c r="AB4929">
        <v>12.213168191069663</v>
      </c>
      <c r="AC4929">
        <v>0</v>
      </c>
      <c r="AD4929">
        <v>0</v>
      </c>
      <c r="AE4929">
        <v>40.889508611879599</v>
      </c>
    </row>
    <row r="4930" spans="1:31" x14ac:dyDescent="0.25">
      <c r="A4930">
        <v>1815927</v>
      </c>
      <c r="B4930">
        <v>1</v>
      </c>
      <c r="C4930" t="s">
        <v>80</v>
      </c>
      <c r="D4930" t="s">
        <v>94</v>
      </c>
      <c r="E4930" t="s">
        <v>146</v>
      </c>
      <c r="F4930" t="s">
        <v>14317</v>
      </c>
      <c r="G4930" t="s">
        <v>142</v>
      </c>
      <c r="H4930" t="s">
        <v>143</v>
      </c>
      <c r="I4930" t="s">
        <v>135</v>
      </c>
      <c r="J4930" t="s">
        <v>136</v>
      </c>
      <c r="K4930" t="s">
        <v>137</v>
      </c>
      <c r="L4930" t="s">
        <v>14318</v>
      </c>
      <c r="M4930" t="s">
        <v>14319</v>
      </c>
      <c r="N4930">
        <v>1.8969444440000001</v>
      </c>
      <c r="O4930">
        <v>0</v>
      </c>
      <c r="P4930">
        <v>375</v>
      </c>
      <c r="Q4930">
        <v>0</v>
      </c>
      <c r="R4930">
        <v>0</v>
      </c>
      <c r="S4930">
        <v>0</v>
      </c>
      <c r="T4930">
        <v>19</v>
      </c>
      <c r="U4930">
        <v>0</v>
      </c>
      <c r="V4930">
        <v>0</v>
      </c>
      <c r="W4930">
        <v>0</v>
      </c>
      <c r="X4930">
        <v>159.33275899655712</v>
      </c>
      <c r="Y4930">
        <v>0</v>
      </c>
      <c r="Z4930">
        <v>0</v>
      </c>
      <c r="AA4930">
        <v>0</v>
      </c>
      <c r="AB4930">
        <v>11.182714004209071</v>
      </c>
      <c r="AC4930">
        <v>0</v>
      </c>
      <c r="AD4930">
        <v>0</v>
      </c>
      <c r="AE4930">
        <v>170.51547300076618</v>
      </c>
    </row>
    <row r="4931" spans="1:31" x14ac:dyDescent="0.25">
      <c r="A4931">
        <v>1816445</v>
      </c>
      <c r="B4931">
        <v>1</v>
      </c>
      <c r="C4931" t="s">
        <v>80</v>
      </c>
      <c r="D4931" t="s">
        <v>93</v>
      </c>
      <c r="E4931" t="s">
        <v>193</v>
      </c>
      <c r="F4931" t="s">
        <v>14320</v>
      </c>
      <c r="G4931" t="s">
        <v>235</v>
      </c>
      <c r="H4931" t="s">
        <v>134</v>
      </c>
      <c r="I4931" t="s">
        <v>135</v>
      </c>
      <c r="J4931" t="s">
        <v>136</v>
      </c>
      <c r="K4931" t="s">
        <v>137</v>
      </c>
      <c r="L4931" t="s">
        <v>14321</v>
      </c>
      <c r="M4931" t="s">
        <v>14322</v>
      </c>
      <c r="N4931">
        <v>2.1558333329999999</v>
      </c>
      <c r="O4931">
        <v>0</v>
      </c>
      <c r="P4931">
        <v>1</v>
      </c>
      <c r="Q4931">
        <v>0</v>
      </c>
      <c r="R4931">
        <v>3</v>
      </c>
      <c r="S4931">
        <v>0</v>
      </c>
      <c r="T4931">
        <v>1</v>
      </c>
      <c r="U4931">
        <v>0</v>
      </c>
      <c r="V4931">
        <v>0</v>
      </c>
      <c r="W4931">
        <v>0</v>
      </c>
      <c r="X4931">
        <v>0.27110848479877558</v>
      </c>
      <c r="Y4931">
        <v>0</v>
      </c>
      <c r="Z4931">
        <v>0.25842751144255666</v>
      </c>
      <c r="AA4931">
        <v>0</v>
      </c>
      <c r="AB4931">
        <v>1.5801900272811114E-3</v>
      </c>
      <c r="AC4931">
        <v>0</v>
      </c>
      <c r="AD4931">
        <v>0</v>
      </c>
      <c r="AE4931">
        <v>0.53111618626861334</v>
      </c>
    </row>
    <row r="4932" spans="1:31" x14ac:dyDescent="0.25">
      <c r="A4932">
        <v>1815804</v>
      </c>
      <c r="B4932">
        <v>1</v>
      </c>
      <c r="C4932" t="s">
        <v>80</v>
      </c>
      <c r="D4932" t="s">
        <v>107</v>
      </c>
      <c r="E4932" t="s">
        <v>146</v>
      </c>
      <c r="F4932" t="s">
        <v>14323</v>
      </c>
      <c r="G4932" t="s">
        <v>142</v>
      </c>
      <c r="H4932" t="s">
        <v>143</v>
      </c>
      <c r="I4932" t="s">
        <v>199</v>
      </c>
      <c r="J4932" t="s">
        <v>136</v>
      </c>
      <c r="K4932" t="s">
        <v>137</v>
      </c>
      <c r="L4932" t="s">
        <v>14324</v>
      </c>
      <c r="M4932" t="s">
        <v>14325</v>
      </c>
      <c r="N4932">
        <v>2.7222222000000001E-2</v>
      </c>
      <c r="O4932">
        <v>2</v>
      </c>
      <c r="P4932">
        <v>5446</v>
      </c>
      <c r="Q4932">
        <v>0</v>
      </c>
      <c r="R4932">
        <v>16</v>
      </c>
      <c r="S4932">
        <v>4</v>
      </c>
      <c r="T4932">
        <v>199</v>
      </c>
      <c r="U4932">
        <v>0</v>
      </c>
      <c r="V4932">
        <v>2</v>
      </c>
      <c r="W4932">
        <v>0.13629562563298497</v>
      </c>
      <c r="X4932">
        <v>16.044767862106905</v>
      </c>
      <c r="Y4932">
        <v>0</v>
      </c>
      <c r="Z4932">
        <v>0.15112649858458832</v>
      </c>
      <c r="AA4932">
        <v>1.7606541998812979</v>
      </c>
      <c r="AB4932">
        <v>4.6310972005097719</v>
      </c>
      <c r="AC4932">
        <v>0</v>
      </c>
      <c r="AD4932">
        <v>0.20280931904079</v>
      </c>
      <c r="AE4932">
        <v>22.926750705756337</v>
      </c>
    </row>
    <row r="4933" spans="1:31" x14ac:dyDescent="0.25">
      <c r="A4933">
        <v>1816468</v>
      </c>
      <c r="B4933">
        <v>1</v>
      </c>
      <c r="C4933" t="s">
        <v>81</v>
      </c>
      <c r="D4933" t="s">
        <v>113</v>
      </c>
      <c r="E4933" t="s">
        <v>193</v>
      </c>
      <c r="F4933" t="s">
        <v>13786</v>
      </c>
      <c r="G4933" t="s">
        <v>6665</v>
      </c>
      <c r="H4933" t="s">
        <v>134</v>
      </c>
      <c r="I4933" t="s">
        <v>135</v>
      </c>
      <c r="J4933" t="s">
        <v>136</v>
      </c>
      <c r="K4933" t="s">
        <v>137</v>
      </c>
      <c r="L4933" t="s">
        <v>14326</v>
      </c>
      <c r="M4933" t="s">
        <v>14327</v>
      </c>
      <c r="N4933">
        <v>2.2997222220000002</v>
      </c>
      <c r="O4933">
        <v>0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3.6654912772515563E-2</v>
      </c>
      <c r="AA4933">
        <v>0</v>
      </c>
      <c r="AB4933">
        <v>0</v>
      </c>
      <c r="AC4933">
        <v>0</v>
      </c>
      <c r="AD4933">
        <v>0</v>
      </c>
      <c r="AE4933">
        <v>3.6654912772515563E-2</v>
      </c>
    </row>
    <row r="4934" spans="1:31" x14ac:dyDescent="0.25">
      <c r="A4934">
        <v>1816382</v>
      </c>
      <c r="B4934">
        <v>1</v>
      </c>
      <c r="C4934" t="s">
        <v>80</v>
      </c>
      <c r="D4934" t="s">
        <v>105</v>
      </c>
      <c r="E4934" t="s">
        <v>140</v>
      </c>
      <c r="F4934" t="s">
        <v>14328</v>
      </c>
      <c r="G4934" t="s">
        <v>142</v>
      </c>
      <c r="H4934" t="s">
        <v>143</v>
      </c>
      <c r="I4934" t="s">
        <v>199</v>
      </c>
      <c r="J4934" t="s">
        <v>136</v>
      </c>
      <c r="K4934" t="s">
        <v>137</v>
      </c>
      <c r="L4934" t="s">
        <v>14329</v>
      </c>
      <c r="M4934" t="s">
        <v>14330</v>
      </c>
      <c r="N4934">
        <v>1.1111111E-2</v>
      </c>
      <c r="O4934">
        <v>1</v>
      </c>
      <c r="P4934">
        <v>829</v>
      </c>
      <c r="Q4934">
        <v>2</v>
      </c>
      <c r="R4934">
        <v>30</v>
      </c>
      <c r="S4934">
        <v>13</v>
      </c>
      <c r="T4934">
        <v>59</v>
      </c>
      <c r="U4934">
        <v>2</v>
      </c>
      <c r="V4934">
        <v>0</v>
      </c>
      <c r="W4934">
        <v>1.5519701946666664E-2</v>
      </c>
      <c r="X4934">
        <v>2.1900707373017361</v>
      </c>
      <c r="Y4934">
        <v>2.1570928841233336E-2</v>
      </c>
      <c r="Z4934">
        <v>1.6362638221399994E-2</v>
      </c>
      <c r="AA4934">
        <v>0.52354610208523333</v>
      </c>
      <c r="AB4934">
        <v>0.25253016071068896</v>
      </c>
      <c r="AC4934">
        <v>1.5850127955704001</v>
      </c>
      <c r="AD4934">
        <v>0</v>
      </c>
      <c r="AE4934">
        <v>4.6046130646773591</v>
      </c>
    </row>
    <row r="4935" spans="1:31" x14ac:dyDescent="0.25">
      <c r="A4935">
        <v>1815884</v>
      </c>
      <c r="B4935">
        <v>1</v>
      </c>
      <c r="C4935" t="s">
        <v>80</v>
      </c>
      <c r="D4935" t="s">
        <v>109</v>
      </c>
      <c r="E4935" t="s">
        <v>193</v>
      </c>
      <c r="F4935" t="s">
        <v>7256</v>
      </c>
      <c r="G4935" t="s">
        <v>235</v>
      </c>
      <c r="H4935" t="s">
        <v>134</v>
      </c>
      <c r="I4935" t="s">
        <v>135</v>
      </c>
      <c r="J4935" t="s">
        <v>136</v>
      </c>
      <c r="K4935" t="s">
        <v>137</v>
      </c>
      <c r="L4935" t="s">
        <v>14331</v>
      </c>
      <c r="M4935" t="s">
        <v>14332</v>
      </c>
      <c r="N4935">
        <v>2.3691666659999999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2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3.5253677728261796</v>
      </c>
      <c r="AC4935">
        <v>0</v>
      </c>
      <c r="AD4935">
        <v>0</v>
      </c>
      <c r="AE4935">
        <v>3.5253677728261796</v>
      </c>
    </row>
    <row r="4936" spans="1:31" x14ac:dyDescent="0.25">
      <c r="A4936">
        <v>1815741</v>
      </c>
      <c r="B4936">
        <v>1</v>
      </c>
      <c r="C4936" t="s">
        <v>80</v>
      </c>
      <c r="D4936" t="s">
        <v>94</v>
      </c>
      <c r="E4936" t="s">
        <v>176</v>
      </c>
      <c r="F4936" t="s">
        <v>12660</v>
      </c>
      <c r="G4936" t="s">
        <v>142</v>
      </c>
      <c r="H4936" t="s">
        <v>143</v>
      </c>
      <c r="I4936" t="s">
        <v>135</v>
      </c>
      <c r="J4936" t="s">
        <v>136</v>
      </c>
      <c r="K4936" t="s">
        <v>137</v>
      </c>
      <c r="L4936" t="s">
        <v>14333</v>
      </c>
      <c r="M4936" t="s">
        <v>14334</v>
      </c>
      <c r="N4936">
        <v>0.115555555</v>
      </c>
      <c r="O4936">
        <v>0</v>
      </c>
      <c r="P4936">
        <v>460</v>
      </c>
      <c r="Q4936">
        <v>2</v>
      </c>
      <c r="R4936">
        <v>43</v>
      </c>
      <c r="S4936">
        <v>3</v>
      </c>
      <c r="T4936">
        <v>43</v>
      </c>
      <c r="U4936">
        <v>2</v>
      </c>
      <c r="V4936">
        <v>0</v>
      </c>
      <c r="W4936">
        <v>0</v>
      </c>
      <c r="X4936">
        <v>7.5035888354887232</v>
      </c>
      <c r="Y4936">
        <v>9.5136574740711105E-2</v>
      </c>
      <c r="Z4936">
        <v>0.91613491052246177</v>
      </c>
      <c r="AA4936">
        <v>0.46865270945237336</v>
      </c>
      <c r="AB4936">
        <v>2.6847398777899549</v>
      </c>
      <c r="AC4936">
        <v>2.0163991420987557</v>
      </c>
      <c r="AD4936">
        <v>0</v>
      </c>
      <c r="AE4936">
        <v>13.68465205009298</v>
      </c>
    </row>
    <row r="4937" spans="1:31" x14ac:dyDescent="0.25">
      <c r="A4937">
        <v>1815778</v>
      </c>
      <c r="B4937">
        <v>1</v>
      </c>
      <c r="C4937" t="s">
        <v>80</v>
      </c>
      <c r="D4937" t="s">
        <v>105</v>
      </c>
      <c r="E4937" t="s">
        <v>193</v>
      </c>
      <c r="F4937" t="s">
        <v>14335</v>
      </c>
      <c r="G4937" t="s">
        <v>263</v>
      </c>
      <c r="H4937" t="s">
        <v>134</v>
      </c>
      <c r="I4937" t="s">
        <v>135</v>
      </c>
      <c r="J4937" t="s">
        <v>136</v>
      </c>
      <c r="K4937" t="s">
        <v>159</v>
      </c>
      <c r="L4937" t="s">
        <v>14336</v>
      </c>
      <c r="M4937" t="s">
        <v>14337</v>
      </c>
      <c r="N4937">
        <v>2.9439266659999999</v>
      </c>
      <c r="O4937">
        <v>0</v>
      </c>
      <c r="P4937">
        <v>83</v>
      </c>
      <c r="Q4937">
        <v>0</v>
      </c>
      <c r="R4937">
        <v>0</v>
      </c>
      <c r="S4937">
        <v>0</v>
      </c>
      <c r="T4937">
        <v>7</v>
      </c>
      <c r="U4937">
        <v>0</v>
      </c>
      <c r="V4937">
        <v>0</v>
      </c>
      <c r="W4937">
        <v>0</v>
      </c>
      <c r="X4937">
        <v>57.901482087832704</v>
      </c>
      <c r="Y4937">
        <v>0</v>
      </c>
      <c r="Z4937">
        <v>0</v>
      </c>
      <c r="AA4937">
        <v>0</v>
      </c>
      <c r="AB4937">
        <v>3.9163754372834791</v>
      </c>
      <c r="AC4937">
        <v>0</v>
      </c>
      <c r="AD4937">
        <v>0</v>
      </c>
      <c r="AE4937">
        <v>61.817857525116182</v>
      </c>
    </row>
    <row r="4938" spans="1:31" x14ac:dyDescent="0.25">
      <c r="A4938">
        <v>1816325</v>
      </c>
      <c r="B4938">
        <v>1</v>
      </c>
      <c r="C4938" t="s">
        <v>80</v>
      </c>
      <c r="D4938" t="s">
        <v>110</v>
      </c>
      <c r="E4938" t="s">
        <v>193</v>
      </c>
      <c r="F4938" t="s">
        <v>14338</v>
      </c>
      <c r="G4938" t="s">
        <v>235</v>
      </c>
      <c r="H4938" t="s">
        <v>134</v>
      </c>
      <c r="I4938" t="s">
        <v>135</v>
      </c>
      <c r="J4938" t="s">
        <v>136</v>
      </c>
      <c r="K4938" t="s">
        <v>137</v>
      </c>
      <c r="L4938" t="s">
        <v>14339</v>
      </c>
      <c r="M4938" t="s">
        <v>14340</v>
      </c>
      <c r="N4938">
        <v>2.7116666660000002</v>
      </c>
      <c r="O4938">
        <v>0</v>
      </c>
      <c r="P4938">
        <v>18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17.514138950332718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17.514138950332718</v>
      </c>
    </row>
    <row r="4939" spans="1:31" x14ac:dyDescent="0.25">
      <c r="A4939">
        <v>1815592</v>
      </c>
      <c r="B4939">
        <v>1</v>
      </c>
      <c r="C4939" t="s">
        <v>80</v>
      </c>
      <c r="D4939" t="s">
        <v>97</v>
      </c>
      <c r="E4939" t="s">
        <v>131</v>
      </c>
      <c r="F4939" t="s">
        <v>14341</v>
      </c>
      <c r="G4939" t="s">
        <v>133</v>
      </c>
      <c r="H4939" t="s">
        <v>134</v>
      </c>
      <c r="I4939" t="s">
        <v>135</v>
      </c>
      <c r="J4939" t="s">
        <v>136</v>
      </c>
      <c r="K4939" t="s">
        <v>137</v>
      </c>
      <c r="L4939" t="s">
        <v>14342</v>
      </c>
      <c r="M4939" t="s">
        <v>14343</v>
      </c>
      <c r="N4939">
        <v>1.7613888879999999</v>
      </c>
      <c r="O4939">
        <v>0</v>
      </c>
      <c r="P4939">
        <v>1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0.17763572232079333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0.17763572232079333</v>
      </c>
    </row>
    <row r="4940" spans="1:31" x14ac:dyDescent="0.25">
      <c r="A4940">
        <v>1815724</v>
      </c>
      <c r="B4940">
        <v>1</v>
      </c>
      <c r="C4940" t="s">
        <v>81</v>
      </c>
      <c r="D4940" t="s">
        <v>119</v>
      </c>
      <c r="E4940" t="s">
        <v>140</v>
      </c>
      <c r="F4940" t="s">
        <v>972</v>
      </c>
      <c r="G4940" t="s">
        <v>158</v>
      </c>
      <c r="H4940" t="s">
        <v>143</v>
      </c>
      <c r="I4940" t="s">
        <v>135</v>
      </c>
      <c r="J4940" t="s">
        <v>136</v>
      </c>
      <c r="K4940" t="s">
        <v>159</v>
      </c>
      <c r="L4940" t="s">
        <v>14344</v>
      </c>
      <c r="M4940" t="s">
        <v>14345</v>
      </c>
      <c r="N4940">
        <v>0.69461111099999995</v>
      </c>
      <c r="O4940">
        <v>0</v>
      </c>
      <c r="P4940">
        <v>897</v>
      </c>
      <c r="Q4940">
        <v>55</v>
      </c>
      <c r="R4940">
        <v>55</v>
      </c>
      <c r="S4940">
        <v>1</v>
      </c>
      <c r="T4940">
        <v>60</v>
      </c>
      <c r="U4940">
        <v>0</v>
      </c>
      <c r="V4940">
        <v>0</v>
      </c>
      <c r="W4940">
        <v>0</v>
      </c>
      <c r="X4940">
        <v>100.89173984701789</v>
      </c>
      <c r="Y4940">
        <v>140.03598955883672</v>
      </c>
      <c r="Z4940">
        <v>39.48420795822976</v>
      </c>
      <c r="AA4940">
        <v>6.2713457600514939</v>
      </c>
      <c r="AB4940">
        <v>9.5049525475514098</v>
      </c>
      <c r="AC4940">
        <v>0</v>
      </c>
      <c r="AD4940">
        <v>0</v>
      </c>
      <c r="AE4940">
        <v>296.18823567168727</v>
      </c>
    </row>
    <row r="4941" spans="1:31" x14ac:dyDescent="0.25">
      <c r="A4941">
        <v>1815747</v>
      </c>
      <c r="B4941">
        <v>1</v>
      </c>
      <c r="C4941" t="s">
        <v>81</v>
      </c>
      <c r="D4941" t="s">
        <v>116</v>
      </c>
      <c r="E4941" t="s">
        <v>146</v>
      </c>
      <c r="F4941" t="s">
        <v>14346</v>
      </c>
      <c r="G4941" t="s">
        <v>142</v>
      </c>
      <c r="H4941" t="s">
        <v>143</v>
      </c>
      <c r="I4941" t="s">
        <v>135</v>
      </c>
      <c r="J4941" t="s">
        <v>136</v>
      </c>
      <c r="K4941" t="s">
        <v>137</v>
      </c>
      <c r="L4941" t="s">
        <v>14347</v>
      </c>
      <c r="M4941" t="s">
        <v>14348</v>
      </c>
      <c r="N4941">
        <v>0.28694444400000002</v>
      </c>
      <c r="O4941">
        <v>0</v>
      </c>
      <c r="P4941">
        <v>954</v>
      </c>
      <c r="Q4941">
        <v>0</v>
      </c>
      <c r="R4941">
        <v>13</v>
      </c>
      <c r="S4941">
        <v>0</v>
      </c>
      <c r="T4941">
        <v>121</v>
      </c>
      <c r="U4941">
        <v>0</v>
      </c>
      <c r="V4941">
        <v>0</v>
      </c>
      <c r="W4941">
        <v>0</v>
      </c>
      <c r="X4941">
        <v>36.727205387123718</v>
      </c>
      <c r="Y4941">
        <v>0</v>
      </c>
      <c r="Z4941">
        <v>0.25582365218158359</v>
      </c>
      <c r="AA4941">
        <v>0</v>
      </c>
      <c r="AB4941">
        <v>10.068479031575215</v>
      </c>
      <c r="AC4941">
        <v>0</v>
      </c>
      <c r="AD4941">
        <v>0</v>
      </c>
      <c r="AE4941">
        <v>47.051508070880516</v>
      </c>
    </row>
    <row r="4942" spans="1:31" x14ac:dyDescent="0.25">
      <c r="A4942">
        <v>1816079</v>
      </c>
      <c r="B4942">
        <v>1</v>
      </c>
      <c r="C4942" t="s">
        <v>81</v>
      </c>
      <c r="D4942" t="s">
        <v>128</v>
      </c>
      <c r="E4942" t="s">
        <v>131</v>
      </c>
      <c r="F4942" t="s">
        <v>14349</v>
      </c>
      <c r="G4942" t="s">
        <v>209</v>
      </c>
      <c r="H4942" t="s">
        <v>134</v>
      </c>
      <c r="I4942" t="s">
        <v>135</v>
      </c>
      <c r="J4942" t="s">
        <v>136</v>
      </c>
      <c r="K4942" t="s">
        <v>137</v>
      </c>
      <c r="L4942" t="s">
        <v>14350</v>
      </c>
      <c r="M4942" t="s">
        <v>14351</v>
      </c>
      <c r="N4942">
        <v>1.7411111109999999</v>
      </c>
      <c r="O4942">
        <v>0</v>
      </c>
      <c r="P4942">
        <v>12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4.0632464758365821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4.0632464758365821</v>
      </c>
    </row>
    <row r="4943" spans="1:31" x14ac:dyDescent="0.25">
      <c r="A4943">
        <v>1816102</v>
      </c>
      <c r="B4943">
        <v>1</v>
      </c>
      <c r="C4943" t="s">
        <v>81</v>
      </c>
      <c r="D4943" t="s">
        <v>113</v>
      </c>
      <c r="E4943" t="s">
        <v>193</v>
      </c>
      <c r="F4943" t="s">
        <v>14352</v>
      </c>
      <c r="G4943" t="s">
        <v>373</v>
      </c>
      <c r="H4943" t="s">
        <v>134</v>
      </c>
      <c r="I4943" t="s">
        <v>135</v>
      </c>
      <c r="J4943" t="s">
        <v>136</v>
      </c>
      <c r="K4943" t="s">
        <v>137</v>
      </c>
      <c r="L4943" t="s">
        <v>14353</v>
      </c>
      <c r="M4943" t="s">
        <v>14354</v>
      </c>
      <c r="N4943">
        <v>1.977777777</v>
      </c>
      <c r="O4943">
        <v>0</v>
      </c>
      <c r="P4943">
        <v>65</v>
      </c>
      <c r="Q4943">
        <v>0</v>
      </c>
      <c r="R4943">
        <v>0</v>
      </c>
      <c r="S4943">
        <v>0</v>
      </c>
      <c r="T4943">
        <v>4</v>
      </c>
      <c r="U4943">
        <v>0</v>
      </c>
      <c r="V4943">
        <v>0</v>
      </c>
      <c r="W4943">
        <v>0</v>
      </c>
      <c r="X4943">
        <v>28.412043334862837</v>
      </c>
      <c r="Y4943">
        <v>0</v>
      </c>
      <c r="Z4943">
        <v>0</v>
      </c>
      <c r="AA4943">
        <v>0</v>
      </c>
      <c r="AB4943">
        <v>4.5400110267227607</v>
      </c>
      <c r="AC4943">
        <v>0</v>
      </c>
      <c r="AD4943">
        <v>0</v>
      </c>
      <c r="AE4943">
        <v>32.952054361585596</v>
      </c>
    </row>
    <row r="4944" spans="1:31" x14ac:dyDescent="0.25">
      <c r="A4944">
        <v>1815770</v>
      </c>
      <c r="B4944">
        <v>1</v>
      </c>
      <c r="C4944" t="s">
        <v>80</v>
      </c>
      <c r="D4944" t="s">
        <v>84</v>
      </c>
      <c r="E4944" t="s">
        <v>291</v>
      </c>
      <c r="F4944" t="s">
        <v>14355</v>
      </c>
      <c r="G4944" t="s">
        <v>279</v>
      </c>
      <c r="H4944" t="s">
        <v>134</v>
      </c>
      <c r="I4944" t="s">
        <v>135</v>
      </c>
      <c r="J4944" t="s">
        <v>136</v>
      </c>
      <c r="K4944" t="s">
        <v>137</v>
      </c>
      <c r="L4944" t="s">
        <v>14356</v>
      </c>
      <c r="M4944" t="s">
        <v>14357</v>
      </c>
      <c r="N4944">
        <v>0.49777777699999998</v>
      </c>
      <c r="O4944">
        <v>0</v>
      </c>
      <c r="P4944">
        <v>425</v>
      </c>
      <c r="Q4944">
        <v>0</v>
      </c>
      <c r="R4944">
        <v>0</v>
      </c>
      <c r="S4944">
        <v>0</v>
      </c>
      <c r="T4944">
        <v>48</v>
      </c>
      <c r="U4944">
        <v>0</v>
      </c>
      <c r="V4944">
        <v>0</v>
      </c>
      <c r="W4944">
        <v>0</v>
      </c>
      <c r="X4944">
        <v>45.485838331261448</v>
      </c>
      <c r="Y4944">
        <v>0</v>
      </c>
      <c r="Z4944">
        <v>0</v>
      </c>
      <c r="AA4944">
        <v>0</v>
      </c>
      <c r="AB4944">
        <v>8.2661710367129597</v>
      </c>
      <c r="AC4944">
        <v>0</v>
      </c>
      <c r="AD4944">
        <v>0</v>
      </c>
      <c r="AE4944">
        <v>53.752009367974409</v>
      </c>
    </row>
    <row r="4945" spans="1:31" x14ac:dyDescent="0.25">
      <c r="A4945">
        <v>1816434</v>
      </c>
      <c r="B4945">
        <v>1</v>
      </c>
      <c r="C4945" t="s">
        <v>81</v>
      </c>
      <c r="D4945" t="s">
        <v>122</v>
      </c>
      <c r="E4945" t="s">
        <v>131</v>
      </c>
      <c r="F4945" t="s">
        <v>14358</v>
      </c>
      <c r="G4945" t="s">
        <v>231</v>
      </c>
      <c r="H4945" t="s">
        <v>134</v>
      </c>
      <c r="I4945" t="s">
        <v>135</v>
      </c>
      <c r="J4945" t="s">
        <v>136</v>
      </c>
      <c r="K4945" t="s">
        <v>137</v>
      </c>
      <c r="L4945" t="s">
        <v>14359</v>
      </c>
      <c r="M4945" t="s">
        <v>14360</v>
      </c>
      <c r="N4945">
        <v>1.7847222220000001</v>
      </c>
      <c r="O4945">
        <v>0</v>
      </c>
      <c r="P4945">
        <v>2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0.8267324175432178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0.8267324175432178</v>
      </c>
    </row>
    <row r="4946" spans="1:31" x14ac:dyDescent="0.25">
      <c r="A4946">
        <v>1816311</v>
      </c>
      <c r="B4946">
        <v>1</v>
      </c>
      <c r="C4946" t="s">
        <v>80</v>
      </c>
      <c r="D4946" t="s">
        <v>108</v>
      </c>
      <c r="E4946" t="s">
        <v>291</v>
      </c>
      <c r="F4946" t="s">
        <v>14361</v>
      </c>
      <c r="G4946" t="s">
        <v>424</v>
      </c>
      <c r="H4946" t="s">
        <v>134</v>
      </c>
      <c r="I4946" t="s">
        <v>135</v>
      </c>
      <c r="J4946" t="s">
        <v>136</v>
      </c>
      <c r="K4946" t="s">
        <v>137</v>
      </c>
      <c r="L4946" t="s">
        <v>14362</v>
      </c>
      <c r="M4946" t="s">
        <v>14363</v>
      </c>
      <c r="N4946">
        <v>2.7252777770000001</v>
      </c>
      <c r="O4946">
        <v>0</v>
      </c>
      <c r="P4946">
        <v>27</v>
      </c>
      <c r="Q4946">
        <v>0</v>
      </c>
      <c r="R4946">
        <v>18</v>
      </c>
      <c r="S4946">
        <v>0</v>
      </c>
      <c r="T4946">
        <v>6</v>
      </c>
      <c r="U4946">
        <v>0</v>
      </c>
      <c r="V4946">
        <v>0</v>
      </c>
      <c r="W4946">
        <v>0</v>
      </c>
      <c r="X4946">
        <v>20.166266155109732</v>
      </c>
      <c r="Y4946">
        <v>0</v>
      </c>
      <c r="Z4946">
        <v>12.47193593758762</v>
      </c>
      <c r="AA4946">
        <v>0</v>
      </c>
      <c r="AB4946">
        <v>3.5321846638908658</v>
      </c>
      <c r="AC4946">
        <v>0</v>
      </c>
      <c r="AD4946">
        <v>0</v>
      </c>
      <c r="AE4946">
        <v>36.170386756588222</v>
      </c>
    </row>
    <row r="4947" spans="1:31" x14ac:dyDescent="0.25">
      <c r="A4947">
        <v>1815624</v>
      </c>
      <c r="B4947">
        <v>1</v>
      </c>
      <c r="C4947" t="s">
        <v>81</v>
      </c>
      <c r="D4947" t="s">
        <v>112</v>
      </c>
      <c r="E4947" t="s">
        <v>176</v>
      </c>
      <c r="F4947" t="s">
        <v>14364</v>
      </c>
      <c r="G4947" t="s">
        <v>142</v>
      </c>
      <c r="H4947" t="s">
        <v>143</v>
      </c>
      <c r="I4947" t="s">
        <v>135</v>
      </c>
      <c r="J4947" t="s">
        <v>136</v>
      </c>
      <c r="K4947" t="s">
        <v>137</v>
      </c>
      <c r="L4947" t="s">
        <v>14365</v>
      </c>
      <c r="M4947" t="s">
        <v>14366</v>
      </c>
      <c r="N4947">
        <v>0.75555555500000005</v>
      </c>
      <c r="O4947">
        <v>2</v>
      </c>
      <c r="P4947">
        <v>229</v>
      </c>
      <c r="Q4947">
        <v>174</v>
      </c>
      <c r="R4947">
        <v>83</v>
      </c>
      <c r="S4947">
        <v>7</v>
      </c>
      <c r="T4947">
        <v>14</v>
      </c>
      <c r="U4947">
        <v>2</v>
      </c>
      <c r="V4947">
        <v>0</v>
      </c>
      <c r="W4947">
        <v>0.53189069491199992</v>
      </c>
      <c r="X4947">
        <v>17.572424203957681</v>
      </c>
      <c r="Y4947">
        <v>88.877330224016433</v>
      </c>
      <c r="Z4947">
        <v>26.750188635021559</v>
      </c>
      <c r="AA4947">
        <v>5.958459218140133</v>
      </c>
      <c r="AB4947">
        <v>6.5519410849123112</v>
      </c>
      <c r="AC4947">
        <v>18.275495775651198</v>
      </c>
      <c r="AD4947">
        <v>0</v>
      </c>
      <c r="AE4947">
        <v>164.5177298366113</v>
      </c>
    </row>
    <row r="4948" spans="1:31" x14ac:dyDescent="0.25">
      <c r="A4948">
        <v>1815956</v>
      </c>
      <c r="B4948">
        <v>1</v>
      </c>
      <c r="C4948" t="s">
        <v>80</v>
      </c>
      <c r="D4948" t="s">
        <v>97</v>
      </c>
      <c r="E4948" t="s">
        <v>131</v>
      </c>
      <c r="F4948" t="s">
        <v>14367</v>
      </c>
      <c r="G4948" t="s">
        <v>231</v>
      </c>
      <c r="H4948" t="s">
        <v>134</v>
      </c>
      <c r="I4948" t="s">
        <v>135</v>
      </c>
      <c r="J4948" t="s">
        <v>136</v>
      </c>
      <c r="K4948" t="s">
        <v>137</v>
      </c>
      <c r="L4948" t="s">
        <v>14368</v>
      </c>
      <c r="M4948" t="s">
        <v>14369</v>
      </c>
      <c r="N4948">
        <v>1.925277777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1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8.3475299504287503E-2</v>
      </c>
      <c r="AC4948">
        <v>0</v>
      </c>
      <c r="AD4948">
        <v>0</v>
      </c>
      <c r="AE4948">
        <v>8.3475299504287503E-2</v>
      </c>
    </row>
    <row r="4949" spans="1:31" x14ac:dyDescent="0.25">
      <c r="A4949">
        <v>1816016</v>
      </c>
      <c r="B4949">
        <v>1</v>
      </c>
      <c r="C4949" t="s">
        <v>81</v>
      </c>
      <c r="D4949" t="s">
        <v>120</v>
      </c>
      <c r="E4949" t="s">
        <v>140</v>
      </c>
      <c r="F4949" t="s">
        <v>14370</v>
      </c>
      <c r="G4949" t="s">
        <v>142</v>
      </c>
      <c r="H4949" t="s">
        <v>143</v>
      </c>
      <c r="I4949" t="s">
        <v>135</v>
      </c>
      <c r="J4949" t="s">
        <v>136</v>
      </c>
      <c r="K4949" t="s">
        <v>137</v>
      </c>
      <c r="L4949" t="s">
        <v>14371</v>
      </c>
      <c r="M4949" t="s">
        <v>14372</v>
      </c>
      <c r="N4949">
        <v>1.043055555</v>
      </c>
      <c r="O4949">
        <v>0</v>
      </c>
      <c r="P4949">
        <v>189</v>
      </c>
      <c r="Q4949">
        <v>39</v>
      </c>
      <c r="R4949">
        <v>11</v>
      </c>
      <c r="S4949">
        <v>2</v>
      </c>
      <c r="T4949">
        <v>11</v>
      </c>
      <c r="U4949">
        <v>0</v>
      </c>
      <c r="V4949">
        <v>0</v>
      </c>
      <c r="W4949">
        <v>0</v>
      </c>
      <c r="X4949">
        <v>37.874491560741561</v>
      </c>
      <c r="Y4949">
        <v>13.264359884869171</v>
      </c>
      <c r="Z4949">
        <v>2.7106116544062577</v>
      </c>
      <c r="AA4949">
        <v>2.3960357780261461</v>
      </c>
      <c r="AB4949">
        <v>6.094522990455264</v>
      </c>
      <c r="AC4949">
        <v>0</v>
      </c>
      <c r="AD4949">
        <v>0</v>
      </c>
      <c r="AE4949">
        <v>62.340021868498397</v>
      </c>
    </row>
    <row r="4950" spans="1:31" x14ac:dyDescent="0.25">
      <c r="A4950">
        <v>1816348</v>
      </c>
      <c r="B4950">
        <v>1</v>
      </c>
      <c r="C4950" t="s">
        <v>81</v>
      </c>
      <c r="D4950" t="s">
        <v>115</v>
      </c>
      <c r="E4950" t="s">
        <v>193</v>
      </c>
      <c r="F4950" t="s">
        <v>14373</v>
      </c>
      <c r="G4950" t="s">
        <v>235</v>
      </c>
      <c r="H4950" t="s">
        <v>134</v>
      </c>
      <c r="I4950" t="s">
        <v>135</v>
      </c>
      <c r="J4950" t="s">
        <v>136</v>
      </c>
      <c r="K4950" t="s">
        <v>137</v>
      </c>
      <c r="L4950" t="s">
        <v>14374</v>
      </c>
      <c r="M4950" t="s">
        <v>14375</v>
      </c>
      <c r="N4950">
        <v>1.946388888</v>
      </c>
      <c r="O4950">
        <v>0</v>
      </c>
      <c r="P4950">
        <v>4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1.5693037729317449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1.5693037729317449</v>
      </c>
    </row>
    <row r="4951" spans="1:31" x14ac:dyDescent="0.25">
      <c r="A4951">
        <v>1816208</v>
      </c>
      <c r="B4951">
        <v>1</v>
      </c>
      <c r="C4951" t="s">
        <v>81</v>
      </c>
      <c r="D4951" t="s">
        <v>113</v>
      </c>
      <c r="E4951" t="s">
        <v>339</v>
      </c>
      <c r="F4951" t="s">
        <v>14376</v>
      </c>
      <c r="G4951" t="s">
        <v>142</v>
      </c>
      <c r="H4951" t="s">
        <v>143</v>
      </c>
      <c r="I4951" t="s">
        <v>135</v>
      </c>
      <c r="J4951" t="s">
        <v>136</v>
      </c>
      <c r="K4951" t="s">
        <v>137</v>
      </c>
      <c r="L4951" t="s">
        <v>14377</v>
      </c>
      <c r="M4951" t="s">
        <v>14378</v>
      </c>
      <c r="N4951">
        <v>0.44888888799999999</v>
      </c>
      <c r="O4951">
        <v>2</v>
      </c>
      <c r="P4951">
        <v>3275</v>
      </c>
      <c r="Q4951">
        <v>153</v>
      </c>
      <c r="R4951">
        <v>418</v>
      </c>
      <c r="S4951">
        <v>15</v>
      </c>
      <c r="T4951">
        <v>386</v>
      </c>
      <c r="U4951">
        <v>2</v>
      </c>
      <c r="V4951">
        <v>0</v>
      </c>
      <c r="W4951">
        <v>0.21074041653679998</v>
      </c>
      <c r="X4951">
        <v>278.72661409376826</v>
      </c>
      <c r="Y4951">
        <v>297.2222191674212</v>
      </c>
      <c r="Z4951">
        <v>351.59936626570436</v>
      </c>
      <c r="AA4951">
        <v>56.747210828401151</v>
      </c>
      <c r="AB4951">
        <v>84.948618976175638</v>
      </c>
      <c r="AC4951">
        <v>76.589792652951019</v>
      </c>
      <c r="AD4951">
        <v>0</v>
      </c>
      <c r="AE4951">
        <v>1146.0445624009585</v>
      </c>
    </row>
    <row r="4952" spans="1:31" x14ac:dyDescent="0.25">
      <c r="A4952">
        <v>1816497</v>
      </c>
      <c r="B4952">
        <v>1</v>
      </c>
      <c r="C4952" t="s">
        <v>81</v>
      </c>
      <c r="D4952" t="s">
        <v>127</v>
      </c>
      <c r="E4952" t="s">
        <v>193</v>
      </c>
      <c r="F4952" t="s">
        <v>14379</v>
      </c>
      <c r="G4952" t="s">
        <v>235</v>
      </c>
      <c r="H4952" t="s">
        <v>134</v>
      </c>
      <c r="I4952" t="s">
        <v>135</v>
      </c>
      <c r="J4952" t="s">
        <v>136</v>
      </c>
      <c r="K4952" t="s">
        <v>137</v>
      </c>
      <c r="L4952" t="s">
        <v>14380</v>
      </c>
      <c r="M4952" t="s">
        <v>14381</v>
      </c>
      <c r="N4952">
        <v>1.2777777770000001</v>
      </c>
      <c r="O4952">
        <v>0</v>
      </c>
      <c r="P4952">
        <v>5</v>
      </c>
      <c r="Q4952">
        <v>0</v>
      </c>
      <c r="R4952">
        <v>4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1.5940801064862447</v>
      </c>
      <c r="Y4952">
        <v>0</v>
      </c>
      <c r="Z4952">
        <v>0.67265962997788886</v>
      </c>
      <c r="AA4952">
        <v>0</v>
      </c>
      <c r="AB4952">
        <v>0</v>
      </c>
      <c r="AC4952">
        <v>0</v>
      </c>
      <c r="AD4952">
        <v>0</v>
      </c>
      <c r="AE4952">
        <v>2.2667397364641335</v>
      </c>
    </row>
    <row r="4953" spans="1:31" x14ac:dyDescent="0.25">
      <c r="A4953">
        <v>1815661</v>
      </c>
      <c r="B4953">
        <v>1</v>
      </c>
      <c r="C4953" t="s">
        <v>81</v>
      </c>
      <c r="D4953" t="s">
        <v>112</v>
      </c>
      <c r="E4953" t="s">
        <v>146</v>
      </c>
      <c r="F4953" t="s">
        <v>14382</v>
      </c>
      <c r="G4953" t="s">
        <v>170</v>
      </c>
      <c r="H4953" t="s">
        <v>143</v>
      </c>
      <c r="I4953" t="s">
        <v>135</v>
      </c>
      <c r="J4953" t="s">
        <v>136</v>
      </c>
      <c r="K4953" t="s">
        <v>137</v>
      </c>
      <c r="L4953" t="s">
        <v>14383</v>
      </c>
      <c r="M4953" t="s">
        <v>14384</v>
      </c>
      <c r="N4953">
        <v>2.048888888</v>
      </c>
      <c r="O4953">
        <v>0</v>
      </c>
      <c r="P4953">
        <v>2</v>
      </c>
      <c r="Q4953">
        <v>0</v>
      </c>
      <c r="R4953">
        <v>8</v>
      </c>
      <c r="S4953">
        <v>0</v>
      </c>
      <c r="T4953">
        <v>2</v>
      </c>
      <c r="U4953">
        <v>0</v>
      </c>
      <c r="V4953">
        <v>0</v>
      </c>
      <c r="W4953">
        <v>0</v>
      </c>
      <c r="X4953">
        <v>6.1486138532840011E-2</v>
      </c>
      <c r="Y4953">
        <v>0</v>
      </c>
      <c r="Z4953">
        <v>0.11958414568232667</v>
      </c>
      <c r="AA4953">
        <v>0</v>
      </c>
      <c r="AB4953">
        <v>2.8148599784443267</v>
      </c>
      <c r="AC4953">
        <v>0</v>
      </c>
      <c r="AD4953">
        <v>0</v>
      </c>
      <c r="AE4953">
        <v>2.9959302626594932</v>
      </c>
    </row>
    <row r="4954" spans="1:31" x14ac:dyDescent="0.25">
      <c r="A4954">
        <v>1816202</v>
      </c>
      <c r="B4954">
        <v>1</v>
      </c>
      <c r="C4954" t="s">
        <v>81</v>
      </c>
      <c r="D4954" t="s">
        <v>112</v>
      </c>
      <c r="E4954" t="s">
        <v>291</v>
      </c>
      <c r="F4954" t="s">
        <v>14385</v>
      </c>
      <c r="G4954" t="s">
        <v>424</v>
      </c>
      <c r="H4954" t="s">
        <v>134</v>
      </c>
      <c r="I4954" t="s">
        <v>135</v>
      </c>
      <c r="J4954" t="s">
        <v>136</v>
      </c>
      <c r="K4954" t="s">
        <v>137</v>
      </c>
      <c r="L4954" t="s">
        <v>14386</v>
      </c>
      <c r="M4954" t="s">
        <v>14387</v>
      </c>
      <c r="N4954">
        <v>2.9791666659999998</v>
      </c>
      <c r="O4954">
        <v>0</v>
      </c>
      <c r="P4954">
        <v>64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20.656039506628403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20.656039506628403</v>
      </c>
    </row>
    <row r="4955" spans="1:31" x14ac:dyDescent="0.25">
      <c r="A4955">
        <v>1815807</v>
      </c>
      <c r="B4955">
        <v>1</v>
      </c>
      <c r="C4955" t="s">
        <v>81</v>
      </c>
      <c r="D4955" t="s">
        <v>128</v>
      </c>
      <c r="E4955" t="s">
        <v>131</v>
      </c>
      <c r="F4955" t="s">
        <v>14388</v>
      </c>
      <c r="G4955" t="s">
        <v>231</v>
      </c>
      <c r="H4955" t="s">
        <v>134</v>
      </c>
      <c r="I4955" t="s">
        <v>135</v>
      </c>
      <c r="J4955" t="s">
        <v>136</v>
      </c>
      <c r="K4955" t="s">
        <v>137</v>
      </c>
      <c r="L4955" t="s">
        <v>14389</v>
      </c>
      <c r="M4955" t="s">
        <v>14390</v>
      </c>
      <c r="N4955">
        <v>0.82583333299999995</v>
      </c>
      <c r="O4955">
        <v>0</v>
      </c>
      <c r="P4955">
        <v>3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0.40309859005702003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0.40309859005702003</v>
      </c>
    </row>
    <row r="4956" spans="1:31" x14ac:dyDescent="0.25">
      <c r="A4956">
        <v>1816142</v>
      </c>
      <c r="B4956">
        <v>1</v>
      </c>
      <c r="C4956" t="s">
        <v>80</v>
      </c>
      <c r="D4956" t="s">
        <v>106</v>
      </c>
      <c r="E4956" t="s">
        <v>131</v>
      </c>
      <c r="F4956" t="s">
        <v>14391</v>
      </c>
      <c r="G4956" t="s">
        <v>231</v>
      </c>
      <c r="H4956" t="s">
        <v>134</v>
      </c>
      <c r="I4956" t="s">
        <v>135</v>
      </c>
      <c r="J4956" t="s">
        <v>136</v>
      </c>
      <c r="K4956" t="s">
        <v>137</v>
      </c>
      <c r="L4956" t="s">
        <v>14392</v>
      </c>
      <c r="M4956" t="s">
        <v>14393</v>
      </c>
      <c r="N4956">
        <v>4.0719444439999997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1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5.2773631473960831</v>
      </c>
      <c r="AC4956">
        <v>0</v>
      </c>
      <c r="AD4956">
        <v>0</v>
      </c>
      <c r="AE4956">
        <v>5.2773631473960831</v>
      </c>
    </row>
    <row r="4957" spans="1:31" x14ac:dyDescent="0.25">
      <c r="A4957">
        <v>1815730</v>
      </c>
      <c r="B4957">
        <v>1</v>
      </c>
      <c r="C4957" t="s">
        <v>81</v>
      </c>
      <c r="D4957" t="s">
        <v>127</v>
      </c>
      <c r="E4957" t="s">
        <v>193</v>
      </c>
      <c r="F4957" t="s">
        <v>14394</v>
      </c>
      <c r="G4957" t="s">
        <v>235</v>
      </c>
      <c r="H4957" t="s">
        <v>134</v>
      </c>
      <c r="I4957" t="s">
        <v>135</v>
      </c>
      <c r="J4957" t="s">
        <v>136</v>
      </c>
      <c r="K4957" t="s">
        <v>137</v>
      </c>
      <c r="L4957" t="s">
        <v>14395</v>
      </c>
      <c r="M4957" t="s">
        <v>14396</v>
      </c>
      <c r="N4957">
        <v>4.9375</v>
      </c>
      <c r="O4957">
        <v>0</v>
      </c>
      <c r="P4957">
        <v>8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3.1135326893136051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3.1135326893136051</v>
      </c>
    </row>
    <row r="4958" spans="1:31" x14ac:dyDescent="0.25">
      <c r="A4958">
        <v>1816228</v>
      </c>
      <c r="B4958">
        <v>1</v>
      </c>
      <c r="C4958" t="s">
        <v>81</v>
      </c>
      <c r="D4958" t="s">
        <v>127</v>
      </c>
      <c r="E4958" t="s">
        <v>146</v>
      </c>
      <c r="F4958" t="s">
        <v>14397</v>
      </c>
      <c r="G4958" t="s">
        <v>170</v>
      </c>
      <c r="H4958" t="s">
        <v>143</v>
      </c>
      <c r="I4958" t="s">
        <v>135</v>
      </c>
      <c r="J4958" t="s">
        <v>136</v>
      </c>
      <c r="K4958" t="s">
        <v>137</v>
      </c>
      <c r="L4958" t="s">
        <v>14398</v>
      </c>
      <c r="M4958" t="s">
        <v>14399</v>
      </c>
      <c r="N4958">
        <v>13.6325</v>
      </c>
      <c r="O4958">
        <v>0</v>
      </c>
      <c r="P4958">
        <v>0</v>
      </c>
      <c r="Q4958">
        <v>0</v>
      </c>
      <c r="R4958">
        <v>5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21.814641348165576</v>
      </c>
      <c r="AA4958">
        <v>0</v>
      </c>
      <c r="AB4958">
        <v>0</v>
      </c>
      <c r="AC4958">
        <v>0</v>
      </c>
      <c r="AD4958">
        <v>0</v>
      </c>
      <c r="AE4958">
        <v>21.814641348165576</v>
      </c>
    </row>
    <row r="4959" spans="1:31" x14ac:dyDescent="0.25">
      <c r="A4959">
        <v>1815936</v>
      </c>
      <c r="B4959">
        <v>1</v>
      </c>
      <c r="C4959" t="s">
        <v>81</v>
      </c>
      <c r="D4959" t="s">
        <v>117</v>
      </c>
      <c r="E4959" t="s">
        <v>140</v>
      </c>
      <c r="F4959" t="s">
        <v>14400</v>
      </c>
      <c r="G4959" t="s">
        <v>142</v>
      </c>
      <c r="H4959" t="s">
        <v>143</v>
      </c>
      <c r="I4959" t="s">
        <v>199</v>
      </c>
      <c r="J4959" t="s">
        <v>136</v>
      </c>
      <c r="K4959" t="s">
        <v>137</v>
      </c>
      <c r="L4959" t="s">
        <v>14401</v>
      </c>
      <c r="M4959" t="s">
        <v>14402</v>
      </c>
      <c r="N4959">
        <v>7.2222220000000004E-3</v>
      </c>
      <c r="O4959">
        <v>1</v>
      </c>
      <c r="P4959">
        <v>717</v>
      </c>
      <c r="Q4959">
        <v>2</v>
      </c>
      <c r="R4959">
        <v>17</v>
      </c>
      <c r="S4959">
        <v>3</v>
      </c>
      <c r="T4959">
        <v>18</v>
      </c>
      <c r="U4959">
        <v>0</v>
      </c>
      <c r="V4959">
        <v>0</v>
      </c>
      <c r="W4959">
        <v>2.4252230831833333E-3</v>
      </c>
      <c r="X4959">
        <v>0.55101335937641449</v>
      </c>
      <c r="Y4959">
        <v>9.7740408140375004E-2</v>
      </c>
      <c r="Z4959">
        <v>9.7859936069783337E-3</v>
      </c>
      <c r="AA4959">
        <v>6.6182338237527782E-2</v>
      </c>
      <c r="AB4959">
        <v>3.1503125059509994E-2</v>
      </c>
      <c r="AC4959">
        <v>0</v>
      </c>
      <c r="AD4959">
        <v>0</v>
      </c>
      <c r="AE4959">
        <v>0.75865044750398891</v>
      </c>
    </row>
    <row r="4960" spans="1:31" x14ac:dyDescent="0.25">
      <c r="A4960">
        <v>1816328</v>
      </c>
      <c r="B4960">
        <v>1</v>
      </c>
      <c r="C4960" t="s">
        <v>80</v>
      </c>
      <c r="D4960" t="s">
        <v>94</v>
      </c>
      <c r="E4960" t="s">
        <v>131</v>
      </c>
      <c r="F4960" t="s">
        <v>14403</v>
      </c>
      <c r="G4960" t="s">
        <v>231</v>
      </c>
      <c r="H4960" t="s">
        <v>134</v>
      </c>
      <c r="I4960" t="s">
        <v>135</v>
      </c>
      <c r="J4960" t="s">
        <v>136</v>
      </c>
      <c r="K4960" t="s">
        <v>137</v>
      </c>
      <c r="L4960" t="s">
        <v>14404</v>
      </c>
      <c r="M4960" t="s">
        <v>14405</v>
      </c>
      <c r="N4960">
        <v>4.3047222219999997</v>
      </c>
      <c r="O4960">
        <v>0</v>
      </c>
      <c r="P4960">
        <v>11</v>
      </c>
      <c r="Q4960">
        <v>0</v>
      </c>
      <c r="R4960">
        <v>0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15.114922305391957</v>
      </c>
      <c r="Y4960">
        <v>0</v>
      </c>
      <c r="Z4960">
        <v>0</v>
      </c>
      <c r="AA4960">
        <v>0</v>
      </c>
      <c r="AB4960">
        <v>1.986432412387682</v>
      </c>
      <c r="AC4960">
        <v>0</v>
      </c>
      <c r="AD4960">
        <v>0</v>
      </c>
      <c r="AE4960">
        <v>17.101354717779639</v>
      </c>
    </row>
    <row r="4961" spans="1:31" x14ac:dyDescent="0.25">
      <c r="A4961">
        <v>1815890</v>
      </c>
      <c r="B4961">
        <v>1</v>
      </c>
      <c r="C4961" t="s">
        <v>80</v>
      </c>
      <c r="D4961" t="s">
        <v>109</v>
      </c>
      <c r="E4961" t="s">
        <v>193</v>
      </c>
      <c r="F4961" t="s">
        <v>14406</v>
      </c>
      <c r="G4961" t="s">
        <v>2090</v>
      </c>
      <c r="H4961" t="s">
        <v>134</v>
      </c>
      <c r="I4961" t="s">
        <v>135</v>
      </c>
      <c r="J4961" t="s">
        <v>136</v>
      </c>
      <c r="K4961" t="s">
        <v>137</v>
      </c>
      <c r="L4961" t="s">
        <v>14407</v>
      </c>
      <c r="M4961" t="s">
        <v>14408</v>
      </c>
      <c r="N4961">
        <v>0.90583333300000002</v>
      </c>
      <c r="O4961">
        <v>0</v>
      </c>
      <c r="P4961">
        <v>8</v>
      </c>
      <c r="Q4961">
        <v>0</v>
      </c>
      <c r="R4961">
        <v>1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0.98148781815341257</v>
      </c>
      <c r="Y4961">
        <v>0</v>
      </c>
      <c r="Z4961">
        <v>4.6548755459249996E-4</v>
      </c>
      <c r="AA4961">
        <v>0</v>
      </c>
      <c r="AB4961">
        <v>5.244354177554999E-3</v>
      </c>
      <c r="AC4961">
        <v>0</v>
      </c>
      <c r="AD4961">
        <v>0</v>
      </c>
      <c r="AE4961">
        <v>0.98719765988556007</v>
      </c>
    </row>
    <row r="4962" spans="1:31" x14ac:dyDescent="0.25">
      <c r="A4962">
        <v>1815727</v>
      </c>
      <c r="B4962">
        <v>1</v>
      </c>
      <c r="C4962" t="s">
        <v>80</v>
      </c>
      <c r="D4962" t="s">
        <v>93</v>
      </c>
      <c r="E4962" t="s">
        <v>193</v>
      </c>
      <c r="F4962" t="s">
        <v>14409</v>
      </c>
      <c r="G4962" t="s">
        <v>826</v>
      </c>
      <c r="H4962" t="s">
        <v>134</v>
      </c>
      <c r="I4962" t="s">
        <v>135</v>
      </c>
      <c r="J4962" t="s">
        <v>136</v>
      </c>
      <c r="K4962" t="s">
        <v>137</v>
      </c>
      <c r="L4962" t="s">
        <v>14410</v>
      </c>
      <c r="M4962" t="s">
        <v>14411</v>
      </c>
      <c r="N4962">
        <v>3.9130555550000001</v>
      </c>
      <c r="O4962">
        <v>0</v>
      </c>
      <c r="P4962">
        <v>36</v>
      </c>
      <c r="Q4962">
        <v>0</v>
      </c>
      <c r="R4962">
        <v>1</v>
      </c>
      <c r="S4962">
        <v>0</v>
      </c>
      <c r="T4962">
        <v>7</v>
      </c>
      <c r="U4962">
        <v>0</v>
      </c>
      <c r="V4962">
        <v>0</v>
      </c>
      <c r="W4962">
        <v>0</v>
      </c>
      <c r="X4962">
        <v>36.317468958236475</v>
      </c>
      <c r="Y4962">
        <v>0</v>
      </c>
      <c r="Z4962">
        <v>6.6896303541886386</v>
      </c>
      <c r="AA4962">
        <v>0</v>
      </c>
      <c r="AB4962">
        <v>43.087576317060268</v>
      </c>
      <c r="AC4962">
        <v>0</v>
      </c>
      <c r="AD4962">
        <v>0</v>
      </c>
      <c r="AE4962">
        <v>86.09467562948538</v>
      </c>
    </row>
    <row r="4963" spans="1:31" x14ac:dyDescent="0.25">
      <c r="A4963">
        <v>1815704</v>
      </c>
      <c r="B4963">
        <v>1</v>
      </c>
      <c r="C4963" t="s">
        <v>81</v>
      </c>
      <c r="D4963" t="s">
        <v>120</v>
      </c>
      <c r="E4963" t="s">
        <v>140</v>
      </c>
      <c r="F4963" t="s">
        <v>3237</v>
      </c>
      <c r="G4963" t="s">
        <v>142</v>
      </c>
      <c r="H4963" t="s">
        <v>143</v>
      </c>
      <c r="I4963" t="s">
        <v>135</v>
      </c>
      <c r="J4963" t="s">
        <v>136</v>
      </c>
      <c r="K4963" t="s">
        <v>137</v>
      </c>
      <c r="L4963" t="s">
        <v>14412</v>
      </c>
      <c r="M4963" t="s">
        <v>14413</v>
      </c>
      <c r="N4963">
        <v>0.59638888800000001</v>
      </c>
      <c r="O4963">
        <v>0</v>
      </c>
      <c r="P4963">
        <v>745</v>
      </c>
      <c r="Q4963">
        <v>0</v>
      </c>
      <c r="R4963">
        <v>25</v>
      </c>
      <c r="S4963">
        <v>1</v>
      </c>
      <c r="T4963">
        <v>154</v>
      </c>
      <c r="U4963">
        <v>0</v>
      </c>
      <c r="V4963">
        <v>0</v>
      </c>
      <c r="W4963">
        <v>0</v>
      </c>
      <c r="X4963">
        <v>81.740616486810183</v>
      </c>
      <c r="Y4963">
        <v>0</v>
      </c>
      <c r="Z4963">
        <v>3.1757893052218535</v>
      </c>
      <c r="AA4963">
        <v>0.66887447672253331</v>
      </c>
      <c r="AB4963">
        <v>34.656103753946162</v>
      </c>
      <c r="AC4963">
        <v>0</v>
      </c>
      <c r="AD4963">
        <v>0</v>
      </c>
      <c r="AE4963">
        <v>120.24138402270074</v>
      </c>
    </row>
    <row r="4964" spans="1:31" x14ac:dyDescent="0.25">
      <c r="A4964">
        <v>1815604</v>
      </c>
      <c r="B4964">
        <v>1</v>
      </c>
      <c r="C4964" t="s">
        <v>81</v>
      </c>
      <c r="D4964" t="s">
        <v>118</v>
      </c>
      <c r="E4964" t="s">
        <v>193</v>
      </c>
      <c r="F4964" t="s">
        <v>14300</v>
      </c>
      <c r="G4964" t="s">
        <v>235</v>
      </c>
      <c r="H4964" t="s">
        <v>134</v>
      </c>
      <c r="I4964" t="s">
        <v>135</v>
      </c>
      <c r="J4964" t="s">
        <v>136</v>
      </c>
      <c r="K4964" t="s">
        <v>137</v>
      </c>
      <c r="L4964" t="s">
        <v>14414</v>
      </c>
      <c r="M4964" t="s">
        <v>14415</v>
      </c>
      <c r="N4964">
        <v>0.57277777699999999</v>
      </c>
      <c r="O4964">
        <v>0</v>
      </c>
      <c r="P4964">
        <v>264</v>
      </c>
      <c r="Q4964">
        <v>0</v>
      </c>
      <c r="R4964">
        <v>0</v>
      </c>
      <c r="S4964">
        <v>0</v>
      </c>
      <c r="T4964">
        <v>19</v>
      </c>
      <c r="U4964">
        <v>0</v>
      </c>
      <c r="V4964">
        <v>0</v>
      </c>
      <c r="W4964">
        <v>0</v>
      </c>
      <c r="X4964">
        <v>23.722756580672332</v>
      </c>
      <c r="Y4964">
        <v>0</v>
      </c>
      <c r="Z4964">
        <v>0</v>
      </c>
      <c r="AA4964">
        <v>0</v>
      </c>
      <c r="AB4964">
        <v>5.2284088157900745</v>
      </c>
      <c r="AC4964">
        <v>0</v>
      </c>
      <c r="AD4964">
        <v>0</v>
      </c>
      <c r="AE4964">
        <v>28.951165396462407</v>
      </c>
    </row>
    <row r="4965" spans="1:31" x14ac:dyDescent="0.25">
      <c r="A4965">
        <v>1816437</v>
      </c>
      <c r="B4965">
        <v>1</v>
      </c>
      <c r="C4965" t="s">
        <v>80</v>
      </c>
      <c r="D4965" t="s">
        <v>97</v>
      </c>
      <c r="E4965" t="s">
        <v>193</v>
      </c>
      <c r="F4965" t="s">
        <v>14416</v>
      </c>
      <c r="G4965" t="s">
        <v>235</v>
      </c>
      <c r="H4965" t="s">
        <v>134</v>
      </c>
      <c r="I4965" t="s">
        <v>135</v>
      </c>
      <c r="J4965" t="s">
        <v>136</v>
      </c>
      <c r="K4965" t="s">
        <v>137</v>
      </c>
      <c r="L4965" t="s">
        <v>14417</v>
      </c>
      <c r="M4965" t="s">
        <v>14418</v>
      </c>
      <c r="N4965">
        <v>1.6872222219999999</v>
      </c>
      <c r="O4965">
        <v>0</v>
      </c>
      <c r="P4965">
        <v>1</v>
      </c>
      <c r="Q4965">
        <v>0</v>
      </c>
      <c r="R4965">
        <v>9</v>
      </c>
      <c r="S4965">
        <v>0</v>
      </c>
      <c r="T4965">
        <v>1</v>
      </c>
      <c r="U4965">
        <v>0</v>
      </c>
      <c r="V4965">
        <v>0</v>
      </c>
      <c r="W4965">
        <v>0</v>
      </c>
      <c r="X4965">
        <v>5.8175762927197222E-3</v>
      </c>
      <c r="Y4965">
        <v>0</v>
      </c>
      <c r="Z4965">
        <v>3.8946477790628333</v>
      </c>
      <c r="AA4965">
        <v>0</v>
      </c>
      <c r="AB4965">
        <v>20.618772441529554</v>
      </c>
      <c r="AC4965">
        <v>0</v>
      </c>
      <c r="AD4965">
        <v>0</v>
      </c>
      <c r="AE4965">
        <v>24.519237796885108</v>
      </c>
    </row>
    <row r="4966" spans="1:31" x14ac:dyDescent="0.25">
      <c r="A4966">
        <v>1815627</v>
      </c>
      <c r="B4966">
        <v>1</v>
      </c>
      <c r="C4966" t="s">
        <v>80</v>
      </c>
      <c r="D4966" t="s">
        <v>99</v>
      </c>
      <c r="E4966" t="s">
        <v>176</v>
      </c>
      <c r="F4966" t="s">
        <v>8298</v>
      </c>
      <c r="G4966" t="s">
        <v>142</v>
      </c>
      <c r="H4966" t="s">
        <v>143</v>
      </c>
      <c r="I4966" t="s">
        <v>135</v>
      </c>
      <c r="J4966" t="s">
        <v>136</v>
      </c>
      <c r="K4966" t="s">
        <v>137</v>
      </c>
      <c r="L4966" t="s">
        <v>14419</v>
      </c>
      <c r="M4966" t="s">
        <v>14420</v>
      </c>
      <c r="N4966">
        <v>0.159722222</v>
      </c>
      <c r="O4966">
        <v>3</v>
      </c>
      <c r="P4966">
        <v>1554</v>
      </c>
      <c r="Q4966">
        <v>1</v>
      </c>
      <c r="R4966">
        <v>25</v>
      </c>
      <c r="S4966">
        <v>6</v>
      </c>
      <c r="T4966">
        <v>121</v>
      </c>
      <c r="U4966">
        <v>0</v>
      </c>
      <c r="V4966">
        <v>2</v>
      </c>
      <c r="W4966">
        <v>0.56618727871499996</v>
      </c>
      <c r="X4966">
        <v>31.089073789996679</v>
      </c>
      <c r="Y4966">
        <v>0.1079970138961875</v>
      </c>
      <c r="Z4966">
        <v>0.56961514737484742</v>
      </c>
      <c r="AA4966">
        <v>1.4491893900589443</v>
      </c>
      <c r="AB4966">
        <v>6.5406888388206008</v>
      </c>
      <c r="AC4966">
        <v>0</v>
      </c>
      <c r="AD4966">
        <v>0.35285175078348613</v>
      </c>
      <c r="AE4966">
        <v>40.67560320964575</v>
      </c>
    </row>
    <row r="4967" spans="1:31" x14ac:dyDescent="0.25">
      <c r="A4967">
        <v>1816414</v>
      </c>
      <c r="B4967">
        <v>1</v>
      </c>
      <c r="C4967" t="s">
        <v>81</v>
      </c>
      <c r="D4967" t="s">
        <v>118</v>
      </c>
      <c r="E4967" t="s">
        <v>193</v>
      </c>
      <c r="F4967" t="s">
        <v>14421</v>
      </c>
      <c r="G4967" t="s">
        <v>235</v>
      </c>
      <c r="H4967" t="s">
        <v>134</v>
      </c>
      <c r="I4967" t="s">
        <v>135</v>
      </c>
      <c r="J4967" t="s">
        <v>136</v>
      </c>
      <c r="K4967" t="s">
        <v>137</v>
      </c>
      <c r="L4967" t="s">
        <v>14422</v>
      </c>
      <c r="M4967" t="s">
        <v>14423</v>
      </c>
      <c r="N4967">
        <v>2.37</v>
      </c>
      <c r="O4967">
        <v>0</v>
      </c>
      <c r="P4967">
        <v>12</v>
      </c>
      <c r="Q4967">
        <v>0</v>
      </c>
      <c r="R4967">
        <v>1</v>
      </c>
      <c r="S4967">
        <v>0</v>
      </c>
      <c r="T4967">
        <v>2</v>
      </c>
      <c r="U4967">
        <v>0</v>
      </c>
      <c r="V4967">
        <v>0</v>
      </c>
      <c r="W4967">
        <v>0</v>
      </c>
      <c r="X4967">
        <v>6.716113567448974</v>
      </c>
      <c r="Y4967">
        <v>0</v>
      </c>
      <c r="Z4967">
        <v>0.17654624462003332</v>
      </c>
      <c r="AA4967">
        <v>0</v>
      </c>
      <c r="AB4967">
        <v>0.72142514477776554</v>
      </c>
      <c r="AC4967">
        <v>0</v>
      </c>
      <c r="AD4967">
        <v>0</v>
      </c>
      <c r="AE4967">
        <v>7.6140849568467734</v>
      </c>
    </row>
    <row r="4968" spans="1:31" x14ac:dyDescent="0.25">
      <c r="A4968">
        <v>1815750</v>
      </c>
      <c r="B4968">
        <v>1</v>
      </c>
      <c r="C4968" t="s">
        <v>80</v>
      </c>
      <c r="D4968" t="s">
        <v>90</v>
      </c>
      <c r="E4968" t="s">
        <v>131</v>
      </c>
      <c r="F4968" t="s">
        <v>14424</v>
      </c>
      <c r="G4968" t="s">
        <v>133</v>
      </c>
      <c r="H4968" t="s">
        <v>134</v>
      </c>
      <c r="I4968" t="s">
        <v>135</v>
      </c>
      <c r="J4968" t="s">
        <v>136</v>
      </c>
      <c r="K4968" t="s">
        <v>137</v>
      </c>
      <c r="L4968" t="s">
        <v>14425</v>
      </c>
      <c r="M4968" t="s">
        <v>14426</v>
      </c>
      <c r="N4968">
        <v>1.3377777769999999</v>
      </c>
      <c r="O4968">
        <v>0</v>
      </c>
      <c r="P4968">
        <v>7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2.0758974011117615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2.0758974011117615</v>
      </c>
    </row>
    <row r="4969" spans="1:31" x14ac:dyDescent="0.25">
      <c r="A4969">
        <v>1815813</v>
      </c>
      <c r="B4969">
        <v>1</v>
      </c>
      <c r="C4969" t="s">
        <v>81</v>
      </c>
      <c r="D4969" t="s">
        <v>117</v>
      </c>
      <c r="E4969" t="s">
        <v>146</v>
      </c>
      <c r="F4969" t="s">
        <v>14270</v>
      </c>
      <c r="G4969" t="s">
        <v>142</v>
      </c>
      <c r="H4969" t="s">
        <v>143</v>
      </c>
      <c r="I4969" t="s">
        <v>199</v>
      </c>
      <c r="J4969" t="s">
        <v>136</v>
      </c>
      <c r="K4969" t="s">
        <v>137</v>
      </c>
      <c r="L4969" t="s">
        <v>14427</v>
      </c>
      <c r="M4969" t="s">
        <v>14428</v>
      </c>
      <c r="N4969">
        <v>3.0555555000000002E-2</v>
      </c>
      <c r="O4969">
        <v>0</v>
      </c>
      <c r="P4969">
        <v>491</v>
      </c>
      <c r="Q4969">
        <v>1</v>
      </c>
      <c r="R4969">
        <v>49</v>
      </c>
      <c r="S4969">
        <v>1</v>
      </c>
      <c r="T4969">
        <v>223</v>
      </c>
      <c r="U4969">
        <v>2</v>
      </c>
      <c r="V4969">
        <v>5</v>
      </c>
      <c r="W4969">
        <v>0</v>
      </c>
      <c r="X4969">
        <v>2.857508344362373</v>
      </c>
      <c r="Y4969">
        <v>0.48978130222651661</v>
      </c>
      <c r="Z4969">
        <v>0.44148597805274714</v>
      </c>
      <c r="AA4969">
        <v>0.64332067583153341</v>
      </c>
      <c r="AB4969">
        <v>5.5485694523637221</v>
      </c>
      <c r="AC4969">
        <v>6.3049682076294227</v>
      </c>
      <c r="AD4969">
        <v>5.3033465750265005</v>
      </c>
      <c r="AE4969">
        <v>21.588980535492816</v>
      </c>
    </row>
    <row r="4970" spans="1:31" x14ac:dyDescent="0.25">
      <c r="A4970">
        <v>1816251</v>
      </c>
      <c r="B4970">
        <v>1</v>
      </c>
      <c r="C4970" t="s">
        <v>80</v>
      </c>
      <c r="D4970" t="s">
        <v>83</v>
      </c>
      <c r="E4970" t="s">
        <v>131</v>
      </c>
      <c r="F4970" t="s">
        <v>14429</v>
      </c>
      <c r="G4970" t="s">
        <v>148</v>
      </c>
      <c r="H4970" t="s">
        <v>134</v>
      </c>
      <c r="I4970" t="s">
        <v>135</v>
      </c>
      <c r="J4970" t="s">
        <v>136</v>
      </c>
      <c r="K4970" t="s">
        <v>137</v>
      </c>
      <c r="L4970" t="s">
        <v>14430</v>
      </c>
      <c r="M4970" t="s">
        <v>14431</v>
      </c>
      <c r="N4970">
        <v>2.1058333330000001</v>
      </c>
      <c r="O4970">
        <v>0</v>
      </c>
      <c r="P4970">
        <v>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0.7565856607682917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0.7565856607682917</v>
      </c>
    </row>
    <row r="4971" spans="1:31" x14ac:dyDescent="0.25">
      <c r="A4971">
        <v>1816099</v>
      </c>
      <c r="B4971">
        <v>1</v>
      </c>
      <c r="C4971" t="s">
        <v>80</v>
      </c>
      <c r="D4971" t="s">
        <v>111</v>
      </c>
      <c r="E4971" t="s">
        <v>193</v>
      </c>
      <c r="F4971" t="s">
        <v>14432</v>
      </c>
      <c r="G4971" t="s">
        <v>235</v>
      </c>
      <c r="H4971" t="s">
        <v>134</v>
      </c>
      <c r="I4971" t="s">
        <v>135</v>
      </c>
      <c r="J4971" t="s">
        <v>136</v>
      </c>
      <c r="K4971" t="s">
        <v>137</v>
      </c>
      <c r="L4971" t="s">
        <v>14433</v>
      </c>
      <c r="M4971" t="s">
        <v>14434</v>
      </c>
      <c r="N4971">
        <v>2.130833333</v>
      </c>
      <c r="O4971">
        <v>0</v>
      </c>
      <c r="P4971">
        <v>5</v>
      </c>
      <c r="Q4971">
        <v>0</v>
      </c>
      <c r="R4971">
        <v>3</v>
      </c>
      <c r="S4971">
        <v>0</v>
      </c>
      <c r="T4971">
        <v>10</v>
      </c>
      <c r="U4971">
        <v>0</v>
      </c>
      <c r="V4971">
        <v>0</v>
      </c>
      <c r="W4971">
        <v>0</v>
      </c>
      <c r="X4971">
        <v>1.450076965045427</v>
      </c>
      <c r="Y4971">
        <v>0</v>
      </c>
      <c r="Z4971">
        <v>4.0539472589422942</v>
      </c>
      <c r="AA4971">
        <v>0</v>
      </c>
      <c r="AB4971">
        <v>76.793442191197315</v>
      </c>
      <c r="AC4971">
        <v>0</v>
      </c>
      <c r="AD4971">
        <v>0</v>
      </c>
      <c r="AE4971">
        <v>82.297466415185042</v>
      </c>
    </row>
    <row r="4972" spans="1:31" x14ac:dyDescent="0.25">
      <c r="A4972">
        <v>1815767</v>
      </c>
      <c r="B4972">
        <v>1</v>
      </c>
      <c r="C4972" t="s">
        <v>80</v>
      </c>
      <c r="D4972" t="s">
        <v>108</v>
      </c>
      <c r="E4972" t="s">
        <v>291</v>
      </c>
      <c r="F4972" t="s">
        <v>14435</v>
      </c>
      <c r="G4972" t="s">
        <v>424</v>
      </c>
      <c r="H4972" t="s">
        <v>134</v>
      </c>
      <c r="I4972" t="s">
        <v>135</v>
      </c>
      <c r="J4972" t="s">
        <v>136</v>
      </c>
      <c r="K4972" t="s">
        <v>137</v>
      </c>
      <c r="L4972" t="s">
        <v>14436</v>
      </c>
      <c r="M4972" t="s">
        <v>14437</v>
      </c>
      <c r="N4972">
        <v>1.6233333329999999</v>
      </c>
      <c r="O4972">
        <v>0</v>
      </c>
      <c r="P4972">
        <v>29</v>
      </c>
      <c r="Q4972">
        <v>0</v>
      </c>
      <c r="R4972">
        <v>5</v>
      </c>
      <c r="S4972">
        <v>0</v>
      </c>
      <c r="T4972">
        <v>4</v>
      </c>
      <c r="U4972">
        <v>0</v>
      </c>
      <c r="V4972">
        <v>0</v>
      </c>
      <c r="W4972">
        <v>0</v>
      </c>
      <c r="X4972">
        <v>5.0490950914961692</v>
      </c>
      <c r="Y4972">
        <v>0</v>
      </c>
      <c r="Z4972">
        <v>1.3771945414080004E-2</v>
      </c>
      <c r="AA4972">
        <v>0</v>
      </c>
      <c r="AB4972">
        <v>2.5790839731138533</v>
      </c>
      <c r="AC4972">
        <v>0</v>
      </c>
      <c r="AD4972">
        <v>0</v>
      </c>
      <c r="AE4972">
        <v>7.6419510100241022</v>
      </c>
    </row>
    <row r="4973" spans="1:31" x14ac:dyDescent="0.25">
      <c r="A4973">
        <v>1815621</v>
      </c>
      <c r="B4973">
        <v>1</v>
      </c>
      <c r="C4973" t="s">
        <v>80</v>
      </c>
      <c r="D4973" t="s">
        <v>88</v>
      </c>
      <c r="E4973" t="s">
        <v>176</v>
      </c>
      <c r="F4973" t="s">
        <v>14438</v>
      </c>
      <c r="G4973" t="s">
        <v>142</v>
      </c>
      <c r="H4973" t="s">
        <v>143</v>
      </c>
      <c r="I4973" t="s">
        <v>199</v>
      </c>
      <c r="J4973" t="s">
        <v>136</v>
      </c>
      <c r="K4973" t="s">
        <v>137</v>
      </c>
      <c r="L4973" t="s">
        <v>14439</v>
      </c>
      <c r="M4973" t="s">
        <v>14440</v>
      </c>
      <c r="N4973">
        <v>1.8333333E-2</v>
      </c>
      <c r="O4973">
        <v>0</v>
      </c>
      <c r="P4973">
        <v>4673</v>
      </c>
      <c r="Q4973">
        <v>0</v>
      </c>
      <c r="R4973">
        <v>1</v>
      </c>
      <c r="S4973">
        <v>1</v>
      </c>
      <c r="T4973">
        <v>248</v>
      </c>
      <c r="U4973">
        <v>0</v>
      </c>
      <c r="V4973">
        <v>0</v>
      </c>
      <c r="W4973">
        <v>0</v>
      </c>
      <c r="X4973">
        <v>13.425547867852273</v>
      </c>
      <c r="Y4973">
        <v>0</v>
      </c>
      <c r="Z4973">
        <v>6.1589999905500002E-4</v>
      </c>
      <c r="AA4973">
        <v>0</v>
      </c>
      <c r="AB4973">
        <v>1.657594008696651</v>
      </c>
      <c r="AC4973">
        <v>0</v>
      </c>
      <c r="AD4973">
        <v>0</v>
      </c>
      <c r="AE4973">
        <v>15.08375777654798</v>
      </c>
    </row>
    <row r="4974" spans="1:31" x14ac:dyDescent="0.25">
      <c r="A4974">
        <v>1816397</v>
      </c>
      <c r="B4974">
        <v>1</v>
      </c>
      <c r="C4974" t="s">
        <v>81</v>
      </c>
      <c r="D4974" t="s">
        <v>123</v>
      </c>
      <c r="E4974" t="s">
        <v>193</v>
      </c>
      <c r="F4974" t="s">
        <v>14441</v>
      </c>
      <c r="G4974" t="s">
        <v>373</v>
      </c>
      <c r="H4974" t="s">
        <v>134</v>
      </c>
      <c r="I4974" t="s">
        <v>135</v>
      </c>
      <c r="J4974" t="s">
        <v>136</v>
      </c>
      <c r="K4974" t="s">
        <v>137</v>
      </c>
      <c r="L4974" t="s">
        <v>14442</v>
      </c>
      <c r="M4974" t="s">
        <v>14443</v>
      </c>
      <c r="N4974">
        <v>1.345555555</v>
      </c>
      <c r="O4974">
        <v>0</v>
      </c>
      <c r="P4974">
        <v>144</v>
      </c>
      <c r="Q4974">
        <v>0</v>
      </c>
      <c r="R4974">
        <v>0</v>
      </c>
      <c r="S4974">
        <v>0</v>
      </c>
      <c r="T4974">
        <v>1</v>
      </c>
      <c r="U4974">
        <v>0</v>
      </c>
      <c r="V4974">
        <v>0</v>
      </c>
      <c r="W4974">
        <v>0</v>
      </c>
      <c r="X4974">
        <v>36.963143879715723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36.963143879715723</v>
      </c>
    </row>
    <row r="4975" spans="1:31" x14ac:dyDescent="0.25">
      <c r="A4975">
        <v>1816308</v>
      </c>
      <c r="B4975">
        <v>1</v>
      </c>
      <c r="C4975" t="s">
        <v>81</v>
      </c>
      <c r="D4975" t="s">
        <v>113</v>
      </c>
      <c r="E4975" t="s">
        <v>193</v>
      </c>
      <c r="F4975" t="s">
        <v>14444</v>
      </c>
      <c r="G4975" t="s">
        <v>373</v>
      </c>
      <c r="H4975" t="s">
        <v>134</v>
      </c>
      <c r="I4975" t="s">
        <v>135</v>
      </c>
      <c r="J4975" t="s">
        <v>136</v>
      </c>
      <c r="K4975" t="s">
        <v>137</v>
      </c>
      <c r="L4975" t="s">
        <v>14445</v>
      </c>
      <c r="M4975" t="s">
        <v>14446</v>
      </c>
      <c r="N4975">
        <v>2.9516666659999999</v>
      </c>
      <c r="O4975">
        <v>0</v>
      </c>
      <c r="P4975">
        <v>11</v>
      </c>
      <c r="Q4975">
        <v>0</v>
      </c>
      <c r="R4975">
        <v>1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3.9628778304419336</v>
      </c>
      <c r="Y4975">
        <v>0</v>
      </c>
      <c r="Z4975">
        <v>0.26912468964246999</v>
      </c>
      <c r="AA4975">
        <v>0</v>
      </c>
      <c r="AB4975">
        <v>0</v>
      </c>
      <c r="AC4975">
        <v>0</v>
      </c>
      <c r="AD4975">
        <v>0</v>
      </c>
      <c r="AE4975">
        <v>4.2320025200844036</v>
      </c>
    </row>
    <row r="4976" spans="1:31" x14ac:dyDescent="0.25">
      <c r="A4976">
        <v>1815667</v>
      </c>
      <c r="B4976">
        <v>1</v>
      </c>
      <c r="C4976" t="s">
        <v>80</v>
      </c>
      <c r="D4976" t="s">
        <v>83</v>
      </c>
      <c r="E4976" t="s">
        <v>193</v>
      </c>
      <c r="F4976" t="s">
        <v>9507</v>
      </c>
      <c r="G4976" t="s">
        <v>826</v>
      </c>
      <c r="H4976" t="s">
        <v>134</v>
      </c>
      <c r="I4976" t="s">
        <v>135</v>
      </c>
      <c r="J4976" t="s">
        <v>136</v>
      </c>
      <c r="K4976" t="s">
        <v>137</v>
      </c>
      <c r="L4976" t="s">
        <v>14447</v>
      </c>
      <c r="M4976" t="s">
        <v>13671</v>
      </c>
      <c r="N4976">
        <v>1.9141666660000001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30</v>
      </c>
      <c r="U4976">
        <v>0</v>
      </c>
      <c r="V4976">
        <v>3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44.136661808787437</v>
      </c>
      <c r="AC4976">
        <v>0</v>
      </c>
      <c r="AD4976">
        <v>114.73680683972897</v>
      </c>
      <c r="AE4976">
        <v>158.87346864851639</v>
      </c>
    </row>
    <row r="4977" spans="1:31" x14ac:dyDescent="0.25">
      <c r="A4977">
        <v>1816105</v>
      </c>
      <c r="B4977">
        <v>1</v>
      </c>
      <c r="C4977" t="s">
        <v>80</v>
      </c>
      <c r="D4977" t="s">
        <v>84</v>
      </c>
      <c r="E4977" t="s">
        <v>291</v>
      </c>
      <c r="F4977" t="s">
        <v>14448</v>
      </c>
      <c r="G4977" t="s">
        <v>279</v>
      </c>
      <c r="H4977" t="s">
        <v>134</v>
      </c>
      <c r="I4977" t="s">
        <v>135</v>
      </c>
      <c r="J4977" t="s">
        <v>136</v>
      </c>
      <c r="K4977" t="s">
        <v>137</v>
      </c>
      <c r="L4977" t="s">
        <v>14449</v>
      </c>
      <c r="M4977" t="s">
        <v>14450</v>
      </c>
      <c r="N4977">
        <v>0.36111111099999998</v>
      </c>
      <c r="O4977">
        <v>0</v>
      </c>
      <c r="P4977">
        <v>217</v>
      </c>
      <c r="Q4977">
        <v>0</v>
      </c>
      <c r="R4977">
        <v>22</v>
      </c>
      <c r="S4977">
        <v>0</v>
      </c>
      <c r="T4977">
        <v>26</v>
      </c>
      <c r="U4977">
        <v>0</v>
      </c>
      <c r="V4977">
        <v>0</v>
      </c>
      <c r="W4977">
        <v>0</v>
      </c>
      <c r="X4977">
        <v>23.634938170555088</v>
      </c>
      <c r="Y4977">
        <v>0</v>
      </c>
      <c r="Z4977">
        <v>4.2122570540264377</v>
      </c>
      <c r="AA4977">
        <v>0</v>
      </c>
      <c r="AB4977">
        <v>2.6022666175103861</v>
      </c>
      <c r="AC4977">
        <v>0</v>
      </c>
      <c r="AD4977">
        <v>0</v>
      </c>
      <c r="AE4977">
        <v>30.449461842091914</v>
      </c>
    </row>
    <row r="4978" spans="1:31" x14ac:dyDescent="0.25">
      <c r="A4978">
        <v>1816351</v>
      </c>
      <c r="B4978">
        <v>1</v>
      </c>
      <c r="C4978" t="s">
        <v>81</v>
      </c>
      <c r="D4978" t="s">
        <v>118</v>
      </c>
      <c r="E4978" t="s">
        <v>146</v>
      </c>
      <c r="F4978" t="s">
        <v>14451</v>
      </c>
      <c r="G4978" t="s">
        <v>142</v>
      </c>
      <c r="H4978" t="s">
        <v>143</v>
      </c>
      <c r="I4978" t="s">
        <v>135</v>
      </c>
      <c r="J4978" t="s">
        <v>136</v>
      </c>
      <c r="K4978" t="s">
        <v>137</v>
      </c>
      <c r="L4978" t="s">
        <v>14452</v>
      </c>
      <c r="M4978" t="s">
        <v>14453</v>
      </c>
      <c r="N4978">
        <v>0.96583333299999996</v>
      </c>
      <c r="O4978">
        <v>0</v>
      </c>
      <c r="P4978">
        <v>0</v>
      </c>
      <c r="Q4978">
        <v>24</v>
      </c>
      <c r="R4978">
        <v>31</v>
      </c>
      <c r="S4978">
        <v>4</v>
      </c>
      <c r="T4978">
        <v>3</v>
      </c>
      <c r="U4978">
        <v>0</v>
      </c>
      <c r="V4978">
        <v>0</v>
      </c>
      <c r="W4978">
        <v>0</v>
      </c>
      <c r="X4978">
        <v>0</v>
      </c>
      <c r="Y4978">
        <v>7.9196869021458882</v>
      </c>
      <c r="Z4978">
        <v>10.328136747563491</v>
      </c>
      <c r="AA4978">
        <v>18.173597193900228</v>
      </c>
      <c r="AB4978">
        <v>0.25572713764311672</v>
      </c>
      <c r="AC4978">
        <v>0</v>
      </c>
      <c r="AD4978">
        <v>0</v>
      </c>
      <c r="AE4978">
        <v>36.67714798125273</v>
      </c>
    </row>
    <row r="4979" spans="1:31" x14ac:dyDescent="0.25">
      <c r="A4979">
        <v>1816354</v>
      </c>
      <c r="B4979">
        <v>1</v>
      </c>
      <c r="C4979" t="s">
        <v>80</v>
      </c>
      <c r="D4979" t="s">
        <v>106</v>
      </c>
      <c r="E4979" t="s">
        <v>193</v>
      </c>
      <c r="F4979" t="s">
        <v>14454</v>
      </c>
      <c r="G4979" t="s">
        <v>826</v>
      </c>
      <c r="H4979" t="s">
        <v>134</v>
      </c>
      <c r="I4979" t="s">
        <v>135</v>
      </c>
      <c r="J4979" t="s">
        <v>136</v>
      </c>
      <c r="K4979" t="s">
        <v>137</v>
      </c>
      <c r="L4979" t="s">
        <v>14455</v>
      </c>
      <c r="M4979" t="s">
        <v>14456</v>
      </c>
      <c r="N4979">
        <v>3.4647222219999998</v>
      </c>
      <c r="O4979">
        <v>0</v>
      </c>
      <c r="P4979">
        <v>0</v>
      </c>
      <c r="Q4979">
        <v>0</v>
      </c>
      <c r="R4979">
        <v>4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3.0774458592879337</v>
      </c>
      <c r="AA4979">
        <v>0</v>
      </c>
      <c r="AB4979">
        <v>0</v>
      </c>
      <c r="AC4979">
        <v>0</v>
      </c>
      <c r="AD4979">
        <v>0</v>
      </c>
      <c r="AE4979">
        <v>3.0774458592879337</v>
      </c>
    </row>
    <row r="4980" spans="1:31" x14ac:dyDescent="0.25">
      <c r="A4980">
        <v>1815664</v>
      </c>
      <c r="B4980">
        <v>1</v>
      </c>
      <c r="C4980" t="s">
        <v>80</v>
      </c>
      <c r="D4980" t="s">
        <v>107</v>
      </c>
      <c r="E4980" t="s">
        <v>193</v>
      </c>
      <c r="F4980" t="s">
        <v>14457</v>
      </c>
      <c r="G4980" t="s">
        <v>235</v>
      </c>
      <c r="H4980" t="s">
        <v>134</v>
      </c>
      <c r="I4980" t="s">
        <v>135</v>
      </c>
      <c r="J4980" t="s">
        <v>136</v>
      </c>
      <c r="K4980" t="s">
        <v>137</v>
      </c>
      <c r="L4980" t="s">
        <v>14458</v>
      </c>
      <c r="M4980" t="s">
        <v>14459</v>
      </c>
      <c r="N4980">
        <v>2.6558333329999999</v>
      </c>
      <c r="O4980">
        <v>0</v>
      </c>
      <c r="P4980">
        <v>115</v>
      </c>
      <c r="Q4980">
        <v>0</v>
      </c>
      <c r="R4980">
        <v>0</v>
      </c>
      <c r="S4980">
        <v>0</v>
      </c>
      <c r="T4980">
        <v>9</v>
      </c>
      <c r="U4980">
        <v>0</v>
      </c>
      <c r="V4980">
        <v>1</v>
      </c>
      <c r="W4980">
        <v>0</v>
      </c>
      <c r="X4980">
        <v>31.731748849648167</v>
      </c>
      <c r="Y4980">
        <v>0</v>
      </c>
      <c r="Z4980">
        <v>0</v>
      </c>
      <c r="AA4980">
        <v>0</v>
      </c>
      <c r="AB4980">
        <v>11.873173683142344</v>
      </c>
      <c r="AC4980">
        <v>0</v>
      </c>
      <c r="AD4980">
        <v>5.993200907108772</v>
      </c>
      <c r="AE4980">
        <v>49.598123439899283</v>
      </c>
    </row>
    <row r="4981" spans="1:31" x14ac:dyDescent="0.25">
      <c r="A4981">
        <v>1815641</v>
      </c>
      <c r="B4981">
        <v>1</v>
      </c>
      <c r="C4981" t="s">
        <v>81</v>
      </c>
      <c r="D4981" t="s">
        <v>123</v>
      </c>
      <c r="E4981" t="s">
        <v>176</v>
      </c>
      <c r="F4981" t="s">
        <v>11271</v>
      </c>
      <c r="G4981" t="s">
        <v>142</v>
      </c>
      <c r="H4981" t="s">
        <v>143</v>
      </c>
      <c r="I4981" t="s">
        <v>135</v>
      </c>
      <c r="J4981" t="s">
        <v>136</v>
      </c>
      <c r="K4981" t="s">
        <v>137</v>
      </c>
      <c r="L4981" t="s">
        <v>14460</v>
      </c>
      <c r="M4981" t="s">
        <v>14461</v>
      </c>
      <c r="N4981">
        <v>1.4555555549999999</v>
      </c>
      <c r="O4981">
        <v>8</v>
      </c>
      <c r="P4981">
        <v>613</v>
      </c>
      <c r="Q4981">
        <v>27</v>
      </c>
      <c r="R4981">
        <v>70</v>
      </c>
      <c r="S4981">
        <v>12</v>
      </c>
      <c r="T4981">
        <v>92</v>
      </c>
      <c r="U4981">
        <v>1</v>
      </c>
      <c r="V4981">
        <v>0</v>
      </c>
      <c r="W4981">
        <v>3.4208748211490754</v>
      </c>
      <c r="X4981">
        <v>102.48982221898218</v>
      </c>
      <c r="Y4981">
        <v>71.085203714092074</v>
      </c>
      <c r="Z4981">
        <v>30.08978417607592</v>
      </c>
      <c r="AA4981">
        <v>47.383196610387934</v>
      </c>
      <c r="AB4981">
        <v>42.99825129614235</v>
      </c>
      <c r="AC4981">
        <v>52.232498729883226</v>
      </c>
      <c r="AD4981">
        <v>0</v>
      </c>
      <c r="AE4981">
        <v>349.69963156671275</v>
      </c>
    </row>
    <row r="4982" spans="1:31" x14ac:dyDescent="0.25">
      <c r="A4982">
        <v>1816188</v>
      </c>
      <c r="B4982">
        <v>1</v>
      </c>
      <c r="C4982" t="s">
        <v>80</v>
      </c>
      <c r="D4982" t="s">
        <v>106</v>
      </c>
      <c r="E4982" t="s">
        <v>193</v>
      </c>
      <c r="F4982" t="s">
        <v>14462</v>
      </c>
      <c r="G4982" t="s">
        <v>447</v>
      </c>
      <c r="H4982" t="s">
        <v>134</v>
      </c>
      <c r="I4982" t="s">
        <v>135</v>
      </c>
      <c r="J4982" t="s">
        <v>136</v>
      </c>
      <c r="K4982" t="s">
        <v>137</v>
      </c>
      <c r="L4982" t="s">
        <v>14463</v>
      </c>
      <c r="M4982" t="s">
        <v>14464</v>
      </c>
      <c r="N4982">
        <v>2.3605555549999999</v>
      </c>
      <c r="O4982">
        <v>0</v>
      </c>
      <c r="P4982">
        <v>7</v>
      </c>
      <c r="Q4982">
        <v>0</v>
      </c>
      <c r="R4982">
        <v>1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3.5954675476178553</v>
      </c>
      <c r="Y4982">
        <v>0</v>
      </c>
      <c r="Z4982">
        <v>1.9468632014332057</v>
      </c>
      <c r="AA4982">
        <v>0</v>
      </c>
      <c r="AB4982">
        <v>0</v>
      </c>
      <c r="AC4982">
        <v>0</v>
      </c>
      <c r="AD4982">
        <v>0</v>
      </c>
      <c r="AE4982">
        <v>5.5423307490510609</v>
      </c>
    </row>
    <row r="4983" spans="1:31" x14ac:dyDescent="0.25">
      <c r="A4983">
        <v>1816162</v>
      </c>
      <c r="B4983">
        <v>1</v>
      </c>
      <c r="C4983" t="s">
        <v>80</v>
      </c>
      <c r="D4983" t="s">
        <v>86</v>
      </c>
      <c r="E4983" t="s">
        <v>193</v>
      </c>
      <c r="F4983" t="s">
        <v>14465</v>
      </c>
      <c r="G4983" t="s">
        <v>235</v>
      </c>
      <c r="H4983" t="s">
        <v>134</v>
      </c>
      <c r="I4983" t="s">
        <v>135</v>
      </c>
      <c r="J4983" t="s">
        <v>136</v>
      </c>
      <c r="K4983" t="s">
        <v>137</v>
      </c>
      <c r="L4983" t="s">
        <v>14466</v>
      </c>
      <c r="M4983" t="s">
        <v>14467</v>
      </c>
      <c r="N4983">
        <v>1.497222222</v>
      </c>
      <c r="O4983">
        <v>0</v>
      </c>
      <c r="P4983">
        <v>79</v>
      </c>
      <c r="Q4983">
        <v>0</v>
      </c>
      <c r="R4983">
        <v>0</v>
      </c>
      <c r="S4983">
        <v>0</v>
      </c>
      <c r="T4983">
        <v>2</v>
      </c>
      <c r="U4983">
        <v>0</v>
      </c>
      <c r="V4983">
        <v>0</v>
      </c>
      <c r="W4983">
        <v>0</v>
      </c>
      <c r="X4983">
        <v>33.497161893239856</v>
      </c>
      <c r="Y4983">
        <v>0</v>
      </c>
      <c r="Z4983">
        <v>0</v>
      </c>
      <c r="AA4983">
        <v>0</v>
      </c>
      <c r="AB4983">
        <v>0.58550160360198999</v>
      </c>
      <c r="AC4983">
        <v>0</v>
      </c>
      <c r="AD4983">
        <v>0</v>
      </c>
      <c r="AE4983">
        <v>34.082663496841846</v>
      </c>
    </row>
    <row r="4984" spans="1:31" x14ac:dyDescent="0.25">
      <c r="A4984">
        <v>1816019</v>
      </c>
      <c r="B4984">
        <v>1</v>
      </c>
      <c r="C4984" t="s">
        <v>80</v>
      </c>
      <c r="D4984" t="s">
        <v>85</v>
      </c>
      <c r="E4984" t="s">
        <v>131</v>
      </c>
      <c r="F4984" t="s">
        <v>14468</v>
      </c>
      <c r="G4984" t="s">
        <v>209</v>
      </c>
      <c r="H4984" t="s">
        <v>134</v>
      </c>
      <c r="I4984" t="s">
        <v>135</v>
      </c>
      <c r="J4984" t="s">
        <v>136</v>
      </c>
      <c r="K4984" t="s">
        <v>137</v>
      </c>
      <c r="L4984" t="s">
        <v>14469</v>
      </c>
      <c r="M4984" t="s">
        <v>14470</v>
      </c>
      <c r="N4984">
        <v>5.2644444439999996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</row>
    <row r="4985" spans="1:31" x14ac:dyDescent="0.25">
      <c r="A4985">
        <v>1815896</v>
      </c>
      <c r="B4985">
        <v>1</v>
      </c>
      <c r="C4985" t="s">
        <v>80</v>
      </c>
      <c r="D4985" t="s">
        <v>84</v>
      </c>
      <c r="E4985" t="s">
        <v>193</v>
      </c>
      <c r="F4985" t="s">
        <v>14471</v>
      </c>
      <c r="G4985" t="s">
        <v>235</v>
      </c>
      <c r="H4985" t="s">
        <v>134</v>
      </c>
      <c r="I4985" t="s">
        <v>135</v>
      </c>
      <c r="J4985" t="s">
        <v>136</v>
      </c>
      <c r="K4985" t="s">
        <v>137</v>
      </c>
      <c r="L4985" t="s">
        <v>14472</v>
      </c>
      <c r="M4985" t="s">
        <v>14473</v>
      </c>
      <c r="N4985">
        <v>2.1672222219999999</v>
      </c>
      <c r="O4985">
        <v>0</v>
      </c>
      <c r="P4985">
        <v>149</v>
      </c>
      <c r="Q4985">
        <v>0</v>
      </c>
      <c r="R4985">
        <v>0</v>
      </c>
      <c r="S4985">
        <v>0</v>
      </c>
      <c r="T4985">
        <v>14</v>
      </c>
      <c r="U4985">
        <v>0</v>
      </c>
      <c r="V4985">
        <v>0</v>
      </c>
      <c r="W4985">
        <v>0</v>
      </c>
      <c r="X4985">
        <v>80.244672100682166</v>
      </c>
      <c r="Y4985">
        <v>0</v>
      </c>
      <c r="Z4985">
        <v>0</v>
      </c>
      <c r="AA4985">
        <v>0</v>
      </c>
      <c r="AB4985">
        <v>14.173543550192909</v>
      </c>
      <c r="AC4985">
        <v>0</v>
      </c>
      <c r="AD4985">
        <v>0</v>
      </c>
      <c r="AE4985">
        <v>94.418215650875069</v>
      </c>
    </row>
    <row r="4986" spans="1:31" x14ac:dyDescent="0.25">
      <c r="A4986">
        <v>1815790</v>
      </c>
      <c r="B4986">
        <v>1</v>
      </c>
      <c r="C4986" t="s">
        <v>80</v>
      </c>
      <c r="D4986" t="s">
        <v>94</v>
      </c>
      <c r="E4986" t="s">
        <v>176</v>
      </c>
      <c r="F4986" t="s">
        <v>5853</v>
      </c>
      <c r="G4986" t="s">
        <v>142</v>
      </c>
      <c r="H4986" t="s">
        <v>143</v>
      </c>
      <c r="I4986" t="s">
        <v>135</v>
      </c>
      <c r="J4986" t="s">
        <v>136</v>
      </c>
      <c r="K4986" t="s">
        <v>137</v>
      </c>
      <c r="L4986" t="s">
        <v>14474</v>
      </c>
      <c r="M4986" t="s">
        <v>14475</v>
      </c>
      <c r="N4986">
        <v>0.35916666600000002</v>
      </c>
      <c r="O4986">
        <v>0</v>
      </c>
      <c r="P4986">
        <v>1797</v>
      </c>
      <c r="Q4986">
        <v>6</v>
      </c>
      <c r="R4986">
        <v>12</v>
      </c>
      <c r="S4986">
        <v>13</v>
      </c>
      <c r="T4986">
        <v>152</v>
      </c>
      <c r="U4986">
        <v>0</v>
      </c>
      <c r="V4986">
        <v>0</v>
      </c>
      <c r="W4986">
        <v>0</v>
      </c>
      <c r="X4986">
        <v>53.078200163793639</v>
      </c>
      <c r="Y4986">
        <v>1.1007429626193241</v>
      </c>
      <c r="Z4986">
        <v>1.8694003593423403</v>
      </c>
      <c r="AA4986">
        <v>7.4193494384876022</v>
      </c>
      <c r="AB4986">
        <v>16.229952928648625</v>
      </c>
      <c r="AC4986">
        <v>0</v>
      </c>
      <c r="AD4986">
        <v>0</v>
      </c>
      <c r="AE4986">
        <v>79.697645852891526</v>
      </c>
    </row>
    <row r="4987" spans="1:31" x14ac:dyDescent="0.25">
      <c r="A4987">
        <v>1816288</v>
      </c>
      <c r="B4987">
        <v>1</v>
      </c>
      <c r="C4987" t="s">
        <v>80</v>
      </c>
      <c r="D4987" t="s">
        <v>107</v>
      </c>
      <c r="E4987" t="s">
        <v>193</v>
      </c>
      <c r="F4987" t="s">
        <v>14476</v>
      </c>
      <c r="G4987" t="s">
        <v>373</v>
      </c>
      <c r="H4987" t="s">
        <v>134</v>
      </c>
      <c r="I4987" t="s">
        <v>135</v>
      </c>
      <c r="J4987" t="s">
        <v>136</v>
      </c>
      <c r="K4987" t="s">
        <v>137</v>
      </c>
      <c r="L4987" t="s">
        <v>14477</v>
      </c>
      <c r="M4987" t="s">
        <v>14478</v>
      </c>
      <c r="N4987">
        <v>4.7450000000000001</v>
      </c>
      <c r="O4987">
        <v>0</v>
      </c>
      <c r="P4987">
        <v>84</v>
      </c>
      <c r="Q4987">
        <v>0</v>
      </c>
      <c r="R4987">
        <v>0</v>
      </c>
      <c r="S4987">
        <v>0</v>
      </c>
      <c r="T4987">
        <v>5</v>
      </c>
      <c r="U4987">
        <v>0</v>
      </c>
      <c r="V4987">
        <v>0</v>
      </c>
      <c r="W4987">
        <v>0</v>
      </c>
      <c r="X4987">
        <v>24.570407648966736</v>
      </c>
      <c r="Y4987">
        <v>0</v>
      </c>
      <c r="Z4987">
        <v>0</v>
      </c>
      <c r="AA4987">
        <v>0</v>
      </c>
      <c r="AB4987">
        <v>0.37593811458795001</v>
      </c>
      <c r="AC4987">
        <v>0</v>
      </c>
      <c r="AD4987">
        <v>0</v>
      </c>
      <c r="AE4987">
        <v>24.946345763554685</v>
      </c>
    </row>
    <row r="4988" spans="1:31" x14ac:dyDescent="0.25">
      <c r="A4988">
        <v>1815684</v>
      </c>
      <c r="B4988">
        <v>1</v>
      </c>
      <c r="C4988" t="s">
        <v>80</v>
      </c>
      <c r="D4988" t="s">
        <v>100</v>
      </c>
      <c r="E4988" t="s">
        <v>140</v>
      </c>
      <c r="F4988" t="s">
        <v>2408</v>
      </c>
      <c r="G4988" t="s">
        <v>142</v>
      </c>
      <c r="H4988" t="s">
        <v>143</v>
      </c>
      <c r="I4988" t="s">
        <v>135</v>
      </c>
      <c r="J4988" t="s">
        <v>136</v>
      </c>
      <c r="K4988" t="s">
        <v>137</v>
      </c>
      <c r="L4988" t="s">
        <v>14479</v>
      </c>
      <c r="M4988" t="s">
        <v>14480</v>
      </c>
      <c r="N4988">
        <v>1.9897222219999999</v>
      </c>
      <c r="O4988">
        <v>1</v>
      </c>
      <c r="P4988">
        <v>335</v>
      </c>
      <c r="Q4988">
        <v>94</v>
      </c>
      <c r="R4988">
        <v>116</v>
      </c>
      <c r="S4988">
        <v>3</v>
      </c>
      <c r="T4988">
        <v>31</v>
      </c>
      <c r="U4988">
        <v>0</v>
      </c>
      <c r="V4988">
        <v>0</v>
      </c>
      <c r="W4988">
        <v>0.7957871184262999</v>
      </c>
      <c r="X4988">
        <v>127.90120517338937</v>
      </c>
      <c r="Y4988">
        <v>1301.4253831671629</v>
      </c>
      <c r="Z4988">
        <v>164.91373233260896</v>
      </c>
      <c r="AA4988">
        <v>9.4318159180050518</v>
      </c>
      <c r="AB4988">
        <v>26.455212375264768</v>
      </c>
      <c r="AC4988">
        <v>0</v>
      </c>
      <c r="AD4988">
        <v>0</v>
      </c>
      <c r="AE4988">
        <v>1630.9231360848573</v>
      </c>
    </row>
    <row r="4989" spans="1:31" x14ac:dyDescent="0.25">
      <c r="A4989">
        <v>1816039</v>
      </c>
      <c r="B4989">
        <v>1</v>
      </c>
      <c r="C4989" t="s">
        <v>80</v>
      </c>
      <c r="D4989" t="s">
        <v>107</v>
      </c>
      <c r="E4989" t="s">
        <v>291</v>
      </c>
      <c r="F4989" t="s">
        <v>14481</v>
      </c>
      <c r="G4989" t="s">
        <v>424</v>
      </c>
      <c r="H4989" t="s">
        <v>134</v>
      </c>
      <c r="I4989" t="s">
        <v>135</v>
      </c>
      <c r="J4989" t="s">
        <v>136</v>
      </c>
      <c r="K4989" t="s">
        <v>137</v>
      </c>
      <c r="L4989" t="s">
        <v>14482</v>
      </c>
      <c r="M4989" t="s">
        <v>14483</v>
      </c>
      <c r="N4989">
        <v>1.5191666660000001</v>
      </c>
      <c r="O4989">
        <v>0</v>
      </c>
      <c r="P4989">
        <v>137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20.768081673308512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20.768081673308512</v>
      </c>
    </row>
    <row r="4990" spans="1:31" x14ac:dyDescent="0.25">
      <c r="A4990">
        <v>1816480</v>
      </c>
      <c r="B4990">
        <v>1</v>
      </c>
      <c r="C4990" t="s">
        <v>80</v>
      </c>
      <c r="D4990" t="s">
        <v>84</v>
      </c>
      <c r="E4990" t="s">
        <v>131</v>
      </c>
      <c r="F4990" t="s">
        <v>14484</v>
      </c>
      <c r="G4990" t="s">
        <v>231</v>
      </c>
      <c r="H4990" t="s">
        <v>134</v>
      </c>
      <c r="I4990" t="s">
        <v>135</v>
      </c>
      <c r="J4990" t="s">
        <v>136</v>
      </c>
      <c r="K4990" t="s">
        <v>137</v>
      </c>
      <c r="L4990" t="s">
        <v>14485</v>
      </c>
      <c r="M4990" t="s">
        <v>14486</v>
      </c>
      <c r="N4990">
        <v>1.4722222220000001</v>
      </c>
      <c r="O4990">
        <v>0</v>
      </c>
      <c r="P4990">
        <v>7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0.91451592108575852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0.91451592108575852</v>
      </c>
    </row>
    <row r="4991" spans="1:31" x14ac:dyDescent="0.25">
      <c r="A4991">
        <v>1816225</v>
      </c>
      <c r="B4991">
        <v>1</v>
      </c>
      <c r="C4991" t="s">
        <v>80</v>
      </c>
      <c r="D4991" t="s">
        <v>103</v>
      </c>
      <c r="E4991" t="s">
        <v>131</v>
      </c>
      <c r="F4991" t="s">
        <v>14487</v>
      </c>
      <c r="G4991" t="s">
        <v>133</v>
      </c>
      <c r="H4991" t="s">
        <v>134</v>
      </c>
      <c r="I4991" t="s">
        <v>135</v>
      </c>
      <c r="J4991" t="s">
        <v>136</v>
      </c>
      <c r="K4991" t="s">
        <v>137</v>
      </c>
      <c r="L4991" t="s">
        <v>14488</v>
      </c>
      <c r="M4991" t="s">
        <v>14489</v>
      </c>
      <c r="N4991">
        <v>2.855</v>
      </c>
      <c r="O4991">
        <v>0</v>
      </c>
      <c r="P4991">
        <v>6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2.4414444442689138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2.4414444442689138</v>
      </c>
    </row>
    <row r="4992" spans="1:31" x14ac:dyDescent="0.25">
      <c r="A4992">
        <v>1815833</v>
      </c>
      <c r="B4992">
        <v>1</v>
      </c>
      <c r="C4992" t="s">
        <v>81</v>
      </c>
      <c r="D4992" t="s">
        <v>123</v>
      </c>
      <c r="E4992" t="s">
        <v>193</v>
      </c>
      <c r="F4992" t="s">
        <v>14490</v>
      </c>
      <c r="G4992" t="s">
        <v>235</v>
      </c>
      <c r="H4992" t="s">
        <v>134</v>
      </c>
      <c r="I4992" t="s">
        <v>135</v>
      </c>
      <c r="J4992" t="s">
        <v>136</v>
      </c>
      <c r="K4992" t="s">
        <v>137</v>
      </c>
      <c r="L4992" t="s">
        <v>14491</v>
      </c>
      <c r="M4992" t="s">
        <v>14492</v>
      </c>
      <c r="N4992">
        <v>0.829166666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6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8.57466130571005</v>
      </c>
      <c r="AC4992">
        <v>0</v>
      </c>
      <c r="AD4992">
        <v>0</v>
      </c>
      <c r="AE4992">
        <v>8.57466130571005</v>
      </c>
    </row>
    <row r="4993" spans="1:31" x14ac:dyDescent="0.25">
      <c r="A4993">
        <v>1816182</v>
      </c>
      <c r="B4993">
        <v>1</v>
      </c>
      <c r="C4993" t="s">
        <v>80</v>
      </c>
      <c r="D4993" t="s">
        <v>101</v>
      </c>
      <c r="E4993" t="s">
        <v>291</v>
      </c>
      <c r="F4993" t="s">
        <v>14493</v>
      </c>
      <c r="G4993" t="s">
        <v>235</v>
      </c>
      <c r="H4993" t="s">
        <v>134</v>
      </c>
      <c r="I4993" t="s">
        <v>135</v>
      </c>
      <c r="J4993" t="s">
        <v>136</v>
      </c>
      <c r="K4993" t="s">
        <v>137</v>
      </c>
      <c r="L4993" t="s">
        <v>14494</v>
      </c>
      <c r="M4993" t="s">
        <v>14495</v>
      </c>
      <c r="N4993">
        <v>2.2761111110000001</v>
      </c>
      <c r="O4993">
        <v>0</v>
      </c>
      <c r="P4993">
        <v>22</v>
      </c>
      <c r="Q4993">
        <v>0</v>
      </c>
      <c r="R4993">
        <v>0</v>
      </c>
      <c r="S4993">
        <v>0</v>
      </c>
      <c r="T4993">
        <v>6</v>
      </c>
      <c r="U4993">
        <v>0</v>
      </c>
      <c r="V4993">
        <v>0</v>
      </c>
      <c r="W4993">
        <v>0</v>
      </c>
      <c r="X4993">
        <v>27.184357329437397</v>
      </c>
      <c r="Y4993">
        <v>0</v>
      </c>
      <c r="Z4993">
        <v>0</v>
      </c>
      <c r="AA4993">
        <v>0</v>
      </c>
      <c r="AB4993">
        <v>13.679661808720981</v>
      </c>
      <c r="AC4993">
        <v>0</v>
      </c>
      <c r="AD4993">
        <v>0</v>
      </c>
      <c r="AE4993">
        <v>40.864019138158376</v>
      </c>
    </row>
    <row r="4994" spans="1:31" x14ac:dyDescent="0.25">
      <c r="A4994">
        <v>1815653</v>
      </c>
      <c r="B4994">
        <v>1</v>
      </c>
      <c r="C4994" t="s">
        <v>81</v>
      </c>
      <c r="D4994" t="s">
        <v>120</v>
      </c>
      <c r="E4994" t="s">
        <v>140</v>
      </c>
      <c r="F4994" t="s">
        <v>5489</v>
      </c>
      <c r="G4994" t="s">
        <v>142</v>
      </c>
      <c r="H4994" t="s">
        <v>143</v>
      </c>
      <c r="I4994" t="s">
        <v>135</v>
      </c>
      <c r="J4994" t="s">
        <v>136</v>
      </c>
      <c r="K4994" t="s">
        <v>137</v>
      </c>
      <c r="L4994" t="s">
        <v>14496</v>
      </c>
      <c r="M4994" t="s">
        <v>14497</v>
      </c>
      <c r="N4994">
        <v>1.238611111</v>
      </c>
      <c r="O4994">
        <v>0</v>
      </c>
      <c r="P4994">
        <v>0</v>
      </c>
      <c r="Q4994">
        <v>32</v>
      </c>
      <c r="R4994">
        <v>31</v>
      </c>
      <c r="S4994">
        <v>3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149.35208648830266</v>
      </c>
      <c r="Z4994">
        <v>28.972132219885548</v>
      </c>
      <c r="AA4994">
        <v>5.9440063186231322</v>
      </c>
      <c r="AB4994">
        <v>0</v>
      </c>
      <c r="AC4994">
        <v>0</v>
      </c>
      <c r="AD4994">
        <v>0</v>
      </c>
      <c r="AE4994">
        <v>184.26822502681134</v>
      </c>
    </row>
    <row r="4995" spans="1:31" x14ac:dyDescent="0.25">
      <c r="A4995">
        <v>1815630</v>
      </c>
      <c r="B4995">
        <v>1</v>
      </c>
      <c r="C4995" t="s">
        <v>81</v>
      </c>
      <c r="D4995" t="s">
        <v>120</v>
      </c>
      <c r="E4995" t="s">
        <v>140</v>
      </c>
      <c r="F4995" t="s">
        <v>13665</v>
      </c>
      <c r="G4995" t="s">
        <v>142</v>
      </c>
      <c r="H4995" t="s">
        <v>143</v>
      </c>
      <c r="I4995" t="s">
        <v>199</v>
      </c>
      <c r="J4995" t="s">
        <v>136</v>
      </c>
      <c r="K4995" t="s">
        <v>137</v>
      </c>
      <c r="L4995" t="s">
        <v>14498</v>
      </c>
      <c r="M4995" t="s">
        <v>14499</v>
      </c>
      <c r="N4995">
        <v>1.1111111E-2</v>
      </c>
      <c r="O4995">
        <v>3</v>
      </c>
      <c r="P4995">
        <v>1725</v>
      </c>
      <c r="Q4995">
        <v>58</v>
      </c>
      <c r="R4995">
        <v>83</v>
      </c>
      <c r="S4995">
        <v>8</v>
      </c>
      <c r="T4995">
        <v>160</v>
      </c>
      <c r="U4995">
        <v>4</v>
      </c>
      <c r="V4995">
        <v>3</v>
      </c>
      <c r="W4995">
        <v>2.9023090319999995E-3</v>
      </c>
      <c r="X4995">
        <v>2.8050500477340909</v>
      </c>
      <c r="Y4995">
        <v>0.8138423524388112</v>
      </c>
      <c r="Z4995">
        <v>0.26562411056768886</v>
      </c>
      <c r="AA4995">
        <v>0.33106839360034446</v>
      </c>
      <c r="AB4995">
        <v>0.47890734670734431</v>
      </c>
      <c r="AC4995">
        <v>3.1491223355107554</v>
      </c>
      <c r="AD4995">
        <v>1.09305623784E-2</v>
      </c>
      <c r="AE4995">
        <v>7.8574474579694353</v>
      </c>
    </row>
    <row r="4996" spans="1:31" x14ac:dyDescent="0.25">
      <c r="A4996">
        <v>1815962</v>
      </c>
      <c r="B4996">
        <v>1</v>
      </c>
      <c r="C4996" t="s">
        <v>81</v>
      </c>
      <c r="D4996" t="s">
        <v>127</v>
      </c>
      <c r="E4996" t="s">
        <v>326</v>
      </c>
      <c r="F4996" t="s">
        <v>14500</v>
      </c>
      <c r="G4996" t="s">
        <v>209</v>
      </c>
      <c r="H4996" t="s">
        <v>134</v>
      </c>
      <c r="I4996" t="s">
        <v>135</v>
      </c>
      <c r="J4996" t="s">
        <v>136</v>
      </c>
      <c r="K4996" t="s">
        <v>137</v>
      </c>
      <c r="L4996" t="s">
        <v>14501</v>
      </c>
      <c r="M4996" t="s">
        <v>14502</v>
      </c>
      <c r="N4996">
        <v>1.007777777</v>
      </c>
      <c r="O4996">
        <v>0</v>
      </c>
      <c r="P4996">
        <v>9</v>
      </c>
      <c r="Q4996">
        <v>0</v>
      </c>
      <c r="R4996">
        <v>0</v>
      </c>
      <c r="S4996">
        <v>0</v>
      </c>
      <c r="T4996">
        <v>2</v>
      </c>
      <c r="U4996">
        <v>0</v>
      </c>
      <c r="V4996">
        <v>0</v>
      </c>
      <c r="W4996">
        <v>0</v>
      </c>
      <c r="X4996">
        <v>2.0318300744320057</v>
      </c>
      <c r="Y4996">
        <v>0</v>
      </c>
      <c r="Z4996">
        <v>0</v>
      </c>
      <c r="AA4996">
        <v>0</v>
      </c>
      <c r="AB4996">
        <v>1.5441701299336801</v>
      </c>
      <c r="AC4996">
        <v>0</v>
      </c>
      <c r="AD4996">
        <v>0</v>
      </c>
      <c r="AE4996">
        <v>3.5760002043656858</v>
      </c>
    </row>
    <row r="4997" spans="1:31" x14ac:dyDescent="0.25">
      <c r="A4997">
        <v>1815607</v>
      </c>
      <c r="B4997">
        <v>1</v>
      </c>
      <c r="C4997" t="s">
        <v>81</v>
      </c>
      <c r="D4997" t="s">
        <v>114</v>
      </c>
      <c r="E4997" t="s">
        <v>291</v>
      </c>
      <c r="F4997" t="s">
        <v>14503</v>
      </c>
      <c r="G4997" t="s">
        <v>424</v>
      </c>
      <c r="H4997" t="s">
        <v>134</v>
      </c>
      <c r="I4997" t="s">
        <v>135</v>
      </c>
      <c r="J4997" t="s">
        <v>136</v>
      </c>
      <c r="K4997" t="s">
        <v>137</v>
      </c>
      <c r="L4997" t="s">
        <v>14504</v>
      </c>
      <c r="M4997" t="s">
        <v>14505</v>
      </c>
      <c r="N4997">
        <v>1.380833333</v>
      </c>
      <c r="O4997">
        <v>0</v>
      </c>
      <c r="P4997">
        <v>44</v>
      </c>
      <c r="Q4997">
        <v>0</v>
      </c>
      <c r="R4997">
        <v>0</v>
      </c>
      <c r="S4997">
        <v>0</v>
      </c>
      <c r="T4997">
        <v>2</v>
      </c>
      <c r="U4997">
        <v>0</v>
      </c>
      <c r="V4997">
        <v>0</v>
      </c>
      <c r="W4997">
        <v>0</v>
      </c>
      <c r="X4997">
        <v>3.3582101843225693</v>
      </c>
      <c r="Y4997">
        <v>0</v>
      </c>
      <c r="Z4997">
        <v>0</v>
      </c>
      <c r="AA4997">
        <v>0</v>
      </c>
      <c r="AB4997">
        <v>0.11439565738078779</v>
      </c>
      <c r="AC4997">
        <v>0</v>
      </c>
      <c r="AD4997">
        <v>0</v>
      </c>
      <c r="AE4997">
        <v>3.472605841703357</v>
      </c>
    </row>
    <row r="4998" spans="1:31" x14ac:dyDescent="0.25">
      <c r="A4998">
        <v>1816148</v>
      </c>
      <c r="B4998">
        <v>1</v>
      </c>
      <c r="C4998" t="s">
        <v>81</v>
      </c>
      <c r="D4998" t="s">
        <v>121</v>
      </c>
      <c r="E4998" t="s">
        <v>291</v>
      </c>
      <c r="F4998" t="s">
        <v>14506</v>
      </c>
      <c r="G4998" t="s">
        <v>235</v>
      </c>
      <c r="H4998" t="s">
        <v>134</v>
      </c>
      <c r="I4998" t="s">
        <v>135</v>
      </c>
      <c r="J4998" t="s">
        <v>136</v>
      </c>
      <c r="K4998" t="s">
        <v>137</v>
      </c>
      <c r="L4998" t="s">
        <v>14507</v>
      </c>
      <c r="M4998" t="s">
        <v>14508</v>
      </c>
      <c r="N4998">
        <v>2.6530555549999999</v>
      </c>
      <c r="O4998">
        <v>0</v>
      </c>
      <c r="P4998">
        <v>57</v>
      </c>
      <c r="Q4998">
        <v>0</v>
      </c>
      <c r="R4998">
        <v>10</v>
      </c>
      <c r="S4998">
        <v>0</v>
      </c>
      <c r="T4998">
        <v>1</v>
      </c>
      <c r="U4998">
        <v>0</v>
      </c>
      <c r="V4998">
        <v>0</v>
      </c>
      <c r="W4998">
        <v>0</v>
      </c>
      <c r="X4998">
        <v>23.435512492930414</v>
      </c>
      <c r="Y4998">
        <v>0</v>
      </c>
      <c r="Z4998">
        <v>0.63220055276651643</v>
      </c>
      <c r="AA4998">
        <v>0</v>
      </c>
      <c r="AB4998">
        <v>1.7115995525469196</v>
      </c>
      <c r="AC4998">
        <v>0</v>
      </c>
      <c r="AD4998">
        <v>0</v>
      </c>
      <c r="AE4998">
        <v>25.779312598243848</v>
      </c>
    </row>
    <row r="4999" spans="1:31" x14ac:dyDescent="0.25">
      <c r="A4999">
        <v>1816486</v>
      </c>
      <c r="B4999">
        <v>1</v>
      </c>
      <c r="C4999" t="s">
        <v>80</v>
      </c>
      <c r="D4999" t="s">
        <v>85</v>
      </c>
      <c r="E4999" t="s">
        <v>146</v>
      </c>
      <c r="F4999" t="s">
        <v>14509</v>
      </c>
      <c r="G4999" t="s">
        <v>1471</v>
      </c>
      <c r="H4999" t="s">
        <v>143</v>
      </c>
      <c r="I4999" t="s">
        <v>135</v>
      </c>
      <c r="J4999" t="s">
        <v>136</v>
      </c>
      <c r="K4999" t="s">
        <v>137</v>
      </c>
      <c r="L4999" t="s">
        <v>14510</v>
      </c>
      <c r="M4999" t="s">
        <v>14511</v>
      </c>
      <c r="N4999">
        <v>1.2636111109999999</v>
      </c>
      <c r="O4999">
        <v>0</v>
      </c>
      <c r="P4999">
        <v>364</v>
      </c>
      <c r="Q4999">
        <v>0</v>
      </c>
      <c r="R4999">
        <v>0</v>
      </c>
      <c r="S4999">
        <v>0</v>
      </c>
      <c r="T4999">
        <v>16</v>
      </c>
      <c r="U4999">
        <v>0</v>
      </c>
      <c r="V4999">
        <v>0</v>
      </c>
      <c r="W4999">
        <v>0</v>
      </c>
      <c r="X4999">
        <v>158.4823869549603</v>
      </c>
      <c r="Y4999">
        <v>0</v>
      </c>
      <c r="Z4999">
        <v>0</v>
      </c>
      <c r="AA4999">
        <v>0</v>
      </c>
      <c r="AB4999">
        <v>3.5952107921005938</v>
      </c>
      <c r="AC4999">
        <v>0</v>
      </c>
      <c r="AD4999">
        <v>0</v>
      </c>
      <c r="AE4999">
        <v>162.07759774706091</v>
      </c>
    </row>
    <row r="5000" spans="1:31" x14ac:dyDescent="0.25">
      <c r="A5000">
        <v>1816171</v>
      </c>
      <c r="B5000">
        <v>1</v>
      </c>
      <c r="C5000" t="s">
        <v>80</v>
      </c>
      <c r="D5000" t="s">
        <v>93</v>
      </c>
      <c r="E5000" t="s">
        <v>193</v>
      </c>
      <c r="F5000" t="s">
        <v>14512</v>
      </c>
      <c r="G5000" t="s">
        <v>247</v>
      </c>
      <c r="H5000" t="s">
        <v>134</v>
      </c>
      <c r="I5000" t="s">
        <v>135</v>
      </c>
      <c r="J5000" t="s">
        <v>136</v>
      </c>
      <c r="K5000" t="s">
        <v>137</v>
      </c>
      <c r="L5000" t="s">
        <v>13810</v>
      </c>
      <c r="M5000" t="s">
        <v>14513</v>
      </c>
      <c r="N5000">
        <v>0.49055555499999998</v>
      </c>
      <c r="O5000">
        <v>0</v>
      </c>
      <c r="P5000">
        <v>3</v>
      </c>
      <c r="Q5000">
        <v>0</v>
      </c>
      <c r="R5000">
        <v>2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0.26469712153246111</v>
      </c>
      <c r="Y5000">
        <v>0</v>
      </c>
      <c r="Z5000">
        <v>0.19275717852772778</v>
      </c>
      <c r="AA5000">
        <v>0</v>
      </c>
      <c r="AB5000">
        <v>0</v>
      </c>
      <c r="AC5000">
        <v>0</v>
      </c>
      <c r="AD5000">
        <v>0</v>
      </c>
      <c r="AE5000">
        <v>0.45745430006018889</v>
      </c>
    </row>
    <row r="5001" spans="1:31" x14ac:dyDescent="0.25">
      <c r="A5001">
        <v>1815776</v>
      </c>
      <c r="B5001">
        <v>1</v>
      </c>
      <c r="C5001" t="s">
        <v>81</v>
      </c>
      <c r="D5001" t="s">
        <v>120</v>
      </c>
      <c r="E5001" t="s">
        <v>193</v>
      </c>
      <c r="F5001" t="s">
        <v>14514</v>
      </c>
      <c r="G5001" t="s">
        <v>235</v>
      </c>
      <c r="H5001" t="s">
        <v>134</v>
      </c>
      <c r="I5001" t="s">
        <v>135</v>
      </c>
      <c r="J5001" t="s">
        <v>136</v>
      </c>
      <c r="K5001" t="s">
        <v>137</v>
      </c>
      <c r="L5001" t="s">
        <v>14515</v>
      </c>
      <c r="M5001" t="s">
        <v>14516</v>
      </c>
      <c r="N5001">
        <v>1.3172222220000001</v>
      </c>
      <c r="O5001">
        <v>0</v>
      </c>
      <c r="P5001">
        <v>31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5.747453499930149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5.747453499930149</v>
      </c>
    </row>
    <row r="5002" spans="1:31" x14ac:dyDescent="0.25">
      <c r="A5002">
        <v>1816217</v>
      </c>
      <c r="B5002">
        <v>1</v>
      </c>
      <c r="C5002" t="s">
        <v>80</v>
      </c>
      <c r="D5002" t="s">
        <v>107</v>
      </c>
      <c r="E5002" t="s">
        <v>193</v>
      </c>
      <c r="F5002" t="s">
        <v>14517</v>
      </c>
      <c r="G5002" t="s">
        <v>235</v>
      </c>
      <c r="H5002" t="s">
        <v>134</v>
      </c>
      <c r="I5002" t="s">
        <v>135</v>
      </c>
      <c r="J5002" t="s">
        <v>136</v>
      </c>
      <c r="K5002" t="s">
        <v>137</v>
      </c>
      <c r="L5002" t="s">
        <v>14518</v>
      </c>
      <c r="M5002" t="s">
        <v>14519</v>
      </c>
      <c r="N5002">
        <v>5.3563888879999997</v>
      </c>
      <c r="O5002">
        <v>0</v>
      </c>
      <c r="P5002">
        <v>46</v>
      </c>
      <c r="Q5002">
        <v>0</v>
      </c>
      <c r="R5002">
        <v>1</v>
      </c>
      <c r="S5002">
        <v>0</v>
      </c>
      <c r="T5002">
        <v>8</v>
      </c>
      <c r="U5002">
        <v>0</v>
      </c>
      <c r="V5002">
        <v>0</v>
      </c>
      <c r="W5002">
        <v>0</v>
      </c>
      <c r="X5002">
        <v>32.965883139601743</v>
      </c>
      <c r="Y5002">
        <v>0</v>
      </c>
      <c r="Z5002">
        <v>0.66908760055561511</v>
      </c>
      <c r="AA5002">
        <v>0</v>
      </c>
      <c r="AB5002">
        <v>41.486102473279431</v>
      </c>
      <c r="AC5002">
        <v>0</v>
      </c>
      <c r="AD5002">
        <v>0</v>
      </c>
      <c r="AE5002">
        <v>75.121073213436787</v>
      </c>
    </row>
    <row r="5003" spans="1:31" x14ac:dyDescent="0.25">
      <c r="A5003">
        <v>1816340</v>
      </c>
      <c r="B5003">
        <v>1</v>
      </c>
      <c r="C5003" t="s">
        <v>80</v>
      </c>
      <c r="D5003" t="s">
        <v>110</v>
      </c>
      <c r="E5003" t="s">
        <v>131</v>
      </c>
      <c r="F5003" t="s">
        <v>14520</v>
      </c>
      <c r="G5003" t="s">
        <v>133</v>
      </c>
      <c r="H5003" t="s">
        <v>134</v>
      </c>
      <c r="I5003" t="s">
        <v>135</v>
      </c>
      <c r="J5003" t="s">
        <v>136</v>
      </c>
      <c r="K5003" t="s">
        <v>137</v>
      </c>
      <c r="L5003" t="s">
        <v>13429</v>
      </c>
      <c r="M5003" t="s">
        <v>14521</v>
      </c>
      <c r="N5003">
        <v>2.4088888879999999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1.7972228158612444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1.7972228158612444</v>
      </c>
    </row>
    <row r="5004" spans="1:31" x14ac:dyDescent="0.25">
      <c r="A5004">
        <v>1815753</v>
      </c>
      <c r="B5004">
        <v>1</v>
      </c>
      <c r="C5004" t="s">
        <v>81</v>
      </c>
      <c r="D5004" t="s">
        <v>116</v>
      </c>
      <c r="E5004" t="s">
        <v>291</v>
      </c>
      <c r="F5004" t="s">
        <v>14522</v>
      </c>
      <c r="G5004" t="s">
        <v>256</v>
      </c>
      <c r="H5004" t="s">
        <v>134</v>
      </c>
      <c r="I5004" t="s">
        <v>135</v>
      </c>
      <c r="J5004" t="s">
        <v>136</v>
      </c>
      <c r="K5004" t="s">
        <v>159</v>
      </c>
      <c r="L5004" t="s">
        <v>14523</v>
      </c>
      <c r="M5004" t="s">
        <v>14524</v>
      </c>
      <c r="N5004">
        <v>8.3730916660000005</v>
      </c>
      <c r="O5004">
        <v>0</v>
      </c>
      <c r="P5004">
        <v>79</v>
      </c>
      <c r="Q5004">
        <v>0</v>
      </c>
      <c r="R5004">
        <v>0</v>
      </c>
      <c r="S5004">
        <v>0</v>
      </c>
      <c r="T5004">
        <v>7</v>
      </c>
      <c r="U5004">
        <v>0</v>
      </c>
      <c r="V5004">
        <v>0</v>
      </c>
      <c r="W5004">
        <v>0</v>
      </c>
      <c r="X5004">
        <v>71.595308815891741</v>
      </c>
      <c r="Y5004">
        <v>0</v>
      </c>
      <c r="Z5004">
        <v>0</v>
      </c>
      <c r="AA5004">
        <v>0</v>
      </c>
      <c r="AB5004">
        <v>14.37135533114918</v>
      </c>
      <c r="AC5004">
        <v>0</v>
      </c>
      <c r="AD5004">
        <v>0</v>
      </c>
      <c r="AE5004">
        <v>85.966664147040916</v>
      </c>
    </row>
    <row r="5005" spans="1:31" x14ac:dyDescent="0.25">
      <c r="A5005">
        <v>1816357</v>
      </c>
      <c r="B5005">
        <v>1</v>
      </c>
      <c r="C5005" t="s">
        <v>81</v>
      </c>
      <c r="D5005" t="s">
        <v>120</v>
      </c>
      <c r="E5005" t="s">
        <v>131</v>
      </c>
      <c r="F5005" t="s">
        <v>14525</v>
      </c>
      <c r="G5005" t="s">
        <v>231</v>
      </c>
      <c r="H5005" t="s">
        <v>134</v>
      </c>
      <c r="I5005" t="s">
        <v>135</v>
      </c>
      <c r="J5005" t="s">
        <v>136</v>
      </c>
      <c r="K5005" t="s">
        <v>137</v>
      </c>
      <c r="L5005" t="s">
        <v>14526</v>
      </c>
      <c r="M5005" t="s">
        <v>14527</v>
      </c>
      <c r="N5005">
        <v>1.172222222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</row>
    <row r="5006" spans="1:31" x14ac:dyDescent="0.25">
      <c r="A5006">
        <v>1815816</v>
      </c>
      <c r="B5006">
        <v>1</v>
      </c>
      <c r="C5006" t="s">
        <v>80</v>
      </c>
      <c r="D5006" t="s">
        <v>85</v>
      </c>
      <c r="E5006" t="s">
        <v>193</v>
      </c>
      <c r="F5006" t="s">
        <v>14528</v>
      </c>
      <c r="G5006" t="s">
        <v>373</v>
      </c>
      <c r="H5006" t="s">
        <v>134</v>
      </c>
      <c r="I5006" t="s">
        <v>135</v>
      </c>
      <c r="J5006" t="s">
        <v>136</v>
      </c>
      <c r="K5006" t="s">
        <v>137</v>
      </c>
      <c r="L5006" t="s">
        <v>14529</v>
      </c>
      <c r="M5006" t="s">
        <v>14530</v>
      </c>
      <c r="N5006">
        <v>2.0036111110000001</v>
      </c>
      <c r="O5006">
        <v>0</v>
      </c>
      <c r="P5006">
        <v>28</v>
      </c>
      <c r="Q5006">
        <v>0</v>
      </c>
      <c r="R5006">
        <v>0</v>
      </c>
      <c r="S5006">
        <v>0</v>
      </c>
      <c r="T5006">
        <v>9</v>
      </c>
      <c r="U5006">
        <v>0</v>
      </c>
      <c r="V5006">
        <v>0</v>
      </c>
      <c r="W5006">
        <v>0</v>
      </c>
      <c r="X5006">
        <v>12.615316816471346</v>
      </c>
      <c r="Y5006">
        <v>0</v>
      </c>
      <c r="Z5006">
        <v>0</v>
      </c>
      <c r="AA5006">
        <v>0</v>
      </c>
      <c r="AB5006">
        <v>5.5605542448329386</v>
      </c>
      <c r="AC5006">
        <v>0</v>
      </c>
      <c r="AD5006">
        <v>0</v>
      </c>
      <c r="AE5006">
        <v>18.175871061304285</v>
      </c>
    </row>
    <row r="5007" spans="1:31" x14ac:dyDescent="0.25">
      <c r="A5007">
        <v>1816154</v>
      </c>
      <c r="B5007">
        <v>1</v>
      </c>
      <c r="C5007" t="s">
        <v>81</v>
      </c>
      <c r="D5007" t="s">
        <v>123</v>
      </c>
      <c r="E5007" t="s">
        <v>193</v>
      </c>
      <c r="F5007" t="s">
        <v>14531</v>
      </c>
      <c r="G5007" t="s">
        <v>235</v>
      </c>
      <c r="H5007" t="s">
        <v>134</v>
      </c>
      <c r="I5007" t="s">
        <v>135</v>
      </c>
      <c r="J5007" t="s">
        <v>136</v>
      </c>
      <c r="K5007" t="s">
        <v>137</v>
      </c>
      <c r="L5007" t="s">
        <v>14532</v>
      </c>
      <c r="M5007" t="s">
        <v>14533</v>
      </c>
      <c r="N5007">
        <v>1.8405555549999999</v>
      </c>
      <c r="O5007">
        <v>0</v>
      </c>
      <c r="P5007">
        <v>0</v>
      </c>
      <c r="Q5007">
        <v>0</v>
      </c>
      <c r="R5007">
        <v>4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0.36339788281434998</v>
      </c>
      <c r="AA5007">
        <v>0</v>
      </c>
      <c r="AB5007">
        <v>0</v>
      </c>
      <c r="AC5007">
        <v>0</v>
      </c>
      <c r="AD5007">
        <v>0</v>
      </c>
      <c r="AE5007">
        <v>0.36339788281434998</v>
      </c>
    </row>
    <row r="5008" spans="1:31" x14ac:dyDescent="0.25">
      <c r="A5008">
        <v>1815716</v>
      </c>
      <c r="B5008">
        <v>1</v>
      </c>
      <c r="C5008" t="s">
        <v>80</v>
      </c>
      <c r="D5008" t="s">
        <v>88</v>
      </c>
      <c r="E5008" t="s">
        <v>193</v>
      </c>
      <c r="F5008" t="s">
        <v>14534</v>
      </c>
      <c r="G5008" t="s">
        <v>279</v>
      </c>
      <c r="H5008" t="s">
        <v>134</v>
      </c>
      <c r="I5008" t="s">
        <v>135</v>
      </c>
      <c r="J5008" t="s">
        <v>136</v>
      </c>
      <c r="K5008" t="s">
        <v>137</v>
      </c>
      <c r="L5008" t="s">
        <v>14535</v>
      </c>
      <c r="M5008" t="s">
        <v>14536</v>
      </c>
      <c r="N5008">
        <v>1.794166666</v>
      </c>
      <c r="O5008">
        <v>0</v>
      </c>
      <c r="P5008">
        <v>84</v>
      </c>
      <c r="Q5008">
        <v>0</v>
      </c>
      <c r="R5008">
        <v>0</v>
      </c>
      <c r="S5008">
        <v>0</v>
      </c>
      <c r="T5008">
        <v>11</v>
      </c>
      <c r="U5008">
        <v>0</v>
      </c>
      <c r="V5008">
        <v>0</v>
      </c>
      <c r="W5008">
        <v>0</v>
      </c>
      <c r="X5008">
        <v>39.370001676131359</v>
      </c>
      <c r="Y5008">
        <v>0</v>
      </c>
      <c r="Z5008">
        <v>0</v>
      </c>
      <c r="AA5008">
        <v>0</v>
      </c>
      <c r="AB5008">
        <v>17.367612366656498</v>
      </c>
      <c r="AC5008">
        <v>0</v>
      </c>
      <c r="AD5008">
        <v>0</v>
      </c>
      <c r="AE5008">
        <v>56.737614042787854</v>
      </c>
    </row>
    <row r="5009" spans="1:31" x14ac:dyDescent="0.25">
      <c r="A5009">
        <v>1816108</v>
      </c>
      <c r="B5009">
        <v>1</v>
      </c>
      <c r="C5009" t="s">
        <v>80</v>
      </c>
      <c r="D5009" t="s">
        <v>90</v>
      </c>
      <c r="E5009" t="s">
        <v>193</v>
      </c>
      <c r="F5009" t="s">
        <v>14537</v>
      </c>
      <c r="G5009" t="s">
        <v>373</v>
      </c>
      <c r="H5009" t="s">
        <v>134</v>
      </c>
      <c r="I5009" t="s">
        <v>135</v>
      </c>
      <c r="J5009" t="s">
        <v>136</v>
      </c>
      <c r="K5009" t="s">
        <v>137</v>
      </c>
      <c r="L5009" t="s">
        <v>14538</v>
      </c>
      <c r="M5009" t="s">
        <v>14539</v>
      </c>
      <c r="N5009">
        <v>3.6319444440000002</v>
      </c>
      <c r="O5009">
        <v>0</v>
      </c>
      <c r="P5009">
        <v>20</v>
      </c>
      <c r="Q5009">
        <v>0</v>
      </c>
      <c r="R5009">
        <v>0</v>
      </c>
      <c r="S5009">
        <v>0</v>
      </c>
      <c r="T5009">
        <v>2</v>
      </c>
      <c r="U5009">
        <v>0</v>
      </c>
      <c r="V5009">
        <v>0</v>
      </c>
      <c r="W5009">
        <v>0</v>
      </c>
      <c r="X5009">
        <v>19.653230945927444</v>
      </c>
      <c r="Y5009">
        <v>0</v>
      </c>
      <c r="Z5009">
        <v>0</v>
      </c>
      <c r="AA5009">
        <v>0</v>
      </c>
      <c r="AB5009">
        <v>0.43015666185775003</v>
      </c>
      <c r="AC5009">
        <v>0</v>
      </c>
      <c r="AD5009">
        <v>0</v>
      </c>
      <c r="AE5009">
        <v>20.083387607785195</v>
      </c>
    </row>
    <row r="5010" spans="1:31" x14ac:dyDescent="0.25">
      <c r="A5010">
        <v>1815613</v>
      </c>
      <c r="B5010">
        <v>1</v>
      </c>
      <c r="C5010" t="s">
        <v>81</v>
      </c>
      <c r="D5010" t="s">
        <v>118</v>
      </c>
      <c r="E5010" t="s">
        <v>193</v>
      </c>
      <c r="F5010" t="s">
        <v>14540</v>
      </c>
      <c r="G5010" t="s">
        <v>279</v>
      </c>
      <c r="H5010" t="s">
        <v>134</v>
      </c>
      <c r="I5010" t="s">
        <v>135</v>
      </c>
      <c r="J5010" t="s">
        <v>136</v>
      </c>
      <c r="K5010" t="s">
        <v>137</v>
      </c>
      <c r="L5010" t="s">
        <v>14541</v>
      </c>
      <c r="M5010" t="s">
        <v>14542</v>
      </c>
      <c r="N5010">
        <v>15.990555555</v>
      </c>
      <c r="O5010">
        <v>0</v>
      </c>
      <c r="P5010">
        <v>174</v>
      </c>
      <c r="Q5010">
        <v>0</v>
      </c>
      <c r="R5010">
        <v>1</v>
      </c>
      <c r="S5010">
        <v>0</v>
      </c>
      <c r="T5010">
        <v>15</v>
      </c>
      <c r="U5010">
        <v>0</v>
      </c>
      <c r="V5010">
        <v>0</v>
      </c>
      <c r="W5010">
        <v>0</v>
      </c>
      <c r="X5010">
        <v>567.65265497447137</v>
      </c>
      <c r="Y5010">
        <v>0</v>
      </c>
      <c r="Z5010">
        <v>1.0843519337555252</v>
      </c>
      <c r="AA5010">
        <v>0</v>
      </c>
      <c r="AB5010">
        <v>92.334299697670971</v>
      </c>
      <c r="AC5010">
        <v>0</v>
      </c>
      <c r="AD5010">
        <v>0</v>
      </c>
      <c r="AE5010">
        <v>661.07130660589792</v>
      </c>
    </row>
    <row r="5011" spans="1:31" x14ac:dyDescent="0.25">
      <c r="A5011">
        <v>1816008</v>
      </c>
      <c r="B5011">
        <v>1</v>
      </c>
      <c r="C5011" t="s">
        <v>80</v>
      </c>
      <c r="D5011" t="s">
        <v>105</v>
      </c>
      <c r="E5011" t="s">
        <v>193</v>
      </c>
      <c r="F5011" t="s">
        <v>14543</v>
      </c>
      <c r="G5011" t="s">
        <v>235</v>
      </c>
      <c r="H5011" t="s">
        <v>134</v>
      </c>
      <c r="I5011" t="s">
        <v>135</v>
      </c>
      <c r="J5011" t="s">
        <v>136</v>
      </c>
      <c r="K5011" t="s">
        <v>137</v>
      </c>
      <c r="L5011" t="s">
        <v>14544</v>
      </c>
      <c r="M5011" t="s">
        <v>14545</v>
      </c>
      <c r="N5011">
        <v>0.99527777699999997</v>
      </c>
      <c r="O5011">
        <v>0</v>
      </c>
      <c r="P5011">
        <v>33</v>
      </c>
      <c r="Q5011">
        <v>0</v>
      </c>
      <c r="R5011">
        <v>0</v>
      </c>
      <c r="S5011">
        <v>0</v>
      </c>
      <c r="T5011">
        <v>2</v>
      </c>
      <c r="U5011">
        <v>0</v>
      </c>
      <c r="V5011">
        <v>0</v>
      </c>
      <c r="W5011">
        <v>0</v>
      </c>
      <c r="X5011">
        <v>8.5356033097996988</v>
      </c>
      <c r="Y5011">
        <v>0</v>
      </c>
      <c r="Z5011">
        <v>0</v>
      </c>
      <c r="AA5011">
        <v>0</v>
      </c>
      <c r="AB5011">
        <v>0.38809616261158669</v>
      </c>
      <c r="AC5011">
        <v>0</v>
      </c>
      <c r="AD5011">
        <v>0</v>
      </c>
      <c r="AE5011">
        <v>8.9236994724112861</v>
      </c>
    </row>
    <row r="5012" spans="1:31" x14ac:dyDescent="0.25">
      <c r="A5012">
        <v>1815736</v>
      </c>
      <c r="B5012">
        <v>1</v>
      </c>
      <c r="C5012" t="s">
        <v>80</v>
      </c>
      <c r="D5012" t="s">
        <v>104</v>
      </c>
      <c r="E5012" t="s">
        <v>193</v>
      </c>
      <c r="F5012" t="s">
        <v>14546</v>
      </c>
      <c r="G5012" t="s">
        <v>373</v>
      </c>
      <c r="H5012" t="s">
        <v>134</v>
      </c>
      <c r="I5012" t="s">
        <v>135</v>
      </c>
      <c r="J5012" t="s">
        <v>136</v>
      </c>
      <c r="K5012" t="s">
        <v>137</v>
      </c>
      <c r="L5012" t="s">
        <v>14547</v>
      </c>
      <c r="M5012" t="s">
        <v>14548</v>
      </c>
      <c r="N5012">
        <v>2.1802777770000001</v>
      </c>
      <c r="O5012">
        <v>0</v>
      </c>
      <c r="P5012">
        <v>274</v>
      </c>
      <c r="Q5012">
        <v>0</v>
      </c>
      <c r="R5012">
        <v>0</v>
      </c>
      <c r="S5012">
        <v>0</v>
      </c>
      <c r="T5012">
        <v>15</v>
      </c>
      <c r="U5012">
        <v>0</v>
      </c>
      <c r="V5012">
        <v>0</v>
      </c>
      <c r="W5012">
        <v>0</v>
      </c>
      <c r="X5012">
        <v>141.99938971332062</v>
      </c>
      <c r="Y5012">
        <v>0</v>
      </c>
      <c r="Z5012">
        <v>0</v>
      </c>
      <c r="AA5012">
        <v>0</v>
      </c>
      <c r="AB5012">
        <v>11.430811929274196</v>
      </c>
      <c r="AC5012">
        <v>0</v>
      </c>
      <c r="AD5012">
        <v>0</v>
      </c>
      <c r="AE5012">
        <v>153.43020164259482</v>
      </c>
    </row>
    <row r="5013" spans="1:31" x14ac:dyDescent="0.25">
      <c r="A5013">
        <v>1815593</v>
      </c>
      <c r="B5013">
        <v>1</v>
      </c>
      <c r="C5013" t="s">
        <v>80</v>
      </c>
      <c r="D5013" t="s">
        <v>100</v>
      </c>
      <c r="E5013" t="s">
        <v>146</v>
      </c>
      <c r="F5013" t="s">
        <v>13934</v>
      </c>
      <c r="G5013" t="s">
        <v>142</v>
      </c>
      <c r="H5013" t="s">
        <v>143</v>
      </c>
      <c r="I5013" t="s">
        <v>135</v>
      </c>
      <c r="J5013" t="s">
        <v>136</v>
      </c>
      <c r="K5013" t="s">
        <v>137</v>
      </c>
      <c r="L5013" t="s">
        <v>14549</v>
      </c>
      <c r="M5013" t="s">
        <v>14550</v>
      </c>
      <c r="N5013">
        <v>0.65166666600000001</v>
      </c>
      <c r="O5013">
        <v>0</v>
      </c>
      <c r="P5013">
        <v>792</v>
      </c>
      <c r="Q5013">
        <v>0</v>
      </c>
      <c r="R5013">
        <v>113</v>
      </c>
      <c r="S5013">
        <v>0</v>
      </c>
      <c r="T5013">
        <v>84</v>
      </c>
      <c r="U5013">
        <v>0</v>
      </c>
      <c r="V5013">
        <v>0</v>
      </c>
      <c r="W5013">
        <v>0</v>
      </c>
      <c r="X5013">
        <v>161.356973669235</v>
      </c>
      <c r="Y5013">
        <v>0</v>
      </c>
      <c r="Z5013">
        <v>39.419831064528168</v>
      </c>
      <c r="AA5013">
        <v>0</v>
      </c>
      <c r="AB5013">
        <v>25.734183478739709</v>
      </c>
      <c r="AC5013">
        <v>0</v>
      </c>
      <c r="AD5013">
        <v>0</v>
      </c>
      <c r="AE5013">
        <v>226.51098821250289</v>
      </c>
    </row>
    <row r="5014" spans="1:31" x14ac:dyDescent="0.25">
      <c r="A5014">
        <v>1815856</v>
      </c>
      <c r="B5014">
        <v>1</v>
      </c>
      <c r="C5014" t="s">
        <v>80</v>
      </c>
      <c r="D5014" t="s">
        <v>96</v>
      </c>
      <c r="E5014" t="s">
        <v>193</v>
      </c>
      <c r="F5014" t="s">
        <v>14551</v>
      </c>
      <c r="G5014" t="s">
        <v>263</v>
      </c>
      <c r="H5014" t="s">
        <v>134</v>
      </c>
      <c r="I5014" t="s">
        <v>135</v>
      </c>
      <c r="J5014" t="s">
        <v>136</v>
      </c>
      <c r="K5014" t="s">
        <v>159</v>
      </c>
      <c r="L5014" t="s">
        <v>14552</v>
      </c>
      <c r="M5014" t="s">
        <v>14553</v>
      </c>
      <c r="N5014">
        <v>4.75</v>
      </c>
      <c r="O5014">
        <v>0</v>
      </c>
      <c r="P5014">
        <v>68</v>
      </c>
      <c r="Q5014">
        <v>0</v>
      </c>
      <c r="R5014">
        <v>0</v>
      </c>
      <c r="S5014">
        <v>0</v>
      </c>
      <c r="T5014">
        <v>8</v>
      </c>
      <c r="U5014">
        <v>0</v>
      </c>
      <c r="V5014">
        <v>0</v>
      </c>
      <c r="W5014">
        <v>0</v>
      </c>
      <c r="X5014">
        <v>140.73784646564621</v>
      </c>
      <c r="Y5014">
        <v>0</v>
      </c>
      <c r="Z5014">
        <v>0</v>
      </c>
      <c r="AA5014">
        <v>0</v>
      </c>
      <c r="AB5014">
        <v>103.59205074556029</v>
      </c>
      <c r="AC5014">
        <v>0</v>
      </c>
      <c r="AD5014">
        <v>0</v>
      </c>
      <c r="AE5014">
        <v>244.32989721120651</v>
      </c>
    </row>
    <row r="5015" spans="1:31" x14ac:dyDescent="0.25">
      <c r="A5015">
        <v>1815879</v>
      </c>
      <c r="B5015">
        <v>1</v>
      </c>
      <c r="C5015" t="s">
        <v>81</v>
      </c>
      <c r="D5015" t="s">
        <v>115</v>
      </c>
      <c r="E5015" t="s">
        <v>193</v>
      </c>
      <c r="F5015" t="s">
        <v>14554</v>
      </c>
      <c r="G5015" t="s">
        <v>235</v>
      </c>
      <c r="H5015" t="s">
        <v>134</v>
      </c>
      <c r="I5015" t="s">
        <v>135</v>
      </c>
      <c r="J5015" t="s">
        <v>136</v>
      </c>
      <c r="K5015" t="s">
        <v>137</v>
      </c>
      <c r="L5015" t="s">
        <v>14555</v>
      </c>
      <c r="M5015" t="s">
        <v>14556</v>
      </c>
      <c r="N5015">
        <v>5.4616666660000002</v>
      </c>
      <c r="O5015">
        <v>0</v>
      </c>
      <c r="P5015">
        <v>14</v>
      </c>
      <c r="Q5015">
        <v>0</v>
      </c>
      <c r="R5015">
        <v>1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3.596125670607103</v>
      </c>
      <c r="Y5015">
        <v>0</v>
      </c>
      <c r="Z5015">
        <v>3.0648680192483335E-3</v>
      </c>
      <c r="AA5015">
        <v>0</v>
      </c>
      <c r="AB5015">
        <v>0</v>
      </c>
      <c r="AC5015">
        <v>0</v>
      </c>
      <c r="AD5015">
        <v>0</v>
      </c>
      <c r="AE5015">
        <v>3.5991905386263512</v>
      </c>
    </row>
    <row r="5016" spans="1:31" x14ac:dyDescent="0.25">
      <c r="A5016">
        <v>1816214</v>
      </c>
      <c r="B5016">
        <v>1</v>
      </c>
      <c r="C5016" t="s">
        <v>80</v>
      </c>
      <c r="D5016" t="s">
        <v>107</v>
      </c>
      <c r="E5016" t="s">
        <v>131</v>
      </c>
      <c r="F5016" t="s">
        <v>14557</v>
      </c>
      <c r="G5016" t="s">
        <v>231</v>
      </c>
      <c r="H5016" t="s">
        <v>134</v>
      </c>
      <c r="I5016" t="s">
        <v>135</v>
      </c>
      <c r="J5016" t="s">
        <v>136</v>
      </c>
      <c r="K5016" t="s">
        <v>137</v>
      </c>
      <c r="L5016" t="s">
        <v>14558</v>
      </c>
      <c r="M5016" t="s">
        <v>14559</v>
      </c>
      <c r="N5016">
        <v>2.0844444439999998</v>
      </c>
      <c r="O5016">
        <v>0</v>
      </c>
      <c r="P5016">
        <v>1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7.326978737626666E-2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7.326978737626666E-2</v>
      </c>
    </row>
    <row r="5017" spans="1:31" x14ac:dyDescent="0.25">
      <c r="A5017">
        <v>1816028</v>
      </c>
      <c r="B5017">
        <v>1</v>
      </c>
      <c r="C5017" t="s">
        <v>80</v>
      </c>
      <c r="D5017" t="s">
        <v>110</v>
      </c>
      <c r="E5017" t="s">
        <v>193</v>
      </c>
      <c r="F5017" t="s">
        <v>14560</v>
      </c>
      <c r="G5017" t="s">
        <v>235</v>
      </c>
      <c r="H5017" t="s">
        <v>134</v>
      </c>
      <c r="I5017" t="s">
        <v>135</v>
      </c>
      <c r="J5017" t="s">
        <v>136</v>
      </c>
      <c r="K5017" t="s">
        <v>137</v>
      </c>
      <c r="L5017" t="s">
        <v>14561</v>
      </c>
      <c r="M5017" t="s">
        <v>14562</v>
      </c>
      <c r="N5017">
        <v>2.86</v>
      </c>
      <c r="O5017">
        <v>0</v>
      </c>
      <c r="P5017">
        <v>20</v>
      </c>
      <c r="Q5017">
        <v>0</v>
      </c>
      <c r="R5017">
        <v>0</v>
      </c>
      <c r="S5017">
        <v>0</v>
      </c>
      <c r="T5017">
        <v>2</v>
      </c>
      <c r="U5017">
        <v>0</v>
      </c>
      <c r="V5017">
        <v>0</v>
      </c>
      <c r="W5017">
        <v>0</v>
      </c>
      <c r="X5017">
        <v>19.17084798830841</v>
      </c>
      <c r="Y5017">
        <v>0</v>
      </c>
      <c r="Z5017">
        <v>0</v>
      </c>
      <c r="AA5017">
        <v>0</v>
      </c>
      <c r="AB5017">
        <v>4.4831050588045006E-2</v>
      </c>
      <c r="AC5017">
        <v>0</v>
      </c>
      <c r="AD5017">
        <v>0</v>
      </c>
      <c r="AE5017">
        <v>19.215679038896454</v>
      </c>
    </row>
    <row r="5018" spans="1:31" x14ac:dyDescent="0.25">
      <c r="A5018">
        <v>1815779</v>
      </c>
      <c r="B5018">
        <v>1</v>
      </c>
      <c r="C5018" t="s">
        <v>81</v>
      </c>
      <c r="D5018" t="s">
        <v>127</v>
      </c>
      <c r="E5018" t="s">
        <v>193</v>
      </c>
      <c r="F5018" t="s">
        <v>14563</v>
      </c>
      <c r="G5018" t="s">
        <v>235</v>
      </c>
      <c r="H5018" t="s">
        <v>134</v>
      </c>
      <c r="I5018" t="s">
        <v>135</v>
      </c>
      <c r="J5018" t="s">
        <v>136</v>
      </c>
      <c r="K5018" t="s">
        <v>137</v>
      </c>
      <c r="L5018" t="s">
        <v>14564</v>
      </c>
      <c r="M5018" t="s">
        <v>14565</v>
      </c>
      <c r="N5018">
        <v>3.8336111110000002</v>
      </c>
      <c r="O5018">
        <v>0</v>
      </c>
      <c r="P5018">
        <v>14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8.1658379931501468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8.1658379931501468</v>
      </c>
    </row>
    <row r="5019" spans="1:31" x14ac:dyDescent="0.25">
      <c r="A5019">
        <v>1815693</v>
      </c>
      <c r="B5019">
        <v>1</v>
      </c>
      <c r="C5019" t="s">
        <v>80</v>
      </c>
      <c r="D5019" t="s">
        <v>88</v>
      </c>
      <c r="E5019" t="s">
        <v>146</v>
      </c>
      <c r="F5019" t="s">
        <v>10790</v>
      </c>
      <c r="G5019" t="s">
        <v>170</v>
      </c>
      <c r="H5019" t="s">
        <v>143</v>
      </c>
      <c r="I5019" t="s">
        <v>135</v>
      </c>
      <c r="J5019" t="s">
        <v>136</v>
      </c>
      <c r="K5019" t="s">
        <v>137</v>
      </c>
      <c r="L5019" t="s">
        <v>14566</v>
      </c>
      <c r="M5019" t="s">
        <v>14567</v>
      </c>
      <c r="N5019">
        <v>5.403888888</v>
      </c>
      <c r="O5019">
        <v>1</v>
      </c>
      <c r="P5019">
        <v>472</v>
      </c>
      <c r="Q5019">
        <v>1</v>
      </c>
      <c r="R5019">
        <v>0</v>
      </c>
      <c r="S5019">
        <v>7</v>
      </c>
      <c r="T5019">
        <v>90</v>
      </c>
      <c r="U5019">
        <v>3</v>
      </c>
      <c r="V5019">
        <v>3</v>
      </c>
      <c r="W5019">
        <v>42.310379390663599</v>
      </c>
      <c r="X5019">
        <v>823.38922658740989</v>
      </c>
      <c r="Y5019">
        <v>0</v>
      </c>
      <c r="Z5019">
        <v>0</v>
      </c>
      <c r="AA5019">
        <v>418.99201934962269</v>
      </c>
      <c r="AB5019">
        <v>596.86201163502903</v>
      </c>
      <c r="AC5019">
        <v>97.076931673501164</v>
      </c>
      <c r="AD5019">
        <v>161.50728462410351</v>
      </c>
      <c r="AE5019">
        <v>2140.1378532603298</v>
      </c>
    </row>
    <row r="5020" spans="1:31" x14ac:dyDescent="0.25">
      <c r="A5020">
        <v>1816420</v>
      </c>
      <c r="B5020">
        <v>1</v>
      </c>
      <c r="C5020" t="s">
        <v>81</v>
      </c>
      <c r="D5020" t="s">
        <v>113</v>
      </c>
      <c r="E5020" t="s">
        <v>193</v>
      </c>
      <c r="F5020" t="s">
        <v>14568</v>
      </c>
      <c r="G5020" t="s">
        <v>235</v>
      </c>
      <c r="H5020" t="s">
        <v>134</v>
      </c>
      <c r="I5020" t="s">
        <v>135</v>
      </c>
      <c r="J5020" t="s">
        <v>136</v>
      </c>
      <c r="K5020" t="s">
        <v>137</v>
      </c>
      <c r="L5020" t="s">
        <v>14569</v>
      </c>
      <c r="M5020" t="s">
        <v>14570</v>
      </c>
      <c r="N5020">
        <v>1.133611111</v>
      </c>
      <c r="O5020">
        <v>0</v>
      </c>
      <c r="P5020">
        <v>19</v>
      </c>
      <c r="Q5020">
        <v>0</v>
      </c>
      <c r="R5020">
        <v>4</v>
      </c>
      <c r="S5020">
        <v>0</v>
      </c>
      <c r="T5020">
        <v>2</v>
      </c>
      <c r="U5020">
        <v>0</v>
      </c>
      <c r="V5020">
        <v>0</v>
      </c>
      <c r="W5020">
        <v>0</v>
      </c>
      <c r="X5020">
        <v>5.2301602574793247</v>
      </c>
      <c r="Y5020">
        <v>0</v>
      </c>
      <c r="Z5020">
        <v>0.55818197593665508</v>
      </c>
      <c r="AA5020">
        <v>0</v>
      </c>
      <c r="AB5020">
        <v>1.415350702743464</v>
      </c>
      <c r="AC5020">
        <v>0</v>
      </c>
      <c r="AD5020">
        <v>0</v>
      </c>
      <c r="AE5020">
        <v>7.2036929361594435</v>
      </c>
    </row>
    <row r="5021" spans="1:31" x14ac:dyDescent="0.25">
      <c r="A5021">
        <v>1816377</v>
      </c>
      <c r="B5021">
        <v>1</v>
      </c>
      <c r="C5021" t="s">
        <v>80</v>
      </c>
      <c r="D5021" t="s">
        <v>96</v>
      </c>
      <c r="E5021" t="s">
        <v>131</v>
      </c>
      <c r="F5021" t="s">
        <v>1039</v>
      </c>
      <c r="G5021" t="s">
        <v>231</v>
      </c>
      <c r="H5021" t="s">
        <v>134</v>
      </c>
      <c r="I5021" t="s">
        <v>135</v>
      </c>
      <c r="J5021" t="s">
        <v>136</v>
      </c>
      <c r="K5021" t="s">
        <v>137</v>
      </c>
      <c r="L5021" t="s">
        <v>14571</v>
      </c>
      <c r="M5021" t="s">
        <v>14572</v>
      </c>
      <c r="N5021">
        <v>4.6477777769999999</v>
      </c>
      <c r="O5021">
        <v>0</v>
      </c>
      <c r="P5021">
        <v>2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2.3336215427148579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2.3336215427148579</v>
      </c>
    </row>
    <row r="5022" spans="1:31" x14ac:dyDescent="0.25">
      <c r="A5022">
        <v>1815836</v>
      </c>
      <c r="B5022">
        <v>1</v>
      </c>
      <c r="C5022" t="s">
        <v>80</v>
      </c>
      <c r="D5022" t="s">
        <v>84</v>
      </c>
      <c r="E5022" t="s">
        <v>131</v>
      </c>
      <c r="F5022" t="s">
        <v>14573</v>
      </c>
      <c r="G5022" t="s">
        <v>133</v>
      </c>
      <c r="H5022" t="s">
        <v>134</v>
      </c>
      <c r="I5022" t="s">
        <v>135</v>
      </c>
      <c r="J5022" t="s">
        <v>136</v>
      </c>
      <c r="K5022" t="s">
        <v>137</v>
      </c>
      <c r="L5022" t="s">
        <v>14574</v>
      </c>
      <c r="M5022" t="s">
        <v>14575</v>
      </c>
      <c r="N5022">
        <v>2.1494444439999998</v>
      </c>
      <c r="O5022">
        <v>0</v>
      </c>
      <c r="P5022">
        <v>5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2.8788421751370921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2.8788421751370921</v>
      </c>
    </row>
    <row r="5023" spans="1:31" x14ac:dyDescent="0.25">
      <c r="A5023">
        <v>1816128</v>
      </c>
      <c r="B5023">
        <v>1</v>
      </c>
      <c r="C5023" t="s">
        <v>81</v>
      </c>
      <c r="D5023" t="s">
        <v>112</v>
      </c>
      <c r="E5023" t="s">
        <v>176</v>
      </c>
      <c r="F5023" t="s">
        <v>13954</v>
      </c>
      <c r="G5023" t="s">
        <v>142</v>
      </c>
      <c r="H5023" t="s">
        <v>143</v>
      </c>
      <c r="I5023" t="s">
        <v>135</v>
      </c>
      <c r="J5023" t="s">
        <v>136</v>
      </c>
      <c r="K5023" t="s">
        <v>137</v>
      </c>
      <c r="L5023" t="s">
        <v>14576</v>
      </c>
      <c r="M5023" t="s">
        <v>14577</v>
      </c>
      <c r="N5023">
        <v>0.197222222</v>
      </c>
      <c r="O5023">
        <v>0</v>
      </c>
      <c r="P5023">
        <v>828</v>
      </c>
      <c r="Q5023">
        <v>2</v>
      </c>
      <c r="R5023">
        <v>57</v>
      </c>
      <c r="S5023">
        <v>4</v>
      </c>
      <c r="T5023">
        <v>28</v>
      </c>
      <c r="U5023">
        <v>0</v>
      </c>
      <c r="V5023">
        <v>0</v>
      </c>
      <c r="W5023">
        <v>0</v>
      </c>
      <c r="X5023">
        <v>12.855848601323903</v>
      </c>
      <c r="Y5023">
        <v>2.8156030098675302</v>
      </c>
      <c r="Z5023">
        <v>1.3935067750416972</v>
      </c>
      <c r="AA5023">
        <v>2.1821632591752</v>
      </c>
      <c r="AB5023">
        <v>2.0274183169676752</v>
      </c>
      <c r="AC5023">
        <v>0</v>
      </c>
      <c r="AD5023">
        <v>0</v>
      </c>
      <c r="AE5023">
        <v>21.274539962376007</v>
      </c>
    </row>
    <row r="5024" spans="1:31" x14ac:dyDescent="0.25">
      <c r="A5024">
        <v>1815796</v>
      </c>
      <c r="B5024">
        <v>1</v>
      </c>
      <c r="C5024" t="s">
        <v>80</v>
      </c>
      <c r="D5024" t="s">
        <v>111</v>
      </c>
      <c r="E5024" t="s">
        <v>146</v>
      </c>
      <c r="F5024" t="s">
        <v>14578</v>
      </c>
      <c r="G5024" t="s">
        <v>263</v>
      </c>
      <c r="H5024" t="s">
        <v>143</v>
      </c>
      <c r="I5024" t="s">
        <v>135</v>
      </c>
      <c r="J5024" t="s">
        <v>136</v>
      </c>
      <c r="K5024" t="s">
        <v>159</v>
      </c>
      <c r="L5024" t="s">
        <v>14579</v>
      </c>
      <c r="M5024" t="s">
        <v>14580</v>
      </c>
      <c r="N5024">
        <v>4.5952777769999997</v>
      </c>
      <c r="O5024">
        <v>0</v>
      </c>
      <c r="P5024">
        <v>253</v>
      </c>
      <c r="Q5024">
        <v>0</v>
      </c>
      <c r="R5024">
        <v>0</v>
      </c>
      <c r="S5024">
        <v>0</v>
      </c>
      <c r="T5024">
        <v>36</v>
      </c>
      <c r="U5024">
        <v>0</v>
      </c>
      <c r="V5024">
        <v>0</v>
      </c>
      <c r="W5024">
        <v>0</v>
      </c>
      <c r="X5024">
        <v>382.94862819643083</v>
      </c>
      <c r="Y5024">
        <v>0</v>
      </c>
      <c r="Z5024">
        <v>0</v>
      </c>
      <c r="AA5024">
        <v>0</v>
      </c>
      <c r="AB5024">
        <v>104.27554771205999</v>
      </c>
      <c r="AC5024">
        <v>0</v>
      </c>
      <c r="AD5024">
        <v>0</v>
      </c>
      <c r="AE5024">
        <v>487.22417590849079</v>
      </c>
    </row>
    <row r="5025" spans="1:31" x14ac:dyDescent="0.25">
      <c r="A5025">
        <v>1815842</v>
      </c>
      <c r="B5025">
        <v>1</v>
      </c>
      <c r="C5025" t="s">
        <v>80</v>
      </c>
      <c r="D5025" t="s">
        <v>82</v>
      </c>
      <c r="E5025" t="s">
        <v>291</v>
      </c>
      <c r="F5025" t="s">
        <v>14581</v>
      </c>
      <c r="G5025" t="s">
        <v>256</v>
      </c>
      <c r="H5025" t="s">
        <v>134</v>
      </c>
      <c r="I5025" t="s">
        <v>135</v>
      </c>
      <c r="J5025" t="s">
        <v>136</v>
      </c>
      <c r="K5025" t="s">
        <v>159</v>
      </c>
      <c r="L5025" t="s">
        <v>14582</v>
      </c>
      <c r="M5025" t="s">
        <v>14583</v>
      </c>
      <c r="N5025">
        <v>3.4813888880000001</v>
      </c>
      <c r="O5025">
        <v>0</v>
      </c>
      <c r="P5025">
        <v>213</v>
      </c>
      <c r="Q5025">
        <v>0</v>
      </c>
      <c r="R5025">
        <v>0</v>
      </c>
      <c r="S5025">
        <v>0</v>
      </c>
      <c r="T5025">
        <v>271</v>
      </c>
      <c r="U5025">
        <v>0</v>
      </c>
      <c r="V5025">
        <v>0</v>
      </c>
      <c r="W5025">
        <v>0</v>
      </c>
      <c r="X5025">
        <v>224.6185798211263</v>
      </c>
      <c r="Y5025">
        <v>0</v>
      </c>
      <c r="Z5025">
        <v>0</v>
      </c>
      <c r="AA5025">
        <v>0</v>
      </c>
      <c r="AB5025">
        <v>298.65594915307531</v>
      </c>
      <c r="AC5025">
        <v>0</v>
      </c>
      <c r="AD5025">
        <v>0</v>
      </c>
      <c r="AE5025">
        <v>523.27452897420164</v>
      </c>
    </row>
    <row r="5026" spans="1:31" x14ac:dyDescent="0.25">
      <c r="A5026">
        <v>1815773</v>
      </c>
      <c r="B5026">
        <v>1</v>
      </c>
      <c r="C5026" t="s">
        <v>81</v>
      </c>
      <c r="D5026" t="s">
        <v>128</v>
      </c>
      <c r="E5026" t="s">
        <v>193</v>
      </c>
      <c r="F5026" t="s">
        <v>13612</v>
      </c>
      <c r="G5026" t="s">
        <v>148</v>
      </c>
      <c r="H5026" t="s">
        <v>134</v>
      </c>
      <c r="I5026" t="s">
        <v>135</v>
      </c>
      <c r="J5026" t="s">
        <v>136</v>
      </c>
      <c r="K5026" t="s">
        <v>137</v>
      </c>
      <c r="L5026" t="s">
        <v>14356</v>
      </c>
      <c r="M5026" t="s">
        <v>14584</v>
      </c>
      <c r="N5026">
        <v>1.1958333329999999</v>
      </c>
      <c r="O5026">
        <v>0</v>
      </c>
      <c r="P5026">
        <v>78</v>
      </c>
      <c r="Q5026">
        <v>0</v>
      </c>
      <c r="R5026">
        <v>6</v>
      </c>
      <c r="S5026">
        <v>0</v>
      </c>
      <c r="T5026">
        <v>9</v>
      </c>
      <c r="U5026">
        <v>0</v>
      </c>
      <c r="V5026">
        <v>0</v>
      </c>
      <c r="W5026">
        <v>0</v>
      </c>
      <c r="X5026">
        <v>19.695010055841248</v>
      </c>
      <c r="Y5026">
        <v>0</v>
      </c>
      <c r="Z5026">
        <v>1.9189848078074754</v>
      </c>
      <c r="AA5026">
        <v>0</v>
      </c>
      <c r="AB5026">
        <v>11.390698253228431</v>
      </c>
      <c r="AC5026">
        <v>0</v>
      </c>
      <c r="AD5026">
        <v>0</v>
      </c>
      <c r="AE5026">
        <v>33.004693116877156</v>
      </c>
    </row>
    <row r="5027" spans="1:31" x14ac:dyDescent="0.25">
      <c r="A5027">
        <v>1815919</v>
      </c>
      <c r="B5027">
        <v>1</v>
      </c>
      <c r="C5027" t="s">
        <v>80</v>
      </c>
      <c r="D5027" t="s">
        <v>108</v>
      </c>
      <c r="E5027" t="s">
        <v>140</v>
      </c>
      <c r="F5027" t="s">
        <v>3271</v>
      </c>
      <c r="G5027" t="s">
        <v>142</v>
      </c>
      <c r="H5027" t="s">
        <v>143</v>
      </c>
      <c r="I5027" t="s">
        <v>199</v>
      </c>
      <c r="J5027" t="s">
        <v>136</v>
      </c>
      <c r="K5027" t="s">
        <v>137</v>
      </c>
      <c r="L5027" t="s">
        <v>14585</v>
      </c>
      <c r="M5027" t="s">
        <v>14586</v>
      </c>
      <c r="N5027">
        <v>0.01</v>
      </c>
      <c r="O5027">
        <v>0</v>
      </c>
      <c r="P5027">
        <v>1818</v>
      </c>
      <c r="Q5027">
        <v>2</v>
      </c>
      <c r="R5027">
        <v>377</v>
      </c>
      <c r="S5027">
        <v>13</v>
      </c>
      <c r="T5027">
        <v>197</v>
      </c>
      <c r="U5027">
        <v>0</v>
      </c>
      <c r="V5027">
        <v>0</v>
      </c>
      <c r="W5027">
        <v>0</v>
      </c>
      <c r="X5027">
        <v>2.5215965554323851</v>
      </c>
      <c r="Y5027">
        <v>1.1298029814500002E-2</v>
      </c>
      <c r="Z5027">
        <v>0.28166244479829</v>
      </c>
      <c r="AA5027">
        <v>0.67723320320433</v>
      </c>
      <c r="AB5027">
        <v>1.6795907968404</v>
      </c>
      <c r="AC5027">
        <v>0</v>
      </c>
      <c r="AD5027">
        <v>0</v>
      </c>
      <c r="AE5027">
        <v>5.171381030089905</v>
      </c>
    </row>
    <row r="5028" spans="1:31" x14ac:dyDescent="0.25">
      <c r="A5028">
        <v>1816360</v>
      </c>
      <c r="B5028">
        <v>1</v>
      </c>
      <c r="C5028" t="s">
        <v>80</v>
      </c>
      <c r="D5028" t="s">
        <v>83</v>
      </c>
      <c r="E5028" t="s">
        <v>146</v>
      </c>
      <c r="F5028" t="s">
        <v>14587</v>
      </c>
      <c r="G5028" t="s">
        <v>158</v>
      </c>
      <c r="H5028" t="s">
        <v>143</v>
      </c>
      <c r="I5028" t="s">
        <v>135</v>
      </c>
      <c r="J5028" t="s">
        <v>136</v>
      </c>
      <c r="K5028" t="s">
        <v>137</v>
      </c>
      <c r="L5028" t="s">
        <v>14588</v>
      </c>
      <c r="M5028" t="s">
        <v>14589</v>
      </c>
      <c r="N5028">
        <v>0.72166666599999996</v>
      </c>
      <c r="O5028">
        <v>0</v>
      </c>
      <c r="P5028">
        <v>2183</v>
      </c>
      <c r="Q5028">
        <v>0</v>
      </c>
      <c r="R5028">
        <v>0</v>
      </c>
      <c r="S5028">
        <v>14</v>
      </c>
      <c r="T5028">
        <v>328</v>
      </c>
      <c r="U5028">
        <v>11</v>
      </c>
      <c r="V5028">
        <v>18</v>
      </c>
      <c r="W5028">
        <v>0</v>
      </c>
      <c r="X5028">
        <v>425.63751728577711</v>
      </c>
      <c r="Y5028">
        <v>0</v>
      </c>
      <c r="Z5028">
        <v>0</v>
      </c>
      <c r="AA5028">
        <v>81.105858770317951</v>
      </c>
      <c r="AB5028">
        <v>178.2535210041807</v>
      </c>
      <c r="AC5028">
        <v>659.74369579842516</v>
      </c>
      <c r="AD5028">
        <v>122.61191286150907</v>
      </c>
      <c r="AE5028">
        <v>1467.35250572021</v>
      </c>
    </row>
    <row r="5029" spans="1:31" x14ac:dyDescent="0.25">
      <c r="A5029">
        <v>1815610</v>
      </c>
      <c r="B5029">
        <v>1</v>
      </c>
      <c r="C5029" t="s">
        <v>80</v>
      </c>
      <c r="D5029" t="s">
        <v>88</v>
      </c>
      <c r="E5029" t="s">
        <v>176</v>
      </c>
      <c r="F5029" t="s">
        <v>14438</v>
      </c>
      <c r="G5029" t="s">
        <v>142</v>
      </c>
      <c r="H5029" t="s">
        <v>143</v>
      </c>
      <c r="I5029" t="s">
        <v>135</v>
      </c>
      <c r="J5029" t="s">
        <v>136</v>
      </c>
      <c r="K5029" t="s">
        <v>137</v>
      </c>
      <c r="L5029" t="s">
        <v>14590</v>
      </c>
      <c r="M5029" t="s">
        <v>14591</v>
      </c>
      <c r="N5029">
        <v>0.73694444400000003</v>
      </c>
      <c r="O5029">
        <v>0</v>
      </c>
      <c r="P5029">
        <v>4673</v>
      </c>
      <c r="Q5029">
        <v>0</v>
      </c>
      <c r="R5029">
        <v>1</v>
      </c>
      <c r="S5029">
        <v>1</v>
      </c>
      <c r="T5029">
        <v>248</v>
      </c>
      <c r="U5029">
        <v>0</v>
      </c>
      <c r="V5029">
        <v>0</v>
      </c>
      <c r="W5029">
        <v>0</v>
      </c>
      <c r="X5029">
        <v>548.1237134517163</v>
      </c>
      <c r="Y5029">
        <v>0</v>
      </c>
      <c r="Z5029">
        <v>2.4107347414019171E-2</v>
      </c>
      <c r="AA5029">
        <v>0</v>
      </c>
      <c r="AB5029">
        <v>66.860560632168273</v>
      </c>
      <c r="AC5029">
        <v>0</v>
      </c>
      <c r="AD5029">
        <v>0</v>
      </c>
      <c r="AE5029">
        <v>615.00838143129852</v>
      </c>
    </row>
    <row r="5030" spans="1:31" x14ac:dyDescent="0.25">
      <c r="A5030">
        <v>1815965</v>
      </c>
      <c r="B5030">
        <v>1</v>
      </c>
      <c r="C5030" t="s">
        <v>81</v>
      </c>
      <c r="D5030" t="s">
        <v>123</v>
      </c>
      <c r="E5030" t="s">
        <v>131</v>
      </c>
      <c r="F5030" t="s">
        <v>14592</v>
      </c>
      <c r="G5030" t="s">
        <v>231</v>
      </c>
      <c r="H5030" t="s">
        <v>134</v>
      </c>
      <c r="I5030" t="s">
        <v>135</v>
      </c>
      <c r="J5030" t="s">
        <v>136</v>
      </c>
      <c r="K5030" t="s">
        <v>137</v>
      </c>
      <c r="L5030" t="s">
        <v>14593</v>
      </c>
      <c r="M5030" t="s">
        <v>14594</v>
      </c>
      <c r="N5030">
        <v>2.7580555549999999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0.24202738361941503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0.24202738361941503</v>
      </c>
    </row>
    <row r="5031" spans="1:31" x14ac:dyDescent="0.25">
      <c r="A5031">
        <v>1815905</v>
      </c>
      <c r="B5031">
        <v>1</v>
      </c>
      <c r="C5031" t="s">
        <v>80</v>
      </c>
      <c r="D5031" t="s">
        <v>85</v>
      </c>
      <c r="E5031" t="s">
        <v>131</v>
      </c>
      <c r="F5031" t="s">
        <v>14595</v>
      </c>
      <c r="G5031" t="s">
        <v>209</v>
      </c>
      <c r="H5031" t="s">
        <v>134</v>
      </c>
      <c r="I5031" t="s">
        <v>135</v>
      </c>
      <c r="J5031" t="s">
        <v>136</v>
      </c>
      <c r="K5031" t="s">
        <v>137</v>
      </c>
      <c r="L5031" t="s">
        <v>14596</v>
      </c>
      <c r="M5031" t="s">
        <v>14597</v>
      </c>
      <c r="N5031">
        <v>6.0744444440000001</v>
      </c>
      <c r="O5031">
        <v>0</v>
      </c>
      <c r="P5031">
        <v>11</v>
      </c>
      <c r="Q5031">
        <v>0</v>
      </c>
      <c r="R5031">
        <v>0</v>
      </c>
      <c r="S5031">
        <v>0</v>
      </c>
      <c r="T5031">
        <v>4</v>
      </c>
      <c r="U5031">
        <v>0</v>
      </c>
      <c r="V5031">
        <v>0</v>
      </c>
      <c r="W5031">
        <v>0</v>
      </c>
      <c r="X5031">
        <v>13.738538246774599</v>
      </c>
      <c r="Y5031">
        <v>0</v>
      </c>
      <c r="Z5031">
        <v>0</v>
      </c>
      <c r="AA5031">
        <v>0</v>
      </c>
      <c r="AB5031">
        <v>40.452801957197117</v>
      </c>
      <c r="AC5031">
        <v>0</v>
      </c>
      <c r="AD5031">
        <v>0</v>
      </c>
      <c r="AE5031">
        <v>54.19134020397172</v>
      </c>
    </row>
    <row r="5032" spans="1:31" x14ac:dyDescent="0.25">
      <c r="A5032">
        <v>1816005</v>
      </c>
      <c r="B5032">
        <v>1</v>
      </c>
      <c r="C5032" t="s">
        <v>80</v>
      </c>
      <c r="D5032" t="s">
        <v>94</v>
      </c>
      <c r="E5032" t="s">
        <v>193</v>
      </c>
      <c r="F5032" t="s">
        <v>9108</v>
      </c>
      <c r="G5032" t="s">
        <v>826</v>
      </c>
      <c r="H5032" t="s">
        <v>134</v>
      </c>
      <c r="I5032" t="s">
        <v>135</v>
      </c>
      <c r="J5032" t="s">
        <v>136</v>
      </c>
      <c r="K5032" t="s">
        <v>137</v>
      </c>
      <c r="L5032" t="s">
        <v>14598</v>
      </c>
      <c r="M5032" t="s">
        <v>14599</v>
      </c>
      <c r="N5032">
        <v>7.7102777769999999</v>
      </c>
      <c r="O5032">
        <v>0</v>
      </c>
      <c r="P5032">
        <v>10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5.6454292380840476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5.6454292380840476</v>
      </c>
    </row>
    <row r="5033" spans="1:31" x14ac:dyDescent="0.25">
      <c r="A5033">
        <v>1815713</v>
      </c>
      <c r="B5033">
        <v>1</v>
      </c>
      <c r="C5033" t="s">
        <v>81</v>
      </c>
      <c r="D5033" t="s">
        <v>127</v>
      </c>
      <c r="E5033" t="s">
        <v>291</v>
      </c>
      <c r="F5033" t="s">
        <v>14600</v>
      </c>
      <c r="G5033" t="s">
        <v>424</v>
      </c>
      <c r="H5033" t="s">
        <v>134</v>
      </c>
      <c r="I5033" t="s">
        <v>135</v>
      </c>
      <c r="J5033" t="s">
        <v>136</v>
      </c>
      <c r="K5033" t="s">
        <v>137</v>
      </c>
      <c r="L5033" t="s">
        <v>14601</v>
      </c>
      <c r="M5033" t="s">
        <v>14602</v>
      </c>
      <c r="N5033">
        <v>2.562777777</v>
      </c>
      <c r="O5033">
        <v>0</v>
      </c>
      <c r="P5033">
        <v>85</v>
      </c>
      <c r="Q5033">
        <v>0</v>
      </c>
      <c r="R5033">
        <v>5</v>
      </c>
      <c r="S5033">
        <v>0</v>
      </c>
      <c r="T5033">
        <v>13</v>
      </c>
      <c r="U5033">
        <v>0</v>
      </c>
      <c r="V5033">
        <v>0</v>
      </c>
      <c r="W5033">
        <v>0</v>
      </c>
      <c r="X5033">
        <v>39.854025629350225</v>
      </c>
      <c r="Y5033">
        <v>0</v>
      </c>
      <c r="Z5033">
        <v>4.3128621338338826</v>
      </c>
      <c r="AA5033">
        <v>0</v>
      </c>
      <c r="AB5033">
        <v>20.822608544057768</v>
      </c>
      <c r="AC5033">
        <v>0</v>
      </c>
      <c r="AD5033">
        <v>0</v>
      </c>
      <c r="AE5033">
        <v>64.989496307241879</v>
      </c>
    </row>
    <row r="5034" spans="1:31" x14ac:dyDescent="0.25">
      <c r="A5034">
        <v>1816400</v>
      </c>
      <c r="B5034">
        <v>1</v>
      </c>
      <c r="C5034" t="s">
        <v>81</v>
      </c>
      <c r="D5034" t="s">
        <v>113</v>
      </c>
      <c r="E5034" t="s">
        <v>193</v>
      </c>
      <c r="F5034" t="s">
        <v>14603</v>
      </c>
      <c r="G5034" t="s">
        <v>235</v>
      </c>
      <c r="H5034" t="s">
        <v>134</v>
      </c>
      <c r="I5034" t="s">
        <v>135</v>
      </c>
      <c r="J5034" t="s">
        <v>136</v>
      </c>
      <c r="K5034" t="s">
        <v>137</v>
      </c>
      <c r="L5034" t="s">
        <v>14604</v>
      </c>
      <c r="M5034" t="s">
        <v>14605</v>
      </c>
      <c r="N5034">
        <v>3.9994444439999999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0.96807228360112318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0.96807228360112318</v>
      </c>
    </row>
    <row r="5035" spans="1:31" x14ac:dyDescent="0.25">
      <c r="A5035">
        <v>1816423</v>
      </c>
      <c r="B5035">
        <v>1</v>
      </c>
      <c r="C5035" t="s">
        <v>81</v>
      </c>
      <c r="D5035" t="s">
        <v>118</v>
      </c>
      <c r="E5035" t="s">
        <v>193</v>
      </c>
      <c r="F5035" t="s">
        <v>14606</v>
      </c>
      <c r="G5035" t="s">
        <v>6665</v>
      </c>
      <c r="H5035" t="s">
        <v>134</v>
      </c>
      <c r="I5035" t="s">
        <v>135</v>
      </c>
      <c r="J5035" t="s">
        <v>136</v>
      </c>
      <c r="K5035" t="s">
        <v>137</v>
      </c>
      <c r="L5035" t="s">
        <v>14607</v>
      </c>
      <c r="M5035" t="s">
        <v>14608</v>
      </c>
      <c r="N5035">
        <v>2.855555555</v>
      </c>
      <c r="O5035">
        <v>0</v>
      </c>
      <c r="P5035">
        <v>17</v>
      </c>
      <c r="Q5035">
        <v>0</v>
      </c>
      <c r="R5035">
        <v>0</v>
      </c>
      <c r="S5035">
        <v>0</v>
      </c>
      <c r="T5035">
        <v>1</v>
      </c>
      <c r="U5035">
        <v>0</v>
      </c>
      <c r="V5035">
        <v>0</v>
      </c>
      <c r="W5035">
        <v>0</v>
      </c>
      <c r="X5035">
        <v>7.0623758122271738</v>
      </c>
      <c r="Y5035">
        <v>0</v>
      </c>
      <c r="Z5035">
        <v>0</v>
      </c>
      <c r="AA5035">
        <v>0</v>
      </c>
      <c r="AB5035">
        <v>3.0952695949256501</v>
      </c>
      <c r="AC5035">
        <v>0</v>
      </c>
      <c r="AD5035">
        <v>0</v>
      </c>
      <c r="AE5035">
        <v>10.157645407152824</v>
      </c>
    </row>
    <row r="5036" spans="1:31" x14ac:dyDescent="0.25">
      <c r="A5036">
        <v>1815925</v>
      </c>
      <c r="B5036">
        <v>1</v>
      </c>
      <c r="C5036" t="s">
        <v>80</v>
      </c>
      <c r="D5036" t="s">
        <v>94</v>
      </c>
      <c r="E5036" t="s">
        <v>291</v>
      </c>
      <c r="F5036" t="s">
        <v>10516</v>
      </c>
      <c r="G5036" t="s">
        <v>235</v>
      </c>
      <c r="H5036" t="s">
        <v>134</v>
      </c>
      <c r="I5036" t="s">
        <v>135</v>
      </c>
      <c r="J5036" t="s">
        <v>136</v>
      </c>
      <c r="K5036" t="s">
        <v>137</v>
      </c>
      <c r="L5036" t="s">
        <v>14609</v>
      </c>
      <c r="M5036" t="s">
        <v>14610</v>
      </c>
      <c r="N5036">
        <v>7.0411111110000002</v>
      </c>
      <c r="O5036">
        <v>0</v>
      </c>
      <c r="P5036">
        <v>0</v>
      </c>
      <c r="Q5036">
        <v>0</v>
      </c>
      <c r="R5036">
        <v>7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0.14386809143843335</v>
      </c>
      <c r="AA5036">
        <v>0</v>
      </c>
      <c r="AB5036">
        <v>0</v>
      </c>
      <c r="AC5036">
        <v>0</v>
      </c>
      <c r="AD5036">
        <v>0</v>
      </c>
      <c r="AE5036">
        <v>0.14386809143843335</v>
      </c>
    </row>
    <row r="5037" spans="1:31" x14ac:dyDescent="0.25">
      <c r="A5037">
        <v>1816237</v>
      </c>
      <c r="B5037">
        <v>1</v>
      </c>
      <c r="C5037" t="s">
        <v>80</v>
      </c>
      <c r="D5037" t="s">
        <v>106</v>
      </c>
      <c r="E5037" t="s">
        <v>140</v>
      </c>
      <c r="F5037" t="s">
        <v>2328</v>
      </c>
      <c r="G5037" t="s">
        <v>142</v>
      </c>
      <c r="H5037" t="s">
        <v>143</v>
      </c>
      <c r="I5037" t="s">
        <v>135</v>
      </c>
      <c r="J5037" t="s">
        <v>136</v>
      </c>
      <c r="K5037" t="s">
        <v>137</v>
      </c>
      <c r="L5037" t="s">
        <v>14611</v>
      </c>
      <c r="M5037" t="s">
        <v>14612</v>
      </c>
      <c r="N5037">
        <v>0.98916666600000003</v>
      </c>
      <c r="O5037">
        <v>0</v>
      </c>
      <c r="P5037">
        <v>75</v>
      </c>
      <c r="Q5037">
        <v>13</v>
      </c>
      <c r="R5037">
        <v>20</v>
      </c>
      <c r="S5037">
        <v>2</v>
      </c>
      <c r="T5037">
        <v>14</v>
      </c>
      <c r="U5037">
        <v>1</v>
      </c>
      <c r="V5037">
        <v>0</v>
      </c>
      <c r="W5037">
        <v>0</v>
      </c>
      <c r="X5037">
        <v>20.725519292407181</v>
      </c>
      <c r="Y5037">
        <v>5.553707781495147</v>
      </c>
      <c r="Z5037">
        <v>9.2364956916349712</v>
      </c>
      <c r="AA5037">
        <v>3.6509178611337734</v>
      </c>
      <c r="AB5037">
        <v>28.463763178861655</v>
      </c>
      <c r="AC5037">
        <v>107.59758773470475</v>
      </c>
      <c r="AD5037">
        <v>0</v>
      </c>
      <c r="AE5037">
        <v>175.22799154023747</v>
      </c>
    </row>
    <row r="5038" spans="1:31" x14ac:dyDescent="0.25">
      <c r="A5038">
        <v>1816025</v>
      </c>
      <c r="B5038">
        <v>1</v>
      </c>
      <c r="C5038" t="s">
        <v>80</v>
      </c>
      <c r="D5038" t="s">
        <v>106</v>
      </c>
      <c r="E5038" t="s">
        <v>176</v>
      </c>
      <c r="F5038" t="s">
        <v>4906</v>
      </c>
      <c r="G5038" t="s">
        <v>142</v>
      </c>
      <c r="H5038" t="s">
        <v>143</v>
      </c>
      <c r="I5038" t="s">
        <v>135</v>
      </c>
      <c r="J5038" t="s">
        <v>136</v>
      </c>
      <c r="K5038" t="s">
        <v>137</v>
      </c>
      <c r="L5038" t="s">
        <v>14613</v>
      </c>
      <c r="M5038" t="s">
        <v>14614</v>
      </c>
      <c r="N5038">
        <v>0.164722222</v>
      </c>
      <c r="O5038">
        <v>0</v>
      </c>
      <c r="P5038">
        <v>7</v>
      </c>
      <c r="Q5038">
        <v>29</v>
      </c>
      <c r="R5038">
        <v>55</v>
      </c>
      <c r="S5038">
        <v>9</v>
      </c>
      <c r="T5038">
        <v>12</v>
      </c>
      <c r="U5038">
        <v>1</v>
      </c>
      <c r="V5038">
        <v>0</v>
      </c>
      <c r="W5038">
        <v>0</v>
      </c>
      <c r="X5038">
        <v>0.54824066794295279</v>
      </c>
      <c r="Y5038">
        <v>23.277911860055944</v>
      </c>
      <c r="Z5038">
        <v>12.430898712054093</v>
      </c>
      <c r="AA5038">
        <v>6.7786408152201982</v>
      </c>
      <c r="AB5038">
        <v>1.5136734703574819</v>
      </c>
      <c r="AC5038">
        <v>2.5820414565234797</v>
      </c>
      <c r="AD5038">
        <v>0</v>
      </c>
      <c r="AE5038">
        <v>47.131406982154147</v>
      </c>
    </row>
    <row r="5039" spans="1:31" x14ac:dyDescent="0.25">
      <c r="A5039">
        <v>1815696</v>
      </c>
      <c r="B5039">
        <v>1</v>
      </c>
      <c r="C5039" t="s">
        <v>80</v>
      </c>
      <c r="D5039" t="s">
        <v>110</v>
      </c>
      <c r="E5039" t="s">
        <v>193</v>
      </c>
      <c r="F5039" t="s">
        <v>14615</v>
      </c>
      <c r="G5039" t="s">
        <v>726</v>
      </c>
      <c r="H5039" t="s">
        <v>134</v>
      </c>
      <c r="I5039" t="s">
        <v>135</v>
      </c>
      <c r="J5039" t="s">
        <v>136</v>
      </c>
      <c r="K5039" t="s">
        <v>137</v>
      </c>
      <c r="L5039" t="s">
        <v>14616</v>
      </c>
      <c r="M5039" t="s">
        <v>14617</v>
      </c>
      <c r="N5039">
        <v>1.1363888879999999</v>
      </c>
      <c r="O5039">
        <v>0</v>
      </c>
      <c r="P5039">
        <v>109</v>
      </c>
      <c r="Q5039">
        <v>0</v>
      </c>
      <c r="R5039">
        <v>0</v>
      </c>
      <c r="S5039">
        <v>0</v>
      </c>
      <c r="T5039">
        <v>7</v>
      </c>
      <c r="U5039">
        <v>0</v>
      </c>
      <c r="V5039">
        <v>0</v>
      </c>
      <c r="W5039">
        <v>0</v>
      </c>
      <c r="X5039">
        <v>36.798286952359391</v>
      </c>
      <c r="Y5039">
        <v>0</v>
      </c>
      <c r="Z5039">
        <v>0</v>
      </c>
      <c r="AA5039">
        <v>0</v>
      </c>
      <c r="AB5039">
        <v>0.55499120350926956</v>
      </c>
      <c r="AC5039">
        <v>0</v>
      </c>
      <c r="AD5039">
        <v>0</v>
      </c>
      <c r="AE5039">
        <v>37.353278155868658</v>
      </c>
    </row>
    <row r="5040" spans="1:31" x14ac:dyDescent="0.25">
      <c r="A5040">
        <v>1815633</v>
      </c>
      <c r="B5040">
        <v>1</v>
      </c>
      <c r="C5040" t="s">
        <v>81</v>
      </c>
      <c r="D5040" t="s">
        <v>120</v>
      </c>
      <c r="E5040" t="s">
        <v>140</v>
      </c>
      <c r="F5040" t="s">
        <v>14618</v>
      </c>
      <c r="G5040" t="s">
        <v>142</v>
      </c>
      <c r="H5040" t="s">
        <v>143</v>
      </c>
      <c r="I5040" t="s">
        <v>135</v>
      </c>
      <c r="J5040" t="s">
        <v>136</v>
      </c>
      <c r="K5040" t="s">
        <v>137</v>
      </c>
      <c r="L5040" t="s">
        <v>14619</v>
      </c>
      <c r="M5040" t="s">
        <v>14620</v>
      </c>
      <c r="N5040">
        <v>0.48388888800000002</v>
      </c>
      <c r="O5040">
        <v>3</v>
      </c>
      <c r="P5040">
        <v>2</v>
      </c>
      <c r="Q5040">
        <v>51</v>
      </c>
      <c r="R5040">
        <v>56</v>
      </c>
      <c r="S5040">
        <v>4</v>
      </c>
      <c r="T5040">
        <v>0</v>
      </c>
      <c r="U5040">
        <v>0</v>
      </c>
      <c r="V5040">
        <v>0</v>
      </c>
      <c r="W5040">
        <v>0.1263955583436</v>
      </c>
      <c r="X5040">
        <v>1.6749897543600002E-2</v>
      </c>
      <c r="Y5040">
        <v>34.801153051052708</v>
      </c>
      <c r="Z5040">
        <v>5.6191744696032435</v>
      </c>
      <c r="AA5040">
        <v>8.8210964980128814</v>
      </c>
      <c r="AB5040">
        <v>0</v>
      </c>
      <c r="AC5040">
        <v>0</v>
      </c>
      <c r="AD5040">
        <v>0</v>
      </c>
      <c r="AE5040">
        <v>49.384569474556031</v>
      </c>
    </row>
    <row r="5041" spans="1:31" x14ac:dyDescent="0.25">
      <c r="A5041">
        <v>1816088</v>
      </c>
      <c r="B5041">
        <v>1</v>
      </c>
      <c r="C5041" t="s">
        <v>80</v>
      </c>
      <c r="D5041" t="s">
        <v>95</v>
      </c>
      <c r="E5041" t="s">
        <v>146</v>
      </c>
      <c r="F5041" t="s">
        <v>14621</v>
      </c>
      <c r="G5041" t="s">
        <v>170</v>
      </c>
      <c r="H5041" t="s">
        <v>143</v>
      </c>
      <c r="I5041" t="s">
        <v>135</v>
      </c>
      <c r="J5041" t="s">
        <v>136</v>
      </c>
      <c r="K5041" t="s">
        <v>137</v>
      </c>
      <c r="L5041" t="s">
        <v>14622</v>
      </c>
      <c r="M5041" t="s">
        <v>14623</v>
      </c>
      <c r="N5041">
        <v>1.3461111109999999</v>
      </c>
      <c r="O5041">
        <v>0</v>
      </c>
      <c r="P5041">
        <v>3</v>
      </c>
      <c r="Q5041">
        <v>0</v>
      </c>
      <c r="R5041">
        <v>6</v>
      </c>
      <c r="S5041">
        <v>0</v>
      </c>
      <c r="T5041">
        <v>8</v>
      </c>
      <c r="U5041">
        <v>0</v>
      </c>
      <c r="V5041">
        <v>0</v>
      </c>
      <c r="W5041">
        <v>0</v>
      </c>
      <c r="X5041">
        <v>0.78395144997998401</v>
      </c>
      <c r="Y5041">
        <v>0</v>
      </c>
      <c r="Z5041">
        <v>0.98684515710784781</v>
      </c>
      <c r="AA5041">
        <v>0</v>
      </c>
      <c r="AB5041">
        <v>17.321816379798065</v>
      </c>
      <c r="AC5041">
        <v>0</v>
      </c>
      <c r="AD5041">
        <v>0</v>
      </c>
      <c r="AE5041">
        <v>19.092612986885896</v>
      </c>
    </row>
    <row r="5042" spans="1:31" x14ac:dyDescent="0.25">
      <c r="A5042">
        <v>1815733</v>
      </c>
      <c r="B5042">
        <v>1</v>
      </c>
      <c r="C5042" t="s">
        <v>81</v>
      </c>
      <c r="D5042" t="s">
        <v>117</v>
      </c>
      <c r="E5042" t="s">
        <v>146</v>
      </c>
      <c r="F5042" t="s">
        <v>14624</v>
      </c>
      <c r="G5042" t="s">
        <v>170</v>
      </c>
      <c r="H5042" t="s">
        <v>143</v>
      </c>
      <c r="I5042" t="s">
        <v>135</v>
      </c>
      <c r="J5042" t="s">
        <v>136</v>
      </c>
      <c r="K5042" t="s">
        <v>137</v>
      </c>
      <c r="L5042" t="s">
        <v>14625</v>
      </c>
      <c r="M5042" t="s">
        <v>14626</v>
      </c>
      <c r="N5042">
        <v>0.91388888800000001</v>
      </c>
      <c r="O5042">
        <v>0</v>
      </c>
      <c r="P5042">
        <v>132</v>
      </c>
      <c r="Q5042">
        <v>1</v>
      </c>
      <c r="R5042">
        <v>21</v>
      </c>
      <c r="S5042">
        <v>1</v>
      </c>
      <c r="T5042">
        <v>44</v>
      </c>
      <c r="U5042">
        <v>1</v>
      </c>
      <c r="V5042">
        <v>2</v>
      </c>
      <c r="W5042">
        <v>0</v>
      </c>
      <c r="X5042">
        <v>25.170545030381412</v>
      </c>
      <c r="Y5042">
        <v>14.713207972278276</v>
      </c>
      <c r="Z5042">
        <v>9.9749450052817856</v>
      </c>
      <c r="AA5042">
        <v>19.343240406379174</v>
      </c>
      <c r="AB5042">
        <v>30.477460339938688</v>
      </c>
      <c r="AC5042">
        <v>129.89108335141677</v>
      </c>
      <c r="AD5042">
        <v>2.0220432778034905</v>
      </c>
      <c r="AE5042">
        <v>231.5925253834796</v>
      </c>
    </row>
    <row r="5043" spans="1:31" x14ac:dyDescent="0.25">
      <c r="A5043">
        <v>1815882</v>
      </c>
      <c r="B5043">
        <v>1</v>
      </c>
      <c r="C5043" t="s">
        <v>81</v>
      </c>
      <c r="D5043" t="s">
        <v>112</v>
      </c>
      <c r="E5043" t="s">
        <v>291</v>
      </c>
      <c r="F5043" t="s">
        <v>14627</v>
      </c>
      <c r="G5043" t="s">
        <v>424</v>
      </c>
      <c r="H5043" t="s">
        <v>134</v>
      </c>
      <c r="I5043" t="s">
        <v>135</v>
      </c>
      <c r="J5043" t="s">
        <v>136</v>
      </c>
      <c r="K5043" t="s">
        <v>137</v>
      </c>
      <c r="L5043" t="s">
        <v>14628</v>
      </c>
      <c r="M5043" t="s">
        <v>14629</v>
      </c>
      <c r="N5043">
        <v>2.5897222219999998</v>
      </c>
      <c r="O5043">
        <v>0</v>
      </c>
      <c r="P5043">
        <v>70</v>
      </c>
      <c r="Q5043">
        <v>0</v>
      </c>
      <c r="R5043">
        <v>11</v>
      </c>
      <c r="S5043">
        <v>0</v>
      </c>
      <c r="T5043">
        <v>4</v>
      </c>
      <c r="U5043">
        <v>0</v>
      </c>
      <c r="V5043">
        <v>0</v>
      </c>
      <c r="W5043">
        <v>0</v>
      </c>
      <c r="X5043">
        <v>32.827992677316004</v>
      </c>
      <c r="Y5043">
        <v>0</v>
      </c>
      <c r="Z5043">
        <v>0.30774031099661753</v>
      </c>
      <c r="AA5043">
        <v>0</v>
      </c>
      <c r="AB5043">
        <v>2.3314920585360142</v>
      </c>
      <c r="AC5043">
        <v>0</v>
      </c>
      <c r="AD5043">
        <v>0</v>
      </c>
      <c r="AE5043">
        <v>35.467225046848633</v>
      </c>
    </row>
    <row r="5044" spans="1:31" x14ac:dyDescent="0.25">
      <c r="A5044">
        <v>1815690</v>
      </c>
      <c r="B5044">
        <v>1</v>
      </c>
      <c r="C5044" t="s">
        <v>80</v>
      </c>
      <c r="D5044" t="s">
        <v>87</v>
      </c>
      <c r="E5044" t="s">
        <v>339</v>
      </c>
      <c r="F5044" t="s">
        <v>14630</v>
      </c>
      <c r="G5044" t="s">
        <v>142</v>
      </c>
      <c r="H5044" t="s">
        <v>143</v>
      </c>
      <c r="I5044" t="s">
        <v>135</v>
      </c>
      <c r="J5044" t="s">
        <v>136</v>
      </c>
      <c r="K5044" t="s">
        <v>137</v>
      </c>
      <c r="L5044" t="s">
        <v>14631</v>
      </c>
      <c r="M5044" t="s">
        <v>14632</v>
      </c>
      <c r="N5044">
        <v>2.0028055550000001</v>
      </c>
      <c r="O5044">
        <v>0</v>
      </c>
      <c r="P5044">
        <v>2774</v>
      </c>
      <c r="Q5044">
        <v>0</v>
      </c>
      <c r="R5044">
        <v>9</v>
      </c>
      <c r="S5044">
        <v>0</v>
      </c>
      <c r="T5044">
        <v>98</v>
      </c>
      <c r="U5044">
        <v>0</v>
      </c>
      <c r="V5044">
        <v>0</v>
      </c>
      <c r="W5044">
        <v>0</v>
      </c>
      <c r="X5044">
        <v>1175.9289646707268</v>
      </c>
      <c r="Y5044">
        <v>0</v>
      </c>
      <c r="Z5044">
        <v>4.9086236746872087</v>
      </c>
      <c r="AA5044">
        <v>0</v>
      </c>
      <c r="AB5044">
        <v>161.89782967906626</v>
      </c>
      <c r="AC5044">
        <v>0</v>
      </c>
      <c r="AD5044">
        <v>0</v>
      </c>
      <c r="AE5044">
        <v>1342.7354180244804</v>
      </c>
    </row>
    <row r="5045" spans="1:31" x14ac:dyDescent="0.25">
      <c r="A5045">
        <v>1815590</v>
      </c>
      <c r="B5045">
        <v>1</v>
      </c>
      <c r="C5045" t="s">
        <v>80</v>
      </c>
      <c r="D5045" t="s">
        <v>83</v>
      </c>
      <c r="E5045" t="s">
        <v>176</v>
      </c>
      <c r="F5045" t="s">
        <v>1640</v>
      </c>
      <c r="G5045" t="s">
        <v>142</v>
      </c>
      <c r="H5045" t="s">
        <v>143</v>
      </c>
      <c r="I5045" t="s">
        <v>135</v>
      </c>
      <c r="J5045" t="s">
        <v>136</v>
      </c>
      <c r="K5045" t="s">
        <v>137</v>
      </c>
      <c r="L5045" t="s">
        <v>14633</v>
      </c>
      <c r="M5045" t="s">
        <v>14634</v>
      </c>
      <c r="N5045">
        <v>0.79361111100000004</v>
      </c>
      <c r="O5045">
        <v>0</v>
      </c>
      <c r="P5045">
        <v>247</v>
      </c>
      <c r="Q5045">
        <v>0</v>
      </c>
      <c r="R5045">
        <v>0</v>
      </c>
      <c r="S5045">
        <v>14</v>
      </c>
      <c r="T5045">
        <v>1010</v>
      </c>
      <c r="U5045">
        <v>2</v>
      </c>
      <c r="V5045">
        <v>15</v>
      </c>
      <c r="W5045">
        <v>0</v>
      </c>
      <c r="X5045">
        <v>44.168416726135227</v>
      </c>
      <c r="Y5045">
        <v>0</v>
      </c>
      <c r="Z5045">
        <v>0</v>
      </c>
      <c r="AA5045">
        <v>163.11541127180962</v>
      </c>
      <c r="AB5045">
        <v>796.44631280407873</v>
      </c>
      <c r="AC5045">
        <v>3.1056197655544202</v>
      </c>
      <c r="AD5045">
        <v>44.190965167650127</v>
      </c>
      <c r="AE5045">
        <v>1051.0267257352282</v>
      </c>
    </row>
    <row r="5046" spans="1:31" x14ac:dyDescent="0.25">
      <c r="A5046">
        <v>1816131</v>
      </c>
      <c r="B5046">
        <v>1</v>
      </c>
      <c r="C5046" t="s">
        <v>81</v>
      </c>
      <c r="D5046" t="s">
        <v>123</v>
      </c>
      <c r="E5046" t="s">
        <v>193</v>
      </c>
      <c r="F5046" t="s">
        <v>14635</v>
      </c>
      <c r="G5046" t="s">
        <v>235</v>
      </c>
      <c r="H5046" t="s">
        <v>134</v>
      </c>
      <c r="I5046" t="s">
        <v>135</v>
      </c>
      <c r="J5046" t="s">
        <v>136</v>
      </c>
      <c r="K5046" t="s">
        <v>137</v>
      </c>
      <c r="L5046" t="s">
        <v>14636</v>
      </c>
      <c r="M5046" t="s">
        <v>14637</v>
      </c>
      <c r="N5046">
        <v>1.186111111</v>
      </c>
      <c r="O5046">
        <v>0</v>
      </c>
      <c r="P5046">
        <v>19</v>
      </c>
      <c r="Q5046">
        <v>0</v>
      </c>
      <c r="R5046">
        <v>2</v>
      </c>
      <c r="S5046">
        <v>0</v>
      </c>
      <c r="T5046">
        <v>1</v>
      </c>
      <c r="U5046">
        <v>0</v>
      </c>
      <c r="V5046">
        <v>0</v>
      </c>
      <c r="W5046">
        <v>0</v>
      </c>
      <c r="X5046">
        <v>5.444476255870744</v>
      </c>
      <c r="Y5046">
        <v>0</v>
      </c>
      <c r="Z5046">
        <v>0.13921068862500002</v>
      </c>
      <c r="AA5046">
        <v>0</v>
      </c>
      <c r="AB5046">
        <v>0.39744732120132498</v>
      </c>
      <c r="AC5046">
        <v>0</v>
      </c>
      <c r="AD5046">
        <v>0</v>
      </c>
      <c r="AE5046">
        <v>5.9811342656970687</v>
      </c>
    </row>
    <row r="5047" spans="1:31" x14ac:dyDescent="0.25">
      <c r="A5047">
        <v>1816246</v>
      </c>
      <c r="B5047">
        <v>1</v>
      </c>
      <c r="C5047" t="s">
        <v>81</v>
      </c>
      <c r="D5047" t="s">
        <v>115</v>
      </c>
      <c r="E5047" t="s">
        <v>193</v>
      </c>
      <c r="F5047" t="s">
        <v>14638</v>
      </c>
      <c r="G5047" t="s">
        <v>235</v>
      </c>
      <c r="H5047" t="s">
        <v>134</v>
      </c>
      <c r="I5047" t="s">
        <v>135</v>
      </c>
      <c r="J5047" t="s">
        <v>136</v>
      </c>
      <c r="K5047" t="s">
        <v>137</v>
      </c>
      <c r="L5047" t="s">
        <v>14639</v>
      </c>
      <c r="M5047" t="s">
        <v>14640</v>
      </c>
      <c r="N5047">
        <v>3.420555555</v>
      </c>
      <c r="O5047">
        <v>0</v>
      </c>
      <c r="P5047">
        <v>17</v>
      </c>
      <c r="Q5047">
        <v>0</v>
      </c>
      <c r="R5047">
        <v>6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2.1502913155109744</v>
      </c>
      <c r="Y5047">
        <v>0</v>
      </c>
      <c r="Z5047">
        <v>5.7597650090765073</v>
      </c>
      <c r="AA5047">
        <v>0</v>
      </c>
      <c r="AB5047">
        <v>0</v>
      </c>
      <c r="AC5047">
        <v>0</v>
      </c>
      <c r="AD5047">
        <v>0</v>
      </c>
      <c r="AE5047">
        <v>7.9100563245874813</v>
      </c>
    </row>
    <row r="5048" spans="1:31" x14ac:dyDescent="0.25">
      <c r="A5048">
        <v>1816200</v>
      </c>
      <c r="B5048">
        <v>1</v>
      </c>
      <c r="C5048" t="s">
        <v>80</v>
      </c>
      <c r="D5048" t="s">
        <v>96</v>
      </c>
      <c r="E5048" t="s">
        <v>193</v>
      </c>
      <c r="F5048" t="s">
        <v>14641</v>
      </c>
      <c r="G5048" t="s">
        <v>443</v>
      </c>
      <c r="H5048" t="s">
        <v>134</v>
      </c>
      <c r="I5048" t="s">
        <v>135</v>
      </c>
      <c r="J5048" t="s">
        <v>136</v>
      </c>
      <c r="K5048" t="s">
        <v>137</v>
      </c>
      <c r="L5048" t="s">
        <v>14642</v>
      </c>
      <c r="M5048" t="s">
        <v>14643</v>
      </c>
      <c r="N5048">
        <v>0.334166666</v>
      </c>
      <c r="O5048">
        <v>0</v>
      </c>
      <c r="P5048">
        <v>50</v>
      </c>
      <c r="Q5048">
        <v>0</v>
      </c>
      <c r="R5048">
        <v>0</v>
      </c>
      <c r="S5048">
        <v>0</v>
      </c>
      <c r="T5048">
        <v>51</v>
      </c>
      <c r="U5048">
        <v>0</v>
      </c>
      <c r="V5048">
        <v>0</v>
      </c>
      <c r="W5048">
        <v>0</v>
      </c>
      <c r="X5048">
        <v>4.4582968035750845</v>
      </c>
      <c r="Y5048">
        <v>0</v>
      </c>
      <c r="Z5048">
        <v>0</v>
      </c>
      <c r="AA5048">
        <v>0</v>
      </c>
      <c r="AB5048">
        <v>8.2360425702227396</v>
      </c>
      <c r="AC5048">
        <v>0</v>
      </c>
      <c r="AD5048">
        <v>0</v>
      </c>
      <c r="AE5048">
        <v>12.694339373797824</v>
      </c>
    </row>
    <row r="5049" spans="1:31" x14ac:dyDescent="0.25">
      <c r="A5049">
        <v>1815868</v>
      </c>
      <c r="B5049">
        <v>1</v>
      </c>
      <c r="C5049" t="s">
        <v>81</v>
      </c>
      <c r="D5049" t="s">
        <v>112</v>
      </c>
      <c r="E5049" t="s">
        <v>146</v>
      </c>
      <c r="F5049" t="s">
        <v>14644</v>
      </c>
      <c r="G5049" t="s">
        <v>142</v>
      </c>
      <c r="H5049" t="s">
        <v>143</v>
      </c>
      <c r="I5049" t="s">
        <v>135</v>
      </c>
      <c r="J5049" t="s">
        <v>136</v>
      </c>
      <c r="K5049" t="s">
        <v>137</v>
      </c>
      <c r="L5049" t="s">
        <v>14645</v>
      </c>
      <c r="M5049" t="s">
        <v>14646</v>
      </c>
      <c r="N5049">
        <v>5.761111111</v>
      </c>
      <c r="O5049">
        <v>0</v>
      </c>
      <c r="P5049">
        <v>92</v>
      </c>
      <c r="Q5049">
        <v>1</v>
      </c>
      <c r="R5049">
        <v>19</v>
      </c>
      <c r="S5049">
        <v>0</v>
      </c>
      <c r="T5049">
        <v>5</v>
      </c>
      <c r="U5049">
        <v>0</v>
      </c>
      <c r="V5049">
        <v>0</v>
      </c>
      <c r="W5049">
        <v>0</v>
      </c>
      <c r="X5049">
        <v>73.790833238368805</v>
      </c>
      <c r="Y5049">
        <v>0</v>
      </c>
      <c r="Z5049">
        <v>21.064759429749586</v>
      </c>
      <c r="AA5049">
        <v>0</v>
      </c>
      <c r="AB5049">
        <v>9.9959967339422917</v>
      </c>
      <c r="AC5049">
        <v>0</v>
      </c>
      <c r="AD5049">
        <v>0</v>
      </c>
      <c r="AE5049">
        <v>104.85158940206068</v>
      </c>
    </row>
    <row r="5050" spans="1:31" x14ac:dyDescent="0.25">
      <c r="A5050">
        <v>1816223</v>
      </c>
      <c r="B5050">
        <v>1</v>
      </c>
      <c r="C5050" t="s">
        <v>80</v>
      </c>
      <c r="D5050" t="s">
        <v>94</v>
      </c>
      <c r="E5050" t="s">
        <v>193</v>
      </c>
      <c r="F5050" t="s">
        <v>14647</v>
      </c>
      <c r="G5050" t="s">
        <v>235</v>
      </c>
      <c r="H5050" t="s">
        <v>134</v>
      </c>
      <c r="I5050" t="s">
        <v>135</v>
      </c>
      <c r="J5050" t="s">
        <v>136</v>
      </c>
      <c r="K5050" t="s">
        <v>137</v>
      </c>
      <c r="L5050" t="s">
        <v>14648</v>
      </c>
      <c r="M5050" t="s">
        <v>14649</v>
      </c>
      <c r="N5050">
        <v>1.0725</v>
      </c>
      <c r="O5050">
        <v>0</v>
      </c>
      <c r="P5050">
        <v>67</v>
      </c>
      <c r="Q5050">
        <v>0</v>
      </c>
      <c r="R5050">
        <v>1</v>
      </c>
      <c r="S5050">
        <v>0</v>
      </c>
      <c r="T5050">
        <v>11</v>
      </c>
      <c r="U5050">
        <v>0</v>
      </c>
      <c r="V5050">
        <v>0</v>
      </c>
      <c r="W5050">
        <v>0</v>
      </c>
      <c r="X5050">
        <v>20.936900098377187</v>
      </c>
      <c r="Y5050">
        <v>0</v>
      </c>
      <c r="Z5050">
        <v>5.3397471976861111E-3</v>
      </c>
      <c r="AA5050">
        <v>0</v>
      </c>
      <c r="AB5050">
        <v>2.7757266620248884</v>
      </c>
      <c r="AC5050">
        <v>0</v>
      </c>
      <c r="AD5050">
        <v>0</v>
      </c>
      <c r="AE5050">
        <v>23.717966507599758</v>
      </c>
    </row>
    <row r="5051" spans="1:31" x14ac:dyDescent="0.25">
      <c r="A5051">
        <v>1815745</v>
      </c>
      <c r="B5051">
        <v>1</v>
      </c>
      <c r="C5051" t="s">
        <v>80</v>
      </c>
      <c r="D5051" t="s">
        <v>103</v>
      </c>
      <c r="E5051" t="s">
        <v>326</v>
      </c>
      <c r="F5051" t="s">
        <v>14650</v>
      </c>
      <c r="G5051" t="s">
        <v>1749</v>
      </c>
      <c r="H5051" t="s">
        <v>134</v>
      </c>
      <c r="I5051" t="s">
        <v>135</v>
      </c>
      <c r="J5051" t="s">
        <v>136</v>
      </c>
      <c r="K5051" t="s">
        <v>137</v>
      </c>
      <c r="L5051" t="s">
        <v>14651</v>
      </c>
      <c r="M5051" t="s">
        <v>14652</v>
      </c>
      <c r="N5051">
        <v>2.565833333</v>
      </c>
      <c r="O5051">
        <v>0</v>
      </c>
      <c r="P5051">
        <v>2</v>
      </c>
      <c r="Q5051">
        <v>0</v>
      </c>
      <c r="R5051">
        <v>0</v>
      </c>
      <c r="S5051">
        <v>0</v>
      </c>
      <c r="T5051">
        <v>5</v>
      </c>
      <c r="U5051">
        <v>0</v>
      </c>
      <c r="V5051">
        <v>0</v>
      </c>
      <c r="W5051">
        <v>0</v>
      </c>
      <c r="X5051">
        <v>2.6800525421332502E-2</v>
      </c>
      <c r="Y5051">
        <v>0</v>
      </c>
      <c r="Z5051">
        <v>0</v>
      </c>
      <c r="AA5051">
        <v>0</v>
      </c>
      <c r="AB5051">
        <v>5.2221485523694708</v>
      </c>
      <c r="AC5051">
        <v>0</v>
      </c>
      <c r="AD5051">
        <v>0</v>
      </c>
      <c r="AE5051">
        <v>5.2489490777908037</v>
      </c>
    </row>
    <row r="5052" spans="1:31" x14ac:dyDescent="0.25">
      <c r="A5052">
        <v>1816386</v>
      </c>
      <c r="B5052">
        <v>1</v>
      </c>
      <c r="C5052" t="s">
        <v>81</v>
      </c>
      <c r="D5052" t="s">
        <v>113</v>
      </c>
      <c r="E5052" t="s">
        <v>176</v>
      </c>
      <c r="F5052" t="s">
        <v>14653</v>
      </c>
      <c r="G5052" t="s">
        <v>142</v>
      </c>
      <c r="H5052" t="s">
        <v>143</v>
      </c>
      <c r="I5052" t="s">
        <v>135</v>
      </c>
      <c r="J5052" t="s">
        <v>136</v>
      </c>
      <c r="K5052" t="s">
        <v>137</v>
      </c>
      <c r="L5052" t="s">
        <v>14654</v>
      </c>
      <c r="M5052" t="s">
        <v>14655</v>
      </c>
      <c r="N5052">
        <v>1.436388888</v>
      </c>
      <c r="O5052">
        <v>6</v>
      </c>
      <c r="P5052">
        <v>1309</v>
      </c>
      <c r="Q5052">
        <v>47</v>
      </c>
      <c r="R5052">
        <v>385</v>
      </c>
      <c r="S5052">
        <v>41</v>
      </c>
      <c r="T5052">
        <v>378</v>
      </c>
      <c r="U5052">
        <v>19</v>
      </c>
      <c r="V5052">
        <v>6</v>
      </c>
      <c r="W5052">
        <v>2.4126444608795681</v>
      </c>
      <c r="X5052">
        <v>326.21444060105523</v>
      </c>
      <c r="Y5052">
        <v>114.62696000688669</v>
      </c>
      <c r="Z5052">
        <v>179.85429982033594</v>
      </c>
      <c r="AA5052">
        <v>1057.3155292310928</v>
      </c>
      <c r="AB5052">
        <v>273.97537531080457</v>
      </c>
      <c r="AC5052">
        <v>3207.5525639286602</v>
      </c>
      <c r="AD5052">
        <v>54.437481170172809</v>
      </c>
      <c r="AE5052">
        <v>5216.3892945298876</v>
      </c>
    </row>
    <row r="5053" spans="1:31" x14ac:dyDescent="0.25">
      <c r="A5053">
        <v>1815722</v>
      </c>
      <c r="B5053">
        <v>1</v>
      </c>
      <c r="C5053" t="s">
        <v>80</v>
      </c>
      <c r="D5053" t="s">
        <v>95</v>
      </c>
      <c r="E5053" t="s">
        <v>146</v>
      </c>
      <c r="F5053" t="s">
        <v>14656</v>
      </c>
      <c r="G5053" t="s">
        <v>170</v>
      </c>
      <c r="H5053" t="s">
        <v>143</v>
      </c>
      <c r="I5053" t="s">
        <v>135</v>
      </c>
      <c r="J5053" t="s">
        <v>136</v>
      </c>
      <c r="K5053" t="s">
        <v>137</v>
      </c>
      <c r="L5053" t="s">
        <v>14657</v>
      </c>
      <c r="M5053" t="s">
        <v>14658</v>
      </c>
      <c r="N5053">
        <v>1.1655555550000001</v>
      </c>
      <c r="O5053">
        <v>0</v>
      </c>
      <c r="P5053">
        <v>0</v>
      </c>
      <c r="Q5053">
        <v>0</v>
      </c>
      <c r="R5053">
        <v>0</v>
      </c>
      <c r="S5053">
        <v>3</v>
      </c>
      <c r="T5053">
        <v>0</v>
      </c>
      <c r="U5053">
        <v>1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29.416807897529068</v>
      </c>
      <c r="AB5053">
        <v>0</v>
      </c>
      <c r="AC5053">
        <v>184.06561104127402</v>
      </c>
      <c r="AD5053">
        <v>0</v>
      </c>
      <c r="AE5053">
        <v>213.48241893880311</v>
      </c>
    </row>
    <row r="5054" spans="1:31" x14ac:dyDescent="0.25">
      <c r="A5054">
        <v>1816509</v>
      </c>
      <c r="B5054">
        <v>1</v>
      </c>
      <c r="C5054" t="s">
        <v>81</v>
      </c>
      <c r="D5054" t="s">
        <v>113</v>
      </c>
      <c r="E5054" t="s">
        <v>193</v>
      </c>
      <c r="F5054" t="s">
        <v>14659</v>
      </c>
      <c r="G5054" t="s">
        <v>6665</v>
      </c>
      <c r="H5054" t="s">
        <v>134</v>
      </c>
      <c r="I5054" t="s">
        <v>135</v>
      </c>
      <c r="J5054" t="s">
        <v>136</v>
      </c>
      <c r="K5054" t="s">
        <v>137</v>
      </c>
      <c r="L5054" t="s">
        <v>14660</v>
      </c>
      <c r="M5054" t="s">
        <v>14661</v>
      </c>
      <c r="N5054">
        <v>6.5441666659999997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0</v>
      </c>
      <c r="X5054">
        <v>1.5763651072937912</v>
      </c>
      <c r="Y5054">
        <v>0</v>
      </c>
      <c r="Z5054">
        <v>0</v>
      </c>
      <c r="AA5054">
        <v>0</v>
      </c>
      <c r="AB5054">
        <v>4.5465018527011587</v>
      </c>
      <c r="AC5054">
        <v>0</v>
      </c>
      <c r="AD5054">
        <v>0</v>
      </c>
      <c r="AE5054">
        <v>6.1228669599949495</v>
      </c>
    </row>
    <row r="5055" spans="1:31" x14ac:dyDescent="0.25">
      <c r="A5055">
        <v>1815845</v>
      </c>
      <c r="B5055">
        <v>1</v>
      </c>
      <c r="C5055" t="s">
        <v>80</v>
      </c>
      <c r="D5055" t="s">
        <v>84</v>
      </c>
      <c r="E5055" t="s">
        <v>131</v>
      </c>
      <c r="F5055" t="s">
        <v>14662</v>
      </c>
      <c r="G5055" t="s">
        <v>133</v>
      </c>
      <c r="H5055" t="s">
        <v>134</v>
      </c>
      <c r="I5055" t="s">
        <v>135</v>
      </c>
      <c r="J5055" t="s">
        <v>136</v>
      </c>
      <c r="K5055" t="s">
        <v>137</v>
      </c>
      <c r="L5055" t="s">
        <v>14663</v>
      </c>
      <c r="M5055" t="s">
        <v>14664</v>
      </c>
      <c r="N5055">
        <v>3.1094444440000002</v>
      </c>
      <c r="O5055">
        <v>0</v>
      </c>
      <c r="P5055">
        <v>3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2.6667289062339203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2.6667289062339203</v>
      </c>
    </row>
    <row r="5056" spans="1:31" x14ac:dyDescent="0.25">
      <c r="A5056">
        <v>1815699</v>
      </c>
      <c r="B5056">
        <v>1</v>
      </c>
      <c r="C5056" t="s">
        <v>81</v>
      </c>
      <c r="D5056" t="s">
        <v>128</v>
      </c>
      <c r="E5056" t="s">
        <v>176</v>
      </c>
      <c r="F5056" t="s">
        <v>14665</v>
      </c>
      <c r="G5056" t="s">
        <v>142</v>
      </c>
      <c r="H5056" t="s">
        <v>143</v>
      </c>
      <c r="I5056" t="s">
        <v>199</v>
      </c>
      <c r="J5056" t="s">
        <v>136</v>
      </c>
      <c r="K5056" t="s">
        <v>137</v>
      </c>
      <c r="L5056" t="s">
        <v>14666</v>
      </c>
      <c r="M5056" t="s">
        <v>14667</v>
      </c>
      <c r="N5056">
        <v>4.1666665999999998E-2</v>
      </c>
      <c r="O5056">
        <v>8</v>
      </c>
      <c r="P5056">
        <v>1487</v>
      </c>
      <c r="Q5056">
        <v>55</v>
      </c>
      <c r="R5056">
        <v>85</v>
      </c>
      <c r="S5056">
        <v>9</v>
      </c>
      <c r="T5056">
        <v>100</v>
      </c>
      <c r="U5056">
        <v>3</v>
      </c>
      <c r="V5056">
        <v>0</v>
      </c>
      <c r="W5056">
        <v>0.11880951117666669</v>
      </c>
      <c r="X5056">
        <v>8.0657968156624076</v>
      </c>
      <c r="Y5056">
        <v>0.86902342770833307</v>
      </c>
      <c r="Z5056">
        <v>0.46485792928733327</v>
      </c>
      <c r="AA5056">
        <v>10.865107795999668</v>
      </c>
      <c r="AB5056">
        <v>1.0277605329035415</v>
      </c>
      <c r="AC5056">
        <v>0.28723798549895835</v>
      </c>
      <c r="AD5056">
        <v>0</v>
      </c>
      <c r="AE5056">
        <v>21.698593998236909</v>
      </c>
    </row>
    <row r="5057" spans="1:31" x14ac:dyDescent="0.25">
      <c r="A5057">
        <v>1815659</v>
      </c>
      <c r="B5057">
        <v>1</v>
      </c>
      <c r="C5057" t="s">
        <v>81</v>
      </c>
      <c r="D5057" t="s">
        <v>128</v>
      </c>
      <c r="E5057" t="s">
        <v>176</v>
      </c>
      <c r="F5057" t="s">
        <v>14668</v>
      </c>
      <c r="G5057" t="s">
        <v>142</v>
      </c>
      <c r="H5057" t="s">
        <v>143</v>
      </c>
      <c r="I5057" t="s">
        <v>135</v>
      </c>
      <c r="J5057" t="s">
        <v>136</v>
      </c>
      <c r="K5057" t="s">
        <v>137</v>
      </c>
      <c r="L5057" t="s">
        <v>14669</v>
      </c>
      <c r="M5057" t="s">
        <v>14670</v>
      </c>
      <c r="N5057">
        <v>0.15944444399999999</v>
      </c>
      <c r="O5057">
        <v>0</v>
      </c>
      <c r="P5057">
        <v>1752</v>
      </c>
      <c r="Q5057">
        <v>0</v>
      </c>
      <c r="R5057">
        <v>22</v>
      </c>
      <c r="S5057">
        <v>1</v>
      </c>
      <c r="T5057">
        <v>97</v>
      </c>
      <c r="U5057">
        <v>0</v>
      </c>
      <c r="V5057">
        <v>0</v>
      </c>
      <c r="W5057">
        <v>0</v>
      </c>
      <c r="X5057">
        <v>44.959471853876259</v>
      </c>
      <c r="Y5057">
        <v>0</v>
      </c>
      <c r="Z5057">
        <v>1.1836980944696549</v>
      </c>
      <c r="AA5057">
        <v>2.8861901100612357</v>
      </c>
      <c r="AB5057">
        <v>12.01434286934753</v>
      </c>
      <c r="AC5057">
        <v>0</v>
      </c>
      <c r="AD5057">
        <v>0</v>
      </c>
      <c r="AE5057">
        <v>61.04370292775468</v>
      </c>
    </row>
    <row r="5058" spans="1:31" x14ac:dyDescent="0.25">
      <c r="A5058">
        <v>1815908</v>
      </c>
      <c r="B5058">
        <v>1</v>
      </c>
      <c r="C5058" t="s">
        <v>80</v>
      </c>
      <c r="D5058" t="s">
        <v>96</v>
      </c>
      <c r="E5058" t="s">
        <v>131</v>
      </c>
      <c r="F5058" t="s">
        <v>14671</v>
      </c>
      <c r="G5058" t="s">
        <v>133</v>
      </c>
      <c r="H5058" t="s">
        <v>134</v>
      </c>
      <c r="I5058" t="s">
        <v>135</v>
      </c>
      <c r="J5058" t="s">
        <v>136</v>
      </c>
      <c r="K5058" t="s">
        <v>137</v>
      </c>
      <c r="L5058" t="s">
        <v>14672</v>
      </c>
      <c r="M5058" t="s">
        <v>14673</v>
      </c>
      <c r="N5058">
        <v>2.9766666659999999</v>
      </c>
      <c r="O5058">
        <v>0</v>
      </c>
      <c r="P5058">
        <v>1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0.41563658211844001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0.41563658211844001</v>
      </c>
    </row>
    <row r="5059" spans="1:31" x14ac:dyDescent="0.25">
      <c r="A5059">
        <v>1816263</v>
      </c>
      <c r="B5059">
        <v>1</v>
      </c>
      <c r="C5059" t="s">
        <v>81</v>
      </c>
      <c r="D5059" t="s">
        <v>116</v>
      </c>
      <c r="E5059" t="s">
        <v>193</v>
      </c>
      <c r="F5059" t="s">
        <v>14674</v>
      </c>
      <c r="G5059" t="s">
        <v>826</v>
      </c>
      <c r="H5059" t="s">
        <v>134</v>
      </c>
      <c r="I5059" t="s">
        <v>135</v>
      </c>
      <c r="J5059" t="s">
        <v>136</v>
      </c>
      <c r="K5059" t="s">
        <v>137</v>
      </c>
      <c r="L5059" t="s">
        <v>14675</v>
      </c>
      <c r="M5059" t="s">
        <v>14676</v>
      </c>
      <c r="N5059">
        <v>2.1947222219999998</v>
      </c>
      <c r="O5059">
        <v>0</v>
      </c>
      <c r="P5059">
        <v>30</v>
      </c>
      <c r="Q5059">
        <v>0</v>
      </c>
      <c r="R5059">
        <v>1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7.7044887000021207</v>
      </c>
      <c r="Y5059">
        <v>0</v>
      </c>
      <c r="Z5059">
        <v>0.20103072922291387</v>
      </c>
      <c r="AA5059">
        <v>0</v>
      </c>
      <c r="AB5059">
        <v>0</v>
      </c>
      <c r="AC5059">
        <v>0</v>
      </c>
      <c r="AD5059">
        <v>0</v>
      </c>
      <c r="AE5059">
        <v>7.9055194292250341</v>
      </c>
    </row>
    <row r="5060" spans="1:31" x14ac:dyDescent="0.25">
      <c r="A5060">
        <v>1815705</v>
      </c>
      <c r="B5060">
        <v>1</v>
      </c>
      <c r="C5060" t="s">
        <v>81</v>
      </c>
      <c r="D5060" t="s">
        <v>118</v>
      </c>
      <c r="E5060" t="s">
        <v>140</v>
      </c>
      <c r="F5060" t="s">
        <v>14677</v>
      </c>
      <c r="G5060" t="s">
        <v>142</v>
      </c>
      <c r="H5060" t="s">
        <v>143</v>
      </c>
      <c r="I5060" t="s">
        <v>135</v>
      </c>
      <c r="J5060" t="s">
        <v>136</v>
      </c>
      <c r="K5060" t="s">
        <v>137</v>
      </c>
      <c r="L5060" t="s">
        <v>14678</v>
      </c>
      <c r="M5060" t="s">
        <v>14679</v>
      </c>
      <c r="N5060">
        <v>4.017222222</v>
      </c>
      <c r="O5060">
        <v>0</v>
      </c>
      <c r="P5060">
        <v>1</v>
      </c>
      <c r="Q5060">
        <v>39</v>
      </c>
      <c r="R5060">
        <v>69</v>
      </c>
      <c r="S5060">
        <v>9</v>
      </c>
      <c r="T5060">
        <v>7</v>
      </c>
      <c r="U5060">
        <v>0</v>
      </c>
      <c r="V5060">
        <v>0</v>
      </c>
      <c r="W5060">
        <v>0</v>
      </c>
      <c r="X5060">
        <v>0.155839088182785</v>
      </c>
      <c r="Y5060">
        <v>562.75627279458956</v>
      </c>
      <c r="Z5060">
        <v>162.39842739397858</v>
      </c>
      <c r="AA5060">
        <v>133.77791515202904</v>
      </c>
      <c r="AB5060">
        <v>18.692447918672613</v>
      </c>
      <c r="AC5060">
        <v>0</v>
      </c>
      <c r="AD5060">
        <v>0</v>
      </c>
      <c r="AE5060">
        <v>877.78090234745252</v>
      </c>
    </row>
    <row r="5061" spans="1:31" x14ac:dyDescent="0.25">
      <c r="A5061">
        <v>1816346</v>
      </c>
      <c r="B5061">
        <v>1</v>
      </c>
      <c r="C5061" t="s">
        <v>81</v>
      </c>
      <c r="D5061" t="s">
        <v>128</v>
      </c>
      <c r="E5061" t="s">
        <v>146</v>
      </c>
      <c r="F5061" t="s">
        <v>1129</v>
      </c>
      <c r="G5061" t="s">
        <v>142</v>
      </c>
      <c r="H5061" t="s">
        <v>143</v>
      </c>
      <c r="I5061" t="s">
        <v>135</v>
      </c>
      <c r="J5061" t="s">
        <v>136</v>
      </c>
      <c r="K5061" t="s">
        <v>137</v>
      </c>
      <c r="L5061" t="s">
        <v>14680</v>
      </c>
      <c r="M5061" t="s">
        <v>14681</v>
      </c>
      <c r="N5061">
        <v>4.573611111</v>
      </c>
      <c r="O5061">
        <v>0</v>
      </c>
      <c r="P5061">
        <v>15</v>
      </c>
      <c r="Q5061">
        <v>0</v>
      </c>
      <c r="R5061">
        <v>19</v>
      </c>
      <c r="S5061">
        <v>8</v>
      </c>
      <c r="T5061">
        <v>4</v>
      </c>
      <c r="U5061">
        <v>2</v>
      </c>
      <c r="V5061">
        <v>0</v>
      </c>
      <c r="W5061">
        <v>0</v>
      </c>
      <c r="X5061">
        <v>20.538937998124702</v>
      </c>
      <c r="Y5061">
        <v>0</v>
      </c>
      <c r="Z5061">
        <v>24.907559102444797</v>
      </c>
      <c r="AA5061">
        <v>1799.0213846996237</v>
      </c>
      <c r="AB5061">
        <v>50.433151732364337</v>
      </c>
      <c r="AC5061">
        <v>264.82890594235846</v>
      </c>
      <c r="AD5061">
        <v>0</v>
      </c>
      <c r="AE5061">
        <v>2159.7299394749161</v>
      </c>
    </row>
    <row r="5062" spans="1:31" x14ac:dyDescent="0.25">
      <c r="A5062">
        <v>1816160</v>
      </c>
      <c r="B5062">
        <v>1</v>
      </c>
      <c r="C5062" t="s">
        <v>80</v>
      </c>
      <c r="D5062" t="s">
        <v>103</v>
      </c>
      <c r="E5062" t="s">
        <v>131</v>
      </c>
      <c r="F5062" t="s">
        <v>14682</v>
      </c>
      <c r="G5062" t="s">
        <v>231</v>
      </c>
      <c r="H5062" t="s">
        <v>134</v>
      </c>
      <c r="I5062" t="s">
        <v>135</v>
      </c>
      <c r="J5062" t="s">
        <v>136</v>
      </c>
      <c r="K5062" t="s">
        <v>137</v>
      </c>
      <c r="L5062" t="s">
        <v>14683</v>
      </c>
      <c r="M5062" t="s">
        <v>14684</v>
      </c>
      <c r="N5062">
        <v>1.5580555549999999</v>
      </c>
      <c r="O5062">
        <v>0</v>
      </c>
      <c r="P5062">
        <v>54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16.152131841664445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16.152131841664445</v>
      </c>
    </row>
    <row r="5063" spans="1:31" x14ac:dyDescent="0.25">
      <c r="A5063">
        <v>1816054</v>
      </c>
      <c r="B5063">
        <v>1</v>
      </c>
      <c r="C5063" t="s">
        <v>80</v>
      </c>
      <c r="D5063" t="s">
        <v>104</v>
      </c>
      <c r="E5063" t="s">
        <v>176</v>
      </c>
      <c r="F5063" t="s">
        <v>7702</v>
      </c>
      <c r="G5063" t="s">
        <v>142</v>
      </c>
      <c r="H5063" t="s">
        <v>143</v>
      </c>
      <c r="I5063" t="s">
        <v>135</v>
      </c>
      <c r="J5063" t="s">
        <v>136</v>
      </c>
      <c r="K5063" t="s">
        <v>137</v>
      </c>
      <c r="L5063" t="s">
        <v>14685</v>
      </c>
      <c r="M5063" t="s">
        <v>14686</v>
      </c>
      <c r="N5063">
        <v>1.429444444</v>
      </c>
      <c r="O5063">
        <v>7</v>
      </c>
      <c r="P5063">
        <v>168</v>
      </c>
      <c r="Q5063">
        <v>9</v>
      </c>
      <c r="R5063">
        <v>27</v>
      </c>
      <c r="S5063">
        <v>11</v>
      </c>
      <c r="T5063">
        <v>60</v>
      </c>
      <c r="U5063">
        <v>1</v>
      </c>
      <c r="V5063">
        <v>0</v>
      </c>
      <c r="W5063">
        <v>8.8870397345174137</v>
      </c>
      <c r="X5063">
        <v>116.63785352602291</v>
      </c>
      <c r="Y5063">
        <v>13.095683027994779</v>
      </c>
      <c r="Z5063">
        <v>36.742260140814672</v>
      </c>
      <c r="AA5063">
        <v>101.27470256801395</v>
      </c>
      <c r="AB5063">
        <v>143.79972408020711</v>
      </c>
      <c r="AC5063">
        <v>30.273030567191405</v>
      </c>
      <c r="AD5063">
        <v>0</v>
      </c>
      <c r="AE5063">
        <v>450.71029364476226</v>
      </c>
    </row>
    <row r="5064" spans="1:31" x14ac:dyDescent="0.25">
      <c r="A5064">
        <v>1816495</v>
      </c>
      <c r="B5064">
        <v>1</v>
      </c>
      <c r="C5064" t="s">
        <v>80</v>
      </c>
      <c r="D5064" t="s">
        <v>85</v>
      </c>
      <c r="E5064" t="s">
        <v>193</v>
      </c>
      <c r="F5064" t="s">
        <v>2168</v>
      </c>
      <c r="G5064" t="s">
        <v>148</v>
      </c>
      <c r="H5064" t="s">
        <v>134</v>
      </c>
      <c r="I5064" t="s">
        <v>135</v>
      </c>
      <c r="J5064" t="s">
        <v>136</v>
      </c>
      <c r="K5064" t="s">
        <v>137</v>
      </c>
      <c r="L5064" t="s">
        <v>14687</v>
      </c>
      <c r="M5064" t="s">
        <v>14688</v>
      </c>
      <c r="N5064">
        <v>4.102222222</v>
      </c>
      <c r="O5064">
        <v>0</v>
      </c>
      <c r="P5064">
        <v>32</v>
      </c>
      <c r="Q5064">
        <v>0</v>
      </c>
      <c r="R5064">
        <v>0</v>
      </c>
      <c r="S5064">
        <v>0</v>
      </c>
      <c r="T5064">
        <v>4</v>
      </c>
      <c r="U5064">
        <v>0</v>
      </c>
      <c r="V5064">
        <v>0</v>
      </c>
      <c r="W5064">
        <v>0</v>
      </c>
      <c r="X5064">
        <v>30.787217220727502</v>
      </c>
      <c r="Y5064">
        <v>0</v>
      </c>
      <c r="Z5064">
        <v>0</v>
      </c>
      <c r="AA5064">
        <v>0</v>
      </c>
      <c r="AB5064">
        <v>0.91519040186924017</v>
      </c>
      <c r="AC5064">
        <v>0</v>
      </c>
      <c r="AD5064">
        <v>0</v>
      </c>
      <c r="AE5064">
        <v>31.702407622596741</v>
      </c>
    </row>
    <row r="5065" spans="1:31" x14ac:dyDescent="0.25">
      <c r="A5065">
        <v>1815642</v>
      </c>
      <c r="B5065">
        <v>1</v>
      </c>
      <c r="C5065" t="s">
        <v>81</v>
      </c>
      <c r="D5065" t="s">
        <v>122</v>
      </c>
      <c r="E5065" t="s">
        <v>140</v>
      </c>
      <c r="F5065" t="s">
        <v>12851</v>
      </c>
      <c r="G5065" t="s">
        <v>142</v>
      </c>
      <c r="H5065" t="s">
        <v>143</v>
      </c>
      <c r="I5065" t="s">
        <v>135</v>
      </c>
      <c r="J5065" t="s">
        <v>136</v>
      </c>
      <c r="K5065" t="s">
        <v>137</v>
      </c>
      <c r="L5065" t="s">
        <v>14689</v>
      </c>
      <c r="M5065" t="s">
        <v>14690</v>
      </c>
      <c r="N5065">
        <v>1.3419444439999999</v>
      </c>
      <c r="O5065">
        <v>1</v>
      </c>
      <c r="P5065">
        <v>462</v>
      </c>
      <c r="Q5065">
        <v>4</v>
      </c>
      <c r="R5065">
        <v>0</v>
      </c>
      <c r="S5065">
        <v>2</v>
      </c>
      <c r="T5065">
        <v>18</v>
      </c>
      <c r="U5065">
        <v>0</v>
      </c>
      <c r="V5065">
        <v>0</v>
      </c>
      <c r="W5065">
        <v>5.9541897089475E-2</v>
      </c>
      <c r="X5065">
        <v>47.182694654597988</v>
      </c>
      <c r="Y5065">
        <v>2.0330065899570502</v>
      </c>
      <c r="Z5065">
        <v>0</v>
      </c>
      <c r="AA5065">
        <v>5.166422871056513</v>
      </c>
      <c r="AB5065">
        <v>1.5486854754082535</v>
      </c>
      <c r="AC5065">
        <v>0</v>
      </c>
      <c r="AD5065">
        <v>0</v>
      </c>
      <c r="AE5065">
        <v>55.990351488109276</v>
      </c>
    </row>
    <row r="5066" spans="1:31" x14ac:dyDescent="0.25">
      <c r="A5066">
        <v>1816306</v>
      </c>
      <c r="B5066">
        <v>1</v>
      </c>
      <c r="C5066" t="s">
        <v>80</v>
      </c>
      <c r="D5066" t="s">
        <v>107</v>
      </c>
      <c r="E5066" t="s">
        <v>193</v>
      </c>
      <c r="F5066" t="s">
        <v>13795</v>
      </c>
      <c r="G5066" t="s">
        <v>373</v>
      </c>
      <c r="H5066" t="s">
        <v>134</v>
      </c>
      <c r="I5066" t="s">
        <v>135</v>
      </c>
      <c r="J5066" t="s">
        <v>136</v>
      </c>
      <c r="K5066" t="s">
        <v>137</v>
      </c>
      <c r="L5066" t="s">
        <v>14691</v>
      </c>
      <c r="M5066" t="s">
        <v>14692</v>
      </c>
      <c r="N5066">
        <v>5.9997222219999999</v>
      </c>
      <c r="O5066">
        <v>0</v>
      </c>
      <c r="P5066">
        <v>81</v>
      </c>
      <c r="Q5066">
        <v>0</v>
      </c>
      <c r="R5066">
        <v>0</v>
      </c>
      <c r="S5066">
        <v>0</v>
      </c>
      <c r="T5066">
        <v>1</v>
      </c>
      <c r="U5066">
        <v>0</v>
      </c>
      <c r="V5066">
        <v>0</v>
      </c>
      <c r="W5066">
        <v>0</v>
      </c>
      <c r="X5066">
        <v>63.52177471874424</v>
      </c>
      <c r="Y5066">
        <v>0</v>
      </c>
      <c r="Z5066">
        <v>0</v>
      </c>
      <c r="AA5066">
        <v>0</v>
      </c>
      <c r="AB5066">
        <v>6.3607374344463325</v>
      </c>
      <c r="AC5066">
        <v>0</v>
      </c>
      <c r="AD5066">
        <v>0</v>
      </c>
      <c r="AE5066">
        <v>69.882512153190575</v>
      </c>
    </row>
    <row r="5067" spans="1:31" x14ac:dyDescent="0.25">
      <c r="A5067">
        <v>1816140</v>
      </c>
      <c r="B5067">
        <v>1</v>
      </c>
      <c r="C5067" t="s">
        <v>80</v>
      </c>
      <c r="D5067" t="s">
        <v>82</v>
      </c>
      <c r="E5067" t="s">
        <v>131</v>
      </c>
      <c r="F5067" t="s">
        <v>14693</v>
      </c>
      <c r="G5067" t="s">
        <v>133</v>
      </c>
      <c r="H5067" t="s">
        <v>134</v>
      </c>
      <c r="I5067" t="s">
        <v>135</v>
      </c>
      <c r="J5067" t="s">
        <v>136</v>
      </c>
      <c r="K5067" t="s">
        <v>137</v>
      </c>
      <c r="L5067" t="s">
        <v>14694</v>
      </c>
      <c r="M5067" t="s">
        <v>14695</v>
      </c>
      <c r="N5067">
        <v>4.136666666</v>
      </c>
      <c r="O5067">
        <v>0</v>
      </c>
      <c r="P5067">
        <v>5</v>
      </c>
      <c r="Q5067">
        <v>0</v>
      </c>
      <c r="R5067">
        <v>0</v>
      </c>
      <c r="S5067">
        <v>0</v>
      </c>
      <c r="T5067">
        <v>1</v>
      </c>
      <c r="U5067">
        <v>0</v>
      </c>
      <c r="V5067">
        <v>0</v>
      </c>
      <c r="W5067">
        <v>0</v>
      </c>
      <c r="X5067">
        <v>3.4298734420143564</v>
      </c>
      <c r="Y5067">
        <v>0</v>
      </c>
      <c r="Z5067">
        <v>0</v>
      </c>
      <c r="AA5067">
        <v>0</v>
      </c>
      <c r="AB5067">
        <v>0.13781972984725832</v>
      </c>
      <c r="AC5067">
        <v>0</v>
      </c>
      <c r="AD5067">
        <v>0</v>
      </c>
      <c r="AE5067">
        <v>3.5676931718616149</v>
      </c>
    </row>
    <row r="5068" spans="1:31" x14ac:dyDescent="0.25">
      <c r="A5068">
        <v>1816283</v>
      </c>
      <c r="B5068">
        <v>1</v>
      </c>
      <c r="C5068" t="s">
        <v>80</v>
      </c>
      <c r="D5068" t="s">
        <v>84</v>
      </c>
      <c r="E5068" t="s">
        <v>131</v>
      </c>
      <c r="F5068" t="s">
        <v>14696</v>
      </c>
      <c r="G5068" t="s">
        <v>133</v>
      </c>
      <c r="H5068" t="s">
        <v>134</v>
      </c>
      <c r="I5068" t="s">
        <v>135</v>
      </c>
      <c r="J5068" t="s">
        <v>136</v>
      </c>
      <c r="K5068" t="s">
        <v>137</v>
      </c>
      <c r="L5068" t="s">
        <v>14697</v>
      </c>
      <c r="M5068" t="s">
        <v>14698</v>
      </c>
      <c r="N5068">
        <v>5.9041666660000001</v>
      </c>
      <c r="O5068">
        <v>0</v>
      </c>
      <c r="P5068">
        <v>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1.5210535902721902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1.5210535902721902</v>
      </c>
    </row>
    <row r="5069" spans="1:31" x14ac:dyDescent="0.25">
      <c r="A5069">
        <v>1816114</v>
      </c>
      <c r="B5069">
        <v>1</v>
      </c>
      <c r="C5069" t="s">
        <v>80</v>
      </c>
      <c r="D5069" t="s">
        <v>96</v>
      </c>
      <c r="E5069" t="s">
        <v>193</v>
      </c>
      <c r="F5069" t="s">
        <v>14699</v>
      </c>
      <c r="G5069" t="s">
        <v>148</v>
      </c>
      <c r="H5069" t="s">
        <v>134</v>
      </c>
      <c r="I5069" t="s">
        <v>135</v>
      </c>
      <c r="J5069" t="s">
        <v>3</v>
      </c>
      <c r="K5069" t="s">
        <v>137</v>
      </c>
      <c r="L5069" t="s">
        <v>14700</v>
      </c>
      <c r="M5069" t="s">
        <v>14701</v>
      </c>
      <c r="N5069">
        <v>1.799722222</v>
      </c>
      <c r="O5069">
        <v>0</v>
      </c>
      <c r="P5069">
        <v>9</v>
      </c>
      <c r="Q5069">
        <v>0</v>
      </c>
      <c r="R5069">
        <v>1</v>
      </c>
      <c r="S5069">
        <v>0</v>
      </c>
      <c r="T5069">
        <v>4</v>
      </c>
      <c r="U5069">
        <v>0</v>
      </c>
      <c r="V5069">
        <v>0</v>
      </c>
      <c r="W5069">
        <v>0</v>
      </c>
      <c r="X5069">
        <v>10.249787846378396</v>
      </c>
      <c r="Y5069">
        <v>0</v>
      </c>
      <c r="Z5069">
        <v>1.136043852986111E-2</v>
      </c>
      <c r="AA5069">
        <v>0</v>
      </c>
      <c r="AB5069">
        <v>9.8636450138873588</v>
      </c>
      <c r="AC5069">
        <v>0</v>
      </c>
      <c r="AD5069">
        <v>0</v>
      </c>
      <c r="AE5069">
        <v>20.124793298795616</v>
      </c>
    </row>
    <row r="5070" spans="1:31" x14ac:dyDescent="0.25">
      <c r="A5070">
        <v>1816120</v>
      </c>
      <c r="B5070">
        <v>1</v>
      </c>
      <c r="C5070" t="s">
        <v>80</v>
      </c>
      <c r="D5070" t="s">
        <v>103</v>
      </c>
      <c r="E5070" t="s">
        <v>291</v>
      </c>
      <c r="F5070" t="s">
        <v>14702</v>
      </c>
      <c r="G5070" t="s">
        <v>279</v>
      </c>
      <c r="H5070" t="s">
        <v>134</v>
      </c>
      <c r="I5070" t="s">
        <v>135</v>
      </c>
      <c r="J5070" t="s">
        <v>136</v>
      </c>
      <c r="K5070" t="s">
        <v>137</v>
      </c>
      <c r="L5070" t="s">
        <v>14703</v>
      </c>
      <c r="M5070" t="s">
        <v>14704</v>
      </c>
      <c r="N5070">
        <v>0.236666666</v>
      </c>
      <c r="O5070">
        <v>0</v>
      </c>
      <c r="P5070">
        <v>190</v>
      </c>
      <c r="Q5070">
        <v>0</v>
      </c>
      <c r="R5070">
        <v>3</v>
      </c>
      <c r="S5070">
        <v>0</v>
      </c>
      <c r="T5070">
        <v>44</v>
      </c>
      <c r="U5070">
        <v>0</v>
      </c>
      <c r="V5070">
        <v>0</v>
      </c>
      <c r="W5070">
        <v>0</v>
      </c>
      <c r="X5070">
        <v>9.5711855300979813</v>
      </c>
      <c r="Y5070">
        <v>0</v>
      </c>
      <c r="Z5070">
        <v>2.9302829789866671E-3</v>
      </c>
      <c r="AA5070">
        <v>0</v>
      </c>
      <c r="AB5070">
        <v>10.244298775340331</v>
      </c>
      <c r="AC5070">
        <v>0</v>
      </c>
      <c r="AD5070">
        <v>0</v>
      </c>
      <c r="AE5070">
        <v>19.818414588417298</v>
      </c>
    </row>
    <row r="5071" spans="1:31" x14ac:dyDescent="0.25">
      <c r="A5071">
        <v>1815742</v>
      </c>
      <c r="B5071">
        <v>1</v>
      </c>
      <c r="C5071" t="s">
        <v>81</v>
      </c>
      <c r="D5071" t="s">
        <v>118</v>
      </c>
      <c r="E5071" t="s">
        <v>291</v>
      </c>
      <c r="F5071" t="s">
        <v>4889</v>
      </c>
      <c r="G5071" t="s">
        <v>256</v>
      </c>
      <c r="H5071" t="s">
        <v>134</v>
      </c>
      <c r="I5071" t="s">
        <v>135</v>
      </c>
      <c r="J5071" t="s">
        <v>136</v>
      </c>
      <c r="K5071" t="s">
        <v>159</v>
      </c>
      <c r="L5071" t="s">
        <v>14705</v>
      </c>
      <c r="M5071" t="s">
        <v>14706</v>
      </c>
      <c r="N5071">
        <v>8.2475000000000005</v>
      </c>
      <c r="O5071">
        <v>0</v>
      </c>
      <c r="P5071">
        <v>90</v>
      </c>
      <c r="Q5071">
        <v>0</v>
      </c>
      <c r="R5071">
        <v>17</v>
      </c>
      <c r="S5071">
        <v>0</v>
      </c>
      <c r="T5071">
        <v>13</v>
      </c>
      <c r="U5071">
        <v>0</v>
      </c>
      <c r="V5071">
        <v>0</v>
      </c>
      <c r="W5071">
        <v>0</v>
      </c>
      <c r="X5071">
        <v>115.69890495241674</v>
      </c>
      <c r="Y5071">
        <v>0</v>
      </c>
      <c r="Z5071">
        <v>13.558202834301106</v>
      </c>
      <c r="AA5071">
        <v>0</v>
      </c>
      <c r="AB5071">
        <v>22.108617262675626</v>
      </c>
      <c r="AC5071">
        <v>0</v>
      </c>
      <c r="AD5071">
        <v>0</v>
      </c>
      <c r="AE5071">
        <v>151.36572504939349</v>
      </c>
    </row>
    <row r="5072" spans="1:31" x14ac:dyDescent="0.25">
      <c r="A5072">
        <v>1816369</v>
      </c>
      <c r="B5072">
        <v>1</v>
      </c>
      <c r="C5072" t="s">
        <v>81</v>
      </c>
      <c r="D5072" t="s">
        <v>118</v>
      </c>
      <c r="E5072" t="s">
        <v>193</v>
      </c>
      <c r="F5072" t="s">
        <v>14707</v>
      </c>
      <c r="G5072" t="s">
        <v>235</v>
      </c>
      <c r="H5072" t="s">
        <v>134</v>
      </c>
      <c r="I5072" t="s">
        <v>135</v>
      </c>
      <c r="J5072" t="s">
        <v>136</v>
      </c>
      <c r="K5072" t="s">
        <v>137</v>
      </c>
      <c r="L5072" t="s">
        <v>14708</v>
      </c>
      <c r="M5072" t="s">
        <v>14709</v>
      </c>
      <c r="N5072">
        <v>0.86444444399999998</v>
      </c>
      <c r="O5072">
        <v>0</v>
      </c>
      <c r="P5072">
        <v>9</v>
      </c>
      <c r="Q5072">
        <v>0</v>
      </c>
      <c r="R5072">
        <v>1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1.0242939336054231</v>
      </c>
      <c r="Y5072">
        <v>0</v>
      </c>
      <c r="Z5072">
        <v>2.0375320407749996E-3</v>
      </c>
      <c r="AA5072">
        <v>0</v>
      </c>
      <c r="AB5072">
        <v>0</v>
      </c>
      <c r="AC5072">
        <v>0</v>
      </c>
      <c r="AD5072">
        <v>0</v>
      </c>
      <c r="AE5072">
        <v>1.0263314656461981</v>
      </c>
    </row>
    <row r="5073" spans="1:31" x14ac:dyDescent="0.25">
      <c r="A5073">
        <v>1816432</v>
      </c>
      <c r="B5073">
        <v>1</v>
      </c>
      <c r="C5073" t="s">
        <v>81</v>
      </c>
      <c r="D5073" t="s">
        <v>120</v>
      </c>
      <c r="E5073" t="s">
        <v>326</v>
      </c>
      <c r="F5073" t="s">
        <v>14710</v>
      </c>
      <c r="G5073" t="s">
        <v>299</v>
      </c>
      <c r="H5073" t="s">
        <v>134</v>
      </c>
      <c r="I5073" t="s">
        <v>135</v>
      </c>
      <c r="J5073" t="s">
        <v>136</v>
      </c>
      <c r="K5073" t="s">
        <v>137</v>
      </c>
      <c r="L5073" t="s">
        <v>14711</v>
      </c>
      <c r="M5073" t="s">
        <v>14712</v>
      </c>
      <c r="N5073">
        <v>3.0252777769999999</v>
      </c>
      <c r="O5073">
        <v>0</v>
      </c>
      <c r="P5073">
        <v>11</v>
      </c>
      <c r="Q5073">
        <v>0</v>
      </c>
      <c r="R5073">
        <v>0</v>
      </c>
      <c r="S5073">
        <v>0</v>
      </c>
      <c r="T5073">
        <v>3</v>
      </c>
      <c r="U5073">
        <v>0</v>
      </c>
      <c r="V5073">
        <v>0</v>
      </c>
      <c r="W5073">
        <v>0</v>
      </c>
      <c r="X5073">
        <v>7.5495829280449955</v>
      </c>
      <c r="Y5073">
        <v>0</v>
      </c>
      <c r="Z5073">
        <v>0</v>
      </c>
      <c r="AA5073">
        <v>0</v>
      </c>
      <c r="AB5073">
        <v>6.4684555249883608</v>
      </c>
      <c r="AC5073">
        <v>0</v>
      </c>
      <c r="AD5073">
        <v>0</v>
      </c>
      <c r="AE5073">
        <v>14.018038453033355</v>
      </c>
    </row>
    <row r="5074" spans="1:31" x14ac:dyDescent="0.25">
      <c r="A5074">
        <v>1815785</v>
      </c>
      <c r="B5074">
        <v>1</v>
      </c>
      <c r="C5074" t="s">
        <v>81</v>
      </c>
      <c r="D5074" t="s">
        <v>120</v>
      </c>
      <c r="E5074" t="s">
        <v>193</v>
      </c>
      <c r="F5074" t="s">
        <v>14713</v>
      </c>
      <c r="G5074" t="s">
        <v>235</v>
      </c>
      <c r="H5074" t="s">
        <v>134</v>
      </c>
      <c r="I5074" t="s">
        <v>135</v>
      </c>
      <c r="J5074" t="s">
        <v>136</v>
      </c>
      <c r="K5074" t="s">
        <v>137</v>
      </c>
      <c r="L5074" t="s">
        <v>14714</v>
      </c>
      <c r="M5074" t="s">
        <v>14715</v>
      </c>
      <c r="N5074">
        <v>5.6030555550000001</v>
      </c>
      <c r="O5074">
        <v>0</v>
      </c>
      <c r="P5074">
        <v>49</v>
      </c>
      <c r="Q5074">
        <v>0</v>
      </c>
      <c r="R5074">
        <v>0</v>
      </c>
      <c r="S5074">
        <v>0</v>
      </c>
      <c r="T5074">
        <v>1</v>
      </c>
      <c r="U5074">
        <v>0</v>
      </c>
      <c r="V5074">
        <v>0</v>
      </c>
      <c r="W5074">
        <v>0</v>
      </c>
      <c r="X5074">
        <v>38.262170246752696</v>
      </c>
      <c r="Y5074">
        <v>0</v>
      </c>
      <c r="Z5074">
        <v>0</v>
      </c>
      <c r="AA5074">
        <v>0</v>
      </c>
      <c r="AB5074">
        <v>1.9309006303513327</v>
      </c>
      <c r="AC5074">
        <v>0</v>
      </c>
      <c r="AD5074">
        <v>0</v>
      </c>
      <c r="AE5074">
        <v>40.193070877104027</v>
      </c>
    </row>
    <row r="5075" spans="1:31" x14ac:dyDescent="0.25">
      <c r="A5075">
        <v>1816426</v>
      </c>
      <c r="B5075">
        <v>1</v>
      </c>
      <c r="C5075" t="s">
        <v>81</v>
      </c>
      <c r="D5075" t="s">
        <v>127</v>
      </c>
      <c r="E5075" t="s">
        <v>193</v>
      </c>
      <c r="F5075" t="s">
        <v>14716</v>
      </c>
      <c r="G5075" t="s">
        <v>235</v>
      </c>
      <c r="H5075" t="s">
        <v>134</v>
      </c>
      <c r="I5075" t="s">
        <v>135</v>
      </c>
      <c r="J5075" t="s">
        <v>136</v>
      </c>
      <c r="K5075" t="s">
        <v>137</v>
      </c>
      <c r="L5075" t="s">
        <v>14717</v>
      </c>
      <c r="M5075" t="s">
        <v>14718</v>
      </c>
      <c r="N5075">
        <v>1.8758333330000001</v>
      </c>
      <c r="O5075">
        <v>0</v>
      </c>
      <c r="P5075">
        <v>35</v>
      </c>
      <c r="Q5075">
        <v>0</v>
      </c>
      <c r="R5075">
        <v>6</v>
      </c>
      <c r="S5075">
        <v>0</v>
      </c>
      <c r="T5075">
        <v>4</v>
      </c>
      <c r="U5075">
        <v>0</v>
      </c>
      <c r="V5075">
        <v>1</v>
      </c>
      <c r="W5075">
        <v>0</v>
      </c>
      <c r="X5075">
        <v>19.192237854975719</v>
      </c>
      <c r="Y5075">
        <v>0</v>
      </c>
      <c r="Z5075">
        <v>7.2719136517989691</v>
      </c>
      <c r="AA5075">
        <v>0</v>
      </c>
      <c r="AB5075">
        <v>5.9863011802142445</v>
      </c>
      <c r="AC5075">
        <v>0</v>
      </c>
      <c r="AD5075">
        <v>0.59746904571231119</v>
      </c>
      <c r="AE5075">
        <v>33.047921732701241</v>
      </c>
    </row>
    <row r="5076" spans="1:31" x14ac:dyDescent="0.25">
      <c r="A5076">
        <v>1816475</v>
      </c>
      <c r="B5076">
        <v>1</v>
      </c>
      <c r="C5076" t="s">
        <v>81</v>
      </c>
      <c r="D5076" t="s">
        <v>116</v>
      </c>
      <c r="E5076" t="s">
        <v>193</v>
      </c>
      <c r="F5076" t="s">
        <v>14719</v>
      </c>
      <c r="G5076" t="s">
        <v>235</v>
      </c>
      <c r="H5076" t="s">
        <v>134</v>
      </c>
      <c r="I5076" t="s">
        <v>135</v>
      </c>
      <c r="J5076" t="s">
        <v>136</v>
      </c>
      <c r="K5076" t="s">
        <v>137</v>
      </c>
      <c r="L5076" t="s">
        <v>14720</v>
      </c>
      <c r="M5076" t="s">
        <v>14721</v>
      </c>
      <c r="N5076">
        <v>1.322777777</v>
      </c>
      <c r="O5076">
        <v>0</v>
      </c>
      <c r="P5076">
        <v>59</v>
      </c>
      <c r="Q5076">
        <v>0</v>
      </c>
      <c r="R5076">
        <v>0</v>
      </c>
      <c r="S5076">
        <v>0</v>
      </c>
      <c r="T5076">
        <v>50</v>
      </c>
      <c r="U5076">
        <v>0</v>
      </c>
      <c r="V5076">
        <v>0</v>
      </c>
      <c r="W5076">
        <v>0</v>
      </c>
      <c r="X5076">
        <v>17.562874738253573</v>
      </c>
      <c r="Y5076">
        <v>0</v>
      </c>
      <c r="Z5076">
        <v>0</v>
      </c>
      <c r="AA5076">
        <v>0</v>
      </c>
      <c r="AB5076">
        <v>5.959435071877679</v>
      </c>
      <c r="AC5076">
        <v>0</v>
      </c>
      <c r="AD5076">
        <v>0</v>
      </c>
      <c r="AE5076">
        <v>23.522309810131251</v>
      </c>
    </row>
    <row r="5077" spans="1:31" x14ac:dyDescent="0.25">
      <c r="A5077">
        <v>1816197</v>
      </c>
      <c r="B5077">
        <v>1</v>
      </c>
      <c r="C5077" t="s">
        <v>81</v>
      </c>
      <c r="D5077" t="s">
        <v>112</v>
      </c>
      <c r="E5077" t="s">
        <v>131</v>
      </c>
      <c r="F5077" t="s">
        <v>14722</v>
      </c>
      <c r="G5077" t="s">
        <v>231</v>
      </c>
      <c r="H5077" t="s">
        <v>134</v>
      </c>
      <c r="I5077" t="s">
        <v>135</v>
      </c>
      <c r="J5077" t="s">
        <v>136</v>
      </c>
      <c r="K5077" t="s">
        <v>137</v>
      </c>
      <c r="L5077" t="s">
        <v>14723</v>
      </c>
      <c r="M5077" t="s">
        <v>14724</v>
      </c>
      <c r="N5077">
        <v>1.643333333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1</v>
      </c>
      <c r="U5077">
        <v>0</v>
      </c>
      <c r="V5077">
        <v>0</v>
      </c>
      <c r="W5077">
        <v>0</v>
      </c>
      <c r="X5077">
        <v>1.1405060538666667E-4</v>
      </c>
      <c r="Y5077">
        <v>0</v>
      </c>
      <c r="Z5077">
        <v>0</v>
      </c>
      <c r="AA5077">
        <v>0</v>
      </c>
      <c r="AB5077">
        <v>0.1378743512425</v>
      </c>
      <c r="AC5077">
        <v>0</v>
      </c>
      <c r="AD5077">
        <v>0</v>
      </c>
      <c r="AE5077">
        <v>0.13798840184788666</v>
      </c>
    </row>
    <row r="5078" spans="1:31" x14ac:dyDescent="0.25">
      <c r="A5078">
        <v>1815656</v>
      </c>
      <c r="B5078">
        <v>1</v>
      </c>
      <c r="C5078" t="s">
        <v>80</v>
      </c>
      <c r="D5078" t="s">
        <v>88</v>
      </c>
      <c r="E5078" t="s">
        <v>146</v>
      </c>
      <c r="F5078" t="s">
        <v>2414</v>
      </c>
      <c r="G5078" t="s">
        <v>142</v>
      </c>
      <c r="H5078" t="s">
        <v>143</v>
      </c>
      <c r="I5078" t="s">
        <v>135</v>
      </c>
      <c r="J5078" t="s">
        <v>136</v>
      </c>
      <c r="K5078" t="s">
        <v>137</v>
      </c>
      <c r="L5078" t="s">
        <v>14725</v>
      </c>
      <c r="M5078" t="s">
        <v>14726</v>
      </c>
      <c r="N5078">
        <v>0.28638888800000001</v>
      </c>
      <c r="O5078">
        <v>0</v>
      </c>
      <c r="P5078">
        <v>405</v>
      </c>
      <c r="Q5078">
        <v>1</v>
      </c>
      <c r="R5078">
        <v>0</v>
      </c>
      <c r="S5078">
        <v>3</v>
      </c>
      <c r="T5078">
        <v>85</v>
      </c>
      <c r="U5078">
        <v>1</v>
      </c>
      <c r="V5078">
        <v>3</v>
      </c>
      <c r="W5078">
        <v>0</v>
      </c>
      <c r="X5078">
        <v>28.560249861952673</v>
      </c>
      <c r="Y5078">
        <v>0</v>
      </c>
      <c r="Z5078">
        <v>0</v>
      </c>
      <c r="AA5078">
        <v>8.4091953912351585</v>
      </c>
      <c r="AB5078">
        <v>19.616537124238217</v>
      </c>
      <c r="AC5078">
        <v>0</v>
      </c>
      <c r="AD5078">
        <v>5.531478187649352</v>
      </c>
      <c r="AE5078">
        <v>62.117460565075405</v>
      </c>
    </row>
    <row r="5079" spans="1:31" x14ac:dyDescent="0.25">
      <c r="A5079">
        <v>1816243</v>
      </c>
      <c r="B5079">
        <v>1</v>
      </c>
      <c r="C5079" t="s">
        <v>80</v>
      </c>
      <c r="D5079" t="s">
        <v>107</v>
      </c>
      <c r="E5079" t="s">
        <v>193</v>
      </c>
      <c r="F5079" t="s">
        <v>14727</v>
      </c>
      <c r="G5079" t="s">
        <v>235</v>
      </c>
      <c r="H5079" t="s">
        <v>134</v>
      </c>
      <c r="I5079" t="s">
        <v>135</v>
      </c>
      <c r="J5079" t="s">
        <v>136</v>
      </c>
      <c r="K5079" t="s">
        <v>137</v>
      </c>
      <c r="L5079" t="s">
        <v>14728</v>
      </c>
      <c r="M5079" t="s">
        <v>14729</v>
      </c>
      <c r="N5079">
        <v>2.701944444</v>
      </c>
      <c r="O5079">
        <v>0</v>
      </c>
      <c r="P5079">
        <v>26</v>
      </c>
      <c r="Q5079">
        <v>0</v>
      </c>
      <c r="R5079">
        <v>0</v>
      </c>
      <c r="S5079">
        <v>0</v>
      </c>
      <c r="T5079">
        <v>2</v>
      </c>
      <c r="U5079">
        <v>0</v>
      </c>
      <c r="V5079">
        <v>0</v>
      </c>
      <c r="W5079">
        <v>0</v>
      </c>
      <c r="X5079">
        <v>13.301968376460419</v>
      </c>
      <c r="Y5079">
        <v>0</v>
      </c>
      <c r="Z5079">
        <v>0</v>
      </c>
      <c r="AA5079">
        <v>0</v>
      </c>
      <c r="AB5079">
        <v>0.12298240044765557</v>
      </c>
      <c r="AC5079">
        <v>0</v>
      </c>
      <c r="AD5079">
        <v>0</v>
      </c>
      <c r="AE5079">
        <v>13.424950776908075</v>
      </c>
    </row>
    <row r="5080" spans="1:31" x14ac:dyDescent="0.25">
      <c r="A5080">
        <v>1816220</v>
      </c>
      <c r="B5080">
        <v>1</v>
      </c>
      <c r="C5080" t="s">
        <v>81</v>
      </c>
      <c r="D5080" t="s">
        <v>113</v>
      </c>
      <c r="E5080" t="s">
        <v>176</v>
      </c>
      <c r="F5080" t="s">
        <v>13481</v>
      </c>
      <c r="G5080" t="s">
        <v>142</v>
      </c>
      <c r="H5080" t="s">
        <v>143</v>
      </c>
      <c r="I5080" t="s">
        <v>135</v>
      </c>
      <c r="J5080" t="s">
        <v>136</v>
      </c>
      <c r="K5080" t="s">
        <v>137</v>
      </c>
      <c r="L5080" t="s">
        <v>14730</v>
      </c>
      <c r="M5080" t="s">
        <v>14731</v>
      </c>
      <c r="N5080">
        <v>7.3333333000000001E-2</v>
      </c>
      <c r="O5080">
        <v>6</v>
      </c>
      <c r="P5080">
        <v>1309</v>
      </c>
      <c r="Q5080">
        <v>47</v>
      </c>
      <c r="R5080">
        <v>385</v>
      </c>
      <c r="S5080">
        <v>41</v>
      </c>
      <c r="T5080">
        <v>378</v>
      </c>
      <c r="U5080">
        <v>19</v>
      </c>
      <c r="V5080">
        <v>6</v>
      </c>
      <c r="W5080">
        <v>0.10793379883674667</v>
      </c>
      <c r="X5080">
        <v>14.525428090674154</v>
      </c>
      <c r="Y5080">
        <v>6.5071410074530913</v>
      </c>
      <c r="Z5080">
        <v>9.7150999059128651</v>
      </c>
      <c r="AA5080">
        <v>60.939262546372895</v>
      </c>
      <c r="AB5080">
        <v>17.72306064681614</v>
      </c>
      <c r="AC5080">
        <v>285.21211006251059</v>
      </c>
      <c r="AD5080">
        <v>5.6838649617722137</v>
      </c>
      <c r="AE5080">
        <v>400.4139010203487</v>
      </c>
    </row>
    <row r="5081" spans="1:31" x14ac:dyDescent="0.25">
      <c r="A5081">
        <v>1815679</v>
      </c>
      <c r="B5081">
        <v>1</v>
      </c>
      <c r="C5081" t="s">
        <v>80</v>
      </c>
      <c r="D5081" t="s">
        <v>82</v>
      </c>
      <c r="E5081" t="s">
        <v>291</v>
      </c>
      <c r="F5081" t="s">
        <v>14732</v>
      </c>
      <c r="G5081" t="s">
        <v>279</v>
      </c>
      <c r="H5081" t="s">
        <v>134</v>
      </c>
      <c r="I5081" t="s">
        <v>135</v>
      </c>
      <c r="J5081" t="s">
        <v>136</v>
      </c>
      <c r="K5081" t="s">
        <v>137</v>
      </c>
      <c r="L5081" t="s">
        <v>14733</v>
      </c>
      <c r="M5081" t="s">
        <v>14734</v>
      </c>
      <c r="N5081">
        <v>0.73694444400000003</v>
      </c>
      <c r="O5081">
        <v>0</v>
      </c>
      <c r="P5081">
        <v>246</v>
      </c>
      <c r="Q5081">
        <v>0</v>
      </c>
      <c r="R5081">
        <v>0</v>
      </c>
      <c r="S5081">
        <v>0</v>
      </c>
      <c r="T5081">
        <v>17</v>
      </c>
      <c r="U5081">
        <v>0</v>
      </c>
      <c r="V5081">
        <v>0</v>
      </c>
      <c r="W5081">
        <v>0</v>
      </c>
      <c r="X5081">
        <v>39.390704592787657</v>
      </c>
      <c r="Y5081">
        <v>0</v>
      </c>
      <c r="Z5081">
        <v>0</v>
      </c>
      <c r="AA5081">
        <v>0</v>
      </c>
      <c r="AB5081">
        <v>2.5242855016008616</v>
      </c>
      <c r="AC5081">
        <v>0</v>
      </c>
      <c r="AD5081">
        <v>0</v>
      </c>
      <c r="AE5081">
        <v>41.914990094388521</v>
      </c>
    </row>
    <row r="5082" spans="1:31" x14ac:dyDescent="0.25">
      <c r="A5082">
        <v>1816366</v>
      </c>
      <c r="B5082">
        <v>1</v>
      </c>
      <c r="C5082" t="s">
        <v>81</v>
      </c>
      <c r="D5082" t="s">
        <v>118</v>
      </c>
      <c r="E5082" t="s">
        <v>193</v>
      </c>
      <c r="F5082" t="s">
        <v>14735</v>
      </c>
      <c r="G5082" t="s">
        <v>235</v>
      </c>
      <c r="H5082" t="s">
        <v>134</v>
      </c>
      <c r="I5082" t="s">
        <v>135</v>
      </c>
      <c r="J5082" t="s">
        <v>136</v>
      </c>
      <c r="K5082" t="s">
        <v>137</v>
      </c>
      <c r="L5082" t="s">
        <v>14736</v>
      </c>
      <c r="M5082" t="s">
        <v>14737</v>
      </c>
      <c r="N5082">
        <v>1.365555555</v>
      </c>
      <c r="O5082">
        <v>0</v>
      </c>
      <c r="P5082">
        <v>7</v>
      </c>
      <c r="Q5082">
        <v>0</v>
      </c>
      <c r="R5082">
        <v>0</v>
      </c>
      <c r="S5082">
        <v>0</v>
      </c>
      <c r="T5082">
        <v>7</v>
      </c>
      <c r="U5082">
        <v>0</v>
      </c>
      <c r="V5082">
        <v>0</v>
      </c>
      <c r="W5082">
        <v>0</v>
      </c>
      <c r="X5082">
        <v>1.8275838532512734</v>
      </c>
      <c r="Y5082">
        <v>0</v>
      </c>
      <c r="Z5082">
        <v>0</v>
      </c>
      <c r="AA5082">
        <v>0</v>
      </c>
      <c r="AB5082">
        <v>1.114593980308721</v>
      </c>
      <c r="AC5082">
        <v>0</v>
      </c>
      <c r="AD5082">
        <v>0</v>
      </c>
      <c r="AE5082">
        <v>2.9421778335599944</v>
      </c>
    </row>
    <row r="5083" spans="1:31" x14ac:dyDescent="0.25">
      <c r="A5083">
        <v>1815702</v>
      </c>
      <c r="B5083">
        <v>1</v>
      </c>
      <c r="C5083" t="s">
        <v>80</v>
      </c>
      <c r="D5083" t="s">
        <v>86</v>
      </c>
      <c r="E5083" t="s">
        <v>193</v>
      </c>
      <c r="F5083" t="s">
        <v>14738</v>
      </c>
      <c r="G5083" t="s">
        <v>235</v>
      </c>
      <c r="H5083" t="s">
        <v>134</v>
      </c>
      <c r="I5083" t="s">
        <v>135</v>
      </c>
      <c r="J5083" t="s">
        <v>136</v>
      </c>
      <c r="K5083" t="s">
        <v>137</v>
      </c>
      <c r="L5083" t="s">
        <v>14739</v>
      </c>
      <c r="M5083" t="s">
        <v>14740</v>
      </c>
      <c r="N5083">
        <v>1.413611111</v>
      </c>
      <c r="O5083">
        <v>0</v>
      </c>
      <c r="P5083">
        <v>29</v>
      </c>
      <c r="Q5083">
        <v>0</v>
      </c>
      <c r="R5083">
        <v>0</v>
      </c>
      <c r="S5083">
        <v>0</v>
      </c>
      <c r="T5083">
        <v>1</v>
      </c>
      <c r="U5083">
        <v>0</v>
      </c>
      <c r="V5083">
        <v>0</v>
      </c>
      <c r="W5083">
        <v>0</v>
      </c>
      <c r="X5083">
        <v>12.32840576663021</v>
      </c>
      <c r="Y5083">
        <v>0</v>
      </c>
      <c r="Z5083">
        <v>0</v>
      </c>
      <c r="AA5083">
        <v>0</v>
      </c>
      <c r="AB5083">
        <v>5.9233208908346109E-2</v>
      </c>
      <c r="AC5083">
        <v>0</v>
      </c>
      <c r="AD5083">
        <v>0</v>
      </c>
      <c r="AE5083">
        <v>12.387638975538556</v>
      </c>
    </row>
    <row r="5084" spans="1:31" x14ac:dyDescent="0.25">
      <c r="A5084">
        <v>1815871</v>
      </c>
      <c r="B5084">
        <v>1</v>
      </c>
      <c r="C5084" t="s">
        <v>80</v>
      </c>
      <c r="D5084" t="s">
        <v>87</v>
      </c>
      <c r="E5084" t="s">
        <v>291</v>
      </c>
      <c r="F5084" t="s">
        <v>14741</v>
      </c>
      <c r="G5084" t="s">
        <v>279</v>
      </c>
      <c r="H5084" t="s">
        <v>134</v>
      </c>
      <c r="I5084" t="s">
        <v>135</v>
      </c>
      <c r="J5084" t="s">
        <v>136</v>
      </c>
      <c r="K5084" t="s">
        <v>137</v>
      </c>
      <c r="L5084" t="s">
        <v>14742</v>
      </c>
      <c r="M5084" t="s">
        <v>14743</v>
      </c>
      <c r="N5084">
        <v>2.250277777</v>
      </c>
      <c r="O5084">
        <v>0</v>
      </c>
      <c r="P5084">
        <v>109</v>
      </c>
      <c r="Q5084">
        <v>0</v>
      </c>
      <c r="R5084">
        <v>0</v>
      </c>
      <c r="S5084">
        <v>0</v>
      </c>
      <c r="T5084">
        <v>14</v>
      </c>
      <c r="U5084">
        <v>0</v>
      </c>
      <c r="V5084">
        <v>5</v>
      </c>
      <c r="W5084">
        <v>0</v>
      </c>
      <c r="X5084">
        <v>72.654084294152767</v>
      </c>
      <c r="Y5084">
        <v>0</v>
      </c>
      <c r="Z5084">
        <v>0</v>
      </c>
      <c r="AA5084">
        <v>0</v>
      </c>
      <c r="AB5084">
        <v>89.647162139870488</v>
      </c>
      <c r="AC5084">
        <v>0</v>
      </c>
      <c r="AD5084">
        <v>134.31691947652465</v>
      </c>
      <c r="AE5084">
        <v>296.61816591054787</v>
      </c>
    </row>
    <row r="5085" spans="1:31" x14ac:dyDescent="0.25">
      <c r="A5085">
        <v>1815848</v>
      </c>
      <c r="B5085">
        <v>1</v>
      </c>
      <c r="C5085" t="s">
        <v>80</v>
      </c>
      <c r="D5085" t="s">
        <v>106</v>
      </c>
      <c r="E5085" t="s">
        <v>140</v>
      </c>
      <c r="F5085" t="s">
        <v>2328</v>
      </c>
      <c r="G5085" t="s">
        <v>142</v>
      </c>
      <c r="H5085" t="s">
        <v>143</v>
      </c>
      <c r="I5085" t="s">
        <v>135</v>
      </c>
      <c r="J5085" t="s">
        <v>136</v>
      </c>
      <c r="K5085" t="s">
        <v>137</v>
      </c>
      <c r="L5085" t="s">
        <v>14744</v>
      </c>
      <c r="M5085" t="s">
        <v>14745</v>
      </c>
      <c r="N5085">
        <v>1.674722222</v>
      </c>
      <c r="O5085">
        <v>0</v>
      </c>
      <c r="P5085">
        <v>75</v>
      </c>
      <c r="Q5085">
        <v>13</v>
      </c>
      <c r="R5085">
        <v>20</v>
      </c>
      <c r="S5085">
        <v>2</v>
      </c>
      <c r="T5085">
        <v>14</v>
      </c>
      <c r="U5085">
        <v>1</v>
      </c>
      <c r="V5085">
        <v>0</v>
      </c>
      <c r="W5085">
        <v>0</v>
      </c>
      <c r="X5085">
        <v>36.17967500456141</v>
      </c>
      <c r="Y5085">
        <v>9.4504153504453647</v>
      </c>
      <c r="Z5085">
        <v>15.564492424209643</v>
      </c>
      <c r="AA5085">
        <v>6.3196304672995787</v>
      </c>
      <c r="AB5085">
        <v>48.100894032280991</v>
      </c>
      <c r="AC5085">
        <v>202.80885714759665</v>
      </c>
      <c r="AD5085">
        <v>0</v>
      </c>
      <c r="AE5085">
        <v>318.42396442639364</v>
      </c>
    </row>
    <row r="5086" spans="1:31" x14ac:dyDescent="0.25">
      <c r="A5086">
        <v>1816266</v>
      </c>
      <c r="B5086">
        <v>1</v>
      </c>
      <c r="C5086" t="s">
        <v>81</v>
      </c>
      <c r="D5086" t="s">
        <v>122</v>
      </c>
      <c r="E5086" t="s">
        <v>176</v>
      </c>
      <c r="F5086" t="s">
        <v>5524</v>
      </c>
      <c r="G5086" t="s">
        <v>142</v>
      </c>
      <c r="H5086" t="s">
        <v>143</v>
      </c>
      <c r="I5086" t="s">
        <v>135</v>
      </c>
      <c r="J5086" t="s">
        <v>136</v>
      </c>
      <c r="K5086" t="s">
        <v>137</v>
      </c>
      <c r="L5086" t="s">
        <v>14746</v>
      </c>
      <c r="M5086" t="s">
        <v>14747</v>
      </c>
      <c r="N5086">
        <v>0.77638888800000005</v>
      </c>
      <c r="O5086">
        <v>2</v>
      </c>
      <c r="P5086">
        <v>102</v>
      </c>
      <c r="Q5086">
        <v>11</v>
      </c>
      <c r="R5086">
        <v>0</v>
      </c>
      <c r="S5086">
        <v>7</v>
      </c>
      <c r="T5086">
        <v>3</v>
      </c>
      <c r="U5086">
        <v>2</v>
      </c>
      <c r="V5086">
        <v>0</v>
      </c>
      <c r="W5086">
        <v>0.35415657202209444</v>
      </c>
      <c r="X5086">
        <v>8.4545008963394714</v>
      </c>
      <c r="Y5086">
        <v>5.8793195909554736</v>
      </c>
      <c r="Z5086">
        <v>0</v>
      </c>
      <c r="AA5086">
        <v>36.297324105656699</v>
      </c>
      <c r="AB5086">
        <v>0.17159785712682665</v>
      </c>
      <c r="AC5086">
        <v>91.369354120963209</v>
      </c>
      <c r="AD5086">
        <v>0</v>
      </c>
      <c r="AE5086">
        <v>142.52625314306377</v>
      </c>
    </row>
    <row r="5087" spans="1:31" x14ac:dyDescent="0.25">
      <c r="A5087">
        <v>1815802</v>
      </c>
      <c r="B5087">
        <v>1</v>
      </c>
      <c r="C5087" t="s">
        <v>80</v>
      </c>
      <c r="D5087" t="s">
        <v>82</v>
      </c>
      <c r="E5087" t="s">
        <v>193</v>
      </c>
      <c r="F5087" t="s">
        <v>14748</v>
      </c>
      <c r="G5087" t="s">
        <v>826</v>
      </c>
      <c r="H5087" t="s">
        <v>134</v>
      </c>
      <c r="I5087" t="s">
        <v>135</v>
      </c>
      <c r="J5087" t="s">
        <v>136</v>
      </c>
      <c r="K5087" t="s">
        <v>137</v>
      </c>
      <c r="L5087" t="s">
        <v>14749</v>
      </c>
      <c r="M5087" t="s">
        <v>14750</v>
      </c>
      <c r="N5087">
        <v>2.0266666660000001</v>
      </c>
      <c r="O5087">
        <v>0</v>
      </c>
      <c r="P5087">
        <v>118</v>
      </c>
      <c r="Q5087">
        <v>0</v>
      </c>
      <c r="R5087">
        <v>0</v>
      </c>
      <c r="S5087">
        <v>0</v>
      </c>
      <c r="T5087">
        <v>10</v>
      </c>
      <c r="U5087">
        <v>0</v>
      </c>
      <c r="V5087">
        <v>0</v>
      </c>
      <c r="W5087">
        <v>0</v>
      </c>
      <c r="X5087">
        <v>69.225092785519649</v>
      </c>
      <c r="Y5087">
        <v>0</v>
      </c>
      <c r="Z5087">
        <v>0</v>
      </c>
      <c r="AA5087">
        <v>0</v>
      </c>
      <c r="AB5087">
        <v>4.9983734296935589</v>
      </c>
      <c r="AC5087">
        <v>0</v>
      </c>
      <c r="AD5087">
        <v>0</v>
      </c>
      <c r="AE5087">
        <v>74.223466215213207</v>
      </c>
    </row>
    <row r="5088" spans="1:31" x14ac:dyDescent="0.25">
      <c r="A5088">
        <v>1815765</v>
      </c>
      <c r="B5088">
        <v>1</v>
      </c>
      <c r="C5088" t="s">
        <v>80</v>
      </c>
      <c r="D5088" t="s">
        <v>102</v>
      </c>
      <c r="E5088" t="s">
        <v>131</v>
      </c>
      <c r="F5088" t="s">
        <v>14751</v>
      </c>
      <c r="G5088" t="s">
        <v>231</v>
      </c>
      <c r="H5088" t="s">
        <v>134</v>
      </c>
      <c r="I5088" t="s">
        <v>135</v>
      </c>
      <c r="J5088" t="s">
        <v>136</v>
      </c>
      <c r="K5088" t="s">
        <v>137</v>
      </c>
      <c r="L5088" t="s">
        <v>14752</v>
      </c>
      <c r="M5088" t="s">
        <v>14753</v>
      </c>
      <c r="N5088">
        <v>1.696111111</v>
      </c>
      <c r="O5088">
        <v>0</v>
      </c>
      <c r="P5088">
        <v>1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0.39575037825503334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0.39575037825503334</v>
      </c>
    </row>
    <row r="5089" spans="1:31" x14ac:dyDescent="0.25">
      <c r="A5089">
        <v>1815719</v>
      </c>
      <c r="B5089">
        <v>1</v>
      </c>
      <c r="C5089" t="s">
        <v>80</v>
      </c>
      <c r="D5089" t="s">
        <v>88</v>
      </c>
      <c r="E5089" t="s">
        <v>193</v>
      </c>
      <c r="F5089" t="s">
        <v>14754</v>
      </c>
      <c r="G5089" t="s">
        <v>279</v>
      </c>
      <c r="H5089" t="s">
        <v>134</v>
      </c>
      <c r="I5089" t="s">
        <v>135</v>
      </c>
      <c r="J5089" t="s">
        <v>136</v>
      </c>
      <c r="K5089" t="s">
        <v>137</v>
      </c>
      <c r="L5089" t="s">
        <v>14755</v>
      </c>
      <c r="M5089" t="s">
        <v>14756</v>
      </c>
      <c r="N5089">
        <v>2.2002777770000002</v>
      </c>
      <c r="O5089">
        <v>0</v>
      </c>
      <c r="P5089">
        <v>109</v>
      </c>
      <c r="Q5089">
        <v>0</v>
      </c>
      <c r="R5089">
        <v>0</v>
      </c>
      <c r="S5089">
        <v>0</v>
      </c>
      <c r="T5089">
        <v>3</v>
      </c>
      <c r="U5089">
        <v>0</v>
      </c>
      <c r="V5089">
        <v>0</v>
      </c>
      <c r="W5089">
        <v>0</v>
      </c>
      <c r="X5089">
        <v>55.024800360010552</v>
      </c>
      <c r="Y5089">
        <v>0</v>
      </c>
      <c r="Z5089">
        <v>0</v>
      </c>
      <c r="AA5089">
        <v>0</v>
      </c>
      <c r="AB5089">
        <v>43.789614322671341</v>
      </c>
      <c r="AC5089">
        <v>0</v>
      </c>
      <c r="AD5089">
        <v>0</v>
      </c>
      <c r="AE5089">
        <v>98.8144146826819</v>
      </c>
    </row>
    <row r="5090" spans="1:31" x14ac:dyDescent="0.25">
      <c r="A5090">
        <v>1816452</v>
      </c>
      <c r="B5090">
        <v>1</v>
      </c>
      <c r="C5090" t="s">
        <v>80</v>
      </c>
      <c r="D5090" t="s">
        <v>107</v>
      </c>
      <c r="E5090" t="s">
        <v>193</v>
      </c>
      <c r="F5090" t="s">
        <v>14757</v>
      </c>
      <c r="G5090" t="s">
        <v>235</v>
      </c>
      <c r="H5090" t="s">
        <v>134</v>
      </c>
      <c r="I5090" t="s">
        <v>135</v>
      </c>
      <c r="J5090" t="s">
        <v>136</v>
      </c>
      <c r="K5090" t="s">
        <v>137</v>
      </c>
      <c r="L5090" t="s">
        <v>14758</v>
      </c>
      <c r="M5090" t="s">
        <v>14759</v>
      </c>
      <c r="N5090">
        <v>2.3444444440000001</v>
      </c>
      <c r="O5090">
        <v>0</v>
      </c>
      <c r="P5090">
        <v>7</v>
      </c>
      <c r="Q5090">
        <v>0</v>
      </c>
      <c r="R5090">
        <v>1</v>
      </c>
      <c r="S5090">
        <v>0</v>
      </c>
      <c r="T5090">
        <v>2</v>
      </c>
      <c r="U5090">
        <v>0</v>
      </c>
      <c r="V5090">
        <v>0</v>
      </c>
      <c r="W5090">
        <v>0</v>
      </c>
      <c r="X5090">
        <v>5.0497871834196131</v>
      </c>
      <c r="Y5090">
        <v>0</v>
      </c>
      <c r="Z5090">
        <v>1.6586356730533611</v>
      </c>
      <c r="AA5090">
        <v>0</v>
      </c>
      <c r="AB5090">
        <v>4.5856615833683332</v>
      </c>
      <c r="AC5090">
        <v>0</v>
      </c>
      <c r="AD5090">
        <v>0</v>
      </c>
      <c r="AE5090">
        <v>11.294084439841306</v>
      </c>
    </row>
    <row r="5091" spans="1:31" x14ac:dyDescent="0.25">
      <c r="A5091">
        <v>1815616</v>
      </c>
      <c r="B5091">
        <v>1</v>
      </c>
      <c r="C5091" t="s">
        <v>81</v>
      </c>
      <c r="D5091" t="s">
        <v>113</v>
      </c>
      <c r="E5091" t="s">
        <v>291</v>
      </c>
      <c r="F5091" t="s">
        <v>14760</v>
      </c>
      <c r="G5091" t="s">
        <v>424</v>
      </c>
      <c r="H5091" t="s">
        <v>134</v>
      </c>
      <c r="I5091" t="s">
        <v>135</v>
      </c>
      <c r="J5091" t="s">
        <v>136</v>
      </c>
      <c r="K5091" t="s">
        <v>137</v>
      </c>
      <c r="L5091" t="s">
        <v>14761</v>
      </c>
      <c r="M5091" t="s">
        <v>14762</v>
      </c>
      <c r="N5091">
        <v>2.8652777770000002</v>
      </c>
      <c r="O5091">
        <v>0</v>
      </c>
      <c r="P5091">
        <v>62</v>
      </c>
      <c r="Q5091">
        <v>0</v>
      </c>
      <c r="R5091">
        <v>2</v>
      </c>
      <c r="S5091">
        <v>0</v>
      </c>
      <c r="T5091">
        <v>7</v>
      </c>
      <c r="U5091">
        <v>0</v>
      </c>
      <c r="V5091">
        <v>0</v>
      </c>
      <c r="W5091">
        <v>0</v>
      </c>
      <c r="X5091">
        <v>17.150490712191214</v>
      </c>
      <c r="Y5091">
        <v>0</v>
      </c>
      <c r="Z5091">
        <v>1.5149564348133332E-2</v>
      </c>
      <c r="AA5091">
        <v>0</v>
      </c>
      <c r="AB5091">
        <v>9.909738226520858</v>
      </c>
      <c r="AC5091">
        <v>0</v>
      </c>
      <c r="AD5091">
        <v>0</v>
      </c>
      <c r="AE5091">
        <v>27.075378503060204</v>
      </c>
    </row>
    <row r="5092" spans="1:31" x14ac:dyDescent="0.25">
      <c r="A5092">
        <v>1816057</v>
      </c>
      <c r="B5092">
        <v>1</v>
      </c>
      <c r="C5092" t="s">
        <v>80</v>
      </c>
      <c r="D5092" t="s">
        <v>94</v>
      </c>
      <c r="E5092" t="s">
        <v>131</v>
      </c>
      <c r="F5092" t="s">
        <v>14763</v>
      </c>
      <c r="G5092" t="s">
        <v>231</v>
      </c>
      <c r="H5092" t="s">
        <v>134</v>
      </c>
      <c r="I5092" t="s">
        <v>135</v>
      </c>
      <c r="J5092" t="s">
        <v>136</v>
      </c>
      <c r="K5092" t="s">
        <v>137</v>
      </c>
      <c r="L5092" t="s">
        <v>14764</v>
      </c>
      <c r="M5092" t="s">
        <v>14765</v>
      </c>
      <c r="N5092">
        <v>7.3708333330000002</v>
      </c>
      <c r="O5092">
        <v>0</v>
      </c>
      <c r="P5092">
        <v>1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0.80860220820947215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0.80860220820947215</v>
      </c>
    </row>
    <row r="5093" spans="1:31" x14ac:dyDescent="0.25">
      <c r="A5093">
        <v>1816303</v>
      </c>
      <c r="B5093">
        <v>1</v>
      </c>
      <c r="C5093" t="s">
        <v>80</v>
      </c>
      <c r="D5093" t="s">
        <v>106</v>
      </c>
      <c r="E5093" t="s">
        <v>131</v>
      </c>
      <c r="F5093" t="s">
        <v>14766</v>
      </c>
      <c r="G5093" t="s">
        <v>231</v>
      </c>
      <c r="H5093" t="s">
        <v>134</v>
      </c>
      <c r="I5093" t="s">
        <v>135</v>
      </c>
      <c r="J5093" t="s">
        <v>136</v>
      </c>
      <c r="K5093" t="s">
        <v>137</v>
      </c>
      <c r="L5093" t="s">
        <v>14767</v>
      </c>
      <c r="M5093" t="s">
        <v>14768</v>
      </c>
      <c r="N5093">
        <v>3.912222222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2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4.7326367715959474</v>
      </c>
      <c r="AC5093">
        <v>0</v>
      </c>
      <c r="AD5093">
        <v>0</v>
      </c>
      <c r="AE5093">
        <v>4.7326367715959474</v>
      </c>
    </row>
    <row r="5094" spans="1:31" x14ac:dyDescent="0.25">
      <c r="A5094">
        <v>1816329</v>
      </c>
      <c r="B5094">
        <v>1</v>
      </c>
      <c r="C5094" t="s">
        <v>80</v>
      </c>
      <c r="D5094" t="s">
        <v>108</v>
      </c>
      <c r="E5094" t="s">
        <v>193</v>
      </c>
      <c r="F5094" t="s">
        <v>14769</v>
      </c>
      <c r="G5094" t="s">
        <v>235</v>
      </c>
      <c r="H5094" t="s">
        <v>134</v>
      </c>
      <c r="I5094" t="s">
        <v>135</v>
      </c>
      <c r="J5094" t="s">
        <v>136</v>
      </c>
      <c r="K5094" t="s">
        <v>137</v>
      </c>
      <c r="L5094" t="s">
        <v>14770</v>
      </c>
      <c r="M5094" t="s">
        <v>14771</v>
      </c>
      <c r="N5094">
        <v>1.4724999999999999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0.32402282043777991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0.32402282043777991</v>
      </c>
    </row>
    <row r="5095" spans="1:31" x14ac:dyDescent="0.25">
      <c r="A5095">
        <v>1815619</v>
      </c>
      <c r="B5095">
        <v>1</v>
      </c>
      <c r="C5095" t="s">
        <v>80</v>
      </c>
      <c r="D5095" t="s">
        <v>105</v>
      </c>
      <c r="E5095" t="s">
        <v>140</v>
      </c>
      <c r="F5095" t="s">
        <v>14772</v>
      </c>
      <c r="G5095" t="s">
        <v>142</v>
      </c>
      <c r="H5095" t="s">
        <v>143</v>
      </c>
      <c r="I5095" t="s">
        <v>135</v>
      </c>
      <c r="J5095" t="s">
        <v>136</v>
      </c>
      <c r="K5095" t="s">
        <v>137</v>
      </c>
      <c r="L5095" t="s">
        <v>14773</v>
      </c>
      <c r="M5095" t="s">
        <v>14774</v>
      </c>
      <c r="N5095">
        <v>0.61722222199999999</v>
      </c>
      <c r="O5095">
        <v>0</v>
      </c>
      <c r="P5095">
        <v>1158</v>
      </c>
      <c r="Q5095">
        <v>0</v>
      </c>
      <c r="R5095">
        <v>2</v>
      </c>
      <c r="S5095">
        <v>1</v>
      </c>
      <c r="T5095">
        <v>104</v>
      </c>
      <c r="U5095">
        <v>1</v>
      </c>
      <c r="V5095">
        <v>0</v>
      </c>
      <c r="W5095">
        <v>0</v>
      </c>
      <c r="X5095">
        <v>107.54574405007359</v>
      </c>
      <c r="Y5095">
        <v>0</v>
      </c>
      <c r="Z5095">
        <v>0.72426948705695704</v>
      </c>
      <c r="AA5095">
        <v>0.67828655236287783</v>
      </c>
      <c r="AB5095">
        <v>35.023670064664913</v>
      </c>
      <c r="AC5095">
        <v>17.426059736951188</v>
      </c>
      <c r="AD5095">
        <v>0</v>
      </c>
      <c r="AE5095">
        <v>161.3980298911095</v>
      </c>
    </row>
    <row r="5096" spans="1:31" x14ac:dyDescent="0.25">
      <c r="A5096">
        <v>1815951</v>
      </c>
      <c r="B5096">
        <v>1</v>
      </c>
      <c r="C5096" t="s">
        <v>80</v>
      </c>
      <c r="D5096" t="s">
        <v>94</v>
      </c>
      <c r="E5096" t="s">
        <v>146</v>
      </c>
      <c r="F5096" t="s">
        <v>14775</v>
      </c>
      <c r="G5096" t="s">
        <v>593</v>
      </c>
      <c r="H5096" t="s">
        <v>143</v>
      </c>
      <c r="I5096" t="s">
        <v>135</v>
      </c>
      <c r="J5096" t="s">
        <v>136</v>
      </c>
      <c r="K5096" t="s">
        <v>137</v>
      </c>
      <c r="L5096" t="s">
        <v>14776</v>
      </c>
      <c r="M5096" t="s">
        <v>14777</v>
      </c>
      <c r="N5096">
        <v>0.564722222</v>
      </c>
      <c r="O5096">
        <v>0</v>
      </c>
      <c r="P5096">
        <v>0</v>
      </c>
      <c r="Q5096">
        <v>8</v>
      </c>
      <c r="R5096">
        <v>0</v>
      </c>
      <c r="S5096">
        <v>4</v>
      </c>
      <c r="T5096">
        <v>0</v>
      </c>
      <c r="U5096">
        <v>3</v>
      </c>
      <c r="V5096">
        <v>0</v>
      </c>
      <c r="W5096">
        <v>0</v>
      </c>
      <c r="X5096">
        <v>0</v>
      </c>
      <c r="Y5096">
        <v>5.422104961007423</v>
      </c>
      <c r="Z5096">
        <v>0</v>
      </c>
      <c r="AA5096">
        <v>14.597809507795761</v>
      </c>
      <c r="AB5096">
        <v>0</v>
      </c>
      <c r="AC5096">
        <v>102.14055886529</v>
      </c>
      <c r="AD5096">
        <v>0</v>
      </c>
      <c r="AE5096">
        <v>122.16047333409318</v>
      </c>
    </row>
    <row r="5097" spans="1:31" x14ac:dyDescent="0.25">
      <c r="A5097">
        <v>1815596</v>
      </c>
      <c r="B5097">
        <v>1</v>
      </c>
      <c r="C5097" t="s">
        <v>80</v>
      </c>
      <c r="D5097" t="s">
        <v>83</v>
      </c>
      <c r="E5097" t="s">
        <v>146</v>
      </c>
      <c r="F5097" t="s">
        <v>7805</v>
      </c>
      <c r="G5097" t="s">
        <v>2366</v>
      </c>
      <c r="H5097" t="s">
        <v>143</v>
      </c>
      <c r="I5097" t="s">
        <v>135</v>
      </c>
      <c r="J5097" t="s">
        <v>136</v>
      </c>
      <c r="K5097" t="s">
        <v>137</v>
      </c>
      <c r="L5097" t="s">
        <v>14778</v>
      </c>
      <c r="M5097" t="s">
        <v>14779</v>
      </c>
      <c r="N5097">
        <v>0.5675</v>
      </c>
      <c r="O5097">
        <v>1</v>
      </c>
      <c r="P5097">
        <v>6145</v>
      </c>
      <c r="Q5097">
        <v>0</v>
      </c>
      <c r="R5097">
        <v>0</v>
      </c>
      <c r="S5097">
        <v>26</v>
      </c>
      <c r="T5097">
        <v>837</v>
      </c>
      <c r="U5097">
        <v>5</v>
      </c>
      <c r="V5097">
        <v>8</v>
      </c>
      <c r="W5097">
        <v>2.0644037382840552</v>
      </c>
      <c r="X5097">
        <v>774.14182732474137</v>
      </c>
      <c r="Y5097">
        <v>0</v>
      </c>
      <c r="Z5097">
        <v>0</v>
      </c>
      <c r="AA5097">
        <v>156.14650345902865</v>
      </c>
      <c r="AB5097">
        <v>238.78726973924321</v>
      </c>
      <c r="AC5097">
        <v>51.900710465798525</v>
      </c>
      <c r="AD5097">
        <v>48.872289189382627</v>
      </c>
      <c r="AE5097">
        <v>1271.9130039164784</v>
      </c>
    </row>
    <row r="5098" spans="1:31" x14ac:dyDescent="0.25">
      <c r="A5098">
        <v>1816260</v>
      </c>
      <c r="B5098">
        <v>1</v>
      </c>
      <c r="C5098" t="s">
        <v>80</v>
      </c>
      <c r="D5098" t="s">
        <v>100</v>
      </c>
      <c r="E5098" t="s">
        <v>146</v>
      </c>
      <c r="F5098" t="s">
        <v>14780</v>
      </c>
      <c r="G5098" t="s">
        <v>142</v>
      </c>
      <c r="H5098" t="s">
        <v>143</v>
      </c>
      <c r="I5098" t="s">
        <v>135</v>
      </c>
      <c r="J5098" t="s">
        <v>136</v>
      </c>
      <c r="K5098" t="s">
        <v>137</v>
      </c>
      <c r="L5098" t="s">
        <v>14781</v>
      </c>
      <c r="M5098" t="s">
        <v>14782</v>
      </c>
      <c r="N5098">
        <v>0.21555555500000001</v>
      </c>
      <c r="O5098">
        <v>0</v>
      </c>
      <c r="P5098">
        <v>123</v>
      </c>
      <c r="Q5098">
        <v>0</v>
      </c>
      <c r="R5098">
        <v>0</v>
      </c>
      <c r="S5098">
        <v>0</v>
      </c>
      <c r="T5098">
        <v>10</v>
      </c>
      <c r="U5098">
        <v>0</v>
      </c>
      <c r="V5098">
        <v>0</v>
      </c>
      <c r="W5098">
        <v>0</v>
      </c>
      <c r="X5098">
        <v>7.3600683236556446</v>
      </c>
      <c r="Y5098">
        <v>0</v>
      </c>
      <c r="Z5098">
        <v>0</v>
      </c>
      <c r="AA5098">
        <v>0</v>
      </c>
      <c r="AB5098">
        <v>1.3424466216835111</v>
      </c>
      <c r="AC5098">
        <v>0</v>
      </c>
      <c r="AD5098">
        <v>0</v>
      </c>
      <c r="AE5098">
        <v>8.7025149453391553</v>
      </c>
    </row>
    <row r="5099" spans="1:31" x14ac:dyDescent="0.25">
      <c r="A5099">
        <v>1816492</v>
      </c>
      <c r="B5099">
        <v>1</v>
      </c>
      <c r="C5099" t="s">
        <v>80</v>
      </c>
      <c r="D5099" t="s">
        <v>94</v>
      </c>
      <c r="E5099" t="s">
        <v>131</v>
      </c>
      <c r="F5099" t="s">
        <v>14783</v>
      </c>
      <c r="G5099" t="s">
        <v>231</v>
      </c>
      <c r="H5099" t="s">
        <v>134</v>
      </c>
      <c r="I5099" t="s">
        <v>135</v>
      </c>
      <c r="J5099" t="s">
        <v>136</v>
      </c>
      <c r="K5099" t="s">
        <v>137</v>
      </c>
      <c r="L5099" t="s">
        <v>14784</v>
      </c>
      <c r="M5099" t="s">
        <v>14785</v>
      </c>
      <c r="N5099">
        <v>5.7647222219999996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1.0715771075729623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1.0715771075729623</v>
      </c>
    </row>
    <row r="5100" spans="1:31" x14ac:dyDescent="0.25">
      <c r="A5100">
        <v>1816515</v>
      </c>
      <c r="B5100">
        <v>1</v>
      </c>
      <c r="C5100" t="s">
        <v>80</v>
      </c>
      <c r="D5100" t="s">
        <v>94</v>
      </c>
      <c r="E5100" t="s">
        <v>193</v>
      </c>
      <c r="F5100" t="s">
        <v>14786</v>
      </c>
      <c r="G5100" t="s">
        <v>235</v>
      </c>
      <c r="H5100" t="s">
        <v>134</v>
      </c>
      <c r="I5100" t="s">
        <v>135</v>
      </c>
      <c r="J5100" t="s">
        <v>136</v>
      </c>
      <c r="K5100" t="s">
        <v>137</v>
      </c>
      <c r="L5100" t="s">
        <v>14787</v>
      </c>
      <c r="M5100" t="s">
        <v>14788</v>
      </c>
      <c r="N5100">
        <v>5.37</v>
      </c>
      <c r="O5100">
        <v>0</v>
      </c>
      <c r="P5100">
        <v>31</v>
      </c>
      <c r="Q5100">
        <v>0</v>
      </c>
      <c r="R5100">
        <v>3</v>
      </c>
      <c r="S5100">
        <v>0</v>
      </c>
      <c r="T5100">
        <v>4</v>
      </c>
      <c r="U5100">
        <v>0</v>
      </c>
      <c r="V5100">
        <v>0</v>
      </c>
      <c r="W5100">
        <v>0</v>
      </c>
      <c r="X5100">
        <v>25.878258325657594</v>
      </c>
      <c r="Y5100">
        <v>0</v>
      </c>
      <c r="Z5100">
        <v>0.49238594990864698</v>
      </c>
      <c r="AA5100">
        <v>0</v>
      </c>
      <c r="AB5100">
        <v>1.586124645094575</v>
      </c>
      <c r="AC5100">
        <v>0</v>
      </c>
      <c r="AD5100">
        <v>0</v>
      </c>
      <c r="AE5100">
        <v>27.956768920660817</v>
      </c>
    </row>
    <row r="5101" spans="1:31" x14ac:dyDescent="0.25">
      <c r="A5101">
        <v>1816017</v>
      </c>
      <c r="B5101">
        <v>1</v>
      </c>
      <c r="C5101" t="s">
        <v>80</v>
      </c>
      <c r="D5101" t="s">
        <v>96</v>
      </c>
      <c r="E5101" t="s">
        <v>131</v>
      </c>
      <c r="F5101" t="s">
        <v>14789</v>
      </c>
      <c r="G5101" t="s">
        <v>133</v>
      </c>
      <c r="H5101" t="s">
        <v>134</v>
      </c>
      <c r="I5101" t="s">
        <v>135</v>
      </c>
      <c r="J5101" t="s">
        <v>136</v>
      </c>
      <c r="K5101" t="s">
        <v>137</v>
      </c>
      <c r="L5101" t="s">
        <v>14790</v>
      </c>
      <c r="M5101" t="s">
        <v>14791</v>
      </c>
      <c r="N5101">
        <v>7.4941666659999999</v>
      </c>
      <c r="O5101">
        <v>0</v>
      </c>
      <c r="P5101">
        <v>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6.7234047233333347E-5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6.7234047233333347E-5</v>
      </c>
    </row>
    <row r="5102" spans="1:31" x14ac:dyDescent="0.25">
      <c r="A5102">
        <v>1816323</v>
      </c>
      <c r="B5102">
        <v>1</v>
      </c>
      <c r="C5102" t="s">
        <v>81</v>
      </c>
      <c r="D5102" t="s">
        <v>126</v>
      </c>
      <c r="E5102" t="s">
        <v>193</v>
      </c>
      <c r="F5102" t="s">
        <v>14792</v>
      </c>
      <c r="G5102" t="s">
        <v>235</v>
      </c>
      <c r="H5102" t="s">
        <v>134</v>
      </c>
      <c r="I5102" t="s">
        <v>135</v>
      </c>
      <c r="J5102" t="s">
        <v>136</v>
      </c>
      <c r="K5102" t="s">
        <v>137</v>
      </c>
      <c r="L5102" t="s">
        <v>14793</v>
      </c>
      <c r="M5102" t="s">
        <v>14794</v>
      </c>
      <c r="N5102">
        <v>0.84972222200000003</v>
      </c>
      <c r="O5102">
        <v>0</v>
      </c>
      <c r="P5102">
        <v>4</v>
      </c>
      <c r="Q5102">
        <v>0</v>
      </c>
      <c r="R5102">
        <v>2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0.25811587728975</v>
      </c>
      <c r="Y5102">
        <v>0</v>
      </c>
      <c r="Z5102">
        <v>2.4149094809159999E-2</v>
      </c>
      <c r="AA5102">
        <v>0</v>
      </c>
      <c r="AB5102">
        <v>0</v>
      </c>
      <c r="AC5102">
        <v>0</v>
      </c>
      <c r="AD5102">
        <v>0</v>
      </c>
      <c r="AE5102">
        <v>0.28226497209890999</v>
      </c>
    </row>
    <row r="5103" spans="1:31" x14ac:dyDescent="0.25">
      <c r="A5103">
        <v>1815825</v>
      </c>
      <c r="B5103">
        <v>1</v>
      </c>
      <c r="C5103" t="s">
        <v>80</v>
      </c>
      <c r="D5103" t="s">
        <v>98</v>
      </c>
      <c r="E5103" t="s">
        <v>193</v>
      </c>
      <c r="F5103" t="s">
        <v>14795</v>
      </c>
      <c r="G5103" t="s">
        <v>235</v>
      </c>
      <c r="H5103" t="s">
        <v>134</v>
      </c>
      <c r="I5103" t="s">
        <v>135</v>
      </c>
      <c r="J5103" t="s">
        <v>136</v>
      </c>
      <c r="K5103" t="s">
        <v>137</v>
      </c>
      <c r="L5103" t="s">
        <v>14796</v>
      </c>
      <c r="M5103" t="s">
        <v>14797</v>
      </c>
      <c r="N5103">
        <v>2.56</v>
      </c>
      <c r="O5103">
        <v>0</v>
      </c>
      <c r="P5103">
        <v>22</v>
      </c>
      <c r="Q5103">
        <v>0</v>
      </c>
      <c r="R5103">
        <v>24</v>
      </c>
      <c r="S5103">
        <v>0</v>
      </c>
      <c r="T5103">
        <v>7</v>
      </c>
      <c r="U5103">
        <v>0</v>
      </c>
      <c r="V5103">
        <v>0</v>
      </c>
      <c r="W5103">
        <v>0</v>
      </c>
      <c r="X5103">
        <v>10.0723907683098</v>
      </c>
      <c r="Y5103">
        <v>0</v>
      </c>
      <c r="Z5103">
        <v>20.891999698225924</v>
      </c>
      <c r="AA5103">
        <v>0</v>
      </c>
      <c r="AB5103">
        <v>10.685760108686033</v>
      </c>
      <c r="AC5103">
        <v>0</v>
      </c>
      <c r="AD5103">
        <v>0</v>
      </c>
      <c r="AE5103">
        <v>41.650150575221758</v>
      </c>
    </row>
    <row r="5104" spans="1:31" x14ac:dyDescent="0.25">
      <c r="A5104">
        <v>1816286</v>
      </c>
      <c r="B5104">
        <v>1</v>
      </c>
      <c r="C5104" t="s">
        <v>81</v>
      </c>
      <c r="D5104" t="s">
        <v>123</v>
      </c>
      <c r="E5104" t="s">
        <v>176</v>
      </c>
      <c r="F5104" t="s">
        <v>9760</v>
      </c>
      <c r="G5104" t="s">
        <v>142</v>
      </c>
      <c r="H5104" t="s">
        <v>143</v>
      </c>
      <c r="I5104" t="s">
        <v>135</v>
      </c>
      <c r="J5104" t="s">
        <v>136</v>
      </c>
      <c r="K5104" t="s">
        <v>137</v>
      </c>
      <c r="L5104" t="s">
        <v>14798</v>
      </c>
      <c r="M5104" t="s">
        <v>14799</v>
      </c>
      <c r="N5104">
        <v>0.39388888799999999</v>
      </c>
      <c r="O5104">
        <v>7</v>
      </c>
      <c r="P5104">
        <v>1284</v>
      </c>
      <c r="Q5104">
        <v>100</v>
      </c>
      <c r="R5104">
        <v>70</v>
      </c>
      <c r="S5104">
        <v>25</v>
      </c>
      <c r="T5104">
        <v>110</v>
      </c>
      <c r="U5104">
        <v>7</v>
      </c>
      <c r="V5104">
        <v>0</v>
      </c>
      <c r="W5104">
        <v>0.38963379623480887</v>
      </c>
      <c r="X5104">
        <v>98.049865682803627</v>
      </c>
      <c r="Y5104">
        <v>12.165111554406042</v>
      </c>
      <c r="Z5104">
        <v>8.2174676141504701</v>
      </c>
      <c r="AA5104">
        <v>26.966148633105487</v>
      </c>
      <c r="AB5104">
        <v>18.907443202365958</v>
      </c>
      <c r="AC5104">
        <v>135.57370695875846</v>
      </c>
      <c r="AD5104">
        <v>0</v>
      </c>
      <c r="AE5104">
        <v>300.26937744182487</v>
      </c>
    </row>
    <row r="5105" spans="1:31" x14ac:dyDescent="0.25">
      <c r="A5105">
        <v>1816037</v>
      </c>
      <c r="B5105">
        <v>1</v>
      </c>
      <c r="C5105" t="s">
        <v>80</v>
      </c>
      <c r="D5105" t="s">
        <v>83</v>
      </c>
      <c r="E5105" t="s">
        <v>193</v>
      </c>
      <c r="F5105" t="s">
        <v>14800</v>
      </c>
      <c r="G5105" t="s">
        <v>235</v>
      </c>
      <c r="H5105" t="s">
        <v>134</v>
      </c>
      <c r="I5105" t="s">
        <v>135</v>
      </c>
      <c r="J5105" t="s">
        <v>136</v>
      </c>
      <c r="K5105" t="s">
        <v>137</v>
      </c>
      <c r="L5105" t="s">
        <v>14801</v>
      </c>
      <c r="M5105" t="s">
        <v>14802</v>
      </c>
      <c r="N5105">
        <v>1.6091666659999999</v>
      </c>
      <c r="O5105">
        <v>0</v>
      </c>
      <c r="P5105">
        <v>33</v>
      </c>
      <c r="Q5105">
        <v>0</v>
      </c>
      <c r="R5105">
        <v>0</v>
      </c>
      <c r="S5105">
        <v>0</v>
      </c>
      <c r="T5105">
        <v>9</v>
      </c>
      <c r="U5105">
        <v>0</v>
      </c>
      <c r="V5105">
        <v>3</v>
      </c>
      <c r="W5105">
        <v>0</v>
      </c>
      <c r="X5105">
        <v>12.05955435885153</v>
      </c>
      <c r="Y5105">
        <v>0</v>
      </c>
      <c r="Z5105">
        <v>0</v>
      </c>
      <c r="AA5105">
        <v>0</v>
      </c>
      <c r="AB5105">
        <v>9.2226446493873304</v>
      </c>
      <c r="AC5105">
        <v>0</v>
      </c>
      <c r="AD5105">
        <v>42.113242345814513</v>
      </c>
      <c r="AE5105">
        <v>63.395441354053375</v>
      </c>
    </row>
    <row r="5106" spans="1:31" x14ac:dyDescent="0.25">
      <c r="A5106">
        <v>1815682</v>
      </c>
      <c r="B5106">
        <v>1</v>
      </c>
      <c r="C5106" t="s">
        <v>81</v>
      </c>
      <c r="D5106" t="s">
        <v>127</v>
      </c>
      <c r="E5106" t="s">
        <v>146</v>
      </c>
      <c r="F5106" t="s">
        <v>13974</v>
      </c>
      <c r="G5106" t="s">
        <v>142</v>
      </c>
      <c r="H5106" t="s">
        <v>143</v>
      </c>
      <c r="I5106" t="s">
        <v>199</v>
      </c>
      <c r="J5106" t="s">
        <v>136</v>
      </c>
      <c r="K5106" t="s">
        <v>137</v>
      </c>
      <c r="L5106" t="s">
        <v>14803</v>
      </c>
      <c r="M5106" t="s">
        <v>14804</v>
      </c>
      <c r="N5106">
        <v>9.7222220000000008E-3</v>
      </c>
      <c r="O5106">
        <v>0</v>
      </c>
      <c r="P5106">
        <v>415</v>
      </c>
      <c r="Q5106">
        <v>102</v>
      </c>
      <c r="R5106">
        <v>60</v>
      </c>
      <c r="S5106">
        <v>5</v>
      </c>
      <c r="T5106">
        <v>43</v>
      </c>
      <c r="U5106">
        <v>0</v>
      </c>
      <c r="V5106">
        <v>0</v>
      </c>
      <c r="W5106">
        <v>0</v>
      </c>
      <c r="X5106">
        <v>0.80930459084937811</v>
      </c>
      <c r="Y5106">
        <v>1.4843705140619459</v>
      </c>
      <c r="Z5106">
        <v>7.7867196949986131E-2</v>
      </c>
      <c r="AA5106">
        <v>0.3593218396908</v>
      </c>
      <c r="AB5106">
        <v>6.5231811471536116E-2</v>
      </c>
      <c r="AC5106">
        <v>0</v>
      </c>
      <c r="AD5106">
        <v>0</v>
      </c>
      <c r="AE5106">
        <v>2.796095953023646</v>
      </c>
    </row>
    <row r="5107" spans="1:31" x14ac:dyDescent="0.25">
      <c r="A5107">
        <v>1816280</v>
      </c>
      <c r="B5107">
        <v>1</v>
      </c>
      <c r="C5107" t="s">
        <v>81</v>
      </c>
      <c r="D5107" t="s">
        <v>118</v>
      </c>
      <c r="E5107" t="s">
        <v>146</v>
      </c>
      <c r="F5107" t="s">
        <v>14451</v>
      </c>
      <c r="G5107" t="s">
        <v>142</v>
      </c>
      <c r="H5107" t="s">
        <v>143</v>
      </c>
      <c r="I5107" t="s">
        <v>135</v>
      </c>
      <c r="J5107" t="s">
        <v>136</v>
      </c>
      <c r="K5107" t="s">
        <v>137</v>
      </c>
      <c r="L5107" t="s">
        <v>14805</v>
      </c>
      <c r="M5107" t="s">
        <v>14806</v>
      </c>
      <c r="N5107">
        <v>1.332777777</v>
      </c>
      <c r="O5107">
        <v>0</v>
      </c>
      <c r="P5107">
        <v>0</v>
      </c>
      <c r="Q5107">
        <v>24</v>
      </c>
      <c r="R5107">
        <v>31</v>
      </c>
      <c r="S5107">
        <v>4</v>
      </c>
      <c r="T5107">
        <v>3</v>
      </c>
      <c r="U5107">
        <v>0</v>
      </c>
      <c r="V5107">
        <v>0</v>
      </c>
      <c r="W5107">
        <v>0</v>
      </c>
      <c r="X5107">
        <v>0</v>
      </c>
      <c r="Y5107">
        <v>11.352374745869964</v>
      </c>
      <c r="Z5107">
        <v>14.277577106946348</v>
      </c>
      <c r="AA5107">
        <v>27.958710161519555</v>
      </c>
      <c r="AB5107">
        <v>0.39019140004468</v>
      </c>
      <c r="AC5107">
        <v>0</v>
      </c>
      <c r="AD5107">
        <v>0</v>
      </c>
      <c r="AE5107">
        <v>53.978853414380545</v>
      </c>
    </row>
    <row r="5108" spans="1:31" x14ac:dyDescent="0.25">
      <c r="A5108">
        <v>1816031</v>
      </c>
      <c r="B5108">
        <v>1</v>
      </c>
      <c r="C5108" t="s">
        <v>80</v>
      </c>
      <c r="D5108" t="s">
        <v>107</v>
      </c>
      <c r="E5108" t="s">
        <v>131</v>
      </c>
      <c r="F5108" t="s">
        <v>14807</v>
      </c>
      <c r="G5108" t="s">
        <v>231</v>
      </c>
      <c r="H5108" t="s">
        <v>134</v>
      </c>
      <c r="I5108" t="s">
        <v>135</v>
      </c>
      <c r="J5108" t="s">
        <v>136</v>
      </c>
      <c r="K5108" t="s">
        <v>137</v>
      </c>
      <c r="L5108" t="s">
        <v>14142</v>
      </c>
      <c r="M5108" t="s">
        <v>14808</v>
      </c>
      <c r="N5108">
        <v>4.2608333329999999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1.4192288370219379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1.4192288370219379</v>
      </c>
    </row>
    <row r="5109" spans="1:31" x14ac:dyDescent="0.25">
      <c r="A5109">
        <v>1815639</v>
      </c>
      <c r="B5109">
        <v>1</v>
      </c>
      <c r="C5109" t="s">
        <v>80</v>
      </c>
      <c r="D5109" t="s">
        <v>94</v>
      </c>
      <c r="E5109" t="s">
        <v>176</v>
      </c>
      <c r="F5109" t="s">
        <v>969</v>
      </c>
      <c r="G5109" t="s">
        <v>142</v>
      </c>
      <c r="H5109" t="s">
        <v>143</v>
      </c>
      <c r="I5109" t="s">
        <v>135</v>
      </c>
      <c r="J5109" t="s">
        <v>136</v>
      </c>
      <c r="K5109" t="s">
        <v>137</v>
      </c>
      <c r="L5109" t="s">
        <v>14809</v>
      </c>
      <c r="M5109" t="s">
        <v>14810</v>
      </c>
      <c r="N5109">
        <v>2.187777777</v>
      </c>
      <c r="O5109">
        <v>0</v>
      </c>
      <c r="P5109">
        <v>0</v>
      </c>
      <c r="Q5109">
        <v>1</v>
      </c>
      <c r="R5109">
        <v>102</v>
      </c>
      <c r="S5109">
        <v>0</v>
      </c>
      <c r="T5109">
        <v>2</v>
      </c>
      <c r="U5109">
        <v>0</v>
      </c>
      <c r="V5109">
        <v>0</v>
      </c>
      <c r="W5109">
        <v>0</v>
      </c>
      <c r="X5109">
        <v>0</v>
      </c>
      <c r="Y5109">
        <v>4.7253878666862992</v>
      </c>
      <c r="Z5109">
        <v>148.71085931232977</v>
      </c>
      <c r="AA5109">
        <v>0</v>
      </c>
      <c r="AB5109">
        <v>2.2798386965502</v>
      </c>
      <c r="AC5109">
        <v>0</v>
      </c>
      <c r="AD5109">
        <v>0</v>
      </c>
      <c r="AE5109">
        <v>155.71608587556628</v>
      </c>
    </row>
    <row r="5110" spans="1:31" x14ac:dyDescent="0.25">
      <c r="A5110">
        <v>1816180</v>
      </c>
      <c r="B5110">
        <v>1</v>
      </c>
      <c r="C5110" t="s">
        <v>81</v>
      </c>
      <c r="D5110" t="s">
        <v>119</v>
      </c>
      <c r="E5110" t="s">
        <v>131</v>
      </c>
      <c r="F5110" t="s">
        <v>14811</v>
      </c>
      <c r="G5110" t="s">
        <v>231</v>
      </c>
      <c r="H5110" t="s">
        <v>134</v>
      </c>
      <c r="I5110" t="s">
        <v>135</v>
      </c>
      <c r="J5110" t="s">
        <v>136</v>
      </c>
      <c r="K5110" t="s">
        <v>137</v>
      </c>
      <c r="L5110" t="s">
        <v>14812</v>
      </c>
      <c r="M5110" t="s">
        <v>14813</v>
      </c>
      <c r="N5110">
        <v>1.959166666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0.23109118015861502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0.23109118015861502</v>
      </c>
    </row>
    <row r="5111" spans="1:31" x14ac:dyDescent="0.25">
      <c r="A5111">
        <v>1816517</v>
      </c>
      <c r="B5111">
        <v>1</v>
      </c>
      <c r="C5111" t="s">
        <v>81</v>
      </c>
      <c r="D5111" t="s">
        <v>113</v>
      </c>
      <c r="E5111" t="s">
        <v>193</v>
      </c>
      <c r="F5111" t="s">
        <v>14814</v>
      </c>
      <c r="G5111" t="s">
        <v>235</v>
      </c>
      <c r="H5111" t="s">
        <v>134</v>
      </c>
      <c r="I5111" t="s">
        <v>135</v>
      </c>
      <c r="J5111" t="s">
        <v>136</v>
      </c>
      <c r="K5111" t="s">
        <v>137</v>
      </c>
      <c r="L5111" t="s">
        <v>14815</v>
      </c>
      <c r="M5111" t="s">
        <v>14816</v>
      </c>
      <c r="N5111">
        <v>4.0061111110000001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12.265606307830314</v>
      </c>
      <c r="AE5111">
        <v>12.265606307830314</v>
      </c>
    </row>
    <row r="5112" spans="1:31" x14ac:dyDescent="0.25">
      <c r="A5112">
        <v>1816518</v>
      </c>
      <c r="B5112">
        <v>1</v>
      </c>
      <c r="C5112" t="s">
        <v>80</v>
      </c>
      <c r="D5112" t="s">
        <v>93</v>
      </c>
      <c r="E5112" t="s">
        <v>291</v>
      </c>
      <c r="F5112" t="s">
        <v>9286</v>
      </c>
      <c r="G5112" t="s">
        <v>424</v>
      </c>
      <c r="H5112" t="s">
        <v>134</v>
      </c>
      <c r="I5112" t="s">
        <v>135</v>
      </c>
      <c r="J5112" t="s">
        <v>136</v>
      </c>
      <c r="K5112" t="s">
        <v>137</v>
      </c>
      <c r="L5112" t="s">
        <v>14817</v>
      </c>
      <c r="M5112" t="s">
        <v>14818</v>
      </c>
      <c r="N5112">
        <v>0.55888888800000003</v>
      </c>
      <c r="O5112">
        <v>0</v>
      </c>
      <c r="P5112">
        <v>167</v>
      </c>
      <c r="Q5112">
        <v>0</v>
      </c>
      <c r="R5112">
        <v>10</v>
      </c>
      <c r="S5112">
        <v>0</v>
      </c>
      <c r="T5112">
        <v>6</v>
      </c>
      <c r="U5112">
        <v>0</v>
      </c>
      <c r="V5112">
        <v>0</v>
      </c>
      <c r="W5112">
        <v>0</v>
      </c>
      <c r="X5112">
        <v>19.782218904393574</v>
      </c>
      <c r="Y5112">
        <v>0</v>
      </c>
      <c r="Z5112">
        <v>9.2629402021475187</v>
      </c>
      <c r="AA5112">
        <v>0</v>
      </c>
      <c r="AB5112">
        <v>1.2540060992926665</v>
      </c>
      <c r="AC5112">
        <v>0</v>
      </c>
      <c r="AD5112">
        <v>0</v>
      </c>
      <c r="AE5112">
        <v>30.299165205833759</v>
      </c>
    </row>
    <row r="5113" spans="1:31" x14ac:dyDescent="0.25">
      <c r="A5113">
        <v>1816521</v>
      </c>
      <c r="B5113">
        <v>1</v>
      </c>
      <c r="C5113" t="s">
        <v>81</v>
      </c>
      <c r="D5113" t="s">
        <v>118</v>
      </c>
      <c r="E5113" t="s">
        <v>146</v>
      </c>
      <c r="F5113" t="s">
        <v>14819</v>
      </c>
      <c r="G5113" t="s">
        <v>593</v>
      </c>
      <c r="H5113" t="s">
        <v>143</v>
      </c>
      <c r="I5113" t="s">
        <v>135</v>
      </c>
      <c r="J5113" t="s">
        <v>136</v>
      </c>
      <c r="K5113" t="s">
        <v>137</v>
      </c>
      <c r="L5113" t="s">
        <v>14820</v>
      </c>
      <c r="M5113" t="s">
        <v>14821</v>
      </c>
      <c r="N5113">
        <v>1.1399999999999999</v>
      </c>
      <c r="O5113">
        <v>0</v>
      </c>
      <c r="P5113">
        <v>137</v>
      </c>
      <c r="Q5113">
        <v>0</v>
      </c>
      <c r="R5113">
        <v>0</v>
      </c>
      <c r="S5113">
        <v>0</v>
      </c>
      <c r="T5113">
        <v>12</v>
      </c>
      <c r="U5113">
        <v>0</v>
      </c>
      <c r="V5113">
        <v>0</v>
      </c>
      <c r="W5113">
        <v>0</v>
      </c>
      <c r="X5113">
        <v>19.89524669128426</v>
      </c>
      <c r="Y5113">
        <v>0</v>
      </c>
      <c r="Z5113">
        <v>0</v>
      </c>
      <c r="AA5113">
        <v>0</v>
      </c>
      <c r="AB5113">
        <v>0.88376353048137024</v>
      </c>
      <c r="AC5113">
        <v>0</v>
      </c>
      <c r="AD5113">
        <v>0</v>
      </c>
      <c r="AE5113">
        <v>20.779010221765631</v>
      </c>
    </row>
    <row r="5114" spans="1:31" x14ac:dyDescent="0.25">
      <c r="A5114">
        <v>1816523</v>
      </c>
      <c r="B5114">
        <v>1</v>
      </c>
      <c r="C5114" t="s">
        <v>80</v>
      </c>
      <c r="D5114" t="s">
        <v>99</v>
      </c>
      <c r="E5114" t="s">
        <v>131</v>
      </c>
      <c r="F5114" t="s">
        <v>14822</v>
      </c>
      <c r="G5114" t="s">
        <v>231</v>
      </c>
      <c r="H5114" t="s">
        <v>134</v>
      </c>
      <c r="I5114" t="s">
        <v>135</v>
      </c>
      <c r="J5114" t="s">
        <v>136</v>
      </c>
      <c r="K5114" t="s">
        <v>137</v>
      </c>
      <c r="L5114" t="s">
        <v>14823</v>
      </c>
      <c r="M5114" t="s">
        <v>14824</v>
      </c>
      <c r="N5114">
        <v>1.319722222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0.12881723833593001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0.12881723833593001</v>
      </c>
    </row>
    <row r="5115" spans="1:31" x14ac:dyDescent="0.25">
      <c r="A5115">
        <v>1816524</v>
      </c>
      <c r="B5115">
        <v>1</v>
      </c>
      <c r="C5115" t="s">
        <v>80</v>
      </c>
      <c r="D5115" t="s">
        <v>94</v>
      </c>
      <c r="E5115" t="s">
        <v>291</v>
      </c>
      <c r="F5115" t="s">
        <v>14825</v>
      </c>
      <c r="G5115" t="s">
        <v>475</v>
      </c>
      <c r="H5115" t="s">
        <v>134</v>
      </c>
      <c r="I5115" t="s">
        <v>135</v>
      </c>
      <c r="J5115" t="s">
        <v>136</v>
      </c>
      <c r="K5115" t="s">
        <v>137</v>
      </c>
      <c r="L5115" t="s">
        <v>14826</v>
      </c>
      <c r="M5115" t="s">
        <v>14827</v>
      </c>
      <c r="N5115">
        <v>0.43166666599999998</v>
      </c>
      <c r="O5115">
        <v>0</v>
      </c>
      <c r="P5115">
        <v>89</v>
      </c>
      <c r="Q5115">
        <v>0</v>
      </c>
      <c r="R5115">
        <v>4</v>
      </c>
      <c r="S5115">
        <v>0</v>
      </c>
      <c r="T5115">
        <v>37</v>
      </c>
      <c r="U5115">
        <v>0</v>
      </c>
      <c r="V5115">
        <v>0</v>
      </c>
      <c r="W5115">
        <v>0</v>
      </c>
      <c r="X5115">
        <v>3.5253359630417593</v>
      </c>
      <c r="Y5115">
        <v>0</v>
      </c>
      <c r="Z5115">
        <v>0.11460759812733</v>
      </c>
      <c r="AA5115">
        <v>0</v>
      </c>
      <c r="AB5115">
        <v>2.48026652844894</v>
      </c>
      <c r="AC5115">
        <v>0</v>
      </c>
      <c r="AD5115">
        <v>0</v>
      </c>
      <c r="AE5115">
        <v>6.1202100896180287</v>
      </c>
    </row>
    <row r="5116" spans="1:31" x14ac:dyDescent="0.25">
      <c r="A5116">
        <v>1816527</v>
      </c>
      <c r="B5116">
        <v>1</v>
      </c>
      <c r="C5116" t="s">
        <v>81</v>
      </c>
      <c r="D5116" t="s">
        <v>120</v>
      </c>
      <c r="E5116" t="s">
        <v>176</v>
      </c>
      <c r="F5116" t="s">
        <v>12369</v>
      </c>
      <c r="G5116" t="s">
        <v>142</v>
      </c>
      <c r="H5116" t="s">
        <v>143</v>
      </c>
      <c r="I5116" t="s">
        <v>135</v>
      </c>
      <c r="J5116" t="s">
        <v>136</v>
      </c>
      <c r="K5116" t="s">
        <v>137</v>
      </c>
      <c r="L5116" t="s">
        <v>14828</v>
      </c>
      <c r="M5116" t="s">
        <v>14829</v>
      </c>
      <c r="N5116">
        <v>0.34555555500000001</v>
      </c>
      <c r="O5116">
        <v>3</v>
      </c>
      <c r="P5116">
        <v>8274</v>
      </c>
      <c r="Q5116">
        <v>519</v>
      </c>
      <c r="R5116">
        <v>414</v>
      </c>
      <c r="S5116">
        <v>82</v>
      </c>
      <c r="T5116">
        <v>760</v>
      </c>
      <c r="U5116">
        <v>10</v>
      </c>
      <c r="V5116">
        <v>3</v>
      </c>
      <c r="W5116">
        <v>0.64547644850070263</v>
      </c>
      <c r="X5116">
        <v>429.98185096038861</v>
      </c>
      <c r="Y5116">
        <v>238.54112259550064</v>
      </c>
      <c r="Z5116">
        <v>37.311824006370024</v>
      </c>
      <c r="AA5116">
        <v>89.652882260088532</v>
      </c>
      <c r="AB5116">
        <v>57.007923203740091</v>
      </c>
      <c r="AC5116">
        <v>944.46651627358608</v>
      </c>
      <c r="AD5116">
        <v>0.86563614955405843</v>
      </c>
      <c r="AE5116">
        <v>1798.4732318977287</v>
      </c>
    </row>
    <row r="5117" spans="1:31" x14ac:dyDescent="0.25">
      <c r="A5117">
        <v>1816528</v>
      </c>
      <c r="B5117">
        <v>1</v>
      </c>
      <c r="C5117" t="s">
        <v>80</v>
      </c>
      <c r="D5117" t="s">
        <v>90</v>
      </c>
      <c r="E5117" t="s">
        <v>146</v>
      </c>
      <c r="F5117" t="s">
        <v>13920</v>
      </c>
      <c r="G5117" t="s">
        <v>158</v>
      </c>
      <c r="H5117" t="s">
        <v>143</v>
      </c>
      <c r="I5117" t="s">
        <v>135</v>
      </c>
      <c r="J5117" t="s">
        <v>136</v>
      </c>
      <c r="K5117" t="s">
        <v>159</v>
      </c>
      <c r="L5117" t="s">
        <v>14830</v>
      </c>
      <c r="M5117" t="s">
        <v>14831</v>
      </c>
      <c r="N5117">
        <v>0.23138888799999999</v>
      </c>
      <c r="O5117">
        <v>0</v>
      </c>
      <c r="P5117">
        <v>3126</v>
      </c>
      <c r="Q5117">
        <v>0</v>
      </c>
      <c r="R5117">
        <v>0</v>
      </c>
      <c r="S5117">
        <v>0</v>
      </c>
      <c r="T5117">
        <v>184</v>
      </c>
      <c r="U5117">
        <v>0</v>
      </c>
      <c r="V5117">
        <v>0</v>
      </c>
      <c r="W5117">
        <v>0</v>
      </c>
      <c r="X5117">
        <v>173.35028610737405</v>
      </c>
      <c r="Y5117">
        <v>0</v>
      </c>
      <c r="Z5117">
        <v>0</v>
      </c>
      <c r="AA5117">
        <v>0</v>
      </c>
      <c r="AB5117">
        <v>14.460882729422609</v>
      </c>
      <c r="AC5117">
        <v>0</v>
      </c>
      <c r="AD5117">
        <v>0</v>
      </c>
      <c r="AE5117">
        <v>187.81116883679667</v>
      </c>
    </row>
    <row r="5118" spans="1:31" x14ac:dyDescent="0.25">
      <c r="A5118">
        <v>1816529</v>
      </c>
      <c r="B5118">
        <v>1</v>
      </c>
      <c r="C5118" t="s">
        <v>80</v>
      </c>
      <c r="D5118" t="s">
        <v>85</v>
      </c>
      <c r="E5118" t="s">
        <v>131</v>
      </c>
      <c r="F5118" t="s">
        <v>2293</v>
      </c>
      <c r="G5118" t="s">
        <v>722</v>
      </c>
      <c r="H5118" t="s">
        <v>134</v>
      </c>
      <c r="I5118" t="s">
        <v>135</v>
      </c>
      <c r="J5118" t="s">
        <v>3</v>
      </c>
      <c r="K5118" t="s">
        <v>137</v>
      </c>
      <c r="L5118" t="s">
        <v>14832</v>
      </c>
      <c r="M5118" t="s">
        <v>14833</v>
      </c>
      <c r="N5118">
        <v>3.352777777</v>
      </c>
      <c r="O5118">
        <v>0</v>
      </c>
      <c r="P5118">
        <v>21</v>
      </c>
      <c r="Q5118">
        <v>0</v>
      </c>
      <c r="R5118">
        <v>0</v>
      </c>
      <c r="S5118">
        <v>0</v>
      </c>
      <c r="T5118">
        <v>3</v>
      </c>
      <c r="U5118">
        <v>0</v>
      </c>
      <c r="V5118">
        <v>0</v>
      </c>
      <c r="W5118">
        <v>0</v>
      </c>
      <c r="X5118">
        <v>19.718784436965809</v>
      </c>
      <c r="Y5118">
        <v>0</v>
      </c>
      <c r="Z5118">
        <v>0</v>
      </c>
      <c r="AA5118">
        <v>0</v>
      </c>
      <c r="AB5118">
        <v>34.922610814805843</v>
      </c>
      <c r="AC5118">
        <v>0</v>
      </c>
      <c r="AD5118">
        <v>0</v>
      </c>
      <c r="AE5118">
        <v>54.641395251771655</v>
      </c>
    </row>
    <row r="5119" spans="1:31" x14ac:dyDescent="0.25">
      <c r="A5119">
        <v>1816530</v>
      </c>
      <c r="B5119">
        <v>1</v>
      </c>
      <c r="C5119" t="s">
        <v>81</v>
      </c>
      <c r="D5119" t="s">
        <v>121</v>
      </c>
      <c r="E5119" t="s">
        <v>140</v>
      </c>
      <c r="F5119" t="s">
        <v>1310</v>
      </c>
      <c r="G5119" t="s">
        <v>142</v>
      </c>
      <c r="H5119" t="s">
        <v>143</v>
      </c>
      <c r="I5119" t="s">
        <v>135</v>
      </c>
      <c r="J5119" t="s">
        <v>136</v>
      </c>
      <c r="K5119" t="s">
        <v>137</v>
      </c>
      <c r="L5119" t="s">
        <v>14834</v>
      </c>
      <c r="M5119" t="s">
        <v>14835</v>
      </c>
      <c r="N5119">
        <v>0.92555555499999997</v>
      </c>
      <c r="O5119">
        <v>0</v>
      </c>
      <c r="P5119">
        <v>264</v>
      </c>
      <c r="Q5119">
        <v>1</v>
      </c>
      <c r="R5119">
        <v>29</v>
      </c>
      <c r="S5119">
        <v>0</v>
      </c>
      <c r="T5119">
        <v>23</v>
      </c>
      <c r="U5119">
        <v>0</v>
      </c>
      <c r="V5119">
        <v>0</v>
      </c>
      <c r="W5119">
        <v>0</v>
      </c>
      <c r="X5119">
        <v>21.170950453811866</v>
      </c>
      <c r="Y5119">
        <v>1.0365516922611291</v>
      </c>
      <c r="Z5119">
        <v>2.2119910469365731</v>
      </c>
      <c r="AA5119">
        <v>0</v>
      </c>
      <c r="AB5119">
        <v>10.355433888064976</v>
      </c>
      <c r="AC5119">
        <v>0</v>
      </c>
      <c r="AD5119">
        <v>0</v>
      </c>
      <c r="AE5119">
        <v>34.774927081074537</v>
      </c>
    </row>
    <row r="5120" spans="1:31" x14ac:dyDescent="0.25">
      <c r="A5120">
        <v>1816533</v>
      </c>
      <c r="B5120">
        <v>1</v>
      </c>
      <c r="C5120" t="s">
        <v>80</v>
      </c>
      <c r="D5120" t="s">
        <v>110</v>
      </c>
      <c r="E5120" t="s">
        <v>339</v>
      </c>
      <c r="F5120" t="s">
        <v>7022</v>
      </c>
      <c r="G5120" t="s">
        <v>158</v>
      </c>
      <c r="H5120" t="s">
        <v>143</v>
      </c>
      <c r="I5120" t="s">
        <v>135</v>
      </c>
      <c r="J5120" t="s">
        <v>136</v>
      </c>
      <c r="K5120" t="s">
        <v>159</v>
      </c>
      <c r="L5120" t="s">
        <v>14836</v>
      </c>
      <c r="M5120" t="s">
        <v>14837</v>
      </c>
      <c r="N5120">
        <v>5.3206388E-2</v>
      </c>
      <c r="O5120">
        <v>0</v>
      </c>
      <c r="P5120">
        <v>310</v>
      </c>
      <c r="Q5120">
        <v>0</v>
      </c>
      <c r="R5120">
        <v>0</v>
      </c>
      <c r="S5120">
        <v>1</v>
      </c>
      <c r="T5120">
        <v>50</v>
      </c>
      <c r="U5120">
        <v>0</v>
      </c>
      <c r="V5120">
        <v>0</v>
      </c>
      <c r="W5120">
        <v>0</v>
      </c>
      <c r="X5120">
        <v>4.8702222539433073</v>
      </c>
      <c r="Y5120">
        <v>0</v>
      </c>
      <c r="Z5120">
        <v>0</v>
      </c>
      <c r="AA5120">
        <v>1.7542262739200001</v>
      </c>
      <c r="AB5120">
        <v>1.7796044514022404</v>
      </c>
      <c r="AC5120">
        <v>0</v>
      </c>
      <c r="AD5120">
        <v>0</v>
      </c>
      <c r="AE5120">
        <v>8.4040529792655487</v>
      </c>
    </row>
    <row r="5121" spans="1:31" x14ac:dyDescent="0.25">
      <c r="A5121">
        <v>1816541</v>
      </c>
      <c r="B5121">
        <v>1</v>
      </c>
      <c r="C5121" t="s">
        <v>80</v>
      </c>
      <c r="D5121" t="s">
        <v>103</v>
      </c>
      <c r="E5121" t="s">
        <v>140</v>
      </c>
      <c r="F5121" t="s">
        <v>14838</v>
      </c>
      <c r="G5121" t="s">
        <v>142</v>
      </c>
      <c r="H5121" t="s">
        <v>143</v>
      </c>
      <c r="I5121" t="s">
        <v>135</v>
      </c>
      <c r="J5121" t="s">
        <v>136</v>
      </c>
      <c r="K5121" t="s">
        <v>137</v>
      </c>
      <c r="L5121" t="s">
        <v>14839</v>
      </c>
      <c r="M5121" t="s">
        <v>14840</v>
      </c>
      <c r="N5121">
        <v>1.1425000000000001</v>
      </c>
      <c r="O5121">
        <v>3</v>
      </c>
      <c r="P5121">
        <v>1821</v>
      </c>
      <c r="Q5121">
        <v>20</v>
      </c>
      <c r="R5121">
        <v>234</v>
      </c>
      <c r="S5121">
        <v>22</v>
      </c>
      <c r="T5121">
        <v>507</v>
      </c>
      <c r="U5121">
        <v>2</v>
      </c>
      <c r="V5121">
        <v>1</v>
      </c>
      <c r="W5121">
        <v>0.70949947445089789</v>
      </c>
      <c r="X5121">
        <v>251.58753707139542</v>
      </c>
      <c r="Y5121">
        <v>30.437411152290782</v>
      </c>
      <c r="Z5121">
        <v>24.456860933806436</v>
      </c>
      <c r="AA5121">
        <v>116.06237500777399</v>
      </c>
      <c r="AB5121">
        <v>111.12711559078542</v>
      </c>
      <c r="AC5121">
        <v>75.557274772465178</v>
      </c>
      <c r="AD5121">
        <v>0.61350854171338665</v>
      </c>
      <c r="AE5121">
        <v>610.55158254468142</v>
      </c>
    </row>
    <row r="5122" spans="1:31" x14ac:dyDescent="0.25">
      <c r="A5122">
        <v>1816543</v>
      </c>
      <c r="B5122">
        <v>1</v>
      </c>
      <c r="C5122" t="s">
        <v>80</v>
      </c>
      <c r="D5122" t="s">
        <v>107</v>
      </c>
      <c r="E5122" t="s">
        <v>176</v>
      </c>
      <c r="F5122" t="s">
        <v>14841</v>
      </c>
      <c r="G5122" t="s">
        <v>142</v>
      </c>
      <c r="H5122" t="s">
        <v>143</v>
      </c>
      <c r="I5122" t="s">
        <v>135</v>
      </c>
      <c r="J5122" t="s">
        <v>136</v>
      </c>
      <c r="K5122" t="s">
        <v>137</v>
      </c>
      <c r="L5122" t="s">
        <v>14842</v>
      </c>
      <c r="M5122" t="s">
        <v>14843</v>
      </c>
      <c r="N5122">
        <v>0.77833333299999996</v>
      </c>
      <c r="O5122">
        <v>0</v>
      </c>
      <c r="P5122">
        <v>5127</v>
      </c>
      <c r="Q5122">
        <v>0</v>
      </c>
      <c r="R5122">
        <v>2</v>
      </c>
      <c r="S5122">
        <v>2</v>
      </c>
      <c r="T5122">
        <v>425</v>
      </c>
      <c r="U5122">
        <v>0</v>
      </c>
      <c r="V5122">
        <v>0</v>
      </c>
      <c r="W5122">
        <v>0</v>
      </c>
      <c r="X5122">
        <v>416.45549880773467</v>
      </c>
      <c r="Y5122">
        <v>0</v>
      </c>
      <c r="Z5122">
        <v>0.25132162839503225</v>
      </c>
      <c r="AA5122">
        <v>16.398201688672319</v>
      </c>
      <c r="AB5122">
        <v>121.79970864415768</v>
      </c>
      <c r="AC5122">
        <v>0</v>
      </c>
      <c r="AD5122">
        <v>0</v>
      </c>
      <c r="AE5122">
        <v>554.90473076895967</v>
      </c>
    </row>
    <row r="5123" spans="1:31" x14ac:dyDescent="0.25">
      <c r="A5123">
        <v>1816545</v>
      </c>
      <c r="B5123">
        <v>1</v>
      </c>
      <c r="C5123" t="s">
        <v>80</v>
      </c>
      <c r="D5123" t="s">
        <v>94</v>
      </c>
      <c r="E5123" t="s">
        <v>193</v>
      </c>
      <c r="F5123" t="s">
        <v>14844</v>
      </c>
      <c r="G5123" t="s">
        <v>726</v>
      </c>
      <c r="H5123" t="s">
        <v>134</v>
      </c>
      <c r="I5123" t="s">
        <v>135</v>
      </c>
      <c r="J5123" t="s">
        <v>136</v>
      </c>
      <c r="K5123" t="s">
        <v>137</v>
      </c>
      <c r="L5123" t="s">
        <v>14845</v>
      </c>
      <c r="M5123" t="s">
        <v>14846</v>
      </c>
      <c r="N5123">
        <v>4.7986111109999996</v>
      </c>
      <c r="O5123">
        <v>0</v>
      </c>
      <c r="P5123">
        <v>56</v>
      </c>
      <c r="Q5123">
        <v>0</v>
      </c>
      <c r="R5123">
        <v>0</v>
      </c>
      <c r="S5123">
        <v>0</v>
      </c>
      <c r="T5123">
        <v>4</v>
      </c>
      <c r="U5123">
        <v>0</v>
      </c>
      <c r="V5123">
        <v>0</v>
      </c>
      <c r="W5123">
        <v>0</v>
      </c>
      <c r="X5123">
        <v>32.095108090279801</v>
      </c>
      <c r="Y5123">
        <v>0</v>
      </c>
      <c r="Z5123">
        <v>0</v>
      </c>
      <c r="AA5123">
        <v>0</v>
      </c>
      <c r="AB5123">
        <v>23.961288259225014</v>
      </c>
      <c r="AC5123">
        <v>0</v>
      </c>
      <c r="AD5123">
        <v>0</v>
      </c>
      <c r="AE5123">
        <v>56.056396349504816</v>
      </c>
    </row>
    <row r="5124" spans="1:31" x14ac:dyDescent="0.25">
      <c r="A5124">
        <v>1816546</v>
      </c>
      <c r="B5124">
        <v>1</v>
      </c>
      <c r="C5124" t="s">
        <v>80</v>
      </c>
      <c r="D5124" t="s">
        <v>89</v>
      </c>
      <c r="E5124" t="s">
        <v>146</v>
      </c>
      <c r="F5124" t="s">
        <v>729</v>
      </c>
      <c r="G5124" t="s">
        <v>170</v>
      </c>
      <c r="H5124" t="s">
        <v>143</v>
      </c>
      <c r="I5124" t="s">
        <v>135</v>
      </c>
      <c r="J5124" t="s">
        <v>136</v>
      </c>
      <c r="K5124" t="s">
        <v>137</v>
      </c>
      <c r="L5124" t="s">
        <v>14847</v>
      </c>
      <c r="M5124" t="s">
        <v>14848</v>
      </c>
      <c r="N5124">
        <v>1.184722222</v>
      </c>
      <c r="O5124">
        <v>0</v>
      </c>
      <c r="P5124">
        <v>5</v>
      </c>
      <c r="Q5124">
        <v>0</v>
      </c>
      <c r="R5124">
        <v>4</v>
      </c>
      <c r="S5124">
        <v>4</v>
      </c>
      <c r="T5124">
        <v>1</v>
      </c>
      <c r="U5124">
        <v>0</v>
      </c>
      <c r="V5124">
        <v>0</v>
      </c>
      <c r="W5124">
        <v>0</v>
      </c>
      <c r="X5124">
        <v>7.3907924155360822</v>
      </c>
      <c r="Y5124">
        <v>0</v>
      </c>
      <c r="Z5124">
        <v>1.062755558842448</v>
      </c>
      <c r="AA5124">
        <v>44.44302933434011</v>
      </c>
      <c r="AB5124">
        <v>3.0516819583071113E-2</v>
      </c>
      <c r="AC5124">
        <v>0</v>
      </c>
      <c r="AD5124">
        <v>0</v>
      </c>
      <c r="AE5124">
        <v>52.927094128301711</v>
      </c>
    </row>
    <row r="5125" spans="1:31" x14ac:dyDescent="0.25">
      <c r="A5125">
        <v>1816547</v>
      </c>
      <c r="B5125">
        <v>1</v>
      </c>
      <c r="C5125" t="s">
        <v>80</v>
      </c>
      <c r="D5125" t="s">
        <v>100</v>
      </c>
      <c r="E5125" t="s">
        <v>176</v>
      </c>
      <c r="F5125" t="s">
        <v>2683</v>
      </c>
      <c r="G5125" t="s">
        <v>142</v>
      </c>
      <c r="H5125" t="s">
        <v>143</v>
      </c>
      <c r="I5125" t="s">
        <v>135</v>
      </c>
      <c r="J5125" t="s">
        <v>136</v>
      </c>
      <c r="K5125" t="s">
        <v>137</v>
      </c>
      <c r="L5125" t="s">
        <v>14849</v>
      </c>
      <c r="M5125" t="s">
        <v>14850</v>
      </c>
      <c r="N5125">
        <v>0.48</v>
      </c>
      <c r="O5125">
        <v>9</v>
      </c>
      <c r="P5125">
        <v>328</v>
      </c>
      <c r="Q5125">
        <v>27</v>
      </c>
      <c r="R5125">
        <v>96</v>
      </c>
      <c r="S5125">
        <v>21</v>
      </c>
      <c r="T5125">
        <v>802</v>
      </c>
      <c r="U5125">
        <v>23</v>
      </c>
      <c r="V5125">
        <v>173</v>
      </c>
      <c r="W5125">
        <v>1.4466599915210114</v>
      </c>
      <c r="X5125">
        <v>27.61193344380564</v>
      </c>
      <c r="Y5125">
        <v>42.96876605558289</v>
      </c>
      <c r="Z5125">
        <v>9.2861935476104573</v>
      </c>
      <c r="AA5125">
        <v>58.304861839276924</v>
      </c>
      <c r="AB5125">
        <v>251.56308344684126</v>
      </c>
      <c r="AC5125">
        <v>236.22179921236111</v>
      </c>
      <c r="AD5125">
        <v>566.38122714026713</v>
      </c>
      <c r="AE5125">
        <v>1193.7845246772663</v>
      </c>
    </row>
    <row r="5126" spans="1:31" x14ac:dyDescent="0.25">
      <c r="A5126">
        <v>1816548</v>
      </c>
      <c r="B5126">
        <v>1</v>
      </c>
      <c r="C5126" t="s">
        <v>80</v>
      </c>
      <c r="D5126" t="s">
        <v>100</v>
      </c>
      <c r="E5126" t="s">
        <v>176</v>
      </c>
      <c r="F5126" t="s">
        <v>14851</v>
      </c>
      <c r="G5126" t="s">
        <v>142</v>
      </c>
      <c r="H5126" t="s">
        <v>143</v>
      </c>
      <c r="I5126" t="s">
        <v>135</v>
      </c>
      <c r="J5126" t="s">
        <v>136</v>
      </c>
      <c r="K5126" t="s">
        <v>137</v>
      </c>
      <c r="L5126" t="s">
        <v>14852</v>
      </c>
      <c r="M5126" t="s">
        <v>14853</v>
      </c>
      <c r="N5126">
        <v>0.48388888800000002</v>
      </c>
      <c r="O5126">
        <v>0</v>
      </c>
      <c r="P5126">
        <v>1484</v>
      </c>
      <c r="Q5126">
        <v>0</v>
      </c>
      <c r="R5126">
        <v>0</v>
      </c>
      <c r="S5126">
        <v>1</v>
      </c>
      <c r="T5126">
        <v>194</v>
      </c>
      <c r="U5126">
        <v>0</v>
      </c>
      <c r="V5126">
        <v>1</v>
      </c>
      <c r="W5126">
        <v>0</v>
      </c>
      <c r="X5126">
        <v>101.51133426770839</v>
      </c>
      <c r="Y5126">
        <v>0</v>
      </c>
      <c r="Z5126">
        <v>0</v>
      </c>
      <c r="AA5126">
        <v>5.9335446111090526</v>
      </c>
      <c r="AB5126">
        <v>42.2488627740006</v>
      </c>
      <c r="AC5126">
        <v>0</v>
      </c>
      <c r="AD5126">
        <v>1.4625591899352037</v>
      </c>
      <c r="AE5126">
        <v>151.15630084275327</v>
      </c>
    </row>
    <row r="5127" spans="1:31" x14ac:dyDescent="0.25">
      <c r="A5127">
        <v>1816549</v>
      </c>
      <c r="B5127">
        <v>1</v>
      </c>
      <c r="C5127" t="s">
        <v>80</v>
      </c>
      <c r="D5127" t="s">
        <v>103</v>
      </c>
      <c r="E5127" t="s">
        <v>339</v>
      </c>
      <c r="F5127" t="s">
        <v>3083</v>
      </c>
      <c r="G5127" t="s">
        <v>142</v>
      </c>
      <c r="H5127" t="s">
        <v>143</v>
      </c>
      <c r="I5127" t="s">
        <v>199</v>
      </c>
      <c r="J5127" t="s">
        <v>136</v>
      </c>
      <c r="K5127" t="s">
        <v>137</v>
      </c>
      <c r="L5127" t="s">
        <v>14854</v>
      </c>
      <c r="M5127" t="s">
        <v>14855</v>
      </c>
      <c r="N5127">
        <v>1.8055555000000001E-2</v>
      </c>
      <c r="O5127">
        <v>2</v>
      </c>
      <c r="P5127">
        <v>454</v>
      </c>
      <c r="Q5127">
        <v>122</v>
      </c>
      <c r="R5127">
        <v>17</v>
      </c>
      <c r="S5127">
        <v>30</v>
      </c>
      <c r="T5127">
        <v>27</v>
      </c>
      <c r="U5127">
        <v>1</v>
      </c>
      <c r="V5127">
        <v>0</v>
      </c>
      <c r="W5127">
        <v>1.50236346312E-2</v>
      </c>
      <c r="X5127">
        <v>0.95356468821704943</v>
      </c>
      <c r="Y5127">
        <v>12.489243983147205</v>
      </c>
      <c r="Z5127">
        <v>9.6379523510562504E-2</v>
      </c>
      <c r="AA5127">
        <v>1.9649845073956498</v>
      </c>
      <c r="AB5127">
        <v>8.4811479731712491E-2</v>
      </c>
      <c r="AC5127">
        <v>3.3288784762963888E-2</v>
      </c>
      <c r="AD5127">
        <v>0</v>
      </c>
      <c r="AE5127">
        <v>15.637296601396343</v>
      </c>
    </row>
    <row r="5128" spans="1:31" x14ac:dyDescent="0.25">
      <c r="A5128">
        <v>1816550</v>
      </c>
      <c r="B5128">
        <v>1</v>
      </c>
      <c r="C5128" t="s">
        <v>80</v>
      </c>
      <c r="D5128" t="s">
        <v>100</v>
      </c>
      <c r="E5128" t="s">
        <v>146</v>
      </c>
      <c r="F5128" t="s">
        <v>14856</v>
      </c>
      <c r="G5128" t="s">
        <v>142</v>
      </c>
      <c r="H5128" t="s">
        <v>143</v>
      </c>
      <c r="I5128" t="s">
        <v>135</v>
      </c>
      <c r="J5128" t="s">
        <v>136</v>
      </c>
      <c r="K5128" t="s">
        <v>137</v>
      </c>
      <c r="L5128" t="s">
        <v>14857</v>
      </c>
      <c r="M5128" t="s">
        <v>14858</v>
      </c>
      <c r="N5128">
        <v>0.48333333299999998</v>
      </c>
      <c r="O5128">
        <v>0</v>
      </c>
      <c r="P5128">
        <v>2039</v>
      </c>
      <c r="Q5128">
        <v>0</v>
      </c>
      <c r="R5128">
        <v>0</v>
      </c>
      <c r="S5128">
        <v>1</v>
      </c>
      <c r="T5128">
        <v>194</v>
      </c>
      <c r="U5128">
        <v>0</v>
      </c>
      <c r="V5128">
        <v>1</v>
      </c>
      <c r="W5128">
        <v>0</v>
      </c>
      <c r="X5128">
        <v>146.91735475324779</v>
      </c>
      <c r="Y5128">
        <v>0</v>
      </c>
      <c r="Z5128">
        <v>0</v>
      </c>
      <c r="AA5128">
        <v>1.3003512451695067</v>
      </c>
      <c r="AB5128">
        <v>36.651283929952001</v>
      </c>
      <c r="AC5128">
        <v>0</v>
      </c>
      <c r="AD5128">
        <v>3.6064927445985102</v>
      </c>
      <c r="AE5128">
        <v>188.47548267296781</v>
      </c>
    </row>
    <row r="5129" spans="1:31" x14ac:dyDescent="0.25">
      <c r="A5129">
        <v>1816551</v>
      </c>
      <c r="B5129">
        <v>1</v>
      </c>
      <c r="C5129" t="s">
        <v>80</v>
      </c>
      <c r="D5129" t="s">
        <v>83</v>
      </c>
      <c r="E5129" t="s">
        <v>140</v>
      </c>
      <c r="F5129" t="s">
        <v>6039</v>
      </c>
      <c r="G5129" t="s">
        <v>142</v>
      </c>
      <c r="H5129" t="s">
        <v>143</v>
      </c>
      <c r="I5129" t="s">
        <v>135</v>
      </c>
      <c r="J5129" t="s">
        <v>136</v>
      </c>
      <c r="K5129" t="s">
        <v>137</v>
      </c>
      <c r="L5129" t="s">
        <v>14859</v>
      </c>
      <c r="M5129" t="s">
        <v>14860</v>
      </c>
      <c r="N5129">
        <v>0.130833333</v>
      </c>
      <c r="O5129">
        <v>0</v>
      </c>
      <c r="P5129">
        <v>0</v>
      </c>
      <c r="Q5129">
        <v>1</v>
      </c>
      <c r="R5129">
        <v>0</v>
      </c>
      <c r="S5129">
        <v>3</v>
      </c>
      <c r="T5129">
        <v>11</v>
      </c>
      <c r="U5129">
        <v>6</v>
      </c>
      <c r="V5129">
        <v>5</v>
      </c>
      <c r="W5129">
        <v>0</v>
      </c>
      <c r="X5129">
        <v>0</v>
      </c>
      <c r="Y5129">
        <v>1.1783270385816669E-2</v>
      </c>
      <c r="Z5129">
        <v>0</v>
      </c>
      <c r="AA5129">
        <v>2.2112574993964551</v>
      </c>
      <c r="AB5129">
        <v>1.890374727300985</v>
      </c>
      <c r="AC5129">
        <v>75.154948694690844</v>
      </c>
      <c r="AD5129">
        <v>5.3737511048870665</v>
      </c>
      <c r="AE5129">
        <v>84.64211529666116</v>
      </c>
    </row>
    <row r="5130" spans="1:31" x14ac:dyDescent="0.25">
      <c r="A5130">
        <v>1816553</v>
      </c>
      <c r="B5130">
        <v>1</v>
      </c>
      <c r="C5130" t="s">
        <v>80</v>
      </c>
      <c r="D5130" t="s">
        <v>100</v>
      </c>
      <c r="E5130" t="s">
        <v>146</v>
      </c>
      <c r="F5130" t="s">
        <v>14861</v>
      </c>
      <c r="G5130" t="s">
        <v>170</v>
      </c>
      <c r="H5130" t="s">
        <v>143</v>
      </c>
      <c r="I5130" t="s">
        <v>135</v>
      </c>
      <c r="J5130" t="s">
        <v>136</v>
      </c>
      <c r="K5130" t="s">
        <v>137</v>
      </c>
      <c r="L5130" t="s">
        <v>14862</v>
      </c>
      <c r="M5130" t="s">
        <v>14863</v>
      </c>
      <c r="N5130">
        <v>1.5425</v>
      </c>
      <c r="O5130">
        <v>0</v>
      </c>
      <c r="P5130">
        <v>39</v>
      </c>
      <c r="Q5130">
        <v>0</v>
      </c>
      <c r="R5130">
        <v>2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17.706511494429876</v>
      </c>
      <c r="Y5130">
        <v>0</v>
      </c>
      <c r="Z5130">
        <v>0.71157731252222223</v>
      </c>
      <c r="AA5130">
        <v>0</v>
      </c>
      <c r="AB5130">
        <v>1.0421016089641499</v>
      </c>
      <c r="AC5130">
        <v>0</v>
      </c>
      <c r="AD5130">
        <v>0</v>
      </c>
      <c r="AE5130">
        <v>19.460190415916248</v>
      </c>
    </row>
    <row r="5131" spans="1:31" x14ac:dyDescent="0.25">
      <c r="A5131">
        <v>1816556</v>
      </c>
      <c r="B5131">
        <v>1</v>
      </c>
      <c r="C5131" t="s">
        <v>81</v>
      </c>
      <c r="D5131" t="s">
        <v>113</v>
      </c>
      <c r="E5131" t="s">
        <v>193</v>
      </c>
      <c r="F5131" t="s">
        <v>14864</v>
      </c>
      <c r="G5131" t="s">
        <v>726</v>
      </c>
      <c r="H5131" t="s">
        <v>134</v>
      </c>
      <c r="I5131" t="s">
        <v>135</v>
      </c>
      <c r="J5131" t="s">
        <v>136</v>
      </c>
      <c r="K5131" t="s">
        <v>137</v>
      </c>
      <c r="L5131" t="s">
        <v>14865</v>
      </c>
      <c r="M5131" t="s">
        <v>14866</v>
      </c>
      <c r="N5131">
        <v>1.3591666659999999</v>
      </c>
      <c r="O5131">
        <v>0</v>
      </c>
      <c r="P5131">
        <v>4</v>
      </c>
      <c r="Q5131">
        <v>0</v>
      </c>
      <c r="R5131">
        <v>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0.54582747859737002</v>
      </c>
      <c r="Y5131">
        <v>0</v>
      </c>
      <c r="Z5131">
        <v>0.52364892305232347</v>
      </c>
      <c r="AA5131">
        <v>0</v>
      </c>
      <c r="AB5131">
        <v>0</v>
      </c>
      <c r="AC5131">
        <v>0</v>
      </c>
      <c r="AD5131">
        <v>0</v>
      </c>
      <c r="AE5131">
        <v>1.0694764016496934</v>
      </c>
    </row>
    <row r="5132" spans="1:31" x14ac:dyDescent="0.25">
      <c r="A5132">
        <v>1816557</v>
      </c>
      <c r="B5132">
        <v>1</v>
      </c>
      <c r="C5132" t="s">
        <v>80</v>
      </c>
      <c r="D5132" t="s">
        <v>100</v>
      </c>
      <c r="E5132" t="s">
        <v>176</v>
      </c>
      <c r="F5132" t="s">
        <v>11302</v>
      </c>
      <c r="G5132" t="s">
        <v>142</v>
      </c>
      <c r="H5132" t="s">
        <v>143</v>
      </c>
      <c r="I5132" t="s">
        <v>135</v>
      </c>
      <c r="J5132" t="s">
        <v>136</v>
      </c>
      <c r="K5132" t="s">
        <v>137</v>
      </c>
      <c r="L5132" t="s">
        <v>14867</v>
      </c>
      <c r="M5132" t="s">
        <v>14868</v>
      </c>
      <c r="N5132">
        <v>0.271666666</v>
      </c>
      <c r="O5132">
        <v>1</v>
      </c>
      <c r="P5132">
        <v>1306</v>
      </c>
      <c r="Q5132">
        <v>15</v>
      </c>
      <c r="R5132">
        <v>157</v>
      </c>
      <c r="S5132">
        <v>29</v>
      </c>
      <c r="T5132">
        <v>104</v>
      </c>
      <c r="U5132">
        <v>2</v>
      </c>
      <c r="V5132">
        <v>0</v>
      </c>
      <c r="W5132">
        <v>6.574571325504E-2</v>
      </c>
      <c r="X5132">
        <v>76.989965349388413</v>
      </c>
      <c r="Y5132">
        <v>3.7602767964785118</v>
      </c>
      <c r="Z5132">
        <v>17.539416454480516</v>
      </c>
      <c r="AA5132">
        <v>29.710816821530418</v>
      </c>
      <c r="AB5132">
        <v>12.254916651285312</v>
      </c>
      <c r="AC5132">
        <v>10.585265431013894</v>
      </c>
      <c r="AD5132">
        <v>0</v>
      </c>
      <c r="AE5132">
        <v>150.90640321743211</v>
      </c>
    </row>
    <row r="5133" spans="1:31" x14ac:dyDescent="0.25">
      <c r="A5133">
        <v>1816558</v>
      </c>
      <c r="B5133">
        <v>1</v>
      </c>
      <c r="C5133" t="s">
        <v>81</v>
      </c>
      <c r="D5133" t="s">
        <v>122</v>
      </c>
      <c r="E5133" t="s">
        <v>146</v>
      </c>
      <c r="F5133" t="s">
        <v>14869</v>
      </c>
      <c r="G5133" t="s">
        <v>170</v>
      </c>
      <c r="H5133" t="s">
        <v>143</v>
      </c>
      <c r="I5133" t="s">
        <v>135</v>
      </c>
      <c r="J5133" t="s">
        <v>136</v>
      </c>
      <c r="K5133" t="s">
        <v>137</v>
      </c>
      <c r="L5133" t="s">
        <v>14870</v>
      </c>
      <c r="M5133" t="s">
        <v>14871</v>
      </c>
      <c r="N5133">
        <v>3.1277777769999999</v>
      </c>
      <c r="O5133">
        <v>16</v>
      </c>
      <c r="P5133">
        <v>242</v>
      </c>
      <c r="Q5133">
        <v>8</v>
      </c>
      <c r="R5133">
        <v>8</v>
      </c>
      <c r="S5133">
        <v>5</v>
      </c>
      <c r="T5133">
        <v>10</v>
      </c>
      <c r="U5133">
        <v>0</v>
      </c>
      <c r="V5133">
        <v>0</v>
      </c>
      <c r="W5133">
        <v>8.0911961696880006</v>
      </c>
      <c r="X5133">
        <v>61.122656840415999</v>
      </c>
      <c r="Y5133">
        <v>53.899648491830057</v>
      </c>
      <c r="Z5133">
        <v>5.9243672105236396</v>
      </c>
      <c r="AA5133">
        <v>48.091767748069643</v>
      </c>
      <c r="AB5133">
        <v>1.235463804474239</v>
      </c>
      <c r="AC5133">
        <v>0</v>
      </c>
      <c r="AD5133">
        <v>0</v>
      </c>
      <c r="AE5133">
        <v>178.36510026500156</v>
      </c>
    </row>
    <row r="5134" spans="1:31" x14ac:dyDescent="0.25">
      <c r="A5134">
        <v>1816559</v>
      </c>
      <c r="B5134">
        <v>1</v>
      </c>
      <c r="C5134" t="s">
        <v>81</v>
      </c>
      <c r="D5134" t="s">
        <v>128</v>
      </c>
      <c r="E5134" t="s">
        <v>140</v>
      </c>
      <c r="F5134" t="s">
        <v>14872</v>
      </c>
      <c r="G5134" t="s">
        <v>142</v>
      </c>
      <c r="H5134" t="s">
        <v>143</v>
      </c>
      <c r="I5134" t="s">
        <v>135</v>
      </c>
      <c r="J5134" t="s">
        <v>136</v>
      </c>
      <c r="K5134" t="s">
        <v>137</v>
      </c>
      <c r="L5134" t="s">
        <v>14873</v>
      </c>
      <c r="M5134" t="s">
        <v>14874</v>
      </c>
      <c r="N5134">
        <v>3.0652777769999999</v>
      </c>
      <c r="O5134">
        <v>3</v>
      </c>
      <c r="P5134">
        <v>1</v>
      </c>
      <c r="Q5134">
        <v>21</v>
      </c>
      <c r="R5134">
        <v>7</v>
      </c>
      <c r="S5134">
        <v>8</v>
      </c>
      <c r="T5134">
        <v>0</v>
      </c>
      <c r="U5134">
        <v>0</v>
      </c>
      <c r="V5134">
        <v>0</v>
      </c>
      <c r="W5134">
        <v>3.7191395552580002</v>
      </c>
      <c r="X5134">
        <v>4.7532504190800004E-2</v>
      </c>
      <c r="Y5134">
        <v>89.08491192053738</v>
      </c>
      <c r="Z5134">
        <v>3.9364526864969576</v>
      </c>
      <c r="AA5134">
        <v>148.5562964860425</v>
      </c>
      <c r="AB5134">
        <v>0</v>
      </c>
      <c r="AC5134">
        <v>0</v>
      </c>
      <c r="AD5134">
        <v>0</v>
      </c>
      <c r="AE5134">
        <v>245.34433315252562</v>
      </c>
    </row>
    <row r="5135" spans="1:31" x14ac:dyDescent="0.25">
      <c r="A5135">
        <v>1816561</v>
      </c>
      <c r="B5135">
        <v>1</v>
      </c>
      <c r="C5135" t="s">
        <v>81</v>
      </c>
      <c r="D5135" t="s">
        <v>118</v>
      </c>
      <c r="E5135" t="s">
        <v>193</v>
      </c>
      <c r="F5135" t="s">
        <v>14875</v>
      </c>
      <c r="G5135" t="s">
        <v>235</v>
      </c>
      <c r="H5135" t="s">
        <v>134</v>
      </c>
      <c r="I5135" t="s">
        <v>135</v>
      </c>
      <c r="J5135" t="s">
        <v>136</v>
      </c>
      <c r="K5135" t="s">
        <v>137</v>
      </c>
      <c r="L5135" t="s">
        <v>14876</v>
      </c>
      <c r="M5135" t="s">
        <v>14877</v>
      </c>
      <c r="N5135">
        <v>2.2830555549999998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0.15283164598284585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0.15283164598284585</v>
      </c>
    </row>
    <row r="5136" spans="1:31" x14ac:dyDescent="0.25">
      <c r="A5136">
        <v>1816562</v>
      </c>
      <c r="B5136">
        <v>1</v>
      </c>
      <c r="C5136" t="s">
        <v>80</v>
      </c>
      <c r="D5136" t="s">
        <v>93</v>
      </c>
      <c r="E5136" t="s">
        <v>176</v>
      </c>
      <c r="F5136" t="s">
        <v>6749</v>
      </c>
      <c r="G5136" t="s">
        <v>142</v>
      </c>
      <c r="H5136" t="s">
        <v>143</v>
      </c>
      <c r="I5136" t="s">
        <v>135</v>
      </c>
      <c r="J5136" t="s">
        <v>136</v>
      </c>
      <c r="K5136" t="s">
        <v>137</v>
      </c>
      <c r="L5136" t="s">
        <v>14878</v>
      </c>
      <c r="M5136" t="s">
        <v>14879</v>
      </c>
      <c r="N5136">
        <v>0.99194444400000004</v>
      </c>
      <c r="O5136">
        <v>0</v>
      </c>
      <c r="P5136">
        <v>8</v>
      </c>
      <c r="Q5136">
        <v>29</v>
      </c>
      <c r="R5136">
        <v>94</v>
      </c>
      <c r="S5136">
        <v>6</v>
      </c>
      <c r="T5136">
        <v>15</v>
      </c>
      <c r="U5136">
        <v>0</v>
      </c>
      <c r="V5136">
        <v>0</v>
      </c>
      <c r="W5136">
        <v>0</v>
      </c>
      <c r="X5136">
        <v>1.3244528300734804</v>
      </c>
      <c r="Y5136">
        <v>19.029947522249529</v>
      </c>
      <c r="Z5136">
        <v>32.870902940482502</v>
      </c>
      <c r="AA5136">
        <v>37.25032083295423</v>
      </c>
      <c r="AB5136">
        <v>5.8728353556513921</v>
      </c>
      <c r="AC5136">
        <v>0</v>
      </c>
      <c r="AD5136">
        <v>0</v>
      </c>
      <c r="AE5136">
        <v>96.348459481411126</v>
      </c>
    </row>
    <row r="5137" spans="1:31" x14ac:dyDescent="0.25">
      <c r="A5137">
        <v>1816563</v>
      </c>
      <c r="B5137">
        <v>1</v>
      </c>
      <c r="C5137" t="s">
        <v>81</v>
      </c>
      <c r="D5137" t="s">
        <v>118</v>
      </c>
      <c r="E5137" t="s">
        <v>193</v>
      </c>
      <c r="F5137" t="s">
        <v>14880</v>
      </c>
      <c r="G5137" t="s">
        <v>235</v>
      </c>
      <c r="H5137" t="s">
        <v>134</v>
      </c>
      <c r="I5137" t="s">
        <v>135</v>
      </c>
      <c r="J5137" t="s">
        <v>136</v>
      </c>
      <c r="K5137" t="s">
        <v>137</v>
      </c>
      <c r="L5137" t="s">
        <v>14881</v>
      </c>
      <c r="M5137" t="s">
        <v>14882</v>
      </c>
      <c r="N5137">
        <v>3.2322222219999999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1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4.7594809516068884E-2</v>
      </c>
      <c r="AE5137">
        <v>4.7594809516068884E-2</v>
      </c>
    </row>
    <row r="5138" spans="1:31" x14ac:dyDescent="0.25">
      <c r="A5138">
        <v>1816564</v>
      </c>
      <c r="B5138">
        <v>1</v>
      </c>
      <c r="C5138" t="s">
        <v>80</v>
      </c>
      <c r="D5138" t="s">
        <v>97</v>
      </c>
      <c r="E5138" t="s">
        <v>176</v>
      </c>
      <c r="F5138" t="s">
        <v>4869</v>
      </c>
      <c r="G5138" t="s">
        <v>142</v>
      </c>
      <c r="H5138" t="s">
        <v>143</v>
      </c>
      <c r="I5138" t="s">
        <v>135</v>
      </c>
      <c r="J5138" t="s">
        <v>136</v>
      </c>
      <c r="K5138" t="s">
        <v>137</v>
      </c>
      <c r="L5138" t="s">
        <v>14883</v>
      </c>
      <c r="M5138" t="s">
        <v>14884</v>
      </c>
      <c r="N5138">
        <v>0.44916666599999999</v>
      </c>
      <c r="O5138">
        <v>7</v>
      </c>
      <c r="P5138">
        <v>784</v>
      </c>
      <c r="Q5138">
        <v>13</v>
      </c>
      <c r="R5138">
        <v>625</v>
      </c>
      <c r="S5138">
        <v>21</v>
      </c>
      <c r="T5138">
        <v>226</v>
      </c>
      <c r="U5138">
        <v>3</v>
      </c>
      <c r="V5138">
        <v>0</v>
      </c>
      <c r="W5138">
        <v>20.628449773977621</v>
      </c>
      <c r="X5138">
        <v>113.39771716438057</v>
      </c>
      <c r="Y5138">
        <v>24.190231292188496</v>
      </c>
      <c r="Z5138">
        <v>97.314629992856396</v>
      </c>
      <c r="AA5138">
        <v>34.476570701046832</v>
      </c>
      <c r="AB5138">
        <v>58.930254129887039</v>
      </c>
      <c r="AC5138">
        <v>9.6200402576530806</v>
      </c>
      <c r="AD5138">
        <v>0</v>
      </c>
      <c r="AE5138">
        <v>358.55789331199003</v>
      </c>
    </row>
    <row r="5139" spans="1:31" x14ac:dyDescent="0.25">
      <c r="A5139">
        <v>1816566</v>
      </c>
      <c r="B5139">
        <v>1</v>
      </c>
      <c r="C5139" t="s">
        <v>81</v>
      </c>
      <c r="D5139" t="s">
        <v>118</v>
      </c>
      <c r="E5139" t="s">
        <v>193</v>
      </c>
      <c r="F5139" t="s">
        <v>14885</v>
      </c>
      <c r="G5139" t="s">
        <v>235</v>
      </c>
      <c r="H5139" t="s">
        <v>134</v>
      </c>
      <c r="I5139" t="s">
        <v>135</v>
      </c>
      <c r="J5139" t="s">
        <v>136</v>
      </c>
      <c r="K5139" t="s">
        <v>137</v>
      </c>
      <c r="L5139" t="s">
        <v>14886</v>
      </c>
      <c r="M5139" t="s">
        <v>14887</v>
      </c>
      <c r="N5139">
        <v>4.023055555</v>
      </c>
      <c r="O5139">
        <v>0</v>
      </c>
      <c r="P5139">
        <v>1</v>
      </c>
      <c r="Q5139">
        <v>0</v>
      </c>
      <c r="R5139">
        <v>1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4.9507927562625013E-3</v>
      </c>
      <c r="Y5139">
        <v>0</v>
      </c>
      <c r="Z5139">
        <v>1.9961517969731639</v>
      </c>
      <c r="AA5139">
        <v>0</v>
      </c>
      <c r="AB5139">
        <v>0</v>
      </c>
      <c r="AC5139">
        <v>0</v>
      </c>
      <c r="AD5139">
        <v>0</v>
      </c>
      <c r="AE5139">
        <v>2.0011025897294266</v>
      </c>
    </row>
    <row r="5140" spans="1:31" x14ac:dyDescent="0.25">
      <c r="A5140">
        <v>1816567</v>
      </c>
      <c r="B5140">
        <v>1</v>
      </c>
      <c r="C5140" t="s">
        <v>80</v>
      </c>
      <c r="D5140" t="s">
        <v>83</v>
      </c>
      <c r="E5140" t="s">
        <v>146</v>
      </c>
      <c r="F5140" t="s">
        <v>3594</v>
      </c>
      <c r="G5140" t="s">
        <v>142</v>
      </c>
      <c r="H5140" t="s">
        <v>143</v>
      </c>
      <c r="I5140" t="s">
        <v>135</v>
      </c>
      <c r="J5140" t="s">
        <v>136</v>
      </c>
      <c r="K5140" t="s">
        <v>137</v>
      </c>
      <c r="L5140" t="s">
        <v>14888</v>
      </c>
      <c r="M5140" t="s">
        <v>14889</v>
      </c>
      <c r="N5140">
        <v>0.66805555500000002</v>
      </c>
      <c r="O5140">
        <v>0</v>
      </c>
      <c r="P5140">
        <v>129</v>
      </c>
      <c r="Q5140">
        <v>0</v>
      </c>
      <c r="R5140">
        <v>1</v>
      </c>
      <c r="S5140">
        <v>33</v>
      </c>
      <c r="T5140">
        <v>12</v>
      </c>
      <c r="U5140">
        <v>20</v>
      </c>
      <c r="V5140">
        <v>2</v>
      </c>
      <c r="W5140">
        <v>0</v>
      </c>
      <c r="X5140">
        <v>18.238746016172009</v>
      </c>
      <c r="Y5140">
        <v>0</v>
      </c>
      <c r="Z5140">
        <v>2.4508904527466666E-2</v>
      </c>
      <c r="AA5140">
        <v>124.5495404174025</v>
      </c>
      <c r="AB5140">
        <v>3.9963679375085377</v>
      </c>
      <c r="AC5140">
        <v>405.17458522958771</v>
      </c>
      <c r="AD5140">
        <v>42.927753096422343</v>
      </c>
      <c r="AE5140">
        <v>594.91150160162056</v>
      </c>
    </row>
    <row r="5141" spans="1:31" x14ac:dyDescent="0.25">
      <c r="A5141">
        <v>1816569</v>
      </c>
      <c r="B5141">
        <v>1</v>
      </c>
      <c r="C5141" t="s">
        <v>80</v>
      </c>
      <c r="D5141" t="s">
        <v>107</v>
      </c>
      <c r="E5141" t="s">
        <v>140</v>
      </c>
      <c r="F5141" t="s">
        <v>13925</v>
      </c>
      <c r="G5141" t="s">
        <v>142</v>
      </c>
      <c r="H5141" t="s">
        <v>143</v>
      </c>
      <c r="I5141" t="s">
        <v>135</v>
      </c>
      <c r="J5141" t="s">
        <v>136</v>
      </c>
      <c r="K5141" t="s">
        <v>137</v>
      </c>
      <c r="L5141" t="s">
        <v>14890</v>
      </c>
      <c r="M5141" t="s">
        <v>14891</v>
      </c>
      <c r="N5141">
        <v>0.35888888800000002</v>
      </c>
      <c r="O5141">
        <v>2</v>
      </c>
      <c r="P5141">
        <v>299</v>
      </c>
      <c r="Q5141">
        <v>41</v>
      </c>
      <c r="R5141">
        <v>17</v>
      </c>
      <c r="S5141">
        <v>7</v>
      </c>
      <c r="T5141">
        <v>40</v>
      </c>
      <c r="U5141">
        <v>0</v>
      </c>
      <c r="V5141">
        <v>0</v>
      </c>
      <c r="W5141">
        <v>0.43708404504555004</v>
      </c>
      <c r="X5141">
        <v>11.346872221984139</v>
      </c>
      <c r="Y5141">
        <v>10.932560411211259</v>
      </c>
      <c r="Z5141">
        <v>0.59271786611498667</v>
      </c>
      <c r="AA5141">
        <v>38.673375857575138</v>
      </c>
      <c r="AB5141">
        <v>3.1181457570081981</v>
      </c>
      <c r="AC5141">
        <v>0</v>
      </c>
      <c r="AD5141">
        <v>0</v>
      </c>
      <c r="AE5141">
        <v>65.100756158939276</v>
      </c>
    </row>
    <row r="5142" spans="1:31" x14ac:dyDescent="0.25">
      <c r="A5142">
        <v>1816572</v>
      </c>
      <c r="B5142">
        <v>1</v>
      </c>
      <c r="C5142" t="s">
        <v>80</v>
      </c>
      <c r="D5142" t="s">
        <v>94</v>
      </c>
      <c r="E5142" t="s">
        <v>176</v>
      </c>
      <c r="F5142" t="s">
        <v>14892</v>
      </c>
      <c r="G5142" t="s">
        <v>142</v>
      </c>
      <c r="H5142" t="s">
        <v>143</v>
      </c>
      <c r="I5142" t="s">
        <v>135</v>
      </c>
      <c r="J5142" t="s">
        <v>136</v>
      </c>
      <c r="K5142" t="s">
        <v>137</v>
      </c>
      <c r="L5142" t="s">
        <v>14893</v>
      </c>
      <c r="M5142" t="s">
        <v>14894</v>
      </c>
      <c r="N5142">
        <v>1.366666666</v>
      </c>
      <c r="O5142">
        <v>0</v>
      </c>
      <c r="P5142">
        <v>119</v>
      </c>
      <c r="Q5142">
        <v>0</v>
      </c>
      <c r="R5142">
        <v>0</v>
      </c>
      <c r="S5142">
        <v>1</v>
      </c>
      <c r="T5142">
        <v>8</v>
      </c>
      <c r="U5142">
        <v>0</v>
      </c>
      <c r="V5142">
        <v>0</v>
      </c>
      <c r="W5142">
        <v>0</v>
      </c>
      <c r="X5142">
        <v>8.3679427386404974</v>
      </c>
      <c r="Y5142">
        <v>0</v>
      </c>
      <c r="Z5142">
        <v>0</v>
      </c>
      <c r="AA5142">
        <v>1.2182288302599336</v>
      </c>
      <c r="AB5142">
        <v>3.4078821596869466</v>
      </c>
      <c r="AC5142">
        <v>0</v>
      </c>
      <c r="AD5142">
        <v>0</v>
      </c>
      <c r="AE5142">
        <v>12.994053728587378</v>
      </c>
    </row>
    <row r="5143" spans="1:31" x14ac:dyDescent="0.25">
      <c r="A5143">
        <v>1816573</v>
      </c>
      <c r="B5143">
        <v>1</v>
      </c>
      <c r="C5143" t="s">
        <v>80</v>
      </c>
      <c r="D5143" t="s">
        <v>107</v>
      </c>
      <c r="E5143" t="s">
        <v>146</v>
      </c>
      <c r="F5143" t="s">
        <v>14895</v>
      </c>
      <c r="G5143" t="s">
        <v>706</v>
      </c>
      <c r="H5143" t="s">
        <v>143</v>
      </c>
      <c r="I5143" t="s">
        <v>135</v>
      </c>
      <c r="J5143" t="s">
        <v>136</v>
      </c>
      <c r="K5143" t="s">
        <v>137</v>
      </c>
      <c r="L5143" t="s">
        <v>14896</v>
      </c>
      <c r="M5143" t="s">
        <v>14897</v>
      </c>
      <c r="N5143">
        <v>2.312777777</v>
      </c>
      <c r="O5143">
        <v>0</v>
      </c>
      <c r="P5143">
        <v>240</v>
      </c>
      <c r="Q5143">
        <v>0</v>
      </c>
      <c r="R5143">
        <v>0</v>
      </c>
      <c r="S5143">
        <v>0</v>
      </c>
      <c r="T5143">
        <v>8</v>
      </c>
      <c r="U5143">
        <v>0</v>
      </c>
      <c r="V5143">
        <v>0</v>
      </c>
      <c r="W5143">
        <v>0</v>
      </c>
      <c r="X5143">
        <v>74.219933230804997</v>
      </c>
      <c r="Y5143">
        <v>0</v>
      </c>
      <c r="Z5143">
        <v>0</v>
      </c>
      <c r="AA5143">
        <v>0</v>
      </c>
      <c r="AB5143">
        <v>6.325217290097501</v>
      </c>
      <c r="AC5143">
        <v>0</v>
      </c>
      <c r="AD5143">
        <v>0</v>
      </c>
      <c r="AE5143">
        <v>80.545150520902496</v>
      </c>
    </row>
    <row r="5144" spans="1:31" x14ac:dyDescent="0.25">
      <c r="A5144">
        <v>1816574</v>
      </c>
      <c r="B5144">
        <v>1</v>
      </c>
      <c r="C5144" t="s">
        <v>81</v>
      </c>
      <c r="D5144" t="s">
        <v>113</v>
      </c>
      <c r="E5144" t="s">
        <v>193</v>
      </c>
      <c r="F5144" t="s">
        <v>14898</v>
      </c>
      <c r="G5144" t="s">
        <v>235</v>
      </c>
      <c r="H5144" t="s">
        <v>134</v>
      </c>
      <c r="I5144" t="s">
        <v>135</v>
      </c>
      <c r="J5144" t="s">
        <v>136</v>
      </c>
      <c r="K5144" t="s">
        <v>137</v>
      </c>
      <c r="L5144" t="s">
        <v>14899</v>
      </c>
      <c r="M5144" t="s">
        <v>14900</v>
      </c>
      <c r="N5144">
        <v>1.491944444</v>
      </c>
      <c r="O5144">
        <v>0</v>
      </c>
      <c r="P5144">
        <v>54</v>
      </c>
      <c r="Q5144">
        <v>0</v>
      </c>
      <c r="R5144">
        <v>0</v>
      </c>
      <c r="S5144">
        <v>0</v>
      </c>
      <c r="T5144">
        <v>2</v>
      </c>
      <c r="U5144">
        <v>0</v>
      </c>
      <c r="V5144">
        <v>0</v>
      </c>
      <c r="W5144">
        <v>0</v>
      </c>
      <c r="X5144">
        <v>12.750400717309585</v>
      </c>
      <c r="Y5144">
        <v>0</v>
      </c>
      <c r="Z5144">
        <v>0</v>
      </c>
      <c r="AA5144">
        <v>0</v>
      </c>
      <c r="AB5144">
        <v>0.56220101530060007</v>
      </c>
      <c r="AC5144">
        <v>0</v>
      </c>
      <c r="AD5144">
        <v>0</v>
      </c>
      <c r="AE5144">
        <v>13.312601732610185</v>
      </c>
    </row>
    <row r="5145" spans="1:31" x14ac:dyDescent="0.25">
      <c r="A5145">
        <v>1816575</v>
      </c>
      <c r="B5145">
        <v>1</v>
      </c>
      <c r="C5145" t="s">
        <v>81</v>
      </c>
      <c r="D5145" t="s">
        <v>128</v>
      </c>
      <c r="E5145" t="s">
        <v>140</v>
      </c>
      <c r="F5145" t="s">
        <v>14901</v>
      </c>
      <c r="G5145" t="s">
        <v>142</v>
      </c>
      <c r="H5145" t="s">
        <v>143</v>
      </c>
      <c r="I5145" t="s">
        <v>135</v>
      </c>
      <c r="J5145" t="s">
        <v>136</v>
      </c>
      <c r="K5145" t="s">
        <v>137</v>
      </c>
      <c r="L5145" t="s">
        <v>14902</v>
      </c>
      <c r="M5145" t="s">
        <v>14903</v>
      </c>
      <c r="N5145">
        <v>0.47916666600000002</v>
      </c>
      <c r="O5145">
        <v>0</v>
      </c>
      <c r="P5145">
        <v>249</v>
      </c>
      <c r="Q5145">
        <v>0</v>
      </c>
      <c r="R5145">
        <v>1</v>
      </c>
      <c r="S5145">
        <v>0</v>
      </c>
      <c r="T5145">
        <v>18</v>
      </c>
      <c r="U5145">
        <v>0</v>
      </c>
      <c r="V5145">
        <v>0</v>
      </c>
      <c r="W5145">
        <v>0</v>
      </c>
      <c r="X5145">
        <v>11.380998555012718</v>
      </c>
      <c r="Y5145">
        <v>0</v>
      </c>
      <c r="Z5145">
        <v>0.13688997905414002</v>
      </c>
      <c r="AA5145">
        <v>0</v>
      </c>
      <c r="AB5145">
        <v>0.85625122833927914</v>
      </c>
      <c r="AC5145">
        <v>0</v>
      </c>
      <c r="AD5145">
        <v>0</v>
      </c>
      <c r="AE5145">
        <v>12.374139762406138</v>
      </c>
    </row>
    <row r="5146" spans="1:31" x14ac:dyDescent="0.25">
      <c r="A5146">
        <v>1816577</v>
      </c>
      <c r="B5146">
        <v>1</v>
      </c>
      <c r="C5146" t="s">
        <v>80</v>
      </c>
      <c r="D5146" t="s">
        <v>96</v>
      </c>
      <c r="E5146" t="s">
        <v>326</v>
      </c>
      <c r="F5146" t="s">
        <v>14904</v>
      </c>
      <c r="G5146" t="s">
        <v>299</v>
      </c>
      <c r="H5146" t="s">
        <v>134</v>
      </c>
      <c r="I5146" t="s">
        <v>135</v>
      </c>
      <c r="J5146" t="s">
        <v>136</v>
      </c>
      <c r="K5146" t="s">
        <v>137</v>
      </c>
      <c r="L5146" t="s">
        <v>14905</v>
      </c>
      <c r="M5146" t="s">
        <v>14906</v>
      </c>
      <c r="N5146">
        <v>1.886111111</v>
      </c>
      <c r="O5146">
        <v>0</v>
      </c>
      <c r="P5146">
        <v>11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1.6479263967662334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1.6479263967662334</v>
      </c>
    </row>
    <row r="5147" spans="1:31" x14ac:dyDescent="0.25">
      <c r="A5147">
        <v>1816578</v>
      </c>
      <c r="B5147">
        <v>1</v>
      </c>
      <c r="C5147" t="s">
        <v>81</v>
      </c>
      <c r="D5147" t="s">
        <v>128</v>
      </c>
      <c r="E5147" t="s">
        <v>140</v>
      </c>
      <c r="F5147" t="s">
        <v>11892</v>
      </c>
      <c r="G5147" t="s">
        <v>142</v>
      </c>
      <c r="H5147" t="s">
        <v>143</v>
      </c>
      <c r="I5147" t="s">
        <v>135</v>
      </c>
      <c r="J5147" t="s">
        <v>136</v>
      </c>
      <c r="K5147" t="s">
        <v>137</v>
      </c>
      <c r="L5147" t="s">
        <v>14907</v>
      </c>
      <c r="M5147" t="s">
        <v>14908</v>
      </c>
      <c r="N5147">
        <v>0.88055555500000005</v>
      </c>
      <c r="O5147">
        <v>0</v>
      </c>
      <c r="P5147">
        <v>517</v>
      </c>
      <c r="Q5147">
        <v>3</v>
      </c>
      <c r="R5147">
        <v>7</v>
      </c>
      <c r="S5147">
        <v>11</v>
      </c>
      <c r="T5147">
        <v>39</v>
      </c>
      <c r="U5147">
        <v>1</v>
      </c>
      <c r="V5147">
        <v>0</v>
      </c>
      <c r="W5147">
        <v>0</v>
      </c>
      <c r="X5147">
        <v>81.565444969190295</v>
      </c>
      <c r="Y5147">
        <v>4.3207484087142154</v>
      </c>
      <c r="Z5147">
        <v>3.3461324876555061</v>
      </c>
      <c r="AA5147">
        <v>41.539796360187871</v>
      </c>
      <c r="AB5147">
        <v>15.736665225170574</v>
      </c>
      <c r="AC5147">
        <v>194.48882974721201</v>
      </c>
      <c r="AD5147">
        <v>0</v>
      </c>
      <c r="AE5147">
        <v>340.99761719813046</v>
      </c>
    </row>
    <row r="5148" spans="1:31" x14ac:dyDescent="0.25">
      <c r="A5148">
        <v>1816579</v>
      </c>
      <c r="B5148">
        <v>1</v>
      </c>
      <c r="C5148" t="s">
        <v>81</v>
      </c>
      <c r="D5148" t="s">
        <v>114</v>
      </c>
      <c r="E5148" t="s">
        <v>291</v>
      </c>
      <c r="F5148" t="s">
        <v>14503</v>
      </c>
      <c r="G5148" t="s">
        <v>424</v>
      </c>
      <c r="H5148" t="s">
        <v>134</v>
      </c>
      <c r="I5148" t="s">
        <v>135</v>
      </c>
      <c r="J5148" t="s">
        <v>136</v>
      </c>
      <c r="K5148" t="s">
        <v>137</v>
      </c>
      <c r="L5148" t="s">
        <v>14909</v>
      </c>
      <c r="M5148" t="s">
        <v>14910</v>
      </c>
      <c r="N5148">
        <v>1.7949999999999999</v>
      </c>
      <c r="O5148">
        <v>0</v>
      </c>
      <c r="P5148">
        <v>44</v>
      </c>
      <c r="Q5148">
        <v>0</v>
      </c>
      <c r="R5148">
        <v>0</v>
      </c>
      <c r="S5148">
        <v>0</v>
      </c>
      <c r="T5148">
        <v>2</v>
      </c>
      <c r="U5148">
        <v>0</v>
      </c>
      <c r="V5148">
        <v>0</v>
      </c>
      <c r="W5148">
        <v>0</v>
      </c>
      <c r="X5148">
        <v>5.3844010341707147</v>
      </c>
      <c r="Y5148">
        <v>0</v>
      </c>
      <c r="Z5148">
        <v>0</v>
      </c>
      <c r="AA5148">
        <v>0</v>
      </c>
      <c r="AB5148">
        <v>0.17649536628114504</v>
      </c>
      <c r="AC5148">
        <v>0</v>
      </c>
      <c r="AD5148">
        <v>0</v>
      </c>
      <c r="AE5148">
        <v>5.5608964004518597</v>
      </c>
    </row>
    <row r="5149" spans="1:31" x14ac:dyDescent="0.25">
      <c r="A5149">
        <v>1816581</v>
      </c>
      <c r="B5149">
        <v>1</v>
      </c>
      <c r="C5149" t="s">
        <v>80</v>
      </c>
      <c r="D5149" t="s">
        <v>88</v>
      </c>
      <c r="E5149" t="s">
        <v>131</v>
      </c>
      <c r="F5149" t="s">
        <v>14911</v>
      </c>
      <c r="G5149" t="s">
        <v>133</v>
      </c>
      <c r="H5149" t="s">
        <v>134</v>
      </c>
      <c r="I5149" t="s">
        <v>135</v>
      </c>
      <c r="J5149" t="s">
        <v>136</v>
      </c>
      <c r="K5149" t="s">
        <v>137</v>
      </c>
      <c r="L5149" t="s">
        <v>14912</v>
      </c>
      <c r="M5149" t="s">
        <v>14913</v>
      </c>
      <c r="N5149">
        <v>12.703888888</v>
      </c>
      <c r="O5149">
        <v>0</v>
      </c>
      <c r="P5149">
        <v>36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108.76925521007851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108.76925521007851</v>
      </c>
    </row>
    <row r="5150" spans="1:31" x14ac:dyDescent="0.25">
      <c r="A5150">
        <v>1816583</v>
      </c>
      <c r="B5150">
        <v>1</v>
      </c>
      <c r="C5150" t="s">
        <v>81</v>
      </c>
      <c r="D5150" t="s">
        <v>113</v>
      </c>
      <c r="E5150" t="s">
        <v>193</v>
      </c>
      <c r="F5150" t="s">
        <v>14914</v>
      </c>
      <c r="G5150" t="s">
        <v>235</v>
      </c>
      <c r="H5150" t="s">
        <v>134</v>
      </c>
      <c r="I5150" t="s">
        <v>135</v>
      </c>
      <c r="J5150" t="s">
        <v>136</v>
      </c>
      <c r="K5150" t="s">
        <v>137</v>
      </c>
      <c r="L5150" t="s">
        <v>14915</v>
      </c>
      <c r="M5150" t="s">
        <v>14916</v>
      </c>
      <c r="N5150">
        <v>1.279722222</v>
      </c>
      <c r="O5150">
        <v>0</v>
      </c>
      <c r="P5150">
        <v>44</v>
      </c>
      <c r="Q5150">
        <v>0</v>
      </c>
      <c r="R5150">
        <v>2</v>
      </c>
      <c r="S5150">
        <v>0</v>
      </c>
      <c r="T5150">
        <v>6</v>
      </c>
      <c r="U5150">
        <v>0</v>
      </c>
      <c r="V5150">
        <v>0</v>
      </c>
      <c r="W5150">
        <v>0</v>
      </c>
      <c r="X5150">
        <v>7.2616910321727337</v>
      </c>
      <c r="Y5150">
        <v>0</v>
      </c>
      <c r="Z5150">
        <v>0.14374890244820529</v>
      </c>
      <c r="AA5150">
        <v>0</v>
      </c>
      <c r="AB5150">
        <v>5.7262572650757964</v>
      </c>
      <c r="AC5150">
        <v>0</v>
      </c>
      <c r="AD5150">
        <v>0</v>
      </c>
      <c r="AE5150">
        <v>13.131697199696735</v>
      </c>
    </row>
    <row r="5151" spans="1:31" x14ac:dyDescent="0.25">
      <c r="A5151">
        <v>1816584</v>
      </c>
      <c r="B5151">
        <v>1</v>
      </c>
      <c r="C5151" t="s">
        <v>81</v>
      </c>
      <c r="D5151" t="s">
        <v>115</v>
      </c>
      <c r="E5151" t="s">
        <v>131</v>
      </c>
      <c r="F5151" t="s">
        <v>14917</v>
      </c>
      <c r="G5151" t="s">
        <v>231</v>
      </c>
      <c r="H5151" t="s">
        <v>134</v>
      </c>
      <c r="I5151" t="s">
        <v>135</v>
      </c>
      <c r="J5151" t="s">
        <v>136</v>
      </c>
      <c r="K5151" t="s">
        <v>137</v>
      </c>
      <c r="L5151" t="s">
        <v>14918</v>
      </c>
      <c r="M5151" t="s">
        <v>14919</v>
      </c>
      <c r="N5151">
        <v>1.0333333330000001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7.5122306827844723E-2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7.5122306827844723E-2</v>
      </c>
    </row>
    <row r="5152" spans="1:31" x14ac:dyDescent="0.25">
      <c r="A5152">
        <v>1816588</v>
      </c>
      <c r="B5152">
        <v>1</v>
      </c>
      <c r="C5152" t="s">
        <v>80</v>
      </c>
      <c r="D5152" t="s">
        <v>104</v>
      </c>
      <c r="E5152" t="s">
        <v>131</v>
      </c>
      <c r="F5152" t="s">
        <v>14920</v>
      </c>
      <c r="G5152" t="s">
        <v>231</v>
      </c>
      <c r="H5152" t="s">
        <v>134</v>
      </c>
      <c r="I5152" t="s">
        <v>135</v>
      </c>
      <c r="J5152" t="s">
        <v>136</v>
      </c>
      <c r="K5152" t="s">
        <v>137</v>
      </c>
      <c r="L5152" t="s">
        <v>14921</v>
      </c>
      <c r="M5152" t="s">
        <v>14922</v>
      </c>
      <c r="N5152">
        <v>4.6150000000000002</v>
      </c>
      <c r="O5152">
        <v>0</v>
      </c>
      <c r="P5152">
        <v>3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2.88420929232274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2.88420929232274</v>
      </c>
    </row>
    <row r="5153" spans="1:31" x14ac:dyDescent="0.25">
      <c r="A5153">
        <v>1816589</v>
      </c>
      <c r="B5153">
        <v>1</v>
      </c>
      <c r="C5153" t="s">
        <v>80</v>
      </c>
      <c r="D5153" t="s">
        <v>106</v>
      </c>
      <c r="E5153" t="s">
        <v>326</v>
      </c>
      <c r="F5153" t="s">
        <v>14923</v>
      </c>
      <c r="G5153" t="s">
        <v>148</v>
      </c>
      <c r="H5153" t="s">
        <v>134</v>
      </c>
      <c r="I5153" t="s">
        <v>135</v>
      </c>
      <c r="J5153" t="s">
        <v>136</v>
      </c>
      <c r="K5153" t="s">
        <v>137</v>
      </c>
      <c r="L5153" t="s">
        <v>14924</v>
      </c>
      <c r="M5153" t="s">
        <v>14925</v>
      </c>
      <c r="N5153">
        <v>1.3425</v>
      </c>
      <c r="O5153">
        <v>0</v>
      </c>
      <c r="P5153">
        <v>28</v>
      </c>
      <c r="Q5153">
        <v>0</v>
      </c>
      <c r="R5153">
        <v>0</v>
      </c>
      <c r="S5153">
        <v>0</v>
      </c>
      <c r="T5153">
        <v>5</v>
      </c>
      <c r="U5153">
        <v>0</v>
      </c>
      <c r="V5153">
        <v>0</v>
      </c>
      <c r="W5153">
        <v>0</v>
      </c>
      <c r="X5153">
        <v>8.811500059715085</v>
      </c>
      <c r="Y5153">
        <v>0</v>
      </c>
      <c r="Z5153">
        <v>0</v>
      </c>
      <c r="AA5153">
        <v>0</v>
      </c>
      <c r="AB5153">
        <v>4.9105833291830141</v>
      </c>
      <c r="AC5153">
        <v>0</v>
      </c>
      <c r="AD5153">
        <v>0</v>
      </c>
      <c r="AE5153">
        <v>13.722083388898099</v>
      </c>
    </row>
    <row r="5154" spans="1:31" x14ac:dyDescent="0.25">
      <c r="A5154">
        <v>1816590</v>
      </c>
      <c r="B5154">
        <v>1</v>
      </c>
      <c r="C5154" t="s">
        <v>81</v>
      </c>
      <c r="D5154" t="s">
        <v>112</v>
      </c>
      <c r="E5154" t="s">
        <v>176</v>
      </c>
      <c r="F5154" t="s">
        <v>14926</v>
      </c>
      <c r="G5154" t="s">
        <v>142</v>
      </c>
      <c r="H5154" t="s">
        <v>143</v>
      </c>
      <c r="I5154" t="s">
        <v>135</v>
      </c>
      <c r="J5154" t="s">
        <v>136</v>
      </c>
      <c r="K5154" t="s">
        <v>137</v>
      </c>
      <c r="L5154" t="s">
        <v>14927</v>
      </c>
      <c r="M5154" t="s">
        <v>14928</v>
      </c>
      <c r="N5154">
        <v>0.72916666600000002</v>
      </c>
      <c r="O5154">
        <v>0</v>
      </c>
      <c r="P5154">
        <v>87</v>
      </c>
      <c r="Q5154">
        <v>2</v>
      </c>
      <c r="R5154">
        <v>33</v>
      </c>
      <c r="S5154">
        <v>1</v>
      </c>
      <c r="T5154">
        <v>4</v>
      </c>
      <c r="U5154">
        <v>0</v>
      </c>
      <c r="V5154">
        <v>0</v>
      </c>
      <c r="W5154">
        <v>0</v>
      </c>
      <c r="X5154">
        <v>9.559182258323963</v>
      </c>
      <c r="Y5154">
        <v>14.483498787342015</v>
      </c>
      <c r="Z5154">
        <v>3.4592783738846471</v>
      </c>
      <c r="AA5154">
        <v>1.5139267237435361</v>
      </c>
      <c r="AB5154">
        <v>1.7626008282007661</v>
      </c>
      <c r="AC5154">
        <v>0</v>
      </c>
      <c r="AD5154">
        <v>0</v>
      </c>
      <c r="AE5154">
        <v>30.778486971494932</v>
      </c>
    </row>
    <row r="5155" spans="1:31" x14ac:dyDescent="0.25">
      <c r="A5155">
        <v>1816594</v>
      </c>
      <c r="B5155">
        <v>1</v>
      </c>
      <c r="C5155" t="s">
        <v>80</v>
      </c>
      <c r="D5155" t="s">
        <v>104</v>
      </c>
      <c r="E5155" t="s">
        <v>146</v>
      </c>
      <c r="F5155" t="s">
        <v>2984</v>
      </c>
      <c r="G5155" t="s">
        <v>142</v>
      </c>
      <c r="H5155" t="s">
        <v>143</v>
      </c>
      <c r="I5155" t="s">
        <v>135</v>
      </c>
      <c r="J5155" t="s">
        <v>136</v>
      </c>
      <c r="K5155" t="s">
        <v>137</v>
      </c>
      <c r="L5155" t="s">
        <v>14929</v>
      </c>
      <c r="M5155" t="s">
        <v>14930</v>
      </c>
      <c r="N5155">
        <v>3.0694444440000002</v>
      </c>
      <c r="O5155">
        <v>0</v>
      </c>
      <c r="P5155">
        <v>0</v>
      </c>
      <c r="Q5155">
        <v>3</v>
      </c>
      <c r="R5155">
        <v>0</v>
      </c>
      <c r="S5155">
        <v>5</v>
      </c>
      <c r="T5155">
        <v>0</v>
      </c>
      <c r="U5155">
        <v>5</v>
      </c>
      <c r="V5155">
        <v>0</v>
      </c>
      <c r="W5155">
        <v>0</v>
      </c>
      <c r="X5155">
        <v>0</v>
      </c>
      <c r="Y5155">
        <v>2.4827538400963451</v>
      </c>
      <c r="Z5155">
        <v>0</v>
      </c>
      <c r="AA5155">
        <v>44.956529767749934</v>
      </c>
      <c r="AB5155">
        <v>0</v>
      </c>
      <c r="AC5155">
        <v>574.54997421566168</v>
      </c>
      <c r="AD5155">
        <v>0</v>
      </c>
      <c r="AE5155">
        <v>621.98925782350796</v>
      </c>
    </row>
    <row r="5156" spans="1:31" x14ac:dyDescent="0.25">
      <c r="A5156">
        <v>1816596</v>
      </c>
      <c r="B5156">
        <v>1</v>
      </c>
      <c r="C5156" t="s">
        <v>81</v>
      </c>
      <c r="D5156" t="s">
        <v>115</v>
      </c>
      <c r="E5156" t="s">
        <v>193</v>
      </c>
      <c r="F5156" t="s">
        <v>14931</v>
      </c>
      <c r="G5156" t="s">
        <v>235</v>
      </c>
      <c r="H5156" t="s">
        <v>134</v>
      </c>
      <c r="I5156" t="s">
        <v>135</v>
      </c>
      <c r="J5156" t="s">
        <v>136</v>
      </c>
      <c r="K5156" t="s">
        <v>137</v>
      </c>
      <c r="L5156" t="s">
        <v>14932</v>
      </c>
      <c r="M5156" t="s">
        <v>14933</v>
      </c>
      <c r="N5156">
        <v>2.7669444439999999</v>
      </c>
      <c r="O5156">
        <v>0</v>
      </c>
      <c r="P5156">
        <v>13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0.61959199226249728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0.61959199226249728</v>
      </c>
    </row>
    <row r="5157" spans="1:31" x14ac:dyDescent="0.25">
      <c r="A5157">
        <v>1816598</v>
      </c>
      <c r="B5157">
        <v>1</v>
      </c>
      <c r="C5157" t="s">
        <v>80</v>
      </c>
      <c r="D5157" t="s">
        <v>101</v>
      </c>
      <c r="E5157" t="s">
        <v>193</v>
      </c>
      <c r="F5157" t="s">
        <v>2325</v>
      </c>
      <c r="G5157" t="s">
        <v>256</v>
      </c>
      <c r="H5157" t="s">
        <v>134</v>
      </c>
      <c r="I5157" t="s">
        <v>135</v>
      </c>
      <c r="J5157" t="s">
        <v>136</v>
      </c>
      <c r="K5157" t="s">
        <v>159</v>
      </c>
      <c r="L5157" t="s">
        <v>14934</v>
      </c>
      <c r="M5157" t="s">
        <v>14935</v>
      </c>
      <c r="N5157">
        <v>9.1313083329999998</v>
      </c>
      <c r="O5157">
        <v>0</v>
      </c>
      <c r="P5157">
        <v>33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109.66528001683881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109.66528001683881</v>
      </c>
    </row>
    <row r="5158" spans="1:31" x14ac:dyDescent="0.25">
      <c r="A5158">
        <v>1816600</v>
      </c>
      <c r="B5158">
        <v>1</v>
      </c>
      <c r="C5158" t="s">
        <v>81</v>
      </c>
      <c r="D5158" t="s">
        <v>122</v>
      </c>
      <c r="E5158" t="s">
        <v>140</v>
      </c>
      <c r="F5158" t="s">
        <v>14936</v>
      </c>
      <c r="G5158" t="s">
        <v>142</v>
      </c>
      <c r="H5158" t="s">
        <v>143</v>
      </c>
      <c r="I5158" t="s">
        <v>135</v>
      </c>
      <c r="J5158" t="s">
        <v>136</v>
      </c>
      <c r="K5158" t="s">
        <v>137</v>
      </c>
      <c r="L5158" t="s">
        <v>14937</v>
      </c>
      <c r="M5158" t="s">
        <v>14938</v>
      </c>
      <c r="N5158">
        <v>1.556944444</v>
      </c>
      <c r="O5158">
        <v>1</v>
      </c>
      <c r="P5158">
        <v>188</v>
      </c>
      <c r="Q5158">
        <v>9</v>
      </c>
      <c r="R5158">
        <v>2</v>
      </c>
      <c r="S5158">
        <v>1</v>
      </c>
      <c r="T5158">
        <v>20</v>
      </c>
      <c r="U5158">
        <v>0</v>
      </c>
      <c r="V5158">
        <v>0</v>
      </c>
      <c r="W5158">
        <v>0.33237094791947336</v>
      </c>
      <c r="X5158">
        <v>35.880909306531215</v>
      </c>
      <c r="Y5158">
        <v>3.1495852859530804</v>
      </c>
      <c r="Z5158">
        <v>0.78454574238873009</v>
      </c>
      <c r="AA5158">
        <v>1.3566245050882313</v>
      </c>
      <c r="AB5158">
        <v>5.4441267803433169</v>
      </c>
      <c r="AC5158">
        <v>0</v>
      </c>
      <c r="AD5158">
        <v>0</v>
      </c>
      <c r="AE5158">
        <v>46.948162568224049</v>
      </c>
    </row>
    <row r="5159" spans="1:31" x14ac:dyDescent="0.25">
      <c r="A5159">
        <v>1816601</v>
      </c>
      <c r="B5159">
        <v>1</v>
      </c>
      <c r="C5159" t="s">
        <v>81</v>
      </c>
      <c r="D5159" t="s">
        <v>118</v>
      </c>
      <c r="E5159" t="s">
        <v>193</v>
      </c>
      <c r="F5159" t="s">
        <v>14421</v>
      </c>
      <c r="G5159" t="s">
        <v>235</v>
      </c>
      <c r="H5159" t="s">
        <v>134</v>
      </c>
      <c r="I5159" t="s">
        <v>135</v>
      </c>
      <c r="J5159" t="s">
        <v>136</v>
      </c>
      <c r="K5159" t="s">
        <v>137</v>
      </c>
      <c r="L5159" t="s">
        <v>14939</v>
      </c>
      <c r="M5159" t="s">
        <v>14940</v>
      </c>
      <c r="N5159">
        <v>0.49361111099999999</v>
      </c>
      <c r="O5159">
        <v>0</v>
      </c>
      <c r="P5159">
        <v>12</v>
      </c>
      <c r="Q5159">
        <v>0</v>
      </c>
      <c r="R5159">
        <v>1</v>
      </c>
      <c r="S5159">
        <v>0</v>
      </c>
      <c r="T5159">
        <v>2</v>
      </c>
      <c r="U5159">
        <v>0</v>
      </c>
      <c r="V5159">
        <v>0</v>
      </c>
      <c r="W5159">
        <v>0</v>
      </c>
      <c r="X5159">
        <v>1.0920034638745602</v>
      </c>
      <c r="Y5159">
        <v>0</v>
      </c>
      <c r="Z5159">
        <v>3.7558128967557225E-2</v>
      </c>
      <c r="AA5159">
        <v>0</v>
      </c>
      <c r="AB5159">
        <v>0.13119789876903887</v>
      </c>
      <c r="AC5159">
        <v>0</v>
      </c>
      <c r="AD5159">
        <v>0</v>
      </c>
      <c r="AE5159">
        <v>1.2607594916111564</v>
      </c>
    </row>
    <row r="5160" spans="1:31" x14ac:dyDescent="0.25">
      <c r="A5160">
        <v>1816602</v>
      </c>
      <c r="B5160">
        <v>1</v>
      </c>
      <c r="C5160" t="s">
        <v>80</v>
      </c>
      <c r="D5160" t="s">
        <v>100</v>
      </c>
      <c r="E5160" t="s">
        <v>140</v>
      </c>
      <c r="F5160" t="s">
        <v>14941</v>
      </c>
      <c r="G5160" t="s">
        <v>142</v>
      </c>
      <c r="H5160" t="s">
        <v>143</v>
      </c>
      <c r="I5160" t="s">
        <v>135</v>
      </c>
      <c r="J5160" t="s">
        <v>136</v>
      </c>
      <c r="K5160" t="s">
        <v>137</v>
      </c>
      <c r="L5160" t="s">
        <v>14942</v>
      </c>
      <c r="M5160" t="s">
        <v>14943</v>
      </c>
      <c r="N5160">
        <v>0.63861111100000001</v>
      </c>
      <c r="O5160">
        <v>0</v>
      </c>
      <c r="P5160">
        <v>378</v>
      </c>
      <c r="Q5160">
        <v>1</v>
      </c>
      <c r="R5160">
        <v>39</v>
      </c>
      <c r="S5160">
        <v>0</v>
      </c>
      <c r="T5160">
        <v>54</v>
      </c>
      <c r="U5160">
        <v>0</v>
      </c>
      <c r="V5160">
        <v>0</v>
      </c>
      <c r="W5160">
        <v>0</v>
      </c>
      <c r="X5160">
        <v>78.91612235133266</v>
      </c>
      <c r="Y5160">
        <v>9.7583766702165349</v>
      </c>
      <c r="Z5160">
        <v>24.655030826410737</v>
      </c>
      <c r="AA5160">
        <v>0</v>
      </c>
      <c r="AB5160">
        <v>27.535370953907254</v>
      </c>
      <c r="AC5160">
        <v>0</v>
      </c>
      <c r="AD5160">
        <v>0</v>
      </c>
      <c r="AE5160">
        <v>140.86490080186718</v>
      </c>
    </row>
    <row r="5161" spans="1:31" x14ac:dyDescent="0.25">
      <c r="A5161">
        <v>1816604</v>
      </c>
      <c r="B5161">
        <v>1</v>
      </c>
      <c r="C5161" t="s">
        <v>80</v>
      </c>
      <c r="D5161" t="s">
        <v>106</v>
      </c>
      <c r="E5161" t="s">
        <v>146</v>
      </c>
      <c r="F5161" t="s">
        <v>14944</v>
      </c>
      <c r="G5161" t="s">
        <v>170</v>
      </c>
      <c r="H5161" t="s">
        <v>143</v>
      </c>
      <c r="I5161" t="s">
        <v>135</v>
      </c>
      <c r="J5161" t="s">
        <v>136</v>
      </c>
      <c r="K5161" t="s">
        <v>137</v>
      </c>
      <c r="L5161" t="s">
        <v>14945</v>
      </c>
      <c r="M5161" t="s">
        <v>14946</v>
      </c>
      <c r="N5161">
        <v>2.312777777</v>
      </c>
      <c r="O5161">
        <v>0</v>
      </c>
      <c r="P5161">
        <v>0</v>
      </c>
      <c r="Q5161">
        <v>0</v>
      </c>
      <c r="R5161">
        <v>0</v>
      </c>
      <c r="S5161">
        <v>1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10.386459038055648</v>
      </c>
      <c r="AB5161">
        <v>0</v>
      </c>
      <c r="AC5161">
        <v>0</v>
      </c>
      <c r="AD5161">
        <v>0</v>
      </c>
      <c r="AE5161">
        <v>10.386459038055648</v>
      </c>
    </row>
    <row r="5162" spans="1:31" x14ac:dyDescent="0.25">
      <c r="A5162">
        <v>1816606</v>
      </c>
      <c r="B5162">
        <v>1</v>
      </c>
      <c r="C5162" t="s">
        <v>81</v>
      </c>
      <c r="D5162" t="s">
        <v>116</v>
      </c>
      <c r="E5162" t="s">
        <v>291</v>
      </c>
      <c r="F5162" t="s">
        <v>14522</v>
      </c>
      <c r="G5162" t="s">
        <v>256</v>
      </c>
      <c r="H5162" t="s">
        <v>134</v>
      </c>
      <c r="I5162" t="s">
        <v>135</v>
      </c>
      <c r="J5162" t="s">
        <v>136</v>
      </c>
      <c r="K5162" t="s">
        <v>159</v>
      </c>
      <c r="L5162" t="s">
        <v>14947</v>
      </c>
      <c r="M5162" t="s">
        <v>14948</v>
      </c>
      <c r="N5162">
        <v>8.2675175000000003</v>
      </c>
      <c r="O5162">
        <v>0</v>
      </c>
      <c r="P5162">
        <v>79</v>
      </c>
      <c r="Q5162">
        <v>0</v>
      </c>
      <c r="R5162">
        <v>0</v>
      </c>
      <c r="S5162">
        <v>0</v>
      </c>
      <c r="T5162">
        <v>7</v>
      </c>
      <c r="U5162">
        <v>0</v>
      </c>
      <c r="V5162">
        <v>0</v>
      </c>
      <c r="W5162">
        <v>0</v>
      </c>
      <c r="X5162">
        <v>73.596028807370132</v>
      </c>
      <c r="Y5162">
        <v>0</v>
      </c>
      <c r="Z5162">
        <v>0</v>
      </c>
      <c r="AA5162">
        <v>0</v>
      </c>
      <c r="AB5162">
        <v>10.470277406596253</v>
      </c>
      <c r="AC5162">
        <v>0</v>
      </c>
      <c r="AD5162">
        <v>0</v>
      </c>
      <c r="AE5162">
        <v>84.066306213966385</v>
      </c>
    </row>
    <row r="5163" spans="1:31" x14ac:dyDescent="0.25">
      <c r="A5163">
        <v>1816608</v>
      </c>
      <c r="B5163">
        <v>1</v>
      </c>
      <c r="C5163" t="s">
        <v>80</v>
      </c>
      <c r="D5163" t="s">
        <v>93</v>
      </c>
      <c r="E5163" t="s">
        <v>193</v>
      </c>
      <c r="F5163" t="s">
        <v>14949</v>
      </c>
      <c r="G5163" t="s">
        <v>235</v>
      </c>
      <c r="H5163" t="s">
        <v>134</v>
      </c>
      <c r="I5163" t="s">
        <v>135</v>
      </c>
      <c r="J5163" t="s">
        <v>136</v>
      </c>
      <c r="K5163" t="s">
        <v>137</v>
      </c>
      <c r="L5163" t="s">
        <v>14950</v>
      </c>
      <c r="M5163" t="s">
        <v>14951</v>
      </c>
      <c r="N5163">
        <v>1.094166666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1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0.19878104234412003</v>
      </c>
      <c r="AC5163">
        <v>0</v>
      </c>
      <c r="AD5163">
        <v>0</v>
      </c>
      <c r="AE5163">
        <v>0.19878104234412003</v>
      </c>
    </row>
    <row r="5164" spans="1:31" x14ac:dyDescent="0.25">
      <c r="A5164">
        <v>1816610</v>
      </c>
      <c r="B5164">
        <v>1</v>
      </c>
      <c r="C5164" t="s">
        <v>80</v>
      </c>
      <c r="D5164" t="s">
        <v>93</v>
      </c>
      <c r="E5164" t="s">
        <v>131</v>
      </c>
      <c r="F5164" t="s">
        <v>14952</v>
      </c>
      <c r="G5164" t="s">
        <v>231</v>
      </c>
      <c r="H5164" t="s">
        <v>134</v>
      </c>
      <c r="I5164" t="s">
        <v>135</v>
      </c>
      <c r="J5164" t="s">
        <v>136</v>
      </c>
      <c r="K5164" t="s">
        <v>137</v>
      </c>
      <c r="L5164" t="s">
        <v>14953</v>
      </c>
      <c r="M5164" t="s">
        <v>14954</v>
      </c>
      <c r="N5164">
        <v>10.136666666</v>
      </c>
      <c r="O5164">
        <v>0</v>
      </c>
      <c r="P5164">
        <v>1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1.5712068241985802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1.5712068241985802</v>
      </c>
    </row>
    <row r="5165" spans="1:31" x14ac:dyDescent="0.25">
      <c r="A5165">
        <v>1816614</v>
      </c>
      <c r="B5165">
        <v>1</v>
      </c>
      <c r="C5165" t="s">
        <v>80</v>
      </c>
      <c r="D5165" t="s">
        <v>93</v>
      </c>
      <c r="E5165" t="s">
        <v>193</v>
      </c>
      <c r="F5165" t="s">
        <v>14955</v>
      </c>
      <c r="G5165" t="s">
        <v>235</v>
      </c>
      <c r="H5165" t="s">
        <v>134</v>
      </c>
      <c r="I5165" t="s">
        <v>135</v>
      </c>
      <c r="J5165" t="s">
        <v>136</v>
      </c>
      <c r="K5165" t="s">
        <v>137</v>
      </c>
      <c r="L5165" t="s">
        <v>14956</v>
      </c>
      <c r="M5165" t="s">
        <v>14957</v>
      </c>
      <c r="N5165">
        <v>2.1969444440000001</v>
      </c>
      <c r="O5165">
        <v>0</v>
      </c>
      <c r="P5165">
        <v>1</v>
      </c>
      <c r="Q5165">
        <v>0</v>
      </c>
      <c r="R5165">
        <v>4</v>
      </c>
      <c r="S5165">
        <v>0</v>
      </c>
      <c r="T5165">
        <v>2</v>
      </c>
      <c r="U5165">
        <v>0</v>
      </c>
      <c r="V5165">
        <v>0</v>
      </c>
      <c r="W5165">
        <v>0</v>
      </c>
      <c r="X5165">
        <v>0.78059024107788455</v>
      </c>
      <c r="Y5165">
        <v>0</v>
      </c>
      <c r="Z5165">
        <v>12.797797969081156</v>
      </c>
      <c r="AA5165">
        <v>0</v>
      </c>
      <c r="AB5165">
        <v>1.9428267076379</v>
      </c>
      <c r="AC5165">
        <v>0</v>
      </c>
      <c r="AD5165">
        <v>0</v>
      </c>
      <c r="AE5165">
        <v>15.521214917796941</v>
      </c>
    </row>
    <row r="5166" spans="1:31" x14ac:dyDescent="0.25">
      <c r="A5166">
        <v>1816615</v>
      </c>
      <c r="B5166">
        <v>1</v>
      </c>
      <c r="C5166" t="s">
        <v>80</v>
      </c>
      <c r="D5166" t="s">
        <v>92</v>
      </c>
      <c r="E5166" t="s">
        <v>193</v>
      </c>
      <c r="F5166" t="s">
        <v>14958</v>
      </c>
      <c r="G5166" t="s">
        <v>195</v>
      </c>
      <c r="H5166" t="s">
        <v>134</v>
      </c>
      <c r="I5166" t="s">
        <v>135</v>
      </c>
      <c r="J5166" t="s">
        <v>136</v>
      </c>
      <c r="K5166" t="s">
        <v>137</v>
      </c>
      <c r="L5166" t="s">
        <v>14959</v>
      </c>
      <c r="M5166" t="s">
        <v>14960</v>
      </c>
      <c r="N5166">
        <v>2.6727777769999999</v>
      </c>
      <c r="O5166">
        <v>0</v>
      </c>
      <c r="P5166">
        <v>3</v>
      </c>
      <c r="Q5166">
        <v>0</v>
      </c>
      <c r="R5166">
        <v>7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2.7909528355620838</v>
      </c>
      <c r="Y5166">
        <v>0</v>
      </c>
      <c r="Z5166">
        <v>1.7737234574555389</v>
      </c>
      <c r="AA5166">
        <v>0</v>
      </c>
      <c r="AB5166">
        <v>1.0725472767378756</v>
      </c>
      <c r="AC5166">
        <v>0</v>
      </c>
      <c r="AD5166">
        <v>0</v>
      </c>
      <c r="AE5166">
        <v>5.6372235697554984</v>
      </c>
    </row>
    <row r="5167" spans="1:31" x14ac:dyDescent="0.25">
      <c r="A5167">
        <v>1816616</v>
      </c>
      <c r="B5167">
        <v>1</v>
      </c>
      <c r="C5167" t="s">
        <v>80</v>
      </c>
      <c r="D5167" t="s">
        <v>94</v>
      </c>
      <c r="E5167" t="s">
        <v>176</v>
      </c>
      <c r="F5167" t="s">
        <v>14961</v>
      </c>
      <c r="G5167" t="s">
        <v>142</v>
      </c>
      <c r="H5167" t="s">
        <v>143</v>
      </c>
      <c r="I5167" t="s">
        <v>135</v>
      </c>
      <c r="J5167" t="s">
        <v>136</v>
      </c>
      <c r="K5167" t="s">
        <v>137</v>
      </c>
      <c r="L5167" t="s">
        <v>14962</v>
      </c>
      <c r="M5167" t="s">
        <v>14963</v>
      </c>
      <c r="N5167">
        <v>0.45694444400000001</v>
      </c>
      <c r="O5167">
        <v>0</v>
      </c>
      <c r="P5167">
        <v>264</v>
      </c>
      <c r="Q5167">
        <v>0</v>
      </c>
      <c r="R5167">
        <v>1</v>
      </c>
      <c r="S5167">
        <v>4</v>
      </c>
      <c r="T5167">
        <v>24</v>
      </c>
      <c r="U5167">
        <v>0</v>
      </c>
      <c r="V5167">
        <v>0</v>
      </c>
      <c r="W5167">
        <v>0</v>
      </c>
      <c r="X5167">
        <v>10.596167121829483</v>
      </c>
      <c r="Y5167">
        <v>0</v>
      </c>
      <c r="Z5167">
        <v>0</v>
      </c>
      <c r="AA5167">
        <v>2.5150473050935753</v>
      </c>
      <c r="AB5167">
        <v>2.7816689600064159</v>
      </c>
      <c r="AC5167">
        <v>0</v>
      </c>
      <c r="AD5167">
        <v>0</v>
      </c>
      <c r="AE5167">
        <v>15.892883386929475</v>
      </c>
    </row>
    <row r="5168" spans="1:31" x14ac:dyDescent="0.25">
      <c r="A5168">
        <v>1816617</v>
      </c>
      <c r="B5168">
        <v>1</v>
      </c>
      <c r="C5168" t="s">
        <v>81</v>
      </c>
      <c r="D5168" t="s">
        <v>118</v>
      </c>
      <c r="E5168" t="s">
        <v>146</v>
      </c>
      <c r="F5168" t="s">
        <v>14964</v>
      </c>
      <c r="G5168" t="s">
        <v>170</v>
      </c>
      <c r="H5168" t="s">
        <v>143</v>
      </c>
      <c r="I5168" t="s">
        <v>135</v>
      </c>
      <c r="J5168" t="s">
        <v>136</v>
      </c>
      <c r="K5168" t="s">
        <v>137</v>
      </c>
      <c r="L5168" t="s">
        <v>14965</v>
      </c>
      <c r="M5168" t="s">
        <v>14966</v>
      </c>
      <c r="N5168">
        <v>3.784444444</v>
      </c>
      <c r="O5168">
        <v>0</v>
      </c>
      <c r="P5168">
        <v>3</v>
      </c>
      <c r="Q5168">
        <v>8</v>
      </c>
      <c r="R5168">
        <v>0</v>
      </c>
      <c r="S5168">
        <v>1</v>
      </c>
      <c r="T5168">
        <v>0</v>
      </c>
      <c r="U5168">
        <v>0</v>
      </c>
      <c r="V5168">
        <v>0</v>
      </c>
      <c r="W5168">
        <v>0</v>
      </c>
      <c r="X5168">
        <v>1.3446003433477915</v>
      </c>
      <c r="Y5168">
        <v>19.533655219757691</v>
      </c>
      <c r="Z5168">
        <v>0</v>
      </c>
      <c r="AA5168">
        <v>330.24623246442087</v>
      </c>
      <c r="AB5168">
        <v>0</v>
      </c>
      <c r="AC5168">
        <v>0</v>
      </c>
      <c r="AD5168">
        <v>0</v>
      </c>
      <c r="AE5168">
        <v>351.12448802752635</v>
      </c>
    </row>
    <row r="5169" spans="1:31" x14ac:dyDescent="0.25">
      <c r="A5169">
        <v>1816618</v>
      </c>
      <c r="B5169">
        <v>1</v>
      </c>
      <c r="C5169" t="s">
        <v>80</v>
      </c>
      <c r="D5169" t="s">
        <v>94</v>
      </c>
      <c r="E5169" t="s">
        <v>146</v>
      </c>
      <c r="F5169" t="s">
        <v>14967</v>
      </c>
      <c r="G5169" t="s">
        <v>5591</v>
      </c>
      <c r="H5169" t="s">
        <v>143</v>
      </c>
      <c r="I5169" t="s">
        <v>135</v>
      </c>
      <c r="J5169" t="s">
        <v>136</v>
      </c>
      <c r="K5169" t="s">
        <v>137</v>
      </c>
      <c r="L5169" t="s">
        <v>14968</v>
      </c>
      <c r="M5169" t="s">
        <v>14969</v>
      </c>
      <c r="N5169">
        <v>6.3780555550000004</v>
      </c>
      <c r="O5169">
        <v>0</v>
      </c>
      <c r="P5169">
        <v>0</v>
      </c>
      <c r="Q5169">
        <v>0</v>
      </c>
      <c r="R5169">
        <v>7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0.13113088718629615</v>
      </c>
      <c r="AA5169">
        <v>0</v>
      </c>
      <c r="AB5169">
        <v>0</v>
      </c>
      <c r="AC5169">
        <v>0</v>
      </c>
      <c r="AD5169">
        <v>0</v>
      </c>
      <c r="AE5169">
        <v>0.13113088718629615</v>
      </c>
    </row>
    <row r="5170" spans="1:31" x14ac:dyDescent="0.25">
      <c r="A5170">
        <v>1816619</v>
      </c>
      <c r="B5170">
        <v>1</v>
      </c>
      <c r="C5170" t="s">
        <v>81</v>
      </c>
      <c r="D5170" t="s">
        <v>120</v>
      </c>
      <c r="E5170" t="s">
        <v>193</v>
      </c>
      <c r="F5170" t="s">
        <v>14970</v>
      </c>
      <c r="G5170" t="s">
        <v>256</v>
      </c>
      <c r="H5170" t="s">
        <v>134</v>
      </c>
      <c r="I5170" t="s">
        <v>135</v>
      </c>
      <c r="J5170" t="s">
        <v>136</v>
      </c>
      <c r="K5170" t="s">
        <v>159</v>
      </c>
      <c r="L5170" t="s">
        <v>14928</v>
      </c>
      <c r="M5170" t="s">
        <v>14971</v>
      </c>
      <c r="N5170">
        <v>7.5835138879999997</v>
      </c>
      <c r="O5170">
        <v>0</v>
      </c>
      <c r="P5170">
        <v>66</v>
      </c>
      <c r="Q5170">
        <v>0</v>
      </c>
      <c r="R5170">
        <v>2</v>
      </c>
      <c r="S5170">
        <v>0</v>
      </c>
      <c r="T5170">
        <v>7</v>
      </c>
      <c r="U5170">
        <v>0</v>
      </c>
      <c r="V5170">
        <v>0</v>
      </c>
      <c r="W5170">
        <v>0</v>
      </c>
      <c r="X5170">
        <v>75.395937773457888</v>
      </c>
      <c r="Y5170">
        <v>0</v>
      </c>
      <c r="Z5170">
        <v>0.149168704886775</v>
      </c>
      <c r="AA5170">
        <v>0</v>
      </c>
      <c r="AB5170">
        <v>8.1696402951319875</v>
      </c>
      <c r="AC5170">
        <v>0</v>
      </c>
      <c r="AD5170">
        <v>0</v>
      </c>
      <c r="AE5170">
        <v>83.714746773476648</v>
      </c>
    </row>
    <row r="5171" spans="1:31" x14ac:dyDescent="0.25">
      <c r="A5171">
        <v>1816620</v>
      </c>
      <c r="B5171">
        <v>1</v>
      </c>
      <c r="C5171" t="s">
        <v>81</v>
      </c>
      <c r="D5171" t="s">
        <v>113</v>
      </c>
      <c r="E5171" t="s">
        <v>193</v>
      </c>
      <c r="F5171" t="s">
        <v>14972</v>
      </c>
      <c r="G5171" t="s">
        <v>235</v>
      </c>
      <c r="H5171" t="s">
        <v>134</v>
      </c>
      <c r="I5171" t="s">
        <v>135</v>
      </c>
      <c r="J5171" t="s">
        <v>136</v>
      </c>
      <c r="K5171" t="s">
        <v>137</v>
      </c>
      <c r="L5171" t="s">
        <v>14973</v>
      </c>
      <c r="M5171" t="s">
        <v>14974</v>
      </c>
      <c r="N5171">
        <v>1.670833333</v>
      </c>
      <c r="O5171">
        <v>0</v>
      </c>
      <c r="P5171">
        <v>11</v>
      </c>
      <c r="Q5171">
        <v>0</v>
      </c>
      <c r="R5171">
        <v>5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4.3553575219645868</v>
      </c>
      <c r="Y5171">
        <v>0</v>
      </c>
      <c r="Z5171">
        <v>1.7405126938180062</v>
      </c>
      <c r="AA5171">
        <v>0</v>
      </c>
      <c r="AB5171">
        <v>0</v>
      </c>
      <c r="AC5171">
        <v>0</v>
      </c>
      <c r="AD5171">
        <v>0</v>
      </c>
      <c r="AE5171">
        <v>6.0958702157825932</v>
      </c>
    </row>
    <row r="5172" spans="1:31" x14ac:dyDescent="0.25">
      <c r="A5172">
        <v>1816621</v>
      </c>
      <c r="B5172">
        <v>1</v>
      </c>
      <c r="C5172" t="s">
        <v>80</v>
      </c>
      <c r="D5172" t="s">
        <v>83</v>
      </c>
      <c r="E5172" t="s">
        <v>146</v>
      </c>
      <c r="F5172" t="s">
        <v>14975</v>
      </c>
      <c r="G5172" t="s">
        <v>256</v>
      </c>
      <c r="H5172" t="s">
        <v>143</v>
      </c>
      <c r="I5172" t="s">
        <v>135</v>
      </c>
      <c r="J5172" t="s">
        <v>136</v>
      </c>
      <c r="K5172" t="s">
        <v>159</v>
      </c>
      <c r="L5172" t="s">
        <v>14976</v>
      </c>
      <c r="M5172" t="s">
        <v>14977</v>
      </c>
      <c r="N5172">
        <v>8.5</v>
      </c>
      <c r="O5172">
        <v>0</v>
      </c>
      <c r="P5172">
        <v>553</v>
      </c>
      <c r="Q5172">
        <v>0</v>
      </c>
      <c r="R5172">
        <v>0</v>
      </c>
      <c r="S5172">
        <v>0</v>
      </c>
      <c r="T5172">
        <v>27</v>
      </c>
      <c r="U5172">
        <v>0</v>
      </c>
      <c r="V5172">
        <v>0</v>
      </c>
      <c r="W5172">
        <v>0</v>
      </c>
      <c r="X5172">
        <v>1396.9685472247661</v>
      </c>
      <c r="Y5172">
        <v>0</v>
      </c>
      <c r="Z5172">
        <v>0</v>
      </c>
      <c r="AA5172">
        <v>0</v>
      </c>
      <c r="AB5172">
        <v>104.14413690126007</v>
      </c>
      <c r="AC5172">
        <v>0</v>
      </c>
      <c r="AD5172">
        <v>0</v>
      </c>
      <c r="AE5172">
        <v>1501.1126841260261</v>
      </c>
    </row>
    <row r="5173" spans="1:31" x14ac:dyDescent="0.25">
      <c r="A5173">
        <v>1816622</v>
      </c>
      <c r="B5173">
        <v>1</v>
      </c>
      <c r="C5173" t="s">
        <v>81</v>
      </c>
      <c r="D5173" t="s">
        <v>112</v>
      </c>
      <c r="E5173" t="s">
        <v>193</v>
      </c>
      <c r="F5173" t="s">
        <v>14978</v>
      </c>
      <c r="G5173" t="s">
        <v>1987</v>
      </c>
      <c r="H5173" t="s">
        <v>134</v>
      </c>
      <c r="I5173" t="s">
        <v>135</v>
      </c>
      <c r="J5173" t="s">
        <v>136</v>
      </c>
      <c r="K5173" t="s">
        <v>137</v>
      </c>
      <c r="L5173" t="s">
        <v>14979</v>
      </c>
      <c r="M5173" t="s">
        <v>14980</v>
      </c>
      <c r="N5173">
        <v>6.9233333330000004</v>
      </c>
      <c r="O5173">
        <v>0</v>
      </c>
      <c r="P5173">
        <v>5</v>
      </c>
      <c r="Q5173">
        <v>0</v>
      </c>
      <c r="R5173">
        <v>4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5.7372642073681615</v>
      </c>
      <c r="Y5173">
        <v>0</v>
      </c>
      <c r="Z5173">
        <v>9.1260429382366031</v>
      </c>
      <c r="AA5173">
        <v>0</v>
      </c>
      <c r="AB5173">
        <v>3.9677974336E-3</v>
      </c>
      <c r="AC5173">
        <v>0</v>
      </c>
      <c r="AD5173">
        <v>0</v>
      </c>
      <c r="AE5173">
        <v>14.867274943038364</v>
      </c>
    </row>
    <row r="5174" spans="1:31" x14ac:dyDescent="0.25">
      <c r="A5174">
        <v>1816623</v>
      </c>
      <c r="B5174">
        <v>1</v>
      </c>
      <c r="C5174" t="s">
        <v>80</v>
      </c>
      <c r="D5174" t="s">
        <v>96</v>
      </c>
      <c r="E5174" t="s">
        <v>131</v>
      </c>
      <c r="F5174" t="s">
        <v>14981</v>
      </c>
      <c r="G5174" t="s">
        <v>133</v>
      </c>
      <c r="H5174" t="s">
        <v>134</v>
      </c>
      <c r="I5174" t="s">
        <v>135</v>
      </c>
      <c r="J5174" t="s">
        <v>136</v>
      </c>
      <c r="K5174" t="s">
        <v>137</v>
      </c>
      <c r="L5174" t="s">
        <v>14982</v>
      </c>
      <c r="M5174" t="s">
        <v>14983</v>
      </c>
      <c r="N5174">
        <v>1.4575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9.9143593863820018E-2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9.9143593863820018E-2</v>
      </c>
    </row>
    <row r="5175" spans="1:31" x14ac:dyDescent="0.25">
      <c r="A5175">
        <v>1816626</v>
      </c>
      <c r="B5175">
        <v>1</v>
      </c>
      <c r="C5175" t="s">
        <v>80</v>
      </c>
      <c r="D5175" t="s">
        <v>83</v>
      </c>
      <c r="E5175" t="s">
        <v>146</v>
      </c>
      <c r="F5175" t="s">
        <v>14984</v>
      </c>
      <c r="G5175" t="s">
        <v>256</v>
      </c>
      <c r="H5175" t="s">
        <v>143</v>
      </c>
      <c r="I5175" t="s">
        <v>135</v>
      </c>
      <c r="J5175" t="s">
        <v>136</v>
      </c>
      <c r="K5175" t="s">
        <v>159</v>
      </c>
      <c r="L5175" t="s">
        <v>14976</v>
      </c>
      <c r="M5175" t="s">
        <v>14985</v>
      </c>
      <c r="N5175">
        <v>3.25</v>
      </c>
      <c r="O5175">
        <v>0</v>
      </c>
      <c r="P5175">
        <v>606</v>
      </c>
      <c r="Q5175">
        <v>0</v>
      </c>
      <c r="R5175">
        <v>0</v>
      </c>
      <c r="S5175">
        <v>0</v>
      </c>
      <c r="T5175">
        <v>37</v>
      </c>
      <c r="U5175">
        <v>0</v>
      </c>
      <c r="V5175">
        <v>0</v>
      </c>
      <c r="W5175">
        <v>0</v>
      </c>
      <c r="X5175">
        <v>495.62082796376342</v>
      </c>
      <c r="Y5175">
        <v>0</v>
      </c>
      <c r="Z5175">
        <v>0</v>
      </c>
      <c r="AA5175">
        <v>0</v>
      </c>
      <c r="AB5175">
        <v>87.371519766855769</v>
      </c>
      <c r="AC5175">
        <v>0</v>
      </c>
      <c r="AD5175">
        <v>0</v>
      </c>
      <c r="AE5175">
        <v>582.99234773061914</v>
      </c>
    </row>
    <row r="5176" spans="1:31" x14ac:dyDescent="0.25">
      <c r="A5176">
        <v>1816627</v>
      </c>
      <c r="B5176">
        <v>1</v>
      </c>
      <c r="C5176" t="s">
        <v>81</v>
      </c>
      <c r="D5176" t="s">
        <v>117</v>
      </c>
      <c r="E5176" t="s">
        <v>131</v>
      </c>
      <c r="F5176" t="s">
        <v>14986</v>
      </c>
      <c r="G5176" t="s">
        <v>231</v>
      </c>
      <c r="H5176" t="s">
        <v>134</v>
      </c>
      <c r="I5176" t="s">
        <v>135</v>
      </c>
      <c r="J5176" t="s">
        <v>136</v>
      </c>
      <c r="K5176" t="s">
        <v>137</v>
      </c>
      <c r="L5176" t="s">
        <v>14987</v>
      </c>
      <c r="M5176" t="s">
        <v>14988</v>
      </c>
      <c r="N5176">
        <v>1.921944444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0.16207005657234336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0.16207005657234336</v>
      </c>
    </row>
    <row r="5177" spans="1:31" x14ac:dyDescent="0.25">
      <c r="A5177">
        <v>1816628</v>
      </c>
      <c r="B5177">
        <v>1</v>
      </c>
      <c r="C5177" t="s">
        <v>80</v>
      </c>
      <c r="D5177" t="s">
        <v>93</v>
      </c>
      <c r="E5177" t="s">
        <v>131</v>
      </c>
      <c r="F5177" t="s">
        <v>14989</v>
      </c>
      <c r="G5177" t="s">
        <v>231</v>
      </c>
      <c r="H5177" t="s">
        <v>134</v>
      </c>
      <c r="I5177" t="s">
        <v>135</v>
      </c>
      <c r="J5177" t="s">
        <v>136</v>
      </c>
      <c r="K5177" t="s">
        <v>137</v>
      </c>
      <c r="L5177" t="s">
        <v>14990</v>
      </c>
      <c r="M5177" t="s">
        <v>14991</v>
      </c>
      <c r="N5177">
        <v>1.9255555550000001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1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2.5665014232519996E-2</v>
      </c>
      <c r="AC5177">
        <v>0</v>
      </c>
      <c r="AD5177">
        <v>0</v>
      </c>
      <c r="AE5177">
        <v>2.5665014232519996E-2</v>
      </c>
    </row>
    <row r="5178" spans="1:31" x14ac:dyDescent="0.25">
      <c r="A5178">
        <v>1816629</v>
      </c>
      <c r="B5178">
        <v>1</v>
      </c>
      <c r="C5178" t="s">
        <v>80</v>
      </c>
      <c r="D5178" t="s">
        <v>102</v>
      </c>
      <c r="E5178" t="s">
        <v>146</v>
      </c>
      <c r="F5178" t="s">
        <v>14992</v>
      </c>
      <c r="G5178" t="s">
        <v>170</v>
      </c>
      <c r="H5178" t="s">
        <v>143</v>
      </c>
      <c r="I5178" t="s">
        <v>135</v>
      </c>
      <c r="J5178" t="s">
        <v>136</v>
      </c>
      <c r="K5178" t="s">
        <v>137</v>
      </c>
      <c r="L5178" t="s">
        <v>14993</v>
      </c>
      <c r="M5178" t="s">
        <v>14994</v>
      </c>
      <c r="N5178">
        <v>0.80249999999999999</v>
      </c>
      <c r="O5178">
        <v>0</v>
      </c>
      <c r="P5178">
        <v>5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0.59844517409850007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0.59844517409850007</v>
      </c>
    </row>
    <row r="5179" spans="1:31" x14ac:dyDescent="0.25">
      <c r="A5179">
        <v>1816630</v>
      </c>
      <c r="B5179">
        <v>1</v>
      </c>
      <c r="C5179" t="s">
        <v>80</v>
      </c>
      <c r="D5179" t="s">
        <v>93</v>
      </c>
      <c r="E5179" t="s">
        <v>193</v>
      </c>
      <c r="F5179" t="s">
        <v>14995</v>
      </c>
      <c r="G5179" t="s">
        <v>235</v>
      </c>
      <c r="H5179" t="s">
        <v>134</v>
      </c>
      <c r="I5179" t="s">
        <v>135</v>
      </c>
      <c r="J5179" t="s">
        <v>136</v>
      </c>
      <c r="K5179" t="s">
        <v>137</v>
      </c>
      <c r="L5179" t="s">
        <v>14996</v>
      </c>
      <c r="M5179" t="s">
        <v>14997</v>
      </c>
      <c r="N5179">
        <v>2.7725</v>
      </c>
      <c r="O5179">
        <v>0</v>
      </c>
      <c r="P5179">
        <v>4</v>
      </c>
      <c r="Q5179">
        <v>0</v>
      </c>
      <c r="R5179">
        <v>3</v>
      </c>
      <c r="S5179">
        <v>0</v>
      </c>
      <c r="T5179">
        <v>8</v>
      </c>
      <c r="U5179">
        <v>0</v>
      </c>
      <c r="V5179">
        <v>0</v>
      </c>
      <c r="W5179">
        <v>0</v>
      </c>
      <c r="X5179">
        <v>2.8616765311491905</v>
      </c>
      <c r="Y5179">
        <v>0</v>
      </c>
      <c r="Z5179">
        <v>6.6029069052911247</v>
      </c>
      <c r="AA5179">
        <v>0</v>
      </c>
      <c r="AB5179">
        <v>4.9122369524404785</v>
      </c>
      <c r="AC5179">
        <v>0</v>
      </c>
      <c r="AD5179">
        <v>0</v>
      </c>
      <c r="AE5179">
        <v>14.376820388880793</v>
      </c>
    </row>
    <row r="5180" spans="1:31" x14ac:dyDescent="0.25">
      <c r="A5180">
        <v>1816631</v>
      </c>
      <c r="B5180">
        <v>1</v>
      </c>
      <c r="C5180" t="s">
        <v>80</v>
      </c>
      <c r="D5180" t="s">
        <v>93</v>
      </c>
      <c r="E5180" t="s">
        <v>131</v>
      </c>
      <c r="F5180" t="s">
        <v>14998</v>
      </c>
      <c r="G5180" t="s">
        <v>231</v>
      </c>
      <c r="H5180" t="s">
        <v>134</v>
      </c>
      <c r="I5180" t="s">
        <v>135</v>
      </c>
      <c r="J5180" t="s">
        <v>136</v>
      </c>
      <c r="K5180" t="s">
        <v>137</v>
      </c>
      <c r="L5180" t="s">
        <v>14910</v>
      </c>
      <c r="M5180" t="s">
        <v>14999</v>
      </c>
      <c r="N5180">
        <v>5.1558333330000004</v>
      </c>
      <c r="O5180">
        <v>0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1.307686455171714</v>
      </c>
      <c r="AA5180">
        <v>0</v>
      </c>
      <c r="AB5180">
        <v>0</v>
      </c>
      <c r="AC5180">
        <v>0</v>
      </c>
      <c r="AD5180">
        <v>0</v>
      </c>
      <c r="AE5180">
        <v>1.307686455171714</v>
      </c>
    </row>
    <row r="5181" spans="1:31" x14ac:dyDescent="0.25">
      <c r="A5181">
        <v>1816633</v>
      </c>
      <c r="B5181">
        <v>1</v>
      </c>
      <c r="C5181" t="s">
        <v>80</v>
      </c>
      <c r="D5181" t="s">
        <v>107</v>
      </c>
      <c r="E5181" t="s">
        <v>131</v>
      </c>
      <c r="F5181" t="s">
        <v>15000</v>
      </c>
      <c r="G5181" t="s">
        <v>231</v>
      </c>
      <c r="H5181" t="s">
        <v>134</v>
      </c>
      <c r="I5181" t="s">
        <v>135</v>
      </c>
      <c r="J5181" t="s">
        <v>136</v>
      </c>
      <c r="K5181" t="s">
        <v>137</v>
      </c>
      <c r="L5181" t="s">
        <v>15001</v>
      </c>
      <c r="M5181" t="s">
        <v>15002</v>
      </c>
      <c r="N5181">
        <v>4.3122222219999999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3.2546057112066672E-2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3.2546057112066672E-2</v>
      </c>
    </row>
    <row r="5182" spans="1:31" x14ac:dyDescent="0.25">
      <c r="A5182">
        <v>1816634</v>
      </c>
      <c r="B5182">
        <v>1</v>
      </c>
      <c r="C5182" t="s">
        <v>80</v>
      </c>
      <c r="D5182" t="s">
        <v>104</v>
      </c>
      <c r="E5182" t="s">
        <v>140</v>
      </c>
      <c r="F5182" t="s">
        <v>15003</v>
      </c>
      <c r="G5182" t="s">
        <v>170</v>
      </c>
      <c r="H5182" t="s">
        <v>143</v>
      </c>
      <c r="I5182" t="s">
        <v>135</v>
      </c>
      <c r="J5182" t="s">
        <v>136</v>
      </c>
      <c r="K5182" t="s">
        <v>137</v>
      </c>
      <c r="L5182" t="s">
        <v>15004</v>
      </c>
      <c r="M5182" t="s">
        <v>15005</v>
      </c>
      <c r="N5182">
        <v>4.6405555549999997</v>
      </c>
      <c r="O5182">
        <v>3</v>
      </c>
      <c r="P5182">
        <v>115</v>
      </c>
      <c r="Q5182">
        <v>18</v>
      </c>
      <c r="R5182">
        <v>227</v>
      </c>
      <c r="S5182">
        <v>9</v>
      </c>
      <c r="T5182">
        <v>52</v>
      </c>
      <c r="U5182">
        <v>4</v>
      </c>
      <c r="V5182">
        <v>0</v>
      </c>
      <c r="W5182">
        <v>111.01526744284953</v>
      </c>
      <c r="X5182">
        <v>146.00449780475421</v>
      </c>
      <c r="Y5182">
        <v>323.4034666435773</v>
      </c>
      <c r="Z5182">
        <v>317.48750870355224</v>
      </c>
      <c r="AA5182">
        <v>187.14736531766798</v>
      </c>
      <c r="AB5182">
        <v>246.55157983255742</v>
      </c>
      <c r="AC5182">
        <v>1756.7528054758022</v>
      </c>
      <c r="AD5182">
        <v>0</v>
      </c>
      <c r="AE5182">
        <v>3088.3624912207611</v>
      </c>
    </row>
    <row r="5183" spans="1:31" x14ac:dyDescent="0.25">
      <c r="A5183">
        <v>1816635</v>
      </c>
      <c r="B5183">
        <v>1</v>
      </c>
      <c r="C5183" t="s">
        <v>80</v>
      </c>
      <c r="D5183" t="s">
        <v>83</v>
      </c>
      <c r="E5183" t="s">
        <v>146</v>
      </c>
      <c r="F5183" t="s">
        <v>15006</v>
      </c>
      <c r="G5183" t="s">
        <v>142</v>
      </c>
      <c r="H5183" t="s">
        <v>143</v>
      </c>
      <c r="I5183" t="s">
        <v>135</v>
      </c>
      <c r="J5183" t="s">
        <v>136</v>
      </c>
      <c r="K5183" t="s">
        <v>137</v>
      </c>
      <c r="L5183" t="s">
        <v>15007</v>
      </c>
      <c r="M5183" t="s">
        <v>15008</v>
      </c>
      <c r="N5183">
        <v>0.42361111099999998</v>
      </c>
      <c r="O5183">
        <v>0</v>
      </c>
      <c r="P5183">
        <v>129</v>
      </c>
      <c r="Q5183">
        <v>0</v>
      </c>
      <c r="R5183">
        <v>1</v>
      </c>
      <c r="S5183">
        <v>22</v>
      </c>
      <c r="T5183">
        <v>12</v>
      </c>
      <c r="U5183">
        <v>12</v>
      </c>
      <c r="V5183">
        <v>2</v>
      </c>
      <c r="W5183">
        <v>0</v>
      </c>
      <c r="X5183">
        <v>16.419336427600236</v>
      </c>
      <c r="Y5183">
        <v>0</v>
      </c>
      <c r="Z5183">
        <v>1.9065897084733888E-2</v>
      </c>
      <c r="AA5183">
        <v>85.44749781531857</v>
      </c>
      <c r="AB5183">
        <v>3.2889604857351551</v>
      </c>
      <c r="AC5183">
        <v>276.07523899419425</v>
      </c>
      <c r="AD5183">
        <v>44.642689018423809</v>
      </c>
      <c r="AE5183">
        <v>425.89278863835676</v>
      </c>
    </row>
    <row r="5184" spans="1:31" x14ac:dyDescent="0.25">
      <c r="A5184">
        <v>1816637</v>
      </c>
      <c r="B5184">
        <v>1</v>
      </c>
      <c r="C5184" t="s">
        <v>80</v>
      </c>
      <c r="D5184" t="s">
        <v>93</v>
      </c>
      <c r="E5184" t="s">
        <v>176</v>
      </c>
      <c r="F5184" t="s">
        <v>15009</v>
      </c>
      <c r="G5184" t="s">
        <v>263</v>
      </c>
      <c r="H5184" t="s">
        <v>143</v>
      </c>
      <c r="I5184" t="s">
        <v>135</v>
      </c>
      <c r="J5184" t="s">
        <v>136</v>
      </c>
      <c r="K5184" t="s">
        <v>159</v>
      </c>
      <c r="L5184" t="s">
        <v>15010</v>
      </c>
      <c r="M5184" t="s">
        <v>15011</v>
      </c>
      <c r="N5184">
        <v>3.1755555549999999</v>
      </c>
      <c r="O5184">
        <v>0</v>
      </c>
      <c r="P5184">
        <v>984</v>
      </c>
      <c r="Q5184">
        <v>0</v>
      </c>
      <c r="R5184">
        <v>21</v>
      </c>
      <c r="S5184">
        <v>0</v>
      </c>
      <c r="T5184">
        <v>178</v>
      </c>
      <c r="U5184">
        <v>0</v>
      </c>
      <c r="V5184">
        <v>0</v>
      </c>
      <c r="W5184">
        <v>0</v>
      </c>
      <c r="X5184">
        <v>515.67477023356082</v>
      </c>
      <c r="Y5184">
        <v>0</v>
      </c>
      <c r="Z5184">
        <v>27.635648182581868</v>
      </c>
      <c r="AA5184">
        <v>0</v>
      </c>
      <c r="AB5184">
        <v>3849.3206463516335</v>
      </c>
      <c r="AC5184">
        <v>0</v>
      </c>
      <c r="AD5184">
        <v>0</v>
      </c>
      <c r="AE5184">
        <v>4392.6310647677765</v>
      </c>
    </row>
    <row r="5185" spans="1:31" x14ac:dyDescent="0.25">
      <c r="A5185">
        <v>1816639</v>
      </c>
      <c r="B5185">
        <v>1</v>
      </c>
      <c r="C5185" t="s">
        <v>80</v>
      </c>
      <c r="D5185" t="s">
        <v>110</v>
      </c>
      <c r="E5185" t="s">
        <v>291</v>
      </c>
      <c r="F5185" t="s">
        <v>15012</v>
      </c>
      <c r="G5185" t="s">
        <v>256</v>
      </c>
      <c r="H5185" t="s">
        <v>134</v>
      </c>
      <c r="I5185" t="s">
        <v>135</v>
      </c>
      <c r="J5185" t="s">
        <v>136</v>
      </c>
      <c r="K5185" t="s">
        <v>159</v>
      </c>
      <c r="L5185" t="s">
        <v>15013</v>
      </c>
      <c r="M5185" t="s">
        <v>15014</v>
      </c>
      <c r="N5185">
        <v>2.114166666</v>
      </c>
      <c r="O5185">
        <v>0</v>
      </c>
      <c r="P5185">
        <v>67</v>
      </c>
      <c r="Q5185">
        <v>0</v>
      </c>
      <c r="R5185">
        <v>0</v>
      </c>
      <c r="S5185">
        <v>0</v>
      </c>
      <c r="T5185">
        <v>25</v>
      </c>
      <c r="U5185">
        <v>0</v>
      </c>
      <c r="V5185">
        <v>0</v>
      </c>
      <c r="W5185">
        <v>0</v>
      </c>
      <c r="X5185">
        <v>41.018728831568666</v>
      </c>
      <c r="Y5185">
        <v>0</v>
      </c>
      <c r="Z5185">
        <v>0</v>
      </c>
      <c r="AA5185">
        <v>0</v>
      </c>
      <c r="AB5185">
        <v>117.19609227156049</v>
      </c>
      <c r="AC5185">
        <v>0</v>
      </c>
      <c r="AD5185">
        <v>0</v>
      </c>
      <c r="AE5185">
        <v>158.21482110312917</v>
      </c>
    </row>
    <row r="5186" spans="1:31" x14ac:dyDescent="0.25">
      <c r="A5186">
        <v>1816643</v>
      </c>
      <c r="B5186">
        <v>1</v>
      </c>
      <c r="C5186" t="s">
        <v>80</v>
      </c>
      <c r="D5186" t="s">
        <v>96</v>
      </c>
      <c r="E5186" t="s">
        <v>131</v>
      </c>
      <c r="F5186" t="s">
        <v>1144</v>
      </c>
      <c r="G5186" t="s">
        <v>133</v>
      </c>
      <c r="H5186" t="s">
        <v>134</v>
      </c>
      <c r="I5186" t="s">
        <v>135</v>
      </c>
      <c r="J5186" t="s">
        <v>136</v>
      </c>
      <c r="K5186" t="s">
        <v>137</v>
      </c>
      <c r="L5186" t="s">
        <v>15015</v>
      </c>
      <c r="M5186" t="s">
        <v>15016</v>
      </c>
      <c r="N5186">
        <v>3.0433333330000001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1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7.5184905479806663E-2</v>
      </c>
      <c r="AC5186">
        <v>0</v>
      </c>
      <c r="AD5186">
        <v>0</v>
      </c>
      <c r="AE5186">
        <v>7.5184905479806663E-2</v>
      </c>
    </row>
    <row r="5187" spans="1:31" x14ac:dyDescent="0.25">
      <c r="A5187">
        <v>1816646</v>
      </c>
      <c r="B5187">
        <v>1</v>
      </c>
      <c r="C5187" t="s">
        <v>80</v>
      </c>
      <c r="D5187" t="s">
        <v>101</v>
      </c>
      <c r="E5187" t="s">
        <v>193</v>
      </c>
      <c r="F5187" t="s">
        <v>15017</v>
      </c>
      <c r="G5187" t="s">
        <v>447</v>
      </c>
      <c r="H5187" t="s">
        <v>134</v>
      </c>
      <c r="I5187" t="s">
        <v>135</v>
      </c>
      <c r="J5187" t="s">
        <v>136</v>
      </c>
      <c r="K5187" t="s">
        <v>137</v>
      </c>
      <c r="L5187" t="s">
        <v>15018</v>
      </c>
      <c r="M5187" t="s">
        <v>15019</v>
      </c>
      <c r="N5187">
        <v>2.3880555550000002</v>
      </c>
      <c r="O5187">
        <v>0</v>
      </c>
      <c r="P5187">
        <v>91</v>
      </c>
      <c r="Q5187">
        <v>0</v>
      </c>
      <c r="R5187">
        <v>0</v>
      </c>
      <c r="S5187">
        <v>0</v>
      </c>
      <c r="T5187">
        <v>1</v>
      </c>
      <c r="U5187">
        <v>0</v>
      </c>
      <c r="V5187">
        <v>0</v>
      </c>
      <c r="W5187">
        <v>0</v>
      </c>
      <c r="X5187">
        <v>35.913559459040869</v>
      </c>
      <c r="Y5187">
        <v>0</v>
      </c>
      <c r="Z5187">
        <v>0</v>
      </c>
      <c r="AA5187">
        <v>0</v>
      </c>
      <c r="AB5187">
        <v>0.54639549842410395</v>
      </c>
      <c r="AC5187">
        <v>0</v>
      </c>
      <c r="AD5187">
        <v>0</v>
      </c>
      <c r="AE5187">
        <v>36.459954957464973</v>
      </c>
    </row>
    <row r="5188" spans="1:31" x14ac:dyDescent="0.25">
      <c r="A5188">
        <v>1816647</v>
      </c>
      <c r="B5188">
        <v>1</v>
      </c>
      <c r="C5188" t="s">
        <v>81</v>
      </c>
      <c r="D5188" t="s">
        <v>118</v>
      </c>
      <c r="E5188" t="s">
        <v>146</v>
      </c>
      <c r="F5188" t="s">
        <v>2284</v>
      </c>
      <c r="G5188" t="s">
        <v>170</v>
      </c>
      <c r="H5188" t="s">
        <v>143</v>
      </c>
      <c r="I5188" t="s">
        <v>135</v>
      </c>
      <c r="J5188" t="s">
        <v>136</v>
      </c>
      <c r="K5188" t="s">
        <v>137</v>
      </c>
      <c r="L5188" t="s">
        <v>15020</v>
      </c>
      <c r="M5188" t="s">
        <v>15021</v>
      </c>
      <c r="N5188">
        <v>4.3494444440000004</v>
      </c>
      <c r="O5188">
        <v>0</v>
      </c>
      <c r="P5188">
        <v>285</v>
      </c>
      <c r="Q5188">
        <v>2</v>
      </c>
      <c r="R5188">
        <v>53</v>
      </c>
      <c r="S5188">
        <v>0</v>
      </c>
      <c r="T5188">
        <v>26</v>
      </c>
      <c r="U5188">
        <v>0</v>
      </c>
      <c r="V5188">
        <v>0</v>
      </c>
      <c r="W5188">
        <v>0</v>
      </c>
      <c r="X5188">
        <v>241.49052029779349</v>
      </c>
      <c r="Y5188">
        <v>373.60788465020823</v>
      </c>
      <c r="Z5188">
        <v>21.006099591170727</v>
      </c>
      <c r="AA5188">
        <v>0</v>
      </c>
      <c r="AB5188">
        <v>30.447657895028293</v>
      </c>
      <c r="AC5188">
        <v>0</v>
      </c>
      <c r="AD5188">
        <v>0</v>
      </c>
      <c r="AE5188">
        <v>666.5521624342008</v>
      </c>
    </row>
    <row r="5189" spans="1:31" x14ac:dyDescent="0.25">
      <c r="A5189">
        <v>1816648</v>
      </c>
      <c r="B5189">
        <v>1</v>
      </c>
      <c r="C5189" t="s">
        <v>81</v>
      </c>
      <c r="D5189" t="s">
        <v>120</v>
      </c>
      <c r="E5189" t="s">
        <v>193</v>
      </c>
      <c r="F5189" t="s">
        <v>15022</v>
      </c>
      <c r="G5189" t="s">
        <v>373</v>
      </c>
      <c r="H5189" t="s">
        <v>134</v>
      </c>
      <c r="I5189" t="s">
        <v>135</v>
      </c>
      <c r="J5189" t="s">
        <v>136</v>
      </c>
      <c r="K5189" t="s">
        <v>137</v>
      </c>
      <c r="L5189" t="s">
        <v>15023</v>
      </c>
      <c r="M5189" t="s">
        <v>15024</v>
      </c>
      <c r="N5189">
        <v>2.5580555550000001</v>
      </c>
      <c r="O5189">
        <v>0</v>
      </c>
      <c r="P5189">
        <v>16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4.9778642972922897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4.9778642972922897</v>
      </c>
    </row>
    <row r="5190" spans="1:31" x14ac:dyDescent="0.25">
      <c r="A5190">
        <v>1816649</v>
      </c>
      <c r="B5190">
        <v>1</v>
      </c>
      <c r="C5190" t="s">
        <v>80</v>
      </c>
      <c r="D5190" t="s">
        <v>84</v>
      </c>
      <c r="E5190" t="s">
        <v>291</v>
      </c>
      <c r="F5190" t="s">
        <v>15025</v>
      </c>
      <c r="G5190" t="s">
        <v>247</v>
      </c>
      <c r="H5190" t="s">
        <v>134</v>
      </c>
      <c r="I5190" t="s">
        <v>135</v>
      </c>
      <c r="J5190" t="s">
        <v>136</v>
      </c>
      <c r="K5190" t="s">
        <v>137</v>
      </c>
      <c r="L5190" t="s">
        <v>15026</v>
      </c>
      <c r="M5190" t="s">
        <v>15027</v>
      </c>
      <c r="N5190">
        <v>0.53472222199999997</v>
      </c>
      <c r="O5190">
        <v>0</v>
      </c>
      <c r="P5190">
        <v>483</v>
      </c>
      <c r="Q5190">
        <v>0</v>
      </c>
      <c r="R5190">
        <v>0</v>
      </c>
      <c r="S5190">
        <v>0</v>
      </c>
      <c r="T5190">
        <v>13</v>
      </c>
      <c r="U5190">
        <v>0</v>
      </c>
      <c r="V5190">
        <v>0</v>
      </c>
      <c r="W5190">
        <v>0</v>
      </c>
      <c r="X5190">
        <v>63.373357952285211</v>
      </c>
      <c r="Y5190">
        <v>0</v>
      </c>
      <c r="Z5190">
        <v>0</v>
      </c>
      <c r="AA5190">
        <v>0</v>
      </c>
      <c r="AB5190">
        <v>2.9716239190650833</v>
      </c>
      <c r="AC5190">
        <v>0</v>
      </c>
      <c r="AD5190">
        <v>0</v>
      </c>
      <c r="AE5190">
        <v>66.344981871350299</v>
      </c>
    </row>
    <row r="5191" spans="1:31" x14ac:dyDescent="0.25">
      <c r="A5191">
        <v>1816651</v>
      </c>
      <c r="B5191">
        <v>1</v>
      </c>
      <c r="C5191" t="s">
        <v>80</v>
      </c>
      <c r="D5191" t="s">
        <v>107</v>
      </c>
      <c r="E5191" t="s">
        <v>131</v>
      </c>
      <c r="F5191" t="s">
        <v>15028</v>
      </c>
      <c r="G5191" t="s">
        <v>231</v>
      </c>
      <c r="H5191" t="s">
        <v>134</v>
      </c>
      <c r="I5191" t="s">
        <v>135</v>
      </c>
      <c r="J5191" t="s">
        <v>136</v>
      </c>
      <c r="K5191" t="s">
        <v>137</v>
      </c>
      <c r="L5191" t="s">
        <v>15029</v>
      </c>
      <c r="M5191" t="s">
        <v>15030</v>
      </c>
      <c r="N5191">
        <v>2.1897222219999999</v>
      </c>
      <c r="O5191">
        <v>0</v>
      </c>
      <c r="P5191">
        <v>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0.24541095955840006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0.24541095955840006</v>
      </c>
    </row>
    <row r="5192" spans="1:31" x14ac:dyDescent="0.25">
      <c r="A5192">
        <v>1816653</v>
      </c>
      <c r="B5192">
        <v>1</v>
      </c>
      <c r="C5192" t="s">
        <v>81</v>
      </c>
      <c r="D5192" t="s">
        <v>113</v>
      </c>
      <c r="E5192" t="s">
        <v>291</v>
      </c>
      <c r="F5192" t="s">
        <v>15031</v>
      </c>
      <c r="G5192" t="s">
        <v>726</v>
      </c>
      <c r="H5192" t="s">
        <v>134</v>
      </c>
      <c r="I5192" t="s">
        <v>135</v>
      </c>
      <c r="J5192" t="s">
        <v>136</v>
      </c>
      <c r="K5192" t="s">
        <v>137</v>
      </c>
      <c r="L5192" t="s">
        <v>15032</v>
      </c>
      <c r="M5192" t="s">
        <v>15033</v>
      </c>
      <c r="N5192">
        <v>3.3277777770000001</v>
      </c>
      <c r="O5192">
        <v>0</v>
      </c>
      <c r="P5192">
        <v>23</v>
      </c>
      <c r="Q5192">
        <v>0</v>
      </c>
      <c r="R5192">
        <v>2</v>
      </c>
      <c r="S5192">
        <v>0</v>
      </c>
      <c r="T5192">
        <v>1</v>
      </c>
      <c r="U5192">
        <v>0</v>
      </c>
      <c r="V5192">
        <v>0</v>
      </c>
      <c r="W5192">
        <v>0</v>
      </c>
      <c r="X5192">
        <v>5.5246885177414882</v>
      </c>
      <c r="Y5192">
        <v>0</v>
      </c>
      <c r="Z5192">
        <v>0.5671558510387068</v>
      </c>
      <c r="AA5192">
        <v>0</v>
      </c>
      <c r="AB5192">
        <v>0.33118045366287113</v>
      </c>
      <c r="AC5192">
        <v>0</v>
      </c>
      <c r="AD5192">
        <v>0</v>
      </c>
      <c r="AE5192">
        <v>6.4230248224430664</v>
      </c>
    </row>
    <row r="5193" spans="1:31" x14ac:dyDescent="0.25">
      <c r="A5193">
        <v>1816659</v>
      </c>
      <c r="B5193">
        <v>1</v>
      </c>
      <c r="C5193" t="s">
        <v>81</v>
      </c>
      <c r="D5193" t="s">
        <v>118</v>
      </c>
      <c r="E5193" t="s">
        <v>146</v>
      </c>
      <c r="F5193" t="s">
        <v>15034</v>
      </c>
      <c r="G5193" t="s">
        <v>170</v>
      </c>
      <c r="H5193" t="s">
        <v>143</v>
      </c>
      <c r="I5193" t="s">
        <v>135</v>
      </c>
      <c r="J5193" t="s">
        <v>136</v>
      </c>
      <c r="K5193" t="s">
        <v>137</v>
      </c>
      <c r="L5193" t="s">
        <v>15035</v>
      </c>
      <c r="M5193" t="s">
        <v>15036</v>
      </c>
      <c r="N5193">
        <v>2.5336111109999999</v>
      </c>
      <c r="O5193">
        <v>0</v>
      </c>
      <c r="P5193">
        <v>4</v>
      </c>
      <c r="Q5193">
        <v>21</v>
      </c>
      <c r="R5193">
        <v>10</v>
      </c>
      <c r="S5193">
        <v>0</v>
      </c>
      <c r="T5193">
        <v>2</v>
      </c>
      <c r="U5193">
        <v>0</v>
      </c>
      <c r="V5193">
        <v>0</v>
      </c>
      <c r="W5193">
        <v>0</v>
      </c>
      <c r="X5193">
        <v>8.0551319091565016E-2</v>
      </c>
      <c r="Y5193">
        <v>25.813094488724079</v>
      </c>
      <c r="Z5193">
        <v>22.206776096823106</v>
      </c>
      <c r="AA5193">
        <v>0</v>
      </c>
      <c r="AB5193">
        <v>0.48548114902403172</v>
      </c>
      <c r="AC5193">
        <v>0</v>
      </c>
      <c r="AD5193">
        <v>0</v>
      </c>
      <c r="AE5193">
        <v>48.585903053662783</v>
      </c>
    </row>
    <row r="5194" spans="1:31" x14ac:dyDescent="0.25">
      <c r="A5194">
        <v>1816664</v>
      </c>
      <c r="B5194">
        <v>1</v>
      </c>
      <c r="C5194" t="s">
        <v>80</v>
      </c>
      <c r="D5194" t="s">
        <v>104</v>
      </c>
      <c r="E5194" t="s">
        <v>140</v>
      </c>
      <c r="F5194" t="s">
        <v>15037</v>
      </c>
      <c r="G5194" t="s">
        <v>263</v>
      </c>
      <c r="H5194" t="s">
        <v>143</v>
      </c>
      <c r="I5194" t="s">
        <v>135</v>
      </c>
      <c r="J5194" t="s">
        <v>136</v>
      </c>
      <c r="K5194" t="s">
        <v>159</v>
      </c>
      <c r="L5194" t="s">
        <v>15038</v>
      </c>
      <c r="M5194" t="s">
        <v>15039</v>
      </c>
      <c r="N5194">
        <v>0.40417388799999998</v>
      </c>
      <c r="O5194">
        <v>3</v>
      </c>
      <c r="P5194">
        <v>0</v>
      </c>
      <c r="Q5194">
        <v>2</v>
      </c>
      <c r="R5194">
        <v>0</v>
      </c>
      <c r="S5194">
        <v>7</v>
      </c>
      <c r="T5194">
        <v>0</v>
      </c>
      <c r="U5194">
        <v>0</v>
      </c>
      <c r="V5194">
        <v>0</v>
      </c>
      <c r="W5194">
        <v>0.29596049828800003</v>
      </c>
      <c r="X5194">
        <v>0</v>
      </c>
      <c r="Y5194">
        <v>0.43439770318065335</v>
      </c>
      <c r="Z5194">
        <v>0</v>
      </c>
      <c r="AA5194">
        <v>3.5718112200647649</v>
      </c>
      <c r="AB5194">
        <v>0</v>
      </c>
      <c r="AC5194">
        <v>0</v>
      </c>
      <c r="AD5194">
        <v>0</v>
      </c>
      <c r="AE5194">
        <v>4.3021694215334181</v>
      </c>
    </row>
    <row r="5195" spans="1:31" x14ac:dyDescent="0.25">
      <c r="A5195">
        <v>1816665</v>
      </c>
      <c r="B5195">
        <v>1</v>
      </c>
      <c r="C5195" t="s">
        <v>80</v>
      </c>
      <c r="D5195" t="s">
        <v>92</v>
      </c>
      <c r="E5195" t="s">
        <v>131</v>
      </c>
      <c r="F5195" t="s">
        <v>15040</v>
      </c>
      <c r="G5195" t="s">
        <v>133</v>
      </c>
      <c r="H5195" t="s">
        <v>134</v>
      </c>
      <c r="I5195" t="s">
        <v>135</v>
      </c>
      <c r="J5195" t="s">
        <v>136</v>
      </c>
      <c r="K5195" t="s">
        <v>137</v>
      </c>
      <c r="L5195" t="s">
        <v>15041</v>
      </c>
      <c r="M5195" t="s">
        <v>15042</v>
      </c>
      <c r="N5195">
        <v>3.2830555549999998</v>
      </c>
      <c r="O5195">
        <v>0</v>
      </c>
      <c r="P5195">
        <v>4</v>
      </c>
      <c r="Q5195">
        <v>0</v>
      </c>
      <c r="R5195">
        <v>0</v>
      </c>
      <c r="S5195">
        <v>0</v>
      </c>
      <c r="T5195">
        <v>2</v>
      </c>
      <c r="U5195">
        <v>0</v>
      </c>
      <c r="V5195">
        <v>0</v>
      </c>
      <c r="W5195">
        <v>0</v>
      </c>
      <c r="X5195">
        <v>3.7296571616681331</v>
      </c>
      <c r="Y5195">
        <v>0</v>
      </c>
      <c r="Z5195">
        <v>0</v>
      </c>
      <c r="AA5195">
        <v>0</v>
      </c>
      <c r="AB5195">
        <v>6.5323491485537337</v>
      </c>
      <c r="AC5195">
        <v>0</v>
      </c>
      <c r="AD5195">
        <v>0</v>
      </c>
      <c r="AE5195">
        <v>10.262006310221867</v>
      </c>
    </row>
    <row r="5196" spans="1:31" x14ac:dyDescent="0.25">
      <c r="A5196">
        <v>1816667</v>
      </c>
      <c r="B5196">
        <v>1</v>
      </c>
      <c r="C5196" t="s">
        <v>80</v>
      </c>
      <c r="D5196" t="s">
        <v>84</v>
      </c>
      <c r="E5196" t="s">
        <v>131</v>
      </c>
      <c r="F5196" t="s">
        <v>15043</v>
      </c>
      <c r="G5196" t="s">
        <v>148</v>
      </c>
      <c r="H5196" t="s">
        <v>134</v>
      </c>
      <c r="I5196" t="s">
        <v>135</v>
      </c>
      <c r="J5196" t="s">
        <v>136</v>
      </c>
      <c r="K5196" t="s">
        <v>137</v>
      </c>
      <c r="L5196" t="s">
        <v>15044</v>
      </c>
      <c r="M5196" t="s">
        <v>15045</v>
      </c>
      <c r="N5196">
        <v>1.7549999999999999</v>
      </c>
      <c r="O5196">
        <v>0</v>
      </c>
      <c r="P5196">
        <v>9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2.6337075105408374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2.6337075105408374</v>
      </c>
    </row>
    <row r="5197" spans="1:31" x14ac:dyDescent="0.25">
      <c r="A5197">
        <v>1816668</v>
      </c>
      <c r="B5197">
        <v>1</v>
      </c>
      <c r="C5197" t="s">
        <v>80</v>
      </c>
      <c r="D5197" t="s">
        <v>97</v>
      </c>
      <c r="E5197" t="s">
        <v>193</v>
      </c>
      <c r="F5197" t="s">
        <v>15046</v>
      </c>
      <c r="G5197" t="s">
        <v>235</v>
      </c>
      <c r="H5197" t="s">
        <v>134</v>
      </c>
      <c r="I5197" t="s">
        <v>135</v>
      </c>
      <c r="J5197" t="s">
        <v>136</v>
      </c>
      <c r="K5197" t="s">
        <v>137</v>
      </c>
      <c r="L5197" t="s">
        <v>15047</v>
      </c>
      <c r="M5197" t="s">
        <v>15048</v>
      </c>
      <c r="N5197">
        <v>1.697777777</v>
      </c>
      <c r="O5197">
        <v>0</v>
      </c>
      <c r="P5197">
        <v>2</v>
      </c>
      <c r="Q5197">
        <v>0</v>
      </c>
      <c r="R5197">
        <v>3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1.3907010951589727</v>
      </c>
      <c r="Y5197">
        <v>0</v>
      </c>
      <c r="Z5197">
        <v>0.53419667315613895</v>
      </c>
      <c r="AA5197">
        <v>0</v>
      </c>
      <c r="AB5197">
        <v>0</v>
      </c>
      <c r="AC5197">
        <v>0</v>
      </c>
      <c r="AD5197">
        <v>0</v>
      </c>
      <c r="AE5197">
        <v>1.9248977683151116</v>
      </c>
    </row>
    <row r="5198" spans="1:31" x14ac:dyDescent="0.25">
      <c r="A5198">
        <v>1816670</v>
      </c>
      <c r="B5198">
        <v>1</v>
      </c>
      <c r="C5198" t="s">
        <v>80</v>
      </c>
      <c r="D5198" t="s">
        <v>97</v>
      </c>
      <c r="E5198" t="s">
        <v>131</v>
      </c>
      <c r="F5198" t="s">
        <v>15049</v>
      </c>
      <c r="G5198" t="s">
        <v>133</v>
      </c>
      <c r="H5198" t="s">
        <v>134</v>
      </c>
      <c r="I5198" t="s">
        <v>135</v>
      </c>
      <c r="J5198" t="s">
        <v>136</v>
      </c>
      <c r="K5198" t="s">
        <v>137</v>
      </c>
      <c r="L5198" t="s">
        <v>15050</v>
      </c>
      <c r="M5198" t="s">
        <v>15051</v>
      </c>
      <c r="N5198">
        <v>3.1552777769999998</v>
      </c>
      <c r="O5198">
        <v>0</v>
      </c>
      <c r="P5198">
        <v>3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0.93064150807239776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0.93064150807239776</v>
      </c>
    </row>
    <row r="5199" spans="1:31" x14ac:dyDescent="0.25">
      <c r="A5199">
        <v>1816671</v>
      </c>
      <c r="B5199">
        <v>1</v>
      </c>
      <c r="C5199" t="s">
        <v>80</v>
      </c>
      <c r="D5199" t="s">
        <v>98</v>
      </c>
      <c r="E5199" t="s">
        <v>193</v>
      </c>
      <c r="F5199" t="s">
        <v>15052</v>
      </c>
      <c r="G5199" t="s">
        <v>235</v>
      </c>
      <c r="H5199" t="s">
        <v>134</v>
      </c>
      <c r="I5199" t="s">
        <v>135</v>
      </c>
      <c r="J5199" t="s">
        <v>136</v>
      </c>
      <c r="K5199" t="s">
        <v>137</v>
      </c>
      <c r="L5199" t="s">
        <v>15053</v>
      </c>
      <c r="M5199" t="s">
        <v>15054</v>
      </c>
      <c r="N5199">
        <v>1.59</v>
      </c>
      <c r="O5199">
        <v>0</v>
      </c>
      <c r="P5199">
        <v>0</v>
      </c>
      <c r="Q5199">
        <v>0</v>
      </c>
      <c r="R5199">
        <v>1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0.18443079405884444</v>
      </c>
      <c r="AA5199">
        <v>0</v>
      </c>
      <c r="AB5199">
        <v>0</v>
      </c>
      <c r="AC5199">
        <v>0</v>
      </c>
      <c r="AD5199">
        <v>0</v>
      </c>
      <c r="AE5199">
        <v>0.18443079405884444</v>
      </c>
    </row>
    <row r="5200" spans="1:31" x14ac:dyDescent="0.25">
      <c r="A5200">
        <v>1816678</v>
      </c>
      <c r="B5200">
        <v>1</v>
      </c>
      <c r="C5200" t="s">
        <v>81</v>
      </c>
      <c r="D5200" t="s">
        <v>113</v>
      </c>
      <c r="E5200" t="s">
        <v>131</v>
      </c>
      <c r="F5200" t="s">
        <v>15055</v>
      </c>
      <c r="G5200" t="s">
        <v>231</v>
      </c>
      <c r="H5200" t="s">
        <v>134</v>
      </c>
      <c r="I5200" t="s">
        <v>135</v>
      </c>
      <c r="J5200" t="s">
        <v>136</v>
      </c>
      <c r="K5200" t="s">
        <v>137</v>
      </c>
      <c r="L5200" t="s">
        <v>15056</v>
      </c>
      <c r="M5200" t="s">
        <v>15057</v>
      </c>
      <c r="N5200">
        <v>1.6116666660000001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0.97339531262123336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0.97339531262123336</v>
      </c>
    </row>
    <row r="5201" spans="1:31" x14ac:dyDescent="0.25">
      <c r="A5201">
        <v>1816679</v>
      </c>
      <c r="B5201">
        <v>1</v>
      </c>
      <c r="C5201" t="s">
        <v>81</v>
      </c>
      <c r="D5201" t="s">
        <v>127</v>
      </c>
      <c r="E5201" t="s">
        <v>146</v>
      </c>
      <c r="F5201" t="s">
        <v>10029</v>
      </c>
      <c r="G5201" t="s">
        <v>142</v>
      </c>
      <c r="H5201" t="s">
        <v>143</v>
      </c>
      <c r="I5201" t="s">
        <v>135</v>
      </c>
      <c r="J5201" t="s">
        <v>136</v>
      </c>
      <c r="K5201" t="s">
        <v>137</v>
      </c>
      <c r="L5201" t="s">
        <v>15058</v>
      </c>
      <c r="M5201" t="s">
        <v>15059</v>
      </c>
      <c r="N5201">
        <v>1.839722222</v>
      </c>
      <c r="O5201">
        <v>0</v>
      </c>
      <c r="P5201">
        <v>382</v>
      </c>
      <c r="Q5201">
        <v>23</v>
      </c>
      <c r="R5201">
        <v>52</v>
      </c>
      <c r="S5201">
        <v>4</v>
      </c>
      <c r="T5201">
        <v>20</v>
      </c>
      <c r="U5201">
        <v>0</v>
      </c>
      <c r="V5201">
        <v>0</v>
      </c>
      <c r="W5201">
        <v>0</v>
      </c>
      <c r="X5201">
        <v>132.57025228957909</v>
      </c>
      <c r="Y5201">
        <v>17.116439741772648</v>
      </c>
      <c r="Z5201">
        <v>52.577539355357345</v>
      </c>
      <c r="AA5201">
        <v>29.224989573752559</v>
      </c>
      <c r="AB5201">
        <v>16.057923515885065</v>
      </c>
      <c r="AC5201">
        <v>0</v>
      </c>
      <c r="AD5201">
        <v>0</v>
      </c>
      <c r="AE5201">
        <v>247.54714447634672</v>
      </c>
    </row>
    <row r="5202" spans="1:31" x14ac:dyDescent="0.25">
      <c r="A5202">
        <v>1816680</v>
      </c>
      <c r="B5202">
        <v>1</v>
      </c>
      <c r="C5202" t="s">
        <v>80</v>
      </c>
      <c r="D5202" t="s">
        <v>101</v>
      </c>
      <c r="E5202" t="s">
        <v>131</v>
      </c>
      <c r="F5202" t="s">
        <v>15060</v>
      </c>
      <c r="G5202" t="s">
        <v>231</v>
      </c>
      <c r="H5202" t="s">
        <v>134</v>
      </c>
      <c r="I5202" t="s">
        <v>135</v>
      </c>
      <c r="J5202" t="s">
        <v>136</v>
      </c>
      <c r="K5202" t="s">
        <v>137</v>
      </c>
      <c r="L5202" t="s">
        <v>15061</v>
      </c>
      <c r="M5202" t="s">
        <v>15062</v>
      </c>
      <c r="N5202">
        <v>2.1872222219999999</v>
      </c>
      <c r="O5202">
        <v>0</v>
      </c>
      <c r="P5202">
        <v>5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1.1871309991105123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1.1871309991105123</v>
      </c>
    </row>
    <row r="5203" spans="1:31" x14ac:dyDescent="0.25">
      <c r="A5203">
        <v>1816684</v>
      </c>
      <c r="B5203">
        <v>1</v>
      </c>
      <c r="C5203" t="s">
        <v>81</v>
      </c>
      <c r="D5203" t="s">
        <v>115</v>
      </c>
      <c r="E5203" t="s">
        <v>193</v>
      </c>
      <c r="F5203" t="s">
        <v>15063</v>
      </c>
      <c r="G5203" t="s">
        <v>235</v>
      </c>
      <c r="H5203" t="s">
        <v>134</v>
      </c>
      <c r="I5203" t="s">
        <v>135</v>
      </c>
      <c r="J5203" t="s">
        <v>136</v>
      </c>
      <c r="K5203" t="s">
        <v>137</v>
      </c>
      <c r="L5203" t="s">
        <v>15064</v>
      </c>
      <c r="M5203" t="s">
        <v>15065</v>
      </c>
      <c r="N5203">
        <v>1.4244444439999999</v>
      </c>
      <c r="O5203">
        <v>0</v>
      </c>
      <c r="P5203">
        <v>0</v>
      </c>
      <c r="Q5203">
        <v>0</v>
      </c>
      <c r="R5203">
        <v>2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</row>
    <row r="5204" spans="1:31" x14ac:dyDescent="0.25">
      <c r="A5204">
        <v>1816685</v>
      </c>
      <c r="B5204">
        <v>1</v>
      </c>
      <c r="C5204" t="s">
        <v>81</v>
      </c>
      <c r="D5204" t="s">
        <v>113</v>
      </c>
      <c r="E5204" t="s">
        <v>193</v>
      </c>
      <c r="F5204" t="s">
        <v>15066</v>
      </c>
      <c r="G5204" t="s">
        <v>2090</v>
      </c>
      <c r="H5204" t="s">
        <v>134</v>
      </c>
      <c r="I5204" t="s">
        <v>135</v>
      </c>
      <c r="J5204" t="s">
        <v>136</v>
      </c>
      <c r="K5204" t="s">
        <v>137</v>
      </c>
      <c r="L5204" t="s">
        <v>15067</v>
      </c>
      <c r="M5204" t="s">
        <v>15068</v>
      </c>
      <c r="N5204">
        <v>2.7147222219999998</v>
      </c>
      <c r="O5204">
        <v>0</v>
      </c>
      <c r="P5204">
        <v>40</v>
      </c>
      <c r="Q5204">
        <v>0</v>
      </c>
      <c r="R5204">
        <v>2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12.0613338038549</v>
      </c>
      <c r="Y5204">
        <v>0</v>
      </c>
      <c r="Z5204">
        <v>4.8583864922702787E-2</v>
      </c>
      <c r="AA5204">
        <v>0</v>
      </c>
      <c r="AB5204">
        <v>0</v>
      </c>
      <c r="AC5204">
        <v>0</v>
      </c>
      <c r="AD5204">
        <v>0</v>
      </c>
      <c r="AE5204">
        <v>12.109917668777603</v>
      </c>
    </row>
    <row r="5205" spans="1:31" x14ac:dyDescent="0.25">
      <c r="A5205">
        <v>1816686</v>
      </c>
      <c r="B5205">
        <v>1</v>
      </c>
      <c r="C5205" t="s">
        <v>80</v>
      </c>
      <c r="D5205" t="s">
        <v>109</v>
      </c>
      <c r="E5205" t="s">
        <v>131</v>
      </c>
      <c r="F5205" t="s">
        <v>15069</v>
      </c>
      <c r="G5205" t="s">
        <v>231</v>
      </c>
      <c r="H5205" t="s">
        <v>134</v>
      </c>
      <c r="I5205" t="s">
        <v>135</v>
      </c>
      <c r="J5205" t="s">
        <v>136</v>
      </c>
      <c r="K5205" t="s">
        <v>137</v>
      </c>
      <c r="L5205" t="s">
        <v>15070</v>
      </c>
      <c r="M5205" t="s">
        <v>15071</v>
      </c>
      <c r="N5205">
        <v>1.6330555550000001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1.62536728204</v>
      </c>
      <c r="AC5205">
        <v>0</v>
      </c>
      <c r="AD5205">
        <v>0</v>
      </c>
      <c r="AE5205">
        <v>1.62536728204</v>
      </c>
    </row>
    <row r="5206" spans="1:31" x14ac:dyDescent="0.25">
      <c r="A5206">
        <v>1816688</v>
      </c>
      <c r="B5206">
        <v>1</v>
      </c>
      <c r="C5206" t="s">
        <v>80</v>
      </c>
      <c r="D5206" t="s">
        <v>108</v>
      </c>
      <c r="E5206" t="s">
        <v>131</v>
      </c>
      <c r="F5206" t="s">
        <v>15072</v>
      </c>
      <c r="G5206" t="s">
        <v>231</v>
      </c>
      <c r="H5206" t="s">
        <v>134</v>
      </c>
      <c r="I5206" t="s">
        <v>135</v>
      </c>
      <c r="J5206" t="s">
        <v>136</v>
      </c>
      <c r="K5206" t="s">
        <v>137</v>
      </c>
      <c r="L5206" t="s">
        <v>15073</v>
      </c>
      <c r="M5206" t="s">
        <v>15074</v>
      </c>
      <c r="N5206">
        <v>4.0033333329999996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0.8849173841361585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0.8849173841361585</v>
      </c>
    </row>
    <row r="5207" spans="1:31" x14ac:dyDescent="0.25">
      <c r="A5207">
        <v>1816689</v>
      </c>
      <c r="B5207">
        <v>1</v>
      </c>
      <c r="C5207" t="s">
        <v>81</v>
      </c>
      <c r="D5207" t="s">
        <v>118</v>
      </c>
      <c r="E5207" t="s">
        <v>146</v>
      </c>
      <c r="F5207" t="s">
        <v>15075</v>
      </c>
      <c r="G5207" t="s">
        <v>170</v>
      </c>
      <c r="H5207" t="s">
        <v>143</v>
      </c>
      <c r="I5207" t="s">
        <v>135</v>
      </c>
      <c r="J5207" t="s">
        <v>136</v>
      </c>
      <c r="K5207" t="s">
        <v>137</v>
      </c>
      <c r="L5207" t="s">
        <v>15076</v>
      </c>
      <c r="M5207" t="s">
        <v>15077</v>
      </c>
      <c r="N5207">
        <v>4.2305555549999996</v>
      </c>
      <c r="O5207">
        <v>0</v>
      </c>
      <c r="P5207">
        <v>0</v>
      </c>
      <c r="Q5207">
        <v>12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41.989662909191537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41.989662909191537</v>
      </c>
    </row>
    <row r="5208" spans="1:31" x14ac:dyDescent="0.25">
      <c r="A5208">
        <v>1816690</v>
      </c>
      <c r="B5208">
        <v>1</v>
      </c>
      <c r="C5208" t="s">
        <v>80</v>
      </c>
      <c r="D5208" t="s">
        <v>83</v>
      </c>
      <c r="E5208" t="s">
        <v>146</v>
      </c>
      <c r="F5208" t="s">
        <v>15078</v>
      </c>
      <c r="G5208" t="s">
        <v>170</v>
      </c>
      <c r="H5208" t="s">
        <v>143</v>
      </c>
      <c r="I5208" t="s">
        <v>135</v>
      </c>
      <c r="J5208" t="s">
        <v>136</v>
      </c>
      <c r="K5208" t="s">
        <v>137</v>
      </c>
      <c r="L5208" t="s">
        <v>15079</v>
      </c>
      <c r="M5208" t="s">
        <v>15080</v>
      </c>
      <c r="N5208">
        <v>1.1244444440000001</v>
      </c>
      <c r="O5208">
        <v>0</v>
      </c>
      <c r="P5208">
        <v>0</v>
      </c>
      <c r="Q5208">
        <v>1</v>
      </c>
      <c r="R5208">
        <v>0</v>
      </c>
      <c r="S5208">
        <v>8</v>
      </c>
      <c r="T5208">
        <v>33</v>
      </c>
      <c r="U5208">
        <v>8</v>
      </c>
      <c r="V5208">
        <v>13</v>
      </c>
      <c r="W5208">
        <v>0</v>
      </c>
      <c r="X5208">
        <v>0</v>
      </c>
      <c r="Y5208">
        <v>1.5485230061513917</v>
      </c>
      <c r="Z5208">
        <v>0</v>
      </c>
      <c r="AA5208">
        <v>61.658644082900508</v>
      </c>
      <c r="AB5208">
        <v>79.247102963517193</v>
      </c>
      <c r="AC5208">
        <v>593.0674059337581</v>
      </c>
      <c r="AD5208">
        <v>241.76346520450574</v>
      </c>
      <c r="AE5208">
        <v>977.28514119083297</v>
      </c>
    </row>
    <row r="5209" spans="1:31" x14ac:dyDescent="0.25">
      <c r="A5209">
        <v>1816691</v>
      </c>
      <c r="B5209">
        <v>1</v>
      </c>
      <c r="C5209" t="s">
        <v>80</v>
      </c>
      <c r="D5209" t="s">
        <v>90</v>
      </c>
      <c r="E5209" t="s">
        <v>193</v>
      </c>
      <c r="F5209" t="s">
        <v>15081</v>
      </c>
      <c r="G5209" t="s">
        <v>235</v>
      </c>
      <c r="H5209" t="s">
        <v>134</v>
      </c>
      <c r="I5209" t="s">
        <v>135</v>
      </c>
      <c r="J5209" t="s">
        <v>136</v>
      </c>
      <c r="K5209" t="s">
        <v>137</v>
      </c>
      <c r="L5209" t="s">
        <v>15082</v>
      </c>
      <c r="M5209" t="s">
        <v>15083</v>
      </c>
      <c r="N5209">
        <v>2.6077777769999999</v>
      </c>
      <c r="O5209">
        <v>0</v>
      </c>
      <c r="P5209">
        <v>148</v>
      </c>
      <c r="Q5209">
        <v>0</v>
      </c>
      <c r="R5209">
        <v>0</v>
      </c>
      <c r="S5209">
        <v>0</v>
      </c>
      <c r="T5209">
        <v>6</v>
      </c>
      <c r="U5209">
        <v>0</v>
      </c>
      <c r="V5209">
        <v>0</v>
      </c>
      <c r="W5209">
        <v>0</v>
      </c>
      <c r="X5209">
        <v>94.096461624012818</v>
      </c>
      <c r="Y5209">
        <v>0</v>
      </c>
      <c r="Z5209">
        <v>0</v>
      </c>
      <c r="AA5209">
        <v>0</v>
      </c>
      <c r="AB5209">
        <v>1.3020840344901379</v>
      </c>
      <c r="AC5209">
        <v>0</v>
      </c>
      <c r="AD5209">
        <v>0</v>
      </c>
      <c r="AE5209">
        <v>95.398545658502954</v>
      </c>
    </row>
    <row r="5210" spans="1:31" x14ac:dyDescent="0.25">
      <c r="A5210">
        <v>1816692</v>
      </c>
      <c r="B5210">
        <v>1</v>
      </c>
      <c r="C5210" t="s">
        <v>80</v>
      </c>
      <c r="D5210" t="s">
        <v>95</v>
      </c>
      <c r="E5210" t="s">
        <v>146</v>
      </c>
      <c r="F5210" t="s">
        <v>15084</v>
      </c>
      <c r="G5210" t="s">
        <v>170</v>
      </c>
      <c r="H5210" t="s">
        <v>143</v>
      </c>
      <c r="I5210" t="s">
        <v>135</v>
      </c>
      <c r="J5210" t="s">
        <v>136</v>
      </c>
      <c r="K5210" t="s">
        <v>137</v>
      </c>
      <c r="L5210" t="s">
        <v>15085</v>
      </c>
      <c r="M5210" t="s">
        <v>15086</v>
      </c>
      <c r="N5210">
        <v>1.72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478.62195703148069</v>
      </c>
      <c r="AD5210">
        <v>0</v>
      </c>
      <c r="AE5210">
        <v>478.62195703148069</v>
      </c>
    </row>
    <row r="5211" spans="1:31" x14ac:dyDescent="0.25">
      <c r="A5211">
        <v>1816694</v>
      </c>
      <c r="B5211">
        <v>1</v>
      </c>
      <c r="C5211" t="s">
        <v>80</v>
      </c>
      <c r="D5211" t="s">
        <v>84</v>
      </c>
      <c r="E5211" t="s">
        <v>131</v>
      </c>
      <c r="F5211" t="s">
        <v>15087</v>
      </c>
      <c r="G5211" t="s">
        <v>148</v>
      </c>
      <c r="H5211" t="s">
        <v>134</v>
      </c>
      <c r="I5211" t="s">
        <v>135</v>
      </c>
      <c r="J5211" t="s">
        <v>136</v>
      </c>
      <c r="K5211" t="s">
        <v>137</v>
      </c>
      <c r="L5211" t="s">
        <v>15088</v>
      </c>
      <c r="M5211" t="s">
        <v>15089</v>
      </c>
      <c r="N5211">
        <v>2.4533333329999998</v>
      </c>
      <c r="O5211">
        <v>0</v>
      </c>
      <c r="P5211">
        <v>2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1.6432640691427949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1.6432640691427949</v>
      </c>
    </row>
    <row r="5212" spans="1:31" x14ac:dyDescent="0.25">
      <c r="A5212">
        <v>1816696</v>
      </c>
      <c r="B5212">
        <v>1</v>
      </c>
      <c r="C5212" t="s">
        <v>80</v>
      </c>
      <c r="D5212" t="s">
        <v>96</v>
      </c>
      <c r="E5212" t="s">
        <v>131</v>
      </c>
      <c r="F5212" t="s">
        <v>15090</v>
      </c>
      <c r="G5212" t="s">
        <v>209</v>
      </c>
      <c r="H5212" t="s">
        <v>134</v>
      </c>
      <c r="I5212" t="s">
        <v>135</v>
      </c>
      <c r="J5212" t="s">
        <v>136</v>
      </c>
      <c r="K5212" t="s">
        <v>137</v>
      </c>
      <c r="L5212" t="s">
        <v>15091</v>
      </c>
      <c r="M5212" t="s">
        <v>15092</v>
      </c>
      <c r="N5212">
        <v>3.9997222219999999</v>
      </c>
      <c r="O5212">
        <v>0</v>
      </c>
      <c r="P5212">
        <v>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1.022413391290361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1.022413391290361</v>
      </c>
    </row>
    <row r="5213" spans="1:31" x14ac:dyDescent="0.25">
      <c r="A5213">
        <v>1816698</v>
      </c>
      <c r="B5213">
        <v>1</v>
      </c>
      <c r="C5213" t="s">
        <v>81</v>
      </c>
      <c r="D5213" t="s">
        <v>123</v>
      </c>
      <c r="E5213" t="s">
        <v>131</v>
      </c>
      <c r="F5213" t="s">
        <v>15093</v>
      </c>
      <c r="G5213" t="s">
        <v>231</v>
      </c>
      <c r="H5213" t="s">
        <v>134</v>
      </c>
      <c r="I5213" t="s">
        <v>135</v>
      </c>
      <c r="J5213" t="s">
        <v>136</v>
      </c>
      <c r="K5213" t="s">
        <v>137</v>
      </c>
      <c r="L5213" t="s">
        <v>15094</v>
      </c>
      <c r="M5213" t="s">
        <v>15095</v>
      </c>
      <c r="N5213">
        <v>3.0586111109999998</v>
      </c>
      <c r="O5213">
        <v>0</v>
      </c>
      <c r="P5213">
        <v>4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1.9546503911223001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1.9546503911223001</v>
      </c>
    </row>
    <row r="5214" spans="1:31" x14ac:dyDescent="0.25">
      <c r="A5214">
        <v>1816699</v>
      </c>
      <c r="B5214">
        <v>1</v>
      </c>
      <c r="C5214" t="s">
        <v>81</v>
      </c>
      <c r="D5214" t="s">
        <v>123</v>
      </c>
      <c r="E5214" t="s">
        <v>326</v>
      </c>
      <c r="F5214" t="s">
        <v>15096</v>
      </c>
      <c r="G5214" t="s">
        <v>209</v>
      </c>
      <c r="H5214" t="s">
        <v>134</v>
      </c>
      <c r="I5214" t="s">
        <v>135</v>
      </c>
      <c r="J5214" t="s">
        <v>136</v>
      </c>
      <c r="K5214" t="s">
        <v>137</v>
      </c>
      <c r="L5214" t="s">
        <v>15097</v>
      </c>
      <c r="M5214" t="s">
        <v>15098</v>
      </c>
      <c r="N5214">
        <v>2.3758333330000001</v>
      </c>
      <c r="O5214">
        <v>0</v>
      </c>
      <c r="P5214">
        <v>94</v>
      </c>
      <c r="Q5214">
        <v>0</v>
      </c>
      <c r="R5214">
        <v>0</v>
      </c>
      <c r="S5214">
        <v>0</v>
      </c>
      <c r="T5214">
        <v>22</v>
      </c>
      <c r="U5214">
        <v>0</v>
      </c>
      <c r="V5214">
        <v>0</v>
      </c>
      <c r="W5214">
        <v>0</v>
      </c>
      <c r="X5214">
        <v>54.881398148770572</v>
      </c>
      <c r="Y5214">
        <v>0</v>
      </c>
      <c r="Z5214">
        <v>0</v>
      </c>
      <c r="AA5214">
        <v>0</v>
      </c>
      <c r="AB5214">
        <v>51.657582616121054</v>
      </c>
      <c r="AC5214">
        <v>0</v>
      </c>
      <c r="AD5214">
        <v>0</v>
      </c>
      <c r="AE5214">
        <v>106.53898076489162</v>
      </c>
    </row>
    <row r="5215" spans="1:31" x14ac:dyDescent="0.25">
      <c r="A5215">
        <v>1816700</v>
      </c>
      <c r="B5215">
        <v>1</v>
      </c>
      <c r="C5215" t="s">
        <v>81</v>
      </c>
      <c r="D5215" t="s">
        <v>120</v>
      </c>
      <c r="E5215" t="s">
        <v>193</v>
      </c>
      <c r="F5215" t="s">
        <v>15099</v>
      </c>
      <c r="G5215" t="s">
        <v>235</v>
      </c>
      <c r="H5215" t="s">
        <v>134</v>
      </c>
      <c r="I5215" t="s">
        <v>135</v>
      </c>
      <c r="J5215" t="s">
        <v>136</v>
      </c>
      <c r="K5215" t="s">
        <v>137</v>
      </c>
      <c r="L5215" t="s">
        <v>15100</v>
      </c>
      <c r="M5215" t="s">
        <v>15101</v>
      </c>
      <c r="N5215">
        <v>1.749166666</v>
      </c>
      <c r="O5215">
        <v>0</v>
      </c>
      <c r="P5215">
        <v>2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0.78695711019277503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0.78695711019277503</v>
      </c>
    </row>
    <row r="5216" spans="1:31" x14ac:dyDescent="0.25">
      <c r="A5216">
        <v>1816703</v>
      </c>
      <c r="B5216">
        <v>1</v>
      </c>
      <c r="C5216" t="s">
        <v>80</v>
      </c>
      <c r="D5216" t="s">
        <v>83</v>
      </c>
      <c r="E5216" t="s">
        <v>339</v>
      </c>
      <c r="F5216" t="s">
        <v>7217</v>
      </c>
      <c r="G5216" t="s">
        <v>142</v>
      </c>
      <c r="H5216" t="s">
        <v>5442</v>
      </c>
      <c r="I5216" t="s">
        <v>135</v>
      </c>
      <c r="J5216" t="s">
        <v>136</v>
      </c>
      <c r="K5216" t="s">
        <v>137</v>
      </c>
      <c r="L5216" t="s">
        <v>15102</v>
      </c>
      <c r="M5216" t="s">
        <v>15103</v>
      </c>
      <c r="N5216">
        <v>0.158611111</v>
      </c>
      <c r="O5216">
        <v>0</v>
      </c>
      <c r="P5216">
        <v>12827</v>
      </c>
      <c r="Q5216">
        <v>0</v>
      </c>
      <c r="R5216">
        <v>0</v>
      </c>
      <c r="S5216">
        <v>8</v>
      </c>
      <c r="T5216">
        <v>1542</v>
      </c>
      <c r="U5216">
        <v>2</v>
      </c>
      <c r="V5216">
        <v>28</v>
      </c>
      <c r="W5216">
        <v>0</v>
      </c>
      <c r="X5216">
        <v>558.60319264258703</v>
      </c>
      <c r="Y5216">
        <v>0</v>
      </c>
      <c r="Z5216">
        <v>0</v>
      </c>
      <c r="AA5216">
        <v>211.67071096235358</v>
      </c>
      <c r="AB5216">
        <v>123.10985792651178</v>
      </c>
      <c r="AC5216">
        <v>7.3949287911533048</v>
      </c>
      <c r="AD5216">
        <v>98.774605921345923</v>
      </c>
      <c r="AE5216">
        <v>999.55329624395165</v>
      </c>
    </row>
    <row r="5217" spans="1:31" x14ac:dyDescent="0.25">
      <c r="A5217">
        <v>1816705</v>
      </c>
      <c r="B5217">
        <v>1</v>
      </c>
      <c r="C5217" t="s">
        <v>80</v>
      </c>
      <c r="D5217" t="s">
        <v>83</v>
      </c>
      <c r="E5217" t="s">
        <v>339</v>
      </c>
      <c r="F5217" t="s">
        <v>15104</v>
      </c>
      <c r="G5217" t="s">
        <v>142</v>
      </c>
      <c r="H5217" t="s">
        <v>5442</v>
      </c>
      <c r="I5217" t="s">
        <v>135</v>
      </c>
      <c r="J5217" t="s">
        <v>136</v>
      </c>
      <c r="K5217" t="s">
        <v>137</v>
      </c>
      <c r="L5217" t="s">
        <v>15105</v>
      </c>
      <c r="M5217" t="s">
        <v>15106</v>
      </c>
      <c r="N5217">
        <v>0.16561388799999999</v>
      </c>
      <c r="O5217">
        <v>0</v>
      </c>
      <c r="P5217">
        <v>18753</v>
      </c>
      <c r="Q5217">
        <v>0</v>
      </c>
      <c r="R5217">
        <v>0</v>
      </c>
      <c r="S5217">
        <v>5</v>
      </c>
      <c r="T5217">
        <v>3379</v>
      </c>
      <c r="U5217">
        <v>0</v>
      </c>
      <c r="V5217">
        <v>30</v>
      </c>
      <c r="W5217">
        <v>0</v>
      </c>
      <c r="X5217">
        <v>845.17295842608655</v>
      </c>
      <c r="Y5217">
        <v>0</v>
      </c>
      <c r="Z5217">
        <v>0</v>
      </c>
      <c r="AA5217">
        <v>52.938025528990643</v>
      </c>
      <c r="AB5217">
        <v>280.97199458570566</v>
      </c>
      <c r="AC5217">
        <v>0</v>
      </c>
      <c r="AD5217">
        <v>51.158617596848181</v>
      </c>
      <c r="AE5217">
        <v>1230.2415961376312</v>
      </c>
    </row>
    <row r="5218" spans="1:31" x14ac:dyDescent="0.25">
      <c r="A5218">
        <v>1816706</v>
      </c>
      <c r="B5218">
        <v>1</v>
      </c>
      <c r="C5218" t="s">
        <v>80</v>
      </c>
      <c r="D5218" t="s">
        <v>83</v>
      </c>
      <c r="E5218" t="s">
        <v>339</v>
      </c>
      <c r="F5218" t="s">
        <v>15107</v>
      </c>
      <c r="G5218" t="s">
        <v>142</v>
      </c>
      <c r="H5218" t="s">
        <v>5442</v>
      </c>
      <c r="I5218" t="s">
        <v>135</v>
      </c>
      <c r="J5218" t="s">
        <v>136</v>
      </c>
      <c r="K5218" t="s">
        <v>137</v>
      </c>
      <c r="L5218" t="s">
        <v>15108</v>
      </c>
      <c r="M5218" t="s">
        <v>15109</v>
      </c>
      <c r="N5218">
        <v>0.13455555499999999</v>
      </c>
      <c r="O5218">
        <v>9</v>
      </c>
      <c r="P5218">
        <v>1879</v>
      </c>
      <c r="Q5218">
        <v>17</v>
      </c>
      <c r="R5218">
        <v>325</v>
      </c>
      <c r="S5218">
        <v>82</v>
      </c>
      <c r="T5218">
        <v>718</v>
      </c>
      <c r="U5218">
        <v>9</v>
      </c>
      <c r="V5218">
        <v>2</v>
      </c>
      <c r="W5218">
        <v>0.74996232112981676</v>
      </c>
      <c r="X5218">
        <v>90.234609850742402</v>
      </c>
      <c r="Y5218">
        <v>3.4591313894700937</v>
      </c>
      <c r="Z5218">
        <v>18.663471463454609</v>
      </c>
      <c r="AA5218">
        <v>63.724070618583696</v>
      </c>
      <c r="AB5218">
        <v>98.041012720167842</v>
      </c>
      <c r="AC5218">
        <v>88.288157480031316</v>
      </c>
      <c r="AD5218">
        <v>0.73706733493127785</v>
      </c>
      <c r="AE5218">
        <v>363.89748317851104</v>
      </c>
    </row>
    <row r="5219" spans="1:31" x14ac:dyDescent="0.25">
      <c r="A5219">
        <v>1816708</v>
      </c>
      <c r="B5219">
        <v>1</v>
      </c>
      <c r="C5219" t="s">
        <v>80</v>
      </c>
      <c r="D5219" t="s">
        <v>83</v>
      </c>
      <c r="E5219" t="s">
        <v>339</v>
      </c>
      <c r="F5219" t="s">
        <v>15110</v>
      </c>
      <c r="G5219" t="s">
        <v>142</v>
      </c>
      <c r="H5219" t="s">
        <v>5442</v>
      </c>
      <c r="I5219" t="s">
        <v>135</v>
      </c>
      <c r="J5219" t="s">
        <v>136</v>
      </c>
      <c r="K5219" t="s">
        <v>137</v>
      </c>
      <c r="L5219" t="s">
        <v>15111</v>
      </c>
      <c r="M5219" t="s">
        <v>15112</v>
      </c>
      <c r="N5219">
        <v>0.13570083299999999</v>
      </c>
      <c r="O5219">
        <v>0</v>
      </c>
      <c r="P5219">
        <v>0</v>
      </c>
      <c r="Q5219">
        <v>7</v>
      </c>
      <c r="R5219">
        <v>0</v>
      </c>
      <c r="S5219">
        <v>19</v>
      </c>
      <c r="T5219">
        <v>234</v>
      </c>
      <c r="U5219">
        <v>21</v>
      </c>
      <c r="V5219">
        <v>29</v>
      </c>
      <c r="W5219">
        <v>0</v>
      </c>
      <c r="X5219">
        <v>0</v>
      </c>
      <c r="Y5219">
        <v>0.86152423206992013</v>
      </c>
      <c r="Z5219">
        <v>0</v>
      </c>
      <c r="AA5219">
        <v>13.403508048396313</v>
      </c>
      <c r="AB5219">
        <v>53.367416368894347</v>
      </c>
      <c r="AC5219">
        <v>199.64441730060867</v>
      </c>
      <c r="AD5219">
        <v>68.613221335433067</v>
      </c>
      <c r="AE5219">
        <v>335.89008728540233</v>
      </c>
    </row>
    <row r="5220" spans="1:31" x14ac:dyDescent="0.25">
      <c r="A5220">
        <v>1816709</v>
      </c>
      <c r="B5220">
        <v>1</v>
      </c>
      <c r="C5220" t="s">
        <v>80</v>
      </c>
      <c r="D5220" t="s">
        <v>83</v>
      </c>
      <c r="E5220" t="s">
        <v>339</v>
      </c>
      <c r="F5220" t="s">
        <v>15113</v>
      </c>
      <c r="G5220" t="s">
        <v>142</v>
      </c>
      <c r="H5220" t="s">
        <v>5442</v>
      </c>
      <c r="I5220" t="s">
        <v>135</v>
      </c>
      <c r="J5220" t="s">
        <v>136</v>
      </c>
      <c r="K5220" t="s">
        <v>137</v>
      </c>
      <c r="L5220" t="s">
        <v>15114</v>
      </c>
      <c r="M5220" t="s">
        <v>15115</v>
      </c>
      <c r="N5220">
        <v>0.14893055499999999</v>
      </c>
      <c r="O5220">
        <v>0</v>
      </c>
      <c r="P5220">
        <v>323</v>
      </c>
      <c r="Q5220">
        <v>0</v>
      </c>
      <c r="R5220">
        <v>0</v>
      </c>
      <c r="S5220">
        <v>12</v>
      </c>
      <c r="T5220">
        <v>62</v>
      </c>
      <c r="U5220">
        <v>8</v>
      </c>
      <c r="V5220">
        <v>12</v>
      </c>
      <c r="W5220">
        <v>0</v>
      </c>
      <c r="X5220">
        <v>15.245893129969989</v>
      </c>
      <c r="Y5220">
        <v>0</v>
      </c>
      <c r="Z5220">
        <v>0</v>
      </c>
      <c r="AA5220">
        <v>20.387795837705863</v>
      </c>
      <c r="AB5220">
        <v>24.549676643771651</v>
      </c>
      <c r="AC5220">
        <v>362.64776368853279</v>
      </c>
      <c r="AD5220">
        <v>23.678816776056831</v>
      </c>
      <c r="AE5220">
        <v>446.50994607603707</v>
      </c>
    </row>
    <row r="5221" spans="1:31" x14ac:dyDescent="0.25">
      <c r="A5221">
        <v>1816711</v>
      </c>
      <c r="B5221">
        <v>1</v>
      </c>
      <c r="C5221" t="s">
        <v>80</v>
      </c>
      <c r="D5221" t="s">
        <v>83</v>
      </c>
      <c r="E5221" t="s">
        <v>339</v>
      </c>
      <c r="F5221" t="s">
        <v>15116</v>
      </c>
      <c r="G5221" t="s">
        <v>142</v>
      </c>
      <c r="H5221" t="s">
        <v>5442</v>
      </c>
      <c r="I5221" t="s">
        <v>135</v>
      </c>
      <c r="J5221" t="s">
        <v>136</v>
      </c>
      <c r="K5221" t="s">
        <v>137</v>
      </c>
      <c r="L5221" t="s">
        <v>15117</v>
      </c>
      <c r="M5221" t="s">
        <v>15118</v>
      </c>
      <c r="N5221">
        <v>0.12322222200000001</v>
      </c>
      <c r="O5221">
        <v>0</v>
      </c>
      <c r="P5221">
        <v>824</v>
      </c>
      <c r="Q5221">
        <v>2</v>
      </c>
      <c r="R5221">
        <v>0</v>
      </c>
      <c r="S5221">
        <v>11</v>
      </c>
      <c r="T5221">
        <v>195</v>
      </c>
      <c r="U5221">
        <v>15</v>
      </c>
      <c r="V5221">
        <v>15</v>
      </c>
      <c r="W5221">
        <v>0</v>
      </c>
      <c r="X5221">
        <v>32.360710453449727</v>
      </c>
      <c r="Y5221">
        <v>9.9710428904326673E-2</v>
      </c>
      <c r="Z5221">
        <v>0</v>
      </c>
      <c r="AA5221">
        <v>62.270921262177261</v>
      </c>
      <c r="AB5221">
        <v>24.931159506913193</v>
      </c>
      <c r="AC5221">
        <v>197.85326599304392</v>
      </c>
      <c r="AD5221">
        <v>12.517542091099145</v>
      </c>
      <c r="AE5221">
        <v>330.03330973558752</v>
      </c>
    </row>
    <row r="5222" spans="1:31" x14ac:dyDescent="0.25">
      <c r="A5222">
        <v>1816713</v>
      </c>
      <c r="B5222">
        <v>1</v>
      </c>
      <c r="C5222" t="s">
        <v>80</v>
      </c>
      <c r="D5222" t="s">
        <v>83</v>
      </c>
      <c r="E5222" t="s">
        <v>339</v>
      </c>
      <c r="F5222" t="s">
        <v>15119</v>
      </c>
      <c r="G5222" t="s">
        <v>15120</v>
      </c>
      <c r="H5222" t="s">
        <v>5442</v>
      </c>
      <c r="I5222" t="s">
        <v>135</v>
      </c>
      <c r="J5222" t="s">
        <v>136</v>
      </c>
      <c r="K5222" t="s">
        <v>137</v>
      </c>
      <c r="L5222" t="s">
        <v>15121</v>
      </c>
      <c r="M5222" t="s">
        <v>15122</v>
      </c>
      <c r="N5222">
        <v>0.266666666</v>
      </c>
      <c r="O5222">
        <v>0</v>
      </c>
      <c r="P5222">
        <v>129</v>
      </c>
      <c r="Q5222">
        <v>0</v>
      </c>
      <c r="R5222">
        <v>1</v>
      </c>
      <c r="S5222">
        <v>35</v>
      </c>
      <c r="T5222">
        <v>13</v>
      </c>
      <c r="U5222">
        <v>20</v>
      </c>
      <c r="V5222">
        <v>3</v>
      </c>
      <c r="W5222">
        <v>0</v>
      </c>
      <c r="X5222">
        <v>11.118389103777872</v>
      </c>
      <c r="Y5222">
        <v>0</v>
      </c>
      <c r="Z5222">
        <v>1.2536997696533334E-2</v>
      </c>
      <c r="AA5222">
        <v>66.37245515465149</v>
      </c>
      <c r="AB5222">
        <v>2.2583525633424002</v>
      </c>
      <c r="AC5222">
        <v>219.61953944974269</v>
      </c>
      <c r="AD5222">
        <v>27.495780073334934</v>
      </c>
      <c r="AE5222">
        <v>326.87705334254588</v>
      </c>
    </row>
    <row r="5223" spans="1:31" x14ac:dyDescent="0.25">
      <c r="A5223">
        <v>1816714</v>
      </c>
      <c r="B5223">
        <v>1</v>
      </c>
      <c r="C5223" t="s">
        <v>80</v>
      </c>
      <c r="D5223" t="s">
        <v>83</v>
      </c>
      <c r="E5223" t="s">
        <v>339</v>
      </c>
      <c r="F5223" t="s">
        <v>15123</v>
      </c>
      <c r="G5223" t="s">
        <v>142</v>
      </c>
      <c r="H5223" t="s">
        <v>5442</v>
      </c>
      <c r="I5223" t="s">
        <v>135</v>
      </c>
      <c r="J5223" t="s">
        <v>136</v>
      </c>
      <c r="K5223" t="s">
        <v>137</v>
      </c>
      <c r="L5223" t="s">
        <v>15121</v>
      </c>
      <c r="M5223" t="s">
        <v>15124</v>
      </c>
      <c r="N5223">
        <v>0.13027777700000001</v>
      </c>
      <c r="O5223">
        <v>0</v>
      </c>
      <c r="P5223">
        <v>1330</v>
      </c>
      <c r="Q5223">
        <v>0</v>
      </c>
      <c r="R5223">
        <v>0</v>
      </c>
      <c r="S5223">
        <v>0</v>
      </c>
      <c r="T5223">
        <v>15</v>
      </c>
      <c r="U5223">
        <v>0</v>
      </c>
      <c r="V5223">
        <v>0</v>
      </c>
      <c r="W5223">
        <v>0</v>
      </c>
      <c r="X5223">
        <v>48.142471109741386</v>
      </c>
      <c r="Y5223">
        <v>0</v>
      </c>
      <c r="Z5223">
        <v>0</v>
      </c>
      <c r="AA5223">
        <v>0</v>
      </c>
      <c r="AB5223">
        <v>5.4459561146662265</v>
      </c>
      <c r="AC5223">
        <v>0</v>
      </c>
      <c r="AD5223">
        <v>0</v>
      </c>
      <c r="AE5223">
        <v>53.58842722440761</v>
      </c>
    </row>
    <row r="5224" spans="1:31" x14ac:dyDescent="0.25">
      <c r="A5224">
        <v>1816715</v>
      </c>
      <c r="B5224">
        <v>1</v>
      </c>
      <c r="C5224" t="s">
        <v>80</v>
      </c>
      <c r="D5224" t="s">
        <v>83</v>
      </c>
      <c r="E5224" t="s">
        <v>339</v>
      </c>
      <c r="F5224" t="s">
        <v>1652</v>
      </c>
      <c r="G5224" t="s">
        <v>142</v>
      </c>
      <c r="H5224" t="s">
        <v>5442</v>
      </c>
      <c r="I5224" t="s">
        <v>135</v>
      </c>
      <c r="J5224" t="s">
        <v>136</v>
      </c>
      <c r="K5224" t="s">
        <v>137</v>
      </c>
      <c r="L5224" t="s">
        <v>15121</v>
      </c>
      <c r="M5224" t="s">
        <v>15124</v>
      </c>
      <c r="N5224">
        <v>0.13027777700000001</v>
      </c>
      <c r="O5224">
        <v>0</v>
      </c>
      <c r="P5224">
        <v>0</v>
      </c>
      <c r="Q5224">
        <v>0</v>
      </c>
      <c r="R5224">
        <v>0</v>
      </c>
      <c r="S5224">
        <v>4</v>
      </c>
      <c r="T5224">
        <v>324</v>
      </c>
      <c r="U5224">
        <v>5</v>
      </c>
      <c r="V5224">
        <v>24</v>
      </c>
      <c r="W5224">
        <v>0</v>
      </c>
      <c r="X5224">
        <v>0</v>
      </c>
      <c r="Y5224">
        <v>0</v>
      </c>
      <c r="Z5224">
        <v>0</v>
      </c>
      <c r="AA5224">
        <v>9.9294831789285709</v>
      </c>
      <c r="AB5224">
        <v>38.490349130332014</v>
      </c>
      <c r="AC5224">
        <v>45.025661433625473</v>
      </c>
      <c r="AD5224">
        <v>25.190171647892726</v>
      </c>
      <c r="AE5224">
        <v>118.63566539077878</v>
      </c>
    </row>
    <row r="5225" spans="1:31" x14ac:dyDescent="0.25">
      <c r="A5225">
        <v>1816717</v>
      </c>
      <c r="B5225">
        <v>1</v>
      </c>
      <c r="C5225" t="s">
        <v>80</v>
      </c>
      <c r="D5225" t="s">
        <v>106</v>
      </c>
      <c r="E5225" t="s">
        <v>193</v>
      </c>
      <c r="F5225" t="s">
        <v>15125</v>
      </c>
      <c r="G5225" t="s">
        <v>235</v>
      </c>
      <c r="H5225" t="s">
        <v>134</v>
      </c>
      <c r="I5225" t="s">
        <v>135</v>
      </c>
      <c r="J5225" t="s">
        <v>136</v>
      </c>
      <c r="K5225" t="s">
        <v>137</v>
      </c>
      <c r="L5225" t="s">
        <v>15126</v>
      </c>
      <c r="M5225" t="s">
        <v>15127</v>
      </c>
      <c r="N5225">
        <v>1.475833333</v>
      </c>
      <c r="O5225">
        <v>0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</row>
    <row r="5226" spans="1:31" x14ac:dyDescent="0.25">
      <c r="A5226">
        <v>1816718</v>
      </c>
      <c r="B5226">
        <v>1</v>
      </c>
      <c r="C5226" t="s">
        <v>80</v>
      </c>
      <c r="D5226" t="s">
        <v>90</v>
      </c>
      <c r="E5226" t="s">
        <v>131</v>
      </c>
      <c r="F5226" t="s">
        <v>15128</v>
      </c>
      <c r="G5226" t="s">
        <v>148</v>
      </c>
      <c r="H5226" t="s">
        <v>134</v>
      </c>
      <c r="I5226" t="s">
        <v>135</v>
      </c>
      <c r="J5226" t="s">
        <v>136</v>
      </c>
      <c r="K5226" t="s">
        <v>137</v>
      </c>
      <c r="L5226" t="s">
        <v>15129</v>
      </c>
      <c r="M5226" t="s">
        <v>15130</v>
      </c>
      <c r="N5226">
        <v>4.9366666659999998</v>
      </c>
      <c r="O5226">
        <v>0</v>
      </c>
      <c r="P5226">
        <v>4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4.8719244328438833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4.8719244328438833</v>
      </c>
    </row>
    <row r="5227" spans="1:31" x14ac:dyDescent="0.25">
      <c r="A5227">
        <v>1816719</v>
      </c>
      <c r="B5227">
        <v>1</v>
      </c>
      <c r="C5227" t="s">
        <v>80</v>
      </c>
      <c r="D5227" t="s">
        <v>93</v>
      </c>
      <c r="E5227" t="s">
        <v>131</v>
      </c>
      <c r="F5227" t="s">
        <v>15131</v>
      </c>
      <c r="G5227" t="s">
        <v>231</v>
      </c>
      <c r="H5227" t="s">
        <v>134</v>
      </c>
      <c r="I5227" t="s">
        <v>135</v>
      </c>
      <c r="J5227" t="s">
        <v>136</v>
      </c>
      <c r="K5227" t="s">
        <v>137</v>
      </c>
      <c r="L5227" t="s">
        <v>15132</v>
      </c>
      <c r="M5227" t="s">
        <v>15133</v>
      </c>
      <c r="N5227">
        <v>2.6602777770000001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1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0.85767312985369581</v>
      </c>
      <c r="AC5227">
        <v>0</v>
      </c>
      <c r="AD5227">
        <v>0</v>
      </c>
      <c r="AE5227">
        <v>0.85767312985369581</v>
      </c>
    </row>
    <row r="5228" spans="1:31" x14ac:dyDescent="0.25">
      <c r="A5228">
        <v>1816723</v>
      </c>
      <c r="B5228">
        <v>1</v>
      </c>
      <c r="C5228" t="s">
        <v>80</v>
      </c>
      <c r="D5228" t="s">
        <v>100</v>
      </c>
      <c r="E5228" t="s">
        <v>131</v>
      </c>
      <c r="F5228" t="s">
        <v>15134</v>
      </c>
      <c r="G5228" t="s">
        <v>231</v>
      </c>
      <c r="H5228" t="s">
        <v>134</v>
      </c>
      <c r="I5228" t="s">
        <v>135</v>
      </c>
      <c r="J5228" t="s">
        <v>136</v>
      </c>
      <c r="K5228" t="s">
        <v>137</v>
      </c>
      <c r="L5228" t="s">
        <v>15135</v>
      </c>
      <c r="M5228" t="s">
        <v>15136</v>
      </c>
      <c r="N5228">
        <v>3.82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3.3030662799073776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3.3030662799073776</v>
      </c>
    </row>
    <row r="5229" spans="1:31" x14ac:dyDescent="0.25">
      <c r="A5229">
        <v>1816728</v>
      </c>
      <c r="B5229">
        <v>1</v>
      </c>
      <c r="C5229" t="s">
        <v>80</v>
      </c>
      <c r="D5229" t="s">
        <v>106</v>
      </c>
      <c r="E5229" t="s">
        <v>131</v>
      </c>
      <c r="F5229" t="s">
        <v>15137</v>
      </c>
      <c r="G5229" t="s">
        <v>209</v>
      </c>
      <c r="H5229" t="s">
        <v>134</v>
      </c>
      <c r="I5229" t="s">
        <v>135</v>
      </c>
      <c r="J5229" t="s">
        <v>136</v>
      </c>
      <c r="K5229" t="s">
        <v>137</v>
      </c>
      <c r="L5229" t="s">
        <v>15138</v>
      </c>
      <c r="M5229" t="s">
        <v>15139</v>
      </c>
      <c r="N5229">
        <v>0.72305555499999996</v>
      </c>
      <c r="O5229">
        <v>0</v>
      </c>
      <c r="P5229">
        <v>2</v>
      </c>
      <c r="Q5229">
        <v>0</v>
      </c>
      <c r="R5229">
        <v>0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0.24870947980676278</v>
      </c>
      <c r="Y5229">
        <v>0</v>
      </c>
      <c r="Z5229">
        <v>0</v>
      </c>
      <c r="AA5229">
        <v>0</v>
      </c>
      <c r="AB5229">
        <v>3.2316353654384171E-2</v>
      </c>
      <c r="AC5229">
        <v>0</v>
      </c>
      <c r="AD5229">
        <v>0</v>
      </c>
      <c r="AE5229">
        <v>0.28102583346114696</v>
      </c>
    </row>
    <row r="5230" spans="1:31" x14ac:dyDescent="0.25">
      <c r="A5230">
        <v>1816729</v>
      </c>
      <c r="B5230">
        <v>1</v>
      </c>
      <c r="C5230" t="s">
        <v>81</v>
      </c>
      <c r="D5230" t="s">
        <v>118</v>
      </c>
      <c r="E5230" t="s">
        <v>140</v>
      </c>
      <c r="F5230" t="s">
        <v>154</v>
      </c>
      <c r="G5230" t="s">
        <v>142</v>
      </c>
      <c r="H5230" t="s">
        <v>143</v>
      </c>
      <c r="I5230" t="s">
        <v>199</v>
      </c>
      <c r="J5230" t="s">
        <v>136</v>
      </c>
      <c r="K5230" t="s">
        <v>137</v>
      </c>
      <c r="L5230" t="s">
        <v>15140</v>
      </c>
      <c r="M5230" t="s">
        <v>15141</v>
      </c>
      <c r="N5230">
        <v>7.2222220000000004E-3</v>
      </c>
      <c r="O5230">
        <v>1</v>
      </c>
      <c r="P5230">
        <v>353</v>
      </c>
      <c r="Q5230">
        <v>44</v>
      </c>
      <c r="R5230">
        <v>33</v>
      </c>
      <c r="S5230">
        <v>9</v>
      </c>
      <c r="T5230">
        <v>38</v>
      </c>
      <c r="U5230">
        <v>0</v>
      </c>
      <c r="V5230">
        <v>0</v>
      </c>
      <c r="W5230">
        <v>4.9482851301216671E-3</v>
      </c>
      <c r="X5230">
        <v>0.36014629545283999</v>
      </c>
      <c r="Y5230">
        <v>2.3344864776308976</v>
      </c>
      <c r="Z5230">
        <v>0.12641887215577388</v>
      </c>
      <c r="AA5230">
        <v>0.29851920167329721</v>
      </c>
      <c r="AB5230">
        <v>0.16920562440035944</v>
      </c>
      <c r="AC5230">
        <v>0</v>
      </c>
      <c r="AD5230">
        <v>0</v>
      </c>
      <c r="AE5230">
        <v>3.2937247564432899</v>
      </c>
    </row>
    <row r="5231" spans="1:31" x14ac:dyDescent="0.25">
      <c r="A5231">
        <v>1816731</v>
      </c>
      <c r="B5231">
        <v>1</v>
      </c>
      <c r="C5231" t="s">
        <v>80</v>
      </c>
      <c r="D5231" t="s">
        <v>88</v>
      </c>
      <c r="E5231" t="s">
        <v>131</v>
      </c>
      <c r="F5231" t="s">
        <v>15142</v>
      </c>
      <c r="G5231" t="s">
        <v>133</v>
      </c>
      <c r="H5231" t="s">
        <v>134</v>
      </c>
      <c r="I5231" t="s">
        <v>135</v>
      </c>
      <c r="J5231" t="s">
        <v>136</v>
      </c>
      <c r="K5231" t="s">
        <v>137</v>
      </c>
      <c r="L5231" t="s">
        <v>15143</v>
      </c>
      <c r="M5231" t="s">
        <v>15144</v>
      </c>
      <c r="N5231">
        <v>4.9641666659999997</v>
      </c>
      <c r="O5231">
        <v>0</v>
      </c>
      <c r="P5231">
        <v>10</v>
      </c>
      <c r="Q5231">
        <v>0</v>
      </c>
      <c r="R5231">
        <v>0</v>
      </c>
      <c r="S5231">
        <v>0</v>
      </c>
      <c r="T5231">
        <v>3</v>
      </c>
      <c r="U5231">
        <v>0</v>
      </c>
      <c r="V5231">
        <v>0</v>
      </c>
      <c r="W5231">
        <v>0</v>
      </c>
      <c r="X5231">
        <v>14.218216752855215</v>
      </c>
      <c r="Y5231">
        <v>0</v>
      </c>
      <c r="Z5231">
        <v>0</v>
      </c>
      <c r="AA5231">
        <v>0</v>
      </c>
      <c r="AB5231">
        <v>0.25791447252888</v>
      </c>
      <c r="AC5231">
        <v>0</v>
      </c>
      <c r="AD5231">
        <v>0</v>
      </c>
      <c r="AE5231">
        <v>14.476131225384094</v>
      </c>
    </row>
    <row r="5232" spans="1:31" x14ac:dyDescent="0.25">
      <c r="A5232">
        <v>1816734</v>
      </c>
      <c r="B5232">
        <v>1</v>
      </c>
      <c r="C5232" t="s">
        <v>81</v>
      </c>
      <c r="D5232" t="s">
        <v>113</v>
      </c>
      <c r="E5232" t="s">
        <v>131</v>
      </c>
      <c r="F5232" t="s">
        <v>15145</v>
      </c>
      <c r="G5232" t="s">
        <v>231</v>
      </c>
      <c r="H5232" t="s">
        <v>134</v>
      </c>
      <c r="I5232" t="s">
        <v>135</v>
      </c>
      <c r="J5232" t="s">
        <v>136</v>
      </c>
      <c r="K5232" t="s">
        <v>137</v>
      </c>
      <c r="L5232" t="s">
        <v>15146</v>
      </c>
      <c r="M5232" t="s">
        <v>15147</v>
      </c>
      <c r="N5232">
        <v>1.734444444</v>
      </c>
      <c r="O5232">
        <v>0</v>
      </c>
      <c r="P5232">
        <v>1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0.38062690955114231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0.38062690955114231</v>
      </c>
    </row>
    <row r="5233" spans="1:31" x14ac:dyDescent="0.25">
      <c r="A5233">
        <v>1816735</v>
      </c>
      <c r="B5233">
        <v>1</v>
      </c>
      <c r="C5233" t="s">
        <v>80</v>
      </c>
      <c r="D5233" t="s">
        <v>102</v>
      </c>
      <c r="E5233" t="s">
        <v>193</v>
      </c>
      <c r="F5233" t="s">
        <v>15148</v>
      </c>
      <c r="G5233" t="s">
        <v>373</v>
      </c>
      <c r="H5233" t="s">
        <v>134</v>
      </c>
      <c r="I5233" t="s">
        <v>135</v>
      </c>
      <c r="J5233" t="s">
        <v>136</v>
      </c>
      <c r="K5233" t="s">
        <v>137</v>
      </c>
      <c r="L5233" t="s">
        <v>15149</v>
      </c>
      <c r="M5233" t="s">
        <v>15150</v>
      </c>
      <c r="N5233">
        <v>3.4469444440000001</v>
      </c>
      <c r="O5233">
        <v>0</v>
      </c>
      <c r="P5233">
        <v>19</v>
      </c>
      <c r="Q5233">
        <v>0</v>
      </c>
      <c r="R5233">
        <v>6</v>
      </c>
      <c r="S5233">
        <v>0</v>
      </c>
      <c r="T5233">
        <v>4</v>
      </c>
      <c r="U5233">
        <v>0</v>
      </c>
      <c r="V5233">
        <v>0</v>
      </c>
      <c r="W5233">
        <v>0</v>
      </c>
      <c r="X5233">
        <v>8.529790780593304</v>
      </c>
      <c r="Y5233">
        <v>0</v>
      </c>
      <c r="Z5233">
        <v>25.849573169946563</v>
      </c>
      <c r="AA5233">
        <v>0</v>
      </c>
      <c r="AB5233">
        <v>0.94552216477624906</v>
      </c>
      <c r="AC5233">
        <v>0</v>
      </c>
      <c r="AD5233">
        <v>0</v>
      </c>
      <c r="AE5233">
        <v>35.324886115316119</v>
      </c>
    </row>
    <row r="5234" spans="1:31" x14ac:dyDescent="0.25">
      <c r="A5234">
        <v>1816736</v>
      </c>
      <c r="B5234">
        <v>1</v>
      </c>
      <c r="C5234" t="s">
        <v>80</v>
      </c>
      <c r="D5234" t="s">
        <v>97</v>
      </c>
      <c r="E5234" t="s">
        <v>131</v>
      </c>
      <c r="F5234" t="s">
        <v>15151</v>
      </c>
      <c r="G5234" t="s">
        <v>148</v>
      </c>
      <c r="H5234" t="s">
        <v>134</v>
      </c>
      <c r="I5234" t="s">
        <v>135</v>
      </c>
      <c r="J5234" t="s">
        <v>136</v>
      </c>
      <c r="K5234" t="s">
        <v>137</v>
      </c>
      <c r="L5234" t="s">
        <v>15152</v>
      </c>
      <c r="M5234" t="s">
        <v>15153</v>
      </c>
      <c r="N5234">
        <v>0.74666666599999998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1.0724166802083332E-2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1.0724166802083332E-2</v>
      </c>
    </row>
    <row r="5235" spans="1:31" x14ac:dyDescent="0.25">
      <c r="A5235">
        <v>1816739</v>
      </c>
      <c r="B5235">
        <v>1</v>
      </c>
      <c r="C5235" t="s">
        <v>81</v>
      </c>
      <c r="D5235" t="s">
        <v>112</v>
      </c>
      <c r="E5235" t="s">
        <v>146</v>
      </c>
      <c r="F5235" t="s">
        <v>15154</v>
      </c>
      <c r="G5235" t="s">
        <v>170</v>
      </c>
      <c r="H5235" t="s">
        <v>143</v>
      </c>
      <c r="I5235" t="s">
        <v>135</v>
      </c>
      <c r="J5235" t="s">
        <v>136</v>
      </c>
      <c r="K5235" t="s">
        <v>137</v>
      </c>
      <c r="L5235" t="s">
        <v>15155</v>
      </c>
      <c r="M5235" t="s">
        <v>15156</v>
      </c>
      <c r="N5235">
        <v>4.0761111110000003</v>
      </c>
      <c r="O5235">
        <v>0</v>
      </c>
      <c r="P5235">
        <v>0</v>
      </c>
      <c r="Q5235">
        <v>0</v>
      </c>
      <c r="R5235">
        <v>5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0.10731472034460666</v>
      </c>
      <c r="AA5235">
        <v>0</v>
      </c>
      <c r="AB5235">
        <v>0</v>
      </c>
      <c r="AC5235">
        <v>0</v>
      </c>
      <c r="AD5235">
        <v>0</v>
      </c>
      <c r="AE5235">
        <v>0.10731472034460666</v>
      </c>
    </row>
    <row r="5236" spans="1:31" x14ac:dyDescent="0.25">
      <c r="A5236">
        <v>1816740</v>
      </c>
      <c r="B5236">
        <v>1</v>
      </c>
      <c r="C5236" t="s">
        <v>80</v>
      </c>
      <c r="D5236" t="s">
        <v>110</v>
      </c>
      <c r="E5236" t="s">
        <v>291</v>
      </c>
      <c r="F5236" t="s">
        <v>15157</v>
      </c>
      <c r="G5236" t="s">
        <v>256</v>
      </c>
      <c r="H5236" t="s">
        <v>134</v>
      </c>
      <c r="I5236" t="s">
        <v>135</v>
      </c>
      <c r="J5236" t="s">
        <v>136</v>
      </c>
      <c r="K5236" t="s">
        <v>159</v>
      </c>
      <c r="L5236" t="s">
        <v>15158</v>
      </c>
      <c r="M5236" t="s">
        <v>15159</v>
      </c>
      <c r="N5236">
        <v>0.35</v>
      </c>
      <c r="O5236">
        <v>0</v>
      </c>
      <c r="P5236">
        <v>410</v>
      </c>
      <c r="Q5236">
        <v>0</v>
      </c>
      <c r="R5236">
        <v>0</v>
      </c>
      <c r="S5236">
        <v>0</v>
      </c>
      <c r="T5236">
        <v>230</v>
      </c>
      <c r="U5236">
        <v>0</v>
      </c>
      <c r="V5236">
        <v>0</v>
      </c>
      <c r="W5236">
        <v>0</v>
      </c>
      <c r="X5236">
        <v>40.792483284624325</v>
      </c>
      <c r="Y5236">
        <v>0</v>
      </c>
      <c r="Z5236">
        <v>0</v>
      </c>
      <c r="AA5236">
        <v>0</v>
      </c>
      <c r="AB5236">
        <v>37.317605489972493</v>
      </c>
      <c r="AC5236">
        <v>0</v>
      </c>
      <c r="AD5236">
        <v>0</v>
      </c>
      <c r="AE5236">
        <v>78.110088774596818</v>
      </c>
    </row>
    <row r="5237" spans="1:31" x14ac:dyDescent="0.25">
      <c r="A5237">
        <v>1816741</v>
      </c>
      <c r="B5237">
        <v>1</v>
      </c>
      <c r="C5237" t="s">
        <v>80</v>
      </c>
      <c r="D5237" t="s">
        <v>96</v>
      </c>
      <c r="E5237" t="s">
        <v>131</v>
      </c>
      <c r="F5237" t="s">
        <v>15160</v>
      </c>
      <c r="G5237" t="s">
        <v>133</v>
      </c>
      <c r="H5237" t="s">
        <v>134</v>
      </c>
      <c r="I5237" t="s">
        <v>135</v>
      </c>
      <c r="J5237" t="s">
        <v>136</v>
      </c>
      <c r="K5237" t="s">
        <v>137</v>
      </c>
      <c r="L5237" t="s">
        <v>15161</v>
      </c>
      <c r="M5237" t="s">
        <v>15162</v>
      </c>
      <c r="N5237">
        <v>5.1283333329999996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3.6586622988205836E-2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3.6586622988205836E-2</v>
      </c>
    </row>
    <row r="5238" spans="1:31" x14ac:dyDescent="0.25">
      <c r="A5238">
        <v>1816742</v>
      </c>
      <c r="B5238">
        <v>1</v>
      </c>
      <c r="C5238" t="s">
        <v>81</v>
      </c>
      <c r="D5238" t="s">
        <v>115</v>
      </c>
      <c r="E5238" t="s">
        <v>146</v>
      </c>
      <c r="F5238" t="s">
        <v>15163</v>
      </c>
      <c r="G5238" t="s">
        <v>170</v>
      </c>
      <c r="H5238" t="s">
        <v>143</v>
      </c>
      <c r="I5238" t="s">
        <v>135</v>
      </c>
      <c r="J5238" t="s">
        <v>136</v>
      </c>
      <c r="K5238" t="s">
        <v>137</v>
      </c>
      <c r="L5238" t="s">
        <v>15164</v>
      </c>
      <c r="M5238" t="s">
        <v>15165</v>
      </c>
      <c r="N5238">
        <v>1.7513888879999999</v>
      </c>
      <c r="O5238">
        <v>0</v>
      </c>
      <c r="P5238">
        <v>55</v>
      </c>
      <c r="Q5238">
        <v>1</v>
      </c>
      <c r="R5238">
        <v>7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0.51903337698583341</v>
      </c>
      <c r="Y5238">
        <v>6.0295227108407667</v>
      </c>
      <c r="Z5238">
        <v>0.34657632481914563</v>
      </c>
      <c r="AA5238">
        <v>0</v>
      </c>
      <c r="AB5238">
        <v>0</v>
      </c>
      <c r="AC5238">
        <v>0</v>
      </c>
      <c r="AD5238">
        <v>0</v>
      </c>
      <c r="AE5238">
        <v>6.8951324126457454</v>
      </c>
    </row>
    <row r="5239" spans="1:31" x14ac:dyDescent="0.25">
      <c r="A5239">
        <v>1816744</v>
      </c>
      <c r="B5239">
        <v>1</v>
      </c>
      <c r="C5239" t="s">
        <v>80</v>
      </c>
      <c r="D5239" t="s">
        <v>103</v>
      </c>
      <c r="E5239" t="s">
        <v>131</v>
      </c>
      <c r="F5239" t="s">
        <v>15166</v>
      </c>
      <c r="G5239" t="s">
        <v>209</v>
      </c>
      <c r="H5239" t="s">
        <v>134</v>
      </c>
      <c r="I5239" t="s">
        <v>135</v>
      </c>
      <c r="J5239" t="s">
        <v>136</v>
      </c>
      <c r="K5239" t="s">
        <v>137</v>
      </c>
      <c r="L5239" t="s">
        <v>15167</v>
      </c>
      <c r="M5239" t="s">
        <v>15168</v>
      </c>
      <c r="N5239">
        <v>1.531666666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4.6954402485621989</v>
      </c>
      <c r="AC5239">
        <v>0</v>
      </c>
      <c r="AD5239">
        <v>0</v>
      </c>
      <c r="AE5239">
        <v>4.6954402485621989</v>
      </c>
    </row>
    <row r="5240" spans="1:31" x14ac:dyDescent="0.25">
      <c r="A5240">
        <v>1816745</v>
      </c>
      <c r="B5240">
        <v>1</v>
      </c>
      <c r="C5240" t="s">
        <v>81</v>
      </c>
      <c r="D5240" t="s">
        <v>128</v>
      </c>
      <c r="E5240" t="s">
        <v>193</v>
      </c>
      <c r="F5240" t="s">
        <v>15169</v>
      </c>
      <c r="G5240" t="s">
        <v>148</v>
      </c>
      <c r="H5240" t="s">
        <v>134</v>
      </c>
      <c r="I5240" t="s">
        <v>135</v>
      </c>
      <c r="J5240" t="s">
        <v>136</v>
      </c>
      <c r="K5240" t="s">
        <v>137</v>
      </c>
      <c r="L5240" t="s">
        <v>15170</v>
      </c>
      <c r="M5240" t="s">
        <v>15171</v>
      </c>
      <c r="N5240">
        <v>1.5605555550000001</v>
      </c>
      <c r="O5240">
        <v>0</v>
      </c>
      <c r="P5240">
        <v>11</v>
      </c>
      <c r="Q5240">
        <v>0</v>
      </c>
      <c r="R5240">
        <v>0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2.9693860587920411</v>
      </c>
      <c r="Y5240">
        <v>0</v>
      </c>
      <c r="Z5240">
        <v>0</v>
      </c>
      <c r="AA5240">
        <v>0</v>
      </c>
      <c r="AB5240">
        <v>8.6732434925337526E-2</v>
      </c>
      <c r="AC5240">
        <v>0</v>
      </c>
      <c r="AD5240">
        <v>0</v>
      </c>
      <c r="AE5240">
        <v>3.0561184937173786</v>
      </c>
    </row>
    <row r="5241" spans="1:31" x14ac:dyDescent="0.25">
      <c r="A5241">
        <v>1816746</v>
      </c>
      <c r="B5241">
        <v>1</v>
      </c>
      <c r="C5241" t="s">
        <v>80</v>
      </c>
      <c r="D5241" t="s">
        <v>96</v>
      </c>
      <c r="E5241" t="s">
        <v>131</v>
      </c>
      <c r="F5241" t="s">
        <v>15172</v>
      </c>
      <c r="G5241" t="s">
        <v>133</v>
      </c>
      <c r="H5241" t="s">
        <v>134</v>
      </c>
      <c r="I5241" t="s">
        <v>135</v>
      </c>
      <c r="J5241" t="s">
        <v>136</v>
      </c>
      <c r="K5241" t="s">
        <v>137</v>
      </c>
      <c r="L5241" t="s">
        <v>15173</v>
      </c>
      <c r="M5241" t="s">
        <v>15174</v>
      </c>
      <c r="N5241">
        <v>0.85</v>
      </c>
      <c r="O5241">
        <v>0</v>
      </c>
      <c r="P5241">
        <v>3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0.77147195007180003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0.77147195007180003</v>
      </c>
    </row>
    <row r="5242" spans="1:31" x14ac:dyDescent="0.25">
      <c r="A5242">
        <v>1816749</v>
      </c>
      <c r="B5242">
        <v>1</v>
      </c>
      <c r="C5242" t="s">
        <v>80</v>
      </c>
      <c r="D5242" t="s">
        <v>83</v>
      </c>
      <c r="E5242" t="s">
        <v>193</v>
      </c>
      <c r="F5242" t="s">
        <v>15175</v>
      </c>
      <c r="G5242" t="s">
        <v>235</v>
      </c>
      <c r="H5242" t="s">
        <v>134</v>
      </c>
      <c r="I5242" t="s">
        <v>135</v>
      </c>
      <c r="J5242" t="s">
        <v>136</v>
      </c>
      <c r="K5242" t="s">
        <v>137</v>
      </c>
      <c r="L5242" t="s">
        <v>15176</v>
      </c>
      <c r="M5242" t="s">
        <v>15177</v>
      </c>
      <c r="N5242">
        <v>1.623888888</v>
      </c>
      <c r="O5242">
        <v>0</v>
      </c>
      <c r="P5242">
        <v>54</v>
      </c>
      <c r="Q5242">
        <v>0</v>
      </c>
      <c r="R5242">
        <v>0</v>
      </c>
      <c r="S5242">
        <v>0</v>
      </c>
      <c r="T5242">
        <v>6</v>
      </c>
      <c r="U5242">
        <v>0</v>
      </c>
      <c r="V5242">
        <v>0</v>
      </c>
      <c r="W5242">
        <v>0</v>
      </c>
      <c r="X5242">
        <v>31.869949782246668</v>
      </c>
      <c r="Y5242">
        <v>0</v>
      </c>
      <c r="Z5242">
        <v>0</v>
      </c>
      <c r="AA5242">
        <v>0</v>
      </c>
      <c r="AB5242">
        <v>4.471078810997076</v>
      </c>
      <c r="AC5242">
        <v>0</v>
      </c>
      <c r="AD5242">
        <v>0</v>
      </c>
      <c r="AE5242">
        <v>36.341028593243742</v>
      </c>
    </row>
    <row r="5243" spans="1:31" x14ac:dyDescent="0.25">
      <c r="A5243">
        <v>1816750</v>
      </c>
      <c r="B5243">
        <v>1</v>
      </c>
      <c r="C5243" t="s">
        <v>80</v>
      </c>
      <c r="D5243" t="s">
        <v>96</v>
      </c>
      <c r="E5243" t="s">
        <v>131</v>
      </c>
      <c r="F5243" t="s">
        <v>15178</v>
      </c>
      <c r="G5243" t="s">
        <v>133</v>
      </c>
      <c r="H5243" t="s">
        <v>134</v>
      </c>
      <c r="I5243" t="s">
        <v>135</v>
      </c>
      <c r="J5243" t="s">
        <v>136</v>
      </c>
      <c r="K5243" t="s">
        <v>137</v>
      </c>
      <c r="L5243" t="s">
        <v>15179</v>
      </c>
      <c r="M5243" t="s">
        <v>15180</v>
      </c>
      <c r="N5243">
        <v>2.8319444439999999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1.1062652637930557E-3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1.1062652637930557E-3</v>
      </c>
    </row>
    <row r="5244" spans="1:31" x14ac:dyDescent="0.25">
      <c r="A5244">
        <v>1816751</v>
      </c>
      <c r="B5244">
        <v>1</v>
      </c>
      <c r="C5244" t="s">
        <v>80</v>
      </c>
      <c r="D5244" t="s">
        <v>97</v>
      </c>
      <c r="E5244" t="s">
        <v>131</v>
      </c>
      <c r="F5244" t="s">
        <v>15181</v>
      </c>
      <c r="G5244" t="s">
        <v>133</v>
      </c>
      <c r="H5244" t="s">
        <v>134</v>
      </c>
      <c r="I5244" t="s">
        <v>135</v>
      </c>
      <c r="J5244" t="s">
        <v>136</v>
      </c>
      <c r="K5244" t="s">
        <v>137</v>
      </c>
      <c r="L5244" t="s">
        <v>15182</v>
      </c>
      <c r="M5244" t="s">
        <v>15183</v>
      </c>
      <c r="N5244">
        <v>1.0505555550000001</v>
      </c>
      <c r="O5244">
        <v>0</v>
      </c>
      <c r="P5244">
        <v>2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0.8842808343365377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0.8842808343365377</v>
      </c>
    </row>
    <row r="5245" spans="1:31" x14ac:dyDescent="0.25">
      <c r="A5245">
        <v>1816752</v>
      </c>
      <c r="B5245">
        <v>1</v>
      </c>
      <c r="C5245" t="s">
        <v>80</v>
      </c>
      <c r="D5245" t="s">
        <v>104</v>
      </c>
      <c r="E5245" t="s">
        <v>146</v>
      </c>
      <c r="F5245" t="s">
        <v>15184</v>
      </c>
      <c r="G5245" t="s">
        <v>148</v>
      </c>
      <c r="H5245" t="s">
        <v>143</v>
      </c>
      <c r="I5245" t="s">
        <v>135</v>
      </c>
      <c r="J5245" t="s">
        <v>136</v>
      </c>
      <c r="K5245" t="s">
        <v>137</v>
      </c>
      <c r="L5245" t="s">
        <v>15185</v>
      </c>
      <c r="M5245" t="s">
        <v>15186</v>
      </c>
      <c r="N5245">
        <v>3.7675000000000001</v>
      </c>
      <c r="O5245">
        <v>0</v>
      </c>
      <c r="P5245">
        <v>2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1.9304997148736667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1.9304997148736667</v>
      </c>
    </row>
    <row r="5246" spans="1:31" x14ac:dyDescent="0.25">
      <c r="A5246">
        <v>1816754</v>
      </c>
      <c r="B5246">
        <v>1</v>
      </c>
      <c r="C5246" t="s">
        <v>80</v>
      </c>
      <c r="D5246" t="s">
        <v>107</v>
      </c>
      <c r="E5246" t="s">
        <v>131</v>
      </c>
      <c r="F5246" t="s">
        <v>15187</v>
      </c>
      <c r="G5246" t="s">
        <v>133</v>
      </c>
      <c r="H5246" t="s">
        <v>134</v>
      </c>
      <c r="I5246" t="s">
        <v>135</v>
      </c>
      <c r="J5246" t="s">
        <v>136</v>
      </c>
      <c r="K5246" t="s">
        <v>137</v>
      </c>
      <c r="L5246" t="s">
        <v>15188</v>
      </c>
      <c r="M5246" t="s">
        <v>15189</v>
      </c>
      <c r="N5246">
        <v>5.676388888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1.6318229110277731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1.6318229110277731</v>
      </c>
    </row>
    <row r="5247" spans="1:31" x14ac:dyDescent="0.25">
      <c r="A5247">
        <v>1816755</v>
      </c>
      <c r="B5247">
        <v>1</v>
      </c>
      <c r="C5247" t="s">
        <v>80</v>
      </c>
      <c r="D5247" t="s">
        <v>94</v>
      </c>
      <c r="E5247" t="s">
        <v>176</v>
      </c>
      <c r="F5247" t="s">
        <v>5986</v>
      </c>
      <c r="G5247" t="s">
        <v>142</v>
      </c>
      <c r="H5247" t="s">
        <v>143</v>
      </c>
      <c r="I5247" t="s">
        <v>135</v>
      </c>
      <c r="J5247" t="s">
        <v>136</v>
      </c>
      <c r="K5247" t="s">
        <v>137</v>
      </c>
      <c r="L5247" t="s">
        <v>15190</v>
      </c>
      <c r="M5247" t="s">
        <v>15191</v>
      </c>
      <c r="N5247">
        <v>1.2866666659999999</v>
      </c>
      <c r="O5247">
        <v>0</v>
      </c>
      <c r="P5247">
        <v>0</v>
      </c>
      <c r="Q5247">
        <v>14</v>
      </c>
      <c r="R5247">
        <v>44</v>
      </c>
      <c r="S5247">
        <v>1</v>
      </c>
      <c r="T5247">
        <v>2</v>
      </c>
      <c r="U5247">
        <v>1</v>
      </c>
      <c r="V5247">
        <v>0</v>
      </c>
      <c r="W5247">
        <v>0</v>
      </c>
      <c r="X5247">
        <v>0</v>
      </c>
      <c r="Y5247">
        <v>37.986456296736669</v>
      </c>
      <c r="Z5247">
        <v>48.359052828869835</v>
      </c>
      <c r="AA5247">
        <v>0</v>
      </c>
      <c r="AB5247">
        <v>2.5580126875664666</v>
      </c>
      <c r="AC5247">
        <v>10.597514273302803</v>
      </c>
      <c r="AD5247">
        <v>0</v>
      </c>
      <c r="AE5247">
        <v>99.501036086475764</v>
      </c>
    </row>
    <row r="5248" spans="1:31" x14ac:dyDescent="0.25">
      <c r="A5248">
        <v>1816756</v>
      </c>
      <c r="B5248">
        <v>1</v>
      </c>
      <c r="C5248" t="s">
        <v>81</v>
      </c>
      <c r="D5248" t="s">
        <v>118</v>
      </c>
      <c r="E5248" t="s">
        <v>193</v>
      </c>
      <c r="F5248" t="s">
        <v>15192</v>
      </c>
      <c r="G5248" t="s">
        <v>373</v>
      </c>
      <c r="H5248" t="s">
        <v>134</v>
      </c>
      <c r="I5248" t="s">
        <v>135</v>
      </c>
      <c r="J5248" t="s">
        <v>136</v>
      </c>
      <c r="K5248" t="s">
        <v>137</v>
      </c>
      <c r="L5248" t="s">
        <v>15193</v>
      </c>
      <c r="M5248" t="s">
        <v>15194</v>
      </c>
      <c r="N5248">
        <v>2.269722222</v>
      </c>
      <c r="O5248">
        <v>0</v>
      </c>
      <c r="P5248">
        <v>19</v>
      </c>
      <c r="Q5248">
        <v>0</v>
      </c>
      <c r="R5248">
        <v>1</v>
      </c>
      <c r="S5248">
        <v>0</v>
      </c>
      <c r="T5248">
        <v>14</v>
      </c>
      <c r="U5248">
        <v>0</v>
      </c>
      <c r="V5248">
        <v>0</v>
      </c>
      <c r="W5248">
        <v>0</v>
      </c>
      <c r="X5248">
        <v>8.2221527449761762</v>
      </c>
      <c r="Y5248">
        <v>0</v>
      </c>
      <c r="Z5248">
        <v>7.2864356630100002E-3</v>
      </c>
      <c r="AA5248">
        <v>0</v>
      </c>
      <c r="AB5248">
        <v>3.0934642938828647</v>
      </c>
      <c r="AC5248">
        <v>0</v>
      </c>
      <c r="AD5248">
        <v>0</v>
      </c>
      <c r="AE5248">
        <v>11.32290347452205</v>
      </c>
    </row>
    <row r="5249" spans="1:31" x14ac:dyDescent="0.25">
      <c r="A5249">
        <v>1816757</v>
      </c>
      <c r="B5249">
        <v>1</v>
      </c>
      <c r="C5249" t="s">
        <v>80</v>
      </c>
      <c r="D5249" t="s">
        <v>104</v>
      </c>
      <c r="E5249" t="s">
        <v>131</v>
      </c>
      <c r="F5249" t="s">
        <v>15195</v>
      </c>
      <c r="G5249" t="s">
        <v>231</v>
      </c>
      <c r="H5249" t="s">
        <v>134</v>
      </c>
      <c r="I5249" t="s">
        <v>135</v>
      </c>
      <c r="J5249" t="s">
        <v>136</v>
      </c>
      <c r="K5249" t="s">
        <v>137</v>
      </c>
      <c r="L5249" t="s">
        <v>15196</v>
      </c>
      <c r="M5249" t="s">
        <v>15197</v>
      </c>
      <c r="N5249">
        <v>4.8677777769999997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1.2131980754392979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1.2131980754392979</v>
      </c>
    </row>
    <row r="5250" spans="1:31" x14ac:dyDescent="0.25">
      <c r="A5250">
        <v>1816761</v>
      </c>
      <c r="B5250">
        <v>1</v>
      </c>
      <c r="C5250" t="s">
        <v>80</v>
      </c>
      <c r="D5250" t="s">
        <v>83</v>
      </c>
      <c r="E5250" t="s">
        <v>193</v>
      </c>
      <c r="F5250" t="s">
        <v>15198</v>
      </c>
      <c r="G5250" t="s">
        <v>373</v>
      </c>
      <c r="H5250" t="s">
        <v>134</v>
      </c>
      <c r="I5250" t="s">
        <v>135</v>
      </c>
      <c r="J5250" t="s">
        <v>136</v>
      </c>
      <c r="K5250" t="s">
        <v>137</v>
      </c>
      <c r="L5250" t="s">
        <v>15199</v>
      </c>
      <c r="M5250" t="s">
        <v>15200</v>
      </c>
      <c r="N5250">
        <v>1.46</v>
      </c>
      <c r="O5250">
        <v>0</v>
      </c>
      <c r="P5250">
        <v>131</v>
      </c>
      <c r="Q5250">
        <v>0</v>
      </c>
      <c r="R5250">
        <v>0</v>
      </c>
      <c r="S5250">
        <v>0</v>
      </c>
      <c r="T5250">
        <v>34</v>
      </c>
      <c r="U5250">
        <v>0</v>
      </c>
      <c r="V5250">
        <v>1</v>
      </c>
      <c r="W5250">
        <v>0</v>
      </c>
      <c r="X5250">
        <v>55.356045467120651</v>
      </c>
      <c r="Y5250">
        <v>0</v>
      </c>
      <c r="Z5250">
        <v>0</v>
      </c>
      <c r="AA5250">
        <v>0</v>
      </c>
      <c r="AB5250">
        <v>25.663021552964977</v>
      </c>
      <c r="AC5250">
        <v>0</v>
      </c>
      <c r="AD5250">
        <v>125.65852661847376</v>
      </c>
      <c r="AE5250">
        <v>206.67759363855939</v>
      </c>
    </row>
    <row r="5251" spans="1:31" x14ac:dyDescent="0.25">
      <c r="A5251">
        <v>1816762</v>
      </c>
      <c r="B5251">
        <v>1</v>
      </c>
      <c r="C5251" t="s">
        <v>80</v>
      </c>
      <c r="D5251" t="s">
        <v>97</v>
      </c>
      <c r="E5251" t="s">
        <v>131</v>
      </c>
      <c r="F5251" t="s">
        <v>15201</v>
      </c>
      <c r="G5251" t="s">
        <v>231</v>
      </c>
      <c r="H5251" t="s">
        <v>134</v>
      </c>
      <c r="I5251" t="s">
        <v>135</v>
      </c>
      <c r="J5251" t="s">
        <v>136</v>
      </c>
      <c r="K5251" t="s">
        <v>137</v>
      </c>
      <c r="L5251" t="s">
        <v>15202</v>
      </c>
      <c r="M5251" t="s">
        <v>15203</v>
      </c>
      <c r="N5251">
        <v>3.7255555550000001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1.3554844114364579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1.3554844114364579</v>
      </c>
    </row>
    <row r="5252" spans="1:31" x14ac:dyDescent="0.25">
      <c r="A5252">
        <v>1816763</v>
      </c>
      <c r="B5252">
        <v>1</v>
      </c>
      <c r="C5252" t="s">
        <v>80</v>
      </c>
      <c r="D5252" t="s">
        <v>97</v>
      </c>
      <c r="E5252" t="s">
        <v>140</v>
      </c>
      <c r="F5252" t="s">
        <v>15204</v>
      </c>
      <c r="G5252" t="s">
        <v>170</v>
      </c>
      <c r="H5252" t="s">
        <v>143</v>
      </c>
      <c r="I5252" t="s">
        <v>135</v>
      </c>
      <c r="J5252" t="s">
        <v>136</v>
      </c>
      <c r="K5252" t="s">
        <v>137</v>
      </c>
      <c r="L5252" t="s">
        <v>15205</v>
      </c>
      <c r="M5252" t="s">
        <v>15206</v>
      </c>
      <c r="N5252">
        <v>1.4602777769999999</v>
      </c>
      <c r="O5252">
        <v>5</v>
      </c>
      <c r="P5252">
        <v>621</v>
      </c>
      <c r="Q5252">
        <v>9</v>
      </c>
      <c r="R5252">
        <v>79</v>
      </c>
      <c r="S5252">
        <v>11</v>
      </c>
      <c r="T5252">
        <v>93</v>
      </c>
      <c r="U5252">
        <v>0</v>
      </c>
      <c r="V5252">
        <v>0</v>
      </c>
      <c r="W5252">
        <v>6.9552348687440935</v>
      </c>
      <c r="X5252">
        <v>254.45913535077889</v>
      </c>
      <c r="Y5252">
        <v>30.410604043257816</v>
      </c>
      <c r="Z5252">
        <v>37.521262372917256</v>
      </c>
      <c r="AA5252">
        <v>462.91438920328147</v>
      </c>
      <c r="AB5252">
        <v>49.404264593774549</v>
      </c>
      <c r="AC5252">
        <v>0</v>
      </c>
      <c r="AD5252">
        <v>0</v>
      </c>
      <c r="AE5252">
        <v>841.66489043275408</v>
      </c>
    </row>
    <row r="5253" spans="1:31" x14ac:dyDescent="0.25">
      <c r="A5253">
        <v>1816768</v>
      </c>
      <c r="B5253">
        <v>1</v>
      </c>
      <c r="C5253" t="s">
        <v>80</v>
      </c>
      <c r="D5253" t="s">
        <v>83</v>
      </c>
      <c r="E5253" t="s">
        <v>131</v>
      </c>
      <c r="F5253" t="s">
        <v>15207</v>
      </c>
      <c r="G5253" t="s">
        <v>231</v>
      </c>
      <c r="H5253" t="s">
        <v>134</v>
      </c>
      <c r="I5253" t="s">
        <v>135</v>
      </c>
      <c r="J5253" t="s">
        <v>136</v>
      </c>
      <c r="K5253" t="s">
        <v>137</v>
      </c>
      <c r="L5253" t="s">
        <v>15208</v>
      </c>
      <c r="M5253" t="s">
        <v>15209</v>
      </c>
      <c r="N5253">
        <v>1.1058333330000001</v>
      </c>
      <c r="O5253">
        <v>0</v>
      </c>
      <c r="P5253">
        <v>4</v>
      </c>
      <c r="Q5253">
        <v>0</v>
      </c>
      <c r="R5253">
        <v>0</v>
      </c>
      <c r="S5253">
        <v>0</v>
      </c>
      <c r="T5253">
        <v>2</v>
      </c>
      <c r="U5253">
        <v>0</v>
      </c>
      <c r="V5253">
        <v>0</v>
      </c>
      <c r="W5253">
        <v>0</v>
      </c>
      <c r="X5253">
        <v>0.21612658263826226</v>
      </c>
      <c r="Y5253">
        <v>0</v>
      </c>
      <c r="Z5253">
        <v>0</v>
      </c>
      <c r="AA5253">
        <v>0</v>
      </c>
      <c r="AB5253">
        <v>0.10876163445706223</v>
      </c>
      <c r="AC5253">
        <v>0</v>
      </c>
      <c r="AD5253">
        <v>0</v>
      </c>
      <c r="AE5253">
        <v>0.32488821709532451</v>
      </c>
    </row>
    <row r="5254" spans="1:31" x14ac:dyDescent="0.25">
      <c r="A5254">
        <v>1816771</v>
      </c>
      <c r="B5254">
        <v>1</v>
      </c>
      <c r="C5254" t="s">
        <v>80</v>
      </c>
      <c r="D5254" t="s">
        <v>104</v>
      </c>
      <c r="E5254" t="s">
        <v>131</v>
      </c>
      <c r="F5254" t="s">
        <v>15210</v>
      </c>
      <c r="G5254" t="s">
        <v>231</v>
      </c>
      <c r="H5254" t="s">
        <v>134</v>
      </c>
      <c r="I5254" t="s">
        <v>135</v>
      </c>
      <c r="J5254" t="s">
        <v>136</v>
      </c>
      <c r="K5254" t="s">
        <v>137</v>
      </c>
      <c r="L5254" t="s">
        <v>15211</v>
      </c>
      <c r="M5254" t="s">
        <v>15212</v>
      </c>
      <c r="N5254">
        <v>1.911944444</v>
      </c>
      <c r="O5254">
        <v>0</v>
      </c>
      <c r="P5254">
        <v>1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3.0112476235311587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3.0112476235311587</v>
      </c>
    </row>
    <row r="5255" spans="1:31" x14ac:dyDescent="0.25">
      <c r="A5255">
        <v>1816772</v>
      </c>
      <c r="B5255">
        <v>1</v>
      </c>
      <c r="C5255" t="s">
        <v>80</v>
      </c>
      <c r="D5255" t="s">
        <v>84</v>
      </c>
      <c r="E5255" t="s">
        <v>131</v>
      </c>
      <c r="F5255" t="s">
        <v>15213</v>
      </c>
      <c r="G5255" t="s">
        <v>148</v>
      </c>
      <c r="H5255" t="s">
        <v>134</v>
      </c>
      <c r="I5255" t="s">
        <v>135</v>
      </c>
      <c r="J5255" t="s">
        <v>136</v>
      </c>
      <c r="K5255" t="s">
        <v>137</v>
      </c>
      <c r="L5255" t="s">
        <v>15214</v>
      </c>
      <c r="M5255" t="s">
        <v>15215</v>
      </c>
      <c r="N5255">
        <v>2.3988888880000001</v>
      </c>
      <c r="O5255">
        <v>0</v>
      </c>
      <c r="P5255">
        <v>5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2.4792672537073779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2.4792672537073779</v>
      </c>
    </row>
    <row r="5256" spans="1:31" x14ac:dyDescent="0.25">
      <c r="A5256">
        <v>1816773</v>
      </c>
      <c r="B5256">
        <v>1</v>
      </c>
      <c r="C5256" t="s">
        <v>80</v>
      </c>
      <c r="D5256" t="s">
        <v>106</v>
      </c>
      <c r="E5256" t="s">
        <v>193</v>
      </c>
      <c r="F5256" t="s">
        <v>15216</v>
      </c>
      <c r="G5256" t="s">
        <v>1943</v>
      </c>
      <c r="H5256" t="s">
        <v>134</v>
      </c>
      <c r="I5256" t="s">
        <v>135</v>
      </c>
      <c r="J5256" t="s">
        <v>136</v>
      </c>
      <c r="K5256" t="s">
        <v>137</v>
      </c>
      <c r="L5256" t="s">
        <v>15217</v>
      </c>
      <c r="M5256" t="s">
        <v>15218</v>
      </c>
      <c r="N5256">
        <v>0.99750000000000005</v>
      </c>
      <c r="O5256">
        <v>0</v>
      </c>
      <c r="P5256">
        <v>1</v>
      </c>
      <c r="Q5256">
        <v>0</v>
      </c>
      <c r="R5256">
        <v>4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0.20874736428440835</v>
      </c>
      <c r="Y5256">
        <v>0</v>
      </c>
      <c r="Z5256">
        <v>0.19559319468855421</v>
      </c>
      <c r="AA5256">
        <v>0</v>
      </c>
      <c r="AB5256">
        <v>9.7486028596125013E-2</v>
      </c>
      <c r="AC5256">
        <v>0</v>
      </c>
      <c r="AD5256">
        <v>0</v>
      </c>
      <c r="AE5256">
        <v>0.5018265875690876</v>
      </c>
    </row>
    <row r="5257" spans="1:31" x14ac:dyDescent="0.25">
      <c r="A5257">
        <v>1816775</v>
      </c>
      <c r="B5257">
        <v>1</v>
      </c>
      <c r="C5257" t="s">
        <v>81</v>
      </c>
      <c r="D5257" t="s">
        <v>123</v>
      </c>
      <c r="E5257" t="s">
        <v>326</v>
      </c>
      <c r="F5257" t="s">
        <v>15219</v>
      </c>
      <c r="G5257" t="s">
        <v>235</v>
      </c>
      <c r="H5257" t="s">
        <v>134</v>
      </c>
      <c r="I5257" t="s">
        <v>135</v>
      </c>
      <c r="J5257" t="s">
        <v>136</v>
      </c>
      <c r="K5257" t="s">
        <v>137</v>
      </c>
      <c r="L5257" t="s">
        <v>15220</v>
      </c>
      <c r="M5257" t="s">
        <v>15221</v>
      </c>
      <c r="N5257">
        <v>2.0705555549999999</v>
      </c>
      <c r="O5257">
        <v>0</v>
      </c>
      <c r="P5257">
        <v>26</v>
      </c>
      <c r="Q5257">
        <v>0</v>
      </c>
      <c r="R5257">
        <v>0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10.098922943909001</v>
      </c>
      <c r="Y5257">
        <v>0</v>
      </c>
      <c r="Z5257">
        <v>0</v>
      </c>
      <c r="AA5257">
        <v>0</v>
      </c>
      <c r="AB5257">
        <v>2.0468856329876335</v>
      </c>
      <c r="AC5257">
        <v>0</v>
      </c>
      <c r="AD5257">
        <v>0</v>
      </c>
      <c r="AE5257">
        <v>12.145808576896634</v>
      </c>
    </row>
    <row r="5258" spans="1:31" x14ac:dyDescent="0.25">
      <c r="A5258">
        <v>1816783</v>
      </c>
      <c r="B5258">
        <v>1</v>
      </c>
      <c r="C5258" t="s">
        <v>80</v>
      </c>
      <c r="D5258" t="s">
        <v>83</v>
      </c>
      <c r="E5258" t="s">
        <v>146</v>
      </c>
      <c r="F5258" t="s">
        <v>15222</v>
      </c>
      <c r="G5258" t="s">
        <v>170</v>
      </c>
      <c r="H5258" t="s">
        <v>143</v>
      </c>
      <c r="I5258" t="s">
        <v>135</v>
      </c>
      <c r="J5258" t="s">
        <v>136</v>
      </c>
      <c r="K5258" t="s">
        <v>137</v>
      </c>
      <c r="L5258" t="s">
        <v>15223</v>
      </c>
      <c r="M5258" t="s">
        <v>15224</v>
      </c>
      <c r="N5258">
        <v>3.335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5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24.108651283057203</v>
      </c>
      <c r="AC5258">
        <v>0</v>
      </c>
      <c r="AD5258">
        <v>0</v>
      </c>
      <c r="AE5258">
        <v>24.108651283057203</v>
      </c>
    </row>
    <row r="5259" spans="1:31" x14ac:dyDescent="0.25">
      <c r="A5259">
        <v>1816793</v>
      </c>
      <c r="B5259">
        <v>1</v>
      </c>
      <c r="C5259" t="s">
        <v>80</v>
      </c>
      <c r="D5259" t="s">
        <v>98</v>
      </c>
      <c r="E5259" t="s">
        <v>193</v>
      </c>
      <c r="F5259" t="s">
        <v>15225</v>
      </c>
      <c r="G5259" t="s">
        <v>235</v>
      </c>
      <c r="H5259" t="s">
        <v>134</v>
      </c>
      <c r="I5259" t="s">
        <v>135</v>
      </c>
      <c r="J5259" t="s">
        <v>136</v>
      </c>
      <c r="K5259" t="s">
        <v>137</v>
      </c>
      <c r="L5259" t="s">
        <v>15226</v>
      </c>
      <c r="M5259" t="s">
        <v>15227</v>
      </c>
      <c r="N5259">
        <v>1.4458333329999999</v>
      </c>
      <c r="O5259">
        <v>0</v>
      </c>
      <c r="P5259">
        <v>32</v>
      </c>
      <c r="Q5259">
        <v>0</v>
      </c>
      <c r="R5259">
        <v>5</v>
      </c>
      <c r="S5259">
        <v>0</v>
      </c>
      <c r="T5259">
        <v>1</v>
      </c>
      <c r="U5259">
        <v>0</v>
      </c>
      <c r="V5259">
        <v>0</v>
      </c>
      <c r="W5259">
        <v>0</v>
      </c>
      <c r="X5259">
        <v>9.5775613742212666</v>
      </c>
      <c r="Y5259">
        <v>0</v>
      </c>
      <c r="Z5259">
        <v>0.1577676151609167</v>
      </c>
      <c r="AA5259">
        <v>0</v>
      </c>
      <c r="AB5259">
        <v>0.75198516607026678</v>
      </c>
      <c r="AC5259">
        <v>0</v>
      </c>
      <c r="AD5259">
        <v>0</v>
      </c>
      <c r="AE5259">
        <v>10.48731415545245</v>
      </c>
    </row>
    <row r="5260" spans="1:31" x14ac:dyDescent="0.25">
      <c r="A5260">
        <v>1816794</v>
      </c>
      <c r="B5260">
        <v>1</v>
      </c>
      <c r="C5260" t="s">
        <v>81</v>
      </c>
      <c r="D5260" t="s">
        <v>120</v>
      </c>
      <c r="E5260" t="s">
        <v>131</v>
      </c>
      <c r="F5260" t="s">
        <v>15228</v>
      </c>
      <c r="G5260" t="s">
        <v>231</v>
      </c>
      <c r="H5260" t="s">
        <v>134</v>
      </c>
      <c r="I5260" t="s">
        <v>135</v>
      </c>
      <c r="J5260" t="s">
        <v>136</v>
      </c>
      <c r="K5260" t="s">
        <v>137</v>
      </c>
      <c r="L5260" t="s">
        <v>15229</v>
      </c>
      <c r="M5260" t="s">
        <v>15230</v>
      </c>
      <c r="N5260">
        <v>1.111111111</v>
      </c>
      <c r="O5260">
        <v>0</v>
      </c>
      <c r="P5260">
        <v>1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0.35107285522711112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0.35107285522711112</v>
      </c>
    </row>
    <row r="5261" spans="1:31" x14ac:dyDescent="0.25">
      <c r="A5261">
        <v>1816795</v>
      </c>
      <c r="B5261">
        <v>1</v>
      </c>
      <c r="C5261" t="s">
        <v>80</v>
      </c>
      <c r="D5261" t="s">
        <v>92</v>
      </c>
      <c r="E5261" t="s">
        <v>131</v>
      </c>
      <c r="F5261" t="s">
        <v>15231</v>
      </c>
      <c r="G5261" t="s">
        <v>231</v>
      </c>
      <c r="H5261" t="s">
        <v>134</v>
      </c>
      <c r="I5261" t="s">
        <v>135</v>
      </c>
      <c r="J5261" t="s">
        <v>136</v>
      </c>
      <c r="K5261" t="s">
        <v>137</v>
      </c>
      <c r="L5261" t="s">
        <v>15232</v>
      </c>
      <c r="M5261" t="s">
        <v>15233</v>
      </c>
      <c r="N5261">
        <v>2.4511111109999999</v>
      </c>
      <c r="O5261">
        <v>0</v>
      </c>
      <c r="P5261">
        <v>6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3.0749580650349424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3.0749580650349424</v>
      </c>
    </row>
    <row r="5262" spans="1:31" x14ac:dyDescent="0.25">
      <c r="A5262">
        <v>1816797</v>
      </c>
      <c r="B5262">
        <v>1</v>
      </c>
      <c r="C5262" t="s">
        <v>81</v>
      </c>
      <c r="D5262" t="s">
        <v>123</v>
      </c>
      <c r="E5262" t="s">
        <v>193</v>
      </c>
      <c r="F5262" t="s">
        <v>14635</v>
      </c>
      <c r="G5262" t="s">
        <v>373</v>
      </c>
      <c r="H5262" t="s">
        <v>134</v>
      </c>
      <c r="I5262" t="s">
        <v>135</v>
      </c>
      <c r="J5262" t="s">
        <v>136</v>
      </c>
      <c r="K5262" t="s">
        <v>137</v>
      </c>
      <c r="L5262" t="s">
        <v>15234</v>
      </c>
      <c r="M5262" t="s">
        <v>15235</v>
      </c>
      <c r="N5262">
        <v>1.811388888</v>
      </c>
      <c r="O5262">
        <v>0</v>
      </c>
      <c r="P5262">
        <v>19</v>
      </c>
      <c r="Q5262">
        <v>0</v>
      </c>
      <c r="R5262">
        <v>2</v>
      </c>
      <c r="S5262">
        <v>0</v>
      </c>
      <c r="T5262">
        <v>1</v>
      </c>
      <c r="U5262">
        <v>0</v>
      </c>
      <c r="V5262">
        <v>0</v>
      </c>
      <c r="W5262">
        <v>0</v>
      </c>
      <c r="X5262">
        <v>8.856732624532734</v>
      </c>
      <c r="Y5262">
        <v>0</v>
      </c>
      <c r="Z5262">
        <v>0.21147769835475</v>
      </c>
      <c r="AA5262">
        <v>0</v>
      </c>
      <c r="AB5262">
        <v>0.43510779029868363</v>
      </c>
      <c r="AC5262">
        <v>0</v>
      </c>
      <c r="AD5262">
        <v>0</v>
      </c>
      <c r="AE5262">
        <v>9.5033181131861681</v>
      </c>
    </row>
    <row r="5263" spans="1:31" x14ac:dyDescent="0.25">
      <c r="A5263">
        <v>1816799</v>
      </c>
      <c r="B5263">
        <v>1</v>
      </c>
      <c r="C5263" t="s">
        <v>80</v>
      </c>
      <c r="D5263" t="s">
        <v>89</v>
      </c>
      <c r="E5263" t="s">
        <v>131</v>
      </c>
      <c r="F5263" t="s">
        <v>15236</v>
      </c>
      <c r="G5263" t="s">
        <v>148</v>
      </c>
      <c r="H5263" t="s">
        <v>134</v>
      </c>
      <c r="I5263" t="s">
        <v>135</v>
      </c>
      <c r="J5263" t="s">
        <v>3</v>
      </c>
      <c r="K5263" t="s">
        <v>137</v>
      </c>
      <c r="L5263" t="s">
        <v>15237</v>
      </c>
      <c r="M5263" t="s">
        <v>15238</v>
      </c>
      <c r="N5263">
        <v>3.4052777769999998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0.8829316864482446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0.8829316864482446</v>
      </c>
    </row>
    <row r="5264" spans="1:31" x14ac:dyDescent="0.25">
      <c r="A5264">
        <v>1816805</v>
      </c>
      <c r="B5264">
        <v>1</v>
      </c>
      <c r="C5264" t="s">
        <v>80</v>
      </c>
      <c r="D5264" t="s">
        <v>90</v>
      </c>
      <c r="E5264" t="s">
        <v>131</v>
      </c>
      <c r="F5264" t="s">
        <v>15239</v>
      </c>
      <c r="G5264" t="s">
        <v>231</v>
      </c>
      <c r="H5264" t="s">
        <v>134</v>
      </c>
      <c r="I5264" t="s">
        <v>135</v>
      </c>
      <c r="J5264" t="s">
        <v>136</v>
      </c>
      <c r="K5264" t="s">
        <v>137</v>
      </c>
      <c r="L5264" t="s">
        <v>15240</v>
      </c>
      <c r="M5264" t="s">
        <v>15241</v>
      </c>
      <c r="N5264">
        <v>1.393611111</v>
      </c>
      <c r="O5264">
        <v>0</v>
      </c>
      <c r="P5264">
        <v>5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1.6629922259397178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1.6629922259397178</v>
      </c>
    </row>
    <row r="5265" spans="1:31" x14ac:dyDescent="0.25">
      <c r="A5265">
        <v>1816808</v>
      </c>
      <c r="B5265">
        <v>1</v>
      </c>
      <c r="C5265" t="s">
        <v>80</v>
      </c>
      <c r="D5265" t="s">
        <v>100</v>
      </c>
      <c r="E5265" t="s">
        <v>131</v>
      </c>
      <c r="F5265" t="s">
        <v>15242</v>
      </c>
      <c r="G5265" t="s">
        <v>231</v>
      </c>
      <c r="H5265" t="s">
        <v>134</v>
      </c>
      <c r="I5265" t="s">
        <v>135</v>
      </c>
      <c r="J5265" t="s">
        <v>136</v>
      </c>
      <c r="K5265" t="s">
        <v>137</v>
      </c>
      <c r="L5265" t="s">
        <v>15243</v>
      </c>
      <c r="M5265" t="s">
        <v>15244</v>
      </c>
      <c r="N5265">
        <v>0.71416666600000001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1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5.5150259151541668E-2</v>
      </c>
      <c r="AC5265">
        <v>0</v>
      </c>
      <c r="AD5265">
        <v>0</v>
      </c>
      <c r="AE5265">
        <v>5.5150259151541668E-2</v>
      </c>
    </row>
    <row r="5266" spans="1:31" x14ac:dyDescent="0.25">
      <c r="A5266">
        <v>1816810</v>
      </c>
      <c r="B5266">
        <v>1</v>
      </c>
      <c r="C5266" t="s">
        <v>81</v>
      </c>
      <c r="D5266" t="s">
        <v>112</v>
      </c>
      <c r="E5266" t="s">
        <v>193</v>
      </c>
      <c r="F5266" t="s">
        <v>15245</v>
      </c>
      <c r="G5266" t="s">
        <v>373</v>
      </c>
      <c r="H5266" t="s">
        <v>134</v>
      </c>
      <c r="I5266" t="s">
        <v>135</v>
      </c>
      <c r="J5266" t="s">
        <v>136</v>
      </c>
      <c r="K5266" t="s">
        <v>137</v>
      </c>
      <c r="L5266" t="s">
        <v>15246</v>
      </c>
      <c r="M5266" t="s">
        <v>15247</v>
      </c>
      <c r="N5266">
        <v>0.89916666599999995</v>
      </c>
      <c r="O5266">
        <v>0</v>
      </c>
      <c r="P5266">
        <v>231</v>
      </c>
      <c r="Q5266">
        <v>0</v>
      </c>
      <c r="R5266">
        <v>0</v>
      </c>
      <c r="S5266">
        <v>0</v>
      </c>
      <c r="T5266">
        <v>11</v>
      </c>
      <c r="U5266">
        <v>0</v>
      </c>
      <c r="V5266">
        <v>0</v>
      </c>
      <c r="W5266">
        <v>0</v>
      </c>
      <c r="X5266">
        <v>46.365266392624655</v>
      </c>
      <c r="Y5266">
        <v>0</v>
      </c>
      <c r="Z5266">
        <v>0</v>
      </c>
      <c r="AA5266">
        <v>0</v>
      </c>
      <c r="AB5266">
        <v>4.8796944059402501</v>
      </c>
      <c r="AC5266">
        <v>0</v>
      </c>
      <c r="AD5266">
        <v>0</v>
      </c>
      <c r="AE5266">
        <v>51.244960798564904</v>
      </c>
    </row>
    <row r="5267" spans="1:31" x14ac:dyDescent="0.25">
      <c r="A5267">
        <v>1816811</v>
      </c>
      <c r="B5267">
        <v>1</v>
      </c>
      <c r="C5267" t="s">
        <v>81</v>
      </c>
      <c r="D5267" t="s">
        <v>118</v>
      </c>
      <c r="E5267" t="s">
        <v>193</v>
      </c>
      <c r="F5267" t="s">
        <v>15248</v>
      </c>
      <c r="G5267" t="s">
        <v>235</v>
      </c>
      <c r="H5267" t="s">
        <v>134</v>
      </c>
      <c r="I5267" t="s">
        <v>135</v>
      </c>
      <c r="J5267" t="s">
        <v>136</v>
      </c>
      <c r="K5267" t="s">
        <v>137</v>
      </c>
      <c r="L5267" t="s">
        <v>15249</v>
      </c>
      <c r="M5267" t="s">
        <v>15250</v>
      </c>
      <c r="N5267">
        <v>1.8391666659999999</v>
      </c>
      <c r="O5267">
        <v>0</v>
      </c>
      <c r="P5267">
        <v>76</v>
      </c>
      <c r="Q5267">
        <v>0</v>
      </c>
      <c r="R5267">
        <v>0</v>
      </c>
      <c r="S5267">
        <v>0</v>
      </c>
      <c r="T5267">
        <v>4</v>
      </c>
      <c r="U5267">
        <v>0</v>
      </c>
      <c r="V5267">
        <v>0</v>
      </c>
      <c r="W5267">
        <v>0</v>
      </c>
      <c r="X5267">
        <v>20.116785397851828</v>
      </c>
      <c r="Y5267">
        <v>0</v>
      </c>
      <c r="Z5267">
        <v>0</v>
      </c>
      <c r="AA5267">
        <v>0</v>
      </c>
      <c r="AB5267">
        <v>0.79922661778085768</v>
      </c>
      <c r="AC5267">
        <v>0</v>
      </c>
      <c r="AD5267">
        <v>0</v>
      </c>
      <c r="AE5267">
        <v>20.916012015632685</v>
      </c>
    </row>
    <row r="5268" spans="1:31" x14ac:dyDescent="0.25">
      <c r="A5268">
        <v>1816812</v>
      </c>
      <c r="B5268">
        <v>1</v>
      </c>
      <c r="C5268" t="s">
        <v>80</v>
      </c>
      <c r="D5268" t="s">
        <v>107</v>
      </c>
      <c r="E5268" t="s">
        <v>326</v>
      </c>
      <c r="F5268" t="s">
        <v>15251</v>
      </c>
      <c r="G5268" t="s">
        <v>235</v>
      </c>
      <c r="H5268" t="s">
        <v>134</v>
      </c>
      <c r="I5268" t="s">
        <v>135</v>
      </c>
      <c r="J5268" t="s">
        <v>136</v>
      </c>
      <c r="K5268" t="s">
        <v>137</v>
      </c>
      <c r="L5268" t="s">
        <v>15252</v>
      </c>
      <c r="M5268" t="s">
        <v>15253</v>
      </c>
      <c r="N5268">
        <v>2.2516666660000002</v>
      </c>
      <c r="O5268">
        <v>0</v>
      </c>
      <c r="P5268">
        <v>68</v>
      </c>
      <c r="Q5268">
        <v>0</v>
      </c>
      <c r="R5268">
        <v>0</v>
      </c>
      <c r="S5268">
        <v>0</v>
      </c>
      <c r="T5268">
        <v>33</v>
      </c>
      <c r="U5268">
        <v>0</v>
      </c>
      <c r="V5268">
        <v>0</v>
      </c>
      <c r="W5268">
        <v>0</v>
      </c>
      <c r="X5268">
        <v>33.913318925190389</v>
      </c>
      <c r="Y5268">
        <v>0</v>
      </c>
      <c r="Z5268">
        <v>0</v>
      </c>
      <c r="AA5268">
        <v>0</v>
      </c>
      <c r="AB5268">
        <v>21.437699552049139</v>
      </c>
      <c r="AC5268">
        <v>0</v>
      </c>
      <c r="AD5268">
        <v>0</v>
      </c>
      <c r="AE5268">
        <v>55.351018477239528</v>
      </c>
    </row>
    <row r="5269" spans="1:31" x14ac:dyDescent="0.25">
      <c r="A5269">
        <v>1816813</v>
      </c>
      <c r="B5269">
        <v>1</v>
      </c>
      <c r="C5269" t="s">
        <v>81</v>
      </c>
      <c r="D5269" t="s">
        <v>112</v>
      </c>
      <c r="E5269" t="s">
        <v>291</v>
      </c>
      <c r="F5269" t="s">
        <v>15254</v>
      </c>
      <c r="G5269" t="s">
        <v>424</v>
      </c>
      <c r="H5269" t="s">
        <v>134</v>
      </c>
      <c r="I5269" t="s">
        <v>135</v>
      </c>
      <c r="J5269" t="s">
        <v>136</v>
      </c>
      <c r="K5269" t="s">
        <v>137</v>
      </c>
      <c r="L5269" t="s">
        <v>15255</v>
      </c>
      <c r="M5269" t="s">
        <v>15256</v>
      </c>
      <c r="N5269">
        <v>2.2650000000000001</v>
      </c>
      <c r="O5269">
        <v>0</v>
      </c>
      <c r="P5269">
        <v>2</v>
      </c>
      <c r="Q5269">
        <v>0</v>
      </c>
      <c r="R5269">
        <v>8</v>
      </c>
      <c r="S5269">
        <v>0</v>
      </c>
      <c r="T5269">
        <v>2</v>
      </c>
      <c r="U5269">
        <v>0</v>
      </c>
      <c r="V5269">
        <v>0</v>
      </c>
      <c r="W5269">
        <v>0</v>
      </c>
      <c r="X5269">
        <v>8.0557162208766686E-2</v>
      </c>
      <c r="Y5269">
        <v>0</v>
      </c>
      <c r="Z5269">
        <v>0.14381620827048774</v>
      </c>
      <c r="AA5269">
        <v>0</v>
      </c>
      <c r="AB5269">
        <v>2.7143795470043268</v>
      </c>
      <c r="AC5269">
        <v>0</v>
      </c>
      <c r="AD5269">
        <v>0</v>
      </c>
      <c r="AE5269">
        <v>2.9387529174835811</v>
      </c>
    </row>
    <row r="5270" spans="1:31" x14ac:dyDescent="0.25">
      <c r="A5270">
        <v>1816814</v>
      </c>
      <c r="B5270">
        <v>1</v>
      </c>
      <c r="C5270" t="s">
        <v>80</v>
      </c>
      <c r="D5270" t="s">
        <v>104</v>
      </c>
      <c r="E5270" t="s">
        <v>146</v>
      </c>
      <c r="F5270" t="s">
        <v>15257</v>
      </c>
      <c r="G5270" t="s">
        <v>170</v>
      </c>
      <c r="H5270" t="s">
        <v>143</v>
      </c>
      <c r="I5270" t="s">
        <v>135</v>
      </c>
      <c r="J5270" t="s">
        <v>136</v>
      </c>
      <c r="K5270" t="s">
        <v>137</v>
      </c>
      <c r="L5270" t="s">
        <v>15258</v>
      </c>
      <c r="M5270" t="s">
        <v>15259</v>
      </c>
      <c r="N5270">
        <v>3.3105555550000001</v>
      </c>
      <c r="O5270">
        <v>0</v>
      </c>
      <c r="P5270">
        <v>0</v>
      </c>
      <c r="Q5270">
        <v>0</v>
      </c>
      <c r="R5270">
        <v>0</v>
      </c>
      <c r="S5270">
        <v>1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133.01851600966037</v>
      </c>
      <c r="AB5270">
        <v>0</v>
      </c>
      <c r="AC5270">
        <v>0</v>
      </c>
      <c r="AD5270">
        <v>0</v>
      </c>
      <c r="AE5270">
        <v>133.01851600966037</v>
      </c>
    </row>
    <row r="5271" spans="1:31" x14ac:dyDescent="0.25">
      <c r="A5271">
        <v>1816818</v>
      </c>
      <c r="B5271">
        <v>1</v>
      </c>
      <c r="C5271" t="s">
        <v>81</v>
      </c>
      <c r="D5271" t="s">
        <v>117</v>
      </c>
      <c r="E5271" t="s">
        <v>140</v>
      </c>
      <c r="F5271" t="s">
        <v>15260</v>
      </c>
      <c r="G5271" t="s">
        <v>142</v>
      </c>
      <c r="H5271" t="s">
        <v>143</v>
      </c>
      <c r="I5271" t="s">
        <v>199</v>
      </c>
      <c r="J5271" t="s">
        <v>136</v>
      </c>
      <c r="K5271" t="s">
        <v>137</v>
      </c>
      <c r="L5271" t="s">
        <v>15261</v>
      </c>
      <c r="M5271" t="s">
        <v>15262</v>
      </c>
      <c r="N5271">
        <v>9.4444439999999998E-3</v>
      </c>
      <c r="O5271">
        <v>2</v>
      </c>
      <c r="P5271">
        <v>682</v>
      </c>
      <c r="Q5271">
        <v>78</v>
      </c>
      <c r="R5271">
        <v>196</v>
      </c>
      <c r="S5271">
        <v>6</v>
      </c>
      <c r="T5271">
        <v>69</v>
      </c>
      <c r="U5271">
        <v>0</v>
      </c>
      <c r="V5271">
        <v>0</v>
      </c>
      <c r="W5271">
        <v>3.1358579644472223E-3</v>
      </c>
      <c r="X5271">
        <v>1.3161443445669967</v>
      </c>
      <c r="Y5271">
        <v>0.76014352163650245</v>
      </c>
      <c r="Z5271">
        <v>0.5965626687314165</v>
      </c>
      <c r="AA5271">
        <v>0.10337594176419501</v>
      </c>
      <c r="AB5271">
        <v>0.51664144120776834</v>
      </c>
      <c r="AC5271">
        <v>0</v>
      </c>
      <c r="AD5271">
        <v>0</v>
      </c>
      <c r="AE5271">
        <v>3.2960037758713261</v>
      </c>
    </row>
    <row r="5272" spans="1:31" x14ac:dyDescent="0.25">
      <c r="A5272">
        <v>1816819</v>
      </c>
      <c r="B5272">
        <v>1</v>
      </c>
      <c r="C5272" t="s">
        <v>80</v>
      </c>
      <c r="D5272" t="s">
        <v>94</v>
      </c>
      <c r="E5272" t="s">
        <v>131</v>
      </c>
      <c r="F5272" t="s">
        <v>15263</v>
      </c>
      <c r="G5272" t="s">
        <v>231</v>
      </c>
      <c r="H5272" t="s">
        <v>134</v>
      </c>
      <c r="I5272" t="s">
        <v>135</v>
      </c>
      <c r="J5272" t="s">
        <v>136</v>
      </c>
      <c r="K5272" t="s">
        <v>137</v>
      </c>
      <c r="L5272" t="s">
        <v>15264</v>
      </c>
      <c r="M5272" t="s">
        <v>15265</v>
      </c>
      <c r="N5272">
        <v>2.900555555</v>
      </c>
      <c r="O5272">
        <v>0</v>
      </c>
      <c r="P5272">
        <v>1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0.37928861712293505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0.37928861712293505</v>
      </c>
    </row>
    <row r="5273" spans="1:31" x14ac:dyDescent="0.25">
      <c r="A5273">
        <v>1816821</v>
      </c>
      <c r="B5273">
        <v>1</v>
      </c>
      <c r="C5273" t="s">
        <v>80</v>
      </c>
      <c r="D5273" t="s">
        <v>97</v>
      </c>
      <c r="E5273" t="s">
        <v>140</v>
      </c>
      <c r="F5273" t="s">
        <v>15266</v>
      </c>
      <c r="G5273" t="s">
        <v>170</v>
      </c>
      <c r="H5273" t="s">
        <v>143</v>
      </c>
      <c r="I5273" t="s">
        <v>135</v>
      </c>
      <c r="J5273" t="s">
        <v>136</v>
      </c>
      <c r="K5273" t="s">
        <v>137</v>
      </c>
      <c r="L5273" t="s">
        <v>15267</v>
      </c>
      <c r="M5273" t="s">
        <v>15268</v>
      </c>
      <c r="N5273">
        <v>1.0877777769999999</v>
      </c>
      <c r="O5273">
        <v>5</v>
      </c>
      <c r="P5273">
        <v>621</v>
      </c>
      <c r="Q5273">
        <v>9</v>
      </c>
      <c r="R5273">
        <v>79</v>
      </c>
      <c r="S5273">
        <v>11</v>
      </c>
      <c r="T5273">
        <v>93</v>
      </c>
      <c r="U5273">
        <v>0</v>
      </c>
      <c r="V5273">
        <v>0</v>
      </c>
      <c r="W5273">
        <v>5.1982432541528123</v>
      </c>
      <c r="X5273">
        <v>190.17913405721018</v>
      </c>
      <c r="Y5273">
        <v>22.246057770826557</v>
      </c>
      <c r="Z5273">
        <v>27.766514170857256</v>
      </c>
      <c r="AA5273">
        <v>338.8864433158634</v>
      </c>
      <c r="AB5273">
        <v>36.32737886029242</v>
      </c>
      <c r="AC5273">
        <v>0</v>
      </c>
      <c r="AD5273">
        <v>0</v>
      </c>
      <c r="AE5273">
        <v>620.60377142920265</v>
      </c>
    </row>
    <row r="5274" spans="1:31" x14ac:dyDescent="0.25">
      <c r="A5274">
        <v>1816824</v>
      </c>
      <c r="B5274">
        <v>1</v>
      </c>
      <c r="C5274" t="s">
        <v>81</v>
      </c>
      <c r="D5274" t="s">
        <v>127</v>
      </c>
      <c r="E5274" t="s">
        <v>140</v>
      </c>
      <c r="F5274" t="s">
        <v>15269</v>
      </c>
      <c r="G5274" t="s">
        <v>2385</v>
      </c>
      <c r="H5274" t="s">
        <v>143</v>
      </c>
      <c r="I5274" t="s">
        <v>135</v>
      </c>
      <c r="J5274" t="s">
        <v>136</v>
      </c>
      <c r="K5274" t="s">
        <v>137</v>
      </c>
      <c r="L5274" t="s">
        <v>15270</v>
      </c>
      <c r="M5274" t="s">
        <v>15271</v>
      </c>
      <c r="N5274">
        <v>6.5447222219999999</v>
      </c>
      <c r="O5274">
        <v>2</v>
      </c>
      <c r="P5274">
        <v>1266</v>
      </c>
      <c r="Q5274">
        <v>25</v>
      </c>
      <c r="R5274">
        <v>68</v>
      </c>
      <c r="S5274">
        <v>6</v>
      </c>
      <c r="T5274">
        <v>88</v>
      </c>
      <c r="U5274">
        <v>2</v>
      </c>
      <c r="V5274">
        <v>0</v>
      </c>
      <c r="W5274">
        <v>3.6240077097657051</v>
      </c>
      <c r="X5274">
        <v>1438.5579814414423</v>
      </c>
      <c r="Y5274">
        <v>98.416483761300313</v>
      </c>
      <c r="Z5274">
        <v>52.211993205076986</v>
      </c>
      <c r="AA5274">
        <v>235.75964305708803</v>
      </c>
      <c r="AB5274">
        <v>118.11314082031633</v>
      </c>
      <c r="AC5274">
        <v>14.635291620684246</v>
      </c>
      <c r="AD5274">
        <v>0</v>
      </c>
      <c r="AE5274">
        <v>1961.3185416156739</v>
      </c>
    </row>
    <row r="5275" spans="1:31" x14ac:dyDescent="0.25">
      <c r="A5275">
        <v>1816825</v>
      </c>
      <c r="B5275">
        <v>1</v>
      </c>
      <c r="C5275" t="s">
        <v>80</v>
      </c>
      <c r="D5275" t="s">
        <v>84</v>
      </c>
      <c r="E5275" t="s">
        <v>131</v>
      </c>
      <c r="F5275" t="s">
        <v>15272</v>
      </c>
      <c r="G5275" t="s">
        <v>231</v>
      </c>
      <c r="H5275" t="s">
        <v>134</v>
      </c>
      <c r="I5275" t="s">
        <v>135</v>
      </c>
      <c r="J5275" t="s">
        <v>136</v>
      </c>
      <c r="K5275" t="s">
        <v>137</v>
      </c>
      <c r="L5275" t="s">
        <v>15273</v>
      </c>
      <c r="M5275" t="s">
        <v>15274</v>
      </c>
      <c r="N5275">
        <v>1.871388888</v>
      </c>
      <c r="O5275">
        <v>0</v>
      </c>
      <c r="P5275">
        <v>4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1.6863855848640306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1.6863855848640306</v>
      </c>
    </row>
    <row r="5276" spans="1:31" x14ac:dyDescent="0.25">
      <c r="A5276">
        <v>1816829</v>
      </c>
      <c r="B5276">
        <v>1</v>
      </c>
      <c r="C5276" t="s">
        <v>80</v>
      </c>
      <c r="D5276" t="s">
        <v>84</v>
      </c>
      <c r="E5276" t="s">
        <v>131</v>
      </c>
      <c r="F5276" t="s">
        <v>15275</v>
      </c>
      <c r="G5276" t="s">
        <v>231</v>
      </c>
      <c r="H5276" t="s">
        <v>134</v>
      </c>
      <c r="I5276" t="s">
        <v>135</v>
      </c>
      <c r="J5276" t="s">
        <v>136</v>
      </c>
      <c r="K5276" t="s">
        <v>137</v>
      </c>
      <c r="L5276" t="s">
        <v>15276</v>
      </c>
      <c r="M5276" t="s">
        <v>15277</v>
      </c>
      <c r="N5276">
        <v>0.65361111100000002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3</v>
      </c>
      <c r="U5276">
        <v>0</v>
      </c>
      <c r="V5276">
        <v>0</v>
      </c>
      <c r="W5276">
        <v>0</v>
      </c>
      <c r="X5276">
        <v>0.14226714831241249</v>
      </c>
      <c r="Y5276">
        <v>0</v>
      </c>
      <c r="Z5276">
        <v>0</v>
      </c>
      <c r="AA5276">
        <v>0</v>
      </c>
      <c r="AB5276">
        <v>0.29460546573441504</v>
      </c>
      <c r="AC5276">
        <v>0</v>
      </c>
      <c r="AD5276">
        <v>0</v>
      </c>
      <c r="AE5276">
        <v>0.43687261404682753</v>
      </c>
    </row>
    <row r="5277" spans="1:31" x14ac:dyDescent="0.25">
      <c r="A5277">
        <v>1816830</v>
      </c>
      <c r="B5277">
        <v>1</v>
      </c>
      <c r="C5277" t="s">
        <v>80</v>
      </c>
      <c r="D5277" t="s">
        <v>90</v>
      </c>
      <c r="E5277" t="s">
        <v>131</v>
      </c>
      <c r="F5277" t="s">
        <v>15278</v>
      </c>
      <c r="G5277" t="s">
        <v>231</v>
      </c>
      <c r="H5277" t="s">
        <v>134</v>
      </c>
      <c r="I5277" t="s">
        <v>135</v>
      </c>
      <c r="J5277" t="s">
        <v>136</v>
      </c>
      <c r="K5277" t="s">
        <v>137</v>
      </c>
      <c r="L5277" t="s">
        <v>15279</v>
      </c>
      <c r="M5277" t="s">
        <v>15280</v>
      </c>
      <c r="N5277">
        <v>3.466111111</v>
      </c>
      <c r="O5277">
        <v>0</v>
      </c>
      <c r="P5277">
        <v>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2.5845639936430347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2.5845639936430347</v>
      </c>
    </row>
    <row r="5278" spans="1:31" x14ac:dyDescent="0.25">
      <c r="A5278">
        <v>1816833</v>
      </c>
      <c r="B5278">
        <v>1</v>
      </c>
      <c r="C5278" t="s">
        <v>80</v>
      </c>
      <c r="D5278" t="s">
        <v>103</v>
      </c>
      <c r="E5278" t="s">
        <v>140</v>
      </c>
      <c r="F5278" t="s">
        <v>15281</v>
      </c>
      <c r="G5278" t="s">
        <v>142</v>
      </c>
      <c r="H5278" t="s">
        <v>143</v>
      </c>
      <c r="I5278" t="s">
        <v>199</v>
      </c>
      <c r="J5278" t="s">
        <v>136</v>
      </c>
      <c r="K5278" t="s">
        <v>137</v>
      </c>
      <c r="L5278" t="s">
        <v>15282</v>
      </c>
      <c r="M5278" t="s">
        <v>15283</v>
      </c>
      <c r="N5278">
        <v>4.4444439999999997E-3</v>
      </c>
      <c r="O5278">
        <v>3</v>
      </c>
      <c r="P5278">
        <v>2454</v>
      </c>
      <c r="Q5278">
        <v>20</v>
      </c>
      <c r="R5278">
        <v>345</v>
      </c>
      <c r="S5278">
        <v>23</v>
      </c>
      <c r="T5278">
        <v>633</v>
      </c>
      <c r="U5278">
        <v>3</v>
      </c>
      <c r="V5278">
        <v>3</v>
      </c>
      <c r="W5278">
        <v>4.1512053480222228E-3</v>
      </c>
      <c r="X5278">
        <v>2.1164113464867835</v>
      </c>
      <c r="Y5278">
        <v>0.19805602988334223</v>
      </c>
      <c r="Z5278">
        <v>0.30581340145406677</v>
      </c>
      <c r="AA5278">
        <v>0.62698814612953335</v>
      </c>
      <c r="AB5278">
        <v>1.0527738185373039</v>
      </c>
      <c r="AC5278">
        <v>0.50995351040015113</v>
      </c>
      <c r="AD5278">
        <v>0.35174267470219112</v>
      </c>
      <c r="AE5278">
        <v>5.165890132941394</v>
      </c>
    </row>
    <row r="5279" spans="1:31" x14ac:dyDescent="0.25">
      <c r="A5279">
        <v>1816835</v>
      </c>
      <c r="B5279">
        <v>1</v>
      </c>
      <c r="C5279" t="s">
        <v>81</v>
      </c>
      <c r="D5279" t="s">
        <v>113</v>
      </c>
      <c r="E5279" t="s">
        <v>131</v>
      </c>
      <c r="F5279" t="s">
        <v>15284</v>
      </c>
      <c r="G5279" t="s">
        <v>231</v>
      </c>
      <c r="H5279" t="s">
        <v>134</v>
      </c>
      <c r="I5279" t="s">
        <v>135</v>
      </c>
      <c r="J5279" t="s">
        <v>136</v>
      </c>
      <c r="K5279" t="s">
        <v>137</v>
      </c>
      <c r="L5279" t="s">
        <v>15285</v>
      </c>
      <c r="M5279" t="s">
        <v>15286</v>
      </c>
      <c r="N5279">
        <v>2.2155555549999999</v>
      </c>
      <c r="O5279">
        <v>0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0.20541901901068668</v>
      </c>
      <c r="AA5279">
        <v>0</v>
      </c>
      <c r="AB5279">
        <v>0</v>
      </c>
      <c r="AC5279">
        <v>0</v>
      </c>
      <c r="AD5279">
        <v>0</v>
      </c>
      <c r="AE5279">
        <v>0.20541901901068668</v>
      </c>
    </row>
    <row r="5280" spans="1:31" x14ac:dyDescent="0.25">
      <c r="A5280">
        <v>1816836</v>
      </c>
      <c r="B5280">
        <v>1</v>
      </c>
      <c r="C5280" t="s">
        <v>80</v>
      </c>
      <c r="D5280" t="s">
        <v>107</v>
      </c>
      <c r="E5280" t="s">
        <v>131</v>
      </c>
      <c r="F5280" t="s">
        <v>15287</v>
      </c>
      <c r="G5280" t="s">
        <v>209</v>
      </c>
      <c r="H5280" t="s">
        <v>134</v>
      </c>
      <c r="I5280" t="s">
        <v>135</v>
      </c>
      <c r="J5280" t="s">
        <v>136</v>
      </c>
      <c r="K5280" t="s">
        <v>137</v>
      </c>
      <c r="L5280" t="s">
        <v>15288</v>
      </c>
      <c r="M5280" t="s">
        <v>15289</v>
      </c>
      <c r="N5280">
        <v>1.243333333</v>
      </c>
      <c r="O5280">
        <v>0</v>
      </c>
      <c r="P5280">
        <v>4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0.35163326649279159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0.35163326649279159</v>
      </c>
    </row>
    <row r="5281" spans="1:31" x14ac:dyDescent="0.25">
      <c r="A5281">
        <v>1816838</v>
      </c>
      <c r="B5281">
        <v>1</v>
      </c>
      <c r="C5281" t="s">
        <v>80</v>
      </c>
      <c r="D5281" t="s">
        <v>107</v>
      </c>
      <c r="E5281" t="s">
        <v>131</v>
      </c>
      <c r="F5281" t="s">
        <v>15290</v>
      </c>
      <c r="G5281" t="s">
        <v>209</v>
      </c>
      <c r="H5281" t="s">
        <v>134</v>
      </c>
      <c r="I5281" t="s">
        <v>135</v>
      </c>
      <c r="J5281" t="s">
        <v>136</v>
      </c>
      <c r="K5281" t="s">
        <v>137</v>
      </c>
      <c r="L5281" t="s">
        <v>15291</v>
      </c>
      <c r="M5281" t="s">
        <v>15292</v>
      </c>
      <c r="N5281">
        <v>2.9280555549999998</v>
      </c>
      <c r="O5281">
        <v>0</v>
      </c>
      <c r="P5281">
        <v>6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1.1709472682880888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1.1709472682880888</v>
      </c>
    </row>
    <row r="5282" spans="1:31" x14ac:dyDescent="0.25">
      <c r="A5282">
        <v>1816839</v>
      </c>
      <c r="B5282">
        <v>1</v>
      </c>
      <c r="C5282" t="s">
        <v>80</v>
      </c>
      <c r="D5282" t="s">
        <v>96</v>
      </c>
      <c r="E5282" t="s">
        <v>176</v>
      </c>
      <c r="F5282" t="s">
        <v>7071</v>
      </c>
      <c r="G5282" t="s">
        <v>142</v>
      </c>
      <c r="H5282" t="s">
        <v>143</v>
      </c>
      <c r="I5282" t="s">
        <v>135</v>
      </c>
      <c r="J5282" t="s">
        <v>136</v>
      </c>
      <c r="K5282" t="s">
        <v>137</v>
      </c>
      <c r="L5282" t="s">
        <v>15293</v>
      </c>
      <c r="M5282" t="s">
        <v>15294</v>
      </c>
      <c r="N5282">
        <v>0.116388888</v>
      </c>
      <c r="O5282">
        <v>2</v>
      </c>
      <c r="P5282">
        <v>4203</v>
      </c>
      <c r="Q5282">
        <v>6</v>
      </c>
      <c r="R5282">
        <v>13</v>
      </c>
      <c r="S5282">
        <v>23</v>
      </c>
      <c r="T5282">
        <v>326</v>
      </c>
      <c r="U5282">
        <v>0</v>
      </c>
      <c r="V5282">
        <v>0</v>
      </c>
      <c r="W5282">
        <v>0.67053107733566342</v>
      </c>
      <c r="X5282">
        <v>119.40858341901988</v>
      </c>
      <c r="Y5282">
        <v>0.8325438323252754</v>
      </c>
      <c r="Z5282">
        <v>0.79005852784580755</v>
      </c>
      <c r="AA5282">
        <v>39.481414353501123</v>
      </c>
      <c r="AB5282">
        <v>25.976604183946854</v>
      </c>
      <c r="AC5282">
        <v>0</v>
      </c>
      <c r="AD5282">
        <v>0</v>
      </c>
      <c r="AE5282">
        <v>187.15973539397459</v>
      </c>
    </row>
    <row r="5283" spans="1:31" x14ac:dyDescent="0.25">
      <c r="A5283">
        <v>1816840</v>
      </c>
      <c r="B5283">
        <v>1</v>
      </c>
      <c r="C5283" t="s">
        <v>80</v>
      </c>
      <c r="D5283" t="s">
        <v>98</v>
      </c>
      <c r="E5283" t="s">
        <v>131</v>
      </c>
      <c r="F5283" t="s">
        <v>15295</v>
      </c>
      <c r="G5283" t="s">
        <v>231</v>
      </c>
      <c r="H5283" t="s">
        <v>134</v>
      </c>
      <c r="I5283" t="s">
        <v>135</v>
      </c>
      <c r="J5283" t="s">
        <v>136</v>
      </c>
      <c r="K5283" t="s">
        <v>137</v>
      </c>
      <c r="L5283" t="s">
        <v>15296</v>
      </c>
      <c r="M5283" t="s">
        <v>15297</v>
      </c>
      <c r="N5283">
        <v>7.1277777770000004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1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</row>
    <row r="5284" spans="1:31" x14ac:dyDescent="0.25">
      <c r="A5284">
        <v>1816843</v>
      </c>
      <c r="B5284">
        <v>1</v>
      </c>
      <c r="C5284" t="s">
        <v>80</v>
      </c>
      <c r="D5284" t="s">
        <v>83</v>
      </c>
      <c r="E5284" t="s">
        <v>131</v>
      </c>
      <c r="F5284" t="s">
        <v>15298</v>
      </c>
      <c r="G5284" t="s">
        <v>231</v>
      </c>
      <c r="H5284" t="s">
        <v>134</v>
      </c>
      <c r="I5284" t="s">
        <v>135</v>
      </c>
      <c r="J5284" t="s">
        <v>136</v>
      </c>
      <c r="K5284" t="s">
        <v>137</v>
      </c>
      <c r="L5284" t="s">
        <v>15299</v>
      </c>
      <c r="M5284" t="s">
        <v>15300</v>
      </c>
      <c r="N5284">
        <v>1.4583333329999999</v>
      </c>
      <c r="O5284">
        <v>0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0.24903162241014609</v>
      </c>
      <c r="AA5284">
        <v>0</v>
      </c>
      <c r="AB5284">
        <v>0</v>
      </c>
      <c r="AC5284">
        <v>0</v>
      </c>
      <c r="AD5284">
        <v>0</v>
      </c>
      <c r="AE5284">
        <v>0.24903162241014609</v>
      </c>
    </row>
    <row r="5285" spans="1:31" x14ac:dyDescent="0.25">
      <c r="A5285">
        <v>1816844</v>
      </c>
      <c r="B5285">
        <v>1</v>
      </c>
      <c r="C5285" t="s">
        <v>80</v>
      </c>
      <c r="D5285" t="s">
        <v>99</v>
      </c>
      <c r="E5285" t="s">
        <v>131</v>
      </c>
      <c r="F5285" t="s">
        <v>15301</v>
      </c>
      <c r="G5285" t="s">
        <v>231</v>
      </c>
      <c r="H5285" t="s">
        <v>134</v>
      </c>
      <c r="I5285" t="s">
        <v>135</v>
      </c>
      <c r="J5285" t="s">
        <v>136</v>
      </c>
      <c r="K5285" t="s">
        <v>137</v>
      </c>
      <c r="L5285" t="s">
        <v>15302</v>
      </c>
      <c r="M5285" t="s">
        <v>15303</v>
      </c>
      <c r="N5285">
        <v>1.2094444440000001</v>
      </c>
      <c r="O5285">
        <v>0</v>
      </c>
      <c r="P5285">
        <v>2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0.70955458165934893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0.70955458165934893</v>
      </c>
    </row>
    <row r="5286" spans="1:31" x14ac:dyDescent="0.25">
      <c r="A5286">
        <v>1816847</v>
      </c>
      <c r="B5286">
        <v>1</v>
      </c>
      <c r="C5286" t="s">
        <v>80</v>
      </c>
      <c r="D5286" t="s">
        <v>94</v>
      </c>
      <c r="E5286" t="s">
        <v>176</v>
      </c>
      <c r="F5286" t="s">
        <v>9660</v>
      </c>
      <c r="G5286" t="s">
        <v>142</v>
      </c>
      <c r="H5286" t="s">
        <v>143</v>
      </c>
      <c r="I5286" t="s">
        <v>199</v>
      </c>
      <c r="J5286" t="s">
        <v>136</v>
      </c>
      <c r="K5286" t="s">
        <v>137</v>
      </c>
      <c r="L5286" t="s">
        <v>15304</v>
      </c>
      <c r="M5286" t="s">
        <v>15305</v>
      </c>
      <c r="N5286">
        <v>3.0555555000000002E-2</v>
      </c>
      <c r="O5286">
        <v>0</v>
      </c>
      <c r="P5286">
        <v>19376</v>
      </c>
      <c r="Q5286">
        <v>1</v>
      </c>
      <c r="R5286">
        <v>322</v>
      </c>
      <c r="S5286">
        <v>12</v>
      </c>
      <c r="T5286">
        <v>3323</v>
      </c>
      <c r="U5286">
        <v>2</v>
      </c>
      <c r="V5286">
        <v>11</v>
      </c>
      <c r="W5286">
        <v>0</v>
      </c>
      <c r="X5286">
        <v>153.69151949361975</v>
      </c>
      <c r="Y5286">
        <v>0.21743070500121667</v>
      </c>
      <c r="Z5286">
        <v>2.7451567223195195</v>
      </c>
      <c r="AA5286">
        <v>26.496202292929166</v>
      </c>
      <c r="AB5286">
        <v>50.204530460282164</v>
      </c>
      <c r="AC5286">
        <v>2.5210239843772499</v>
      </c>
      <c r="AD5286">
        <v>3.6912773788485826</v>
      </c>
      <c r="AE5286">
        <v>239.56714103737764</v>
      </c>
    </row>
    <row r="5287" spans="1:31" x14ac:dyDescent="0.25">
      <c r="A5287">
        <v>1816849</v>
      </c>
      <c r="B5287">
        <v>1</v>
      </c>
      <c r="C5287" t="s">
        <v>81</v>
      </c>
      <c r="D5287" t="s">
        <v>117</v>
      </c>
      <c r="E5287" t="s">
        <v>140</v>
      </c>
      <c r="F5287" t="s">
        <v>15306</v>
      </c>
      <c r="G5287" t="s">
        <v>612</v>
      </c>
      <c r="H5287" t="s">
        <v>143</v>
      </c>
      <c r="I5287" t="s">
        <v>135</v>
      </c>
      <c r="J5287" t="s">
        <v>3</v>
      </c>
      <c r="K5287" t="s">
        <v>137</v>
      </c>
      <c r="L5287" t="s">
        <v>15307</v>
      </c>
      <c r="M5287" t="s">
        <v>15308</v>
      </c>
      <c r="N5287">
        <v>2.4313888879999999</v>
      </c>
      <c r="O5287">
        <v>2</v>
      </c>
      <c r="P5287">
        <v>516</v>
      </c>
      <c r="Q5287">
        <v>65</v>
      </c>
      <c r="R5287">
        <v>113</v>
      </c>
      <c r="S5287">
        <v>6</v>
      </c>
      <c r="T5287">
        <v>62</v>
      </c>
      <c r="U5287">
        <v>0</v>
      </c>
      <c r="V5287">
        <v>0</v>
      </c>
      <c r="W5287">
        <v>0.83497862790616939</v>
      </c>
      <c r="X5287">
        <v>274.03444885507548</v>
      </c>
      <c r="Y5287">
        <v>82.203268113961059</v>
      </c>
      <c r="Z5287">
        <v>43.495891244171453</v>
      </c>
      <c r="AA5287">
        <v>25.785789897639209</v>
      </c>
      <c r="AB5287">
        <v>123.25965198878703</v>
      </c>
      <c r="AC5287">
        <v>0</v>
      </c>
      <c r="AD5287">
        <v>0</v>
      </c>
      <c r="AE5287">
        <v>549.61402872754047</v>
      </c>
    </row>
    <row r="5288" spans="1:31" x14ac:dyDescent="0.25">
      <c r="A5288">
        <v>1816851</v>
      </c>
      <c r="B5288">
        <v>1</v>
      </c>
      <c r="C5288" t="s">
        <v>80</v>
      </c>
      <c r="D5288" t="s">
        <v>110</v>
      </c>
      <c r="E5288" t="s">
        <v>291</v>
      </c>
      <c r="F5288" t="s">
        <v>15309</v>
      </c>
      <c r="G5288" t="s">
        <v>373</v>
      </c>
      <c r="H5288" t="s">
        <v>134</v>
      </c>
      <c r="I5288" t="s">
        <v>135</v>
      </c>
      <c r="J5288" t="s">
        <v>136</v>
      </c>
      <c r="K5288" t="s">
        <v>137</v>
      </c>
      <c r="L5288" t="s">
        <v>15310</v>
      </c>
      <c r="M5288" t="s">
        <v>15311</v>
      </c>
      <c r="N5288">
        <v>2.934722222</v>
      </c>
      <c r="O5288">
        <v>0</v>
      </c>
      <c r="P5288">
        <v>154</v>
      </c>
      <c r="Q5288">
        <v>0</v>
      </c>
      <c r="R5288">
        <v>0</v>
      </c>
      <c r="S5288">
        <v>0</v>
      </c>
      <c r="T5288">
        <v>26</v>
      </c>
      <c r="U5288">
        <v>0</v>
      </c>
      <c r="V5288">
        <v>0</v>
      </c>
      <c r="W5288">
        <v>0</v>
      </c>
      <c r="X5288">
        <v>138.45531526451566</v>
      </c>
      <c r="Y5288">
        <v>0</v>
      </c>
      <c r="Z5288">
        <v>0</v>
      </c>
      <c r="AA5288">
        <v>0</v>
      </c>
      <c r="AB5288">
        <v>144.7919325271267</v>
      </c>
      <c r="AC5288">
        <v>0</v>
      </c>
      <c r="AD5288">
        <v>0</v>
      </c>
      <c r="AE5288">
        <v>283.24724779164239</v>
      </c>
    </row>
    <row r="5289" spans="1:31" x14ac:dyDescent="0.25">
      <c r="A5289">
        <v>1816852</v>
      </c>
      <c r="B5289">
        <v>1</v>
      </c>
      <c r="C5289" t="s">
        <v>80</v>
      </c>
      <c r="D5289" t="s">
        <v>100</v>
      </c>
      <c r="E5289" t="s">
        <v>131</v>
      </c>
      <c r="F5289" t="s">
        <v>15312</v>
      </c>
      <c r="G5289" t="s">
        <v>231</v>
      </c>
      <c r="H5289" t="s">
        <v>134</v>
      </c>
      <c r="I5289" t="s">
        <v>135</v>
      </c>
      <c r="J5289" t="s">
        <v>136</v>
      </c>
      <c r="K5289" t="s">
        <v>137</v>
      </c>
      <c r="L5289" t="s">
        <v>15313</v>
      </c>
      <c r="M5289" t="s">
        <v>15314</v>
      </c>
      <c r="N5289">
        <v>2.3508333330000002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0.32035281121225834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0.32035281121225834</v>
      </c>
    </row>
    <row r="5290" spans="1:31" x14ac:dyDescent="0.25">
      <c r="A5290">
        <v>1816855</v>
      </c>
      <c r="B5290">
        <v>1</v>
      </c>
      <c r="C5290" t="s">
        <v>80</v>
      </c>
      <c r="D5290" t="s">
        <v>96</v>
      </c>
      <c r="E5290" t="s">
        <v>176</v>
      </c>
      <c r="F5290" t="s">
        <v>15315</v>
      </c>
      <c r="G5290" t="s">
        <v>142</v>
      </c>
      <c r="H5290" t="s">
        <v>143</v>
      </c>
      <c r="I5290" t="s">
        <v>135</v>
      </c>
      <c r="J5290" t="s">
        <v>136</v>
      </c>
      <c r="K5290" t="s">
        <v>137</v>
      </c>
      <c r="L5290" t="s">
        <v>15316</v>
      </c>
      <c r="M5290" t="s">
        <v>15317</v>
      </c>
      <c r="N5290">
        <v>1.055833333</v>
      </c>
      <c r="O5290">
        <v>2</v>
      </c>
      <c r="P5290">
        <v>0</v>
      </c>
      <c r="Q5290">
        <v>5</v>
      </c>
      <c r="R5290">
        <v>0</v>
      </c>
      <c r="S5290">
        <v>4</v>
      </c>
      <c r="T5290">
        <v>0</v>
      </c>
      <c r="U5290">
        <v>0</v>
      </c>
      <c r="V5290">
        <v>0</v>
      </c>
      <c r="W5290">
        <v>6.1602180558468298</v>
      </c>
      <c r="X5290">
        <v>0</v>
      </c>
      <c r="Y5290">
        <v>3.984017192398472</v>
      </c>
      <c r="Z5290">
        <v>0</v>
      </c>
      <c r="AA5290">
        <v>6.4880889386220506</v>
      </c>
      <c r="AB5290">
        <v>0</v>
      </c>
      <c r="AC5290">
        <v>0</v>
      </c>
      <c r="AD5290">
        <v>0</v>
      </c>
      <c r="AE5290">
        <v>16.632324186867351</v>
      </c>
    </row>
    <row r="5291" spans="1:31" x14ac:dyDescent="0.25">
      <c r="A5291">
        <v>1816859</v>
      </c>
      <c r="B5291">
        <v>1</v>
      </c>
      <c r="C5291" t="s">
        <v>80</v>
      </c>
      <c r="D5291" t="s">
        <v>83</v>
      </c>
      <c r="E5291" t="s">
        <v>140</v>
      </c>
      <c r="F5291" t="s">
        <v>15318</v>
      </c>
      <c r="G5291" t="s">
        <v>158</v>
      </c>
      <c r="H5291" t="s">
        <v>143</v>
      </c>
      <c r="I5291" t="s">
        <v>135</v>
      </c>
      <c r="J5291" t="s">
        <v>136</v>
      </c>
      <c r="K5291" t="s">
        <v>137</v>
      </c>
      <c r="L5291" t="s">
        <v>15319</v>
      </c>
      <c r="M5291" t="s">
        <v>15320</v>
      </c>
      <c r="N5291">
        <v>0.14472222200000001</v>
      </c>
      <c r="O5291">
        <v>0</v>
      </c>
      <c r="P5291">
        <v>0</v>
      </c>
      <c r="Q5291">
        <v>1</v>
      </c>
      <c r="R5291">
        <v>0</v>
      </c>
      <c r="S5291">
        <v>3</v>
      </c>
      <c r="T5291">
        <v>11</v>
      </c>
      <c r="U5291">
        <v>6</v>
      </c>
      <c r="V5291">
        <v>5</v>
      </c>
      <c r="W5291">
        <v>0</v>
      </c>
      <c r="X5291">
        <v>0</v>
      </c>
      <c r="Y5291">
        <v>1.9882878503705556E-2</v>
      </c>
      <c r="Z5291">
        <v>0</v>
      </c>
      <c r="AA5291">
        <v>3.3671467888601092</v>
      </c>
      <c r="AB5291">
        <v>3.0333360671021667</v>
      </c>
      <c r="AC5291">
        <v>112.26932668098365</v>
      </c>
      <c r="AD5291">
        <v>7.2533230959926343</v>
      </c>
      <c r="AE5291">
        <v>125.94301551144227</v>
      </c>
    </row>
    <row r="5292" spans="1:31" x14ac:dyDescent="0.25">
      <c r="A5292">
        <v>1816861</v>
      </c>
      <c r="B5292">
        <v>1</v>
      </c>
      <c r="C5292" t="s">
        <v>80</v>
      </c>
      <c r="D5292" t="s">
        <v>95</v>
      </c>
      <c r="E5292" t="s">
        <v>146</v>
      </c>
      <c r="F5292" t="s">
        <v>15084</v>
      </c>
      <c r="G5292" t="s">
        <v>170</v>
      </c>
      <c r="H5292" t="s">
        <v>143</v>
      </c>
      <c r="I5292" t="s">
        <v>135</v>
      </c>
      <c r="J5292" t="s">
        <v>136</v>
      </c>
      <c r="K5292" t="s">
        <v>137</v>
      </c>
      <c r="L5292" t="s">
        <v>15321</v>
      </c>
      <c r="M5292" t="s">
        <v>15322</v>
      </c>
      <c r="N5292">
        <v>1.7394444440000001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389.28164278054021</v>
      </c>
      <c r="AD5292">
        <v>0</v>
      </c>
      <c r="AE5292">
        <v>389.28164278054021</v>
      </c>
    </row>
    <row r="5293" spans="1:31" x14ac:dyDescent="0.25">
      <c r="A5293">
        <v>1816863</v>
      </c>
      <c r="B5293">
        <v>1</v>
      </c>
      <c r="C5293" t="s">
        <v>80</v>
      </c>
      <c r="D5293" t="s">
        <v>105</v>
      </c>
      <c r="E5293" t="s">
        <v>146</v>
      </c>
      <c r="F5293" t="s">
        <v>15323</v>
      </c>
      <c r="G5293" t="s">
        <v>170</v>
      </c>
      <c r="H5293" t="s">
        <v>143</v>
      </c>
      <c r="I5293" t="s">
        <v>135</v>
      </c>
      <c r="J5293" t="s">
        <v>136</v>
      </c>
      <c r="K5293" t="s">
        <v>137</v>
      </c>
      <c r="L5293" t="s">
        <v>15324</v>
      </c>
      <c r="M5293" t="s">
        <v>15325</v>
      </c>
      <c r="N5293">
        <v>2.7738888880000001</v>
      </c>
      <c r="O5293">
        <v>0</v>
      </c>
      <c r="P5293">
        <v>90</v>
      </c>
      <c r="Q5293">
        <v>0</v>
      </c>
      <c r="R5293">
        <v>2</v>
      </c>
      <c r="S5293">
        <v>0</v>
      </c>
      <c r="T5293">
        <v>10</v>
      </c>
      <c r="U5293">
        <v>0</v>
      </c>
      <c r="V5293">
        <v>0</v>
      </c>
      <c r="W5293">
        <v>0</v>
      </c>
      <c r="X5293">
        <v>45.982989651734833</v>
      </c>
      <c r="Y5293">
        <v>0</v>
      </c>
      <c r="Z5293">
        <v>0.78550114542973215</v>
      </c>
      <c r="AA5293">
        <v>0</v>
      </c>
      <c r="AB5293">
        <v>13.266735768187408</v>
      </c>
      <c r="AC5293">
        <v>0</v>
      </c>
      <c r="AD5293">
        <v>0</v>
      </c>
      <c r="AE5293">
        <v>60.035226565351977</v>
      </c>
    </row>
    <row r="5294" spans="1:31" x14ac:dyDescent="0.25">
      <c r="A5294">
        <v>1816864</v>
      </c>
      <c r="B5294">
        <v>1</v>
      </c>
      <c r="C5294" t="s">
        <v>80</v>
      </c>
      <c r="D5294" t="s">
        <v>98</v>
      </c>
      <c r="E5294" t="s">
        <v>131</v>
      </c>
      <c r="F5294" t="s">
        <v>15326</v>
      </c>
      <c r="G5294" t="s">
        <v>231</v>
      </c>
      <c r="H5294" t="s">
        <v>134</v>
      </c>
      <c r="I5294" t="s">
        <v>135</v>
      </c>
      <c r="J5294" t="s">
        <v>136</v>
      </c>
      <c r="K5294" t="s">
        <v>137</v>
      </c>
      <c r="L5294" t="s">
        <v>15327</v>
      </c>
      <c r="M5294" t="s">
        <v>15328</v>
      </c>
      <c r="N5294">
        <v>3.9047222220000002</v>
      </c>
      <c r="O5294">
        <v>0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5.0236358008183338E-2</v>
      </c>
      <c r="AA5294">
        <v>0</v>
      </c>
      <c r="AB5294">
        <v>0</v>
      </c>
      <c r="AC5294">
        <v>0</v>
      </c>
      <c r="AD5294">
        <v>0</v>
      </c>
      <c r="AE5294">
        <v>5.0236358008183338E-2</v>
      </c>
    </row>
    <row r="5295" spans="1:31" x14ac:dyDescent="0.25">
      <c r="A5295">
        <v>1816867</v>
      </c>
      <c r="B5295">
        <v>1</v>
      </c>
      <c r="C5295" t="s">
        <v>81</v>
      </c>
      <c r="D5295" t="s">
        <v>117</v>
      </c>
      <c r="E5295" t="s">
        <v>131</v>
      </c>
      <c r="F5295" t="s">
        <v>15329</v>
      </c>
      <c r="G5295" t="s">
        <v>231</v>
      </c>
      <c r="H5295" t="s">
        <v>134</v>
      </c>
      <c r="I5295" t="s">
        <v>135</v>
      </c>
      <c r="J5295" t="s">
        <v>136</v>
      </c>
      <c r="K5295" t="s">
        <v>137</v>
      </c>
      <c r="L5295" t="s">
        <v>15330</v>
      </c>
      <c r="M5295" t="s">
        <v>15331</v>
      </c>
      <c r="N5295">
        <v>2.8633333329999999</v>
      </c>
      <c r="O5295">
        <v>0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0.14778487366247889</v>
      </c>
      <c r="AA5295">
        <v>0</v>
      </c>
      <c r="AB5295">
        <v>0</v>
      </c>
      <c r="AC5295">
        <v>0</v>
      </c>
      <c r="AD5295">
        <v>0</v>
      </c>
      <c r="AE5295">
        <v>0.14778487366247889</v>
      </c>
    </row>
    <row r="5296" spans="1:31" x14ac:dyDescent="0.25">
      <c r="A5296">
        <v>1816869</v>
      </c>
      <c r="B5296">
        <v>1</v>
      </c>
      <c r="C5296" t="s">
        <v>80</v>
      </c>
      <c r="D5296" t="s">
        <v>108</v>
      </c>
      <c r="E5296" t="s">
        <v>193</v>
      </c>
      <c r="F5296" t="s">
        <v>15332</v>
      </c>
      <c r="G5296" t="s">
        <v>235</v>
      </c>
      <c r="H5296" t="s">
        <v>134</v>
      </c>
      <c r="I5296" t="s">
        <v>135</v>
      </c>
      <c r="J5296" t="s">
        <v>136</v>
      </c>
      <c r="K5296" t="s">
        <v>137</v>
      </c>
      <c r="L5296" t="s">
        <v>15333</v>
      </c>
      <c r="M5296" t="s">
        <v>15334</v>
      </c>
      <c r="N5296">
        <v>2.9908333329999999</v>
      </c>
      <c r="O5296">
        <v>0</v>
      </c>
      <c r="P5296">
        <v>12</v>
      </c>
      <c r="Q5296">
        <v>0</v>
      </c>
      <c r="R5296">
        <v>1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8.2848215730556198</v>
      </c>
      <c r="Y5296">
        <v>0</v>
      </c>
      <c r="Z5296">
        <v>0.43766679596573005</v>
      </c>
      <c r="AA5296">
        <v>0</v>
      </c>
      <c r="AB5296">
        <v>0</v>
      </c>
      <c r="AC5296">
        <v>0</v>
      </c>
      <c r="AD5296">
        <v>0</v>
      </c>
      <c r="AE5296">
        <v>8.7224883690213506</v>
      </c>
    </row>
    <row r="5297" spans="1:31" x14ac:dyDescent="0.25">
      <c r="A5297">
        <v>1816870</v>
      </c>
      <c r="B5297">
        <v>1</v>
      </c>
      <c r="C5297" t="s">
        <v>80</v>
      </c>
      <c r="D5297" t="s">
        <v>82</v>
      </c>
      <c r="E5297" t="s">
        <v>131</v>
      </c>
      <c r="F5297" t="s">
        <v>15335</v>
      </c>
      <c r="G5297" t="s">
        <v>209</v>
      </c>
      <c r="H5297" t="s">
        <v>134</v>
      </c>
      <c r="I5297" t="s">
        <v>135</v>
      </c>
      <c r="J5297" t="s">
        <v>136</v>
      </c>
      <c r="K5297" t="s">
        <v>137</v>
      </c>
      <c r="L5297" t="s">
        <v>15336</v>
      </c>
      <c r="M5297" t="s">
        <v>15337</v>
      </c>
      <c r="N5297">
        <v>1.324166666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2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3.3692638792838516</v>
      </c>
      <c r="AC5297">
        <v>0</v>
      </c>
      <c r="AD5297">
        <v>0</v>
      </c>
      <c r="AE5297">
        <v>3.3692638792838516</v>
      </c>
    </row>
    <row r="5298" spans="1:31" x14ac:dyDescent="0.25">
      <c r="A5298">
        <v>1816873</v>
      </c>
      <c r="B5298">
        <v>1</v>
      </c>
      <c r="C5298" t="s">
        <v>80</v>
      </c>
      <c r="D5298" t="s">
        <v>101</v>
      </c>
      <c r="E5298" t="s">
        <v>131</v>
      </c>
      <c r="F5298" t="s">
        <v>15338</v>
      </c>
      <c r="G5298" t="s">
        <v>231</v>
      </c>
      <c r="H5298" t="s">
        <v>134</v>
      </c>
      <c r="I5298" t="s">
        <v>135</v>
      </c>
      <c r="J5298" t="s">
        <v>136</v>
      </c>
      <c r="K5298" t="s">
        <v>137</v>
      </c>
      <c r="L5298" t="s">
        <v>15339</v>
      </c>
      <c r="M5298" t="s">
        <v>15340</v>
      </c>
      <c r="N5298">
        <v>3.3397222219999998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12.550121231793229</v>
      </c>
      <c r="AC5298">
        <v>0</v>
      </c>
      <c r="AD5298">
        <v>0</v>
      </c>
      <c r="AE5298">
        <v>12.550121231793229</v>
      </c>
    </row>
    <row r="5299" spans="1:31" x14ac:dyDescent="0.25">
      <c r="A5299">
        <v>1816874</v>
      </c>
      <c r="B5299">
        <v>1</v>
      </c>
      <c r="C5299" t="s">
        <v>80</v>
      </c>
      <c r="D5299" t="s">
        <v>93</v>
      </c>
      <c r="E5299" t="s">
        <v>131</v>
      </c>
      <c r="F5299" t="s">
        <v>15341</v>
      </c>
      <c r="G5299" t="s">
        <v>209</v>
      </c>
      <c r="H5299" t="s">
        <v>134</v>
      </c>
      <c r="I5299" t="s">
        <v>135</v>
      </c>
      <c r="J5299" t="s">
        <v>136</v>
      </c>
      <c r="K5299" t="s">
        <v>137</v>
      </c>
      <c r="L5299" t="s">
        <v>15342</v>
      </c>
      <c r="M5299" t="s">
        <v>15343</v>
      </c>
      <c r="N5299">
        <v>1.4997222219999999</v>
      </c>
      <c r="O5299">
        <v>0</v>
      </c>
      <c r="P5299">
        <v>1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0.39791198909405556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0.39791198909405556</v>
      </c>
    </row>
    <row r="5300" spans="1:31" x14ac:dyDescent="0.25">
      <c r="A5300">
        <v>1816876</v>
      </c>
      <c r="B5300">
        <v>1</v>
      </c>
      <c r="C5300" t="s">
        <v>80</v>
      </c>
      <c r="D5300" t="s">
        <v>105</v>
      </c>
      <c r="E5300" t="s">
        <v>146</v>
      </c>
      <c r="F5300" t="s">
        <v>15344</v>
      </c>
      <c r="G5300" t="s">
        <v>142</v>
      </c>
      <c r="H5300" t="s">
        <v>143</v>
      </c>
      <c r="I5300" t="s">
        <v>135</v>
      </c>
      <c r="J5300" t="s">
        <v>136</v>
      </c>
      <c r="K5300" t="s">
        <v>137</v>
      </c>
      <c r="L5300" t="s">
        <v>15345</v>
      </c>
      <c r="M5300" t="s">
        <v>15346</v>
      </c>
      <c r="N5300">
        <v>0.70388888800000005</v>
      </c>
      <c r="O5300">
        <v>0</v>
      </c>
      <c r="P5300">
        <v>13</v>
      </c>
      <c r="Q5300">
        <v>0</v>
      </c>
      <c r="R5300">
        <v>3</v>
      </c>
      <c r="S5300">
        <v>0</v>
      </c>
      <c r="T5300">
        <v>2</v>
      </c>
      <c r="U5300">
        <v>0</v>
      </c>
      <c r="V5300">
        <v>0</v>
      </c>
      <c r="W5300">
        <v>0</v>
      </c>
      <c r="X5300">
        <v>3.2971010041824167</v>
      </c>
      <c r="Y5300">
        <v>0</v>
      </c>
      <c r="Z5300">
        <v>1.1102972711264973</v>
      </c>
      <c r="AA5300">
        <v>0</v>
      </c>
      <c r="AB5300">
        <v>0.70727992815123775</v>
      </c>
      <c r="AC5300">
        <v>0</v>
      </c>
      <c r="AD5300">
        <v>0</v>
      </c>
      <c r="AE5300">
        <v>5.1146782034601515</v>
      </c>
    </row>
    <row r="5301" spans="1:31" x14ac:dyDescent="0.25">
      <c r="A5301">
        <v>1816877</v>
      </c>
      <c r="B5301">
        <v>1</v>
      </c>
      <c r="C5301" t="s">
        <v>80</v>
      </c>
      <c r="D5301" t="s">
        <v>98</v>
      </c>
      <c r="E5301" t="s">
        <v>193</v>
      </c>
      <c r="F5301" t="s">
        <v>15347</v>
      </c>
      <c r="G5301" t="s">
        <v>235</v>
      </c>
      <c r="H5301" t="s">
        <v>134</v>
      </c>
      <c r="I5301" t="s">
        <v>135</v>
      </c>
      <c r="J5301" t="s">
        <v>136</v>
      </c>
      <c r="K5301" t="s">
        <v>137</v>
      </c>
      <c r="L5301" t="s">
        <v>15348</v>
      </c>
      <c r="M5301" t="s">
        <v>15349</v>
      </c>
      <c r="N5301">
        <v>1.1658333329999999</v>
      </c>
      <c r="O5301">
        <v>0</v>
      </c>
      <c r="P5301">
        <v>0</v>
      </c>
      <c r="Q5301">
        <v>0</v>
      </c>
      <c r="R5301">
        <v>3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0.56856917905347271</v>
      </c>
      <c r="AA5301">
        <v>0</v>
      </c>
      <c r="AB5301">
        <v>0</v>
      </c>
      <c r="AC5301">
        <v>0</v>
      </c>
      <c r="AD5301">
        <v>0</v>
      </c>
      <c r="AE5301">
        <v>0.56856917905347271</v>
      </c>
    </row>
    <row r="5302" spans="1:31" x14ac:dyDescent="0.25">
      <c r="A5302">
        <v>1816887</v>
      </c>
      <c r="B5302">
        <v>1</v>
      </c>
      <c r="C5302" t="s">
        <v>80</v>
      </c>
      <c r="D5302" t="s">
        <v>110</v>
      </c>
      <c r="E5302" t="s">
        <v>131</v>
      </c>
      <c r="F5302" t="s">
        <v>15350</v>
      </c>
      <c r="G5302" t="s">
        <v>231</v>
      </c>
      <c r="H5302" t="s">
        <v>134</v>
      </c>
      <c r="I5302" t="s">
        <v>135</v>
      </c>
      <c r="J5302" t="s">
        <v>136</v>
      </c>
      <c r="K5302" t="s">
        <v>137</v>
      </c>
      <c r="L5302" t="s">
        <v>15351</v>
      </c>
      <c r="M5302" t="s">
        <v>15352</v>
      </c>
      <c r="N5302">
        <v>1.4316666659999999</v>
      </c>
      <c r="O5302">
        <v>0</v>
      </c>
      <c r="P5302">
        <v>1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0.36182695005453336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0.36182695005453336</v>
      </c>
    </row>
    <row r="5303" spans="1:31" x14ac:dyDescent="0.25">
      <c r="A5303">
        <v>1816888</v>
      </c>
      <c r="B5303">
        <v>1</v>
      </c>
      <c r="C5303" t="s">
        <v>80</v>
      </c>
      <c r="D5303" t="s">
        <v>107</v>
      </c>
      <c r="E5303" t="s">
        <v>131</v>
      </c>
      <c r="F5303" t="s">
        <v>15353</v>
      </c>
      <c r="G5303" t="s">
        <v>279</v>
      </c>
      <c r="H5303" t="s">
        <v>134</v>
      </c>
      <c r="I5303" t="s">
        <v>135</v>
      </c>
      <c r="J5303" t="s">
        <v>136</v>
      </c>
      <c r="K5303" t="s">
        <v>137</v>
      </c>
      <c r="L5303" t="s">
        <v>15354</v>
      </c>
      <c r="M5303" t="s">
        <v>15355</v>
      </c>
      <c r="N5303">
        <v>1.998611111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0.2938692105018389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0.2938692105018389</v>
      </c>
    </row>
    <row r="5304" spans="1:31" x14ac:dyDescent="0.25">
      <c r="A5304">
        <v>1816890</v>
      </c>
      <c r="B5304">
        <v>1</v>
      </c>
      <c r="C5304" t="s">
        <v>81</v>
      </c>
      <c r="D5304" t="s">
        <v>113</v>
      </c>
      <c r="E5304" t="s">
        <v>193</v>
      </c>
      <c r="F5304" t="s">
        <v>15356</v>
      </c>
      <c r="G5304" t="s">
        <v>235</v>
      </c>
      <c r="H5304" t="s">
        <v>134</v>
      </c>
      <c r="I5304" t="s">
        <v>135</v>
      </c>
      <c r="J5304" t="s">
        <v>136</v>
      </c>
      <c r="K5304" t="s">
        <v>137</v>
      </c>
      <c r="L5304" t="s">
        <v>15357</v>
      </c>
      <c r="M5304" t="s">
        <v>15358</v>
      </c>
      <c r="N5304">
        <v>2.3819444440000002</v>
      </c>
      <c r="O5304">
        <v>0</v>
      </c>
      <c r="P5304">
        <v>28</v>
      </c>
      <c r="Q5304">
        <v>0</v>
      </c>
      <c r="R5304">
        <v>0</v>
      </c>
      <c r="S5304">
        <v>0</v>
      </c>
      <c r="T5304">
        <v>2</v>
      </c>
      <c r="U5304">
        <v>0</v>
      </c>
      <c r="V5304">
        <v>0</v>
      </c>
      <c r="W5304">
        <v>0</v>
      </c>
      <c r="X5304">
        <v>11.134457377142878</v>
      </c>
      <c r="Y5304">
        <v>0</v>
      </c>
      <c r="Z5304">
        <v>0</v>
      </c>
      <c r="AA5304">
        <v>0</v>
      </c>
      <c r="AB5304">
        <v>0.58287139340920002</v>
      </c>
      <c r="AC5304">
        <v>0</v>
      </c>
      <c r="AD5304">
        <v>0</v>
      </c>
      <c r="AE5304">
        <v>11.717328770552077</v>
      </c>
    </row>
    <row r="5305" spans="1:31" x14ac:dyDescent="0.25">
      <c r="A5305">
        <v>1816891</v>
      </c>
      <c r="B5305">
        <v>1</v>
      </c>
      <c r="C5305" t="s">
        <v>81</v>
      </c>
      <c r="D5305" t="s">
        <v>113</v>
      </c>
      <c r="E5305" t="s">
        <v>131</v>
      </c>
      <c r="F5305" t="s">
        <v>15359</v>
      </c>
      <c r="G5305" t="s">
        <v>231</v>
      </c>
      <c r="H5305" t="s">
        <v>134</v>
      </c>
      <c r="I5305" t="s">
        <v>135</v>
      </c>
      <c r="J5305" t="s">
        <v>136</v>
      </c>
      <c r="K5305" t="s">
        <v>137</v>
      </c>
      <c r="L5305" t="s">
        <v>15360</v>
      </c>
      <c r="M5305" t="s">
        <v>15361</v>
      </c>
      <c r="N5305">
        <v>1.2805555550000001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0.20329103508490279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0.20329103508490279</v>
      </c>
    </row>
    <row r="5306" spans="1:31" x14ac:dyDescent="0.25">
      <c r="A5306">
        <v>1816893</v>
      </c>
      <c r="B5306">
        <v>1</v>
      </c>
      <c r="C5306" t="s">
        <v>80</v>
      </c>
      <c r="D5306" t="s">
        <v>104</v>
      </c>
      <c r="E5306" t="s">
        <v>193</v>
      </c>
      <c r="F5306" t="s">
        <v>15362</v>
      </c>
      <c r="G5306" t="s">
        <v>235</v>
      </c>
      <c r="H5306" t="s">
        <v>134</v>
      </c>
      <c r="I5306" t="s">
        <v>135</v>
      </c>
      <c r="J5306" t="s">
        <v>136</v>
      </c>
      <c r="K5306" t="s">
        <v>137</v>
      </c>
      <c r="L5306" t="s">
        <v>15363</v>
      </c>
      <c r="M5306" t="s">
        <v>15364</v>
      </c>
      <c r="N5306">
        <v>1.838055555</v>
      </c>
      <c r="O5306">
        <v>0</v>
      </c>
      <c r="P5306">
        <v>0</v>
      </c>
      <c r="Q5306">
        <v>0</v>
      </c>
      <c r="R5306">
        <v>5</v>
      </c>
      <c r="S5306">
        <v>0</v>
      </c>
      <c r="T5306">
        <v>1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0.67411721670338454</v>
      </c>
      <c r="AA5306">
        <v>0</v>
      </c>
      <c r="AB5306">
        <v>2.3804585082969443E-2</v>
      </c>
      <c r="AC5306">
        <v>0</v>
      </c>
      <c r="AD5306">
        <v>0</v>
      </c>
      <c r="AE5306">
        <v>0.69792180178635399</v>
      </c>
    </row>
    <row r="5307" spans="1:31" x14ac:dyDescent="0.25">
      <c r="A5307">
        <v>1816895</v>
      </c>
      <c r="B5307">
        <v>1</v>
      </c>
      <c r="C5307" t="s">
        <v>80</v>
      </c>
      <c r="D5307" t="s">
        <v>99</v>
      </c>
      <c r="E5307" t="s">
        <v>131</v>
      </c>
      <c r="F5307" t="s">
        <v>15365</v>
      </c>
      <c r="G5307" t="s">
        <v>231</v>
      </c>
      <c r="H5307" t="s">
        <v>134</v>
      </c>
      <c r="I5307" t="s">
        <v>135</v>
      </c>
      <c r="J5307" t="s">
        <v>136</v>
      </c>
      <c r="K5307" t="s">
        <v>137</v>
      </c>
      <c r="L5307" t="s">
        <v>15366</v>
      </c>
      <c r="M5307" t="s">
        <v>15367</v>
      </c>
      <c r="N5307">
        <v>1.278333333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4.5499984436794996E-2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4.5499984436794996E-2</v>
      </c>
    </row>
    <row r="5308" spans="1:31" x14ac:dyDescent="0.25">
      <c r="A5308">
        <v>1816896</v>
      </c>
      <c r="B5308">
        <v>1</v>
      </c>
      <c r="C5308" t="s">
        <v>80</v>
      </c>
      <c r="D5308" t="s">
        <v>92</v>
      </c>
      <c r="E5308" t="s">
        <v>131</v>
      </c>
      <c r="F5308" t="s">
        <v>15368</v>
      </c>
      <c r="G5308" t="s">
        <v>231</v>
      </c>
      <c r="H5308" t="s">
        <v>134</v>
      </c>
      <c r="I5308" t="s">
        <v>135</v>
      </c>
      <c r="J5308" t="s">
        <v>136</v>
      </c>
      <c r="K5308" t="s">
        <v>137</v>
      </c>
      <c r="L5308" t="s">
        <v>15369</v>
      </c>
      <c r="M5308" t="s">
        <v>15370</v>
      </c>
      <c r="N5308">
        <v>3.6063888880000001</v>
      </c>
      <c r="O5308">
        <v>0</v>
      </c>
      <c r="P5308">
        <v>3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3.1962847044724905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3.1962847044724905</v>
      </c>
    </row>
    <row r="5309" spans="1:31" x14ac:dyDescent="0.25">
      <c r="A5309">
        <v>1816903</v>
      </c>
      <c r="B5309">
        <v>1</v>
      </c>
      <c r="C5309" t="s">
        <v>80</v>
      </c>
      <c r="D5309" t="s">
        <v>96</v>
      </c>
      <c r="E5309" t="s">
        <v>131</v>
      </c>
      <c r="F5309" t="s">
        <v>12548</v>
      </c>
      <c r="G5309" t="s">
        <v>148</v>
      </c>
      <c r="H5309" t="s">
        <v>134</v>
      </c>
      <c r="I5309" t="s">
        <v>135</v>
      </c>
      <c r="J5309" t="s">
        <v>136</v>
      </c>
      <c r="K5309" t="s">
        <v>137</v>
      </c>
      <c r="L5309" t="s">
        <v>15371</v>
      </c>
      <c r="M5309" t="s">
        <v>15372</v>
      </c>
      <c r="N5309">
        <v>2.7138888880000001</v>
      </c>
      <c r="O5309">
        <v>0</v>
      </c>
      <c r="P5309">
        <v>2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6.4105566898215152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6.4105566898215152</v>
      </c>
    </row>
    <row r="5310" spans="1:31" x14ac:dyDescent="0.25">
      <c r="A5310">
        <v>1816904</v>
      </c>
      <c r="B5310">
        <v>1</v>
      </c>
      <c r="C5310" t="s">
        <v>80</v>
      </c>
      <c r="D5310" t="s">
        <v>93</v>
      </c>
      <c r="E5310" t="s">
        <v>146</v>
      </c>
      <c r="F5310" t="s">
        <v>15373</v>
      </c>
      <c r="G5310" t="s">
        <v>170</v>
      </c>
      <c r="H5310" t="s">
        <v>143</v>
      </c>
      <c r="I5310" t="s">
        <v>135</v>
      </c>
      <c r="J5310" t="s">
        <v>136</v>
      </c>
      <c r="K5310" t="s">
        <v>137</v>
      </c>
      <c r="L5310" t="s">
        <v>15374</v>
      </c>
      <c r="M5310" t="s">
        <v>15375</v>
      </c>
      <c r="N5310">
        <v>3.1074999999999999</v>
      </c>
      <c r="O5310">
        <v>0</v>
      </c>
      <c r="P5310">
        <v>86</v>
      </c>
      <c r="Q5310">
        <v>0</v>
      </c>
      <c r="R5310">
        <v>7</v>
      </c>
      <c r="S5310">
        <v>0</v>
      </c>
      <c r="T5310">
        <v>5</v>
      </c>
      <c r="U5310">
        <v>0</v>
      </c>
      <c r="V5310">
        <v>0</v>
      </c>
      <c r="W5310">
        <v>0</v>
      </c>
      <c r="X5310">
        <v>49.118896124801367</v>
      </c>
      <c r="Y5310">
        <v>0</v>
      </c>
      <c r="Z5310">
        <v>17.137015432463819</v>
      </c>
      <c r="AA5310">
        <v>0</v>
      </c>
      <c r="AB5310">
        <v>2.9022002917562779</v>
      </c>
      <c r="AC5310">
        <v>0</v>
      </c>
      <c r="AD5310">
        <v>0</v>
      </c>
      <c r="AE5310">
        <v>69.158111849021466</v>
      </c>
    </row>
    <row r="5311" spans="1:31" x14ac:dyDescent="0.25">
      <c r="A5311">
        <v>1816906</v>
      </c>
      <c r="B5311">
        <v>1</v>
      </c>
      <c r="C5311" t="s">
        <v>80</v>
      </c>
      <c r="D5311" t="s">
        <v>96</v>
      </c>
      <c r="E5311" t="s">
        <v>131</v>
      </c>
      <c r="F5311" t="s">
        <v>15376</v>
      </c>
      <c r="G5311" t="s">
        <v>148</v>
      </c>
      <c r="H5311" t="s">
        <v>134</v>
      </c>
      <c r="I5311" t="s">
        <v>135</v>
      </c>
      <c r="J5311" t="s">
        <v>136</v>
      </c>
      <c r="K5311" t="s">
        <v>137</v>
      </c>
      <c r="L5311" t="s">
        <v>15377</v>
      </c>
      <c r="M5311" t="s">
        <v>15378</v>
      </c>
      <c r="N5311">
        <v>3.7913888880000002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1.9828002143729022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1.9828002143729022</v>
      </c>
    </row>
    <row r="5312" spans="1:31" x14ac:dyDescent="0.25">
      <c r="A5312">
        <v>1816909</v>
      </c>
      <c r="B5312">
        <v>1</v>
      </c>
      <c r="C5312" t="s">
        <v>80</v>
      </c>
      <c r="D5312" t="s">
        <v>85</v>
      </c>
      <c r="E5312" t="s">
        <v>131</v>
      </c>
      <c r="F5312" t="s">
        <v>15379</v>
      </c>
      <c r="G5312" t="s">
        <v>148</v>
      </c>
      <c r="H5312" t="s">
        <v>134</v>
      </c>
      <c r="I5312" t="s">
        <v>135</v>
      </c>
      <c r="J5312" t="s">
        <v>136</v>
      </c>
      <c r="K5312" t="s">
        <v>137</v>
      </c>
      <c r="L5312" t="s">
        <v>15380</v>
      </c>
      <c r="M5312" t="s">
        <v>15381</v>
      </c>
      <c r="N5312">
        <v>2.4458333329999999</v>
      </c>
      <c r="O5312">
        <v>0</v>
      </c>
      <c r="P5312">
        <v>2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0.89938338855137512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0.89938338855137512</v>
      </c>
    </row>
    <row r="5313" spans="1:31" x14ac:dyDescent="0.25">
      <c r="A5313">
        <v>1816911</v>
      </c>
      <c r="B5313">
        <v>1</v>
      </c>
      <c r="C5313" t="s">
        <v>80</v>
      </c>
      <c r="D5313" t="s">
        <v>95</v>
      </c>
      <c r="E5313" t="s">
        <v>193</v>
      </c>
      <c r="F5313" t="s">
        <v>15382</v>
      </c>
      <c r="G5313" t="s">
        <v>475</v>
      </c>
      <c r="H5313" t="s">
        <v>134</v>
      </c>
      <c r="I5313" t="s">
        <v>135</v>
      </c>
      <c r="J5313" t="s">
        <v>136</v>
      </c>
      <c r="K5313" t="s">
        <v>137</v>
      </c>
      <c r="L5313" t="s">
        <v>15383</v>
      </c>
      <c r="M5313" t="s">
        <v>15384</v>
      </c>
      <c r="N5313">
        <v>0.60138888800000001</v>
      </c>
      <c r="O5313">
        <v>0</v>
      </c>
      <c r="P5313">
        <v>33</v>
      </c>
      <c r="Q5313">
        <v>0</v>
      </c>
      <c r="R5313">
        <v>0</v>
      </c>
      <c r="S5313">
        <v>0</v>
      </c>
      <c r="T5313">
        <v>2</v>
      </c>
      <c r="U5313">
        <v>0</v>
      </c>
      <c r="V5313">
        <v>0</v>
      </c>
      <c r="W5313">
        <v>0</v>
      </c>
      <c r="X5313">
        <v>5.4430371051953657</v>
      </c>
      <c r="Y5313">
        <v>0</v>
      </c>
      <c r="Z5313">
        <v>0</v>
      </c>
      <c r="AA5313">
        <v>0</v>
      </c>
      <c r="AB5313">
        <v>0.46579267066649999</v>
      </c>
      <c r="AC5313">
        <v>0</v>
      </c>
      <c r="AD5313">
        <v>0</v>
      </c>
      <c r="AE5313">
        <v>5.9088297758618653</v>
      </c>
    </row>
    <row r="5314" spans="1:31" x14ac:dyDescent="0.25">
      <c r="A5314">
        <v>1816917</v>
      </c>
      <c r="B5314">
        <v>1</v>
      </c>
      <c r="C5314" t="s">
        <v>80</v>
      </c>
      <c r="D5314" t="s">
        <v>83</v>
      </c>
      <c r="E5314" t="s">
        <v>131</v>
      </c>
      <c r="F5314" t="s">
        <v>15385</v>
      </c>
      <c r="G5314" t="s">
        <v>231</v>
      </c>
      <c r="H5314" t="s">
        <v>134</v>
      </c>
      <c r="I5314" t="s">
        <v>135</v>
      </c>
      <c r="J5314" t="s">
        <v>136</v>
      </c>
      <c r="K5314" t="s">
        <v>137</v>
      </c>
      <c r="L5314" t="s">
        <v>15386</v>
      </c>
      <c r="M5314" t="s">
        <v>15387</v>
      </c>
      <c r="N5314">
        <v>1.5166666660000001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0.46419551651690005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0.46419551651690005</v>
      </c>
    </row>
    <row r="5315" spans="1:31" x14ac:dyDescent="0.25">
      <c r="A5315">
        <v>1816918</v>
      </c>
      <c r="B5315">
        <v>1</v>
      </c>
      <c r="C5315" t="s">
        <v>80</v>
      </c>
      <c r="D5315" t="s">
        <v>84</v>
      </c>
      <c r="E5315" t="s">
        <v>193</v>
      </c>
      <c r="F5315" t="s">
        <v>15388</v>
      </c>
      <c r="G5315" t="s">
        <v>235</v>
      </c>
      <c r="H5315" t="s">
        <v>134</v>
      </c>
      <c r="I5315" t="s">
        <v>135</v>
      </c>
      <c r="J5315" t="s">
        <v>136</v>
      </c>
      <c r="K5315" t="s">
        <v>137</v>
      </c>
      <c r="L5315" t="s">
        <v>15389</v>
      </c>
      <c r="M5315" t="s">
        <v>15390</v>
      </c>
      <c r="N5315">
        <v>1.9913888879999999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33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24.702393195500076</v>
      </c>
      <c r="AC5315">
        <v>0</v>
      </c>
      <c r="AD5315">
        <v>0</v>
      </c>
      <c r="AE5315">
        <v>24.702393195500076</v>
      </c>
    </row>
    <row r="5316" spans="1:31" x14ac:dyDescent="0.25">
      <c r="A5316">
        <v>1816921</v>
      </c>
      <c r="B5316">
        <v>1</v>
      </c>
      <c r="C5316" t="s">
        <v>80</v>
      </c>
      <c r="D5316" t="s">
        <v>100</v>
      </c>
      <c r="E5316" t="s">
        <v>146</v>
      </c>
      <c r="F5316" t="s">
        <v>15391</v>
      </c>
      <c r="G5316" t="s">
        <v>163</v>
      </c>
      <c r="H5316" t="s">
        <v>143</v>
      </c>
      <c r="I5316" t="s">
        <v>135</v>
      </c>
      <c r="J5316" t="s">
        <v>136</v>
      </c>
      <c r="K5316" t="s">
        <v>137</v>
      </c>
      <c r="L5316" t="s">
        <v>15392</v>
      </c>
      <c r="M5316" t="s">
        <v>15393</v>
      </c>
      <c r="N5316">
        <v>1.5238888880000001</v>
      </c>
      <c r="O5316">
        <v>0</v>
      </c>
      <c r="P5316">
        <v>15</v>
      </c>
      <c r="Q5316">
        <v>0</v>
      </c>
      <c r="R5316">
        <v>30</v>
      </c>
      <c r="S5316">
        <v>0</v>
      </c>
      <c r="T5316">
        <v>4</v>
      </c>
      <c r="U5316">
        <v>0</v>
      </c>
      <c r="V5316">
        <v>0</v>
      </c>
      <c r="W5316">
        <v>0</v>
      </c>
      <c r="X5316">
        <v>5.2752629853690927</v>
      </c>
      <c r="Y5316">
        <v>0</v>
      </c>
      <c r="Z5316">
        <v>9.6413604288421269</v>
      </c>
      <c r="AA5316">
        <v>0</v>
      </c>
      <c r="AB5316">
        <v>1.6943004528013668</v>
      </c>
      <c r="AC5316">
        <v>0</v>
      </c>
      <c r="AD5316">
        <v>0</v>
      </c>
      <c r="AE5316">
        <v>16.610923867012588</v>
      </c>
    </row>
    <row r="5317" spans="1:31" x14ac:dyDescent="0.25">
      <c r="A5317">
        <v>1816925</v>
      </c>
      <c r="B5317">
        <v>1</v>
      </c>
      <c r="C5317" t="s">
        <v>80</v>
      </c>
      <c r="D5317" t="s">
        <v>90</v>
      </c>
      <c r="E5317" t="s">
        <v>131</v>
      </c>
      <c r="F5317" t="s">
        <v>15394</v>
      </c>
      <c r="G5317" t="s">
        <v>231</v>
      </c>
      <c r="H5317" t="s">
        <v>134</v>
      </c>
      <c r="I5317" t="s">
        <v>135</v>
      </c>
      <c r="J5317" t="s">
        <v>136</v>
      </c>
      <c r="K5317" t="s">
        <v>137</v>
      </c>
      <c r="L5317" t="s">
        <v>15395</v>
      </c>
      <c r="M5317" t="s">
        <v>15396</v>
      </c>
      <c r="N5317">
        <v>2.6827777770000001</v>
      </c>
      <c r="O5317">
        <v>0</v>
      </c>
      <c r="P5317">
        <v>8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5.092876122661087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5.092876122661087</v>
      </c>
    </row>
    <row r="5318" spans="1:31" x14ac:dyDescent="0.25">
      <c r="A5318">
        <v>1816928</v>
      </c>
      <c r="B5318">
        <v>1</v>
      </c>
      <c r="C5318" t="s">
        <v>81</v>
      </c>
      <c r="D5318" t="s">
        <v>128</v>
      </c>
      <c r="E5318" t="s">
        <v>146</v>
      </c>
      <c r="F5318" t="s">
        <v>15397</v>
      </c>
      <c r="G5318" t="s">
        <v>142</v>
      </c>
      <c r="H5318" t="s">
        <v>143</v>
      </c>
      <c r="I5318" t="s">
        <v>135</v>
      </c>
      <c r="J5318" t="s">
        <v>136</v>
      </c>
      <c r="K5318" t="s">
        <v>137</v>
      </c>
      <c r="L5318" t="s">
        <v>15398</v>
      </c>
      <c r="M5318" t="s">
        <v>15399</v>
      </c>
      <c r="N5318">
        <v>4.6983333329999999</v>
      </c>
      <c r="O5318">
        <v>0</v>
      </c>
      <c r="P5318">
        <v>478</v>
      </c>
      <c r="Q5318">
        <v>0</v>
      </c>
      <c r="R5318">
        <v>10</v>
      </c>
      <c r="S5318">
        <v>0</v>
      </c>
      <c r="T5318">
        <v>35</v>
      </c>
      <c r="U5318">
        <v>0</v>
      </c>
      <c r="V5318">
        <v>0</v>
      </c>
      <c r="W5318">
        <v>0</v>
      </c>
      <c r="X5318">
        <v>430.83939014721869</v>
      </c>
      <c r="Y5318">
        <v>0</v>
      </c>
      <c r="Z5318">
        <v>17.152347804546491</v>
      </c>
      <c r="AA5318">
        <v>0</v>
      </c>
      <c r="AB5318">
        <v>27.16078329765622</v>
      </c>
      <c r="AC5318">
        <v>0</v>
      </c>
      <c r="AD5318">
        <v>0</v>
      </c>
      <c r="AE5318">
        <v>475.1525212494214</v>
      </c>
    </row>
    <row r="5319" spans="1:31" x14ac:dyDescent="0.25">
      <c r="A5319">
        <v>1816929</v>
      </c>
      <c r="B5319">
        <v>1</v>
      </c>
      <c r="C5319" t="s">
        <v>80</v>
      </c>
      <c r="D5319" t="s">
        <v>107</v>
      </c>
      <c r="E5319" t="s">
        <v>131</v>
      </c>
      <c r="F5319" t="s">
        <v>15400</v>
      </c>
      <c r="G5319" t="s">
        <v>209</v>
      </c>
      <c r="H5319" t="s">
        <v>134</v>
      </c>
      <c r="I5319" t="s">
        <v>135</v>
      </c>
      <c r="J5319" t="s">
        <v>136</v>
      </c>
      <c r="K5319" t="s">
        <v>137</v>
      </c>
      <c r="L5319" t="s">
        <v>15401</v>
      </c>
      <c r="M5319" t="s">
        <v>15402</v>
      </c>
      <c r="N5319">
        <v>1.995833333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4.2289446412793613E-2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4.2289446412793613E-2</v>
      </c>
    </row>
    <row r="5320" spans="1:31" x14ac:dyDescent="0.25">
      <c r="A5320">
        <v>1816931</v>
      </c>
      <c r="B5320">
        <v>1</v>
      </c>
      <c r="C5320" t="s">
        <v>80</v>
      </c>
      <c r="D5320" t="s">
        <v>106</v>
      </c>
      <c r="E5320" t="s">
        <v>176</v>
      </c>
      <c r="F5320" t="s">
        <v>15403</v>
      </c>
      <c r="G5320" t="s">
        <v>142</v>
      </c>
      <c r="H5320" t="s">
        <v>143</v>
      </c>
      <c r="I5320" t="s">
        <v>135</v>
      </c>
      <c r="J5320" t="s">
        <v>136</v>
      </c>
      <c r="K5320" t="s">
        <v>137</v>
      </c>
      <c r="L5320" t="s">
        <v>15404</v>
      </c>
      <c r="M5320" t="s">
        <v>15405</v>
      </c>
      <c r="N5320">
        <v>0.76194444400000005</v>
      </c>
      <c r="O5320">
        <v>0</v>
      </c>
      <c r="P5320">
        <v>2</v>
      </c>
      <c r="Q5320">
        <v>50</v>
      </c>
      <c r="R5320">
        <v>204</v>
      </c>
      <c r="S5320">
        <v>14</v>
      </c>
      <c r="T5320">
        <v>30</v>
      </c>
      <c r="U5320">
        <v>0</v>
      </c>
      <c r="V5320">
        <v>0</v>
      </c>
      <c r="W5320">
        <v>0</v>
      </c>
      <c r="X5320">
        <v>0.99621026160724813</v>
      </c>
      <c r="Y5320">
        <v>121.52129589092026</v>
      </c>
      <c r="Z5320">
        <v>80.188623561330274</v>
      </c>
      <c r="AA5320">
        <v>30.079923949226909</v>
      </c>
      <c r="AB5320">
        <v>34.021414092384909</v>
      </c>
      <c r="AC5320">
        <v>0</v>
      </c>
      <c r="AD5320">
        <v>0</v>
      </c>
      <c r="AE5320">
        <v>266.80746775546959</v>
      </c>
    </row>
    <row r="5321" spans="1:31" x14ac:dyDescent="0.25">
      <c r="A5321">
        <v>1816932</v>
      </c>
      <c r="B5321">
        <v>1</v>
      </c>
      <c r="C5321" t="s">
        <v>80</v>
      </c>
      <c r="D5321" t="s">
        <v>106</v>
      </c>
      <c r="E5321" t="s">
        <v>176</v>
      </c>
      <c r="F5321" t="s">
        <v>15406</v>
      </c>
      <c r="G5321" t="s">
        <v>142</v>
      </c>
      <c r="H5321" t="s">
        <v>143</v>
      </c>
      <c r="I5321" t="s">
        <v>135</v>
      </c>
      <c r="J5321" t="s">
        <v>136</v>
      </c>
      <c r="K5321" t="s">
        <v>137</v>
      </c>
      <c r="L5321" t="s">
        <v>15407</v>
      </c>
      <c r="M5321" t="s">
        <v>15408</v>
      </c>
      <c r="N5321">
        <v>0.5</v>
      </c>
      <c r="O5321">
        <v>1</v>
      </c>
      <c r="P5321">
        <v>2</v>
      </c>
      <c r="Q5321">
        <v>20</v>
      </c>
      <c r="R5321">
        <v>231</v>
      </c>
      <c r="S5321">
        <v>5</v>
      </c>
      <c r="T5321">
        <v>43</v>
      </c>
      <c r="U5321">
        <v>0</v>
      </c>
      <c r="V5321">
        <v>0</v>
      </c>
      <c r="W5321">
        <v>0.41563049692569998</v>
      </c>
      <c r="X5321">
        <v>1.0901861455177002</v>
      </c>
      <c r="Y5321">
        <v>5.3239150801689998</v>
      </c>
      <c r="Z5321">
        <v>96.92720790268676</v>
      </c>
      <c r="AA5321">
        <v>28.707487478017466</v>
      </c>
      <c r="AB5321">
        <v>38.215480814266911</v>
      </c>
      <c r="AC5321">
        <v>0</v>
      </c>
      <c r="AD5321">
        <v>0</v>
      </c>
      <c r="AE5321">
        <v>170.67990791758353</v>
      </c>
    </row>
    <row r="5322" spans="1:31" x14ac:dyDescent="0.25">
      <c r="A5322">
        <v>1816933</v>
      </c>
      <c r="B5322">
        <v>1</v>
      </c>
      <c r="C5322" t="s">
        <v>80</v>
      </c>
      <c r="D5322" t="s">
        <v>92</v>
      </c>
      <c r="E5322" t="s">
        <v>131</v>
      </c>
      <c r="F5322" t="s">
        <v>15409</v>
      </c>
      <c r="G5322" t="s">
        <v>133</v>
      </c>
      <c r="H5322" t="s">
        <v>134</v>
      </c>
      <c r="I5322" t="s">
        <v>135</v>
      </c>
      <c r="J5322" t="s">
        <v>136</v>
      </c>
      <c r="K5322" t="s">
        <v>137</v>
      </c>
      <c r="L5322" t="s">
        <v>15410</v>
      </c>
      <c r="M5322" t="s">
        <v>15411</v>
      </c>
      <c r="N5322">
        <v>0.81694444399999999</v>
      </c>
      <c r="O5322">
        <v>0</v>
      </c>
      <c r="P5322">
        <v>5</v>
      </c>
      <c r="Q5322">
        <v>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2.1039666485160002</v>
      </c>
      <c r="Y5322">
        <v>0</v>
      </c>
      <c r="Z5322">
        <v>0</v>
      </c>
      <c r="AA5322">
        <v>0</v>
      </c>
      <c r="AB5322">
        <v>0.63988016658298374</v>
      </c>
      <c r="AC5322">
        <v>0</v>
      </c>
      <c r="AD5322">
        <v>0</v>
      </c>
      <c r="AE5322">
        <v>2.7438468150989839</v>
      </c>
    </row>
    <row r="5323" spans="1:31" x14ac:dyDescent="0.25">
      <c r="A5323">
        <v>1816937</v>
      </c>
      <c r="B5323">
        <v>1</v>
      </c>
      <c r="C5323" t="s">
        <v>81</v>
      </c>
      <c r="D5323" t="s">
        <v>123</v>
      </c>
      <c r="E5323" t="s">
        <v>176</v>
      </c>
      <c r="F5323" t="s">
        <v>15412</v>
      </c>
      <c r="G5323" t="s">
        <v>142</v>
      </c>
      <c r="H5323" t="s">
        <v>143</v>
      </c>
      <c r="I5323" t="s">
        <v>135</v>
      </c>
      <c r="J5323" t="s">
        <v>136</v>
      </c>
      <c r="K5323" t="s">
        <v>137</v>
      </c>
      <c r="L5323" t="s">
        <v>15413</v>
      </c>
      <c r="M5323" t="s">
        <v>15414</v>
      </c>
      <c r="N5323">
        <v>0.85527777699999996</v>
      </c>
      <c r="O5323">
        <v>5</v>
      </c>
      <c r="P5323">
        <v>0</v>
      </c>
      <c r="Q5323">
        <v>69</v>
      </c>
      <c r="R5323">
        <v>0</v>
      </c>
      <c r="S5323">
        <v>10</v>
      </c>
      <c r="T5323">
        <v>0</v>
      </c>
      <c r="U5323">
        <v>0</v>
      </c>
      <c r="V5323">
        <v>0</v>
      </c>
      <c r="W5323">
        <v>0.85088725015603162</v>
      </c>
      <c r="X5323">
        <v>0</v>
      </c>
      <c r="Y5323">
        <v>29.189393218322017</v>
      </c>
      <c r="Z5323">
        <v>0</v>
      </c>
      <c r="AA5323">
        <v>2.8443927864798977</v>
      </c>
      <c r="AB5323">
        <v>0</v>
      </c>
      <c r="AC5323">
        <v>0</v>
      </c>
      <c r="AD5323">
        <v>0</v>
      </c>
      <c r="AE5323">
        <v>32.884673254957946</v>
      </c>
    </row>
    <row r="5324" spans="1:31" x14ac:dyDescent="0.25">
      <c r="A5324">
        <v>1816938</v>
      </c>
      <c r="B5324">
        <v>1</v>
      </c>
      <c r="C5324" t="s">
        <v>80</v>
      </c>
      <c r="D5324" t="s">
        <v>93</v>
      </c>
      <c r="E5324" t="s">
        <v>193</v>
      </c>
      <c r="F5324" t="s">
        <v>15415</v>
      </c>
      <c r="G5324" t="s">
        <v>235</v>
      </c>
      <c r="H5324" t="s">
        <v>134</v>
      </c>
      <c r="I5324" t="s">
        <v>135</v>
      </c>
      <c r="J5324" t="s">
        <v>136</v>
      </c>
      <c r="K5324" t="s">
        <v>137</v>
      </c>
      <c r="L5324" t="s">
        <v>15416</v>
      </c>
      <c r="M5324" t="s">
        <v>15417</v>
      </c>
      <c r="N5324">
        <v>5.1622222219999996</v>
      </c>
      <c r="O5324">
        <v>0</v>
      </c>
      <c r="P5324">
        <v>62</v>
      </c>
      <c r="Q5324">
        <v>0</v>
      </c>
      <c r="R5324">
        <v>0</v>
      </c>
      <c r="S5324">
        <v>0</v>
      </c>
      <c r="T5324">
        <v>5</v>
      </c>
      <c r="U5324">
        <v>0</v>
      </c>
      <c r="V5324">
        <v>0</v>
      </c>
      <c r="W5324">
        <v>0</v>
      </c>
      <c r="X5324">
        <v>79.244058001325925</v>
      </c>
      <c r="Y5324">
        <v>0</v>
      </c>
      <c r="Z5324">
        <v>0</v>
      </c>
      <c r="AA5324">
        <v>0</v>
      </c>
      <c r="AB5324">
        <v>2.9057944512328797</v>
      </c>
      <c r="AC5324">
        <v>0</v>
      </c>
      <c r="AD5324">
        <v>0</v>
      </c>
      <c r="AE5324">
        <v>82.149852452558804</v>
      </c>
    </row>
    <row r="5325" spans="1:31" x14ac:dyDescent="0.25">
      <c r="A5325">
        <v>1816941</v>
      </c>
      <c r="B5325">
        <v>1</v>
      </c>
      <c r="C5325" t="s">
        <v>81</v>
      </c>
      <c r="D5325" t="s">
        <v>120</v>
      </c>
      <c r="E5325" t="s">
        <v>131</v>
      </c>
      <c r="F5325" t="s">
        <v>15418</v>
      </c>
      <c r="G5325" t="s">
        <v>231</v>
      </c>
      <c r="H5325" t="s">
        <v>134</v>
      </c>
      <c r="I5325" t="s">
        <v>135</v>
      </c>
      <c r="J5325" t="s">
        <v>136</v>
      </c>
      <c r="K5325" t="s">
        <v>137</v>
      </c>
      <c r="L5325" t="s">
        <v>15419</v>
      </c>
      <c r="M5325" t="s">
        <v>15420</v>
      </c>
      <c r="N5325">
        <v>1.7794444439999999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0.79602551812904165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0.79602551812904165</v>
      </c>
    </row>
    <row r="5326" spans="1:31" x14ac:dyDescent="0.25">
      <c r="A5326">
        <v>1816942</v>
      </c>
      <c r="B5326">
        <v>1</v>
      </c>
      <c r="C5326" t="s">
        <v>80</v>
      </c>
      <c r="D5326" t="s">
        <v>83</v>
      </c>
      <c r="E5326" t="s">
        <v>131</v>
      </c>
      <c r="F5326" t="s">
        <v>15421</v>
      </c>
      <c r="G5326" t="s">
        <v>231</v>
      </c>
      <c r="H5326" t="s">
        <v>134</v>
      </c>
      <c r="I5326" t="s">
        <v>135</v>
      </c>
      <c r="J5326" t="s">
        <v>136</v>
      </c>
      <c r="K5326" t="s">
        <v>137</v>
      </c>
      <c r="L5326" t="s">
        <v>15422</v>
      </c>
      <c r="M5326" t="s">
        <v>15423</v>
      </c>
      <c r="N5326">
        <v>1.385555555</v>
      </c>
      <c r="O5326">
        <v>0</v>
      </c>
      <c r="P5326">
        <v>3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1.4162897407157402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1.4162897407157402</v>
      </c>
    </row>
    <row r="5327" spans="1:31" x14ac:dyDescent="0.25">
      <c r="A5327">
        <v>1816945</v>
      </c>
      <c r="B5327">
        <v>1</v>
      </c>
      <c r="C5327" t="s">
        <v>80</v>
      </c>
      <c r="D5327" t="s">
        <v>82</v>
      </c>
      <c r="E5327" t="s">
        <v>193</v>
      </c>
      <c r="F5327" t="s">
        <v>15424</v>
      </c>
      <c r="G5327" t="s">
        <v>235</v>
      </c>
      <c r="H5327" t="s">
        <v>134</v>
      </c>
      <c r="I5327" t="s">
        <v>135</v>
      </c>
      <c r="J5327" t="s">
        <v>136</v>
      </c>
      <c r="K5327" t="s">
        <v>137</v>
      </c>
      <c r="L5327" t="s">
        <v>15425</v>
      </c>
      <c r="M5327" t="s">
        <v>15426</v>
      </c>
      <c r="N5327">
        <v>0.85833333300000003</v>
      </c>
      <c r="O5327">
        <v>0</v>
      </c>
      <c r="P5327">
        <v>61</v>
      </c>
      <c r="Q5327">
        <v>0</v>
      </c>
      <c r="R5327">
        <v>0</v>
      </c>
      <c r="S5327">
        <v>0</v>
      </c>
      <c r="T5327">
        <v>2</v>
      </c>
      <c r="U5327">
        <v>0</v>
      </c>
      <c r="V5327">
        <v>0</v>
      </c>
      <c r="W5327">
        <v>0</v>
      </c>
      <c r="X5327">
        <v>16.390645039317313</v>
      </c>
      <c r="Y5327">
        <v>0</v>
      </c>
      <c r="Z5327">
        <v>0</v>
      </c>
      <c r="AA5327">
        <v>0</v>
      </c>
      <c r="AB5327">
        <v>5.5284625154999999E-3</v>
      </c>
      <c r="AC5327">
        <v>0</v>
      </c>
      <c r="AD5327">
        <v>0</v>
      </c>
      <c r="AE5327">
        <v>16.396173501832813</v>
      </c>
    </row>
    <row r="5328" spans="1:31" x14ac:dyDescent="0.25">
      <c r="A5328">
        <v>1816946</v>
      </c>
      <c r="B5328">
        <v>1</v>
      </c>
      <c r="C5328" t="s">
        <v>80</v>
      </c>
      <c r="D5328" t="s">
        <v>100</v>
      </c>
      <c r="E5328" t="s">
        <v>176</v>
      </c>
      <c r="F5328" t="s">
        <v>15427</v>
      </c>
      <c r="G5328" t="s">
        <v>158</v>
      </c>
      <c r="H5328" t="s">
        <v>143</v>
      </c>
      <c r="I5328" t="s">
        <v>199</v>
      </c>
      <c r="J5328" t="s">
        <v>136</v>
      </c>
      <c r="K5328" t="s">
        <v>137</v>
      </c>
      <c r="L5328" t="s">
        <v>15428</v>
      </c>
      <c r="M5328" t="s">
        <v>15429</v>
      </c>
      <c r="N5328">
        <v>2.1666666000000001E-2</v>
      </c>
      <c r="O5328">
        <v>4</v>
      </c>
      <c r="P5328">
        <v>789</v>
      </c>
      <c r="Q5328">
        <v>2</v>
      </c>
      <c r="R5328">
        <v>144</v>
      </c>
      <c r="S5328">
        <v>4</v>
      </c>
      <c r="T5328">
        <v>91</v>
      </c>
      <c r="U5328">
        <v>0</v>
      </c>
      <c r="V5328">
        <v>0</v>
      </c>
      <c r="W5328">
        <v>0.41751043649367003</v>
      </c>
      <c r="X5328">
        <v>4.3490761285062085</v>
      </c>
      <c r="Y5328">
        <v>2.7749268613820002E-2</v>
      </c>
      <c r="Z5328">
        <v>0.84289821137346521</v>
      </c>
      <c r="AA5328">
        <v>0.44922503652632673</v>
      </c>
      <c r="AB5328">
        <v>1.2711724391089105</v>
      </c>
      <c r="AC5328">
        <v>0</v>
      </c>
      <c r="AD5328">
        <v>0</v>
      </c>
      <c r="AE5328">
        <v>7.3576315206224017</v>
      </c>
    </row>
    <row r="5329" spans="1:31" x14ac:dyDescent="0.25">
      <c r="A5329">
        <v>1816948</v>
      </c>
      <c r="B5329">
        <v>1</v>
      </c>
      <c r="C5329" t="s">
        <v>81</v>
      </c>
      <c r="D5329" t="s">
        <v>128</v>
      </c>
      <c r="E5329" t="s">
        <v>193</v>
      </c>
      <c r="F5329" t="s">
        <v>10823</v>
      </c>
      <c r="G5329" t="s">
        <v>826</v>
      </c>
      <c r="H5329" t="s">
        <v>134</v>
      </c>
      <c r="I5329" t="s">
        <v>135</v>
      </c>
      <c r="J5329" t="s">
        <v>136</v>
      </c>
      <c r="K5329" t="s">
        <v>137</v>
      </c>
      <c r="L5329" t="s">
        <v>15430</v>
      </c>
      <c r="M5329" t="s">
        <v>15431</v>
      </c>
      <c r="N5329">
        <v>5.6494444440000002</v>
      </c>
      <c r="O5329">
        <v>0</v>
      </c>
      <c r="P5329">
        <v>18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21.702118436339127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21.702118436339127</v>
      </c>
    </row>
    <row r="5330" spans="1:31" x14ac:dyDescent="0.25">
      <c r="A5330">
        <v>1816949</v>
      </c>
      <c r="B5330">
        <v>1</v>
      </c>
      <c r="C5330" t="s">
        <v>80</v>
      </c>
      <c r="D5330" t="s">
        <v>85</v>
      </c>
      <c r="E5330" t="s">
        <v>131</v>
      </c>
      <c r="F5330" t="s">
        <v>15432</v>
      </c>
      <c r="G5330" t="s">
        <v>209</v>
      </c>
      <c r="H5330" t="s">
        <v>134</v>
      </c>
      <c r="I5330" t="s">
        <v>135</v>
      </c>
      <c r="J5330" t="s">
        <v>136</v>
      </c>
      <c r="K5330" t="s">
        <v>137</v>
      </c>
      <c r="L5330" t="s">
        <v>15433</v>
      </c>
      <c r="M5330" t="s">
        <v>15434</v>
      </c>
      <c r="N5330">
        <v>2.3019444440000001</v>
      </c>
      <c r="O5330">
        <v>0</v>
      </c>
      <c r="P5330">
        <v>11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4.7422586904752748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4.7422586904752748</v>
      </c>
    </row>
    <row r="5331" spans="1:31" x14ac:dyDescent="0.25">
      <c r="A5331">
        <v>1816950</v>
      </c>
      <c r="B5331">
        <v>1</v>
      </c>
      <c r="C5331" t="s">
        <v>80</v>
      </c>
      <c r="D5331" t="s">
        <v>83</v>
      </c>
      <c r="E5331" t="s">
        <v>193</v>
      </c>
      <c r="F5331" t="s">
        <v>15435</v>
      </c>
      <c r="G5331" t="s">
        <v>235</v>
      </c>
      <c r="H5331" t="s">
        <v>134</v>
      </c>
      <c r="I5331" t="s">
        <v>135</v>
      </c>
      <c r="J5331" t="s">
        <v>136</v>
      </c>
      <c r="K5331" t="s">
        <v>137</v>
      </c>
      <c r="L5331" t="s">
        <v>15436</v>
      </c>
      <c r="M5331" t="s">
        <v>15437</v>
      </c>
      <c r="N5331">
        <v>1.1186111110000001</v>
      </c>
      <c r="O5331">
        <v>0</v>
      </c>
      <c r="P5331">
        <v>156</v>
      </c>
      <c r="Q5331">
        <v>0</v>
      </c>
      <c r="R5331">
        <v>0</v>
      </c>
      <c r="S5331">
        <v>0</v>
      </c>
      <c r="T5331">
        <v>15</v>
      </c>
      <c r="U5331">
        <v>0</v>
      </c>
      <c r="V5331">
        <v>0</v>
      </c>
      <c r="W5331">
        <v>0</v>
      </c>
      <c r="X5331">
        <v>72.854185340405706</v>
      </c>
      <c r="Y5331">
        <v>0</v>
      </c>
      <c r="Z5331">
        <v>0</v>
      </c>
      <c r="AA5331">
        <v>0</v>
      </c>
      <c r="AB5331">
        <v>3.7561476243526393</v>
      </c>
      <c r="AC5331">
        <v>0</v>
      </c>
      <c r="AD5331">
        <v>0</v>
      </c>
      <c r="AE5331">
        <v>76.610332964758342</v>
      </c>
    </row>
    <row r="5332" spans="1:31" x14ac:dyDescent="0.25">
      <c r="A5332">
        <v>1816951</v>
      </c>
      <c r="B5332">
        <v>1</v>
      </c>
      <c r="C5332" t="s">
        <v>80</v>
      </c>
      <c r="D5332" t="s">
        <v>90</v>
      </c>
      <c r="E5332" t="s">
        <v>131</v>
      </c>
      <c r="F5332" t="s">
        <v>15438</v>
      </c>
      <c r="G5332" t="s">
        <v>231</v>
      </c>
      <c r="H5332" t="s">
        <v>134</v>
      </c>
      <c r="I5332" t="s">
        <v>135</v>
      </c>
      <c r="J5332" t="s">
        <v>136</v>
      </c>
      <c r="K5332" t="s">
        <v>137</v>
      </c>
      <c r="L5332" t="s">
        <v>15439</v>
      </c>
      <c r="M5332" t="s">
        <v>15440</v>
      </c>
      <c r="N5332">
        <v>2.477777777</v>
      </c>
      <c r="O5332">
        <v>0</v>
      </c>
      <c r="P5332">
        <v>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0.65391786499991678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0.65391786499991678</v>
      </c>
    </row>
    <row r="5333" spans="1:31" x14ac:dyDescent="0.25">
      <c r="A5333">
        <v>1816952</v>
      </c>
      <c r="B5333">
        <v>1</v>
      </c>
      <c r="C5333" t="s">
        <v>80</v>
      </c>
      <c r="D5333" t="s">
        <v>96</v>
      </c>
      <c r="E5333" t="s">
        <v>131</v>
      </c>
      <c r="F5333" t="s">
        <v>15441</v>
      </c>
      <c r="G5333" t="s">
        <v>148</v>
      </c>
      <c r="H5333" t="s">
        <v>134</v>
      </c>
      <c r="I5333" t="s">
        <v>135</v>
      </c>
      <c r="J5333" t="s">
        <v>136</v>
      </c>
      <c r="K5333" t="s">
        <v>137</v>
      </c>
      <c r="L5333" t="s">
        <v>15442</v>
      </c>
      <c r="M5333" t="s">
        <v>15443</v>
      </c>
      <c r="N5333">
        <v>2.8244444440000001</v>
      </c>
      <c r="O5333">
        <v>0</v>
      </c>
      <c r="P5333">
        <v>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5.1772989154333328E-4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5.1772989154333328E-4</v>
      </c>
    </row>
    <row r="5334" spans="1:31" x14ac:dyDescent="0.25">
      <c r="A5334">
        <v>1816955</v>
      </c>
      <c r="B5334">
        <v>1</v>
      </c>
      <c r="C5334" t="s">
        <v>80</v>
      </c>
      <c r="D5334" t="s">
        <v>93</v>
      </c>
      <c r="E5334" t="s">
        <v>176</v>
      </c>
      <c r="F5334" t="s">
        <v>8078</v>
      </c>
      <c r="G5334" t="s">
        <v>142</v>
      </c>
      <c r="H5334" t="s">
        <v>143</v>
      </c>
      <c r="I5334" t="s">
        <v>135</v>
      </c>
      <c r="J5334" t="s">
        <v>136</v>
      </c>
      <c r="K5334" t="s">
        <v>137</v>
      </c>
      <c r="L5334" t="s">
        <v>15444</v>
      </c>
      <c r="M5334" t="s">
        <v>15445</v>
      </c>
      <c r="N5334">
        <v>0.44888888799999999</v>
      </c>
      <c r="O5334">
        <v>0</v>
      </c>
      <c r="P5334">
        <v>637</v>
      </c>
      <c r="Q5334">
        <v>7</v>
      </c>
      <c r="R5334">
        <v>228</v>
      </c>
      <c r="S5334">
        <v>10</v>
      </c>
      <c r="T5334">
        <v>117</v>
      </c>
      <c r="U5334">
        <v>0</v>
      </c>
      <c r="V5334">
        <v>0</v>
      </c>
      <c r="W5334">
        <v>0</v>
      </c>
      <c r="X5334">
        <v>61.531796262464894</v>
      </c>
      <c r="Y5334">
        <v>10.860400757060269</v>
      </c>
      <c r="Z5334">
        <v>22.25318644605829</v>
      </c>
      <c r="AA5334">
        <v>62.661600365413179</v>
      </c>
      <c r="AB5334">
        <v>34.886627997039867</v>
      </c>
      <c r="AC5334">
        <v>0</v>
      </c>
      <c r="AD5334">
        <v>0</v>
      </c>
      <c r="AE5334">
        <v>192.19361182803647</v>
      </c>
    </row>
    <row r="5335" spans="1:31" x14ac:dyDescent="0.25">
      <c r="A5335">
        <v>1816958</v>
      </c>
      <c r="B5335">
        <v>1</v>
      </c>
      <c r="C5335" t="s">
        <v>81</v>
      </c>
      <c r="D5335" t="s">
        <v>118</v>
      </c>
      <c r="E5335" t="s">
        <v>131</v>
      </c>
      <c r="F5335" t="s">
        <v>15446</v>
      </c>
      <c r="G5335" t="s">
        <v>231</v>
      </c>
      <c r="H5335" t="s">
        <v>134</v>
      </c>
      <c r="I5335" t="s">
        <v>135</v>
      </c>
      <c r="J5335" t="s">
        <v>136</v>
      </c>
      <c r="K5335" t="s">
        <v>137</v>
      </c>
      <c r="L5335" t="s">
        <v>15447</v>
      </c>
      <c r="M5335" t="s">
        <v>15448</v>
      </c>
      <c r="N5335">
        <v>0.52555555499999995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0.18983845341655334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0.18983845341655334</v>
      </c>
    </row>
    <row r="5336" spans="1:31" x14ac:dyDescent="0.25">
      <c r="A5336">
        <v>1816960</v>
      </c>
      <c r="B5336">
        <v>1</v>
      </c>
      <c r="C5336" t="s">
        <v>80</v>
      </c>
      <c r="D5336" t="s">
        <v>101</v>
      </c>
      <c r="E5336" t="s">
        <v>146</v>
      </c>
      <c r="F5336" t="s">
        <v>15449</v>
      </c>
      <c r="G5336" t="s">
        <v>142</v>
      </c>
      <c r="H5336" t="s">
        <v>143</v>
      </c>
      <c r="I5336" t="s">
        <v>135</v>
      </c>
      <c r="J5336" t="s">
        <v>136</v>
      </c>
      <c r="K5336" t="s">
        <v>137</v>
      </c>
      <c r="L5336" t="s">
        <v>15450</v>
      </c>
      <c r="M5336" t="s">
        <v>15451</v>
      </c>
      <c r="N5336">
        <v>0.73916666600000003</v>
      </c>
      <c r="O5336">
        <v>0</v>
      </c>
      <c r="P5336">
        <v>249</v>
      </c>
      <c r="Q5336">
        <v>2</v>
      </c>
      <c r="R5336">
        <v>10</v>
      </c>
      <c r="S5336">
        <v>3</v>
      </c>
      <c r="T5336">
        <v>52</v>
      </c>
      <c r="U5336">
        <v>2</v>
      </c>
      <c r="V5336">
        <v>0</v>
      </c>
      <c r="W5336">
        <v>0</v>
      </c>
      <c r="X5336">
        <v>78.859364912638682</v>
      </c>
      <c r="Y5336">
        <v>2.6834191564603653</v>
      </c>
      <c r="Z5336">
        <v>1.9276824531764252</v>
      </c>
      <c r="AA5336">
        <v>17.339903307481944</v>
      </c>
      <c r="AB5336">
        <v>20.685122434711705</v>
      </c>
      <c r="AC5336">
        <v>3.7512226139317479</v>
      </c>
      <c r="AD5336">
        <v>0</v>
      </c>
      <c r="AE5336">
        <v>125.24671487840087</v>
      </c>
    </row>
    <row r="5337" spans="1:31" x14ac:dyDescent="0.25">
      <c r="A5337">
        <v>1816961</v>
      </c>
      <c r="B5337">
        <v>1</v>
      </c>
      <c r="C5337" t="s">
        <v>80</v>
      </c>
      <c r="D5337" t="s">
        <v>100</v>
      </c>
      <c r="E5337" t="s">
        <v>131</v>
      </c>
      <c r="F5337" t="s">
        <v>15452</v>
      </c>
      <c r="G5337" t="s">
        <v>231</v>
      </c>
      <c r="H5337" t="s">
        <v>134</v>
      </c>
      <c r="I5337" t="s">
        <v>135</v>
      </c>
      <c r="J5337" t="s">
        <v>136</v>
      </c>
      <c r="K5337" t="s">
        <v>137</v>
      </c>
      <c r="L5337" t="s">
        <v>15453</v>
      </c>
      <c r="M5337" t="s">
        <v>15454</v>
      </c>
      <c r="N5337">
        <v>3.400555555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0.9752568011432734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0.9752568011432734</v>
      </c>
    </row>
    <row r="5338" spans="1:31" x14ac:dyDescent="0.25">
      <c r="A5338">
        <v>1816963</v>
      </c>
      <c r="B5338">
        <v>1</v>
      </c>
      <c r="C5338" t="s">
        <v>81</v>
      </c>
      <c r="D5338" t="s">
        <v>113</v>
      </c>
      <c r="E5338" t="s">
        <v>193</v>
      </c>
      <c r="F5338" t="s">
        <v>15455</v>
      </c>
      <c r="G5338" t="s">
        <v>235</v>
      </c>
      <c r="H5338" t="s">
        <v>134</v>
      </c>
      <c r="I5338" t="s">
        <v>135</v>
      </c>
      <c r="J5338" t="s">
        <v>136</v>
      </c>
      <c r="K5338" t="s">
        <v>137</v>
      </c>
      <c r="L5338" t="s">
        <v>15456</v>
      </c>
      <c r="M5338" t="s">
        <v>15457</v>
      </c>
      <c r="N5338">
        <v>1.291111111</v>
      </c>
      <c r="O5338">
        <v>0</v>
      </c>
      <c r="P5338">
        <v>14</v>
      </c>
      <c r="Q5338">
        <v>0</v>
      </c>
      <c r="R5338">
        <v>0</v>
      </c>
      <c r="S5338">
        <v>0</v>
      </c>
      <c r="T5338">
        <v>1</v>
      </c>
      <c r="U5338">
        <v>0</v>
      </c>
      <c r="V5338">
        <v>0</v>
      </c>
      <c r="W5338">
        <v>0</v>
      </c>
      <c r="X5338">
        <v>2.8221591654289937</v>
      </c>
      <c r="Y5338">
        <v>0</v>
      </c>
      <c r="Z5338">
        <v>0</v>
      </c>
      <c r="AA5338">
        <v>0</v>
      </c>
      <c r="AB5338">
        <v>0.20851247850372445</v>
      </c>
      <c r="AC5338">
        <v>0</v>
      </c>
      <c r="AD5338">
        <v>0</v>
      </c>
      <c r="AE5338">
        <v>3.0306716439327182</v>
      </c>
    </row>
    <row r="5339" spans="1:31" x14ac:dyDescent="0.25">
      <c r="A5339">
        <v>1816966</v>
      </c>
      <c r="B5339">
        <v>1</v>
      </c>
      <c r="C5339" t="s">
        <v>81</v>
      </c>
      <c r="D5339" t="s">
        <v>113</v>
      </c>
      <c r="E5339" t="s">
        <v>131</v>
      </c>
      <c r="F5339" t="s">
        <v>15458</v>
      </c>
      <c r="G5339" t="s">
        <v>231</v>
      </c>
      <c r="H5339" t="s">
        <v>134</v>
      </c>
      <c r="I5339" t="s">
        <v>135</v>
      </c>
      <c r="J5339" t="s">
        <v>136</v>
      </c>
      <c r="K5339" t="s">
        <v>137</v>
      </c>
      <c r="L5339" t="s">
        <v>15459</v>
      </c>
      <c r="M5339" t="s">
        <v>15460</v>
      </c>
      <c r="N5339">
        <v>2.1711111110000001</v>
      </c>
      <c r="O5339">
        <v>0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1.4587659374918474</v>
      </c>
      <c r="AA5339">
        <v>0</v>
      </c>
      <c r="AB5339">
        <v>0</v>
      </c>
      <c r="AC5339">
        <v>0</v>
      </c>
      <c r="AD5339">
        <v>0</v>
      </c>
      <c r="AE5339">
        <v>1.4587659374918474</v>
      </c>
    </row>
    <row r="5340" spans="1:31" x14ac:dyDescent="0.25">
      <c r="A5340">
        <v>1816968</v>
      </c>
      <c r="B5340">
        <v>1</v>
      </c>
      <c r="C5340" t="s">
        <v>80</v>
      </c>
      <c r="D5340" t="s">
        <v>93</v>
      </c>
      <c r="E5340" t="s">
        <v>193</v>
      </c>
      <c r="F5340" t="s">
        <v>15461</v>
      </c>
      <c r="G5340" t="s">
        <v>235</v>
      </c>
      <c r="H5340" t="s">
        <v>134</v>
      </c>
      <c r="I5340" t="s">
        <v>135</v>
      </c>
      <c r="J5340" t="s">
        <v>136</v>
      </c>
      <c r="K5340" t="s">
        <v>137</v>
      </c>
      <c r="L5340" t="s">
        <v>15462</v>
      </c>
      <c r="M5340" t="s">
        <v>15463</v>
      </c>
      <c r="N5340">
        <v>2.0750000000000002</v>
      </c>
      <c r="O5340">
        <v>0</v>
      </c>
      <c r="P5340">
        <v>10</v>
      </c>
      <c r="Q5340">
        <v>0</v>
      </c>
      <c r="R5340">
        <v>2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5.7457253844145901</v>
      </c>
      <c r="Y5340">
        <v>0</v>
      </c>
      <c r="Z5340">
        <v>5.5156222325130011E-2</v>
      </c>
      <c r="AA5340">
        <v>0</v>
      </c>
      <c r="AB5340">
        <v>0</v>
      </c>
      <c r="AC5340">
        <v>0</v>
      </c>
      <c r="AD5340">
        <v>0</v>
      </c>
      <c r="AE5340">
        <v>5.8008816067397202</v>
      </c>
    </row>
    <row r="5341" spans="1:31" x14ac:dyDescent="0.25">
      <c r="A5341">
        <v>1816969</v>
      </c>
      <c r="B5341">
        <v>1</v>
      </c>
      <c r="C5341" t="s">
        <v>80</v>
      </c>
      <c r="D5341" t="s">
        <v>83</v>
      </c>
      <c r="E5341" t="s">
        <v>291</v>
      </c>
      <c r="F5341" t="s">
        <v>15464</v>
      </c>
      <c r="G5341" t="s">
        <v>424</v>
      </c>
      <c r="H5341" t="s">
        <v>134</v>
      </c>
      <c r="I5341" t="s">
        <v>135</v>
      </c>
      <c r="J5341" t="s">
        <v>136</v>
      </c>
      <c r="K5341" t="s">
        <v>137</v>
      </c>
      <c r="L5341" t="s">
        <v>15465</v>
      </c>
      <c r="M5341" t="s">
        <v>15466</v>
      </c>
      <c r="N5341">
        <v>1.5047222220000001</v>
      </c>
      <c r="O5341">
        <v>0</v>
      </c>
      <c r="P5341">
        <v>6</v>
      </c>
      <c r="Q5341">
        <v>0</v>
      </c>
      <c r="R5341">
        <v>0</v>
      </c>
      <c r="S5341">
        <v>0</v>
      </c>
      <c r="T5341">
        <v>4</v>
      </c>
      <c r="U5341">
        <v>0</v>
      </c>
      <c r="V5341">
        <v>0</v>
      </c>
      <c r="W5341">
        <v>0</v>
      </c>
      <c r="X5341">
        <v>2.8469752959494583</v>
      </c>
      <c r="Y5341">
        <v>0</v>
      </c>
      <c r="Z5341">
        <v>0</v>
      </c>
      <c r="AA5341">
        <v>0</v>
      </c>
      <c r="AB5341">
        <v>1.7600681932789817</v>
      </c>
      <c r="AC5341">
        <v>0</v>
      </c>
      <c r="AD5341">
        <v>0</v>
      </c>
      <c r="AE5341">
        <v>4.60704348922844</v>
      </c>
    </row>
    <row r="5342" spans="1:31" x14ac:dyDescent="0.25">
      <c r="A5342">
        <v>1816973</v>
      </c>
      <c r="B5342">
        <v>1</v>
      </c>
      <c r="C5342" t="s">
        <v>81</v>
      </c>
      <c r="D5342" t="s">
        <v>123</v>
      </c>
      <c r="E5342" t="s">
        <v>176</v>
      </c>
      <c r="F5342" t="s">
        <v>15467</v>
      </c>
      <c r="G5342" t="s">
        <v>142</v>
      </c>
      <c r="H5342" t="s">
        <v>143</v>
      </c>
      <c r="I5342" t="s">
        <v>135</v>
      </c>
      <c r="J5342" t="s">
        <v>136</v>
      </c>
      <c r="K5342" t="s">
        <v>137</v>
      </c>
      <c r="L5342" t="s">
        <v>15468</v>
      </c>
      <c r="M5342" t="s">
        <v>15469</v>
      </c>
      <c r="N5342">
        <v>0.55861111100000005</v>
      </c>
      <c r="O5342">
        <v>0</v>
      </c>
      <c r="P5342">
        <v>2448</v>
      </c>
      <c r="Q5342">
        <v>0</v>
      </c>
      <c r="R5342">
        <v>0</v>
      </c>
      <c r="S5342">
        <v>2</v>
      </c>
      <c r="T5342">
        <v>353</v>
      </c>
      <c r="U5342">
        <v>0</v>
      </c>
      <c r="V5342">
        <v>1</v>
      </c>
      <c r="W5342">
        <v>0</v>
      </c>
      <c r="X5342">
        <v>451.22502898896943</v>
      </c>
      <c r="Y5342">
        <v>0</v>
      </c>
      <c r="Z5342">
        <v>0</v>
      </c>
      <c r="AA5342">
        <v>4.3889075195199592</v>
      </c>
      <c r="AB5342">
        <v>76.471674246121921</v>
      </c>
      <c r="AC5342">
        <v>0</v>
      </c>
      <c r="AD5342">
        <v>0.85342466511368476</v>
      </c>
      <c r="AE5342">
        <v>532.93903541972497</v>
      </c>
    </row>
    <row r="5343" spans="1:31" x14ac:dyDescent="0.25">
      <c r="A5343">
        <v>1816980</v>
      </c>
      <c r="B5343">
        <v>1</v>
      </c>
      <c r="C5343" t="s">
        <v>80</v>
      </c>
      <c r="D5343" t="s">
        <v>104</v>
      </c>
      <c r="E5343" t="s">
        <v>193</v>
      </c>
      <c r="F5343" t="s">
        <v>15470</v>
      </c>
      <c r="G5343" t="s">
        <v>235</v>
      </c>
      <c r="H5343" t="s">
        <v>134</v>
      </c>
      <c r="I5343" t="s">
        <v>135</v>
      </c>
      <c r="J5343" t="s">
        <v>136</v>
      </c>
      <c r="K5343" t="s">
        <v>137</v>
      </c>
      <c r="L5343" t="s">
        <v>15471</v>
      </c>
      <c r="M5343" t="s">
        <v>15472</v>
      </c>
      <c r="N5343">
        <v>1.062777777</v>
      </c>
      <c r="O5343">
        <v>0</v>
      </c>
      <c r="P5343">
        <v>1</v>
      </c>
      <c r="Q5343">
        <v>0</v>
      </c>
      <c r="R5343">
        <v>6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0.3261290389910389</v>
      </c>
      <c r="Y5343">
        <v>0</v>
      </c>
      <c r="Z5343">
        <v>0.36425383948291257</v>
      </c>
      <c r="AA5343">
        <v>0</v>
      </c>
      <c r="AB5343">
        <v>0</v>
      </c>
      <c r="AC5343">
        <v>0</v>
      </c>
      <c r="AD5343">
        <v>0</v>
      </c>
      <c r="AE5343">
        <v>0.69038287847395141</v>
      </c>
    </row>
    <row r="5344" spans="1:31" x14ac:dyDescent="0.25">
      <c r="A5344">
        <v>1816983</v>
      </c>
      <c r="B5344">
        <v>1</v>
      </c>
      <c r="C5344" t="s">
        <v>80</v>
      </c>
      <c r="D5344" t="s">
        <v>92</v>
      </c>
      <c r="E5344" t="s">
        <v>131</v>
      </c>
      <c r="F5344" t="s">
        <v>15473</v>
      </c>
      <c r="G5344" t="s">
        <v>231</v>
      </c>
      <c r="H5344" t="s">
        <v>134</v>
      </c>
      <c r="I5344" t="s">
        <v>135</v>
      </c>
      <c r="J5344" t="s">
        <v>136</v>
      </c>
      <c r="K5344" t="s">
        <v>137</v>
      </c>
      <c r="L5344" t="s">
        <v>15474</v>
      </c>
      <c r="M5344" t="s">
        <v>15475</v>
      </c>
      <c r="N5344">
        <v>1.253333333</v>
      </c>
      <c r="O5344">
        <v>0</v>
      </c>
      <c r="P5344">
        <v>2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2.6647704586199197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2.6647704586199197</v>
      </c>
    </row>
    <row r="5345" spans="1:31" x14ac:dyDescent="0.25">
      <c r="A5345">
        <v>1816985</v>
      </c>
      <c r="B5345">
        <v>1</v>
      </c>
      <c r="C5345" t="s">
        <v>80</v>
      </c>
      <c r="D5345" t="s">
        <v>100</v>
      </c>
      <c r="E5345" t="s">
        <v>131</v>
      </c>
      <c r="F5345" t="s">
        <v>15476</v>
      </c>
      <c r="G5345" t="s">
        <v>231</v>
      </c>
      <c r="H5345" t="s">
        <v>134</v>
      </c>
      <c r="I5345" t="s">
        <v>135</v>
      </c>
      <c r="J5345" t="s">
        <v>136</v>
      </c>
      <c r="K5345" t="s">
        <v>137</v>
      </c>
      <c r="L5345" t="s">
        <v>15477</v>
      </c>
      <c r="M5345" t="s">
        <v>15478</v>
      </c>
      <c r="N5345">
        <v>2.324166666</v>
      </c>
      <c r="O5345">
        <v>0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3.8784211358199996E-2</v>
      </c>
      <c r="AA5345">
        <v>0</v>
      </c>
      <c r="AB5345">
        <v>0</v>
      </c>
      <c r="AC5345">
        <v>0</v>
      </c>
      <c r="AD5345">
        <v>0</v>
      </c>
      <c r="AE5345">
        <v>3.8784211358199996E-2</v>
      </c>
    </row>
    <row r="5346" spans="1:31" x14ac:dyDescent="0.25">
      <c r="A5346">
        <v>1816993</v>
      </c>
      <c r="B5346">
        <v>1</v>
      </c>
      <c r="C5346" t="s">
        <v>80</v>
      </c>
      <c r="D5346" t="s">
        <v>82</v>
      </c>
      <c r="E5346" t="s">
        <v>176</v>
      </c>
      <c r="F5346" t="s">
        <v>15479</v>
      </c>
      <c r="G5346" t="s">
        <v>142</v>
      </c>
      <c r="H5346" t="s">
        <v>143</v>
      </c>
      <c r="I5346" t="s">
        <v>135</v>
      </c>
      <c r="J5346" t="s">
        <v>136</v>
      </c>
      <c r="K5346" t="s">
        <v>137</v>
      </c>
      <c r="L5346" t="s">
        <v>15480</v>
      </c>
      <c r="M5346" t="s">
        <v>15481</v>
      </c>
      <c r="N5346">
        <v>0.65166666600000001</v>
      </c>
      <c r="O5346">
        <v>0</v>
      </c>
      <c r="P5346">
        <v>640</v>
      </c>
      <c r="Q5346">
        <v>0</v>
      </c>
      <c r="R5346">
        <v>0</v>
      </c>
      <c r="S5346">
        <v>4</v>
      </c>
      <c r="T5346">
        <v>230</v>
      </c>
      <c r="U5346">
        <v>0</v>
      </c>
      <c r="V5346">
        <v>5</v>
      </c>
      <c r="W5346">
        <v>0</v>
      </c>
      <c r="X5346">
        <v>135.07335128184897</v>
      </c>
      <c r="Y5346">
        <v>0</v>
      </c>
      <c r="Z5346">
        <v>0</v>
      </c>
      <c r="AA5346">
        <v>95.012271096424385</v>
      </c>
      <c r="AB5346">
        <v>83.719742782202772</v>
      </c>
      <c r="AC5346">
        <v>0</v>
      </c>
      <c r="AD5346">
        <v>2.6713779963806648</v>
      </c>
      <c r="AE5346">
        <v>316.4767431568568</v>
      </c>
    </row>
    <row r="5347" spans="1:31" x14ac:dyDescent="0.25">
      <c r="A5347">
        <v>1816994</v>
      </c>
      <c r="B5347">
        <v>1</v>
      </c>
      <c r="C5347" t="s">
        <v>81</v>
      </c>
      <c r="D5347" t="s">
        <v>118</v>
      </c>
      <c r="E5347" t="s">
        <v>146</v>
      </c>
      <c r="F5347" t="s">
        <v>14819</v>
      </c>
      <c r="G5347" t="s">
        <v>170</v>
      </c>
      <c r="H5347" t="s">
        <v>143</v>
      </c>
      <c r="I5347" t="s">
        <v>135</v>
      </c>
      <c r="J5347" t="s">
        <v>136</v>
      </c>
      <c r="K5347" t="s">
        <v>137</v>
      </c>
      <c r="L5347" t="s">
        <v>15482</v>
      </c>
      <c r="M5347" t="s">
        <v>15483</v>
      </c>
      <c r="N5347">
        <v>1.4241666660000001</v>
      </c>
      <c r="O5347">
        <v>0</v>
      </c>
      <c r="P5347">
        <v>137</v>
      </c>
      <c r="Q5347">
        <v>0</v>
      </c>
      <c r="R5347">
        <v>0</v>
      </c>
      <c r="S5347">
        <v>0</v>
      </c>
      <c r="T5347">
        <v>12</v>
      </c>
      <c r="U5347">
        <v>0</v>
      </c>
      <c r="V5347">
        <v>0</v>
      </c>
      <c r="W5347">
        <v>0</v>
      </c>
      <c r="X5347">
        <v>30.611702665350936</v>
      </c>
      <c r="Y5347">
        <v>0</v>
      </c>
      <c r="Z5347">
        <v>0</v>
      </c>
      <c r="AA5347">
        <v>0</v>
      </c>
      <c r="AB5347">
        <v>1.1771456322326401</v>
      </c>
      <c r="AC5347">
        <v>0</v>
      </c>
      <c r="AD5347">
        <v>0</v>
      </c>
      <c r="AE5347">
        <v>31.788848297583577</v>
      </c>
    </row>
    <row r="5348" spans="1:31" x14ac:dyDescent="0.25">
      <c r="A5348">
        <v>1816995</v>
      </c>
      <c r="B5348">
        <v>1</v>
      </c>
      <c r="C5348" t="s">
        <v>81</v>
      </c>
      <c r="D5348" t="s">
        <v>127</v>
      </c>
      <c r="E5348" t="s">
        <v>140</v>
      </c>
      <c r="F5348" t="s">
        <v>15484</v>
      </c>
      <c r="G5348" t="s">
        <v>142</v>
      </c>
      <c r="H5348" t="s">
        <v>143</v>
      </c>
      <c r="I5348" t="s">
        <v>135</v>
      </c>
      <c r="J5348" t="s">
        <v>136</v>
      </c>
      <c r="K5348" t="s">
        <v>137</v>
      </c>
      <c r="L5348" t="s">
        <v>15485</v>
      </c>
      <c r="M5348" t="s">
        <v>15486</v>
      </c>
      <c r="N5348">
        <v>1.1230555550000001</v>
      </c>
      <c r="O5348">
        <v>0</v>
      </c>
      <c r="P5348">
        <v>1</v>
      </c>
      <c r="Q5348">
        <v>84</v>
      </c>
      <c r="R5348">
        <v>67</v>
      </c>
      <c r="S5348">
        <v>2</v>
      </c>
      <c r="T5348">
        <v>0</v>
      </c>
      <c r="U5348">
        <v>0</v>
      </c>
      <c r="V5348">
        <v>0</v>
      </c>
      <c r="W5348">
        <v>0</v>
      </c>
      <c r="X5348">
        <v>0.17735404286484721</v>
      </c>
      <c r="Y5348">
        <v>18.778945320646972</v>
      </c>
      <c r="Z5348">
        <v>9.5827224683195329</v>
      </c>
      <c r="AA5348">
        <v>6.6897151538989993E-2</v>
      </c>
      <c r="AB5348">
        <v>0</v>
      </c>
      <c r="AC5348">
        <v>0</v>
      </c>
      <c r="AD5348">
        <v>0</v>
      </c>
      <c r="AE5348">
        <v>28.605918983370344</v>
      </c>
    </row>
    <row r="5349" spans="1:31" x14ac:dyDescent="0.25">
      <c r="A5349">
        <v>1816997</v>
      </c>
      <c r="B5349">
        <v>1</v>
      </c>
      <c r="C5349" t="s">
        <v>81</v>
      </c>
      <c r="D5349" t="s">
        <v>122</v>
      </c>
      <c r="E5349" t="s">
        <v>131</v>
      </c>
      <c r="F5349" t="s">
        <v>15487</v>
      </c>
      <c r="G5349" t="s">
        <v>231</v>
      </c>
      <c r="H5349" t="s">
        <v>134</v>
      </c>
      <c r="I5349" t="s">
        <v>135</v>
      </c>
      <c r="J5349" t="s">
        <v>136</v>
      </c>
      <c r="K5349" t="s">
        <v>137</v>
      </c>
      <c r="L5349" t="s">
        <v>15488</v>
      </c>
      <c r="M5349" t="s">
        <v>15489</v>
      </c>
      <c r="N5349">
        <v>1.0825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6.159417662333333E-5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6.159417662333333E-5</v>
      </c>
    </row>
    <row r="5350" spans="1:31" x14ac:dyDescent="0.25">
      <c r="A5350">
        <v>1816999</v>
      </c>
      <c r="B5350">
        <v>1</v>
      </c>
      <c r="C5350" t="s">
        <v>80</v>
      </c>
      <c r="D5350" t="s">
        <v>83</v>
      </c>
      <c r="E5350" t="s">
        <v>146</v>
      </c>
      <c r="F5350" t="s">
        <v>15490</v>
      </c>
      <c r="G5350" t="s">
        <v>2366</v>
      </c>
      <c r="H5350" t="s">
        <v>143</v>
      </c>
      <c r="I5350" t="s">
        <v>135</v>
      </c>
      <c r="J5350" t="s">
        <v>136</v>
      </c>
      <c r="K5350" t="s">
        <v>137</v>
      </c>
      <c r="L5350" t="s">
        <v>15491</v>
      </c>
      <c r="M5350" t="s">
        <v>15492</v>
      </c>
      <c r="N5350">
        <v>0.84555555500000001</v>
      </c>
      <c r="O5350">
        <v>0</v>
      </c>
      <c r="P5350">
        <v>628</v>
      </c>
      <c r="Q5350">
        <v>0</v>
      </c>
      <c r="R5350">
        <v>0</v>
      </c>
      <c r="S5350">
        <v>4</v>
      </c>
      <c r="T5350">
        <v>141</v>
      </c>
      <c r="U5350">
        <v>0</v>
      </c>
      <c r="V5350">
        <v>0</v>
      </c>
      <c r="W5350">
        <v>0</v>
      </c>
      <c r="X5350">
        <v>159.73713392077008</v>
      </c>
      <c r="Y5350">
        <v>0</v>
      </c>
      <c r="Z5350">
        <v>0</v>
      </c>
      <c r="AA5350">
        <v>118.28089598014249</v>
      </c>
      <c r="AB5350">
        <v>61.273113671948899</v>
      </c>
      <c r="AC5350">
        <v>0</v>
      </c>
      <c r="AD5350">
        <v>0</v>
      </c>
      <c r="AE5350">
        <v>339.29114357286147</v>
      </c>
    </row>
    <row r="5351" spans="1:31" x14ac:dyDescent="0.25">
      <c r="A5351">
        <v>1817002</v>
      </c>
      <c r="B5351">
        <v>1</v>
      </c>
      <c r="C5351" t="s">
        <v>80</v>
      </c>
      <c r="D5351" t="s">
        <v>97</v>
      </c>
      <c r="E5351" t="s">
        <v>131</v>
      </c>
      <c r="F5351" t="s">
        <v>15493</v>
      </c>
      <c r="G5351" t="s">
        <v>231</v>
      </c>
      <c r="H5351" t="s">
        <v>134</v>
      </c>
      <c r="I5351" t="s">
        <v>135</v>
      </c>
      <c r="J5351" t="s">
        <v>136</v>
      </c>
      <c r="K5351" t="s">
        <v>137</v>
      </c>
      <c r="L5351" t="s">
        <v>15494</v>
      </c>
      <c r="M5351" t="s">
        <v>15495</v>
      </c>
      <c r="N5351">
        <v>2.19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0.51016256005368887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0.51016256005368887</v>
      </c>
    </row>
    <row r="5352" spans="1:31" x14ac:dyDescent="0.25">
      <c r="A5352">
        <v>1817003</v>
      </c>
      <c r="B5352">
        <v>1</v>
      </c>
      <c r="C5352" t="s">
        <v>80</v>
      </c>
      <c r="D5352" t="s">
        <v>82</v>
      </c>
      <c r="E5352" t="s">
        <v>176</v>
      </c>
      <c r="F5352" t="s">
        <v>15496</v>
      </c>
      <c r="G5352" t="s">
        <v>142</v>
      </c>
      <c r="H5352" t="s">
        <v>143</v>
      </c>
      <c r="I5352" t="s">
        <v>135</v>
      </c>
      <c r="J5352" t="s">
        <v>136</v>
      </c>
      <c r="K5352" t="s">
        <v>137</v>
      </c>
      <c r="L5352" t="s">
        <v>15497</v>
      </c>
      <c r="M5352" t="s">
        <v>15498</v>
      </c>
      <c r="N5352">
        <v>0.139444444</v>
      </c>
      <c r="O5352">
        <v>0</v>
      </c>
      <c r="P5352">
        <v>222</v>
      </c>
      <c r="Q5352">
        <v>0</v>
      </c>
      <c r="R5352">
        <v>0</v>
      </c>
      <c r="S5352">
        <v>0</v>
      </c>
      <c r="T5352">
        <v>194</v>
      </c>
      <c r="U5352">
        <v>0</v>
      </c>
      <c r="V5352">
        <v>8</v>
      </c>
      <c r="W5352">
        <v>0</v>
      </c>
      <c r="X5352">
        <v>7.90755015995751</v>
      </c>
      <c r="Y5352">
        <v>0</v>
      </c>
      <c r="Z5352">
        <v>0</v>
      </c>
      <c r="AA5352">
        <v>0</v>
      </c>
      <c r="AB5352">
        <v>15.958097659241842</v>
      </c>
      <c r="AC5352">
        <v>0</v>
      </c>
      <c r="AD5352">
        <v>3.7150471731572701</v>
      </c>
      <c r="AE5352">
        <v>27.580694992356623</v>
      </c>
    </row>
    <row r="5353" spans="1:31" x14ac:dyDescent="0.25">
      <c r="A5353">
        <v>1817008</v>
      </c>
      <c r="B5353">
        <v>1</v>
      </c>
      <c r="C5353" t="s">
        <v>81</v>
      </c>
      <c r="D5353" t="s">
        <v>121</v>
      </c>
      <c r="E5353" t="s">
        <v>131</v>
      </c>
      <c r="F5353" t="s">
        <v>15499</v>
      </c>
      <c r="G5353" t="s">
        <v>231</v>
      </c>
      <c r="H5353" t="s">
        <v>134</v>
      </c>
      <c r="I5353" t="s">
        <v>135</v>
      </c>
      <c r="J5353" t="s">
        <v>136</v>
      </c>
      <c r="K5353" t="s">
        <v>137</v>
      </c>
      <c r="L5353" t="s">
        <v>15500</v>
      </c>
      <c r="M5353" t="s">
        <v>15501</v>
      </c>
      <c r="N5353">
        <v>2.0225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0.15012853149945443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0.15012853149945443</v>
      </c>
    </row>
    <row r="5354" spans="1:31" x14ac:dyDescent="0.25">
      <c r="A5354">
        <v>1817010</v>
      </c>
      <c r="B5354">
        <v>1</v>
      </c>
      <c r="C5354" t="s">
        <v>81</v>
      </c>
      <c r="D5354" t="s">
        <v>128</v>
      </c>
      <c r="E5354" t="s">
        <v>146</v>
      </c>
      <c r="F5354" t="s">
        <v>15502</v>
      </c>
      <c r="G5354" t="s">
        <v>170</v>
      </c>
      <c r="H5354" t="s">
        <v>143</v>
      </c>
      <c r="I5354" t="s">
        <v>135</v>
      </c>
      <c r="J5354" t="s">
        <v>136</v>
      </c>
      <c r="K5354" t="s">
        <v>137</v>
      </c>
      <c r="L5354" t="s">
        <v>15503</v>
      </c>
      <c r="M5354" t="s">
        <v>15504</v>
      </c>
      <c r="N5354">
        <v>2.0563888879999999</v>
      </c>
      <c r="O5354">
        <v>0</v>
      </c>
      <c r="P5354">
        <v>111</v>
      </c>
      <c r="Q5354">
        <v>0</v>
      </c>
      <c r="R5354">
        <v>7</v>
      </c>
      <c r="S5354">
        <v>0</v>
      </c>
      <c r="T5354">
        <v>12</v>
      </c>
      <c r="U5354">
        <v>0</v>
      </c>
      <c r="V5354">
        <v>0</v>
      </c>
      <c r="W5354">
        <v>0</v>
      </c>
      <c r="X5354">
        <v>36.250541101931091</v>
      </c>
      <c r="Y5354">
        <v>0</v>
      </c>
      <c r="Z5354">
        <v>5.1762332066070087</v>
      </c>
      <c r="AA5354">
        <v>0</v>
      </c>
      <c r="AB5354">
        <v>2.4950271174605336</v>
      </c>
      <c r="AC5354">
        <v>0</v>
      </c>
      <c r="AD5354">
        <v>0</v>
      </c>
      <c r="AE5354">
        <v>43.92180142599863</v>
      </c>
    </row>
    <row r="5355" spans="1:31" x14ac:dyDescent="0.25">
      <c r="A5355">
        <v>1817011</v>
      </c>
      <c r="B5355">
        <v>1</v>
      </c>
      <c r="C5355" t="s">
        <v>80</v>
      </c>
      <c r="D5355" t="s">
        <v>106</v>
      </c>
      <c r="E5355" t="s">
        <v>193</v>
      </c>
      <c r="F5355" t="s">
        <v>15505</v>
      </c>
      <c r="G5355" t="s">
        <v>373</v>
      </c>
      <c r="H5355" t="s">
        <v>134</v>
      </c>
      <c r="I5355" t="s">
        <v>135</v>
      </c>
      <c r="J5355" t="s">
        <v>136</v>
      </c>
      <c r="K5355" t="s">
        <v>137</v>
      </c>
      <c r="L5355" t="s">
        <v>15506</v>
      </c>
      <c r="M5355" t="s">
        <v>15507</v>
      </c>
      <c r="N5355">
        <v>2.1605555550000002</v>
      </c>
      <c r="O5355">
        <v>0</v>
      </c>
      <c r="P5355">
        <v>358</v>
      </c>
      <c r="Q5355">
        <v>0</v>
      </c>
      <c r="R5355">
        <v>0</v>
      </c>
      <c r="S5355">
        <v>0</v>
      </c>
      <c r="T5355">
        <v>3</v>
      </c>
      <c r="U5355">
        <v>0</v>
      </c>
      <c r="V5355">
        <v>0</v>
      </c>
      <c r="W5355">
        <v>0</v>
      </c>
      <c r="X5355">
        <v>112.33633038253416</v>
      </c>
      <c r="Y5355">
        <v>0</v>
      </c>
      <c r="Z5355">
        <v>0</v>
      </c>
      <c r="AA5355">
        <v>0</v>
      </c>
      <c r="AB5355">
        <v>0.52214097534768</v>
      </c>
      <c r="AC5355">
        <v>0</v>
      </c>
      <c r="AD5355">
        <v>0</v>
      </c>
      <c r="AE5355">
        <v>112.85847135788184</v>
      </c>
    </row>
    <row r="5356" spans="1:31" x14ac:dyDescent="0.25">
      <c r="A5356">
        <v>1817013</v>
      </c>
      <c r="B5356">
        <v>1</v>
      </c>
      <c r="C5356" t="s">
        <v>80</v>
      </c>
      <c r="D5356" t="s">
        <v>100</v>
      </c>
      <c r="E5356" t="s">
        <v>146</v>
      </c>
      <c r="F5356" t="s">
        <v>15508</v>
      </c>
      <c r="G5356" t="s">
        <v>163</v>
      </c>
      <c r="H5356" t="s">
        <v>143</v>
      </c>
      <c r="I5356" t="s">
        <v>135</v>
      </c>
      <c r="J5356" t="s">
        <v>136</v>
      </c>
      <c r="K5356" t="s">
        <v>137</v>
      </c>
      <c r="L5356" t="s">
        <v>15509</v>
      </c>
      <c r="M5356" t="s">
        <v>15510</v>
      </c>
      <c r="N5356">
        <v>0.27972222200000002</v>
      </c>
      <c r="O5356">
        <v>0</v>
      </c>
      <c r="P5356">
        <v>109</v>
      </c>
      <c r="Q5356">
        <v>0</v>
      </c>
      <c r="R5356">
        <v>0</v>
      </c>
      <c r="S5356">
        <v>0</v>
      </c>
      <c r="T5356">
        <v>44</v>
      </c>
      <c r="U5356">
        <v>0</v>
      </c>
      <c r="V5356">
        <v>0</v>
      </c>
      <c r="W5356">
        <v>0</v>
      </c>
      <c r="X5356">
        <v>6.3495825599846754</v>
      </c>
      <c r="Y5356">
        <v>0</v>
      </c>
      <c r="Z5356">
        <v>0</v>
      </c>
      <c r="AA5356">
        <v>0</v>
      </c>
      <c r="AB5356">
        <v>7.3693306993704306</v>
      </c>
      <c r="AC5356">
        <v>0</v>
      </c>
      <c r="AD5356">
        <v>0</v>
      </c>
      <c r="AE5356">
        <v>13.718913259355105</v>
      </c>
    </row>
    <row r="5357" spans="1:31" x14ac:dyDescent="0.25">
      <c r="A5357">
        <v>1817014</v>
      </c>
      <c r="B5357">
        <v>1</v>
      </c>
      <c r="C5357" t="s">
        <v>81</v>
      </c>
      <c r="D5357" t="s">
        <v>112</v>
      </c>
      <c r="E5357" t="s">
        <v>176</v>
      </c>
      <c r="F5357" t="s">
        <v>14926</v>
      </c>
      <c r="G5357" t="s">
        <v>142</v>
      </c>
      <c r="H5357" t="s">
        <v>143</v>
      </c>
      <c r="I5357" t="s">
        <v>135</v>
      </c>
      <c r="J5357" t="s">
        <v>136</v>
      </c>
      <c r="K5357" t="s">
        <v>137</v>
      </c>
      <c r="L5357" t="s">
        <v>15511</v>
      </c>
      <c r="M5357" t="s">
        <v>15512</v>
      </c>
      <c r="N5357">
        <v>0.24444444400000001</v>
      </c>
      <c r="O5357">
        <v>0</v>
      </c>
      <c r="P5357">
        <v>87</v>
      </c>
      <c r="Q5357">
        <v>2</v>
      </c>
      <c r="R5357">
        <v>33</v>
      </c>
      <c r="S5357">
        <v>1</v>
      </c>
      <c r="T5357">
        <v>4</v>
      </c>
      <c r="U5357">
        <v>0</v>
      </c>
      <c r="V5357">
        <v>0</v>
      </c>
      <c r="W5357">
        <v>0</v>
      </c>
      <c r="X5357">
        <v>3.1137363627993322</v>
      </c>
      <c r="Y5357">
        <v>3.4038396146318668</v>
      </c>
      <c r="Z5357">
        <v>0.80833079438979993</v>
      </c>
      <c r="AA5357">
        <v>0.43427944434160004</v>
      </c>
      <c r="AB5357">
        <v>0.46096267507131106</v>
      </c>
      <c r="AC5357">
        <v>0</v>
      </c>
      <c r="AD5357">
        <v>0</v>
      </c>
      <c r="AE5357">
        <v>8.2211488912339092</v>
      </c>
    </row>
    <row r="5358" spans="1:31" x14ac:dyDescent="0.25">
      <c r="A5358">
        <v>1817015</v>
      </c>
      <c r="B5358">
        <v>1</v>
      </c>
      <c r="C5358" t="s">
        <v>81</v>
      </c>
      <c r="D5358" t="s">
        <v>113</v>
      </c>
      <c r="E5358" t="s">
        <v>140</v>
      </c>
      <c r="F5358" t="s">
        <v>212</v>
      </c>
      <c r="G5358" t="s">
        <v>142</v>
      </c>
      <c r="H5358" t="s">
        <v>143</v>
      </c>
      <c r="I5358" t="s">
        <v>199</v>
      </c>
      <c r="J5358" t="s">
        <v>136</v>
      </c>
      <c r="K5358" t="s">
        <v>137</v>
      </c>
      <c r="L5358" t="s">
        <v>15513</v>
      </c>
      <c r="M5358" t="s">
        <v>15514</v>
      </c>
      <c r="N5358">
        <v>2.3611111000000001E-2</v>
      </c>
      <c r="O5358">
        <v>0</v>
      </c>
      <c r="P5358">
        <v>508</v>
      </c>
      <c r="Q5358">
        <v>2</v>
      </c>
      <c r="R5358">
        <v>28</v>
      </c>
      <c r="S5358">
        <v>0</v>
      </c>
      <c r="T5358">
        <v>12</v>
      </c>
      <c r="U5358">
        <v>0</v>
      </c>
      <c r="V5358">
        <v>0</v>
      </c>
      <c r="W5358">
        <v>0</v>
      </c>
      <c r="X5358">
        <v>1.1237408676347829</v>
      </c>
      <c r="Y5358">
        <v>2.9744869354666669E-3</v>
      </c>
      <c r="Z5358">
        <v>0.24499329698891248</v>
      </c>
      <c r="AA5358">
        <v>0</v>
      </c>
      <c r="AB5358">
        <v>6.1987578498787513E-2</v>
      </c>
      <c r="AC5358">
        <v>0</v>
      </c>
      <c r="AD5358">
        <v>0</v>
      </c>
      <c r="AE5358">
        <v>1.4336962300579497</v>
      </c>
    </row>
    <row r="5359" spans="1:31" x14ac:dyDescent="0.25">
      <c r="A5359">
        <v>1817016</v>
      </c>
      <c r="B5359">
        <v>1</v>
      </c>
      <c r="C5359" t="s">
        <v>81</v>
      </c>
      <c r="D5359" t="s">
        <v>112</v>
      </c>
      <c r="E5359" t="s">
        <v>176</v>
      </c>
      <c r="F5359" t="s">
        <v>14926</v>
      </c>
      <c r="G5359" t="s">
        <v>142</v>
      </c>
      <c r="H5359" t="s">
        <v>143</v>
      </c>
      <c r="I5359" t="s">
        <v>135</v>
      </c>
      <c r="J5359" t="s">
        <v>136</v>
      </c>
      <c r="K5359" t="s">
        <v>137</v>
      </c>
      <c r="L5359" t="s">
        <v>15515</v>
      </c>
      <c r="M5359" t="s">
        <v>15516</v>
      </c>
      <c r="N5359">
        <v>1.6644444439999999</v>
      </c>
      <c r="O5359">
        <v>0</v>
      </c>
      <c r="P5359">
        <v>87</v>
      </c>
      <c r="Q5359">
        <v>2</v>
      </c>
      <c r="R5359">
        <v>33</v>
      </c>
      <c r="S5359">
        <v>1</v>
      </c>
      <c r="T5359">
        <v>4</v>
      </c>
      <c r="U5359">
        <v>0</v>
      </c>
      <c r="V5359">
        <v>0</v>
      </c>
      <c r="W5359">
        <v>0</v>
      </c>
      <c r="X5359">
        <v>19.436688815353556</v>
      </c>
      <c r="Y5359">
        <v>22.265632874294255</v>
      </c>
      <c r="Z5359">
        <v>5.2646007485330912</v>
      </c>
      <c r="AA5359">
        <v>2.8888203700442454</v>
      </c>
      <c r="AB5359">
        <v>3.0621927072008548</v>
      </c>
      <c r="AC5359">
        <v>0</v>
      </c>
      <c r="AD5359">
        <v>0</v>
      </c>
      <c r="AE5359">
        <v>52.917935515426002</v>
      </c>
    </row>
    <row r="5360" spans="1:31" x14ac:dyDescent="0.25">
      <c r="A5360">
        <v>1817020</v>
      </c>
      <c r="B5360">
        <v>1</v>
      </c>
      <c r="C5360" t="s">
        <v>80</v>
      </c>
      <c r="D5360" t="s">
        <v>105</v>
      </c>
      <c r="E5360" t="s">
        <v>131</v>
      </c>
      <c r="F5360" t="s">
        <v>15517</v>
      </c>
      <c r="G5360" t="s">
        <v>133</v>
      </c>
      <c r="H5360" t="s">
        <v>134</v>
      </c>
      <c r="I5360" t="s">
        <v>135</v>
      </c>
      <c r="J5360" t="s">
        <v>136</v>
      </c>
      <c r="K5360" t="s">
        <v>137</v>
      </c>
      <c r="L5360" t="s">
        <v>15518</v>
      </c>
      <c r="M5360" t="s">
        <v>15519</v>
      </c>
      <c r="N5360">
        <v>1.3872222219999999</v>
      </c>
      <c r="O5360">
        <v>0</v>
      </c>
      <c r="P5360">
        <v>22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6.1094303930984957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6.1094303930984957</v>
      </c>
    </row>
    <row r="5361" spans="1:31" x14ac:dyDescent="0.25">
      <c r="A5361">
        <v>1817022</v>
      </c>
      <c r="B5361">
        <v>1</v>
      </c>
      <c r="C5361" t="s">
        <v>80</v>
      </c>
      <c r="D5361" t="s">
        <v>108</v>
      </c>
      <c r="E5361" t="s">
        <v>140</v>
      </c>
      <c r="F5361" t="s">
        <v>15520</v>
      </c>
      <c r="G5361" t="s">
        <v>142</v>
      </c>
      <c r="H5361" t="s">
        <v>143</v>
      </c>
      <c r="I5361" t="s">
        <v>135</v>
      </c>
      <c r="J5361" t="s">
        <v>136</v>
      </c>
      <c r="K5361" t="s">
        <v>137</v>
      </c>
      <c r="L5361" t="s">
        <v>15521</v>
      </c>
      <c r="M5361" t="s">
        <v>15522</v>
      </c>
      <c r="N5361">
        <v>1.251666666</v>
      </c>
      <c r="O5361">
        <v>0</v>
      </c>
      <c r="P5361">
        <v>151</v>
      </c>
      <c r="Q5361">
        <v>0</v>
      </c>
      <c r="R5361">
        <v>54</v>
      </c>
      <c r="S5361">
        <v>2</v>
      </c>
      <c r="T5361">
        <v>19</v>
      </c>
      <c r="U5361">
        <v>0</v>
      </c>
      <c r="V5361">
        <v>0</v>
      </c>
      <c r="W5361">
        <v>0</v>
      </c>
      <c r="X5361">
        <v>18.721724619429835</v>
      </c>
      <c r="Y5361">
        <v>0</v>
      </c>
      <c r="Z5361">
        <v>3.5814094587920358</v>
      </c>
      <c r="AA5361">
        <v>2.7342320207370001</v>
      </c>
      <c r="AB5361">
        <v>6.7019530131795033</v>
      </c>
      <c r="AC5361">
        <v>0</v>
      </c>
      <c r="AD5361">
        <v>0</v>
      </c>
      <c r="AE5361">
        <v>31.739319112138375</v>
      </c>
    </row>
    <row r="5362" spans="1:31" x14ac:dyDescent="0.25">
      <c r="A5362">
        <v>1817023</v>
      </c>
      <c r="B5362">
        <v>1</v>
      </c>
      <c r="C5362" t="s">
        <v>81</v>
      </c>
      <c r="D5362" t="s">
        <v>128</v>
      </c>
      <c r="E5362" t="s">
        <v>176</v>
      </c>
      <c r="F5362" t="s">
        <v>13884</v>
      </c>
      <c r="G5362" t="s">
        <v>263</v>
      </c>
      <c r="H5362" t="s">
        <v>143</v>
      </c>
      <c r="I5362" t="s">
        <v>135</v>
      </c>
      <c r="J5362" t="s">
        <v>136</v>
      </c>
      <c r="K5362" t="s">
        <v>159</v>
      </c>
      <c r="L5362" t="s">
        <v>15523</v>
      </c>
      <c r="M5362" t="s">
        <v>15524</v>
      </c>
      <c r="N5362">
        <v>0.90277777699999995</v>
      </c>
      <c r="O5362">
        <v>47</v>
      </c>
      <c r="P5362">
        <v>16178</v>
      </c>
      <c r="Q5362">
        <v>501</v>
      </c>
      <c r="R5362">
        <v>480</v>
      </c>
      <c r="S5362">
        <v>80</v>
      </c>
      <c r="T5362">
        <v>1361</v>
      </c>
      <c r="U5362">
        <v>14</v>
      </c>
      <c r="V5362">
        <v>1</v>
      </c>
      <c r="W5362">
        <v>8.7842935409645655</v>
      </c>
      <c r="X5362">
        <v>1699.7690946285777</v>
      </c>
      <c r="Y5362">
        <v>244.81465709681694</v>
      </c>
      <c r="Z5362">
        <v>89.826897035344359</v>
      </c>
      <c r="AA5362">
        <v>900.7647383275023</v>
      </c>
      <c r="AB5362">
        <v>319.6002750147066</v>
      </c>
      <c r="AC5362">
        <v>231.75308658697949</v>
      </c>
      <c r="AD5362">
        <v>3.5352235573855841</v>
      </c>
      <c r="AE5362">
        <v>3498.8482657882773</v>
      </c>
    </row>
    <row r="5363" spans="1:31" x14ac:dyDescent="0.25">
      <c r="A5363">
        <v>1817024</v>
      </c>
      <c r="B5363">
        <v>1</v>
      </c>
      <c r="C5363" t="s">
        <v>81</v>
      </c>
      <c r="D5363" t="s">
        <v>128</v>
      </c>
      <c r="E5363" t="s">
        <v>176</v>
      </c>
      <c r="F5363" t="s">
        <v>15525</v>
      </c>
      <c r="G5363" t="s">
        <v>263</v>
      </c>
      <c r="H5363" t="s">
        <v>143</v>
      </c>
      <c r="I5363" t="s">
        <v>135</v>
      </c>
      <c r="J5363" t="s">
        <v>136</v>
      </c>
      <c r="K5363" t="s">
        <v>159</v>
      </c>
      <c r="L5363" t="s">
        <v>15526</v>
      </c>
      <c r="M5363" t="s">
        <v>15527</v>
      </c>
      <c r="N5363">
        <v>0.93636750000000002</v>
      </c>
      <c r="O5363">
        <v>0</v>
      </c>
      <c r="P5363">
        <v>1752</v>
      </c>
      <c r="Q5363">
        <v>5</v>
      </c>
      <c r="R5363">
        <v>23</v>
      </c>
      <c r="S5363">
        <v>6</v>
      </c>
      <c r="T5363">
        <v>98</v>
      </c>
      <c r="U5363">
        <v>0</v>
      </c>
      <c r="V5363">
        <v>0</v>
      </c>
      <c r="W5363">
        <v>0</v>
      </c>
      <c r="X5363">
        <v>224.63223926836577</v>
      </c>
      <c r="Y5363">
        <v>10.624618484444674</v>
      </c>
      <c r="Z5363">
        <v>6.1712634683797924</v>
      </c>
      <c r="AA5363">
        <v>39.942392485798109</v>
      </c>
      <c r="AB5363">
        <v>54.151348575508059</v>
      </c>
      <c r="AC5363">
        <v>0</v>
      </c>
      <c r="AD5363">
        <v>0</v>
      </c>
      <c r="AE5363">
        <v>335.52186228249644</v>
      </c>
    </row>
    <row r="5364" spans="1:31" x14ac:dyDescent="0.25">
      <c r="A5364">
        <v>1817025</v>
      </c>
      <c r="B5364">
        <v>1</v>
      </c>
      <c r="C5364" t="s">
        <v>81</v>
      </c>
      <c r="D5364" t="s">
        <v>118</v>
      </c>
      <c r="E5364" t="s">
        <v>140</v>
      </c>
      <c r="F5364" t="s">
        <v>13295</v>
      </c>
      <c r="G5364" t="s">
        <v>142</v>
      </c>
      <c r="H5364" t="s">
        <v>143</v>
      </c>
      <c r="I5364" t="s">
        <v>135</v>
      </c>
      <c r="J5364" t="s">
        <v>136</v>
      </c>
      <c r="K5364" t="s">
        <v>137</v>
      </c>
      <c r="L5364" t="s">
        <v>15528</v>
      </c>
      <c r="M5364" t="s">
        <v>15529</v>
      </c>
      <c r="N5364">
        <v>1.418055555</v>
      </c>
      <c r="O5364">
        <v>1</v>
      </c>
      <c r="P5364">
        <v>367</v>
      </c>
      <c r="Q5364">
        <v>111</v>
      </c>
      <c r="R5364">
        <v>76</v>
      </c>
      <c r="S5364">
        <v>15</v>
      </c>
      <c r="T5364">
        <v>38</v>
      </c>
      <c r="U5364">
        <v>2</v>
      </c>
      <c r="V5364">
        <v>0</v>
      </c>
      <c r="W5364">
        <v>0.28970016961952</v>
      </c>
      <c r="X5364">
        <v>51.731995536449972</v>
      </c>
      <c r="Y5364">
        <v>213.57791833645922</v>
      </c>
      <c r="Z5364">
        <v>100.32808959865874</v>
      </c>
      <c r="AA5364">
        <v>36.153135937836772</v>
      </c>
      <c r="AB5364">
        <v>10.508897946251979</v>
      </c>
      <c r="AC5364">
        <v>112.64096600741524</v>
      </c>
      <c r="AD5364">
        <v>0</v>
      </c>
      <c r="AE5364">
        <v>525.23070353269145</v>
      </c>
    </row>
    <row r="5365" spans="1:31" x14ac:dyDescent="0.25">
      <c r="A5365">
        <v>1817028</v>
      </c>
      <c r="B5365">
        <v>1</v>
      </c>
      <c r="C5365" t="s">
        <v>81</v>
      </c>
      <c r="D5365" t="s">
        <v>126</v>
      </c>
      <c r="E5365" t="s">
        <v>176</v>
      </c>
      <c r="F5365" t="s">
        <v>15530</v>
      </c>
      <c r="G5365" t="s">
        <v>142</v>
      </c>
      <c r="H5365" t="s">
        <v>143</v>
      </c>
      <c r="I5365" t="s">
        <v>135</v>
      </c>
      <c r="J5365" t="s">
        <v>136</v>
      </c>
      <c r="K5365" t="s">
        <v>137</v>
      </c>
      <c r="L5365" t="s">
        <v>15531</v>
      </c>
      <c r="M5365" t="s">
        <v>15532</v>
      </c>
      <c r="N5365">
        <v>0.69222222200000005</v>
      </c>
      <c r="O5365">
        <v>0</v>
      </c>
      <c r="P5365">
        <v>2417</v>
      </c>
      <c r="Q5365">
        <v>52</v>
      </c>
      <c r="R5365">
        <v>264</v>
      </c>
      <c r="S5365">
        <v>21</v>
      </c>
      <c r="T5365">
        <v>294</v>
      </c>
      <c r="U5365">
        <v>2</v>
      </c>
      <c r="V5365">
        <v>0</v>
      </c>
      <c r="W5365">
        <v>0</v>
      </c>
      <c r="X5365">
        <v>133.55703064318442</v>
      </c>
      <c r="Y5365">
        <v>45.169653171041759</v>
      </c>
      <c r="Z5365">
        <v>23.739305792556536</v>
      </c>
      <c r="AA5365">
        <v>41.065736856775267</v>
      </c>
      <c r="AB5365">
        <v>51.227209583479699</v>
      </c>
      <c r="AC5365">
        <v>31.981893583574436</v>
      </c>
      <c r="AD5365">
        <v>0</v>
      </c>
      <c r="AE5365">
        <v>326.74082963061215</v>
      </c>
    </row>
    <row r="5366" spans="1:31" x14ac:dyDescent="0.25">
      <c r="A5366">
        <v>1817029</v>
      </c>
      <c r="B5366">
        <v>1</v>
      </c>
      <c r="C5366" t="s">
        <v>81</v>
      </c>
      <c r="D5366" t="s">
        <v>127</v>
      </c>
      <c r="E5366" t="s">
        <v>140</v>
      </c>
      <c r="F5366" t="s">
        <v>7862</v>
      </c>
      <c r="G5366" t="s">
        <v>142</v>
      </c>
      <c r="H5366" t="s">
        <v>143</v>
      </c>
      <c r="I5366" t="s">
        <v>135</v>
      </c>
      <c r="J5366" t="s">
        <v>136</v>
      </c>
      <c r="K5366" t="s">
        <v>137</v>
      </c>
      <c r="L5366" t="s">
        <v>15533</v>
      </c>
      <c r="M5366" t="s">
        <v>15534</v>
      </c>
      <c r="N5366">
        <v>1.7527777769999999</v>
      </c>
      <c r="O5366">
        <v>2</v>
      </c>
      <c r="P5366">
        <v>52</v>
      </c>
      <c r="Q5366">
        <v>79</v>
      </c>
      <c r="R5366">
        <v>74</v>
      </c>
      <c r="S5366">
        <v>0</v>
      </c>
      <c r="T5366">
        <v>5</v>
      </c>
      <c r="U5366">
        <v>1</v>
      </c>
      <c r="V5366">
        <v>0</v>
      </c>
      <c r="W5366">
        <v>0.41953773175676873</v>
      </c>
      <c r="X5366">
        <v>13.933011908153192</v>
      </c>
      <c r="Y5366">
        <v>56.794922328700785</v>
      </c>
      <c r="Z5366">
        <v>31.500931043702341</v>
      </c>
      <c r="AA5366">
        <v>0</v>
      </c>
      <c r="AB5366">
        <v>2.4426416471472523</v>
      </c>
      <c r="AC5366">
        <v>134.6169479448416</v>
      </c>
      <c r="AD5366">
        <v>0</v>
      </c>
      <c r="AE5366">
        <v>239.70799260430192</v>
      </c>
    </row>
    <row r="5367" spans="1:31" x14ac:dyDescent="0.25">
      <c r="A5367">
        <v>1817030</v>
      </c>
      <c r="B5367">
        <v>1</v>
      </c>
      <c r="C5367" t="s">
        <v>81</v>
      </c>
      <c r="D5367" t="s">
        <v>117</v>
      </c>
      <c r="E5367" t="s">
        <v>140</v>
      </c>
      <c r="F5367" t="s">
        <v>4063</v>
      </c>
      <c r="G5367" t="s">
        <v>142</v>
      </c>
      <c r="H5367" t="s">
        <v>143</v>
      </c>
      <c r="I5367" t="s">
        <v>199</v>
      </c>
      <c r="J5367" t="s">
        <v>136</v>
      </c>
      <c r="K5367" t="s">
        <v>137</v>
      </c>
      <c r="L5367" t="s">
        <v>15535</v>
      </c>
      <c r="M5367" t="s">
        <v>15536</v>
      </c>
      <c r="N5367">
        <v>6.9444440000000001E-3</v>
      </c>
      <c r="O5367">
        <v>0</v>
      </c>
      <c r="P5367">
        <v>275</v>
      </c>
      <c r="Q5367">
        <v>10</v>
      </c>
      <c r="R5367">
        <v>21</v>
      </c>
      <c r="S5367">
        <v>6</v>
      </c>
      <c r="T5367">
        <v>21</v>
      </c>
      <c r="U5367">
        <v>2</v>
      </c>
      <c r="V5367">
        <v>0</v>
      </c>
      <c r="W5367">
        <v>0</v>
      </c>
      <c r="X5367">
        <v>0.16150718719390272</v>
      </c>
      <c r="Y5367">
        <v>4.1658778690666663E-2</v>
      </c>
      <c r="Z5367">
        <v>1.6480745255173613E-2</v>
      </c>
      <c r="AA5367">
        <v>6.3231345046125001E-2</v>
      </c>
      <c r="AB5367">
        <v>4.5139615342062497E-2</v>
      </c>
      <c r="AC5367">
        <v>0.42557910085824302</v>
      </c>
      <c r="AD5367">
        <v>0</v>
      </c>
      <c r="AE5367">
        <v>0.75359677238617362</v>
      </c>
    </row>
    <row r="5368" spans="1:31" x14ac:dyDescent="0.25">
      <c r="A5368">
        <v>1817031</v>
      </c>
      <c r="B5368">
        <v>1</v>
      </c>
      <c r="C5368" t="s">
        <v>81</v>
      </c>
      <c r="D5368" t="s">
        <v>112</v>
      </c>
      <c r="E5368" t="s">
        <v>146</v>
      </c>
      <c r="F5368" t="s">
        <v>15537</v>
      </c>
      <c r="G5368" t="s">
        <v>263</v>
      </c>
      <c r="H5368" t="s">
        <v>143</v>
      </c>
      <c r="I5368" t="s">
        <v>135</v>
      </c>
      <c r="J5368" t="s">
        <v>136</v>
      </c>
      <c r="K5368" t="s">
        <v>159</v>
      </c>
      <c r="L5368" t="s">
        <v>15538</v>
      </c>
      <c r="M5368" t="s">
        <v>15539</v>
      </c>
      <c r="N5368">
        <v>2.554444444</v>
      </c>
      <c r="O5368">
        <v>0</v>
      </c>
      <c r="P5368">
        <v>3931</v>
      </c>
      <c r="Q5368">
        <v>0</v>
      </c>
      <c r="R5368">
        <v>109</v>
      </c>
      <c r="S5368">
        <v>59</v>
      </c>
      <c r="T5368">
        <v>836</v>
      </c>
      <c r="U5368">
        <v>9</v>
      </c>
      <c r="V5368">
        <v>13</v>
      </c>
      <c r="W5368">
        <v>0</v>
      </c>
      <c r="X5368">
        <v>1400.0288080535006</v>
      </c>
      <c r="Y5368">
        <v>0</v>
      </c>
      <c r="Z5368">
        <v>37.156248848420269</v>
      </c>
      <c r="AA5368">
        <v>243.18066527685622</v>
      </c>
      <c r="AB5368">
        <v>636.38683634420045</v>
      </c>
      <c r="AC5368">
        <v>413.26557028679076</v>
      </c>
      <c r="AD5368">
        <v>142.62304653606319</v>
      </c>
      <c r="AE5368">
        <v>2872.6411753458315</v>
      </c>
    </row>
    <row r="5369" spans="1:31" x14ac:dyDescent="0.25">
      <c r="A5369">
        <v>1817032</v>
      </c>
      <c r="B5369">
        <v>1</v>
      </c>
      <c r="C5369" t="s">
        <v>81</v>
      </c>
      <c r="D5369" t="s">
        <v>113</v>
      </c>
      <c r="E5369" t="s">
        <v>176</v>
      </c>
      <c r="F5369" t="s">
        <v>215</v>
      </c>
      <c r="G5369" t="s">
        <v>142</v>
      </c>
      <c r="H5369" t="s">
        <v>143</v>
      </c>
      <c r="I5369" t="s">
        <v>199</v>
      </c>
      <c r="J5369" t="s">
        <v>136</v>
      </c>
      <c r="K5369" t="s">
        <v>137</v>
      </c>
      <c r="L5369" t="s">
        <v>15540</v>
      </c>
      <c r="M5369" t="s">
        <v>15541</v>
      </c>
      <c r="N5369">
        <v>9.7222220000000008E-3</v>
      </c>
      <c r="O5369">
        <v>0</v>
      </c>
      <c r="P5369">
        <v>1224</v>
      </c>
      <c r="Q5369">
        <v>2</v>
      </c>
      <c r="R5369">
        <v>390</v>
      </c>
      <c r="S5369">
        <v>2</v>
      </c>
      <c r="T5369">
        <v>54</v>
      </c>
      <c r="U5369">
        <v>0</v>
      </c>
      <c r="V5369">
        <v>1</v>
      </c>
      <c r="W5369">
        <v>0</v>
      </c>
      <c r="X5369">
        <v>0.8318090387303364</v>
      </c>
      <c r="Y5369">
        <v>0.17353913580172362</v>
      </c>
      <c r="Z5369">
        <v>0.38836068381301536</v>
      </c>
      <c r="AA5369">
        <v>2.076534069315417E-2</v>
      </c>
      <c r="AB5369">
        <v>9.2930433449612521E-2</v>
      </c>
      <c r="AC5369">
        <v>0</v>
      </c>
      <c r="AD5369">
        <v>0</v>
      </c>
      <c r="AE5369">
        <v>1.5074046324878423</v>
      </c>
    </row>
    <row r="5370" spans="1:31" x14ac:dyDescent="0.25">
      <c r="A5370">
        <v>1817033</v>
      </c>
      <c r="B5370">
        <v>1</v>
      </c>
      <c r="C5370" t="s">
        <v>81</v>
      </c>
      <c r="D5370" t="s">
        <v>113</v>
      </c>
      <c r="E5370" t="s">
        <v>146</v>
      </c>
      <c r="F5370" t="s">
        <v>11308</v>
      </c>
      <c r="G5370" t="s">
        <v>142</v>
      </c>
      <c r="H5370" t="s">
        <v>143</v>
      </c>
      <c r="I5370" t="s">
        <v>199</v>
      </c>
      <c r="J5370" t="s">
        <v>136</v>
      </c>
      <c r="K5370" t="s">
        <v>137</v>
      </c>
      <c r="L5370" t="s">
        <v>15542</v>
      </c>
      <c r="M5370" t="s">
        <v>15543</v>
      </c>
      <c r="N5370">
        <v>1.2500000000000001E-2</v>
      </c>
      <c r="O5370">
        <v>0</v>
      </c>
      <c r="P5370">
        <v>350</v>
      </c>
      <c r="Q5370">
        <v>1</v>
      </c>
      <c r="R5370">
        <v>20</v>
      </c>
      <c r="S5370">
        <v>0</v>
      </c>
      <c r="T5370">
        <v>10</v>
      </c>
      <c r="U5370">
        <v>1</v>
      </c>
      <c r="V5370">
        <v>0</v>
      </c>
      <c r="W5370">
        <v>0</v>
      </c>
      <c r="X5370">
        <v>0.30866004706579991</v>
      </c>
      <c r="Y5370">
        <v>0.10651143546390002</v>
      </c>
      <c r="Z5370">
        <v>2.4782293184237504E-2</v>
      </c>
      <c r="AA5370">
        <v>0</v>
      </c>
      <c r="AB5370">
        <v>3.6593614185525002E-2</v>
      </c>
      <c r="AC5370">
        <v>0.59597099034995005</v>
      </c>
      <c r="AD5370">
        <v>0</v>
      </c>
      <c r="AE5370">
        <v>1.0725183802494125</v>
      </c>
    </row>
    <row r="5371" spans="1:31" x14ac:dyDescent="0.25">
      <c r="A5371">
        <v>1817034</v>
      </c>
      <c r="B5371">
        <v>1</v>
      </c>
      <c r="C5371" t="s">
        <v>80</v>
      </c>
      <c r="D5371" t="s">
        <v>93</v>
      </c>
      <c r="E5371" t="s">
        <v>176</v>
      </c>
      <c r="F5371" t="s">
        <v>6885</v>
      </c>
      <c r="G5371" t="s">
        <v>142</v>
      </c>
      <c r="H5371" t="s">
        <v>143</v>
      </c>
      <c r="I5371" t="s">
        <v>135</v>
      </c>
      <c r="J5371" t="s">
        <v>136</v>
      </c>
      <c r="K5371" t="s">
        <v>137</v>
      </c>
      <c r="L5371" t="s">
        <v>15544</v>
      </c>
      <c r="M5371" t="s">
        <v>15545</v>
      </c>
      <c r="N5371">
        <v>7.0277777E-2</v>
      </c>
      <c r="O5371">
        <v>0</v>
      </c>
      <c r="P5371">
        <v>51</v>
      </c>
      <c r="Q5371">
        <v>56</v>
      </c>
      <c r="R5371">
        <v>139</v>
      </c>
      <c r="S5371">
        <v>8</v>
      </c>
      <c r="T5371">
        <v>72</v>
      </c>
      <c r="U5371">
        <v>0</v>
      </c>
      <c r="V5371">
        <v>0</v>
      </c>
      <c r="W5371">
        <v>0</v>
      </c>
      <c r="X5371">
        <v>0.74804930691239213</v>
      </c>
      <c r="Y5371">
        <v>13.686162895524317</v>
      </c>
      <c r="Z5371">
        <v>8.0018540697530369</v>
      </c>
      <c r="AA5371">
        <v>3.4438163515121025</v>
      </c>
      <c r="AB5371">
        <v>5.1308367607208254</v>
      </c>
      <c r="AC5371">
        <v>0</v>
      </c>
      <c r="AD5371">
        <v>0</v>
      </c>
      <c r="AE5371">
        <v>31.010719384422675</v>
      </c>
    </row>
    <row r="5372" spans="1:31" x14ac:dyDescent="0.25">
      <c r="A5372">
        <v>1817035</v>
      </c>
      <c r="B5372">
        <v>1</v>
      </c>
      <c r="C5372" t="s">
        <v>81</v>
      </c>
      <c r="D5372" t="s">
        <v>118</v>
      </c>
      <c r="E5372" t="s">
        <v>146</v>
      </c>
      <c r="F5372" t="s">
        <v>10026</v>
      </c>
      <c r="G5372" t="s">
        <v>142</v>
      </c>
      <c r="H5372" t="s">
        <v>143</v>
      </c>
      <c r="I5372" t="s">
        <v>199</v>
      </c>
      <c r="J5372" t="s">
        <v>136</v>
      </c>
      <c r="K5372" t="s">
        <v>137</v>
      </c>
      <c r="L5372" t="s">
        <v>15546</v>
      </c>
      <c r="M5372" t="s">
        <v>15547</v>
      </c>
      <c r="N5372">
        <v>6.9444440000000001E-3</v>
      </c>
      <c r="O5372">
        <v>0</v>
      </c>
      <c r="P5372">
        <v>690</v>
      </c>
      <c r="Q5372">
        <v>1</v>
      </c>
      <c r="R5372">
        <v>15</v>
      </c>
      <c r="S5372">
        <v>0</v>
      </c>
      <c r="T5372">
        <v>27</v>
      </c>
      <c r="U5372">
        <v>0</v>
      </c>
      <c r="V5372">
        <v>0</v>
      </c>
      <c r="W5372">
        <v>0</v>
      </c>
      <c r="X5372">
        <v>0.39017563715191</v>
      </c>
      <c r="Y5372">
        <v>1.7347436976597225E-3</v>
      </c>
      <c r="Z5372">
        <v>2.5096875454437499E-2</v>
      </c>
      <c r="AA5372">
        <v>0</v>
      </c>
      <c r="AB5372">
        <v>4.6616974282062483E-2</v>
      </c>
      <c r="AC5372">
        <v>0</v>
      </c>
      <c r="AD5372">
        <v>0</v>
      </c>
      <c r="AE5372">
        <v>0.46362423058606972</v>
      </c>
    </row>
    <row r="5373" spans="1:31" x14ac:dyDescent="0.25">
      <c r="A5373">
        <v>1817038</v>
      </c>
      <c r="B5373">
        <v>1</v>
      </c>
      <c r="C5373" t="s">
        <v>81</v>
      </c>
      <c r="D5373" t="s">
        <v>121</v>
      </c>
      <c r="E5373" t="s">
        <v>131</v>
      </c>
      <c r="F5373" t="s">
        <v>15548</v>
      </c>
      <c r="G5373" t="s">
        <v>231</v>
      </c>
      <c r="H5373" t="s">
        <v>134</v>
      </c>
      <c r="I5373" t="s">
        <v>135</v>
      </c>
      <c r="J5373" t="s">
        <v>136</v>
      </c>
      <c r="K5373" t="s">
        <v>137</v>
      </c>
      <c r="L5373" t="s">
        <v>15549</v>
      </c>
      <c r="M5373" t="s">
        <v>15550</v>
      </c>
      <c r="N5373">
        <v>3.0266666660000001</v>
      </c>
      <c r="O5373">
        <v>0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9.8021468025740022E-2</v>
      </c>
      <c r="AA5373">
        <v>0</v>
      </c>
      <c r="AB5373">
        <v>0</v>
      </c>
      <c r="AC5373">
        <v>0</v>
      </c>
      <c r="AD5373">
        <v>0</v>
      </c>
      <c r="AE5373">
        <v>9.8021468025740022E-2</v>
      </c>
    </row>
    <row r="5374" spans="1:31" x14ac:dyDescent="0.25">
      <c r="A5374">
        <v>1817039</v>
      </c>
      <c r="B5374">
        <v>1</v>
      </c>
      <c r="C5374" t="s">
        <v>81</v>
      </c>
      <c r="D5374" t="s">
        <v>121</v>
      </c>
      <c r="E5374" t="s">
        <v>140</v>
      </c>
      <c r="F5374" t="s">
        <v>1283</v>
      </c>
      <c r="G5374" t="s">
        <v>142</v>
      </c>
      <c r="H5374" t="s">
        <v>143</v>
      </c>
      <c r="I5374" t="s">
        <v>135</v>
      </c>
      <c r="J5374" t="s">
        <v>136</v>
      </c>
      <c r="K5374" t="s">
        <v>137</v>
      </c>
      <c r="L5374" t="s">
        <v>15551</v>
      </c>
      <c r="M5374" t="s">
        <v>15552</v>
      </c>
      <c r="N5374">
        <v>0.61638888800000002</v>
      </c>
      <c r="O5374">
        <v>0</v>
      </c>
      <c r="P5374">
        <v>242</v>
      </c>
      <c r="Q5374">
        <v>0</v>
      </c>
      <c r="R5374">
        <v>53</v>
      </c>
      <c r="S5374">
        <v>2</v>
      </c>
      <c r="T5374">
        <v>10</v>
      </c>
      <c r="U5374">
        <v>0</v>
      </c>
      <c r="V5374">
        <v>0</v>
      </c>
      <c r="W5374">
        <v>0</v>
      </c>
      <c r="X5374">
        <v>13.835183870296666</v>
      </c>
      <c r="Y5374">
        <v>0</v>
      </c>
      <c r="Z5374">
        <v>1.8771838413088253</v>
      </c>
      <c r="AA5374">
        <v>1.1984532680198674</v>
      </c>
      <c r="AB5374">
        <v>5.1538436857976251</v>
      </c>
      <c r="AC5374">
        <v>0</v>
      </c>
      <c r="AD5374">
        <v>0</v>
      </c>
      <c r="AE5374">
        <v>22.064664665422985</v>
      </c>
    </row>
    <row r="5375" spans="1:31" x14ac:dyDescent="0.25">
      <c r="A5375">
        <v>1817041</v>
      </c>
      <c r="B5375">
        <v>1</v>
      </c>
      <c r="C5375" t="s">
        <v>80</v>
      </c>
      <c r="D5375" t="s">
        <v>103</v>
      </c>
      <c r="E5375" t="s">
        <v>193</v>
      </c>
      <c r="F5375" t="s">
        <v>15553</v>
      </c>
      <c r="G5375" t="s">
        <v>235</v>
      </c>
      <c r="H5375" t="s">
        <v>134</v>
      </c>
      <c r="I5375" t="s">
        <v>135</v>
      </c>
      <c r="J5375" t="s">
        <v>136</v>
      </c>
      <c r="K5375" t="s">
        <v>137</v>
      </c>
      <c r="L5375" t="s">
        <v>15554</v>
      </c>
      <c r="M5375" t="s">
        <v>15555</v>
      </c>
      <c r="N5375">
        <v>1.5080555550000001</v>
      </c>
      <c r="O5375">
        <v>0</v>
      </c>
      <c r="P5375">
        <v>4</v>
      </c>
      <c r="Q5375">
        <v>0</v>
      </c>
      <c r="R5375">
        <v>4</v>
      </c>
      <c r="S5375">
        <v>0</v>
      </c>
      <c r="T5375">
        <v>5</v>
      </c>
      <c r="U5375">
        <v>0</v>
      </c>
      <c r="V5375">
        <v>0</v>
      </c>
      <c r="W5375">
        <v>0</v>
      </c>
      <c r="X5375">
        <v>2.690266262716758</v>
      </c>
      <c r="Y5375">
        <v>0</v>
      </c>
      <c r="Z5375">
        <v>5.7820480999078132</v>
      </c>
      <c r="AA5375">
        <v>0</v>
      </c>
      <c r="AB5375">
        <v>3.6467249541812734</v>
      </c>
      <c r="AC5375">
        <v>0</v>
      </c>
      <c r="AD5375">
        <v>0</v>
      </c>
      <c r="AE5375">
        <v>12.119039316805845</v>
      </c>
    </row>
    <row r="5376" spans="1:31" x14ac:dyDescent="0.25">
      <c r="A5376">
        <v>1817043</v>
      </c>
      <c r="B5376">
        <v>1</v>
      </c>
      <c r="C5376" t="s">
        <v>80</v>
      </c>
      <c r="D5376" t="s">
        <v>97</v>
      </c>
      <c r="E5376" t="s">
        <v>146</v>
      </c>
      <c r="F5376" t="s">
        <v>11877</v>
      </c>
      <c r="G5376" t="s">
        <v>142</v>
      </c>
      <c r="H5376" t="s">
        <v>143</v>
      </c>
      <c r="I5376" t="s">
        <v>135</v>
      </c>
      <c r="J5376" t="s">
        <v>136</v>
      </c>
      <c r="K5376" t="s">
        <v>137</v>
      </c>
      <c r="L5376" t="s">
        <v>15556</v>
      </c>
      <c r="M5376" t="s">
        <v>15557</v>
      </c>
      <c r="N5376">
        <v>0.33250000000000002</v>
      </c>
      <c r="O5376">
        <v>0</v>
      </c>
      <c r="P5376">
        <v>68</v>
      </c>
      <c r="Q5376">
        <v>0</v>
      </c>
      <c r="R5376">
        <v>41</v>
      </c>
      <c r="S5376">
        <v>0</v>
      </c>
      <c r="T5376">
        <v>42</v>
      </c>
      <c r="U5376">
        <v>0</v>
      </c>
      <c r="V5376">
        <v>0</v>
      </c>
      <c r="W5376">
        <v>0</v>
      </c>
      <c r="X5376">
        <v>9.9088117990587321</v>
      </c>
      <c r="Y5376">
        <v>0</v>
      </c>
      <c r="Z5376">
        <v>5.7198903668770686</v>
      </c>
      <c r="AA5376">
        <v>0</v>
      </c>
      <c r="AB5376">
        <v>10.777082011447536</v>
      </c>
      <c r="AC5376">
        <v>0</v>
      </c>
      <c r="AD5376">
        <v>0</v>
      </c>
      <c r="AE5376">
        <v>26.405784177383339</v>
      </c>
    </row>
    <row r="5377" spans="1:31" x14ac:dyDescent="0.25">
      <c r="A5377">
        <v>1817044</v>
      </c>
      <c r="B5377">
        <v>1</v>
      </c>
      <c r="C5377" t="s">
        <v>81</v>
      </c>
      <c r="D5377" t="s">
        <v>126</v>
      </c>
      <c r="E5377" t="s">
        <v>193</v>
      </c>
      <c r="F5377" t="s">
        <v>15558</v>
      </c>
      <c r="G5377" t="s">
        <v>235</v>
      </c>
      <c r="H5377" t="s">
        <v>134</v>
      </c>
      <c r="I5377" t="s">
        <v>135</v>
      </c>
      <c r="J5377" t="s">
        <v>136</v>
      </c>
      <c r="K5377" t="s">
        <v>137</v>
      </c>
      <c r="L5377" t="s">
        <v>15559</v>
      </c>
      <c r="M5377" t="s">
        <v>15560</v>
      </c>
      <c r="N5377">
        <v>2.4841666660000001</v>
      </c>
      <c r="O5377">
        <v>0</v>
      </c>
      <c r="P5377">
        <v>0</v>
      </c>
      <c r="Q5377">
        <v>0</v>
      </c>
      <c r="R5377">
        <v>3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0.45871896491059116</v>
      </c>
      <c r="AA5377">
        <v>0</v>
      </c>
      <c r="AB5377">
        <v>0</v>
      </c>
      <c r="AC5377">
        <v>0</v>
      </c>
      <c r="AD5377">
        <v>0</v>
      </c>
      <c r="AE5377">
        <v>0.45871896491059116</v>
      </c>
    </row>
    <row r="5378" spans="1:31" x14ac:dyDescent="0.25">
      <c r="A5378">
        <v>1817046</v>
      </c>
      <c r="B5378">
        <v>1</v>
      </c>
      <c r="C5378" t="s">
        <v>80</v>
      </c>
      <c r="D5378" t="s">
        <v>107</v>
      </c>
      <c r="E5378" t="s">
        <v>176</v>
      </c>
      <c r="F5378" t="s">
        <v>15561</v>
      </c>
      <c r="G5378" t="s">
        <v>142</v>
      </c>
      <c r="H5378" t="s">
        <v>143</v>
      </c>
      <c r="I5378" t="s">
        <v>135</v>
      </c>
      <c r="J5378" t="s">
        <v>136</v>
      </c>
      <c r="K5378" t="s">
        <v>137</v>
      </c>
      <c r="L5378" t="s">
        <v>15562</v>
      </c>
      <c r="M5378" t="s">
        <v>15563</v>
      </c>
      <c r="N5378">
        <v>0.60277777700000001</v>
      </c>
      <c r="O5378">
        <v>12</v>
      </c>
      <c r="P5378">
        <v>2182</v>
      </c>
      <c r="Q5378">
        <v>34</v>
      </c>
      <c r="R5378">
        <v>91</v>
      </c>
      <c r="S5378">
        <v>14</v>
      </c>
      <c r="T5378">
        <v>184</v>
      </c>
      <c r="U5378">
        <v>3</v>
      </c>
      <c r="V5378">
        <v>1</v>
      </c>
      <c r="W5378">
        <v>5.4717423664133999</v>
      </c>
      <c r="X5378">
        <v>151.5824062949354</v>
      </c>
      <c r="Y5378">
        <v>30.190110379253685</v>
      </c>
      <c r="Z5378">
        <v>7.4672176069512606</v>
      </c>
      <c r="AA5378">
        <v>44.467101227688694</v>
      </c>
      <c r="AB5378">
        <v>50.126465356606786</v>
      </c>
      <c r="AC5378">
        <v>106.96541004834943</v>
      </c>
      <c r="AD5378">
        <v>0.3037690291138222</v>
      </c>
      <c r="AE5378">
        <v>396.57422230931252</v>
      </c>
    </row>
    <row r="5379" spans="1:31" x14ac:dyDescent="0.25">
      <c r="A5379">
        <v>1817048</v>
      </c>
      <c r="B5379">
        <v>1</v>
      </c>
      <c r="C5379" t="s">
        <v>80</v>
      </c>
      <c r="D5379" t="s">
        <v>101</v>
      </c>
      <c r="E5379" t="s">
        <v>176</v>
      </c>
      <c r="F5379" t="s">
        <v>15564</v>
      </c>
      <c r="G5379" t="s">
        <v>142</v>
      </c>
      <c r="H5379" t="s">
        <v>143</v>
      </c>
      <c r="I5379" t="s">
        <v>135</v>
      </c>
      <c r="J5379" t="s">
        <v>136</v>
      </c>
      <c r="K5379" t="s">
        <v>137</v>
      </c>
      <c r="L5379" t="s">
        <v>15565</v>
      </c>
      <c r="M5379" t="s">
        <v>15566</v>
      </c>
      <c r="N5379">
        <v>0.104166666</v>
      </c>
      <c r="O5379">
        <v>0</v>
      </c>
      <c r="P5379">
        <v>3787</v>
      </c>
      <c r="Q5379">
        <v>0</v>
      </c>
      <c r="R5379">
        <v>2</v>
      </c>
      <c r="S5379">
        <v>7</v>
      </c>
      <c r="T5379">
        <v>166</v>
      </c>
      <c r="U5379">
        <v>0</v>
      </c>
      <c r="V5379">
        <v>0</v>
      </c>
      <c r="W5379">
        <v>0</v>
      </c>
      <c r="X5379">
        <v>70.078894109584169</v>
      </c>
      <c r="Y5379">
        <v>0</v>
      </c>
      <c r="Z5379">
        <v>1.2241428283333337E-3</v>
      </c>
      <c r="AA5379">
        <v>19.11444875050271</v>
      </c>
      <c r="AB5379">
        <v>9.1213079499506247</v>
      </c>
      <c r="AC5379">
        <v>0</v>
      </c>
      <c r="AD5379">
        <v>0</v>
      </c>
      <c r="AE5379">
        <v>98.31587495286584</v>
      </c>
    </row>
    <row r="5380" spans="1:31" x14ac:dyDescent="0.25">
      <c r="A5380">
        <v>1817049</v>
      </c>
      <c r="B5380">
        <v>1</v>
      </c>
      <c r="C5380" t="s">
        <v>81</v>
      </c>
      <c r="D5380" t="s">
        <v>123</v>
      </c>
      <c r="E5380" t="s">
        <v>140</v>
      </c>
      <c r="F5380" t="s">
        <v>8436</v>
      </c>
      <c r="G5380" t="s">
        <v>142</v>
      </c>
      <c r="H5380" t="s">
        <v>143</v>
      </c>
      <c r="I5380" t="s">
        <v>135</v>
      </c>
      <c r="J5380" t="s">
        <v>136</v>
      </c>
      <c r="K5380" t="s">
        <v>137</v>
      </c>
      <c r="L5380" t="s">
        <v>15567</v>
      </c>
      <c r="M5380" t="s">
        <v>15568</v>
      </c>
      <c r="N5380">
        <v>1.2761111110000001</v>
      </c>
      <c r="O5380">
        <v>3</v>
      </c>
      <c r="P5380">
        <v>531</v>
      </c>
      <c r="Q5380">
        <v>231</v>
      </c>
      <c r="R5380">
        <v>97</v>
      </c>
      <c r="S5380">
        <v>16</v>
      </c>
      <c r="T5380">
        <v>50</v>
      </c>
      <c r="U5380">
        <v>0</v>
      </c>
      <c r="V5380">
        <v>0</v>
      </c>
      <c r="W5380">
        <v>26.854110212885498</v>
      </c>
      <c r="X5380">
        <v>103.37930985591464</v>
      </c>
      <c r="Y5380">
        <v>241.40710253169581</v>
      </c>
      <c r="Z5380">
        <v>129.4230055081145</v>
      </c>
      <c r="AA5380">
        <v>52.033288385349202</v>
      </c>
      <c r="AB5380">
        <v>20.61808285270655</v>
      </c>
      <c r="AC5380">
        <v>0</v>
      </c>
      <c r="AD5380">
        <v>0</v>
      </c>
      <c r="AE5380">
        <v>573.71489934666624</v>
      </c>
    </row>
    <row r="5381" spans="1:31" x14ac:dyDescent="0.25">
      <c r="A5381">
        <v>1817050</v>
      </c>
      <c r="B5381">
        <v>1</v>
      </c>
      <c r="C5381" t="s">
        <v>81</v>
      </c>
      <c r="D5381" t="s">
        <v>118</v>
      </c>
      <c r="E5381" t="s">
        <v>140</v>
      </c>
      <c r="F5381" t="s">
        <v>10920</v>
      </c>
      <c r="G5381" t="s">
        <v>142</v>
      </c>
      <c r="H5381" t="s">
        <v>143</v>
      </c>
      <c r="I5381" t="s">
        <v>199</v>
      </c>
      <c r="J5381" t="s">
        <v>136</v>
      </c>
      <c r="K5381" t="s">
        <v>137</v>
      </c>
      <c r="L5381" t="s">
        <v>15569</v>
      </c>
      <c r="M5381" t="s">
        <v>15570</v>
      </c>
      <c r="N5381">
        <v>8.3333330000000001E-3</v>
      </c>
      <c r="O5381">
        <v>2</v>
      </c>
      <c r="P5381">
        <v>2899</v>
      </c>
      <c r="Q5381">
        <v>85</v>
      </c>
      <c r="R5381">
        <v>123</v>
      </c>
      <c r="S5381">
        <v>6</v>
      </c>
      <c r="T5381">
        <v>220</v>
      </c>
      <c r="U5381">
        <v>0</v>
      </c>
      <c r="V5381">
        <v>1</v>
      </c>
      <c r="W5381">
        <v>2.1620392173600001E-2</v>
      </c>
      <c r="X5381">
        <v>2.8476666877556922</v>
      </c>
      <c r="Y5381">
        <v>0.69443986214370013</v>
      </c>
      <c r="Z5381">
        <v>0.56859268744355018</v>
      </c>
      <c r="AA5381">
        <v>0.17297728655758332</v>
      </c>
      <c r="AB5381">
        <v>0.35187055981918336</v>
      </c>
      <c r="AC5381">
        <v>0</v>
      </c>
      <c r="AD5381">
        <v>6.9320581831000001E-3</v>
      </c>
      <c r="AE5381">
        <v>4.6640995340764082</v>
      </c>
    </row>
    <row r="5382" spans="1:31" x14ac:dyDescent="0.25">
      <c r="A5382">
        <v>1817051</v>
      </c>
      <c r="B5382">
        <v>1</v>
      </c>
      <c r="C5382" t="s">
        <v>80</v>
      </c>
      <c r="D5382" t="s">
        <v>105</v>
      </c>
      <c r="E5382" t="s">
        <v>140</v>
      </c>
      <c r="F5382" t="s">
        <v>15571</v>
      </c>
      <c r="G5382" t="s">
        <v>142</v>
      </c>
      <c r="H5382" t="s">
        <v>143</v>
      </c>
      <c r="I5382" t="s">
        <v>199</v>
      </c>
      <c r="J5382" t="s">
        <v>136</v>
      </c>
      <c r="K5382" t="s">
        <v>137</v>
      </c>
      <c r="L5382" t="s">
        <v>15572</v>
      </c>
      <c r="M5382" t="s">
        <v>15573</v>
      </c>
      <c r="N5382">
        <v>1.5277776999999999E-2</v>
      </c>
      <c r="O5382">
        <v>4</v>
      </c>
      <c r="P5382">
        <v>682</v>
      </c>
      <c r="Q5382">
        <v>14</v>
      </c>
      <c r="R5382">
        <v>144</v>
      </c>
      <c r="S5382">
        <v>6</v>
      </c>
      <c r="T5382">
        <v>67</v>
      </c>
      <c r="U5382">
        <v>0</v>
      </c>
      <c r="V5382">
        <v>0</v>
      </c>
      <c r="W5382">
        <v>9.5204927764833327E-3</v>
      </c>
      <c r="X5382">
        <v>1.2932666788183993</v>
      </c>
      <c r="Y5382">
        <v>0.77476141499484463</v>
      </c>
      <c r="Z5382">
        <v>0.4744886607770526</v>
      </c>
      <c r="AA5382">
        <v>9.7375076907533331E-2</v>
      </c>
      <c r="AB5382">
        <v>0.28073715691281942</v>
      </c>
      <c r="AC5382">
        <v>0</v>
      </c>
      <c r="AD5382">
        <v>0</v>
      </c>
      <c r="AE5382">
        <v>2.9301494811871325</v>
      </c>
    </row>
    <row r="5383" spans="1:31" x14ac:dyDescent="0.25">
      <c r="A5383">
        <v>1817055</v>
      </c>
      <c r="B5383">
        <v>1</v>
      </c>
      <c r="C5383" t="s">
        <v>80</v>
      </c>
      <c r="D5383" t="s">
        <v>92</v>
      </c>
      <c r="E5383" t="s">
        <v>193</v>
      </c>
      <c r="F5383" t="s">
        <v>15574</v>
      </c>
      <c r="G5383" t="s">
        <v>235</v>
      </c>
      <c r="H5383" t="s">
        <v>134</v>
      </c>
      <c r="I5383" t="s">
        <v>135</v>
      </c>
      <c r="J5383" t="s">
        <v>136</v>
      </c>
      <c r="K5383" t="s">
        <v>137</v>
      </c>
      <c r="L5383" t="s">
        <v>15575</v>
      </c>
      <c r="M5383" t="s">
        <v>15576</v>
      </c>
      <c r="N5383">
        <v>1.313055555</v>
      </c>
      <c r="O5383">
        <v>0</v>
      </c>
      <c r="P5383">
        <v>20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3.3015256435957232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3.3015256435957232</v>
      </c>
    </row>
    <row r="5384" spans="1:31" x14ac:dyDescent="0.25">
      <c r="A5384">
        <v>1817058</v>
      </c>
      <c r="B5384">
        <v>1</v>
      </c>
      <c r="C5384" t="s">
        <v>80</v>
      </c>
      <c r="D5384" t="s">
        <v>94</v>
      </c>
      <c r="E5384" t="s">
        <v>291</v>
      </c>
      <c r="F5384" t="s">
        <v>15577</v>
      </c>
      <c r="G5384" t="s">
        <v>424</v>
      </c>
      <c r="H5384" t="s">
        <v>134</v>
      </c>
      <c r="I5384" t="s">
        <v>135</v>
      </c>
      <c r="J5384" t="s">
        <v>136</v>
      </c>
      <c r="K5384" t="s">
        <v>137</v>
      </c>
      <c r="L5384" t="s">
        <v>15578</v>
      </c>
      <c r="M5384" t="s">
        <v>15579</v>
      </c>
      <c r="N5384">
        <v>2.2905555550000001</v>
      </c>
      <c r="O5384">
        <v>0</v>
      </c>
      <c r="P5384">
        <v>0</v>
      </c>
      <c r="Q5384">
        <v>0</v>
      </c>
      <c r="R5384">
        <v>10</v>
      </c>
      <c r="S5384">
        <v>0</v>
      </c>
      <c r="T5384">
        <v>1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1.2485496893316705</v>
      </c>
      <c r="AA5384">
        <v>0</v>
      </c>
      <c r="AB5384">
        <v>3.6892346265085503</v>
      </c>
      <c r="AC5384">
        <v>0</v>
      </c>
      <c r="AD5384">
        <v>0</v>
      </c>
      <c r="AE5384">
        <v>4.9377843158402204</v>
      </c>
    </row>
    <row r="5385" spans="1:31" x14ac:dyDescent="0.25">
      <c r="A5385">
        <v>1817059</v>
      </c>
      <c r="B5385">
        <v>1</v>
      </c>
      <c r="C5385" t="s">
        <v>80</v>
      </c>
      <c r="D5385" t="s">
        <v>106</v>
      </c>
      <c r="E5385" t="s">
        <v>193</v>
      </c>
      <c r="F5385" t="s">
        <v>15580</v>
      </c>
      <c r="G5385" t="s">
        <v>373</v>
      </c>
      <c r="H5385" t="s">
        <v>134</v>
      </c>
      <c r="I5385" t="s">
        <v>135</v>
      </c>
      <c r="J5385" t="s">
        <v>136</v>
      </c>
      <c r="K5385" t="s">
        <v>137</v>
      </c>
      <c r="L5385" t="s">
        <v>15581</v>
      </c>
      <c r="M5385" t="s">
        <v>15582</v>
      </c>
      <c r="N5385">
        <v>1.554444444</v>
      </c>
      <c r="O5385">
        <v>0</v>
      </c>
      <c r="P5385">
        <v>135</v>
      </c>
      <c r="Q5385">
        <v>0</v>
      </c>
      <c r="R5385">
        <v>1</v>
      </c>
      <c r="S5385">
        <v>0</v>
      </c>
      <c r="T5385">
        <v>3</v>
      </c>
      <c r="U5385">
        <v>0</v>
      </c>
      <c r="V5385">
        <v>0</v>
      </c>
      <c r="W5385">
        <v>0</v>
      </c>
      <c r="X5385">
        <v>34.51767366240982</v>
      </c>
      <c r="Y5385">
        <v>0</v>
      </c>
      <c r="Z5385">
        <v>0.31838684551958252</v>
      </c>
      <c r="AA5385">
        <v>0</v>
      </c>
      <c r="AB5385">
        <v>9.2825924371639665</v>
      </c>
      <c r="AC5385">
        <v>0</v>
      </c>
      <c r="AD5385">
        <v>0</v>
      </c>
      <c r="AE5385">
        <v>44.118652945093373</v>
      </c>
    </row>
    <row r="5386" spans="1:31" x14ac:dyDescent="0.25">
      <c r="A5386">
        <v>1817060</v>
      </c>
      <c r="B5386">
        <v>1</v>
      </c>
      <c r="C5386" t="s">
        <v>81</v>
      </c>
      <c r="D5386" t="s">
        <v>118</v>
      </c>
      <c r="E5386" t="s">
        <v>146</v>
      </c>
      <c r="F5386" t="s">
        <v>15583</v>
      </c>
      <c r="G5386" t="s">
        <v>593</v>
      </c>
      <c r="H5386" t="s">
        <v>143</v>
      </c>
      <c r="I5386" t="s">
        <v>135</v>
      </c>
      <c r="J5386" t="s">
        <v>136</v>
      </c>
      <c r="K5386" t="s">
        <v>137</v>
      </c>
      <c r="L5386" t="s">
        <v>15584</v>
      </c>
      <c r="M5386" t="s">
        <v>15585</v>
      </c>
      <c r="N5386">
        <v>1.163611111</v>
      </c>
      <c r="O5386">
        <v>0</v>
      </c>
      <c r="P5386">
        <v>23</v>
      </c>
      <c r="Q5386">
        <v>0</v>
      </c>
      <c r="R5386">
        <v>4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4.1327389053993908</v>
      </c>
      <c r="Y5386">
        <v>0</v>
      </c>
      <c r="Z5386">
        <v>0.80476511821950514</v>
      </c>
      <c r="AA5386">
        <v>0</v>
      </c>
      <c r="AB5386">
        <v>0</v>
      </c>
      <c r="AC5386">
        <v>0</v>
      </c>
      <c r="AD5386">
        <v>0</v>
      </c>
      <c r="AE5386">
        <v>4.9375040236188958</v>
      </c>
    </row>
    <row r="5387" spans="1:31" x14ac:dyDescent="0.25">
      <c r="A5387">
        <v>1817061</v>
      </c>
      <c r="B5387">
        <v>1</v>
      </c>
      <c r="C5387" t="s">
        <v>80</v>
      </c>
      <c r="D5387" t="s">
        <v>108</v>
      </c>
      <c r="E5387" t="s">
        <v>146</v>
      </c>
      <c r="F5387" t="s">
        <v>15586</v>
      </c>
      <c r="G5387" t="s">
        <v>170</v>
      </c>
      <c r="H5387" t="s">
        <v>143</v>
      </c>
      <c r="I5387" t="s">
        <v>135</v>
      </c>
      <c r="J5387" t="s">
        <v>136</v>
      </c>
      <c r="K5387" t="s">
        <v>137</v>
      </c>
      <c r="L5387" t="s">
        <v>15587</v>
      </c>
      <c r="M5387" t="s">
        <v>15588</v>
      </c>
      <c r="N5387">
        <v>1.6627777770000001</v>
      </c>
      <c r="O5387">
        <v>0</v>
      </c>
      <c r="P5387">
        <v>29</v>
      </c>
      <c r="Q5387">
        <v>0</v>
      </c>
      <c r="R5387">
        <v>12</v>
      </c>
      <c r="S5387">
        <v>0</v>
      </c>
      <c r="T5387">
        <v>4</v>
      </c>
      <c r="U5387">
        <v>0</v>
      </c>
      <c r="V5387">
        <v>0</v>
      </c>
      <c r="W5387">
        <v>0</v>
      </c>
      <c r="X5387">
        <v>6.2052641502126002</v>
      </c>
      <c r="Y5387">
        <v>0</v>
      </c>
      <c r="Z5387">
        <v>0.21671951849062504</v>
      </c>
      <c r="AA5387">
        <v>0</v>
      </c>
      <c r="AB5387">
        <v>39.009357963935997</v>
      </c>
      <c r="AC5387">
        <v>0</v>
      </c>
      <c r="AD5387">
        <v>0</v>
      </c>
      <c r="AE5387">
        <v>45.431341632639224</v>
      </c>
    </row>
    <row r="5388" spans="1:31" x14ac:dyDescent="0.25">
      <c r="A5388">
        <v>1817062</v>
      </c>
      <c r="B5388">
        <v>1</v>
      </c>
      <c r="C5388" t="s">
        <v>81</v>
      </c>
      <c r="D5388" t="s">
        <v>127</v>
      </c>
      <c r="E5388" t="s">
        <v>140</v>
      </c>
      <c r="F5388" t="s">
        <v>5752</v>
      </c>
      <c r="G5388" t="s">
        <v>142</v>
      </c>
      <c r="H5388" t="s">
        <v>143</v>
      </c>
      <c r="I5388" t="s">
        <v>135</v>
      </c>
      <c r="J5388" t="s">
        <v>136</v>
      </c>
      <c r="K5388" t="s">
        <v>137</v>
      </c>
      <c r="L5388" t="s">
        <v>15589</v>
      </c>
      <c r="M5388" t="s">
        <v>15590</v>
      </c>
      <c r="N5388">
        <v>1.3905555549999999</v>
      </c>
      <c r="O5388">
        <v>2</v>
      </c>
      <c r="P5388">
        <v>3</v>
      </c>
      <c r="Q5388">
        <v>52</v>
      </c>
      <c r="R5388">
        <v>29</v>
      </c>
      <c r="S5388">
        <v>1</v>
      </c>
      <c r="T5388">
        <v>0</v>
      </c>
      <c r="U5388">
        <v>0</v>
      </c>
      <c r="V5388">
        <v>0</v>
      </c>
      <c r="W5388">
        <v>1.5524799547672801</v>
      </c>
      <c r="X5388">
        <v>2.1623085604520402</v>
      </c>
      <c r="Y5388">
        <v>82.338446656515515</v>
      </c>
      <c r="Z5388">
        <v>18.187838351546588</v>
      </c>
      <c r="AA5388">
        <v>1.1059351760429332</v>
      </c>
      <c r="AB5388">
        <v>0</v>
      </c>
      <c r="AC5388">
        <v>0</v>
      </c>
      <c r="AD5388">
        <v>0</v>
      </c>
      <c r="AE5388">
        <v>105.34700869932436</v>
      </c>
    </row>
    <row r="5389" spans="1:31" x14ac:dyDescent="0.25">
      <c r="A5389">
        <v>1817063</v>
      </c>
      <c r="B5389">
        <v>1</v>
      </c>
      <c r="C5389" t="s">
        <v>80</v>
      </c>
      <c r="D5389" t="s">
        <v>94</v>
      </c>
      <c r="E5389" t="s">
        <v>176</v>
      </c>
      <c r="F5389" t="s">
        <v>15591</v>
      </c>
      <c r="G5389" t="s">
        <v>142</v>
      </c>
      <c r="H5389" t="s">
        <v>143</v>
      </c>
      <c r="I5389" t="s">
        <v>135</v>
      </c>
      <c r="J5389" t="s">
        <v>136</v>
      </c>
      <c r="K5389" t="s">
        <v>137</v>
      </c>
      <c r="L5389" t="s">
        <v>15592</v>
      </c>
      <c r="M5389" t="s">
        <v>15593</v>
      </c>
      <c r="N5389">
        <v>0.762222222</v>
      </c>
      <c r="O5389">
        <v>0</v>
      </c>
      <c r="P5389">
        <v>955</v>
      </c>
      <c r="Q5389">
        <v>0</v>
      </c>
      <c r="R5389">
        <v>1</v>
      </c>
      <c r="S5389">
        <v>6</v>
      </c>
      <c r="T5389">
        <v>63</v>
      </c>
      <c r="U5389">
        <v>0</v>
      </c>
      <c r="V5389">
        <v>0</v>
      </c>
      <c r="W5389">
        <v>0</v>
      </c>
      <c r="X5389">
        <v>50.497631631648915</v>
      </c>
      <c r="Y5389">
        <v>0</v>
      </c>
      <c r="Z5389">
        <v>0</v>
      </c>
      <c r="AA5389">
        <v>4.3541252354086</v>
      </c>
      <c r="AB5389">
        <v>13.768710283772077</v>
      </c>
      <c r="AC5389">
        <v>0</v>
      </c>
      <c r="AD5389">
        <v>0</v>
      </c>
      <c r="AE5389">
        <v>68.620467150829597</v>
      </c>
    </row>
    <row r="5390" spans="1:31" x14ac:dyDescent="0.25">
      <c r="A5390">
        <v>1817065</v>
      </c>
      <c r="B5390">
        <v>1</v>
      </c>
      <c r="C5390" t="s">
        <v>80</v>
      </c>
      <c r="D5390" t="s">
        <v>100</v>
      </c>
      <c r="E5390" t="s">
        <v>176</v>
      </c>
      <c r="F5390" t="s">
        <v>3973</v>
      </c>
      <c r="G5390" t="s">
        <v>142</v>
      </c>
      <c r="H5390" t="s">
        <v>143</v>
      </c>
      <c r="I5390" t="s">
        <v>135</v>
      </c>
      <c r="J5390" t="s">
        <v>136</v>
      </c>
      <c r="K5390" t="s">
        <v>137</v>
      </c>
      <c r="L5390" t="s">
        <v>15594</v>
      </c>
      <c r="M5390" t="s">
        <v>15595</v>
      </c>
      <c r="N5390">
        <v>0.54722222200000004</v>
      </c>
      <c r="O5390">
        <v>1</v>
      </c>
      <c r="P5390">
        <v>1267</v>
      </c>
      <c r="Q5390">
        <v>18</v>
      </c>
      <c r="R5390">
        <v>444</v>
      </c>
      <c r="S5390">
        <v>13</v>
      </c>
      <c r="T5390">
        <v>237</v>
      </c>
      <c r="U5390">
        <v>0</v>
      </c>
      <c r="V5390">
        <v>1</v>
      </c>
      <c r="W5390">
        <v>0.28052268929884</v>
      </c>
      <c r="X5390">
        <v>146.70685108564902</v>
      </c>
      <c r="Y5390">
        <v>103.42947902213356</v>
      </c>
      <c r="Z5390">
        <v>132.88422123522182</v>
      </c>
      <c r="AA5390">
        <v>43.561479668042885</v>
      </c>
      <c r="AB5390">
        <v>65.805703392225766</v>
      </c>
      <c r="AC5390">
        <v>0</v>
      </c>
      <c r="AD5390">
        <v>21.189054536738901</v>
      </c>
      <c r="AE5390">
        <v>513.85731162931074</v>
      </c>
    </row>
    <row r="5391" spans="1:31" x14ac:dyDescent="0.25">
      <c r="A5391">
        <v>1817067</v>
      </c>
      <c r="B5391">
        <v>1</v>
      </c>
      <c r="C5391" t="s">
        <v>80</v>
      </c>
      <c r="D5391" t="s">
        <v>83</v>
      </c>
      <c r="E5391" t="s">
        <v>140</v>
      </c>
      <c r="F5391" t="s">
        <v>5168</v>
      </c>
      <c r="G5391" t="s">
        <v>142</v>
      </c>
      <c r="H5391" t="s">
        <v>143</v>
      </c>
      <c r="I5391" t="s">
        <v>135</v>
      </c>
      <c r="J5391" t="s">
        <v>136</v>
      </c>
      <c r="K5391" t="s">
        <v>137</v>
      </c>
      <c r="L5391" t="s">
        <v>15596</v>
      </c>
      <c r="M5391" t="s">
        <v>15597</v>
      </c>
      <c r="N5391">
        <v>0.22166666600000001</v>
      </c>
      <c r="O5391">
        <v>0</v>
      </c>
      <c r="P5391">
        <v>2585</v>
      </c>
      <c r="Q5391">
        <v>0</v>
      </c>
      <c r="R5391">
        <v>22</v>
      </c>
      <c r="S5391">
        <v>9</v>
      </c>
      <c r="T5391">
        <v>353</v>
      </c>
      <c r="U5391">
        <v>1</v>
      </c>
      <c r="V5391">
        <v>6</v>
      </c>
      <c r="W5391">
        <v>0</v>
      </c>
      <c r="X5391">
        <v>123.10167447117233</v>
      </c>
      <c r="Y5391">
        <v>0</v>
      </c>
      <c r="Z5391">
        <v>4.0395917526431262</v>
      </c>
      <c r="AA5391">
        <v>21.525282250196529</v>
      </c>
      <c r="AB5391">
        <v>39.801867516328315</v>
      </c>
      <c r="AC5391">
        <v>1.2405961532039134</v>
      </c>
      <c r="AD5391">
        <v>10.983836696248781</v>
      </c>
      <c r="AE5391">
        <v>200.69284883979299</v>
      </c>
    </row>
    <row r="5392" spans="1:31" x14ac:dyDescent="0.25">
      <c r="A5392">
        <v>1817069</v>
      </c>
      <c r="B5392">
        <v>1</v>
      </c>
      <c r="C5392" t="s">
        <v>81</v>
      </c>
      <c r="D5392" t="s">
        <v>123</v>
      </c>
      <c r="E5392" t="s">
        <v>131</v>
      </c>
      <c r="F5392" t="s">
        <v>15598</v>
      </c>
      <c r="G5392" t="s">
        <v>231</v>
      </c>
      <c r="H5392" t="s">
        <v>134</v>
      </c>
      <c r="I5392" t="s">
        <v>135</v>
      </c>
      <c r="J5392" t="s">
        <v>136</v>
      </c>
      <c r="K5392" t="s">
        <v>137</v>
      </c>
      <c r="L5392" t="s">
        <v>15599</v>
      </c>
      <c r="M5392" t="s">
        <v>15600</v>
      </c>
      <c r="N5392">
        <v>2.432222222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0.46814791514126841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0.46814791514126841</v>
      </c>
    </row>
    <row r="5393" spans="1:31" x14ac:dyDescent="0.25">
      <c r="A5393">
        <v>1817070</v>
      </c>
      <c r="B5393">
        <v>1</v>
      </c>
      <c r="C5393" t="s">
        <v>81</v>
      </c>
      <c r="D5393" t="s">
        <v>113</v>
      </c>
      <c r="E5393" t="s">
        <v>131</v>
      </c>
      <c r="F5393" t="s">
        <v>15601</v>
      </c>
      <c r="G5393" t="s">
        <v>231</v>
      </c>
      <c r="H5393" t="s">
        <v>134</v>
      </c>
      <c r="I5393" t="s">
        <v>135</v>
      </c>
      <c r="J5393" t="s">
        <v>136</v>
      </c>
      <c r="K5393" t="s">
        <v>137</v>
      </c>
      <c r="L5393" t="s">
        <v>15602</v>
      </c>
      <c r="M5393" t="s">
        <v>15603</v>
      </c>
      <c r="N5393">
        <v>3.3797222219999998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0.96132708526590993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0.96132708526590993</v>
      </c>
    </row>
    <row r="5394" spans="1:31" x14ac:dyDescent="0.25">
      <c r="A5394">
        <v>1817071</v>
      </c>
      <c r="B5394">
        <v>1</v>
      </c>
      <c r="C5394" t="s">
        <v>80</v>
      </c>
      <c r="D5394" t="s">
        <v>83</v>
      </c>
      <c r="E5394" t="s">
        <v>146</v>
      </c>
      <c r="F5394" t="s">
        <v>15604</v>
      </c>
      <c r="G5394" t="s">
        <v>256</v>
      </c>
      <c r="H5394" t="s">
        <v>143</v>
      </c>
      <c r="I5394" t="s">
        <v>135</v>
      </c>
      <c r="J5394" t="s">
        <v>136</v>
      </c>
      <c r="K5394" t="s">
        <v>159</v>
      </c>
      <c r="L5394" t="s">
        <v>15605</v>
      </c>
      <c r="M5394" t="s">
        <v>15606</v>
      </c>
      <c r="N5394">
        <v>7.2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481.50794340986397</v>
      </c>
      <c r="AD5394">
        <v>0</v>
      </c>
      <c r="AE5394">
        <v>481.50794340986397</v>
      </c>
    </row>
    <row r="5395" spans="1:31" x14ac:dyDescent="0.25">
      <c r="A5395">
        <v>1817074</v>
      </c>
      <c r="B5395">
        <v>1</v>
      </c>
      <c r="C5395" t="s">
        <v>80</v>
      </c>
      <c r="D5395" t="s">
        <v>95</v>
      </c>
      <c r="E5395" t="s">
        <v>140</v>
      </c>
      <c r="F5395" t="s">
        <v>15607</v>
      </c>
      <c r="G5395" t="s">
        <v>256</v>
      </c>
      <c r="H5395" t="s">
        <v>143</v>
      </c>
      <c r="I5395" t="s">
        <v>135</v>
      </c>
      <c r="J5395" t="s">
        <v>136</v>
      </c>
      <c r="K5395" t="s">
        <v>159</v>
      </c>
      <c r="L5395" t="s">
        <v>15608</v>
      </c>
      <c r="M5395" t="s">
        <v>15609</v>
      </c>
      <c r="N5395">
        <v>3.589826666</v>
      </c>
      <c r="O5395">
        <v>1</v>
      </c>
      <c r="P5395">
        <v>0</v>
      </c>
      <c r="Q5395">
        <v>2</v>
      </c>
      <c r="R5395">
        <v>1</v>
      </c>
      <c r="S5395">
        <v>15</v>
      </c>
      <c r="T5395">
        <v>0</v>
      </c>
      <c r="U5395">
        <v>2</v>
      </c>
      <c r="V5395">
        <v>0</v>
      </c>
      <c r="W5395">
        <v>3.1563183949266902</v>
      </c>
      <c r="X5395">
        <v>0</v>
      </c>
      <c r="Y5395">
        <v>1.1904450414991867</v>
      </c>
      <c r="Z5395">
        <v>4.6678540599166672E-2</v>
      </c>
      <c r="AA5395">
        <v>171.36800029465056</v>
      </c>
      <c r="AB5395">
        <v>0</v>
      </c>
      <c r="AC5395">
        <v>78.980542818888622</v>
      </c>
      <c r="AD5395">
        <v>0</v>
      </c>
      <c r="AE5395">
        <v>254.74198509056424</v>
      </c>
    </row>
    <row r="5396" spans="1:31" x14ac:dyDescent="0.25">
      <c r="A5396">
        <v>1817076</v>
      </c>
      <c r="B5396">
        <v>1</v>
      </c>
      <c r="C5396" t="s">
        <v>80</v>
      </c>
      <c r="D5396" t="s">
        <v>89</v>
      </c>
      <c r="E5396" t="s">
        <v>146</v>
      </c>
      <c r="F5396" t="s">
        <v>729</v>
      </c>
      <c r="G5396" t="s">
        <v>142</v>
      </c>
      <c r="H5396" t="s">
        <v>143</v>
      </c>
      <c r="I5396" t="s">
        <v>135</v>
      </c>
      <c r="J5396" t="s">
        <v>136</v>
      </c>
      <c r="K5396" t="s">
        <v>137</v>
      </c>
      <c r="L5396" t="s">
        <v>15610</v>
      </c>
      <c r="M5396" t="s">
        <v>15611</v>
      </c>
      <c r="N5396">
        <v>0.495</v>
      </c>
      <c r="O5396">
        <v>0</v>
      </c>
      <c r="P5396">
        <v>5</v>
      </c>
      <c r="Q5396">
        <v>0</v>
      </c>
      <c r="R5396">
        <v>4</v>
      </c>
      <c r="S5396">
        <v>4</v>
      </c>
      <c r="T5396">
        <v>1</v>
      </c>
      <c r="U5396">
        <v>0</v>
      </c>
      <c r="V5396">
        <v>0</v>
      </c>
      <c r="W5396">
        <v>0</v>
      </c>
      <c r="X5396">
        <v>4.3432879244688403</v>
      </c>
      <c r="Y5396">
        <v>0</v>
      </c>
      <c r="Z5396">
        <v>0.62016236471610398</v>
      </c>
      <c r="AA5396">
        <v>20.794239904877401</v>
      </c>
      <c r="AB5396">
        <v>1.4843098739146668E-2</v>
      </c>
      <c r="AC5396">
        <v>0</v>
      </c>
      <c r="AD5396">
        <v>0</v>
      </c>
      <c r="AE5396">
        <v>25.772533292801491</v>
      </c>
    </row>
    <row r="5397" spans="1:31" x14ac:dyDescent="0.25">
      <c r="A5397">
        <v>1817077</v>
      </c>
      <c r="B5397">
        <v>1</v>
      </c>
      <c r="C5397" t="s">
        <v>81</v>
      </c>
      <c r="D5397" t="s">
        <v>116</v>
      </c>
      <c r="E5397" t="s">
        <v>140</v>
      </c>
      <c r="F5397" t="s">
        <v>15612</v>
      </c>
      <c r="G5397" t="s">
        <v>256</v>
      </c>
      <c r="H5397" t="s">
        <v>143</v>
      </c>
      <c r="I5397" t="s">
        <v>135</v>
      </c>
      <c r="J5397" t="s">
        <v>136</v>
      </c>
      <c r="K5397" t="s">
        <v>159</v>
      </c>
      <c r="L5397" t="s">
        <v>15613</v>
      </c>
      <c r="M5397" t="s">
        <v>15614</v>
      </c>
      <c r="N5397">
        <v>6.7971250000000003</v>
      </c>
      <c r="O5397">
        <v>0</v>
      </c>
      <c r="P5397">
        <v>277</v>
      </c>
      <c r="Q5397">
        <v>1</v>
      </c>
      <c r="R5397">
        <v>1</v>
      </c>
      <c r="S5397">
        <v>0</v>
      </c>
      <c r="T5397">
        <v>15</v>
      </c>
      <c r="U5397">
        <v>0</v>
      </c>
      <c r="V5397">
        <v>0</v>
      </c>
      <c r="W5397">
        <v>0</v>
      </c>
      <c r="X5397">
        <v>206.53212752713807</v>
      </c>
      <c r="Y5397">
        <v>2.1777896094860569</v>
      </c>
      <c r="Z5397">
        <v>0.31438094971799502</v>
      </c>
      <c r="AA5397">
        <v>0</v>
      </c>
      <c r="AB5397">
        <v>17.215526996866306</v>
      </c>
      <c r="AC5397">
        <v>0</v>
      </c>
      <c r="AD5397">
        <v>0</v>
      </c>
      <c r="AE5397">
        <v>226.23982508320844</v>
      </c>
    </row>
    <row r="5398" spans="1:31" x14ac:dyDescent="0.25">
      <c r="A5398">
        <v>1817079</v>
      </c>
      <c r="B5398">
        <v>1</v>
      </c>
      <c r="C5398" t="s">
        <v>81</v>
      </c>
      <c r="D5398" t="s">
        <v>112</v>
      </c>
      <c r="E5398" t="s">
        <v>193</v>
      </c>
      <c r="F5398" t="s">
        <v>15615</v>
      </c>
      <c r="G5398" t="s">
        <v>256</v>
      </c>
      <c r="H5398" t="s">
        <v>134</v>
      </c>
      <c r="I5398" t="s">
        <v>135</v>
      </c>
      <c r="J5398" t="s">
        <v>136</v>
      </c>
      <c r="K5398" t="s">
        <v>159</v>
      </c>
      <c r="L5398" t="s">
        <v>15616</v>
      </c>
      <c r="M5398" t="s">
        <v>15617</v>
      </c>
      <c r="N5398">
        <v>6.0890027770000001</v>
      </c>
      <c r="O5398">
        <v>0</v>
      </c>
      <c r="P5398">
        <v>160</v>
      </c>
      <c r="Q5398">
        <v>0</v>
      </c>
      <c r="R5398">
        <v>2</v>
      </c>
      <c r="S5398">
        <v>0</v>
      </c>
      <c r="T5398">
        <v>18</v>
      </c>
      <c r="U5398">
        <v>0</v>
      </c>
      <c r="V5398">
        <v>0</v>
      </c>
      <c r="W5398">
        <v>0</v>
      </c>
      <c r="X5398">
        <v>175.15594221493939</v>
      </c>
      <c r="Y5398">
        <v>0</v>
      </c>
      <c r="Z5398">
        <v>3.5690674322520002E-2</v>
      </c>
      <c r="AA5398">
        <v>0</v>
      </c>
      <c r="AB5398">
        <v>56.536000933879386</v>
      </c>
      <c r="AC5398">
        <v>0</v>
      </c>
      <c r="AD5398">
        <v>0</v>
      </c>
      <c r="AE5398">
        <v>231.7276338231413</v>
      </c>
    </row>
    <row r="5399" spans="1:31" x14ac:dyDescent="0.25">
      <c r="A5399">
        <v>1817080</v>
      </c>
      <c r="B5399">
        <v>1</v>
      </c>
      <c r="C5399" t="s">
        <v>80</v>
      </c>
      <c r="D5399" t="s">
        <v>101</v>
      </c>
      <c r="E5399" t="s">
        <v>193</v>
      </c>
      <c r="F5399" t="s">
        <v>2325</v>
      </c>
      <c r="G5399" t="s">
        <v>256</v>
      </c>
      <c r="H5399" t="s">
        <v>134</v>
      </c>
      <c r="I5399" t="s">
        <v>135</v>
      </c>
      <c r="J5399" t="s">
        <v>136</v>
      </c>
      <c r="K5399" t="s">
        <v>159</v>
      </c>
      <c r="L5399" t="s">
        <v>15618</v>
      </c>
      <c r="M5399" t="s">
        <v>15619</v>
      </c>
      <c r="N5399">
        <v>8.2667377769999995</v>
      </c>
      <c r="O5399">
        <v>0</v>
      </c>
      <c r="P5399">
        <v>33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97.516185780356423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97.516185780356423</v>
      </c>
    </row>
    <row r="5400" spans="1:31" x14ac:dyDescent="0.25">
      <c r="A5400">
        <v>1817082</v>
      </c>
      <c r="B5400">
        <v>1</v>
      </c>
      <c r="C5400" t="s">
        <v>81</v>
      </c>
      <c r="D5400" t="s">
        <v>113</v>
      </c>
      <c r="E5400" t="s">
        <v>176</v>
      </c>
      <c r="F5400" t="s">
        <v>15620</v>
      </c>
      <c r="G5400" t="s">
        <v>142</v>
      </c>
      <c r="H5400" t="s">
        <v>143</v>
      </c>
      <c r="I5400" t="s">
        <v>135</v>
      </c>
      <c r="J5400" t="s">
        <v>136</v>
      </c>
      <c r="K5400" t="s">
        <v>137</v>
      </c>
      <c r="L5400" t="s">
        <v>15621</v>
      </c>
      <c r="M5400" t="s">
        <v>15622</v>
      </c>
      <c r="N5400">
        <v>1.1030555550000001</v>
      </c>
      <c r="O5400">
        <v>0</v>
      </c>
      <c r="P5400">
        <v>1224</v>
      </c>
      <c r="Q5400">
        <v>2</v>
      </c>
      <c r="R5400">
        <v>390</v>
      </c>
      <c r="S5400">
        <v>2</v>
      </c>
      <c r="T5400">
        <v>54</v>
      </c>
      <c r="U5400">
        <v>0</v>
      </c>
      <c r="V5400">
        <v>1</v>
      </c>
      <c r="W5400">
        <v>0</v>
      </c>
      <c r="X5400">
        <v>141.0984009138584</v>
      </c>
      <c r="Y5400">
        <v>26.73405342582587</v>
      </c>
      <c r="Z5400">
        <v>57.013317626838081</v>
      </c>
      <c r="AA5400">
        <v>2.7857042862880106</v>
      </c>
      <c r="AB5400">
        <v>13.31094089116313</v>
      </c>
      <c r="AC5400">
        <v>0</v>
      </c>
      <c r="AD5400">
        <v>0</v>
      </c>
      <c r="AE5400">
        <v>240.9424171439735</v>
      </c>
    </row>
    <row r="5401" spans="1:31" x14ac:dyDescent="0.25">
      <c r="A5401">
        <v>1817083</v>
      </c>
      <c r="B5401">
        <v>1</v>
      </c>
      <c r="C5401" t="s">
        <v>80</v>
      </c>
      <c r="D5401" t="s">
        <v>107</v>
      </c>
      <c r="E5401" t="s">
        <v>140</v>
      </c>
      <c r="F5401" t="s">
        <v>15623</v>
      </c>
      <c r="G5401" t="s">
        <v>142</v>
      </c>
      <c r="H5401" t="s">
        <v>143</v>
      </c>
      <c r="I5401" t="s">
        <v>135</v>
      </c>
      <c r="J5401" t="s">
        <v>136</v>
      </c>
      <c r="K5401" t="s">
        <v>137</v>
      </c>
      <c r="L5401" t="s">
        <v>15624</v>
      </c>
      <c r="M5401" t="s">
        <v>15625</v>
      </c>
      <c r="N5401">
        <v>2.0591666659999999</v>
      </c>
      <c r="O5401">
        <v>6</v>
      </c>
      <c r="P5401">
        <v>1139</v>
      </c>
      <c r="Q5401">
        <v>13</v>
      </c>
      <c r="R5401">
        <v>44</v>
      </c>
      <c r="S5401">
        <v>9</v>
      </c>
      <c r="T5401">
        <v>94</v>
      </c>
      <c r="U5401">
        <v>1</v>
      </c>
      <c r="V5401">
        <v>0</v>
      </c>
      <c r="W5401">
        <v>6.8248310044021583</v>
      </c>
      <c r="X5401">
        <v>407.38560967983921</v>
      </c>
      <c r="Y5401">
        <v>90.181889783144882</v>
      </c>
      <c r="Z5401">
        <v>14.999392181198608</v>
      </c>
      <c r="AA5401">
        <v>111.94185153949432</v>
      </c>
      <c r="AB5401">
        <v>101.75856315795092</v>
      </c>
      <c r="AC5401">
        <v>115.24242939266878</v>
      </c>
      <c r="AD5401">
        <v>0</v>
      </c>
      <c r="AE5401">
        <v>848.33456673869887</v>
      </c>
    </row>
    <row r="5402" spans="1:31" x14ac:dyDescent="0.25">
      <c r="A5402">
        <v>1817085</v>
      </c>
      <c r="B5402">
        <v>1</v>
      </c>
      <c r="C5402" t="s">
        <v>81</v>
      </c>
      <c r="D5402" t="s">
        <v>123</v>
      </c>
      <c r="E5402" t="s">
        <v>146</v>
      </c>
      <c r="F5402" t="s">
        <v>15626</v>
      </c>
      <c r="G5402" t="s">
        <v>256</v>
      </c>
      <c r="H5402" t="s">
        <v>143</v>
      </c>
      <c r="I5402" t="s">
        <v>135</v>
      </c>
      <c r="J5402" t="s">
        <v>136</v>
      </c>
      <c r="K5402" t="s">
        <v>159</v>
      </c>
      <c r="L5402" t="s">
        <v>15627</v>
      </c>
      <c r="M5402" t="s">
        <v>15628</v>
      </c>
      <c r="N5402">
        <v>9.9177777769999995</v>
      </c>
      <c r="O5402">
        <v>0</v>
      </c>
      <c r="P5402">
        <v>1</v>
      </c>
      <c r="Q5402">
        <v>1</v>
      </c>
      <c r="R5402">
        <v>0</v>
      </c>
      <c r="S5402">
        <v>1</v>
      </c>
      <c r="T5402">
        <v>69</v>
      </c>
      <c r="U5402">
        <v>0</v>
      </c>
      <c r="V5402">
        <v>2</v>
      </c>
      <c r="W5402">
        <v>0</v>
      </c>
      <c r="X5402">
        <v>2.5484852945507943</v>
      </c>
      <c r="Y5402">
        <v>8.2870964212059768</v>
      </c>
      <c r="Z5402">
        <v>0</v>
      </c>
      <c r="AA5402">
        <v>121.121943464848</v>
      </c>
      <c r="AB5402">
        <v>176.33098172482832</v>
      </c>
      <c r="AC5402">
        <v>0</v>
      </c>
      <c r="AD5402">
        <v>0.58928372776116633</v>
      </c>
      <c r="AE5402">
        <v>308.87779063319425</v>
      </c>
    </row>
    <row r="5403" spans="1:31" x14ac:dyDescent="0.25">
      <c r="A5403">
        <v>1817086</v>
      </c>
      <c r="B5403">
        <v>1</v>
      </c>
      <c r="C5403" t="s">
        <v>80</v>
      </c>
      <c r="D5403" t="s">
        <v>92</v>
      </c>
      <c r="E5403" t="s">
        <v>146</v>
      </c>
      <c r="F5403" t="s">
        <v>15629</v>
      </c>
      <c r="G5403" t="s">
        <v>170</v>
      </c>
      <c r="H5403" t="s">
        <v>143</v>
      </c>
      <c r="I5403" t="s">
        <v>135</v>
      </c>
      <c r="J5403" t="s">
        <v>136</v>
      </c>
      <c r="K5403" t="s">
        <v>137</v>
      </c>
      <c r="L5403" t="s">
        <v>15630</v>
      </c>
      <c r="M5403" t="s">
        <v>15631</v>
      </c>
      <c r="N5403">
        <v>0.67555555499999997</v>
      </c>
      <c r="O5403">
        <v>0</v>
      </c>
      <c r="P5403">
        <v>11</v>
      </c>
      <c r="Q5403">
        <v>0</v>
      </c>
      <c r="R5403">
        <v>5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4.7004969966163213</v>
      </c>
      <c r="Y5403">
        <v>0</v>
      </c>
      <c r="Z5403">
        <v>0.54746142808319997</v>
      </c>
      <c r="AA5403">
        <v>0</v>
      </c>
      <c r="AB5403">
        <v>2.5077171016533336E-2</v>
      </c>
      <c r="AC5403">
        <v>0</v>
      </c>
      <c r="AD5403">
        <v>0</v>
      </c>
      <c r="AE5403">
        <v>5.2730355957160544</v>
      </c>
    </row>
    <row r="5404" spans="1:31" x14ac:dyDescent="0.25">
      <c r="A5404">
        <v>1817087</v>
      </c>
      <c r="B5404">
        <v>1</v>
      </c>
      <c r="C5404" t="s">
        <v>80</v>
      </c>
      <c r="D5404" t="s">
        <v>93</v>
      </c>
      <c r="E5404" t="s">
        <v>176</v>
      </c>
      <c r="F5404" t="s">
        <v>15632</v>
      </c>
      <c r="G5404" t="s">
        <v>142</v>
      </c>
      <c r="H5404" t="s">
        <v>143</v>
      </c>
      <c r="I5404" t="s">
        <v>135</v>
      </c>
      <c r="J5404" t="s">
        <v>136</v>
      </c>
      <c r="K5404" t="s">
        <v>137</v>
      </c>
      <c r="L5404" t="s">
        <v>15633</v>
      </c>
      <c r="M5404" t="s">
        <v>15634</v>
      </c>
      <c r="N5404">
        <v>0.66194444399999997</v>
      </c>
      <c r="O5404">
        <v>0</v>
      </c>
      <c r="P5404">
        <v>12</v>
      </c>
      <c r="Q5404">
        <v>6</v>
      </c>
      <c r="R5404">
        <v>56</v>
      </c>
      <c r="S5404">
        <v>0</v>
      </c>
      <c r="T5404">
        <v>27</v>
      </c>
      <c r="U5404">
        <v>0</v>
      </c>
      <c r="V5404">
        <v>0</v>
      </c>
      <c r="W5404">
        <v>0</v>
      </c>
      <c r="X5404">
        <v>2.3679263822204359</v>
      </c>
      <c r="Y5404">
        <v>8.313957717681566</v>
      </c>
      <c r="Z5404">
        <v>15.499358661312341</v>
      </c>
      <c r="AA5404">
        <v>0</v>
      </c>
      <c r="AB5404">
        <v>6.3560576725744777</v>
      </c>
      <c r="AC5404">
        <v>0</v>
      </c>
      <c r="AD5404">
        <v>0</v>
      </c>
      <c r="AE5404">
        <v>32.537300433788822</v>
      </c>
    </row>
    <row r="5405" spans="1:31" x14ac:dyDescent="0.25">
      <c r="A5405">
        <v>1817089</v>
      </c>
      <c r="B5405">
        <v>1</v>
      </c>
      <c r="C5405" t="s">
        <v>81</v>
      </c>
      <c r="D5405" t="s">
        <v>120</v>
      </c>
      <c r="E5405" t="s">
        <v>131</v>
      </c>
      <c r="F5405" t="s">
        <v>15635</v>
      </c>
      <c r="G5405" t="s">
        <v>231</v>
      </c>
      <c r="H5405" t="s">
        <v>134</v>
      </c>
      <c r="I5405" t="s">
        <v>135</v>
      </c>
      <c r="J5405" t="s">
        <v>136</v>
      </c>
      <c r="K5405" t="s">
        <v>137</v>
      </c>
      <c r="L5405" t="s">
        <v>15636</v>
      </c>
      <c r="M5405" t="s">
        <v>15637</v>
      </c>
      <c r="N5405">
        <v>1.3477777769999999</v>
      </c>
      <c r="O5405">
        <v>0</v>
      </c>
      <c r="P5405">
        <v>1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0.29648075458737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0.29648075458737</v>
      </c>
    </row>
    <row r="5406" spans="1:31" x14ac:dyDescent="0.25">
      <c r="A5406">
        <v>1817090</v>
      </c>
      <c r="B5406">
        <v>1</v>
      </c>
      <c r="C5406" t="s">
        <v>81</v>
      </c>
      <c r="D5406" t="s">
        <v>123</v>
      </c>
      <c r="E5406" t="s">
        <v>193</v>
      </c>
      <c r="F5406" t="s">
        <v>15638</v>
      </c>
      <c r="G5406" t="s">
        <v>235</v>
      </c>
      <c r="H5406" t="s">
        <v>134</v>
      </c>
      <c r="I5406" t="s">
        <v>135</v>
      </c>
      <c r="J5406" t="s">
        <v>136</v>
      </c>
      <c r="K5406" t="s">
        <v>137</v>
      </c>
      <c r="L5406" t="s">
        <v>15639</v>
      </c>
      <c r="M5406" t="s">
        <v>15640</v>
      </c>
      <c r="N5406">
        <v>3.5988888879999998</v>
      </c>
      <c r="O5406">
        <v>0</v>
      </c>
      <c r="P5406">
        <v>47</v>
      </c>
      <c r="Q5406">
        <v>0</v>
      </c>
      <c r="R5406">
        <v>0</v>
      </c>
      <c r="S5406">
        <v>0</v>
      </c>
      <c r="T5406">
        <v>5</v>
      </c>
      <c r="U5406">
        <v>0</v>
      </c>
      <c r="V5406">
        <v>0</v>
      </c>
      <c r="W5406">
        <v>0</v>
      </c>
      <c r="X5406">
        <v>41.015702036949996</v>
      </c>
      <c r="Y5406">
        <v>0</v>
      </c>
      <c r="Z5406">
        <v>0</v>
      </c>
      <c r="AA5406">
        <v>0</v>
      </c>
      <c r="AB5406">
        <v>12.526919346703853</v>
      </c>
      <c r="AC5406">
        <v>0</v>
      </c>
      <c r="AD5406">
        <v>0</v>
      </c>
      <c r="AE5406">
        <v>53.542621383653852</v>
      </c>
    </row>
    <row r="5407" spans="1:31" x14ac:dyDescent="0.25">
      <c r="A5407">
        <v>1817091</v>
      </c>
      <c r="B5407">
        <v>1</v>
      </c>
      <c r="C5407" t="s">
        <v>80</v>
      </c>
      <c r="D5407" t="s">
        <v>83</v>
      </c>
      <c r="E5407" t="s">
        <v>193</v>
      </c>
      <c r="F5407" t="s">
        <v>13101</v>
      </c>
      <c r="G5407" t="s">
        <v>256</v>
      </c>
      <c r="H5407" t="s">
        <v>134</v>
      </c>
      <c r="I5407" t="s">
        <v>135</v>
      </c>
      <c r="J5407" t="s">
        <v>136</v>
      </c>
      <c r="K5407" t="s">
        <v>159</v>
      </c>
      <c r="L5407" t="s">
        <v>15641</v>
      </c>
      <c r="M5407" t="s">
        <v>15642</v>
      </c>
      <c r="N5407">
        <v>6.1361711110000003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2</v>
      </c>
      <c r="U5407">
        <v>0</v>
      </c>
      <c r="V5407">
        <v>3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7.2891974595680331</v>
      </c>
      <c r="AC5407">
        <v>0</v>
      </c>
      <c r="AD5407">
        <v>144.30122356353127</v>
      </c>
      <c r="AE5407">
        <v>151.59042102309931</v>
      </c>
    </row>
    <row r="5408" spans="1:31" x14ac:dyDescent="0.25">
      <c r="A5408">
        <v>1817092</v>
      </c>
      <c r="B5408">
        <v>1</v>
      </c>
      <c r="C5408" t="s">
        <v>80</v>
      </c>
      <c r="D5408" t="s">
        <v>104</v>
      </c>
      <c r="E5408" t="s">
        <v>176</v>
      </c>
      <c r="F5408" t="s">
        <v>8137</v>
      </c>
      <c r="G5408" t="s">
        <v>263</v>
      </c>
      <c r="H5408" t="s">
        <v>143</v>
      </c>
      <c r="I5408" t="s">
        <v>135</v>
      </c>
      <c r="J5408" t="s">
        <v>136</v>
      </c>
      <c r="K5408" t="s">
        <v>159</v>
      </c>
      <c r="L5408" t="s">
        <v>15643</v>
      </c>
      <c r="M5408" t="s">
        <v>15644</v>
      </c>
      <c r="N5408">
        <v>5.8102777769999996</v>
      </c>
      <c r="O5408">
        <v>14</v>
      </c>
      <c r="P5408">
        <v>1101</v>
      </c>
      <c r="Q5408">
        <v>20</v>
      </c>
      <c r="R5408">
        <v>52</v>
      </c>
      <c r="S5408">
        <v>33</v>
      </c>
      <c r="T5408">
        <v>71</v>
      </c>
      <c r="U5408">
        <v>1</v>
      </c>
      <c r="V5408">
        <v>0</v>
      </c>
      <c r="W5408">
        <v>269.14977608889177</v>
      </c>
      <c r="X5408">
        <v>2338.949651377457</v>
      </c>
      <c r="Y5408">
        <v>180.42556639506373</v>
      </c>
      <c r="Z5408">
        <v>200.01998650246617</v>
      </c>
      <c r="AA5408">
        <v>1844.8184405063994</v>
      </c>
      <c r="AB5408">
        <v>271.00858485260369</v>
      </c>
      <c r="AC5408">
        <v>29.360272226476031</v>
      </c>
      <c r="AD5408">
        <v>0</v>
      </c>
      <c r="AE5408">
        <v>5133.7322779493579</v>
      </c>
    </row>
    <row r="5409" spans="1:31" x14ac:dyDescent="0.25">
      <c r="A5409">
        <v>1817094</v>
      </c>
      <c r="B5409">
        <v>1</v>
      </c>
      <c r="C5409" t="s">
        <v>81</v>
      </c>
      <c r="D5409" t="s">
        <v>123</v>
      </c>
      <c r="E5409" t="s">
        <v>176</v>
      </c>
      <c r="F5409" t="s">
        <v>10603</v>
      </c>
      <c r="G5409" t="s">
        <v>142</v>
      </c>
      <c r="H5409" t="s">
        <v>143</v>
      </c>
      <c r="I5409" t="s">
        <v>135</v>
      </c>
      <c r="J5409" t="s">
        <v>136</v>
      </c>
      <c r="K5409" t="s">
        <v>137</v>
      </c>
      <c r="L5409" t="s">
        <v>15645</v>
      </c>
      <c r="M5409" t="s">
        <v>15646</v>
      </c>
      <c r="N5409">
        <v>1.3858333329999999</v>
      </c>
      <c r="O5409">
        <v>0</v>
      </c>
      <c r="P5409">
        <v>1004</v>
      </c>
      <c r="Q5409">
        <v>10</v>
      </c>
      <c r="R5409">
        <v>109</v>
      </c>
      <c r="S5409">
        <v>6</v>
      </c>
      <c r="T5409">
        <v>72</v>
      </c>
      <c r="U5409">
        <v>2</v>
      </c>
      <c r="V5409">
        <v>0</v>
      </c>
      <c r="W5409">
        <v>0</v>
      </c>
      <c r="X5409">
        <v>233.11235055903691</v>
      </c>
      <c r="Y5409">
        <v>22.87538108908598</v>
      </c>
      <c r="Z5409">
        <v>64.491013213456881</v>
      </c>
      <c r="AA5409">
        <v>35.314681935259145</v>
      </c>
      <c r="AB5409">
        <v>33.764378249866795</v>
      </c>
      <c r="AC5409">
        <v>25.253620890082651</v>
      </c>
      <c r="AD5409">
        <v>0</v>
      </c>
      <c r="AE5409">
        <v>414.8114259367884</v>
      </c>
    </row>
    <row r="5410" spans="1:31" x14ac:dyDescent="0.25">
      <c r="A5410">
        <v>1817095</v>
      </c>
      <c r="B5410">
        <v>1</v>
      </c>
      <c r="C5410" t="s">
        <v>80</v>
      </c>
      <c r="D5410" t="s">
        <v>103</v>
      </c>
      <c r="E5410" t="s">
        <v>291</v>
      </c>
      <c r="F5410" t="s">
        <v>14702</v>
      </c>
      <c r="G5410" t="s">
        <v>3180</v>
      </c>
      <c r="H5410" t="s">
        <v>134</v>
      </c>
      <c r="I5410" t="s">
        <v>135</v>
      </c>
      <c r="J5410" t="s">
        <v>136</v>
      </c>
      <c r="K5410" t="s">
        <v>137</v>
      </c>
      <c r="L5410" t="s">
        <v>15647</v>
      </c>
      <c r="M5410" t="s">
        <v>15648</v>
      </c>
      <c r="N5410">
        <v>0.91888888800000001</v>
      </c>
      <c r="O5410">
        <v>0</v>
      </c>
      <c r="P5410">
        <v>190</v>
      </c>
      <c r="Q5410">
        <v>0</v>
      </c>
      <c r="R5410">
        <v>3</v>
      </c>
      <c r="S5410">
        <v>0</v>
      </c>
      <c r="T5410">
        <v>44</v>
      </c>
      <c r="U5410">
        <v>0</v>
      </c>
      <c r="V5410">
        <v>0</v>
      </c>
      <c r="W5410">
        <v>0</v>
      </c>
      <c r="X5410">
        <v>36.615634828313048</v>
      </c>
      <c r="Y5410">
        <v>0</v>
      </c>
      <c r="Z5410">
        <v>1.0203579206471112E-2</v>
      </c>
      <c r="AA5410">
        <v>0</v>
      </c>
      <c r="AB5410">
        <v>23.354311362953119</v>
      </c>
      <c r="AC5410">
        <v>0</v>
      </c>
      <c r="AD5410">
        <v>0</v>
      </c>
      <c r="AE5410">
        <v>59.980149770472636</v>
      </c>
    </row>
    <row r="5411" spans="1:31" x14ac:dyDescent="0.25">
      <c r="A5411">
        <v>1817096</v>
      </c>
      <c r="B5411">
        <v>1</v>
      </c>
      <c r="C5411" t="s">
        <v>80</v>
      </c>
      <c r="D5411" t="s">
        <v>92</v>
      </c>
      <c r="E5411" t="s">
        <v>176</v>
      </c>
      <c r="F5411" t="s">
        <v>15649</v>
      </c>
      <c r="G5411" t="s">
        <v>142</v>
      </c>
      <c r="H5411" t="s">
        <v>143</v>
      </c>
      <c r="I5411" t="s">
        <v>135</v>
      </c>
      <c r="J5411" t="s">
        <v>136</v>
      </c>
      <c r="K5411" t="s">
        <v>137</v>
      </c>
      <c r="L5411" t="s">
        <v>15650</v>
      </c>
      <c r="M5411" t="s">
        <v>15651</v>
      </c>
      <c r="N5411">
        <v>0.36111111099999998</v>
      </c>
      <c r="O5411">
        <v>8</v>
      </c>
      <c r="P5411">
        <v>3139</v>
      </c>
      <c r="Q5411">
        <v>13</v>
      </c>
      <c r="R5411">
        <v>419</v>
      </c>
      <c r="S5411">
        <v>29</v>
      </c>
      <c r="T5411">
        <v>324</v>
      </c>
      <c r="U5411">
        <v>1</v>
      </c>
      <c r="V5411">
        <v>3</v>
      </c>
      <c r="W5411">
        <v>56.292828323725502</v>
      </c>
      <c r="X5411">
        <v>352.77379761002152</v>
      </c>
      <c r="Y5411">
        <v>6.1764950501283611</v>
      </c>
      <c r="Z5411">
        <v>68.638071083268912</v>
      </c>
      <c r="AA5411">
        <v>40.675160550737552</v>
      </c>
      <c r="AB5411">
        <v>63.294900917318813</v>
      </c>
      <c r="AC5411">
        <v>20.8520373116055</v>
      </c>
      <c r="AD5411">
        <v>0.67007606728761115</v>
      </c>
      <c r="AE5411">
        <v>609.37336691409382</v>
      </c>
    </row>
    <row r="5412" spans="1:31" x14ac:dyDescent="0.25">
      <c r="A5412">
        <v>1817097</v>
      </c>
      <c r="B5412">
        <v>1</v>
      </c>
      <c r="C5412" t="s">
        <v>80</v>
      </c>
      <c r="D5412" t="s">
        <v>107</v>
      </c>
      <c r="E5412" t="s">
        <v>131</v>
      </c>
      <c r="F5412" t="s">
        <v>15652</v>
      </c>
      <c r="G5412" t="s">
        <v>133</v>
      </c>
      <c r="H5412" t="s">
        <v>134</v>
      </c>
      <c r="I5412" t="s">
        <v>135</v>
      </c>
      <c r="J5412" t="s">
        <v>136</v>
      </c>
      <c r="K5412" t="s">
        <v>137</v>
      </c>
      <c r="L5412" t="s">
        <v>15653</v>
      </c>
      <c r="M5412" t="s">
        <v>15654</v>
      </c>
      <c r="N5412">
        <v>0.68416666599999998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4.321864005468334E-3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4.321864005468334E-3</v>
      </c>
    </row>
    <row r="5413" spans="1:31" x14ac:dyDescent="0.25">
      <c r="A5413">
        <v>1817098</v>
      </c>
      <c r="B5413">
        <v>1</v>
      </c>
      <c r="C5413" t="s">
        <v>80</v>
      </c>
      <c r="D5413" t="s">
        <v>98</v>
      </c>
      <c r="E5413" t="s">
        <v>146</v>
      </c>
      <c r="F5413" t="s">
        <v>15655</v>
      </c>
      <c r="G5413" t="s">
        <v>170</v>
      </c>
      <c r="H5413" t="s">
        <v>143</v>
      </c>
      <c r="I5413" t="s">
        <v>135</v>
      </c>
      <c r="J5413" t="s">
        <v>136</v>
      </c>
      <c r="K5413" t="s">
        <v>137</v>
      </c>
      <c r="L5413" t="s">
        <v>15656</v>
      </c>
      <c r="M5413" t="s">
        <v>15657</v>
      </c>
      <c r="N5413">
        <v>3.6988888879999999</v>
      </c>
      <c r="O5413">
        <v>0</v>
      </c>
      <c r="P5413">
        <v>42</v>
      </c>
      <c r="Q5413">
        <v>0</v>
      </c>
      <c r="R5413">
        <v>23</v>
      </c>
      <c r="S5413">
        <v>0</v>
      </c>
      <c r="T5413">
        <v>10</v>
      </c>
      <c r="U5413">
        <v>0</v>
      </c>
      <c r="V5413">
        <v>0</v>
      </c>
      <c r="W5413">
        <v>0</v>
      </c>
      <c r="X5413">
        <v>38.657917353557693</v>
      </c>
      <c r="Y5413">
        <v>0</v>
      </c>
      <c r="Z5413">
        <v>54.881071954141554</v>
      </c>
      <c r="AA5413">
        <v>0</v>
      </c>
      <c r="AB5413">
        <v>11.045015393697421</v>
      </c>
      <c r="AC5413">
        <v>0</v>
      </c>
      <c r="AD5413">
        <v>0</v>
      </c>
      <c r="AE5413">
        <v>104.58400470139667</v>
      </c>
    </row>
    <row r="5414" spans="1:31" x14ac:dyDescent="0.25">
      <c r="A5414">
        <v>1817099</v>
      </c>
      <c r="B5414">
        <v>1</v>
      </c>
      <c r="C5414" t="s">
        <v>80</v>
      </c>
      <c r="D5414" t="s">
        <v>93</v>
      </c>
      <c r="E5414" t="s">
        <v>193</v>
      </c>
      <c r="F5414" t="s">
        <v>15658</v>
      </c>
      <c r="G5414" t="s">
        <v>235</v>
      </c>
      <c r="H5414" t="s">
        <v>134</v>
      </c>
      <c r="I5414" t="s">
        <v>135</v>
      </c>
      <c r="J5414" t="s">
        <v>136</v>
      </c>
      <c r="K5414" t="s">
        <v>137</v>
      </c>
      <c r="L5414" t="s">
        <v>15659</v>
      </c>
      <c r="M5414" t="s">
        <v>15660</v>
      </c>
      <c r="N5414">
        <v>3.6241666659999998</v>
      </c>
      <c r="O5414">
        <v>0</v>
      </c>
      <c r="P5414">
        <v>0</v>
      </c>
      <c r="Q5414">
        <v>0</v>
      </c>
      <c r="R5414">
        <v>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0.33736214556444255</v>
      </c>
      <c r="AA5414">
        <v>0</v>
      </c>
      <c r="AB5414">
        <v>0</v>
      </c>
      <c r="AC5414">
        <v>0</v>
      </c>
      <c r="AD5414">
        <v>0</v>
      </c>
      <c r="AE5414">
        <v>0.33736214556444255</v>
      </c>
    </row>
    <row r="5415" spans="1:31" x14ac:dyDescent="0.25">
      <c r="A5415">
        <v>1817103</v>
      </c>
      <c r="B5415">
        <v>1</v>
      </c>
      <c r="C5415" t="s">
        <v>81</v>
      </c>
      <c r="D5415" t="s">
        <v>128</v>
      </c>
      <c r="E5415" t="s">
        <v>176</v>
      </c>
      <c r="F5415" t="s">
        <v>15661</v>
      </c>
      <c r="G5415" t="s">
        <v>142</v>
      </c>
      <c r="H5415" t="s">
        <v>143</v>
      </c>
      <c r="I5415" t="s">
        <v>135</v>
      </c>
      <c r="J5415" t="s">
        <v>136</v>
      </c>
      <c r="K5415" t="s">
        <v>137</v>
      </c>
      <c r="L5415" t="s">
        <v>15662</v>
      </c>
      <c r="M5415" t="s">
        <v>15663</v>
      </c>
      <c r="N5415">
        <v>1.633611111</v>
      </c>
      <c r="O5415">
        <v>7</v>
      </c>
      <c r="P5415">
        <v>71</v>
      </c>
      <c r="Q5415">
        <v>34</v>
      </c>
      <c r="R5415">
        <v>7</v>
      </c>
      <c r="S5415">
        <v>4</v>
      </c>
      <c r="T5415">
        <v>6</v>
      </c>
      <c r="U5415">
        <v>0</v>
      </c>
      <c r="V5415">
        <v>0</v>
      </c>
      <c r="W5415">
        <v>2.7729140536273085</v>
      </c>
      <c r="X5415">
        <v>16.029419808023391</v>
      </c>
      <c r="Y5415">
        <v>29.578698029199511</v>
      </c>
      <c r="Z5415">
        <v>1.6568864997919934</v>
      </c>
      <c r="AA5415">
        <v>28.050874640670735</v>
      </c>
      <c r="AB5415">
        <v>3.6917599162432557</v>
      </c>
      <c r="AC5415">
        <v>0</v>
      </c>
      <c r="AD5415">
        <v>0</v>
      </c>
      <c r="AE5415">
        <v>81.780552947556203</v>
      </c>
    </row>
    <row r="5416" spans="1:31" x14ac:dyDescent="0.25">
      <c r="A5416">
        <v>1817106</v>
      </c>
      <c r="B5416">
        <v>1</v>
      </c>
      <c r="C5416" t="s">
        <v>81</v>
      </c>
      <c r="D5416" t="s">
        <v>119</v>
      </c>
      <c r="E5416" t="s">
        <v>193</v>
      </c>
      <c r="F5416" t="s">
        <v>15664</v>
      </c>
      <c r="G5416" t="s">
        <v>373</v>
      </c>
      <c r="H5416" t="s">
        <v>134</v>
      </c>
      <c r="I5416" t="s">
        <v>135</v>
      </c>
      <c r="J5416" t="s">
        <v>136</v>
      </c>
      <c r="K5416" t="s">
        <v>137</v>
      </c>
      <c r="L5416" t="s">
        <v>15665</v>
      </c>
      <c r="M5416" t="s">
        <v>15666</v>
      </c>
      <c r="N5416">
        <v>6.5191666660000003</v>
      </c>
      <c r="O5416">
        <v>0</v>
      </c>
      <c r="P5416">
        <v>46</v>
      </c>
      <c r="Q5416">
        <v>0</v>
      </c>
      <c r="R5416">
        <v>0</v>
      </c>
      <c r="S5416">
        <v>0</v>
      </c>
      <c r="T5416">
        <v>2</v>
      </c>
      <c r="U5416">
        <v>0</v>
      </c>
      <c r="V5416">
        <v>0</v>
      </c>
      <c r="W5416">
        <v>0</v>
      </c>
      <c r="X5416">
        <v>28.855166825812901</v>
      </c>
      <c r="Y5416">
        <v>0</v>
      </c>
      <c r="Z5416">
        <v>0</v>
      </c>
      <c r="AA5416">
        <v>0</v>
      </c>
      <c r="AB5416">
        <v>0.57562751033759574</v>
      </c>
      <c r="AC5416">
        <v>0</v>
      </c>
      <c r="AD5416">
        <v>0</v>
      </c>
      <c r="AE5416">
        <v>29.430794336150498</v>
      </c>
    </row>
    <row r="5417" spans="1:31" x14ac:dyDescent="0.25">
      <c r="A5417">
        <v>1817108</v>
      </c>
      <c r="B5417">
        <v>1</v>
      </c>
      <c r="C5417" t="s">
        <v>80</v>
      </c>
      <c r="D5417" t="s">
        <v>103</v>
      </c>
      <c r="E5417" t="s">
        <v>291</v>
      </c>
      <c r="F5417" t="s">
        <v>15667</v>
      </c>
      <c r="G5417" t="s">
        <v>373</v>
      </c>
      <c r="H5417" t="s">
        <v>134</v>
      </c>
      <c r="I5417" t="s">
        <v>135</v>
      </c>
      <c r="J5417" t="s">
        <v>136</v>
      </c>
      <c r="K5417" t="s">
        <v>137</v>
      </c>
      <c r="L5417" t="s">
        <v>15668</v>
      </c>
      <c r="M5417" t="s">
        <v>15669</v>
      </c>
      <c r="N5417">
        <v>0.66416666599999996</v>
      </c>
      <c r="O5417">
        <v>0</v>
      </c>
      <c r="P5417">
        <v>271</v>
      </c>
      <c r="Q5417">
        <v>0</v>
      </c>
      <c r="R5417">
        <v>4</v>
      </c>
      <c r="S5417">
        <v>0</v>
      </c>
      <c r="T5417">
        <v>23</v>
      </c>
      <c r="U5417">
        <v>0</v>
      </c>
      <c r="V5417">
        <v>0</v>
      </c>
      <c r="W5417">
        <v>0</v>
      </c>
      <c r="X5417">
        <v>47.825317671897302</v>
      </c>
      <c r="Y5417">
        <v>0</v>
      </c>
      <c r="Z5417">
        <v>0.95163688685770931</v>
      </c>
      <c r="AA5417">
        <v>0</v>
      </c>
      <c r="AB5417">
        <v>31.035690855966624</v>
      </c>
      <c r="AC5417">
        <v>0</v>
      </c>
      <c r="AD5417">
        <v>0</v>
      </c>
      <c r="AE5417">
        <v>79.812645414721629</v>
      </c>
    </row>
    <row r="5418" spans="1:31" x14ac:dyDescent="0.25">
      <c r="A5418">
        <v>1817109</v>
      </c>
      <c r="B5418">
        <v>1</v>
      </c>
      <c r="C5418" t="s">
        <v>80</v>
      </c>
      <c r="D5418" t="s">
        <v>104</v>
      </c>
      <c r="E5418" t="s">
        <v>131</v>
      </c>
      <c r="F5418" t="s">
        <v>15670</v>
      </c>
      <c r="G5418" t="s">
        <v>231</v>
      </c>
      <c r="H5418" t="s">
        <v>134</v>
      </c>
      <c r="I5418" t="s">
        <v>135</v>
      </c>
      <c r="J5418" t="s">
        <v>136</v>
      </c>
      <c r="K5418" t="s">
        <v>137</v>
      </c>
      <c r="L5418" t="s">
        <v>15671</v>
      </c>
      <c r="M5418" t="s">
        <v>15672</v>
      </c>
      <c r="N5418">
        <v>2.1233333330000002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1.2192722047164668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1.2192722047164668</v>
      </c>
    </row>
    <row r="5419" spans="1:31" x14ac:dyDescent="0.25">
      <c r="A5419">
        <v>1817113</v>
      </c>
      <c r="B5419">
        <v>1</v>
      </c>
      <c r="C5419" t="s">
        <v>80</v>
      </c>
      <c r="D5419" t="s">
        <v>83</v>
      </c>
      <c r="E5419" t="s">
        <v>193</v>
      </c>
      <c r="F5419" t="s">
        <v>11989</v>
      </c>
      <c r="G5419" t="s">
        <v>195</v>
      </c>
      <c r="H5419" t="s">
        <v>134</v>
      </c>
      <c r="I5419" t="s">
        <v>135</v>
      </c>
      <c r="J5419" t="s">
        <v>136</v>
      </c>
      <c r="K5419" t="s">
        <v>137</v>
      </c>
      <c r="L5419" t="s">
        <v>15673</v>
      </c>
      <c r="M5419" t="s">
        <v>15674</v>
      </c>
      <c r="N5419">
        <v>1.950555555</v>
      </c>
      <c r="O5419">
        <v>0</v>
      </c>
      <c r="P5419">
        <v>0</v>
      </c>
      <c r="Q5419">
        <v>0</v>
      </c>
      <c r="R5419">
        <v>1</v>
      </c>
      <c r="S5419">
        <v>0</v>
      </c>
      <c r="T5419">
        <v>35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0.16579625821544666</v>
      </c>
      <c r="AA5419">
        <v>0</v>
      </c>
      <c r="AB5419">
        <v>30.753301318903464</v>
      </c>
      <c r="AC5419">
        <v>0</v>
      </c>
      <c r="AD5419">
        <v>0</v>
      </c>
      <c r="AE5419">
        <v>30.919097577118912</v>
      </c>
    </row>
    <row r="5420" spans="1:31" x14ac:dyDescent="0.25">
      <c r="A5420">
        <v>1817114</v>
      </c>
      <c r="B5420">
        <v>1</v>
      </c>
      <c r="C5420" t="s">
        <v>80</v>
      </c>
      <c r="D5420" t="s">
        <v>98</v>
      </c>
      <c r="E5420" t="s">
        <v>193</v>
      </c>
      <c r="F5420" t="s">
        <v>8690</v>
      </c>
      <c r="G5420" t="s">
        <v>235</v>
      </c>
      <c r="H5420" t="s">
        <v>134</v>
      </c>
      <c r="I5420" t="s">
        <v>135</v>
      </c>
      <c r="J5420" t="s">
        <v>136</v>
      </c>
      <c r="K5420" t="s">
        <v>137</v>
      </c>
      <c r="L5420" t="s">
        <v>15675</v>
      </c>
      <c r="M5420" t="s">
        <v>15676</v>
      </c>
      <c r="N5420">
        <v>0.93694444399999999</v>
      </c>
      <c r="O5420">
        <v>0</v>
      </c>
      <c r="P5420">
        <v>0</v>
      </c>
      <c r="Q5420">
        <v>0</v>
      </c>
      <c r="R5420">
        <v>11</v>
      </c>
      <c r="S5420">
        <v>0</v>
      </c>
      <c r="T5420">
        <v>1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1.7182544974072596</v>
      </c>
      <c r="AA5420">
        <v>0</v>
      </c>
      <c r="AB5420">
        <v>0</v>
      </c>
      <c r="AC5420">
        <v>0</v>
      </c>
      <c r="AD5420">
        <v>0</v>
      </c>
      <c r="AE5420">
        <v>1.7182544974072596</v>
      </c>
    </row>
    <row r="5421" spans="1:31" x14ac:dyDescent="0.25">
      <c r="A5421">
        <v>1817117</v>
      </c>
      <c r="B5421">
        <v>1</v>
      </c>
      <c r="C5421" t="s">
        <v>81</v>
      </c>
      <c r="D5421" t="s">
        <v>122</v>
      </c>
      <c r="E5421" t="s">
        <v>291</v>
      </c>
      <c r="F5421" t="s">
        <v>15677</v>
      </c>
      <c r="G5421" t="s">
        <v>424</v>
      </c>
      <c r="H5421" t="s">
        <v>134</v>
      </c>
      <c r="I5421" t="s">
        <v>135</v>
      </c>
      <c r="J5421" t="s">
        <v>136</v>
      </c>
      <c r="K5421" t="s">
        <v>137</v>
      </c>
      <c r="L5421" t="s">
        <v>15678</v>
      </c>
      <c r="M5421" t="s">
        <v>15679</v>
      </c>
      <c r="N5421">
        <v>1.2722222219999999</v>
      </c>
      <c r="O5421">
        <v>0</v>
      </c>
      <c r="P5421">
        <v>0</v>
      </c>
      <c r="Q5421">
        <v>0</v>
      </c>
      <c r="R5421">
        <v>16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0.25038826292750532</v>
      </c>
      <c r="AA5421">
        <v>0</v>
      </c>
      <c r="AB5421">
        <v>0</v>
      </c>
      <c r="AC5421">
        <v>0</v>
      </c>
      <c r="AD5421">
        <v>0</v>
      </c>
      <c r="AE5421">
        <v>0.25038826292750532</v>
      </c>
    </row>
    <row r="5422" spans="1:31" x14ac:dyDescent="0.25">
      <c r="A5422">
        <v>1817118</v>
      </c>
      <c r="B5422">
        <v>1</v>
      </c>
      <c r="C5422" t="s">
        <v>80</v>
      </c>
      <c r="D5422" t="s">
        <v>93</v>
      </c>
      <c r="E5422" t="s">
        <v>176</v>
      </c>
      <c r="F5422" t="s">
        <v>15680</v>
      </c>
      <c r="G5422" t="s">
        <v>263</v>
      </c>
      <c r="H5422" t="s">
        <v>143</v>
      </c>
      <c r="I5422" t="s">
        <v>135</v>
      </c>
      <c r="J5422" t="s">
        <v>136</v>
      </c>
      <c r="K5422" t="s">
        <v>159</v>
      </c>
      <c r="L5422" t="s">
        <v>15681</v>
      </c>
      <c r="M5422" t="s">
        <v>15682</v>
      </c>
      <c r="N5422">
        <v>2.2972202770000001</v>
      </c>
      <c r="O5422">
        <v>0</v>
      </c>
      <c r="P5422">
        <v>590</v>
      </c>
      <c r="Q5422">
        <v>0</v>
      </c>
      <c r="R5422">
        <v>0</v>
      </c>
      <c r="S5422">
        <v>0</v>
      </c>
      <c r="T5422">
        <v>22</v>
      </c>
      <c r="U5422">
        <v>0</v>
      </c>
      <c r="V5422">
        <v>0</v>
      </c>
      <c r="W5422">
        <v>0</v>
      </c>
      <c r="X5422">
        <v>371.71220274447506</v>
      </c>
      <c r="Y5422">
        <v>0</v>
      </c>
      <c r="Z5422">
        <v>0</v>
      </c>
      <c r="AA5422">
        <v>0</v>
      </c>
      <c r="AB5422">
        <v>31.572808699235715</v>
      </c>
      <c r="AC5422">
        <v>0</v>
      </c>
      <c r="AD5422">
        <v>0</v>
      </c>
      <c r="AE5422">
        <v>403.2850114437108</v>
      </c>
    </row>
    <row r="5423" spans="1:31" x14ac:dyDescent="0.25">
      <c r="A5423">
        <v>1817121</v>
      </c>
      <c r="B5423">
        <v>1</v>
      </c>
      <c r="C5423" t="s">
        <v>80</v>
      </c>
      <c r="D5423" t="s">
        <v>108</v>
      </c>
      <c r="E5423" t="s">
        <v>291</v>
      </c>
      <c r="F5423" t="s">
        <v>15683</v>
      </c>
      <c r="G5423" t="s">
        <v>726</v>
      </c>
      <c r="H5423" t="s">
        <v>134</v>
      </c>
      <c r="I5423" t="s">
        <v>135</v>
      </c>
      <c r="J5423" t="s">
        <v>136</v>
      </c>
      <c r="K5423" t="s">
        <v>137</v>
      </c>
      <c r="L5423" t="s">
        <v>15684</v>
      </c>
      <c r="M5423" t="s">
        <v>15685</v>
      </c>
      <c r="N5423">
        <v>1.4950000000000001</v>
      </c>
      <c r="O5423">
        <v>0</v>
      </c>
      <c r="P5423">
        <v>56</v>
      </c>
      <c r="Q5423">
        <v>0</v>
      </c>
      <c r="R5423">
        <v>24</v>
      </c>
      <c r="S5423">
        <v>0</v>
      </c>
      <c r="T5423">
        <v>6</v>
      </c>
      <c r="U5423">
        <v>0</v>
      </c>
      <c r="V5423">
        <v>0</v>
      </c>
      <c r="W5423">
        <v>0</v>
      </c>
      <c r="X5423">
        <v>15.946541659373304</v>
      </c>
      <c r="Y5423">
        <v>0</v>
      </c>
      <c r="Z5423">
        <v>12.913926893140554</v>
      </c>
      <c r="AA5423">
        <v>0</v>
      </c>
      <c r="AB5423">
        <v>3.4121405239364404</v>
      </c>
      <c r="AC5423">
        <v>0</v>
      </c>
      <c r="AD5423">
        <v>0</v>
      </c>
      <c r="AE5423">
        <v>32.272609076450301</v>
      </c>
    </row>
    <row r="5424" spans="1:31" x14ac:dyDescent="0.25">
      <c r="A5424">
        <v>1817122</v>
      </c>
      <c r="B5424">
        <v>1</v>
      </c>
      <c r="C5424" t="s">
        <v>80</v>
      </c>
      <c r="D5424" t="s">
        <v>96</v>
      </c>
      <c r="E5424" t="s">
        <v>131</v>
      </c>
      <c r="F5424" t="s">
        <v>15686</v>
      </c>
      <c r="G5424" t="s">
        <v>133</v>
      </c>
      <c r="H5424" t="s">
        <v>134</v>
      </c>
      <c r="I5424" t="s">
        <v>135</v>
      </c>
      <c r="J5424" t="s">
        <v>136</v>
      </c>
      <c r="K5424" t="s">
        <v>137</v>
      </c>
      <c r="L5424" t="s">
        <v>15687</v>
      </c>
      <c r="M5424" t="s">
        <v>15688</v>
      </c>
      <c r="N5424">
        <v>1.726111111</v>
      </c>
      <c r="O5424">
        <v>0</v>
      </c>
      <c r="P5424">
        <v>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</row>
    <row r="5425" spans="1:31" x14ac:dyDescent="0.25">
      <c r="A5425">
        <v>1817123</v>
      </c>
      <c r="B5425">
        <v>1</v>
      </c>
      <c r="C5425" t="s">
        <v>81</v>
      </c>
      <c r="D5425" t="s">
        <v>113</v>
      </c>
      <c r="E5425" t="s">
        <v>193</v>
      </c>
      <c r="F5425" t="s">
        <v>15689</v>
      </c>
      <c r="G5425" t="s">
        <v>235</v>
      </c>
      <c r="H5425" t="s">
        <v>134</v>
      </c>
      <c r="I5425" t="s">
        <v>135</v>
      </c>
      <c r="J5425" t="s">
        <v>136</v>
      </c>
      <c r="K5425" t="s">
        <v>137</v>
      </c>
      <c r="L5425" t="s">
        <v>15690</v>
      </c>
      <c r="M5425" t="s">
        <v>15691</v>
      </c>
      <c r="N5425">
        <v>1.1816666659999999</v>
      </c>
      <c r="O5425">
        <v>0</v>
      </c>
      <c r="P5425">
        <v>24</v>
      </c>
      <c r="Q5425">
        <v>0</v>
      </c>
      <c r="R5425">
        <v>2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4.4077118520577265</v>
      </c>
      <c r="Y5425">
        <v>0</v>
      </c>
      <c r="Z5425">
        <v>1.2852331227026756</v>
      </c>
      <c r="AA5425">
        <v>0</v>
      </c>
      <c r="AB5425">
        <v>0</v>
      </c>
      <c r="AC5425">
        <v>0</v>
      </c>
      <c r="AD5425">
        <v>0</v>
      </c>
      <c r="AE5425">
        <v>5.692944974760402</v>
      </c>
    </row>
    <row r="5426" spans="1:31" x14ac:dyDescent="0.25">
      <c r="A5426">
        <v>1817124</v>
      </c>
      <c r="B5426">
        <v>1</v>
      </c>
      <c r="C5426" t="s">
        <v>81</v>
      </c>
      <c r="D5426" t="s">
        <v>117</v>
      </c>
      <c r="E5426" t="s">
        <v>291</v>
      </c>
      <c r="F5426" t="s">
        <v>15692</v>
      </c>
      <c r="G5426" t="s">
        <v>256</v>
      </c>
      <c r="H5426" t="s">
        <v>134</v>
      </c>
      <c r="I5426" t="s">
        <v>135</v>
      </c>
      <c r="J5426" t="s">
        <v>136</v>
      </c>
      <c r="K5426" t="s">
        <v>159</v>
      </c>
      <c r="L5426" t="s">
        <v>15693</v>
      </c>
      <c r="M5426" t="s">
        <v>15694</v>
      </c>
      <c r="N5426">
        <v>7.5958222219999998</v>
      </c>
      <c r="O5426">
        <v>0</v>
      </c>
      <c r="P5426">
        <v>36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21.759420489335824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21.759420489335824</v>
      </c>
    </row>
    <row r="5427" spans="1:31" x14ac:dyDescent="0.25">
      <c r="A5427">
        <v>1817125</v>
      </c>
      <c r="B5427">
        <v>1</v>
      </c>
      <c r="C5427" t="s">
        <v>80</v>
      </c>
      <c r="D5427" t="s">
        <v>83</v>
      </c>
      <c r="E5427" t="s">
        <v>131</v>
      </c>
      <c r="F5427" t="s">
        <v>15695</v>
      </c>
      <c r="G5427" t="s">
        <v>279</v>
      </c>
      <c r="H5427" t="s">
        <v>134</v>
      </c>
      <c r="I5427" t="s">
        <v>135</v>
      </c>
      <c r="J5427" t="s">
        <v>136</v>
      </c>
      <c r="K5427" t="s">
        <v>137</v>
      </c>
      <c r="L5427" t="s">
        <v>15696</v>
      </c>
      <c r="M5427" t="s">
        <v>15697</v>
      </c>
      <c r="N5427">
        <v>3.565833333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7</v>
      </c>
      <c r="U5427">
        <v>0</v>
      </c>
      <c r="V5427">
        <v>2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50.184456175870842</v>
      </c>
      <c r="AC5427">
        <v>0</v>
      </c>
      <c r="AD5427">
        <v>8.4563243557597723</v>
      </c>
      <c r="AE5427">
        <v>58.640780531630611</v>
      </c>
    </row>
    <row r="5428" spans="1:31" x14ac:dyDescent="0.25">
      <c r="A5428">
        <v>1817127</v>
      </c>
      <c r="B5428">
        <v>1</v>
      </c>
      <c r="C5428" t="s">
        <v>80</v>
      </c>
      <c r="D5428" t="s">
        <v>110</v>
      </c>
      <c r="E5428" t="s">
        <v>131</v>
      </c>
      <c r="F5428" t="s">
        <v>15698</v>
      </c>
      <c r="G5428" t="s">
        <v>231</v>
      </c>
      <c r="H5428" t="s">
        <v>134</v>
      </c>
      <c r="I5428" t="s">
        <v>135</v>
      </c>
      <c r="J5428" t="s">
        <v>136</v>
      </c>
      <c r="K5428" t="s">
        <v>137</v>
      </c>
      <c r="L5428" t="s">
        <v>15699</v>
      </c>
      <c r="M5428" t="s">
        <v>15700</v>
      </c>
      <c r="N5428">
        <v>1.7549999999999999</v>
      </c>
      <c r="O5428">
        <v>0</v>
      </c>
      <c r="P5428">
        <v>1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1.11230579432128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1.11230579432128</v>
      </c>
    </row>
    <row r="5429" spans="1:31" x14ac:dyDescent="0.25">
      <c r="A5429">
        <v>1817130</v>
      </c>
      <c r="B5429">
        <v>1</v>
      </c>
      <c r="C5429" t="s">
        <v>81</v>
      </c>
      <c r="D5429" t="s">
        <v>120</v>
      </c>
      <c r="E5429" t="s">
        <v>131</v>
      </c>
      <c r="F5429" t="s">
        <v>15701</v>
      </c>
      <c r="G5429" t="s">
        <v>231</v>
      </c>
      <c r="H5429" t="s">
        <v>134</v>
      </c>
      <c r="I5429" t="s">
        <v>135</v>
      </c>
      <c r="J5429" t="s">
        <v>136</v>
      </c>
      <c r="K5429" t="s">
        <v>137</v>
      </c>
      <c r="L5429" t="s">
        <v>15702</v>
      </c>
      <c r="M5429" t="s">
        <v>15703</v>
      </c>
      <c r="N5429">
        <v>1.893888888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0.31341390265781244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0.31341390265781244</v>
      </c>
    </row>
    <row r="5430" spans="1:31" x14ac:dyDescent="0.25">
      <c r="A5430">
        <v>1817131</v>
      </c>
      <c r="B5430">
        <v>1</v>
      </c>
      <c r="C5430" t="s">
        <v>81</v>
      </c>
      <c r="D5430" t="s">
        <v>113</v>
      </c>
      <c r="E5430" t="s">
        <v>146</v>
      </c>
      <c r="F5430" t="s">
        <v>15704</v>
      </c>
      <c r="G5430" t="s">
        <v>263</v>
      </c>
      <c r="H5430" t="s">
        <v>143</v>
      </c>
      <c r="I5430" t="s">
        <v>135</v>
      </c>
      <c r="J5430" t="s">
        <v>136</v>
      </c>
      <c r="K5430" t="s">
        <v>159</v>
      </c>
      <c r="L5430" t="s">
        <v>15705</v>
      </c>
      <c r="M5430" t="s">
        <v>15706</v>
      </c>
      <c r="N5430">
        <v>2.2427777770000001</v>
      </c>
      <c r="O5430">
        <v>0</v>
      </c>
      <c r="P5430">
        <v>423</v>
      </c>
      <c r="Q5430">
        <v>1</v>
      </c>
      <c r="R5430">
        <v>31</v>
      </c>
      <c r="S5430">
        <v>3</v>
      </c>
      <c r="T5430">
        <v>71</v>
      </c>
      <c r="U5430">
        <v>2</v>
      </c>
      <c r="V5430">
        <v>2</v>
      </c>
      <c r="W5430">
        <v>0</v>
      </c>
      <c r="X5430">
        <v>234.9184006730828</v>
      </c>
      <c r="Y5430">
        <v>65.47620362442126</v>
      </c>
      <c r="Z5430">
        <v>11.098583596757452</v>
      </c>
      <c r="AA5430">
        <v>69.088849982159275</v>
      </c>
      <c r="AB5430">
        <v>68.703208692021818</v>
      </c>
      <c r="AC5430">
        <v>59.622775978686832</v>
      </c>
      <c r="AD5430">
        <v>6.5714965368480636</v>
      </c>
      <c r="AE5430">
        <v>515.47951908397749</v>
      </c>
    </row>
    <row r="5431" spans="1:31" x14ac:dyDescent="0.25">
      <c r="A5431">
        <v>1817133</v>
      </c>
      <c r="B5431">
        <v>1</v>
      </c>
      <c r="C5431" t="s">
        <v>80</v>
      </c>
      <c r="D5431" t="s">
        <v>92</v>
      </c>
      <c r="E5431" t="s">
        <v>146</v>
      </c>
      <c r="F5431" t="s">
        <v>15629</v>
      </c>
      <c r="G5431" t="s">
        <v>163</v>
      </c>
      <c r="H5431" t="s">
        <v>143</v>
      </c>
      <c r="I5431" t="s">
        <v>135</v>
      </c>
      <c r="J5431" t="s">
        <v>136</v>
      </c>
      <c r="K5431" t="s">
        <v>137</v>
      </c>
      <c r="L5431" t="s">
        <v>15707</v>
      </c>
      <c r="M5431" t="s">
        <v>15708</v>
      </c>
      <c r="N5431">
        <v>0.6825</v>
      </c>
      <c r="O5431">
        <v>0</v>
      </c>
      <c r="P5431">
        <v>11</v>
      </c>
      <c r="Q5431">
        <v>0</v>
      </c>
      <c r="R5431">
        <v>5</v>
      </c>
      <c r="S5431">
        <v>0</v>
      </c>
      <c r="T5431">
        <v>1</v>
      </c>
      <c r="U5431">
        <v>0</v>
      </c>
      <c r="V5431">
        <v>0</v>
      </c>
      <c r="W5431">
        <v>0</v>
      </c>
      <c r="X5431">
        <v>5.4324443216329659</v>
      </c>
      <c r="Y5431">
        <v>0</v>
      </c>
      <c r="Z5431">
        <v>0.56824010974867512</v>
      </c>
      <c r="AA5431">
        <v>0</v>
      </c>
      <c r="AB5431">
        <v>2.7163018291500002E-2</v>
      </c>
      <c r="AC5431">
        <v>0</v>
      </c>
      <c r="AD5431">
        <v>0</v>
      </c>
      <c r="AE5431">
        <v>6.0278474496731409</v>
      </c>
    </row>
    <row r="5432" spans="1:31" x14ac:dyDescent="0.25">
      <c r="A5432">
        <v>1817135</v>
      </c>
      <c r="B5432">
        <v>1</v>
      </c>
      <c r="C5432" t="s">
        <v>81</v>
      </c>
      <c r="D5432" t="s">
        <v>128</v>
      </c>
      <c r="E5432" t="s">
        <v>131</v>
      </c>
      <c r="F5432" t="s">
        <v>15709</v>
      </c>
      <c r="G5432" t="s">
        <v>209</v>
      </c>
      <c r="H5432" t="s">
        <v>134</v>
      </c>
      <c r="I5432" t="s">
        <v>135</v>
      </c>
      <c r="J5432" t="s">
        <v>136</v>
      </c>
      <c r="K5432" t="s">
        <v>137</v>
      </c>
      <c r="L5432" t="s">
        <v>15710</v>
      </c>
      <c r="M5432" t="s">
        <v>15711</v>
      </c>
      <c r="N5432">
        <v>3.2205555549999998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1.4899062111966632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1.4899062111966632</v>
      </c>
    </row>
    <row r="5433" spans="1:31" x14ac:dyDescent="0.25">
      <c r="A5433">
        <v>1817136</v>
      </c>
      <c r="B5433">
        <v>1</v>
      </c>
      <c r="C5433" t="s">
        <v>80</v>
      </c>
      <c r="D5433" t="s">
        <v>103</v>
      </c>
      <c r="E5433" t="s">
        <v>131</v>
      </c>
      <c r="F5433" t="s">
        <v>15712</v>
      </c>
      <c r="G5433" t="s">
        <v>148</v>
      </c>
      <c r="H5433" t="s">
        <v>134</v>
      </c>
      <c r="I5433" t="s">
        <v>135</v>
      </c>
      <c r="J5433" t="s">
        <v>136</v>
      </c>
      <c r="K5433" t="s">
        <v>137</v>
      </c>
      <c r="L5433" t="s">
        <v>15713</v>
      </c>
      <c r="M5433" t="s">
        <v>15714</v>
      </c>
      <c r="N5433">
        <v>1.042777777</v>
      </c>
      <c r="O5433">
        <v>0</v>
      </c>
      <c r="P5433">
        <v>2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0.44266854328868555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0.44266854328868555</v>
      </c>
    </row>
    <row r="5434" spans="1:31" x14ac:dyDescent="0.25">
      <c r="A5434">
        <v>1817138</v>
      </c>
      <c r="B5434">
        <v>1</v>
      </c>
      <c r="C5434" t="s">
        <v>81</v>
      </c>
      <c r="D5434" t="s">
        <v>118</v>
      </c>
      <c r="E5434" t="s">
        <v>193</v>
      </c>
      <c r="F5434" t="s">
        <v>15715</v>
      </c>
      <c r="G5434" t="s">
        <v>235</v>
      </c>
      <c r="H5434" t="s">
        <v>134</v>
      </c>
      <c r="I5434" t="s">
        <v>135</v>
      </c>
      <c r="J5434" t="s">
        <v>136</v>
      </c>
      <c r="K5434" t="s">
        <v>137</v>
      </c>
      <c r="L5434" t="s">
        <v>15716</v>
      </c>
      <c r="M5434" t="s">
        <v>15717</v>
      </c>
      <c r="N5434">
        <v>1.241944444</v>
      </c>
      <c r="O5434">
        <v>0</v>
      </c>
      <c r="P5434">
        <v>17</v>
      </c>
      <c r="Q5434">
        <v>0</v>
      </c>
      <c r="R5434">
        <v>1</v>
      </c>
      <c r="S5434">
        <v>0</v>
      </c>
      <c r="T5434">
        <v>2</v>
      </c>
      <c r="U5434">
        <v>0</v>
      </c>
      <c r="V5434">
        <v>0</v>
      </c>
      <c r="W5434">
        <v>0</v>
      </c>
      <c r="X5434">
        <v>2.6546743232442753</v>
      </c>
      <c r="Y5434">
        <v>0</v>
      </c>
      <c r="Z5434">
        <v>3.1963059829875004E-3</v>
      </c>
      <c r="AA5434">
        <v>0</v>
      </c>
      <c r="AB5434">
        <v>1.5400980971357865</v>
      </c>
      <c r="AC5434">
        <v>0</v>
      </c>
      <c r="AD5434">
        <v>0</v>
      </c>
      <c r="AE5434">
        <v>4.1979687263630492</v>
      </c>
    </row>
    <row r="5435" spans="1:31" x14ac:dyDescent="0.25">
      <c r="A5435">
        <v>1817140</v>
      </c>
      <c r="B5435">
        <v>1</v>
      </c>
      <c r="C5435" t="s">
        <v>81</v>
      </c>
      <c r="D5435" t="s">
        <v>128</v>
      </c>
      <c r="E5435" t="s">
        <v>131</v>
      </c>
      <c r="F5435" t="s">
        <v>15718</v>
      </c>
      <c r="G5435" t="s">
        <v>424</v>
      </c>
      <c r="H5435" t="s">
        <v>134</v>
      </c>
      <c r="I5435" t="s">
        <v>135</v>
      </c>
      <c r="J5435" t="s">
        <v>136</v>
      </c>
      <c r="K5435" t="s">
        <v>137</v>
      </c>
      <c r="L5435" t="s">
        <v>15719</v>
      </c>
      <c r="M5435" t="s">
        <v>15720</v>
      </c>
      <c r="N5435">
        <v>2.170555555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0.21165051994017753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0.21165051994017753</v>
      </c>
    </row>
    <row r="5436" spans="1:31" x14ac:dyDescent="0.25">
      <c r="A5436">
        <v>1817142</v>
      </c>
      <c r="B5436">
        <v>1</v>
      </c>
      <c r="C5436" t="s">
        <v>81</v>
      </c>
      <c r="D5436" t="s">
        <v>127</v>
      </c>
      <c r="E5436" t="s">
        <v>131</v>
      </c>
      <c r="F5436" t="s">
        <v>15721</v>
      </c>
      <c r="G5436" t="s">
        <v>148</v>
      </c>
      <c r="H5436" t="s">
        <v>134</v>
      </c>
      <c r="I5436" t="s">
        <v>135</v>
      </c>
      <c r="J5436" t="s">
        <v>3</v>
      </c>
      <c r="K5436" t="s">
        <v>137</v>
      </c>
      <c r="L5436" t="s">
        <v>15722</v>
      </c>
      <c r="M5436" t="s">
        <v>15723</v>
      </c>
      <c r="N5436">
        <v>1.936388888</v>
      </c>
      <c r="O5436">
        <v>0</v>
      </c>
      <c r="P5436">
        <v>2</v>
      </c>
      <c r="Q5436">
        <v>0</v>
      </c>
      <c r="R5436">
        <v>0</v>
      </c>
      <c r="S5436">
        <v>0</v>
      </c>
      <c r="T5436">
        <v>1</v>
      </c>
      <c r="U5436">
        <v>0</v>
      </c>
      <c r="V5436">
        <v>0</v>
      </c>
      <c r="W5436">
        <v>0</v>
      </c>
      <c r="X5436">
        <v>0.22162288968206501</v>
      </c>
      <c r="Y5436">
        <v>0</v>
      </c>
      <c r="Z5436">
        <v>0</v>
      </c>
      <c r="AA5436">
        <v>0</v>
      </c>
      <c r="AB5436">
        <v>0.92630100883984434</v>
      </c>
      <c r="AC5436">
        <v>0</v>
      </c>
      <c r="AD5436">
        <v>0</v>
      </c>
      <c r="AE5436">
        <v>1.1479238985219093</v>
      </c>
    </row>
    <row r="5437" spans="1:31" x14ac:dyDescent="0.25">
      <c r="A5437">
        <v>1817143</v>
      </c>
      <c r="B5437">
        <v>1</v>
      </c>
      <c r="C5437" t="s">
        <v>80</v>
      </c>
      <c r="D5437" t="s">
        <v>100</v>
      </c>
      <c r="E5437" t="s">
        <v>146</v>
      </c>
      <c r="F5437" t="s">
        <v>15724</v>
      </c>
      <c r="G5437" t="s">
        <v>170</v>
      </c>
      <c r="H5437" t="s">
        <v>143</v>
      </c>
      <c r="I5437" t="s">
        <v>135</v>
      </c>
      <c r="J5437" t="s">
        <v>136</v>
      </c>
      <c r="K5437" t="s">
        <v>137</v>
      </c>
      <c r="L5437" t="s">
        <v>15725</v>
      </c>
      <c r="M5437" t="s">
        <v>15726</v>
      </c>
      <c r="N5437">
        <v>1.0066666660000001</v>
      </c>
      <c r="O5437">
        <v>0</v>
      </c>
      <c r="P5437">
        <v>219</v>
      </c>
      <c r="Q5437">
        <v>0</v>
      </c>
      <c r="R5437">
        <v>8</v>
      </c>
      <c r="S5437">
        <v>0</v>
      </c>
      <c r="T5437">
        <v>10</v>
      </c>
      <c r="U5437">
        <v>0</v>
      </c>
      <c r="V5437">
        <v>0</v>
      </c>
      <c r="W5437">
        <v>0</v>
      </c>
      <c r="X5437">
        <v>78.867156622620911</v>
      </c>
      <c r="Y5437">
        <v>0</v>
      </c>
      <c r="Z5437">
        <v>2.5378080102754139</v>
      </c>
      <c r="AA5437">
        <v>0</v>
      </c>
      <c r="AB5437">
        <v>3.4109249020631998</v>
      </c>
      <c r="AC5437">
        <v>0</v>
      </c>
      <c r="AD5437">
        <v>0</v>
      </c>
      <c r="AE5437">
        <v>84.815889534959524</v>
      </c>
    </row>
    <row r="5438" spans="1:31" x14ac:dyDescent="0.25">
      <c r="A5438">
        <v>1817144</v>
      </c>
      <c r="B5438">
        <v>1</v>
      </c>
      <c r="C5438" t="s">
        <v>81</v>
      </c>
      <c r="D5438" t="s">
        <v>124</v>
      </c>
      <c r="E5438" t="s">
        <v>131</v>
      </c>
      <c r="F5438" t="s">
        <v>15727</v>
      </c>
      <c r="G5438" t="s">
        <v>231</v>
      </c>
      <c r="H5438" t="s">
        <v>134</v>
      </c>
      <c r="I5438" t="s">
        <v>135</v>
      </c>
      <c r="J5438" t="s">
        <v>136</v>
      </c>
      <c r="K5438" t="s">
        <v>137</v>
      </c>
      <c r="L5438" t="s">
        <v>15728</v>
      </c>
      <c r="M5438" t="s">
        <v>15729</v>
      </c>
      <c r="N5438">
        <v>1.083611111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1.9163441054469446E-2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1.9163441054469446E-2</v>
      </c>
    </row>
    <row r="5439" spans="1:31" x14ac:dyDescent="0.25">
      <c r="A5439">
        <v>1817147</v>
      </c>
      <c r="B5439">
        <v>1</v>
      </c>
      <c r="C5439" t="s">
        <v>80</v>
      </c>
      <c r="D5439" t="s">
        <v>105</v>
      </c>
      <c r="E5439" t="s">
        <v>131</v>
      </c>
      <c r="F5439" t="s">
        <v>15730</v>
      </c>
      <c r="G5439" t="s">
        <v>133</v>
      </c>
      <c r="H5439" t="s">
        <v>134</v>
      </c>
      <c r="I5439" t="s">
        <v>135</v>
      </c>
      <c r="J5439" t="s">
        <v>136</v>
      </c>
      <c r="K5439" t="s">
        <v>137</v>
      </c>
      <c r="L5439" t="s">
        <v>15731</v>
      </c>
      <c r="M5439" t="s">
        <v>15732</v>
      </c>
      <c r="N5439">
        <v>3.6758333329999999</v>
      </c>
      <c r="O5439">
        <v>0</v>
      </c>
      <c r="P5439">
        <v>19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20.401226640173842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20.401226640173842</v>
      </c>
    </row>
    <row r="5440" spans="1:31" x14ac:dyDescent="0.25">
      <c r="A5440">
        <v>1817149</v>
      </c>
      <c r="B5440">
        <v>1</v>
      </c>
      <c r="C5440" t="s">
        <v>80</v>
      </c>
      <c r="D5440" t="s">
        <v>84</v>
      </c>
      <c r="E5440" t="s">
        <v>291</v>
      </c>
      <c r="F5440" t="s">
        <v>15733</v>
      </c>
      <c r="G5440" t="s">
        <v>148</v>
      </c>
      <c r="H5440" t="s">
        <v>134</v>
      </c>
      <c r="I5440" t="s">
        <v>135</v>
      </c>
      <c r="J5440" t="s">
        <v>3</v>
      </c>
      <c r="K5440" t="s">
        <v>137</v>
      </c>
      <c r="L5440" t="s">
        <v>15734</v>
      </c>
      <c r="M5440" t="s">
        <v>15735</v>
      </c>
      <c r="N5440">
        <v>2.8675000000000002</v>
      </c>
      <c r="O5440">
        <v>0</v>
      </c>
      <c r="P5440">
        <v>27</v>
      </c>
      <c r="Q5440">
        <v>0</v>
      </c>
      <c r="R5440">
        <v>28</v>
      </c>
      <c r="S5440">
        <v>0</v>
      </c>
      <c r="T5440">
        <v>3</v>
      </c>
      <c r="U5440">
        <v>0</v>
      </c>
      <c r="V5440">
        <v>0</v>
      </c>
      <c r="W5440">
        <v>0</v>
      </c>
      <c r="X5440">
        <v>13.545540586858534</v>
      </c>
      <c r="Y5440">
        <v>0</v>
      </c>
      <c r="Z5440">
        <v>22.900549108599751</v>
      </c>
      <c r="AA5440">
        <v>0</v>
      </c>
      <c r="AB5440">
        <v>3.1647929185629584</v>
      </c>
      <c r="AC5440">
        <v>0</v>
      </c>
      <c r="AD5440">
        <v>0</v>
      </c>
      <c r="AE5440">
        <v>39.610882614021243</v>
      </c>
    </row>
    <row r="5441" spans="1:31" x14ac:dyDescent="0.25">
      <c r="A5441">
        <v>1817151</v>
      </c>
      <c r="B5441">
        <v>1</v>
      </c>
      <c r="C5441" t="s">
        <v>80</v>
      </c>
      <c r="D5441" t="s">
        <v>101</v>
      </c>
      <c r="E5441" t="s">
        <v>326</v>
      </c>
      <c r="F5441" t="s">
        <v>15736</v>
      </c>
      <c r="G5441" t="s">
        <v>279</v>
      </c>
      <c r="H5441" t="s">
        <v>134</v>
      </c>
      <c r="I5441" t="s">
        <v>135</v>
      </c>
      <c r="J5441" t="s">
        <v>136</v>
      </c>
      <c r="K5441" t="s">
        <v>137</v>
      </c>
      <c r="L5441" t="s">
        <v>15737</v>
      </c>
      <c r="M5441" t="s">
        <v>15738</v>
      </c>
      <c r="N5441">
        <v>1.858055555</v>
      </c>
      <c r="O5441">
        <v>0</v>
      </c>
      <c r="P5441">
        <v>49</v>
      </c>
      <c r="Q5441">
        <v>0</v>
      </c>
      <c r="R5441">
        <v>0</v>
      </c>
      <c r="S5441">
        <v>0</v>
      </c>
      <c r="T5441">
        <v>10</v>
      </c>
      <c r="U5441">
        <v>0</v>
      </c>
      <c r="V5441">
        <v>0</v>
      </c>
      <c r="W5441">
        <v>0</v>
      </c>
      <c r="X5441">
        <v>18.378121385716238</v>
      </c>
      <c r="Y5441">
        <v>0</v>
      </c>
      <c r="Z5441">
        <v>0</v>
      </c>
      <c r="AA5441">
        <v>0</v>
      </c>
      <c r="AB5441">
        <v>22.709489184201413</v>
      </c>
      <c r="AC5441">
        <v>0</v>
      </c>
      <c r="AD5441">
        <v>0</v>
      </c>
      <c r="AE5441">
        <v>41.087610569917651</v>
      </c>
    </row>
    <row r="5442" spans="1:31" x14ac:dyDescent="0.25">
      <c r="A5442">
        <v>1817152</v>
      </c>
      <c r="B5442">
        <v>1</v>
      </c>
      <c r="C5442" t="s">
        <v>80</v>
      </c>
      <c r="D5442" t="s">
        <v>96</v>
      </c>
      <c r="E5442" t="s">
        <v>131</v>
      </c>
      <c r="F5442" t="s">
        <v>15739</v>
      </c>
      <c r="G5442" t="s">
        <v>148</v>
      </c>
      <c r="H5442" t="s">
        <v>134</v>
      </c>
      <c r="I5442" t="s">
        <v>135</v>
      </c>
      <c r="J5442" t="s">
        <v>3</v>
      </c>
      <c r="K5442" t="s">
        <v>137</v>
      </c>
      <c r="L5442" t="s">
        <v>15740</v>
      </c>
      <c r="M5442" t="s">
        <v>15741</v>
      </c>
      <c r="N5442">
        <v>3.363611111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1.1964064520350945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1.1964064520350945</v>
      </c>
    </row>
    <row r="5443" spans="1:31" x14ac:dyDescent="0.25">
      <c r="A5443">
        <v>1817153</v>
      </c>
      <c r="B5443">
        <v>1</v>
      </c>
      <c r="C5443" t="s">
        <v>81</v>
      </c>
      <c r="D5443" t="s">
        <v>117</v>
      </c>
      <c r="E5443" t="s">
        <v>131</v>
      </c>
      <c r="F5443" t="s">
        <v>15742</v>
      </c>
      <c r="G5443" t="s">
        <v>231</v>
      </c>
      <c r="H5443" t="s">
        <v>134</v>
      </c>
      <c r="I5443" t="s">
        <v>135</v>
      </c>
      <c r="J5443" t="s">
        <v>136</v>
      </c>
      <c r="K5443" t="s">
        <v>137</v>
      </c>
      <c r="L5443" t="s">
        <v>15743</v>
      </c>
      <c r="M5443" t="s">
        <v>15744</v>
      </c>
      <c r="N5443">
        <v>1.465833333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0.17480055923168447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0.17480055923168447</v>
      </c>
    </row>
    <row r="5444" spans="1:31" x14ac:dyDescent="0.25">
      <c r="A5444">
        <v>1817155</v>
      </c>
      <c r="B5444">
        <v>1</v>
      </c>
      <c r="C5444" t="s">
        <v>81</v>
      </c>
      <c r="D5444" t="s">
        <v>128</v>
      </c>
      <c r="E5444" t="s">
        <v>140</v>
      </c>
      <c r="F5444" t="s">
        <v>15745</v>
      </c>
      <c r="G5444" t="s">
        <v>142</v>
      </c>
      <c r="H5444" t="s">
        <v>143</v>
      </c>
      <c r="I5444" t="s">
        <v>135</v>
      </c>
      <c r="J5444" t="s">
        <v>136</v>
      </c>
      <c r="K5444" t="s">
        <v>137</v>
      </c>
      <c r="L5444" t="s">
        <v>15746</v>
      </c>
      <c r="M5444" t="s">
        <v>15747</v>
      </c>
      <c r="N5444">
        <v>1.9472222219999999</v>
      </c>
      <c r="O5444">
        <v>0</v>
      </c>
      <c r="P5444">
        <v>0</v>
      </c>
      <c r="Q5444">
        <v>0</v>
      </c>
      <c r="R5444">
        <v>0</v>
      </c>
      <c r="S5444">
        <v>9</v>
      </c>
      <c r="T5444">
        <v>1</v>
      </c>
      <c r="U5444">
        <v>6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84.134158040357264</v>
      </c>
      <c r="AB5444">
        <v>1.584696176007875</v>
      </c>
      <c r="AC5444">
        <v>120.03211602782774</v>
      </c>
      <c r="AD5444">
        <v>0</v>
      </c>
      <c r="AE5444">
        <v>205.7509702441929</v>
      </c>
    </row>
    <row r="5445" spans="1:31" x14ac:dyDescent="0.25">
      <c r="A5445">
        <v>1817162</v>
      </c>
      <c r="B5445">
        <v>1</v>
      </c>
      <c r="C5445" t="s">
        <v>81</v>
      </c>
      <c r="D5445" t="s">
        <v>114</v>
      </c>
      <c r="E5445" t="s">
        <v>131</v>
      </c>
      <c r="F5445" t="s">
        <v>15748</v>
      </c>
      <c r="G5445" t="s">
        <v>231</v>
      </c>
      <c r="H5445" t="s">
        <v>134</v>
      </c>
      <c r="I5445" t="s">
        <v>135</v>
      </c>
      <c r="J5445" t="s">
        <v>136</v>
      </c>
      <c r="K5445" t="s">
        <v>137</v>
      </c>
      <c r="L5445" t="s">
        <v>15749</v>
      </c>
      <c r="M5445" t="s">
        <v>15750</v>
      </c>
      <c r="N5445">
        <v>2.682222222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0.30848981446250001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0.30848981446250001</v>
      </c>
    </row>
    <row r="5446" spans="1:31" x14ac:dyDescent="0.25">
      <c r="A5446">
        <v>1817164</v>
      </c>
      <c r="B5446">
        <v>1</v>
      </c>
      <c r="C5446" t="s">
        <v>81</v>
      </c>
      <c r="D5446" t="s">
        <v>112</v>
      </c>
      <c r="E5446" t="s">
        <v>193</v>
      </c>
      <c r="F5446" t="s">
        <v>15751</v>
      </c>
      <c r="G5446" t="s">
        <v>373</v>
      </c>
      <c r="H5446" t="s">
        <v>134</v>
      </c>
      <c r="I5446" t="s">
        <v>135</v>
      </c>
      <c r="J5446" t="s">
        <v>136</v>
      </c>
      <c r="K5446" t="s">
        <v>137</v>
      </c>
      <c r="L5446" t="s">
        <v>15752</v>
      </c>
      <c r="M5446" t="s">
        <v>15753</v>
      </c>
      <c r="N5446">
        <v>1.234722222</v>
      </c>
      <c r="O5446">
        <v>0</v>
      </c>
      <c r="P5446">
        <v>58</v>
      </c>
      <c r="Q5446">
        <v>0</v>
      </c>
      <c r="R5446">
        <v>15</v>
      </c>
      <c r="S5446">
        <v>0</v>
      </c>
      <c r="T5446">
        <v>7</v>
      </c>
      <c r="U5446">
        <v>0</v>
      </c>
      <c r="V5446">
        <v>0</v>
      </c>
      <c r="W5446">
        <v>0</v>
      </c>
      <c r="X5446">
        <v>13.079281367584512</v>
      </c>
      <c r="Y5446">
        <v>0</v>
      </c>
      <c r="Z5446">
        <v>0.15351912426435416</v>
      </c>
      <c r="AA5446">
        <v>0</v>
      </c>
      <c r="AB5446">
        <v>1.2781761817554134</v>
      </c>
      <c r="AC5446">
        <v>0</v>
      </c>
      <c r="AD5446">
        <v>0</v>
      </c>
      <c r="AE5446">
        <v>14.510976673604279</v>
      </c>
    </row>
    <row r="5447" spans="1:31" x14ac:dyDescent="0.25">
      <c r="A5447">
        <v>1817165</v>
      </c>
      <c r="B5447">
        <v>1</v>
      </c>
      <c r="C5447" t="s">
        <v>80</v>
      </c>
      <c r="D5447" t="s">
        <v>103</v>
      </c>
      <c r="E5447" t="s">
        <v>131</v>
      </c>
      <c r="F5447" t="s">
        <v>15754</v>
      </c>
      <c r="G5447" t="s">
        <v>148</v>
      </c>
      <c r="H5447" t="s">
        <v>134</v>
      </c>
      <c r="I5447" t="s">
        <v>135</v>
      </c>
      <c r="J5447" t="s">
        <v>136</v>
      </c>
      <c r="K5447" t="s">
        <v>137</v>
      </c>
      <c r="L5447" t="s">
        <v>15755</v>
      </c>
      <c r="M5447" t="s">
        <v>15756</v>
      </c>
      <c r="N5447">
        <v>3.4897222220000002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0.50599079911091249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0.50599079911091249</v>
      </c>
    </row>
    <row r="5448" spans="1:31" x14ac:dyDescent="0.25">
      <c r="A5448">
        <v>1817167</v>
      </c>
      <c r="B5448">
        <v>1</v>
      </c>
      <c r="C5448" t="s">
        <v>81</v>
      </c>
      <c r="D5448" t="s">
        <v>112</v>
      </c>
      <c r="E5448" t="s">
        <v>131</v>
      </c>
      <c r="F5448" t="s">
        <v>15757</v>
      </c>
      <c r="G5448" t="s">
        <v>231</v>
      </c>
      <c r="H5448" t="s">
        <v>134</v>
      </c>
      <c r="I5448" t="s">
        <v>135</v>
      </c>
      <c r="J5448" t="s">
        <v>136</v>
      </c>
      <c r="K5448" t="s">
        <v>137</v>
      </c>
      <c r="L5448" t="s">
        <v>15758</v>
      </c>
      <c r="M5448" t="s">
        <v>15759</v>
      </c>
      <c r="N5448">
        <v>3.4080555549999998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0.42526436160119174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0.42526436160119174</v>
      </c>
    </row>
    <row r="5449" spans="1:31" x14ac:dyDescent="0.25">
      <c r="A5449">
        <v>1817169</v>
      </c>
      <c r="B5449">
        <v>1</v>
      </c>
      <c r="C5449" t="s">
        <v>80</v>
      </c>
      <c r="D5449" t="s">
        <v>96</v>
      </c>
      <c r="E5449" t="s">
        <v>131</v>
      </c>
      <c r="F5449" t="s">
        <v>15760</v>
      </c>
      <c r="G5449" t="s">
        <v>148</v>
      </c>
      <c r="H5449" t="s">
        <v>134</v>
      </c>
      <c r="I5449" t="s">
        <v>135</v>
      </c>
      <c r="J5449" t="s">
        <v>136</v>
      </c>
      <c r="K5449" t="s">
        <v>137</v>
      </c>
      <c r="L5449" t="s">
        <v>15761</v>
      </c>
      <c r="M5449" t="s">
        <v>15762</v>
      </c>
      <c r="N5449">
        <v>3.2183333329999999</v>
      </c>
      <c r="O5449">
        <v>0</v>
      </c>
      <c r="P5449">
        <v>1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0.25172357745063334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0.25172357745063334</v>
      </c>
    </row>
    <row r="5450" spans="1:31" x14ac:dyDescent="0.25">
      <c r="A5450">
        <v>1817171</v>
      </c>
      <c r="B5450">
        <v>1</v>
      </c>
      <c r="C5450" t="s">
        <v>80</v>
      </c>
      <c r="D5450" t="s">
        <v>98</v>
      </c>
      <c r="E5450" t="s">
        <v>140</v>
      </c>
      <c r="F5450" t="s">
        <v>4195</v>
      </c>
      <c r="G5450" t="s">
        <v>158</v>
      </c>
      <c r="H5450" t="s">
        <v>143</v>
      </c>
      <c r="I5450" t="s">
        <v>135</v>
      </c>
      <c r="J5450" t="s">
        <v>136</v>
      </c>
      <c r="K5450" t="s">
        <v>137</v>
      </c>
      <c r="L5450" t="s">
        <v>15763</v>
      </c>
      <c r="M5450" t="s">
        <v>15764</v>
      </c>
      <c r="N5450">
        <v>0.14444444400000001</v>
      </c>
      <c r="O5450">
        <v>0</v>
      </c>
      <c r="P5450">
        <v>748</v>
      </c>
      <c r="Q5450">
        <v>0</v>
      </c>
      <c r="R5450">
        <v>324</v>
      </c>
      <c r="S5450">
        <v>3</v>
      </c>
      <c r="T5450">
        <v>163</v>
      </c>
      <c r="U5450">
        <v>0</v>
      </c>
      <c r="V5450">
        <v>0</v>
      </c>
      <c r="W5450">
        <v>0</v>
      </c>
      <c r="X5450">
        <v>30.813109979668656</v>
      </c>
      <c r="Y5450">
        <v>0</v>
      </c>
      <c r="Z5450">
        <v>18.04406647551269</v>
      </c>
      <c r="AA5450">
        <v>1.1559642050842434</v>
      </c>
      <c r="AB5450">
        <v>12.824142464770061</v>
      </c>
      <c r="AC5450">
        <v>0</v>
      </c>
      <c r="AD5450">
        <v>0</v>
      </c>
      <c r="AE5450">
        <v>62.837283125035654</v>
      </c>
    </row>
    <row r="5451" spans="1:31" x14ac:dyDescent="0.25">
      <c r="A5451">
        <v>1817172</v>
      </c>
      <c r="B5451">
        <v>1</v>
      </c>
      <c r="C5451" t="s">
        <v>81</v>
      </c>
      <c r="D5451" t="s">
        <v>116</v>
      </c>
      <c r="E5451" t="s">
        <v>176</v>
      </c>
      <c r="F5451" t="s">
        <v>15765</v>
      </c>
      <c r="G5451" t="s">
        <v>142</v>
      </c>
      <c r="H5451" t="s">
        <v>143</v>
      </c>
      <c r="I5451" t="s">
        <v>135</v>
      </c>
      <c r="J5451" t="s">
        <v>136</v>
      </c>
      <c r="K5451" t="s">
        <v>137</v>
      </c>
      <c r="L5451" t="s">
        <v>15766</v>
      </c>
      <c r="M5451" t="s">
        <v>15767</v>
      </c>
      <c r="N5451">
        <v>0.41749999999999998</v>
      </c>
      <c r="O5451">
        <v>0</v>
      </c>
      <c r="P5451">
        <v>635</v>
      </c>
      <c r="Q5451">
        <v>48</v>
      </c>
      <c r="R5451">
        <v>64</v>
      </c>
      <c r="S5451">
        <v>6</v>
      </c>
      <c r="T5451">
        <v>52</v>
      </c>
      <c r="U5451">
        <v>1</v>
      </c>
      <c r="V5451">
        <v>0</v>
      </c>
      <c r="W5451">
        <v>0</v>
      </c>
      <c r="X5451">
        <v>44.750125907887629</v>
      </c>
      <c r="Y5451">
        <v>25.175069204241868</v>
      </c>
      <c r="Z5451">
        <v>4.9581876435730612</v>
      </c>
      <c r="AA5451">
        <v>6.8198020524103065</v>
      </c>
      <c r="AB5451">
        <v>2.7830795027908706</v>
      </c>
      <c r="AC5451">
        <v>0.155894759502405</v>
      </c>
      <c r="AD5451">
        <v>0</v>
      </c>
      <c r="AE5451">
        <v>84.642159070406137</v>
      </c>
    </row>
    <row r="5452" spans="1:31" x14ac:dyDescent="0.25">
      <c r="A5452">
        <v>1817174</v>
      </c>
      <c r="B5452">
        <v>1</v>
      </c>
      <c r="C5452" t="s">
        <v>81</v>
      </c>
      <c r="D5452" t="s">
        <v>115</v>
      </c>
      <c r="E5452" t="s">
        <v>193</v>
      </c>
      <c r="F5452" t="s">
        <v>15768</v>
      </c>
      <c r="G5452" t="s">
        <v>235</v>
      </c>
      <c r="H5452" t="s">
        <v>134</v>
      </c>
      <c r="I5452" t="s">
        <v>135</v>
      </c>
      <c r="J5452" t="s">
        <v>136</v>
      </c>
      <c r="K5452" t="s">
        <v>137</v>
      </c>
      <c r="L5452" t="s">
        <v>15769</v>
      </c>
      <c r="M5452" t="s">
        <v>15770</v>
      </c>
      <c r="N5452">
        <v>1.5227777769999999</v>
      </c>
      <c r="O5452">
        <v>0</v>
      </c>
      <c r="P5452">
        <v>18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2.4441962785783287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2.4441962785783287</v>
      </c>
    </row>
    <row r="5453" spans="1:31" x14ac:dyDescent="0.25">
      <c r="A5453">
        <v>1817175</v>
      </c>
      <c r="B5453">
        <v>1</v>
      </c>
      <c r="C5453" t="s">
        <v>81</v>
      </c>
      <c r="D5453" t="s">
        <v>127</v>
      </c>
      <c r="E5453" t="s">
        <v>140</v>
      </c>
      <c r="F5453" t="s">
        <v>15771</v>
      </c>
      <c r="G5453" t="s">
        <v>142</v>
      </c>
      <c r="H5453" t="s">
        <v>143</v>
      </c>
      <c r="I5453" t="s">
        <v>135</v>
      </c>
      <c r="J5453" t="s">
        <v>136</v>
      </c>
      <c r="K5453" t="s">
        <v>137</v>
      </c>
      <c r="L5453" t="s">
        <v>15772</v>
      </c>
      <c r="M5453" t="s">
        <v>15773</v>
      </c>
      <c r="N5453">
        <v>1.748888888</v>
      </c>
      <c r="O5453">
        <v>0</v>
      </c>
      <c r="P5453">
        <v>3</v>
      </c>
      <c r="Q5453">
        <v>35</v>
      </c>
      <c r="R5453">
        <v>32</v>
      </c>
      <c r="S5453">
        <v>1</v>
      </c>
      <c r="T5453">
        <v>0</v>
      </c>
      <c r="U5453">
        <v>0</v>
      </c>
      <c r="V5453">
        <v>0</v>
      </c>
      <c r="W5453">
        <v>0</v>
      </c>
      <c r="X5453">
        <v>0.91279136514019121</v>
      </c>
      <c r="Y5453">
        <v>19.932370297559533</v>
      </c>
      <c r="Z5453">
        <v>19.871215641915281</v>
      </c>
      <c r="AA5453">
        <v>2.6684130889022937</v>
      </c>
      <c r="AB5453">
        <v>0</v>
      </c>
      <c r="AC5453">
        <v>0</v>
      </c>
      <c r="AD5453">
        <v>0</v>
      </c>
      <c r="AE5453">
        <v>43.384790393517299</v>
      </c>
    </row>
    <row r="5454" spans="1:31" x14ac:dyDescent="0.25">
      <c r="A5454">
        <v>1817176</v>
      </c>
      <c r="B5454">
        <v>1</v>
      </c>
      <c r="C5454" t="s">
        <v>80</v>
      </c>
      <c r="D5454" t="s">
        <v>107</v>
      </c>
      <c r="E5454" t="s">
        <v>291</v>
      </c>
      <c r="F5454" t="s">
        <v>15774</v>
      </c>
      <c r="G5454" t="s">
        <v>937</v>
      </c>
      <c r="H5454" t="s">
        <v>134</v>
      </c>
      <c r="I5454" t="s">
        <v>135</v>
      </c>
      <c r="J5454" t="s">
        <v>136</v>
      </c>
      <c r="K5454" t="s">
        <v>137</v>
      </c>
      <c r="L5454" t="s">
        <v>15775</v>
      </c>
      <c r="M5454" t="s">
        <v>15776</v>
      </c>
      <c r="N5454">
        <v>3.7683333330000002</v>
      </c>
      <c r="O5454">
        <v>0</v>
      </c>
      <c r="P5454">
        <v>36</v>
      </c>
      <c r="Q5454">
        <v>0</v>
      </c>
      <c r="R5454">
        <v>0</v>
      </c>
      <c r="S5454">
        <v>0</v>
      </c>
      <c r="T5454">
        <v>2</v>
      </c>
      <c r="U5454">
        <v>0</v>
      </c>
      <c r="V5454">
        <v>0</v>
      </c>
      <c r="W5454">
        <v>0</v>
      </c>
      <c r="X5454">
        <v>22.092527761064879</v>
      </c>
      <c r="Y5454">
        <v>0</v>
      </c>
      <c r="Z5454">
        <v>0</v>
      </c>
      <c r="AA5454">
        <v>0</v>
      </c>
      <c r="AB5454">
        <v>2.1015121788544686</v>
      </c>
      <c r="AC5454">
        <v>0</v>
      </c>
      <c r="AD5454">
        <v>0</v>
      </c>
      <c r="AE5454">
        <v>24.19403993991935</v>
      </c>
    </row>
    <row r="5455" spans="1:31" x14ac:dyDescent="0.25">
      <c r="A5455">
        <v>1817177</v>
      </c>
      <c r="B5455">
        <v>1</v>
      </c>
      <c r="C5455" t="s">
        <v>80</v>
      </c>
      <c r="D5455" t="s">
        <v>85</v>
      </c>
      <c r="E5455" t="s">
        <v>131</v>
      </c>
      <c r="F5455" t="s">
        <v>15777</v>
      </c>
      <c r="G5455" t="s">
        <v>209</v>
      </c>
      <c r="H5455" t="s">
        <v>134</v>
      </c>
      <c r="I5455" t="s">
        <v>135</v>
      </c>
      <c r="J5455" t="s">
        <v>136</v>
      </c>
      <c r="K5455" t="s">
        <v>137</v>
      </c>
      <c r="L5455" t="s">
        <v>15778</v>
      </c>
      <c r="M5455" t="s">
        <v>15779</v>
      </c>
      <c r="N5455">
        <v>1.5680555549999999</v>
      </c>
      <c r="O5455">
        <v>0</v>
      </c>
      <c r="P5455">
        <v>5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1.823104481295625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1.823104481295625</v>
      </c>
    </row>
    <row r="5456" spans="1:31" x14ac:dyDescent="0.25">
      <c r="A5456">
        <v>1817180</v>
      </c>
      <c r="B5456">
        <v>1</v>
      </c>
      <c r="C5456" t="s">
        <v>81</v>
      </c>
      <c r="D5456" t="s">
        <v>120</v>
      </c>
      <c r="E5456" t="s">
        <v>131</v>
      </c>
      <c r="F5456" t="s">
        <v>15780</v>
      </c>
      <c r="G5456" t="s">
        <v>231</v>
      </c>
      <c r="H5456" t="s">
        <v>134</v>
      </c>
      <c r="I5456" t="s">
        <v>135</v>
      </c>
      <c r="J5456" t="s">
        <v>136</v>
      </c>
      <c r="K5456" t="s">
        <v>137</v>
      </c>
      <c r="L5456" t="s">
        <v>15781</v>
      </c>
      <c r="M5456" t="s">
        <v>15782</v>
      </c>
      <c r="N5456">
        <v>2.074166666</v>
      </c>
      <c r="O5456">
        <v>0</v>
      </c>
      <c r="P5456">
        <v>1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2.5027879021166665E-4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2.5027879021166665E-4</v>
      </c>
    </row>
    <row r="5457" spans="1:31" x14ac:dyDescent="0.25">
      <c r="A5457">
        <v>1817182</v>
      </c>
      <c r="B5457">
        <v>1</v>
      </c>
      <c r="C5457" t="s">
        <v>81</v>
      </c>
      <c r="D5457" t="s">
        <v>123</v>
      </c>
      <c r="E5457" t="s">
        <v>140</v>
      </c>
      <c r="F5457" t="s">
        <v>15783</v>
      </c>
      <c r="G5457" t="s">
        <v>142</v>
      </c>
      <c r="H5457" t="s">
        <v>143</v>
      </c>
      <c r="I5457" t="s">
        <v>135</v>
      </c>
      <c r="J5457" t="s">
        <v>136</v>
      </c>
      <c r="K5457" t="s">
        <v>137</v>
      </c>
      <c r="L5457" t="s">
        <v>15784</v>
      </c>
      <c r="M5457" t="s">
        <v>15785</v>
      </c>
      <c r="N5457">
        <v>2.293055555</v>
      </c>
      <c r="O5457">
        <v>0</v>
      </c>
      <c r="P5457">
        <v>663</v>
      </c>
      <c r="Q5457">
        <v>5</v>
      </c>
      <c r="R5457">
        <v>27</v>
      </c>
      <c r="S5457">
        <v>3</v>
      </c>
      <c r="T5457">
        <v>38</v>
      </c>
      <c r="U5457">
        <v>1</v>
      </c>
      <c r="V5457">
        <v>0</v>
      </c>
      <c r="W5457">
        <v>0</v>
      </c>
      <c r="X5457">
        <v>219.11083714145275</v>
      </c>
      <c r="Y5457">
        <v>6.2366075346762342</v>
      </c>
      <c r="Z5457">
        <v>2.4104945200731702</v>
      </c>
      <c r="AA5457">
        <v>21.521749957520559</v>
      </c>
      <c r="AB5457">
        <v>12.61867301494012</v>
      </c>
      <c r="AC5457">
        <v>30.904987230355484</v>
      </c>
      <c r="AD5457">
        <v>0</v>
      </c>
      <c r="AE5457">
        <v>292.80334939901832</v>
      </c>
    </row>
    <row r="5458" spans="1:31" x14ac:dyDescent="0.25">
      <c r="A5458">
        <v>1817183</v>
      </c>
      <c r="B5458">
        <v>1</v>
      </c>
      <c r="C5458" t="s">
        <v>80</v>
      </c>
      <c r="D5458" t="s">
        <v>83</v>
      </c>
      <c r="E5458" t="s">
        <v>339</v>
      </c>
      <c r="F5458" t="s">
        <v>15786</v>
      </c>
      <c r="G5458" t="s">
        <v>142</v>
      </c>
      <c r="H5458" t="s">
        <v>143</v>
      </c>
      <c r="I5458" t="s">
        <v>135</v>
      </c>
      <c r="J5458" t="s">
        <v>136</v>
      </c>
      <c r="K5458" t="s">
        <v>137</v>
      </c>
      <c r="L5458" t="s">
        <v>15787</v>
      </c>
      <c r="M5458" t="s">
        <v>15788</v>
      </c>
      <c r="N5458">
        <v>0.77270277700000001</v>
      </c>
      <c r="O5458">
        <v>0</v>
      </c>
      <c r="P5458">
        <v>931</v>
      </c>
      <c r="Q5458">
        <v>0</v>
      </c>
      <c r="R5458">
        <v>29</v>
      </c>
      <c r="S5458">
        <v>4</v>
      </c>
      <c r="T5458">
        <v>2329</v>
      </c>
      <c r="U5458">
        <v>5</v>
      </c>
      <c r="V5458">
        <v>63</v>
      </c>
      <c r="W5458">
        <v>0</v>
      </c>
      <c r="X5458">
        <v>241.81074359436124</v>
      </c>
      <c r="Y5458">
        <v>0</v>
      </c>
      <c r="Z5458">
        <v>17.211010123622206</v>
      </c>
      <c r="AA5458">
        <v>94.538817430859595</v>
      </c>
      <c r="AB5458">
        <v>856.89545632710406</v>
      </c>
      <c r="AC5458">
        <v>216.27699897775781</v>
      </c>
      <c r="AD5458">
        <v>222.94922562972482</v>
      </c>
      <c r="AE5458">
        <v>1649.6822520834298</v>
      </c>
    </row>
    <row r="5459" spans="1:31" x14ac:dyDescent="0.25">
      <c r="A5459">
        <v>1817186</v>
      </c>
      <c r="B5459">
        <v>1</v>
      </c>
      <c r="C5459" t="s">
        <v>80</v>
      </c>
      <c r="D5459" t="s">
        <v>83</v>
      </c>
      <c r="E5459" t="s">
        <v>131</v>
      </c>
      <c r="F5459" t="s">
        <v>15789</v>
      </c>
      <c r="G5459" t="s">
        <v>279</v>
      </c>
      <c r="H5459" t="s">
        <v>134</v>
      </c>
      <c r="I5459" t="s">
        <v>135</v>
      </c>
      <c r="J5459" t="s">
        <v>136</v>
      </c>
      <c r="K5459" t="s">
        <v>137</v>
      </c>
      <c r="L5459" t="s">
        <v>15790</v>
      </c>
      <c r="M5459" t="s">
        <v>15791</v>
      </c>
      <c r="N5459">
        <v>2.5986111109999999</v>
      </c>
      <c r="O5459">
        <v>0</v>
      </c>
      <c r="P5459">
        <v>3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2.974825196304514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2.974825196304514</v>
      </c>
    </row>
    <row r="5460" spans="1:31" x14ac:dyDescent="0.25">
      <c r="A5460">
        <v>1817190</v>
      </c>
      <c r="B5460">
        <v>1</v>
      </c>
      <c r="C5460" t="s">
        <v>80</v>
      </c>
      <c r="D5460" t="s">
        <v>97</v>
      </c>
      <c r="E5460" t="s">
        <v>326</v>
      </c>
      <c r="F5460" t="s">
        <v>15792</v>
      </c>
      <c r="G5460" t="s">
        <v>299</v>
      </c>
      <c r="H5460" t="s">
        <v>134</v>
      </c>
      <c r="I5460" t="s">
        <v>135</v>
      </c>
      <c r="J5460" t="s">
        <v>136</v>
      </c>
      <c r="K5460" t="s">
        <v>137</v>
      </c>
      <c r="L5460" t="s">
        <v>15793</v>
      </c>
      <c r="M5460" t="s">
        <v>15794</v>
      </c>
      <c r="N5460">
        <v>1.5233333330000001</v>
      </c>
      <c r="O5460">
        <v>0</v>
      </c>
      <c r="P5460">
        <v>16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11.34396686954261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11.34396686954261</v>
      </c>
    </row>
    <row r="5461" spans="1:31" x14ac:dyDescent="0.25">
      <c r="A5461">
        <v>1817191</v>
      </c>
      <c r="B5461">
        <v>1</v>
      </c>
      <c r="C5461" t="s">
        <v>80</v>
      </c>
      <c r="D5461" t="s">
        <v>90</v>
      </c>
      <c r="E5461" t="s">
        <v>131</v>
      </c>
      <c r="F5461" t="s">
        <v>15795</v>
      </c>
      <c r="G5461" t="s">
        <v>231</v>
      </c>
      <c r="H5461" t="s">
        <v>134</v>
      </c>
      <c r="I5461" t="s">
        <v>135</v>
      </c>
      <c r="J5461" t="s">
        <v>136</v>
      </c>
      <c r="K5461" t="s">
        <v>137</v>
      </c>
      <c r="L5461" t="s">
        <v>15796</v>
      </c>
      <c r="M5461" t="s">
        <v>15797</v>
      </c>
      <c r="N5461">
        <v>1.2813888879999999</v>
      </c>
      <c r="O5461">
        <v>0</v>
      </c>
      <c r="P5461">
        <v>4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1.7454131464563558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1.7454131464563558</v>
      </c>
    </row>
    <row r="5462" spans="1:31" x14ac:dyDescent="0.25">
      <c r="A5462">
        <v>1817192</v>
      </c>
      <c r="B5462">
        <v>1</v>
      </c>
      <c r="C5462" t="s">
        <v>80</v>
      </c>
      <c r="D5462" t="s">
        <v>106</v>
      </c>
      <c r="E5462" t="s">
        <v>131</v>
      </c>
      <c r="F5462" t="s">
        <v>15798</v>
      </c>
      <c r="G5462" t="s">
        <v>231</v>
      </c>
      <c r="H5462" t="s">
        <v>134</v>
      </c>
      <c r="I5462" t="s">
        <v>135</v>
      </c>
      <c r="J5462" t="s">
        <v>136</v>
      </c>
      <c r="K5462" t="s">
        <v>137</v>
      </c>
      <c r="L5462" t="s">
        <v>15799</v>
      </c>
      <c r="M5462" t="s">
        <v>15800</v>
      </c>
      <c r="N5462">
        <v>3.2016666659999999</v>
      </c>
      <c r="O5462">
        <v>0</v>
      </c>
      <c r="P5462">
        <v>0</v>
      </c>
      <c r="Q5462">
        <v>0</v>
      </c>
      <c r="R5462">
        <v>1</v>
      </c>
      <c r="S5462">
        <v>0</v>
      </c>
      <c r="T5462">
        <v>1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0.19779818118271497</v>
      </c>
      <c r="AA5462">
        <v>0</v>
      </c>
      <c r="AB5462">
        <v>2.8686337250430505</v>
      </c>
      <c r="AC5462">
        <v>0</v>
      </c>
      <c r="AD5462">
        <v>0</v>
      </c>
      <c r="AE5462">
        <v>3.0664319062257652</v>
      </c>
    </row>
    <row r="5463" spans="1:31" x14ac:dyDescent="0.25">
      <c r="A5463">
        <v>1817199</v>
      </c>
      <c r="B5463">
        <v>1</v>
      </c>
      <c r="C5463" t="s">
        <v>81</v>
      </c>
      <c r="D5463" t="s">
        <v>118</v>
      </c>
      <c r="E5463" t="s">
        <v>176</v>
      </c>
      <c r="F5463" t="s">
        <v>15801</v>
      </c>
      <c r="G5463" t="s">
        <v>142</v>
      </c>
      <c r="H5463" t="s">
        <v>143</v>
      </c>
      <c r="I5463" t="s">
        <v>135</v>
      </c>
      <c r="J5463" t="s">
        <v>136</v>
      </c>
      <c r="K5463" t="s">
        <v>137</v>
      </c>
      <c r="L5463" t="s">
        <v>15802</v>
      </c>
      <c r="M5463" t="s">
        <v>15803</v>
      </c>
      <c r="N5463">
        <v>0.31194444399999999</v>
      </c>
      <c r="O5463">
        <v>0</v>
      </c>
      <c r="P5463">
        <v>8011</v>
      </c>
      <c r="Q5463">
        <v>1</v>
      </c>
      <c r="R5463">
        <v>74</v>
      </c>
      <c r="S5463">
        <v>47</v>
      </c>
      <c r="T5463">
        <v>589</v>
      </c>
      <c r="U5463">
        <v>1</v>
      </c>
      <c r="V5463">
        <v>2</v>
      </c>
      <c r="W5463">
        <v>0</v>
      </c>
      <c r="X5463">
        <v>569.37852413926157</v>
      </c>
      <c r="Y5463">
        <v>0</v>
      </c>
      <c r="Z5463">
        <v>6.8736600882002366</v>
      </c>
      <c r="AA5463">
        <v>39.846928310864982</v>
      </c>
      <c r="AB5463">
        <v>106.99478585834957</v>
      </c>
      <c r="AC5463">
        <v>15.190016179110426</v>
      </c>
      <c r="AD5463">
        <v>0.54405526389692682</v>
      </c>
      <c r="AE5463">
        <v>738.82796983968376</v>
      </c>
    </row>
    <row r="5464" spans="1:31" x14ac:dyDescent="0.25">
      <c r="A5464">
        <v>1817204</v>
      </c>
      <c r="B5464">
        <v>1</v>
      </c>
      <c r="C5464" t="s">
        <v>80</v>
      </c>
      <c r="D5464" t="s">
        <v>84</v>
      </c>
      <c r="E5464" t="s">
        <v>193</v>
      </c>
      <c r="F5464" t="s">
        <v>15804</v>
      </c>
      <c r="G5464" t="s">
        <v>826</v>
      </c>
      <c r="H5464" t="s">
        <v>134</v>
      </c>
      <c r="I5464" t="s">
        <v>135</v>
      </c>
      <c r="J5464" t="s">
        <v>136</v>
      </c>
      <c r="K5464" t="s">
        <v>137</v>
      </c>
      <c r="L5464" t="s">
        <v>15805</v>
      </c>
      <c r="M5464" t="s">
        <v>15806</v>
      </c>
      <c r="N5464">
        <v>4.3008333329999999</v>
      </c>
      <c r="O5464">
        <v>0</v>
      </c>
      <c r="P5464">
        <v>210</v>
      </c>
      <c r="Q5464">
        <v>0</v>
      </c>
      <c r="R5464">
        <v>0</v>
      </c>
      <c r="S5464">
        <v>0</v>
      </c>
      <c r="T5464">
        <v>8</v>
      </c>
      <c r="U5464">
        <v>0</v>
      </c>
      <c r="V5464">
        <v>0</v>
      </c>
      <c r="W5464">
        <v>0</v>
      </c>
      <c r="X5464">
        <v>234.23304636714525</v>
      </c>
      <c r="Y5464">
        <v>0</v>
      </c>
      <c r="Z5464">
        <v>0</v>
      </c>
      <c r="AA5464">
        <v>0</v>
      </c>
      <c r="AB5464">
        <v>10.67484408458035</v>
      </c>
      <c r="AC5464">
        <v>0</v>
      </c>
      <c r="AD5464">
        <v>0</v>
      </c>
      <c r="AE5464">
        <v>244.90789045172559</v>
      </c>
    </row>
    <row r="5465" spans="1:31" x14ac:dyDescent="0.25">
      <c r="A5465">
        <v>1817206</v>
      </c>
      <c r="B5465">
        <v>1</v>
      </c>
      <c r="C5465" t="s">
        <v>80</v>
      </c>
      <c r="D5465" t="s">
        <v>85</v>
      </c>
      <c r="E5465" t="s">
        <v>291</v>
      </c>
      <c r="F5465" t="s">
        <v>15807</v>
      </c>
      <c r="G5465" t="s">
        <v>475</v>
      </c>
      <c r="H5465" t="s">
        <v>134</v>
      </c>
      <c r="I5465" t="s">
        <v>135</v>
      </c>
      <c r="J5465" t="s">
        <v>136</v>
      </c>
      <c r="K5465" t="s">
        <v>137</v>
      </c>
      <c r="L5465" t="s">
        <v>15808</v>
      </c>
      <c r="M5465" t="s">
        <v>15809</v>
      </c>
      <c r="N5465">
        <v>1.5319444440000001</v>
      </c>
      <c r="O5465">
        <v>0</v>
      </c>
      <c r="P5465">
        <v>248</v>
      </c>
      <c r="Q5465">
        <v>0</v>
      </c>
      <c r="R5465">
        <v>0</v>
      </c>
      <c r="S5465">
        <v>0</v>
      </c>
      <c r="T5465">
        <v>11</v>
      </c>
      <c r="U5465">
        <v>0</v>
      </c>
      <c r="V5465">
        <v>0</v>
      </c>
      <c r="W5465">
        <v>0</v>
      </c>
      <c r="X5465">
        <v>100.13110978618474</v>
      </c>
      <c r="Y5465">
        <v>0</v>
      </c>
      <c r="Z5465">
        <v>0</v>
      </c>
      <c r="AA5465">
        <v>0</v>
      </c>
      <c r="AB5465">
        <v>3.9701477671818668</v>
      </c>
      <c r="AC5465">
        <v>0</v>
      </c>
      <c r="AD5465">
        <v>0</v>
      </c>
      <c r="AE5465">
        <v>104.10125755336661</v>
      </c>
    </row>
    <row r="5466" spans="1:31" x14ac:dyDescent="0.25">
      <c r="A5466">
        <v>1817207</v>
      </c>
      <c r="B5466">
        <v>1</v>
      </c>
      <c r="C5466" t="s">
        <v>81</v>
      </c>
      <c r="D5466" t="s">
        <v>113</v>
      </c>
      <c r="E5466" t="s">
        <v>131</v>
      </c>
      <c r="F5466" t="s">
        <v>15810</v>
      </c>
      <c r="G5466" t="s">
        <v>231</v>
      </c>
      <c r="H5466" t="s">
        <v>134</v>
      </c>
      <c r="I5466" t="s">
        <v>135</v>
      </c>
      <c r="J5466" t="s">
        <v>136</v>
      </c>
      <c r="K5466" t="s">
        <v>137</v>
      </c>
      <c r="L5466" t="s">
        <v>15811</v>
      </c>
      <c r="M5466" t="s">
        <v>15812</v>
      </c>
      <c r="N5466">
        <v>1.612777777</v>
      </c>
      <c r="O5466">
        <v>0</v>
      </c>
      <c r="P5466">
        <v>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0.53915402626359177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0.53915402626359177</v>
      </c>
    </row>
    <row r="5467" spans="1:31" x14ac:dyDescent="0.25">
      <c r="A5467">
        <v>1817209</v>
      </c>
      <c r="B5467">
        <v>1</v>
      </c>
      <c r="C5467" t="s">
        <v>81</v>
      </c>
      <c r="D5467" t="s">
        <v>123</v>
      </c>
      <c r="E5467" t="s">
        <v>146</v>
      </c>
      <c r="F5467" t="s">
        <v>15813</v>
      </c>
      <c r="G5467" t="s">
        <v>142</v>
      </c>
      <c r="H5467" t="s">
        <v>143</v>
      </c>
      <c r="I5467" t="s">
        <v>135</v>
      </c>
      <c r="J5467" t="s">
        <v>136</v>
      </c>
      <c r="K5467" t="s">
        <v>137</v>
      </c>
      <c r="L5467" t="s">
        <v>15814</v>
      </c>
      <c r="M5467" t="s">
        <v>15815</v>
      </c>
      <c r="N5467">
        <v>0.525277777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292</v>
      </c>
      <c r="U5467">
        <v>0</v>
      </c>
      <c r="V5467">
        <v>21</v>
      </c>
      <c r="W5467">
        <v>0</v>
      </c>
      <c r="X5467">
        <v>0.11149204724889</v>
      </c>
      <c r="Y5467">
        <v>0</v>
      </c>
      <c r="Z5467">
        <v>0</v>
      </c>
      <c r="AA5467">
        <v>0</v>
      </c>
      <c r="AB5467">
        <v>220.44585005382953</v>
      </c>
      <c r="AC5467">
        <v>0</v>
      </c>
      <c r="AD5467">
        <v>91.679901625196962</v>
      </c>
      <c r="AE5467">
        <v>312.23724372627538</v>
      </c>
    </row>
    <row r="5468" spans="1:31" x14ac:dyDescent="0.25">
      <c r="A5468">
        <v>1817211</v>
      </c>
      <c r="B5468">
        <v>1</v>
      </c>
      <c r="C5468" t="s">
        <v>81</v>
      </c>
      <c r="D5468" t="s">
        <v>115</v>
      </c>
      <c r="E5468" t="s">
        <v>140</v>
      </c>
      <c r="F5468" t="s">
        <v>15816</v>
      </c>
      <c r="G5468" t="s">
        <v>612</v>
      </c>
      <c r="H5468" t="s">
        <v>143</v>
      </c>
      <c r="I5468" t="s">
        <v>135</v>
      </c>
      <c r="J5468" t="s">
        <v>3</v>
      </c>
      <c r="K5468" t="s">
        <v>137</v>
      </c>
      <c r="L5468" t="s">
        <v>15817</v>
      </c>
      <c r="M5468" t="s">
        <v>15818</v>
      </c>
      <c r="N5468">
        <v>2.0719444440000001</v>
      </c>
      <c r="O5468">
        <v>0</v>
      </c>
      <c r="P5468">
        <v>226</v>
      </c>
      <c r="Q5468">
        <v>0</v>
      </c>
      <c r="R5468">
        <v>44</v>
      </c>
      <c r="S5468">
        <v>5</v>
      </c>
      <c r="T5468">
        <v>21</v>
      </c>
      <c r="U5468">
        <v>0</v>
      </c>
      <c r="V5468">
        <v>0</v>
      </c>
      <c r="W5468">
        <v>0</v>
      </c>
      <c r="X5468">
        <v>51.196148669475605</v>
      </c>
      <c r="Y5468">
        <v>0</v>
      </c>
      <c r="Z5468">
        <v>21.553667963689801</v>
      </c>
      <c r="AA5468">
        <v>44.291466126340197</v>
      </c>
      <c r="AB5468">
        <v>32.674623846022243</v>
      </c>
      <c r="AC5468">
        <v>0</v>
      </c>
      <c r="AD5468">
        <v>0</v>
      </c>
      <c r="AE5468">
        <v>149.71590660552783</v>
      </c>
    </row>
    <row r="5469" spans="1:31" x14ac:dyDescent="0.25">
      <c r="A5469">
        <v>1817213</v>
      </c>
      <c r="B5469">
        <v>1</v>
      </c>
      <c r="C5469" t="s">
        <v>80</v>
      </c>
      <c r="D5469" t="s">
        <v>83</v>
      </c>
      <c r="E5469" t="s">
        <v>146</v>
      </c>
      <c r="F5469" t="s">
        <v>15819</v>
      </c>
      <c r="G5469" t="s">
        <v>142</v>
      </c>
      <c r="H5469" t="s">
        <v>143</v>
      </c>
      <c r="I5469" t="s">
        <v>135</v>
      </c>
      <c r="J5469" t="s">
        <v>136</v>
      </c>
      <c r="K5469" t="s">
        <v>137</v>
      </c>
      <c r="L5469" t="s">
        <v>15820</v>
      </c>
      <c r="M5469" t="s">
        <v>15821</v>
      </c>
      <c r="N5469">
        <v>4.392222222</v>
      </c>
      <c r="O5469">
        <v>0</v>
      </c>
      <c r="P5469">
        <v>892</v>
      </c>
      <c r="Q5469">
        <v>0</v>
      </c>
      <c r="R5469">
        <v>12</v>
      </c>
      <c r="S5469">
        <v>9</v>
      </c>
      <c r="T5469">
        <v>39</v>
      </c>
      <c r="U5469">
        <v>1</v>
      </c>
      <c r="V5469">
        <v>3</v>
      </c>
      <c r="W5469">
        <v>0</v>
      </c>
      <c r="X5469">
        <v>1222.4557177988668</v>
      </c>
      <c r="Y5469">
        <v>0</v>
      </c>
      <c r="Z5469">
        <v>51.295908764850488</v>
      </c>
      <c r="AA5469">
        <v>501.32305845878119</v>
      </c>
      <c r="AB5469">
        <v>110.23668292480856</v>
      </c>
      <c r="AC5469">
        <v>25.617560111418673</v>
      </c>
      <c r="AD5469">
        <v>180.12324084560541</v>
      </c>
      <c r="AE5469">
        <v>2091.0521689043312</v>
      </c>
    </row>
    <row r="5470" spans="1:31" x14ac:dyDescent="0.25">
      <c r="A5470">
        <v>1817215</v>
      </c>
      <c r="B5470">
        <v>1</v>
      </c>
      <c r="C5470" t="s">
        <v>80</v>
      </c>
      <c r="D5470" t="s">
        <v>92</v>
      </c>
      <c r="E5470" t="s">
        <v>131</v>
      </c>
      <c r="F5470" t="s">
        <v>15822</v>
      </c>
      <c r="G5470" t="s">
        <v>231</v>
      </c>
      <c r="H5470" t="s">
        <v>134</v>
      </c>
      <c r="I5470" t="s">
        <v>135</v>
      </c>
      <c r="J5470" t="s">
        <v>136</v>
      </c>
      <c r="K5470" t="s">
        <v>137</v>
      </c>
      <c r="L5470" t="s">
        <v>15823</v>
      </c>
      <c r="M5470" t="s">
        <v>15824</v>
      </c>
      <c r="N5470">
        <v>4.0122222220000001</v>
      </c>
      <c r="O5470">
        <v>0</v>
      </c>
      <c r="P5470">
        <v>1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0.30847069186243331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0.30847069186243331</v>
      </c>
    </row>
    <row r="5471" spans="1:31" x14ac:dyDescent="0.25">
      <c r="A5471">
        <v>1817216</v>
      </c>
      <c r="B5471">
        <v>1</v>
      </c>
      <c r="C5471" t="s">
        <v>81</v>
      </c>
      <c r="D5471" t="s">
        <v>112</v>
      </c>
      <c r="E5471" t="s">
        <v>146</v>
      </c>
      <c r="F5471" t="s">
        <v>15825</v>
      </c>
      <c r="G5471" t="s">
        <v>170</v>
      </c>
      <c r="H5471" t="s">
        <v>143</v>
      </c>
      <c r="I5471" t="s">
        <v>135</v>
      </c>
      <c r="J5471" t="s">
        <v>136</v>
      </c>
      <c r="K5471" t="s">
        <v>137</v>
      </c>
      <c r="L5471" t="s">
        <v>15826</v>
      </c>
      <c r="M5471" t="s">
        <v>15827</v>
      </c>
      <c r="N5471">
        <v>3.1147222220000002</v>
      </c>
      <c r="O5471">
        <v>0</v>
      </c>
      <c r="P5471">
        <v>281</v>
      </c>
      <c r="Q5471">
        <v>0</v>
      </c>
      <c r="R5471">
        <v>21</v>
      </c>
      <c r="S5471">
        <v>0</v>
      </c>
      <c r="T5471">
        <v>28</v>
      </c>
      <c r="U5471">
        <v>0</v>
      </c>
      <c r="V5471">
        <v>0</v>
      </c>
      <c r="W5471">
        <v>0</v>
      </c>
      <c r="X5471">
        <v>204.69137349217337</v>
      </c>
      <c r="Y5471">
        <v>0</v>
      </c>
      <c r="Z5471">
        <v>6.041571477932858</v>
      </c>
      <c r="AA5471">
        <v>0</v>
      </c>
      <c r="AB5471">
        <v>17.200660482408864</v>
      </c>
      <c r="AC5471">
        <v>0</v>
      </c>
      <c r="AD5471">
        <v>0</v>
      </c>
      <c r="AE5471">
        <v>227.93360545251508</v>
      </c>
    </row>
    <row r="5472" spans="1:31" x14ac:dyDescent="0.25">
      <c r="A5472">
        <v>1817219</v>
      </c>
      <c r="B5472">
        <v>1</v>
      </c>
      <c r="C5472" t="s">
        <v>80</v>
      </c>
      <c r="D5472" t="s">
        <v>96</v>
      </c>
      <c r="E5472" t="s">
        <v>131</v>
      </c>
      <c r="F5472" t="s">
        <v>15828</v>
      </c>
      <c r="G5472" t="s">
        <v>133</v>
      </c>
      <c r="H5472" t="s">
        <v>134</v>
      </c>
      <c r="I5472" t="s">
        <v>135</v>
      </c>
      <c r="J5472" t="s">
        <v>136</v>
      </c>
      <c r="K5472" t="s">
        <v>137</v>
      </c>
      <c r="L5472" t="s">
        <v>15829</v>
      </c>
      <c r="M5472" t="s">
        <v>15830</v>
      </c>
      <c r="N5472">
        <v>2.1669444439999999</v>
      </c>
      <c r="O5472">
        <v>0</v>
      </c>
      <c r="P5472">
        <v>2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0.27548752622671002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0.27548752622671002</v>
      </c>
    </row>
    <row r="5473" spans="1:31" x14ac:dyDescent="0.25">
      <c r="A5473">
        <v>1817220</v>
      </c>
      <c r="B5473">
        <v>1</v>
      </c>
      <c r="C5473" t="s">
        <v>81</v>
      </c>
      <c r="D5473" t="s">
        <v>127</v>
      </c>
      <c r="E5473" t="s">
        <v>131</v>
      </c>
      <c r="F5473" t="s">
        <v>15831</v>
      </c>
      <c r="G5473" t="s">
        <v>231</v>
      </c>
      <c r="H5473" t="s">
        <v>134</v>
      </c>
      <c r="I5473" t="s">
        <v>135</v>
      </c>
      <c r="J5473" t="s">
        <v>136</v>
      </c>
      <c r="K5473" t="s">
        <v>137</v>
      </c>
      <c r="L5473" t="s">
        <v>15832</v>
      </c>
      <c r="M5473" t="s">
        <v>15833</v>
      </c>
      <c r="N5473">
        <v>2.3830555549999999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0.75598371731667791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0.75598371731667791</v>
      </c>
    </row>
    <row r="5474" spans="1:31" x14ac:dyDescent="0.25">
      <c r="A5474">
        <v>1817222</v>
      </c>
      <c r="B5474">
        <v>1</v>
      </c>
      <c r="C5474" t="s">
        <v>80</v>
      </c>
      <c r="D5474" t="s">
        <v>103</v>
      </c>
      <c r="E5474" t="s">
        <v>131</v>
      </c>
      <c r="F5474" t="s">
        <v>15834</v>
      </c>
      <c r="G5474" t="s">
        <v>231</v>
      </c>
      <c r="H5474" t="s">
        <v>134</v>
      </c>
      <c r="I5474" t="s">
        <v>135</v>
      </c>
      <c r="J5474" t="s">
        <v>136</v>
      </c>
      <c r="K5474" t="s">
        <v>137</v>
      </c>
      <c r="L5474" t="s">
        <v>15835</v>
      </c>
      <c r="M5474" t="s">
        <v>15836</v>
      </c>
      <c r="N5474">
        <v>1.007222222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1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0.90708205261756669</v>
      </c>
      <c r="AC5474">
        <v>0</v>
      </c>
      <c r="AD5474">
        <v>0</v>
      </c>
      <c r="AE5474">
        <v>0.90708205261756669</v>
      </c>
    </row>
    <row r="5475" spans="1:31" x14ac:dyDescent="0.25">
      <c r="A5475">
        <v>1817223</v>
      </c>
      <c r="B5475">
        <v>1</v>
      </c>
      <c r="C5475" t="s">
        <v>80</v>
      </c>
      <c r="D5475" t="s">
        <v>94</v>
      </c>
      <c r="E5475" t="s">
        <v>131</v>
      </c>
      <c r="F5475" t="s">
        <v>15837</v>
      </c>
      <c r="G5475" t="s">
        <v>279</v>
      </c>
      <c r="H5475" t="s">
        <v>134</v>
      </c>
      <c r="I5475" t="s">
        <v>135</v>
      </c>
      <c r="J5475" t="s">
        <v>136</v>
      </c>
      <c r="K5475" t="s">
        <v>137</v>
      </c>
      <c r="L5475" t="s">
        <v>15838</v>
      </c>
      <c r="M5475" t="s">
        <v>15839</v>
      </c>
      <c r="N5475">
        <v>1.937777777</v>
      </c>
      <c r="O5475">
        <v>0</v>
      </c>
      <c r="P5475">
        <v>9</v>
      </c>
      <c r="Q5475">
        <v>0</v>
      </c>
      <c r="R5475">
        <v>0</v>
      </c>
      <c r="S5475">
        <v>0</v>
      </c>
      <c r="T5475">
        <v>2</v>
      </c>
      <c r="U5475">
        <v>0</v>
      </c>
      <c r="V5475">
        <v>0</v>
      </c>
      <c r="W5475">
        <v>0</v>
      </c>
      <c r="X5475">
        <v>6.1418697426431432</v>
      </c>
      <c r="Y5475">
        <v>0</v>
      </c>
      <c r="Z5475">
        <v>0</v>
      </c>
      <c r="AA5475">
        <v>0</v>
      </c>
      <c r="AB5475">
        <v>1.2188322739215001</v>
      </c>
      <c r="AC5475">
        <v>0</v>
      </c>
      <c r="AD5475">
        <v>0</v>
      </c>
      <c r="AE5475">
        <v>7.3607020165646428</v>
      </c>
    </row>
    <row r="5476" spans="1:31" x14ac:dyDescent="0.25">
      <c r="A5476">
        <v>1817227</v>
      </c>
      <c r="B5476">
        <v>1</v>
      </c>
      <c r="C5476" t="s">
        <v>80</v>
      </c>
      <c r="D5476" t="s">
        <v>85</v>
      </c>
      <c r="E5476" t="s">
        <v>131</v>
      </c>
      <c r="F5476" t="s">
        <v>15840</v>
      </c>
      <c r="G5476" t="s">
        <v>209</v>
      </c>
      <c r="H5476" t="s">
        <v>134</v>
      </c>
      <c r="I5476" t="s">
        <v>135</v>
      </c>
      <c r="J5476" t="s">
        <v>136</v>
      </c>
      <c r="K5476" t="s">
        <v>137</v>
      </c>
      <c r="L5476" t="s">
        <v>15841</v>
      </c>
      <c r="M5476" t="s">
        <v>15842</v>
      </c>
      <c r="N5476">
        <v>3.8366666660000002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1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157.65900033619084</v>
      </c>
      <c r="AC5476">
        <v>0</v>
      </c>
      <c r="AD5476">
        <v>0</v>
      </c>
      <c r="AE5476">
        <v>157.65900033619084</v>
      </c>
    </row>
    <row r="5477" spans="1:31" x14ac:dyDescent="0.25">
      <c r="A5477">
        <v>1817230</v>
      </c>
      <c r="B5477">
        <v>1</v>
      </c>
      <c r="C5477" t="s">
        <v>80</v>
      </c>
      <c r="D5477" t="s">
        <v>92</v>
      </c>
      <c r="E5477" t="s">
        <v>131</v>
      </c>
      <c r="F5477" t="s">
        <v>15843</v>
      </c>
      <c r="G5477" t="s">
        <v>209</v>
      </c>
      <c r="H5477" t="s">
        <v>134</v>
      </c>
      <c r="I5477" t="s">
        <v>135</v>
      </c>
      <c r="J5477" t="s">
        <v>136</v>
      </c>
      <c r="K5477" t="s">
        <v>137</v>
      </c>
      <c r="L5477" t="s">
        <v>15844</v>
      </c>
      <c r="M5477" t="s">
        <v>15845</v>
      </c>
      <c r="N5477">
        <v>7.846944444</v>
      </c>
      <c r="O5477">
        <v>0</v>
      </c>
      <c r="P5477">
        <v>15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33.891682338166085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33.891682338166085</v>
      </c>
    </row>
    <row r="5478" spans="1:31" x14ac:dyDescent="0.25">
      <c r="A5478">
        <v>1817231</v>
      </c>
      <c r="B5478">
        <v>1</v>
      </c>
      <c r="C5478" t="s">
        <v>81</v>
      </c>
      <c r="D5478" t="s">
        <v>123</v>
      </c>
      <c r="E5478" t="s">
        <v>131</v>
      </c>
      <c r="F5478" t="s">
        <v>15846</v>
      </c>
      <c r="G5478" t="s">
        <v>231</v>
      </c>
      <c r="H5478" t="s">
        <v>134</v>
      </c>
      <c r="I5478" t="s">
        <v>135</v>
      </c>
      <c r="J5478" t="s">
        <v>136</v>
      </c>
      <c r="K5478" t="s">
        <v>137</v>
      </c>
      <c r="L5478" t="s">
        <v>15847</v>
      </c>
      <c r="M5478" t="s">
        <v>15848</v>
      </c>
      <c r="N5478">
        <v>2.219166666</v>
      </c>
      <c r="O5478">
        <v>0</v>
      </c>
      <c r="P5478">
        <v>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0.16786433868411277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0.16786433868411277</v>
      </c>
    </row>
    <row r="5479" spans="1:31" x14ac:dyDescent="0.25">
      <c r="A5479">
        <v>1817232</v>
      </c>
      <c r="B5479">
        <v>1</v>
      </c>
      <c r="C5479" t="s">
        <v>80</v>
      </c>
      <c r="D5479" t="s">
        <v>110</v>
      </c>
      <c r="E5479" t="s">
        <v>339</v>
      </c>
      <c r="F5479" t="s">
        <v>15849</v>
      </c>
      <c r="G5479" t="s">
        <v>158</v>
      </c>
      <c r="H5479" t="s">
        <v>143</v>
      </c>
      <c r="I5479" t="s">
        <v>199</v>
      </c>
      <c r="J5479" t="s">
        <v>136</v>
      </c>
      <c r="K5479" t="s">
        <v>137</v>
      </c>
      <c r="L5479" t="s">
        <v>15850</v>
      </c>
      <c r="M5479" t="s">
        <v>15851</v>
      </c>
      <c r="N5479">
        <v>2.4722221999999999E-2</v>
      </c>
      <c r="O5479">
        <v>0</v>
      </c>
      <c r="P5479">
        <v>4068</v>
      </c>
      <c r="Q5479">
        <v>0</v>
      </c>
      <c r="R5479">
        <v>0</v>
      </c>
      <c r="S5479">
        <v>0</v>
      </c>
      <c r="T5479">
        <v>432</v>
      </c>
      <c r="U5479">
        <v>0</v>
      </c>
      <c r="V5479">
        <v>0</v>
      </c>
      <c r="W5479">
        <v>0</v>
      </c>
      <c r="X5479">
        <v>30.272071772710184</v>
      </c>
      <c r="Y5479">
        <v>0</v>
      </c>
      <c r="Z5479">
        <v>0</v>
      </c>
      <c r="AA5479">
        <v>0</v>
      </c>
      <c r="AB5479">
        <v>3.2980798508320581</v>
      </c>
      <c r="AC5479">
        <v>0</v>
      </c>
      <c r="AD5479">
        <v>0</v>
      </c>
      <c r="AE5479">
        <v>33.570151623542245</v>
      </c>
    </row>
    <row r="5480" spans="1:31" x14ac:dyDescent="0.25">
      <c r="A5480">
        <v>1817233</v>
      </c>
      <c r="B5480">
        <v>1</v>
      </c>
      <c r="C5480" t="s">
        <v>80</v>
      </c>
      <c r="D5480" t="s">
        <v>96</v>
      </c>
      <c r="E5480" t="s">
        <v>131</v>
      </c>
      <c r="F5480" t="s">
        <v>15852</v>
      </c>
      <c r="G5480" t="s">
        <v>133</v>
      </c>
      <c r="H5480" t="s">
        <v>134</v>
      </c>
      <c r="I5480" t="s">
        <v>135</v>
      </c>
      <c r="J5480" t="s">
        <v>136</v>
      </c>
      <c r="K5480" t="s">
        <v>137</v>
      </c>
      <c r="L5480" t="s">
        <v>15853</v>
      </c>
      <c r="M5480" t="s">
        <v>15854</v>
      </c>
      <c r="N5480">
        <v>3.7733333330000001</v>
      </c>
      <c r="O5480">
        <v>0</v>
      </c>
      <c r="P5480">
        <v>2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1.0150283604268502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1.0150283604268502</v>
      </c>
    </row>
    <row r="5481" spans="1:31" x14ac:dyDescent="0.25">
      <c r="A5481">
        <v>1817234</v>
      </c>
      <c r="B5481">
        <v>1</v>
      </c>
      <c r="C5481" t="s">
        <v>80</v>
      </c>
      <c r="D5481" t="s">
        <v>98</v>
      </c>
      <c r="E5481" t="s">
        <v>193</v>
      </c>
      <c r="F5481" t="s">
        <v>15855</v>
      </c>
      <c r="G5481" t="s">
        <v>235</v>
      </c>
      <c r="H5481" t="s">
        <v>134</v>
      </c>
      <c r="I5481" t="s">
        <v>135</v>
      </c>
      <c r="J5481" t="s">
        <v>136</v>
      </c>
      <c r="K5481" t="s">
        <v>137</v>
      </c>
      <c r="L5481" t="s">
        <v>15856</v>
      </c>
      <c r="M5481" t="s">
        <v>15857</v>
      </c>
      <c r="N5481">
        <v>3.926388888</v>
      </c>
      <c r="O5481">
        <v>0</v>
      </c>
      <c r="P5481">
        <v>0</v>
      </c>
      <c r="Q5481">
        <v>0</v>
      </c>
      <c r="R5481">
        <v>2</v>
      </c>
      <c r="S5481">
        <v>0</v>
      </c>
      <c r="T5481">
        <v>1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1.0407465482090668</v>
      </c>
      <c r="AA5481">
        <v>0</v>
      </c>
      <c r="AB5481">
        <v>16.524956810092547</v>
      </c>
      <c r="AC5481">
        <v>0</v>
      </c>
      <c r="AD5481">
        <v>0</v>
      </c>
      <c r="AE5481">
        <v>17.565703358301615</v>
      </c>
    </row>
    <row r="5482" spans="1:31" x14ac:dyDescent="0.25">
      <c r="A5482">
        <v>1817235</v>
      </c>
      <c r="B5482">
        <v>1</v>
      </c>
      <c r="C5482" t="s">
        <v>80</v>
      </c>
      <c r="D5482" t="s">
        <v>97</v>
      </c>
      <c r="E5482" t="s">
        <v>131</v>
      </c>
      <c r="F5482" t="s">
        <v>15858</v>
      </c>
      <c r="G5482" t="s">
        <v>231</v>
      </c>
      <c r="H5482" t="s">
        <v>134</v>
      </c>
      <c r="I5482" t="s">
        <v>135</v>
      </c>
      <c r="J5482" t="s">
        <v>136</v>
      </c>
      <c r="K5482" t="s">
        <v>137</v>
      </c>
      <c r="L5482" t="s">
        <v>15859</v>
      </c>
      <c r="M5482" t="s">
        <v>15860</v>
      </c>
      <c r="N5482">
        <v>1.375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0.31892257166595001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0.31892257166595001</v>
      </c>
    </row>
    <row r="5483" spans="1:31" x14ac:dyDescent="0.25">
      <c r="A5483">
        <v>1817236</v>
      </c>
      <c r="B5483">
        <v>1</v>
      </c>
      <c r="C5483" t="s">
        <v>80</v>
      </c>
      <c r="D5483" t="s">
        <v>104</v>
      </c>
      <c r="E5483" t="s">
        <v>193</v>
      </c>
      <c r="F5483" t="s">
        <v>15861</v>
      </c>
      <c r="G5483" t="s">
        <v>826</v>
      </c>
      <c r="H5483" t="s">
        <v>134</v>
      </c>
      <c r="I5483" t="s">
        <v>135</v>
      </c>
      <c r="J5483" t="s">
        <v>136</v>
      </c>
      <c r="K5483" t="s">
        <v>137</v>
      </c>
      <c r="L5483" t="s">
        <v>15862</v>
      </c>
      <c r="M5483" t="s">
        <v>15863</v>
      </c>
      <c r="N5483">
        <v>8.7966666660000001</v>
      </c>
      <c r="O5483">
        <v>0</v>
      </c>
      <c r="P5483">
        <v>0</v>
      </c>
      <c r="Q5483">
        <v>0</v>
      </c>
      <c r="R5483">
        <v>8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15.067265212604234</v>
      </c>
      <c r="AA5483">
        <v>0</v>
      </c>
      <c r="AB5483">
        <v>0</v>
      </c>
      <c r="AC5483">
        <v>0</v>
      </c>
      <c r="AD5483">
        <v>0</v>
      </c>
      <c r="AE5483">
        <v>15.067265212604234</v>
      </c>
    </row>
    <row r="5484" spans="1:31" x14ac:dyDescent="0.25">
      <c r="A5484">
        <v>1817240</v>
      </c>
      <c r="B5484">
        <v>1</v>
      </c>
      <c r="C5484" t="s">
        <v>80</v>
      </c>
      <c r="D5484" t="s">
        <v>93</v>
      </c>
      <c r="E5484" t="s">
        <v>193</v>
      </c>
      <c r="F5484" t="s">
        <v>15864</v>
      </c>
      <c r="G5484" t="s">
        <v>235</v>
      </c>
      <c r="H5484" t="s">
        <v>134</v>
      </c>
      <c r="I5484" t="s">
        <v>135</v>
      </c>
      <c r="J5484" t="s">
        <v>136</v>
      </c>
      <c r="K5484" t="s">
        <v>137</v>
      </c>
      <c r="L5484" t="s">
        <v>15865</v>
      </c>
      <c r="M5484" t="s">
        <v>15866</v>
      </c>
      <c r="N5484">
        <v>4.5983333330000002</v>
      </c>
      <c r="O5484">
        <v>0</v>
      </c>
      <c r="P5484">
        <v>4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5.4886828685038704</v>
      </c>
      <c r="Y5484">
        <v>0</v>
      </c>
      <c r="Z5484">
        <v>0</v>
      </c>
      <c r="AA5484">
        <v>0</v>
      </c>
      <c r="AB5484">
        <v>1.3829514120813415</v>
      </c>
      <c r="AC5484">
        <v>0</v>
      </c>
      <c r="AD5484">
        <v>0</v>
      </c>
      <c r="AE5484">
        <v>6.8716342805852122</v>
      </c>
    </row>
    <row r="5485" spans="1:31" x14ac:dyDescent="0.25">
      <c r="A5485">
        <v>1817243</v>
      </c>
      <c r="B5485">
        <v>1</v>
      </c>
      <c r="C5485" t="s">
        <v>81</v>
      </c>
      <c r="D5485" t="s">
        <v>119</v>
      </c>
      <c r="E5485" t="s">
        <v>291</v>
      </c>
      <c r="F5485" t="s">
        <v>15867</v>
      </c>
      <c r="G5485" t="s">
        <v>424</v>
      </c>
      <c r="H5485" t="s">
        <v>134</v>
      </c>
      <c r="I5485" t="s">
        <v>135</v>
      </c>
      <c r="J5485" t="s">
        <v>136</v>
      </c>
      <c r="K5485" t="s">
        <v>137</v>
      </c>
      <c r="L5485" t="s">
        <v>15868</v>
      </c>
      <c r="M5485" t="s">
        <v>15869</v>
      </c>
      <c r="N5485">
        <v>3.006388888</v>
      </c>
      <c r="O5485">
        <v>0</v>
      </c>
      <c r="P5485">
        <v>0</v>
      </c>
      <c r="Q5485">
        <v>0</v>
      </c>
      <c r="R5485">
        <v>3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35.189924400800216</v>
      </c>
      <c r="AA5485">
        <v>0</v>
      </c>
      <c r="AB5485">
        <v>0</v>
      </c>
      <c r="AC5485">
        <v>0</v>
      </c>
      <c r="AD5485">
        <v>0</v>
      </c>
      <c r="AE5485">
        <v>35.189924400800216</v>
      </c>
    </row>
    <row r="5486" spans="1:31" x14ac:dyDescent="0.25">
      <c r="A5486">
        <v>1817244</v>
      </c>
      <c r="B5486">
        <v>1</v>
      </c>
      <c r="C5486" t="s">
        <v>81</v>
      </c>
      <c r="D5486" t="s">
        <v>116</v>
      </c>
      <c r="E5486" t="s">
        <v>146</v>
      </c>
      <c r="F5486" t="s">
        <v>15870</v>
      </c>
      <c r="G5486" t="s">
        <v>593</v>
      </c>
      <c r="H5486" t="s">
        <v>143</v>
      </c>
      <c r="I5486" t="s">
        <v>135</v>
      </c>
      <c r="J5486" t="s">
        <v>136</v>
      </c>
      <c r="K5486" t="s">
        <v>137</v>
      </c>
      <c r="L5486" t="s">
        <v>15871</v>
      </c>
      <c r="M5486" t="s">
        <v>15872</v>
      </c>
      <c r="N5486">
        <v>2.8791666660000002</v>
      </c>
      <c r="O5486">
        <v>0</v>
      </c>
      <c r="P5486">
        <v>154</v>
      </c>
      <c r="Q5486">
        <v>0</v>
      </c>
      <c r="R5486">
        <v>8</v>
      </c>
      <c r="S5486">
        <v>0</v>
      </c>
      <c r="T5486">
        <v>7</v>
      </c>
      <c r="U5486">
        <v>0</v>
      </c>
      <c r="V5486">
        <v>0</v>
      </c>
      <c r="W5486">
        <v>0</v>
      </c>
      <c r="X5486">
        <v>51.752869661800027</v>
      </c>
      <c r="Y5486">
        <v>0</v>
      </c>
      <c r="Z5486">
        <v>1.6751128949322751</v>
      </c>
      <c r="AA5486">
        <v>0</v>
      </c>
      <c r="AB5486">
        <v>2.5911975921813752</v>
      </c>
      <c r="AC5486">
        <v>0</v>
      </c>
      <c r="AD5486">
        <v>0</v>
      </c>
      <c r="AE5486">
        <v>56.019180148913676</v>
      </c>
    </row>
    <row r="5487" spans="1:31" x14ac:dyDescent="0.25">
      <c r="A5487">
        <v>1817246</v>
      </c>
      <c r="B5487">
        <v>1</v>
      </c>
      <c r="C5487" t="s">
        <v>80</v>
      </c>
      <c r="D5487" t="s">
        <v>82</v>
      </c>
      <c r="E5487" t="s">
        <v>193</v>
      </c>
      <c r="F5487" t="s">
        <v>15873</v>
      </c>
      <c r="G5487" t="s">
        <v>2090</v>
      </c>
      <c r="H5487" t="s">
        <v>134</v>
      </c>
      <c r="I5487" t="s">
        <v>135</v>
      </c>
      <c r="J5487" t="s">
        <v>136</v>
      </c>
      <c r="K5487" t="s">
        <v>137</v>
      </c>
      <c r="L5487" t="s">
        <v>15874</v>
      </c>
      <c r="M5487" t="s">
        <v>15875</v>
      </c>
      <c r="N5487">
        <v>1.5580555549999999</v>
      </c>
      <c r="O5487">
        <v>0</v>
      </c>
      <c r="P5487">
        <v>105</v>
      </c>
      <c r="Q5487">
        <v>0</v>
      </c>
      <c r="R5487">
        <v>0</v>
      </c>
      <c r="S5487">
        <v>0</v>
      </c>
      <c r="T5487">
        <v>10</v>
      </c>
      <c r="U5487">
        <v>0</v>
      </c>
      <c r="V5487">
        <v>0</v>
      </c>
      <c r="W5487">
        <v>0</v>
      </c>
      <c r="X5487">
        <v>51.166556808152869</v>
      </c>
      <c r="Y5487">
        <v>0</v>
      </c>
      <c r="Z5487">
        <v>0</v>
      </c>
      <c r="AA5487">
        <v>0</v>
      </c>
      <c r="AB5487">
        <v>6.3012733506189527</v>
      </c>
      <c r="AC5487">
        <v>0</v>
      </c>
      <c r="AD5487">
        <v>0</v>
      </c>
      <c r="AE5487">
        <v>57.467830158771818</v>
      </c>
    </row>
    <row r="5488" spans="1:31" x14ac:dyDescent="0.25">
      <c r="A5488">
        <v>1817247</v>
      </c>
      <c r="B5488">
        <v>1</v>
      </c>
      <c r="C5488" t="s">
        <v>80</v>
      </c>
      <c r="D5488" t="s">
        <v>106</v>
      </c>
      <c r="E5488" t="s">
        <v>140</v>
      </c>
      <c r="F5488" t="s">
        <v>15876</v>
      </c>
      <c r="G5488" t="s">
        <v>142</v>
      </c>
      <c r="H5488" t="s">
        <v>143</v>
      </c>
      <c r="I5488" t="s">
        <v>135</v>
      </c>
      <c r="J5488" t="s">
        <v>136</v>
      </c>
      <c r="K5488" t="s">
        <v>137</v>
      </c>
      <c r="L5488" t="s">
        <v>15877</v>
      </c>
      <c r="M5488" t="s">
        <v>15878</v>
      </c>
      <c r="N5488">
        <v>0.51194444400000005</v>
      </c>
      <c r="O5488">
        <v>0</v>
      </c>
      <c r="P5488">
        <v>450</v>
      </c>
      <c r="Q5488">
        <v>32</v>
      </c>
      <c r="R5488">
        <v>92</v>
      </c>
      <c r="S5488">
        <v>13</v>
      </c>
      <c r="T5488">
        <v>76</v>
      </c>
      <c r="U5488">
        <v>1</v>
      </c>
      <c r="V5488">
        <v>0</v>
      </c>
      <c r="W5488">
        <v>0</v>
      </c>
      <c r="X5488">
        <v>63.407944947137977</v>
      </c>
      <c r="Y5488">
        <v>63.88825579773772</v>
      </c>
      <c r="Z5488">
        <v>34.396660017620668</v>
      </c>
      <c r="AA5488">
        <v>13.461373331087776</v>
      </c>
      <c r="AB5488">
        <v>21.656664824709658</v>
      </c>
      <c r="AC5488">
        <v>1.478901302019189</v>
      </c>
      <c r="AD5488">
        <v>0</v>
      </c>
      <c r="AE5488">
        <v>198.28980022031297</v>
      </c>
    </row>
    <row r="5489" spans="1:31" x14ac:dyDescent="0.25">
      <c r="A5489">
        <v>1817250</v>
      </c>
      <c r="B5489">
        <v>1</v>
      </c>
      <c r="C5489" t="s">
        <v>80</v>
      </c>
      <c r="D5489" t="s">
        <v>108</v>
      </c>
      <c r="E5489" t="s">
        <v>291</v>
      </c>
      <c r="F5489" t="s">
        <v>15879</v>
      </c>
      <c r="G5489" t="s">
        <v>826</v>
      </c>
      <c r="H5489" t="s">
        <v>134</v>
      </c>
      <c r="I5489" t="s">
        <v>135</v>
      </c>
      <c r="J5489" t="s">
        <v>136</v>
      </c>
      <c r="K5489" t="s">
        <v>137</v>
      </c>
      <c r="L5489" t="s">
        <v>15880</v>
      </c>
      <c r="M5489" t="s">
        <v>15881</v>
      </c>
      <c r="N5489">
        <v>1.5322222219999999</v>
      </c>
      <c r="O5489">
        <v>0</v>
      </c>
      <c r="P5489">
        <v>18</v>
      </c>
      <c r="Q5489">
        <v>0</v>
      </c>
      <c r="R5489">
        <v>15</v>
      </c>
      <c r="S5489">
        <v>0</v>
      </c>
      <c r="T5489">
        <v>10</v>
      </c>
      <c r="U5489">
        <v>0</v>
      </c>
      <c r="V5489">
        <v>0</v>
      </c>
      <c r="W5489">
        <v>0</v>
      </c>
      <c r="X5489">
        <v>8.1127707860758331</v>
      </c>
      <c r="Y5489">
        <v>0</v>
      </c>
      <c r="Z5489">
        <v>2.3685170330524312</v>
      </c>
      <c r="AA5489">
        <v>0</v>
      </c>
      <c r="AB5489">
        <v>2.5682744521771053</v>
      </c>
      <c r="AC5489">
        <v>0</v>
      </c>
      <c r="AD5489">
        <v>0</v>
      </c>
      <c r="AE5489">
        <v>13.049562271305369</v>
      </c>
    </row>
    <row r="5490" spans="1:31" x14ac:dyDescent="0.25">
      <c r="A5490">
        <v>1817253</v>
      </c>
      <c r="B5490">
        <v>1</v>
      </c>
      <c r="C5490" t="s">
        <v>80</v>
      </c>
      <c r="D5490" t="s">
        <v>94</v>
      </c>
      <c r="E5490" t="s">
        <v>193</v>
      </c>
      <c r="F5490" t="s">
        <v>15882</v>
      </c>
      <c r="G5490" t="s">
        <v>373</v>
      </c>
      <c r="H5490" t="s">
        <v>134</v>
      </c>
      <c r="I5490" t="s">
        <v>135</v>
      </c>
      <c r="J5490" t="s">
        <v>136</v>
      </c>
      <c r="K5490" t="s">
        <v>137</v>
      </c>
      <c r="L5490" t="s">
        <v>15883</v>
      </c>
      <c r="M5490" t="s">
        <v>15884</v>
      </c>
      <c r="N5490">
        <v>1.1074999999999999</v>
      </c>
      <c r="O5490">
        <v>0</v>
      </c>
      <c r="P5490">
        <v>47</v>
      </c>
      <c r="Q5490">
        <v>0</v>
      </c>
      <c r="R5490">
        <v>0</v>
      </c>
      <c r="S5490">
        <v>0</v>
      </c>
      <c r="T5490">
        <v>4</v>
      </c>
      <c r="U5490">
        <v>0</v>
      </c>
      <c r="V5490">
        <v>0</v>
      </c>
      <c r="W5490">
        <v>0</v>
      </c>
      <c r="X5490">
        <v>9.9130510943480026</v>
      </c>
      <c r="Y5490">
        <v>0</v>
      </c>
      <c r="Z5490">
        <v>0</v>
      </c>
      <c r="AA5490">
        <v>0</v>
      </c>
      <c r="AB5490">
        <v>1.1137984949713475</v>
      </c>
      <c r="AC5490">
        <v>0</v>
      </c>
      <c r="AD5490">
        <v>0</v>
      </c>
      <c r="AE5490">
        <v>11.026849589319351</v>
      </c>
    </row>
    <row r="5491" spans="1:31" x14ac:dyDescent="0.25">
      <c r="A5491">
        <v>1817254</v>
      </c>
      <c r="B5491">
        <v>1</v>
      </c>
      <c r="C5491" t="s">
        <v>80</v>
      </c>
      <c r="D5491" t="s">
        <v>95</v>
      </c>
      <c r="E5491" t="s">
        <v>193</v>
      </c>
      <c r="F5491" t="s">
        <v>15885</v>
      </c>
      <c r="G5491" t="s">
        <v>373</v>
      </c>
      <c r="H5491" t="s">
        <v>134</v>
      </c>
      <c r="I5491" t="s">
        <v>135</v>
      </c>
      <c r="J5491" t="s">
        <v>136</v>
      </c>
      <c r="K5491" t="s">
        <v>137</v>
      </c>
      <c r="L5491" t="s">
        <v>15886</v>
      </c>
      <c r="M5491" t="s">
        <v>15887</v>
      </c>
      <c r="N5491">
        <v>0.64805555500000001</v>
      </c>
      <c r="O5491">
        <v>0</v>
      </c>
      <c r="P5491">
        <v>107</v>
      </c>
      <c r="Q5491">
        <v>0</v>
      </c>
      <c r="R5491">
        <v>0</v>
      </c>
      <c r="S5491">
        <v>0</v>
      </c>
      <c r="T5491">
        <v>4</v>
      </c>
      <c r="U5491">
        <v>0</v>
      </c>
      <c r="V5491">
        <v>0</v>
      </c>
      <c r="W5491">
        <v>0</v>
      </c>
      <c r="X5491">
        <v>17.632389681525396</v>
      </c>
      <c r="Y5491">
        <v>0</v>
      </c>
      <c r="Z5491">
        <v>0</v>
      </c>
      <c r="AA5491">
        <v>0</v>
      </c>
      <c r="AB5491">
        <v>5.4592465112813944</v>
      </c>
      <c r="AC5491">
        <v>0</v>
      </c>
      <c r="AD5491">
        <v>0</v>
      </c>
      <c r="AE5491">
        <v>23.091636192806789</v>
      </c>
    </row>
    <row r="5492" spans="1:31" x14ac:dyDescent="0.25">
      <c r="A5492">
        <v>1817256</v>
      </c>
      <c r="B5492">
        <v>1</v>
      </c>
      <c r="C5492" t="s">
        <v>80</v>
      </c>
      <c r="D5492" t="s">
        <v>93</v>
      </c>
      <c r="E5492" t="s">
        <v>193</v>
      </c>
      <c r="F5492" t="s">
        <v>15888</v>
      </c>
      <c r="G5492" t="s">
        <v>235</v>
      </c>
      <c r="H5492" t="s">
        <v>134</v>
      </c>
      <c r="I5492" t="s">
        <v>135</v>
      </c>
      <c r="J5492" t="s">
        <v>136</v>
      </c>
      <c r="K5492" t="s">
        <v>137</v>
      </c>
      <c r="L5492" t="s">
        <v>15889</v>
      </c>
      <c r="M5492" t="s">
        <v>15890</v>
      </c>
      <c r="N5492">
        <v>2.6077777769999999</v>
      </c>
      <c r="O5492">
        <v>0</v>
      </c>
      <c r="P5492">
        <v>12</v>
      </c>
      <c r="Q5492">
        <v>0</v>
      </c>
      <c r="R5492">
        <v>6</v>
      </c>
      <c r="S5492">
        <v>0</v>
      </c>
      <c r="T5492">
        <v>2</v>
      </c>
      <c r="U5492">
        <v>0</v>
      </c>
      <c r="V5492">
        <v>0</v>
      </c>
      <c r="W5492">
        <v>0</v>
      </c>
      <c r="X5492">
        <v>10.428526516473088</v>
      </c>
      <c r="Y5492">
        <v>0</v>
      </c>
      <c r="Z5492">
        <v>18.45780013908335</v>
      </c>
      <c r="AA5492">
        <v>0</v>
      </c>
      <c r="AB5492">
        <v>9.408789453122294</v>
      </c>
      <c r="AC5492">
        <v>0</v>
      </c>
      <c r="AD5492">
        <v>0</v>
      </c>
      <c r="AE5492">
        <v>38.295116108678734</v>
      </c>
    </row>
    <row r="5493" spans="1:31" x14ac:dyDescent="0.25">
      <c r="A5493">
        <v>1817257</v>
      </c>
      <c r="B5493">
        <v>1</v>
      </c>
      <c r="C5493" t="s">
        <v>80</v>
      </c>
      <c r="D5493" t="s">
        <v>96</v>
      </c>
      <c r="E5493" t="s">
        <v>131</v>
      </c>
      <c r="F5493" t="s">
        <v>15891</v>
      </c>
      <c r="G5493" t="s">
        <v>148</v>
      </c>
      <c r="H5493" t="s">
        <v>134</v>
      </c>
      <c r="I5493" t="s">
        <v>135</v>
      </c>
      <c r="J5493" t="s">
        <v>3</v>
      </c>
      <c r="K5493" t="s">
        <v>137</v>
      </c>
      <c r="L5493" t="s">
        <v>15892</v>
      </c>
      <c r="M5493" t="s">
        <v>15893</v>
      </c>
      <c r="N5493">
        <v>4.051388888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0.46830997559698784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0.46830997559698784</v>
      </c>
    </row>
    <row r="5494" spans="1:31" x14ac:dyDescent="0.25">
      <c r="A5494">
        <v>1817260</v>
      </c>
      <c r="B5494">
        <v>1</v>
      </c>
      <c r="C5494" t="s">
        <v>80</v>
      </c>
      <c r="D5494" t="s">
        <v>99</v>
      </c>
      <c r="E5494" t="s">
        <v>131</v>
      </c>
      <c r="F5494" t="s">
        <v>15894</v>
      </c>
      <c r="G5494" t="s">
        <v>231</v>
      </c>
      <c r="H5494" t="s">
        <v>134</v>
      </c>
      <c r="I5494" t="s">
        <v>135</v>
      </c>
      <c r="J5494" t="s">
        <v>136</v>
      </c>
      <c r="K5494" t="s">
        <v>137</v>
      </c>
      <c r="L5494" t="s">
        <v>15895</v>
      </c>
      <c r="M5494" t="s">
        <v>15896</v>
      </c>
      <c r="N5494">
        <v>5.57</v>
      </c>
      <c r="O5494">
        <v>0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3.6189172834204454E-2</v>
      </c>
      <c r="AA5494">
        <v>0</v>
      </c>
      <c r="AB5494">
        <v>0</v>
      </c>
      <c r="AC5494">
        <v>0</v>
      </c>
      <c r="AD5494">
        <v>0</v>
      </c>
      <c r="AE5494">
        <v>3.6189172834204454E-2</v>
      </c>
    </row>
    <row r="5495" spans="1:31" x14ac:dyDescent="0.25">
      <c r="A5495">
        <v>1817261</v>
      </c>
      <c r="B5495">
        <v>1</v>
      </c>
      <c r="C5495" t="s">
        <v>81</v>
      </c>
      <c r="D5495" t="s">
        <v>128</v>
      </c>
      <c r="E5495" t="s">
        <v>131</v>
      </c>
      <c r="F5495" t="s">
        <v>15897</v>
      </c>
      <c r="G5495" t="s">
        <v>231</v>
      </c>
      <c r="H5495" t="s">
        <v>134</v>
      </c>
      <c r="I5495" t="s">
        <v>135</v>
      </c>
      <c r="J5495" t="s">
        <v>136</v>
      </c>
      <c r="K5495" t="s">
        <v>137</v>
      </c>
      <c r="L5495" t="s">
        <v>15898</v>
      </c>
      <c r="M5495" t="s">
        <v>15899</v>
      </c>
      <c r="N5495">
        <v>7.7424999999999997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1.1197426010881601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1.1197426010881601</v>
      </c>
    </row>
    <row r="5496" spans="1:31" x14ac:dyDescent="0.25">
      <c r="A5496">
        <v>1817263</v>
      </c>
      <c r="B5496">
        <v>1</v>
      </c>
      <c r="C5496" t="s">
        <v>81</v>
      </c>
      <c r="D5496" t="s">
        <v>121</v>
      </c>
      <c r="E5496" t="s">
        <v>140</v>
      </c>
      <c r="F5496" t="s">
        <v>2427</v>
      </c>
      <c r="G5496" t="s">
        <v>142</v>
      </c>
      <c r="H5496" t="s">
        <v>143</v>
      </c>
      <c r="I5496" t="s">
        <v>135</v>
      </c>
      <c r="J5496" t="s">
        <v>136</v>
      </c>
      <c r="K5496" t="s">
        <v>137</v>
      </c>
      <c r="L5496" t="s">
        <v>15900</v>
      </c>
      <c r="M5496" t="s">
        <v>15901</v>
      </c>
      <c r="N5496">
        <v>0.90749999999999997</v>
      </c>
      <c r="O5496">
        <v>0</v>
      </c>
      <c r="P5496">
        <v>896</v>
      </c>
      <c r="Q5496">
        <v>5</v>
      </c>
      <c r="R5496">
        <v>22</v>
      </c>
      <c r="S5496">
        <v>3</v>
      </c>
      <c r="T5496">
        <v>33</v>
      </c>
      <c r="U5496">
        <v>0</v>
      </c>
      <c r="V5496">
        <v>0</v>
      </c>
      <c r="W5496">
        <v>0</v>
      </c>
      <c r="X5496">
        <v>111.63721720667951</v>
      </c>
      <c r="Y5496">
        <v>1.6801637611794216</v>
      </c>
      <c r="Z5496">
        <v>3.3585260069312706</v>
      </c>
      <c r="AA5496">
        <v>7.0619068808759007</v>
      </c>
      <c r="AB5496">
        <v>7.9328704622145541</v>
      </c>
      <c r="AC5496">
        <v>0</v>
      </c>
      <c r="AD5496">
        <v>0</v>
      </c>
      <c r="AE5496">
        <v>131.67068431788064</v>
      </c>
    </row>
    <row r="5497" spans="1:31" x14ac:dyDescent="0.25">
      <c r="A5497">
        <v>1817265</v>
      </c>
      <c r="B5497">
        <v>1</v>
      </c>
      <c r="C5497" t="s">
        <v>81</v>
      </c>
      <c r="D5497" t="s">
        <v>127</v>
      </c>
      <c r="E5497" t="s">
        <v>131</v>
      </c>
      <c r="F5497" t="s">
        <v>15902</v>
      </c>
      <c r="G5497" t="s">
        <v>231</v>
      </c>
      <c r="H5497" t="s">
        <v>134</v>
      </c>
      <c r="I5497" t="s">
        <v>135</v>
      </c>
      <c r="J5497" t="s">
        <v>136</v>
      </c>
      <c r="K5497" t="s">
        <v>137</v>
      </c>
      <c r="L5497" t="s">
        <v>15903</v>
      </c>
      <c r="M5497" t="s">
        <v>15904</v>
      </c>
      <c r="N5497">
        <v>21.515277777000001</v>
      </c>
      <c r="O5497">
        <v>0</v>
      </c>
      <c r="P5497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3.3827036601908405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3.3827036601908405</v>
      </c>
    </row>
    <row r="5498" spans="1:31" x14ac:dyDescent="0.25">
      <c r="A5498">
        <v>1817266</v>
      </c>
      <c r="B5498">
        <v>1</v>
      </c>
      <c r="C5498" t="s">
        <v>80</v>
      </c>
      <c r="D5498" t="s">
        <v>103</v>
      </c>
      <c r="E5498" t="s">
        <v>140</v>
      </c>
      <c r="F5498" t="s">
        <v>15905</v>
      </c>
      <c r="G5498" t="s">
        <v>263</v>
      </c>
      <c r="H5498" t="s">
        <v>143</v>
      </c>
      <c r="I5498" t="s">
        <v>135</v>
      </c>
      <c r="J5498" t="s">
        <v>136</v>
      </c>
      <c r="K5498" t="s">
        <v>159</v>
      </c>
      <c r="L5498" t="s">
        <v>15906</v>
      </c>
      <c r="M5498" t="s">
        <v>15907</v>
      </c>
      <c r="N5498">
        <v>0.86139888799999997</v>
      </c>
      <c r="O5498">
        <v>0</v>
      </c>
      <c r="P5498">
        <v>0</v>
      </c>
      <c r="Q5498">
        <v>2</v>
      </c>
      <c r="R5498">
        <v>0</v>
      </c>
      <c r="S5498">
        <v>3</v>
      </c>
      <c r="T5498">
        <v>21</v>
      </c>
      <c r="U5498">
        <v>11</v>
      </c>
      <c r="V5498">
        <v>2</v>
      </c>
      <c r="W5498">
        <v>0</v>
      </c>
      <c r="X5498">
        <v>0</v>
      </c>
      <c r="Y5498">
        <v>21.777319954366646</v>
      </c>
      <c r="Z5498">
        <v>0</v>
      </c>
      <c r="AA5498">
        <v>173.18676905597641</v>
      </c>
      <c r="AB5498">
        <v>18.866464296033577</v>
      </c>
      <c r="AC5498">
        <v>1456.3394325057075</v>
      </c>
      <c r="AD5498">
        <v>39.940912975188944</v>
      </c>
      <c r="AE5498">
        <v>1710.1108987872731</v>
      </c>
    </row>
    <row r="5499" spans="1:31" x14ac:dyDescent="0.25">
      <c r="A5499">
        <v>1817272</v>
      </c>
      <c r="B5499">
        <v>1</v>
      </c>
      <c r="C5499" t="s">
        <v>80</v>
      </c>
      <c r="D5499" t="s">
        <v>99</v>
      </c>
      <c r="E5499" t="s">
        <v>131</v>
      </c>
      <c r="F5499" t="s">
        <v>15908</v>
      </c>
      <c r="G5499" t="s">
        <v>133</v>
      </c>
      <c r="H5499" t="s">
        <v>134</v>
      </c>
      <c r="I5499" t="s">
        <v>135</v>
      </c>
      <c r="J5499" t="s">
        <v>136</v>
      </c>
      <c r="K5499" t="s">
        <v>137</v>
      </c>
      <c r="L5499" t="s">
        <v>15909</v>
      </c>
      <c r="M5499" t="s">
        <v>15910</v>
      </c>
      <c r="N5499">
        <v>1.9780555550000001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1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0.34292326640302728</v>
      </c>
      <c r="AC5499">
        <v>0</v>
      </c>
      <c r="AD5499">
        <v>0</v>
      </c>
      <c r="AE5499">
        <v>0.34292326640302728</v>
      </c>
    </row>
    <row r="5500" spans="1:31" x14ac:dyDescent="0.25">
      <c r="A5500">
        <v>1817274</v>
      </c>
      <c r="B5500">
        <v>1</v>
      </c>
      <c r="C5500" t="s">
        <v>80</v>
      </c>
      <c r="D5500" t="s">
        <v>104</v>
      </c>
      <c r="E5500" t="s">
        <v>131</v>
      </c>
      <c r="F5500" t="s">
        <v>15911</v>
      </c>
      <c r="G5500" t="s">
        <v>231</v>
      </c>
      <c r="H5500" t="s">
        <v>134</v>
      </c>
      <c r="I5500" t="s">
        <v>135</v>
      </c>
      <c r="J5500" t="s">
        <v>136</v>
      </c>
      <c r="K5500" t="s">
        <v>137</v>
      </c>
      <c r="L5500" t="s">
        <v>15912</v>
      </c>
      <c r="M5500" t="s">
        <v>15913</v>
      </c>
      <c r="N5500">
        <v>3.9516666659999999</v>
      </c>
      <c r="O5500">
        <v>0</v>
      </c>
      <c r="P5500">
        <v>1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2.2463622906552567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2.2463622906552567</v>
      </c>
    </row>
    <row r="5501" spans="1:31" x14ac:dyDescent="0.25">
      <c r="A5501">
        <v>1817275</v>
      </c>
      <c r="B5501">
        <v>1</v>
      </c>
      <c r="C5501" t="s">
        <v>80</v>
      </c>
      <c r="D5501" t="s">
        <v>84</v>
      </c>
      <c r="E5501" t="s">
        <v>131</v>
      </c>
      <c r="F5501" t="s">
        <v>15914</v>
      </c>
      <c r="G5501" t="s">
        <v>231</v>
      </c>
      <c r="H5501" t="s">
        <v>134</v>
      </c>
      <c r="I5501" t="s">
        <v>135</v>
      </c>
      <c r="J5501" t="s">
        <v>136</v>
      </c>
      <c r="K5501" t="s">
        <v>137</v>
      </c>
      <c r="L5501" t="s">
        <v>15915</v>
      </c>
      <c r="M5501" t="s">
        <v>15916</v>
      </c>
      <c r="N5501">
        <v>1.8347222219999999</v>
      </c>
      <c r="O5501">
        <v>0</v>
      </c>
      <c r="P5501">
        <v>2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1.1232068723056279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1.1232068723056279</v>
      </c>
    </row>
    <row r="5502" spans="1:31" x14ac:dyDescent="0.25">
      <c r="A5502">
        <v>1817277</v>
      </c>
      <c r="B5502">
        <v>1</v>
      </c>
      <c r="C5502" t="s">
        <v>80</v>
      </c>
      <c r="D5502" t="s">
        <v>104</v>
      </c>
      <c r="E5502" t="s">
        <v>291</v>
      </c>
      <c r="F5502" t="s">
        <v>15917</v>
      </c>
      <c r="G5502" t="s">
        <v>148</v>
      </c>
      <c r="H5502" t="s">
        <v>134</v>
      </c>
      <c r="I5502" t="s">
        <v>135</v>
      </c>
      <c r="J5502" t="s">
        <v>136</v>
      </c>
      <c r="K5502" t="s">
        <v>137</v>
      </c>
      <c r="L5502" t="s">
        <v>15918</v>
      </c>
      <c r="M5502" t="s">
        <v>15919</v>
      </c>
      <c r="N5502">
        <v>6.238611111</v>
      </c>
      <c r="O5502">
        <v>0</v>
      </c>
      <c r="P5502">
        <v>2</v>
      </c>
      <c r="Q5502">
        <v>0</v>
      </c>
      <c r="R5502">
        <v>4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4.959538293939616</v>
      </c>
      <c r="Y5502">
        <v>0</v>
      </c>
      <c r="Z5502">
        <v>3.4855059788353748</v>
      </c>
      <c r="AA5502">
        <v>0</v>
      </c>
      <c r="AB5502">
        <v>0</v>
      </c>
      <c r="AC5502">
        <v>0</v>
      </c>
      <c r="AD5502">
        <v>0</v>
      </c>
      <c r="AE5502">
        <v>8.4450442727749913</v>
      </c>
    </row>
    <row r="5503" spans="1:31" x14ac:dyDescent="0.25">
      <c r="A5503">
        <v>1817278</v>
      </c>
      <c r="B5503">
        <v>1</v>
      </c>
      <c r="C5503" t="s">
        <v>81</v>
      </c>
      <c r="D5503" t="s">
        <v>115</v>
      </c>
      <c r="E5503" t="s">
        <v>131</v>
      </c>
      <c r="F5503" t="s">
        <v>15920</v>
      </c>
      <c r="G5503" t="s">
        <v>231</v>
      </c>
      <c r="H5503" t="s">
        <v>134</v>
      </c>
      <c r="I5503" t="s">
        <v>135</v>
      </c>
      <c r="J5503" t="s">
        <v>136</v>
      </c>
      <c r="K5503" t="s">
        <v>137</v>
      </c>
      <c r="L5503" t="s">
        <v>15921</v>
      </c>
      <c r="M5503" t="s">
        <v>15922</v>
      </c>
      <c r="N5503">
        <v>3.1513888880000001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8.726941815512472E-2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8.726941815512472E-2</v>
      </c>
    </row>
    <row r="5504" spans="1:31" x14ac:dyDescent="0.25">
      <c r="A5504">
        <v>1817279</v>
      </c>
      <c r="B5504">
        <v>1</v>
      </c>
      <c r="C5504" t="s">
        <v>80</v>
      </c>
      <c r="D5504" t="s">
        <v>84</v>
      </c>
      <c r="E5504" t="s">
        <v>291</v>
      </c>
      <c r="F5504" t="s">
        <v>15923</v>
      </c>
      <c r="G5504" t="s">
        <v>385</v>
      </c>
      <c r="H5504" t="s">
        <v>134</v>
      </c>
      <c r="I5504" t="s">
        <v>135</v>
      </c>
      <c r="J5504" t="s">
        <v>136</v>
      </c>
      <c r="K5504" t="s">
        <v>137</v>
      </c>
      <c r="L5504" t="s">
        <v>15924</v>
      </c>
      <c r="M5504" t="s">
        <v>15925</v>
      </c>
      <c r="N5504">
        <v>3.6788888879999999</v>
      </c>
      <c r="O5504">
        <v>0</v>
      </c>
      <c r="P5504">
        <v>112</v>
      </c>
      <c r="Q5504">
        <v>0</v>
      </c>
      <c r="R5504">
        <v>2</v>
      </c>
      <c r="S5504">
        <v>0</v>
      </c>
      <c r="T5504">
        <v>4</v>
      </c>
      <c r="U5504">
        <v>0</v>
      </c>
      <c r="V5504">
        <v>0</v>
      </c>
      <c r="W5504">
        <v>0</v>
      </c>
      <c r="X5504">
        <v>117.623994490215</v>
      </c>
      <c r="Y5504">
        <v>0</v>
      </c>
      <c r="Z5504">
        <v>1.1055863044068033</v>
      </c>
      <c r="AA5504">
        <v>0</v>
      </c>
      <c r="AB5504">
        <v>5.8092760379223698</v>
      </c>
      <c r="AC5504">
        <v>0</v>
      </c>
      <c r="AD5504">
        <v>0</v>
      </c>
      <c r="AE5504">
        <v>124.53885683254417</v>
      </c>
    </row>
    <row r="5505" spans="1:31" x14ac:dyDescent="0.25">
      <c r="A5505">
        <v>1817282</v>
      </c>
      <c r="B5505">
        <v>1</v>
      </c>
      <c r="C5505" t="s">
        <v>80</v>
      </c>
      <c r="D5505" t="s">
        <v>84</v>
      </c>
      <c r="E5505" t="s">
        <v>193</v>
      </c>
      <c r="F5505" t="s">
        <v>15926</v>
      </c>
      <c r="G5505" t="s">
        <v>1943</v>
      </c>
      <c r="H5505" t="s">
        <v>134</v>
      </c>
      <c r="I5505" t="s">
        <v>135</v>
      </c>
      <c r="J5505" t="s">
        <v>136</v>
      </c>
      <c r="K5505" t="s">
        <v>137</v>
      </c>
      <c r="L5505" t="s">
        <v>15927</v>
      </c>
      <c r="M5505" t="s">
        <v>15928</v>
      </c>
      <c r="N5505">
        <v>2.3905555550000002</v>
      </c>
      <c r="O5505">
        <v>0</v>
      </c>
      <c r="P5505">
        <v>127</v>
      </c>
      <c r="Q5505">
        <v>0</v>
      </c>
      <c r="R5505">
        <v>0</v>
      </c>
      <c r="S5505">
        <v>0</v>
      </c>
      <c r="T5505">
        <v>4</v>
      </c>
      <c r="U5505">
        <v>0</v>
      </c>
      <c r="V5505">
        <v>0</v>
      </c>
      <c r="W5505">
        <v>0</v>
      </c>
      <c r="X5505">
        <v>79.575970838908034</v>
      </c>
      <c r="Y5505">
        <v>0</v>
      </c>
      <c r="Z5505">
        <v>0</v>
      </c>
      <c r="AA5505">
        <v>0</v>
      </c>
      <c r="AB5505">
        <v>3.681250103687741</v>
      </c>
      <c r="AC5505">
        <v>0</v>
      </c>
      <c r="AD5505">
        <v>0</v>
      </c>
      <c r="AE5505">
        <v>83.257220942595779</v>
      </c>
    </row>
    <row r="5506" spans="1:31" x14ac:dyDescent="0.25">
      <c r="A5506">
        <v>1817284</v>
      </c>
      <c r="B5506">
        <v>1</v>
      </c>
      <c r="C5506" t="s">
        <v>80</v>
      </c>
      <c r="D5506" t="s">
        <v>92</v>
      </c>
      <c r="E5506" t="s">
        <v>146</v>
      </c>
      <c r="F5506" t="s">
        <v>15929</v>
      </c>
      <c r="G5506" t="s">
        <v>170</v>
      </c>
      <c r="H5506" t="s">
        <v>143</v>
      </c>
      <c r="I5506" t="s">
        <v>135</v>
      </c>
      <c r="J5506" t="s">
        <v>136</v>
      </c>
      <c r="K5506" t="s">
        <v>137</v>
      </c>
      <c r="L5506" t="s">
        <v>15930</v>
      </c>
      <c r="M5506" t="s">
        <v>15931</v>
      </c>
      <c r="N5506">
        <v>0.87083333299999999</v>
      </c>
      <c r="O5506">
        <v>0</v>
      </c>
      <c r="P5506">
        <v>26</v>
      </c>
      <c r="Q5506">
        <v>0</v>
      </c>
      <c r="R5506">
        <v>0</v>
      </c>
      <c r="S5506">
        <v>0</v>
      </c>
      <c r="T5506">
        <v>3</v>
      </c>
      <c r="U5506">
        <v>0</v>
      </c>
      <c r="V5506">
        <v>0</v>
      </c>
      <c r="W5506">
        <v>0</v>
      </c>
      <c r="X5506">
        <v>7.168765166566283</v>
      </c>
      <c r="Y5506">
        <v>0</v>
      </c>
      <c r="Z5506">
        <v>0</v>
      </c>
      <c r="AA5506">
        <v>0</v>
      </c>
      <c r="AB5506">
        <v>4.9684027006975624</v>
      </c>
      <c r="AC5506">
        <v>0</v>
      </c>
      <c r="AD5506">
        <v>0</v>
      </c>
      <c r="AE5506">
        <v>12.137167867263845</v>
      </c>
    </row>
    <row r="5507" spans="1:31" x14ac:dyDescent="0.25">
      <c r="A5507">
        <v>1817285</v>
      </c>
      <c r="B5507">
        <v>1</v>
      </c>
      <c r="C5507" t="s">
        <v>80</v>
      </c>
      <c r="D5507" t="s">
        <v>92</v>
      </c>
      <c r="E5507" t="s">
        <v>131</v>
      </c>
      <c r="F5507" t="s">
        <v>11135</v>
      </c>
      <c r="G5507" t="s">
        <v>231</v>
      </c>
      <c r="H5507" t="s">
        <v>134</v>
      </c>
      <c r="I5507" t="s">
        <v>135</v>
      </c>
      <c r="J5507" t="s">
        <v>136</v>
      </c>
      <c r="K5507" t="s">
        <v>137</v>
      </c>
      <c r="L5507" t="s">
        <v>15932</v>
      </c>
      <c r="M5507" t="s">
        <v>15933</v>
      </c>
      <c r="N5507">
        <v>2.9286111109999999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1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9.0614063429080557E-2</v>
      </c>
      <c r="AC5507">
        <v>0</v>
      </c>
      <c r="AD5507">
        <v>0</v>
      </c>
      <c r="AE5507">
        <v>9.0614063429080557E-2</v>
      </c>
    </row>
    <row r="5508" spans="1:31" x14ac:dyDescent="0.25">
      <c r="A5508">
        <v>1817289</v>
      </c>
      <c r="B5508">
        <v>1</v>
      </c>
      <c r="C5508" t="s">
        <v>80</v>
      </c>
      <c r="D5508" t="s">
        <v>106</v>
      </c>
      <c r="E5508" t="s">
        <v>193</v>
      </c>
      <c r="F5508" t="s">
        <v>15934</v>
      </c>
      <c r="G5508" t="s">
        <v>373</v>
      </c>
      <c r="H5508" t="s">
        <v>134</v>
      </c>
      <c r="I5508" t="s">
        <v>135</v>
      </c>
      <c r="J5508" t="s">
        <v>136</v>
      </c>
      <c r="K5508" t="s">
        <v>137</v>
      </c>
      <c r="L5508" t="s">
        <v>15935</v>
      </c>
      <c r="M5508" t="s">
        <v>15936</v>
      </c>
      <c r="N5508">
        <v>5.0955555549999998</v>
      </c>
      <c r="O5508">
        <v>0</v>
      </c>
      <c r="P5508">
        <v>3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1.2119730463026399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1.2119730463026399</v>
      </c>
    </row>
    <row r="5509" spans="1:31" x14ac:dyDescent="0.25">
      <c r="A5509">
        <v>1817290</v>
      </c>
      <c r="B5509">
        <v>1</v>
      </c>
      <c r="C5509" t="s">
        <v>80</v>
      </c>
      <c r="D5509" t="s">
        <v>106</v>
      </c>
      <c r="E5509" t="s">
        <v>131</v>
      </c>
      <c r="F5509" t="s">
        <v>15937</v>
      </c>
      <c r="G5509" t="s">
        <v>209</v>
      </c>
      <c r="H5509" t="s">
        <v>134</v>
      </c>
      <c r="I5509" t="s">
        <v>135</v>
      </c>
      <c r="J5509" t="s">
        <v>136</v>
      </c>
      <c r="K5509" t="s">
        <v>137</v>
      </c>
      <c r="L5509" t="s">
        <v>15938</v>
      </c>
      <c r="M5509" t="s">
        <v>15939</v>
      </c>
      <c r="N5509">
        <v>1.7336111110000001</v>
      </c>
      <c r="O5509">
        <v>0</v>
      </c>
      <c r="P5509">
        <v>9</v>
      </c>
      <c r="Q5509">
        <v>0</v>
      </c>
      <c r="R5509">
        <v>0</v>
      </c>
      <c r="S5509">
        <v>0</v>
      </c>
      <c r="T5509">
        <v>2</v>
      </c>
      <c r="U5509">
        <v>0</v>
      </c>
      <c r="V5509">
        <v>0</v>
      </c>
      <c r="W5509">
        <v>0</v>
      </c>
      <c r="X5509">
        <v>3.2802475677379919</v>
      </c>
      <c r="Y5509">
        <v>0</v>
      </c>
      <c r="Z5509">
        <v>0</v>
      </c>
      <c r="AA5509">
        <v>0</v>
      </c>
      <c r="AB5509">
        <v>0.20590735037432001</v>
      </c>
      <c r="AC5509">
        <v>0</v>
      </c>
      <c r="AD5509">
        <v>0</v>
      </c>
      <c r="AE5509">
        <v>3.4861549181123119</v>
      </c>
    </row>
    <row r="5510" spans="1:31" x14ac:dyDescent="0.25">
      <c r="A5510">
        <v>1817295</v>
      </c>
      <c r="B5510">
        <v>1</v>
      </c>
      <c r="C5510" t="s">
        <v>81</v>
      </c>
      <c r="D5510" t="s">
        <v>113</v>
      </c>
      <c r="E5510" t="s">
        <v>193</v>
      </c>
      <c r="F5510" t="s">
        <v>15940</v>
      </c>
      <c r="G5510" t="s">
        <v>235</v>
      </c>
      <c r="H5510" t="s">
        <v>134</v>
      </c>
      <c r="I5510" t="s">
        <v>135</v>
      </c>
      <c r="J5510" t="s">
        <v>136</v>
      </c>
      <c r="K5510" t="s">
        <v>137</v>
      </c>
      <c r="L5510" t="s">
        <v>15941</v>
      </c>
      <c r="M5510" t="s">
        <v>15942</v>
      </c>
      <c r="N5510">
        <v>1.3955555550000001</v>
      </c>
      <c r="O5510">
        <v>0</v>
      </c>
      <c r="P5510">
        <v>2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0.45589245743736445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0.45589245743736445</v>
      </c>
    </row>
    <row r="5511" spans="1:31" x14ac:dyDescent="0.25">
      <c r="A5511">
        <v>1817297</v>
      </c>
      <c r="B5511">
        <v>1</v>
      </c>
      <c r="C5511" t="s">
        <v>80</v>
      </c>
      <c r="D5511" t="s">
        <v>92</v>
      </c>
      <c r="E5511" t="s">
        <v>291</v>
      </c>
      <c r="F5511" t="s">
        <v>15943</v>
      </c>
      <c r="G5511" t="s">
        <v>424</v>
      </c>
      <c r="H5511" t="s">
        <v>134</v>
      </c>
      <c r="I5511" t="s">
        <v>135</v>
      </c>
      <c r="J5511" t="s">
        <v>136</v>
      </c>
      <c r="K5511" t="s">
        <v>137</v>
      </c>
      <c r="L5511" t="s">
        <v>15944</v>
      </c>
      <c r="M5511" t="s">
        <v>15945</v>
      </c>
      <c r="N5511">
        <v>1.8263888880000001</v>
      </c>
      <c r="O5511">
        <v>0</v>
      </c>
      <c r="P5511">
        <v>342</v>
      </c>
      <c r="Q5511">
        <v>0</v>
      </c>
      <c r="R5511">
        <v>0</v>
      </c>
      <c r="S5511">
        <v>0</v>
      </c>
      <c r="T5511">
        <v>19</v>
      </c>
      <c r="U5511">
        <v>0</v>
      </c>
      <c r="V5511">
        <v>0</v>
      </c>
      <c r="W5511">
        <v>0</v>
      </c>
      <c r="X5511">
        <v>85.858609810092815</v>
      </c>
      <c r="Y5511">
        <v>0</v>
      </c>
      <c r="Z5511">
        <v>0</v>
      </c>
      <c r="AA5511">
        <v>0</v>
      </c>
      <c r="AB5511">
        <v>5.3045688585493345</v>
      </c>
      <c r="AC5511">
        <v>0</v>
      </c>
      <c r="AD5511">
        <v>0</v>
      </c>
      <c r="AE5511">
        <v>91.163178668642146</v>
      </c>
    </row>
    <row r="5512" spans="1:31" x14ac:dyDescent="0.25">
      <c r="A5512">
        <v>1817299</v>
      </c>
      <c r="B5512">
        <v>1</v>
      </c>
      <c r="C5512" t="s">
        <v>80</v>
      </c>
      <c r="D5512" t="s">
        <v>100</v>
      </c>
      <c r="E5512" t="s">
        <v>176</v>
      </c>
      <c r="F5512" t="s">
        <v>2683</v>
      </c>
      <c r="G5512" t="s">
        <v>142</v>
      </c>
      <c r="H5512" t="s">
        <v>143</v>
      </c>
      <c r="I5512" t="s">
        <v>135</v>
      </c>
      <c r="J5512" t="s">
        <v>136</v>
      </c>
      <c r="K5512" t="s">
        <v>137</v>
      </c>
      <c r="L5512" t="s">
        <v>15946</v>
      </c>
      <c r="M5512" t="s">
        <v>15947</v>
      </c>
      <c r="N5512">
        <v>0.109444444</v>
      </c>
      <c r="O5512">
        <v>9</v>
      </c>
      <c r="P5512">
        <v>326</v>
      </c>
      <c r="Q5512">
        <v>27</v>
      </c>
      <c r="R5512">
        <v>96</v>
      </c>
      <c r="S5512">
        <v>21</v>
      </c>
      <c r="T5512">
        <v>802</v>
      </c>
      <c r="U5512">
        <v>23</v>
      </c>
      <c r="V5512">
        <v>173</v>
      </c>
      <c r="W5512">
        <v>0.54733030402675065</v>
      </c>
      <c r="X5512">
        <v>10.306818594294267</v>
      </c>
      <c r="Y5512">
        <v>14.212145847040002</v>
      </c>
      <c r="Z5512">
        <v>2.8838024191288629</v>
      </c>
      <c r="AA5512">
        <v>16.876961299197394</v>
      </c>
      <c r="AB5512">
        <v>76.9975039911739</v>
      </c>
      <c r="AC5512">
        <v>43.450769719698336</v>
      </c>
      <c r="AD5512">
        <v>93.448751517831198</v>
      </c>
      <c r="AE5512">
        <v>258.72408369239071</v>
      </c>
    </row>
    <row r="5513" spans="1:31" x14ac:dyDescent="0.25">
      <c r="A5513">
        <v>1817302</v>
      </c>
      <c r="B5513">
        <v>1</v>
      </c>
      <c r="C5513" t="s">
        <v>80</v>
      </c>
      <c r="D5513" t="s">
        <v>103</v>
      </c>
      <c r="E5513" t="s">
        <v>140</v>
      </c>
      <c r="F5513" t="s">
        <v>15948</v>
      </c>
      <c r="G5513" t="s">
        <v>142</v>
      </c>
      <c r="H5513" t="s">
        <v>143</v>
      </c>
      <c r="I5513" t="s">
        <v>135</v>
      </c>
      <c r="J5513" t="s">
        <v>136</v>
      </c>
      <c r="K5513" t="s">
        <v>137</v>
      </c>
      <c r="L5513" t="s">
        <v>15949</v>
      </c>
      <c r="M5513" t="s">
        <v>15950</v>
      </c>
      <c r="N5513">
        <v>0.116666666</v>
      </c>
      <c r="O5513">
        <v>4</v>
      </c>
      <c r="P5513">
        <v>2664</v>
      </c>
      <c r="Q5513">
        <v>43</v>
      </c>
      <c r="R5513">
        <v>143</v>
      </c>
      <c r="S5513">
        <v>13</v>
      </c>
      <c r="T5513">
        <v>296</v>
      </c>
      <c r="U5513">
        <v>4</v>
      </c>
      <c r="V5513">
        <v>8</v>
      </c>
      <c r="W5513">
        <v>2.0447738281968668</v>
      </c>
      <c r="X5513">
        <v>96.268430848873152</v>
      </c>
      <c r="Y5513">
        <v>52.14137332413334</v>
      </c>
      <c r="Z5513">
        <v>15.792402548053946</v>
      </c>
      <c r="AA5513">
        <v>10.704657098295533</v>
      </c>
      <c r="AB5513">
        <v>22.465561303929316</v>
      </c>
      <c r="AC5513">
        <v>12.452306913415599</v>
      </c>
      <c r="AD5513">
        <v>4.2436626630508831</v>
      </c>
      <c r="AE5513">
        <v>216.11316852794866</v>
      </c>
    </row>
    <row r="5514" spans="1:31" x14ac:dyDescent="0.25">
      <c r="A5514">
        <v>1817303</v>
      </c>
      <c r="B5514">
        <v>1</v>
      </c>
      <c r="C5514" t="s">
        <v>81</v>
      </c>
      <c r="D5514" t="s">
        <v>120</v>
      </c>
      <c r="E5514" t="s">
        <v>193</v>
      </c>
      <c r="F5514" t="s">
        <v>15951</v>
      </c>
      <c r="G5514" t="s">
        <v>235</v>
      </c>
      <c r="H5514" t="s">
        <v>134</v>
      </c>
      <c r="I5514" t="s">
        <v>135</v>
      </c>
      <c r="J5514" t="s">
        <v>136</v>
      </c>
      <c r="K5514" t="s">
        <v>137</v>
      </c>
      <c r="L5514" t="s">
        <v>15952</v>
      </c>
      <c r="M5514" t="s">
        <v>15953</v>
      </c>
      <c r="N5514">
        <v>2.2311111110000001</v>
      </c>
      <c r="O5514">
        <v>0</v>
      </c>
      <c r="P5514">
        <v>51</v>
      </c>
      <c r="Q5514">
        <v>0</v>
      </c>
      <c r="R5514">
        <v>4</v>
      </c>
      <c r="S5514">
        <v>0</v>
      </c>
      <c r="T5514">
        <v>5</v>
      </c>
      <c r="U5514">
        <v>0</v>
      </c>
      <c r="V5514">
        <v>0</v>
      </c>
      <c r="W5514">
        <v>0</v>
      </c>
      <c r="X5514">
        <v>16.02556823998755</v>
      </c>
      <c r="Y5514">
        <v>0</v>
      </c>
      <c r="Z5514">
        <v>0.72835545061341167</v>
      </c>
      <c r="AA5514">
        <v>0</v>
      </c>
      <c r="AB5514">
        <v>2.1133527325588892E-2</v>
      </c>
      <c r="AC5514">
        <v>0</v>
      </c>
      <c r="AD5514">
        <v>0</v>
      </c>
      <c r="AE5514">
        <v>16.775057217926548</v>
      </c>
    </row>
    <row r="5515" spans="1:31" x14ac:dyDescent="0.25">
      <c r="A5515">
        <v>1817307</v>
      </c>
      <c r="B5515">
        <v>1</v>
      </c>
      <c r="C5515" t="s">
        <v>80</v>
      </c>
      <c r="D5515" t="s">
        <v>85</v>
      </c>
      <c r="E5515" t="s">
        <v>131</v>
      </c>
      <c r="F5515" t="s">
        <v>15954</v>
      </c>
      <c r="G5515" t="s">
        <v>231</v>
      </c>
      <c r="H5515" t="s">
        <v>134</v>
      </c>
      <c r="I5515" t="s">
        <v>135</v>
      </c>
      <c r="J5515" t="s">
        <v>136</v>
      </c>
      <c r="K5515" t="s">
        <v>137</v>
      </c>
      <c r="L5515" t="s">
        <v>15955</v>
      </c>
      <c r="M5515" t="s">
        <v>15956</v>
      </c>
      <c r="N5515">
        <v>2.1274999999999999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0.51568029314662001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0.51568029314662001</v>
      </c>
    </row>
    <row r="5516" spans="1:31" x14ac:dyDescent="0.25">
      <c r="A5516">
        <v>1817309</v>
      </c>
      <c r="B5516">
        <v>1</v>
      </c>
      <c r="C5516" t="s">
        <v>80</v>
      </c>
      <c r="D5516" t="s">
        <v>107</v>
      </c>
      <c r="E5516" t="s">
        <v>131</v>
      </c>
      <c r="F5516" t="s">
        <v>15957</v>
      </c>
      <c r="G5516" t="s">
        <v>231</v>
      </c>
      <c r="H5516" t="s">
        <v>134</v>
      </c>
      <c r="I5516" t="s">
        <v>135</v>
      </c>
      <c r="J5516" t="s">
        <v>136</v>
      </c>
      <c r="K5516" t="s">
        <v>137</v>
      </c>
      <c r="L5516" t="s">
        <v>15958</v>
      </c>
      <c r="M5516" t="s">
        <v>15959</v>
      </c>
      <c r="N5516">
        <v>1.155277777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9.1397698549088892E-3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9.1397698549088892E-3</v>
      </c>
    </row>
    <row r="5517" spans="1:31" x14ac:dyDescent="0.25">
      <c r="A5517">
        <v>1817312</v>
      </c>
      <c r="B5517">
        <v>1</v>
      </c>
      <c r="C5517" t="s">
        <v>80</v>
      </c>
      <c r="D5517" t="s">
        <v>103</v>
      </c>
      <c r="E5517" t="s">
        <v>140</v>
      </c>
      <c r="F5517" t="s">
        <v>13909</v>
      </c>
      <c r="G5517" t="s">
        <v>142</v>
      </c>
      <c r="H5517" t="s">
        <v>143</v>
      </c>
      <c r="I5517" t="s">
        <v>135</v>
      </c>
      <c r="J5517" t="s">
        <v>136</v>
      </c>
      <c r="K5517" t="s">
        <v>137</v>
      </c>
      <c r="L5517" t="s">
        <v>15960</v>
      </c>
      <c r="M5517" t="s">
        <v>15961</v>
      </c>
      <c r="N5517">
        <v>0.826944444</v>
      </c>
      <c r="O5517">
        <v>0</v>
      </c>
      <c r="P5517">
        <v>962</v>
      </c>
      <c r="Q5517">
        <v>10</v>
      </c>
      <c r="R5517">
        <v>13</v>
      </c>
      <c r="S5517">
        <v>2</v>
      </c>
      <c r="T5517">
        <v>132</v>
      </c>
      <c r="U5517">
        <v>0</v>
      </c>
      <c r="V5517">
        <v>3</v>
      </c>
      <c r="W5517">
        <v>0</v>
      </c>
      <c r="X5517">
        <v>230.69033396985921</v>
      </c>
      <c r="Y5517">
        <v>31.44079293925558</v>
      </c>
      <c r="Z5517">
        <v>11.796392978330841</v>
      </c>
      <c r="AA5517">
        <v>5.0837274380319819</v>
      </c>
      <c r="AB5517">
        <v>66.787803502472428</v>
      </c>
      <c r="AC5517">
        <v>0</v>
      </c>
      <c r="AD5517">
        <v>0.53499593347035335</v>
      </c>
      <c r="AE5517">
        <v>346.33404676142038</v>
      </c>
    </row>
    <row r="5518" spans="1:31" x14ac:dyDescent="0.25">
      <c r="A5518">
        <v>1817313</v>
      </c>
      <c r="B5518">
        <v>1</v>
      </c>
      <c r="C5518" t="s">
        <v>81</v>
      </c>
      <c r="D5518" t="s">
        <v>120</v>
      </c>
      <c r="E5518" t="s">
        <v>291</v>
      </c>
      <c r="F5518" t="s">
        <v>15962</v>
      </c>
      <c r="G5518" t="s">
        <v>424</v>
      </c>
      <c r="H5518" t="s">
        <v>134</v>
      </c>
      <c r="I5518" t="s">
        <v>135</v>
      </c>
      <c r="J5518" t="s">
        <v>136</v>
      </c>
      <c r="K5518" t="s">
        <v>137</v>
      </c>
      <c r="L5518" t="s">
        <v>15963</v>
      </c>
      <c r="M5518" t="s">
        <v>15964</v>
      </c>
      <c r="N5518">
        <v>0.25138888799999998</v>
      </c>
      <c r="O5518">
        <v>0</v>
      </c>
      <c r="P5518">
        <v>276</v>
      </c>
      <c r="Q5518">
        <v>0</v>
      </c>
      <c r="R5518">
        <v>2</v>
      </c>
      <c r="S5518">
        <v>0</v>
      </c>
      <c r="T5518">
        <v>20</v>
      </c>
      <c r="U5518">
        <v>0</v>
      </c>
      <c r="V5518">
        <v>0</v>
      </c>
      <c r="W5518">
        <v>0</v>
      </c>
      <c r="X5518">
        <v>16.067622923074044</v>
      </c>
      <c r="Y5518">
        <v>0</v>
      </c>
      <c r="Z5518">
        <v>0.13651135469855</v>
      </c>
      <c r="AA5518">
        <v>0</v>
      </c>
      <c r="AB5518">
        <v>2.3313021810391783</v>
      </c>
      <c r="AC5518">
        <v>0</v>
      </c>
      <c r="AD5518">
        <v>0</v>
      </c>
      <c r="AE5518">
        <v>18.53543645881177</v>
      </c>
    </row>
    <row r="5519" spans="1:31" x14ac:dyDescent="0.25">
      <c r="A5519">
        <v>1817315</v>
      </c>
      <c r="B5519">
        <v>1</v>
      </c>
      <c r="C5519" t="s">
        <v>80</v>
      </c>
      <c r="D5519" t="s">
        <v>108</v>
      </c>
      <c r="E5519" t="s">
        <v>193</v>
      </c>
      <c r="F5519" t="s">
        <v>15965</v>
      </c>
      <c r="G5519" t="s">
        <v>235</v>
      </c>
      <c r="H5519" t="s">
        <v>134</v>
      </c>
      <c r="I5519" t="s">
        <v>135</v>
      </c>
      <c r="J5519" t="s">
        <v>136</v>
      </c>
      <c r="K5519" t="s">
        <v>137</v>
      </c>
      <c r="L5519" t="s">
        <v>15966</v>
      </c>
      <c r="M5519" t="s">
        <v>15967</v>
      </c>
      <c r="N5519">
        <v>1.5263888880000001</v>
      </c>
      <c r="O5519">
        <v>0</v>
      </c>
      <c r="P5519">
        <v>6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0.96505043177760008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0.96505043177760008</v>
      </c>
    </row>
    <row r="5520" spans="1:31" x14ac:dyDescent="0.25">
      <c r="A5520">
        <v>1817317</v>
      </c>
      <c r="B5520">
        <v>1</v>
      </c>
      <c r="C5520" t="s">
        <v>80</v>
      </c>
      <c r="D5520" t="s">
        <v>96</v>
      </c>
      <c r="E5520" t="s">
        <v>131</v>
      </c>
      <c r="F5520" t="s">
        <v>15968</v>
      </c>
      <c r="G5520" t="s">
        <v>133</v>
      </c>
      <c r="H5520" t="s">
        <v>134</v>
      </c>
      <c r="I5520" t="s">
        <v>135</v>
      </c>
      <c r="J5520" t="s">
        <v>136</v>
      </c>
      <c r="K5520" t="s">
        <v>137</v>
      </c>
      <c r="L5520" t="s">
        <v>15969</v>
      </c>
      <c r="M5520" t="s">
        <v>15970</v>
      </c>
      <c r="N5520">
        <v>1.1686111109999999</v>
      </c>
      <c r="O5520">
        <v>0</v>
      </c>
      <c r="P5520">
        <v>2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1.0230638253734909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1.0230638253734909</v>
      </c>
    </row>
    <row r="5521" spans="1:31" x14ac:dyDescent="0.25">
      <c r="A5521">
        <v>1817319</v>
      </c>
      <c r="B5521">
        <v>1</v>
      </c>
      <c r="C5521" t="s">
        <v>80</v>
      </c>
      <c r="D5521" t="s">
        <v>82</v>
      </c>
      <c r="E5521" t="s">
        <v>193</v>
      </c>
      <c r="F5521" t="s">
        <v>15971</v>
      </c>
      <c r="G5521" t="s">
        <v>373</v>
      </c>
      <c r="H5521" t="s">
        <v>134</v>
      </c>
      <c r="I5521" t="s">
        <v>135</v>
      </c>
      <c r="J5521" t="s">
        <v>136</v>
      </c>
      <c r="K5521" t="s">
        <v>137</v>
      </c>
      <c r="L5521" t="s">
        <v>15972</v>
      </c>
      <c r="M5521" t="s">
        <v>15973</v>
      </c>
      <c r="N5521">
        <v>1.459166666</v>
      </c>
      <c r="O5521">
        <v>0</v>
      </c>
      <c r="P5521">
        <v>61</v>
      </c>
      <c r="Q5521">
        <v>0</v>
      </c>
      <c r="R5521">
        <v>0</v>
      </c>
      <c r="S5521">
        <v>0</v>
      </c>
      <c r="T5521">
        <v>1</v>
      </c>
      <c r="U5521">
        <v>0</v>
      </c>
      <c r="V5521">
        <v>0</v>
      </c>
      <c r="W5521">
        <v>0</v>
      </c>
      <c r="X5521">
        <v>25.956361709864943</v>
      </c>
      <c r="Y5521">
        <v>0</v>
      </c>
      <c r="Z5521">
        <v>0</v>
      </c>
      <c r="AA5521">
        <v>0</v>
      </c>
      <c r="AB5521">
        <v>0.1646033364243811</v>
      </c>
      <c r="AC5521">
        <v>0</v>
      </c>
      <c r="AD5521">
        <v>0</v>
      </c>
      <c r="AE5521">
        <v>26.120965046289324</v>
      </c>
    </row>
    <row r="5522" spans="1:31" x14ac:dyDescent="0.25">
      <c r="A5522">
        <v>1817321</v>
      </c>
      <c r="B5522">
        <v>1</v>
      </c>
      <c r="C5522" t="s">
        <v>80</v>
      </c>
      <c r="D5522" t="s">
        <v>110</v>
      </c>
      <c r="E5522" t="s">
        <v>176</v>
      </c>
      <c r="F5522" t="s">
        <v>11204</v>
      </c>
      <c r="G5522" t="s">
        <v>158</v>
      </c>
      <c r="H5522" t="s">
        <v>143</v>
      </c>
      <c r="I5522" t="s">
        <v>199</v>
      </c>
      <c r="J5522" t="s">
        <v>136</v>
      </c>
      <c r="K5522" t="s">
        <v>137</v>
      </c>
      <c r="L5522" t="s">
        <v>15974</v>
      </c>
      <c r="M5522" t="s">
        <v>15975</v>
      </c>
      <c r="N5522">
        <v>2.6666665999999999E-2</v>
      </c>
      <c r="O5522">
        <v>0</v>
      </c>
      <c r="P5522">
        <v>19323</v>
      </c>
      <c r="Q5522">
        <v>0</v>
      </c>
      <c r="R5522">
        <v>2</v>
      </c>
      <c r="S5522">
        <v>1</v>
      </c>
      <c r="T5522">
        <v>1187</v>
      </c>
      <c r="U5522">
        <v>0</v>
      </c>
      <c r="V5522">
        <v>5</v>
      </c>
      <c r="W5522">
        <v>0</v>
      </c>
      <c r="X5522">
        <v>132.60565329680409</v>
      </c>
      <c r="Y5522">
        <v>0</v>
      </c>
      <c r="Z5522">
        <v>5.0940586749866675E-3</v>
      </c>
      <c r="AA5522">
        <v>4.4292638249440006E-2</v>
      </c>
      <c r="AB5522">
        <v>20.207231112522607</v>
      </c>
      <c r="AC5522">
        <v>0</v>
      </c>
      <c r="AD5522">
        <v>1.4291556387752269</v>
      </c>
      <c r="AE5522">
        <v>154.29142674502634</v>
      </c>
    </row>
    <row r="5523" spans="1:31" x14ac:dyDescent="0.25">
      <c r="A5523">
        <v>1817322</v>
      </c>
      <c r="B5523">
        <v>1</v>
      </c>
      <c r="C5523" t="s">
        <v>80</v>
      </c>
      <c r="D5523" t="s">
        <v>83</v>
      </c>
      <c r="E5523" t="s">
        <v>146</v>
      </c>
      <c r="F5523" t="s">
        <v>15976</v>
      </c>
      <c r="G5523" t="s">
        <v>142</v>
      </c>
      <c r="H5523" t="s">
        <v>143</v>
      </c>
      <c r="I5523" t="s">
        <v>199</v>
      </c>
      <c r="J5523" t="s">
        <v>136</v>
      </c>
      <c r="K5523" t="s">
        <v>137</v>
      </c>
      <c r="L5523" t="s">
        <v>15974</v>
      </c>
      <c r="M5523" t="s">
        <v>15975</v>
      </c>
      <c r="N5523">
        <v>2.6666665999999999E-2</v>
      </c>
      <c r="O5523">
        <v>0</v>
      </c>
      <c r="P5523">
        <v>1079</v>
      </c>
      <c r="Q5523">
        <v>0</v>
      </c>
      <c r="R5523">
        <v>0</v>
      </c>
      <c r="S5523">
        <v>0</v>
      </c>
      <c r="T5523">
        <v>58</v>
      </c>
      <c r="U5523">
        <v>0</v>
      </c>
      <c r="V5523">
        <v>0</v>
      </c>
      <c r="W5523">
        <v>0</v>
      </c>
      <c r="X5523">
        <v>7.0009747523083652</v>
      </c>
      <c r="Y5523">
        <v>0</v>
      </c>
      <c r="Z5523">
        <v>0</v>
      </c>
      <c r="AA5523">
        <v>0</v>
      </c>
      <c r="AB5523">
        <v>1.4620718388346672</v>
      </c>
      <c r="AC5523">
        <v>0</v>
      </c>
      <c r="AD5523">
        <v>0</v>
      </c>
      <c r="AE5523">
        <v>8.4630465911430317</v>
      </c>
    </row>
    <row r="5524" spans="1:31" x14ac:dyDescent="0.25">
      <c r="A5524">
        <v>1817326</v>
      </c>
      <c r="B5524">
        <v>1</v>
      </c>
      <c r="C5524" t="s">
        <v>80</v>
      </c>
      <c r="D5524" t="s">
        <v>88</v>
      </c>
      <c r="E5524" t="s">
        <v>131</v>
      </c>
      <c r="F5524" t="s">
        <v>15977</v>
      </c>
      <c r="G5524" t="s">
        <v>133</v>
      </c>
      <c r="H5524" t="s">
        <v>134</v>
      </c>
      <c r="I5524" t="s">
        <v>135</v>
      </c>
      <c r="J5524" t="s">
        <v>136</v>
      </c>
      <c r="K5524" t="s">
        <v>137</v>
      </c>
      <c r="L5524" t="s">
        <v>15978</v>
      </c>
      <c r="M5524" t="s">
        <v>15979</v>
      </c>
      <c r="N5524">
        <v>1.31</v>
      </c>
      <c r="O5524">
        <v>0</v>
      </c>
      <c r="P5524">
        <v>14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5.1388069818030004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5.1388069818030004</v>
      </c>
    </row>
    <row r="5525" spans="1:31" x14ac:dyDescent="0.25">
      <c r="A5525">
        <v>1817328</v>
      </c>
      <c r="B5525">
        <v>1</v>
      </c>
      <c r="C5525" t="s">
        <v>80</v>
      </c>
      <c r="D5525" t="s">
        <v>94</v>
      </c>
      <c r="E5525" t="s">
        <v>193</v>
      </c>
      <c r="F5525" t="s">
        <v>15980</v>
      </c>
      <c r="G5525" t="s">
        <v>195</v>
      </c>
      <c r="H5525" t="s">
        <v>134</v>
      </c>
      <c r="I5525" t="s">
        <v>135</v>
      </c>
      <c r="J5525" t="s">
        <v>136</v>
      </c>
      <c r="K5525" t="s">
        <v>137</v>
      </c>
      <c r="L5525" t="s">
        <v>15981</v>
      </c>
      <c r="M5525" t="s">
        <v>15982</v>
      </c>
      <c r="N5525">
        <v>3.09</v>
      </c>
      <c r="O5525">
        <v>0</v>
      </c>
      <c r="P5525">
        <v>56</v>
      </c>
      <c r="Q5525">
        <v>0</v>
      </c>
      <c r="R5525">
        <v>0</v>
      </c>
      <c r="S5525">
        <v>0</v>
      </c>
      <c r="T5525">
        <v>3</v>
      </c>
      <c r="U5525">
        <v>0</v>
      </c>
      <c r="V5525">
        <v>0</v>
      </c>
      <c r="W5525">
        <v>0</v>
      </c>
      <c r="X5525">
        <v>41.890347483565648</v>
      </c>
      <c r="Y5525">
        <v>0</v>
      </c>
      <c r="Z5525">
        <v>0</v>
      </c>
      <c r="AA5525">
        <v>0</v>
      </c>
      <c r="AB5525">
        <v>2.7414497227047003</v>
      </c>
      <c r="AC5525">
        <v>0</v>
      </c>
      <c r="AD5525">
        <v>0</v>
      </c>
      <c r="AE5525">
        <v>44.631797206270349</v>
      </c>
    </row>
    <row r="5526" spans="1:31" x14ac:dyDescent="0.25">
      <c r="A5526">
        <v>1817332</v>
      </c>
      <c r="B5526">
        <v>1</v>
      </c>
      <c r="C5526" t="s">
        <v>80</v>
      </c>
      <c r="D5526" t="s">
        <v>110</v>
      </c>
      <c r="E5526" t="s">
        <v>176</v>
      </c>
      <c r="F5526" t="s">
        <v>15983</v>
      </c>
      <c r="G5526" t="s">
        <v>148</v>
      </c>
      <c r="H5526" t="s">
        <v>143</v>
      </c>
      <c r="I5526" t="s">
        <v>135</v>
      </c>
      <c r="J5526" t="s">
        <v>3</v>
      </c>
      <c r="K5526" t="s">
        <v>137</v>
      </c>
      <c r="L5526" t="s">
        <v>15984</v>
      </c>
      <c r="M5526" t="s">
        <v>15985</v>
      </c>
      <c r="N5526">
        <v>0.61777777700000003</v>
      </c>
      <c r="O5526">
        <v>0</v>
      </c>
      <c r="P5526">
        <v>382</v>
      </c>
      <c r="Q5526">
        <v>0</v>
      </c>
      <c r="R5526">
        <v>0</v>
      </c>
      <c r="S5526">
        <v>0</v>
      </c>
      <c r="T5526">
        <v>17</v>
      </c>
      <c r="U5526">
        <v>0</v>
      </c>
      <c r="V5526">
        <v>0</v>
      </c>
      <c r="W5526">
        <v>0</v>
      </c>
      <c r="X5526">
        <v>72.057636336906</v>
      </c>
      <c r="Y5526">
        <v>0</v>
      </c>
      <c r="Z5526">
        <v>0</v>
      </c>
      <c r="AA5526">
        <v>0</v>
      </c>
      <c r="AB5526">
        <v>4.8507773982609201</v>
      </c>
      <c r="AC5526">
        <v>0</v>
      </c>
      <c r="AD5526">
        <v>0</v>
      </c>
      <c r="AE5526">
        <v>76.908413735166917</v>
      </c>
    </row>
    <row r="5527" spans="1:31" x14ac:dyDescent="0.25">
      <c r="A5527">
        <v>1817333</v>
      </c>
      <c r="B5527">
        <v>1</v>
      </c>
      <c r="C5527" t="s">
        <v>80</v>
      </c>
      <c r="D5527" t="s">
        <v>84</v>
      </c>
      <c r="E5527" t="s">
        <v>131</v>
      </c>
      <c r="F5527" t="s">
        <v>15043</v>
      </c>
      <c r="G5527" t="s">
        <v>148</v>
      </c>
      <c r="H5527" t="s">
        <v>134</v>
      </c>
      <c r="I5527" t="s">
        <v>135</v>
      </c>
      <c r="J5527" t="s">
        <v>136</v>
      </c>
      <c r="K5527" t="s">
        <v>137</v>
      </c>
      <c r="L5527" t="s">
        <v>15986</v>
      </c>
      <c r="M5527" t="s">
        <v>15987</v>
      </c>
      <c r="N5527">
        <v>1.6936111110000001</v>
      </c>
      <c r="O5527">
        <v>0</v>
      </c>
      <c r="P5527">
        <v>9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2.6595048008167015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2.6595048008167015</v>
      </c>
    </row>
    <row r="5528" spans="1:31" x14ac:dyDescent="0.25">
      <c r="A5528">
        <v>1817334</v>
      </c>
      <c r="B5528">
        <v>1</v>
      </c>
      <c r="C5528" t="s">
        <v>80</v>
      </c>
      <c r="D5528" t="s">
        <v>99</v>
      </c>
      <c r="E5528" t="s">
        <v>193</v>
      </c>
      <c r="F5528" t="s">
        <v>15988</v>
      </c>
      <c r="G5528" t="s">
        <v>235</v>
      </c>
      <c r="H5528" t="s">
        <v>134</v>
      </c>
      <c r="I5528" t="s">
        <v>135</v>
      </c>
      <c r="J5528" t="s">
        <v>136</v>
      </c>
      <c r="K5528" t="s">
        <v>137</v>
      </c>
      <c r="L5528" t="s">
        <v>15989</v>
      </c>
      <c r="M5528" t="s">
        <v>15990</v>
      </c>
      <c r="N5528">
        <v>1.983333333</v>
      </c>
      <c r="O5528">
        <v>0</v>
      </c>
      <c r="P5528">
        <v>4</v>
      </c>
      <c r="Q5528">
        <v>0</v>
      </c>
      <c r="R5528">
        <v>2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4.2468498034553734</v>
      </c>
      <c r="Y5528">
        <v>0</v>
      </c>
      <c r="Z5528">
        <v>1.5855812320800002E-2</v>
      </c>
      <c r="AA5528">
        <v>0</v>
      </c>
      <c r="AB5528">
        <v>0</v>
      </c>
      <c r="AC5528">
        <v>0</v>
      </c>
      <c r="AD5528">
        <v>0</v>
      </c>
      <c r="AE5528">
        <v>4.2627056157761736</v>
      </c>
    </row>
    <row r="5529" spans="1:31" x14ac:dyDescent="0.25">
      <c r="A5529">
        <v>1817335</v>
      </c>
      <c r="B5529">
        <v>1</v>
      </c>
      <c r="C5529" t="s">
        <v>80</v>
      </c>
      <c r="D5529" t="s">
        <v>110</v>
      </c>
      <c r="E5529" t="s">
        <v>176</v>
      </c>
      <c r="F5529" t="s">
        <v>15991</v>
      </c>
      <c r="G5529" t="s">
        <v>142</v>
      </c>
      <c r="H5529" t="s">
        <v>143</v>
      </c>
      <c r="I5529" t="s">
        <v>135</v>
      </c>
      <c r="J5529" t="s">
        <v>136</v>
      </c>
      <c r="K5529" t="s">
        <v>137</v>
      </c>
      <c r="L5529" t="s">
        <v>15992</v>
      </c>
      <c r="M5529" t="s">
        <v>15993</v>
      </c>
      <c r="N5529">
        <v>0.12055555499999999</v>
      </c>
      <c r="O5529">
        <v>0</v>
      </c>
      <c r="P5529">
        <v>9191</v>
      </c>
      <c r="Q5529">
        <v>0</v>
      </c>
      <c r="R5529">
        <v>0</v>
      </c>
      <c r="S5529">
        <v>1</v>
      </c>
      <c r="T5529">
        <v>610</v>
      </c>
      <c r="U5529">
        <v>0</v>
      </c>
      <c r="V5529">
        <v>1</v>
      </c>
      <c r="W5529">
        <v>0</v>
      </c>
      <c r="X5529">
        <v>367.62691048347193</v>
      </c>
      <c r="Y5529">
        <v>0</v>
      </c>
      <c r="Z5529">
        <v>0</v>
      </c>
      <c r="AA5529">
        <v>25.916233062574772</v>
      </c>
      <c r="AB5529">
        <v>44.576472504381023</v>
      </c>
      <c r="AC5529">
        <v>0</v>
      </c>
      <c r="AD5529">
        <v>0.85733794540007446</v>
      </c>
      <c r="AE5529">
        <v>438.97695399582773</v>
      </c>
    </row>
    <row r="5530" spans="1:31" x14ac:dyDescent="0.25">
      <c r="A5530">
        <v>1817336</v>
      </c>
      <c r="B5530">
        <v>1</v>
      </c>
      <c r="C5530" t="s">
        <v>81</v>
      </c>
      <c r="D5530" t="s">
        <v>127</v>
      </c>
      <c r="E5530" t="s">
        <v>193</v>
      </c>
      <c r="F5530" t="s">
        <v>966</v>
      </c>
      <c r="G5530" t="s">
        <v>373</v>
      </c>
      <c r="H5530" t="s">
        <v>134</v>
      </c>
      <c r="I5530" t="s">
        <v>135</v>
      </c>
      <c r="J5530" t="s">
        <v>136</v>
      </c>
      <c r="K5530" t="s">
        <v>137</v>
      </c>
      <c r="L5530" t="s">
        <v>15994</v>
      </c>
      <c r="M5530" t="s">
        <v>15995</v>
      </c>
      <c r="N5530">
        <v>3.8238888879999999</v>
      </c>
      <c r="O5530">
        <v>0</v>
      </c>
      <c r="P5530">
        <v>23</v>
      </c>
      <c r="Q5530">
        <v>0</v>
      </c>
      <c r="R5530">
        <v>8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15.774842934818565</v>
      </c>
      <c r="Y5530">
        <v>0</v>
      </c>
      <c r="Z5530">
        <v>11.051402286974161</v>
      </c>
      <c r="AA5530">
        <v>0</v>
      </c>
      <c r="AB5530">
        <v>0</v>
      </c>
      <c r="AC5530">
        <v>0</v>
      </c>
      <c r="AD5530">
        <v>0</v>
      </c>
      <c r="AE5530">
        <v>26.826245221792725</v>
      </c>
    </row>
    <row r="5531" spans="1:31" x14ac:dyDescent="0.25">
      <c r="A5531">
        <v>1817337</v>
      </c>
      <c r="B5531">
        <v>1</v>
      </c>
      <c r="C5531" t="s">
        <v>80</v>
      </c>
      <c r="D5531" t="s">
        <v>88</v>
      </c>
      <c r="E5531" t="s">
        <v>131</v>
      </c>
      <c r="F5531" t="s">
        <v>15996</v>
      </c>
      <c r="G5531" t="s">
        <v>231</v>
      </c>
      <c r="H5531" t="s">
        <v>134</v>
      </c>
      <c r="I5531" t="s">
        <v>135</v>
      </c>
      <c r="J5531" t="s">
        <v>136</v>
      </c>
      <c r="K5531" t="s">
        <v>137</v>
      </c>
      <c r="L5531" t="s">
        <v>15997</v>
      </c>
      <c r="M5531" t="s">
        <v>15998</v>
      </c>
      <c r="N5531">
        <v>1.802777777</v>
      </c>
      <c r="O5531">
        <v>0</v>
      </c>
      <c r="P5531">
        <v>4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1.6654669700856772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1.6654669700856772</v>
      </c>
    </row>
    <row r="5532" spans="1:31" x14ac:dyDescent="0.25">
      <c r="A5532">
        <v>1817339</v>
      </c>
      <c r="B5532">
        <v>1</v>
      </c>
      <c r="C5532" t="s">
        <v>80</v>
      </c>
      <c r="D5532" t="s">
        <v>109</v>
      </c>
      <c r="E5532" t="s">
        <v>146</v>
      </c>
      <c r="F5532" t="s">
        <v>15999</v>
      </c>
      <c r="G5532" t="s">
        <v>163</v>
      </c>
      <c r="H5532" t="s">
        <v>143</v>
      </c>
      <c r="I5532" t="s">
        <v>135</v>
      </c>
      <c r="J5532" t="s">
        <v>136</v>
      </c>
      <c r="K5532" t="s">
        <v>137</v>
      </c>
      <c r="L5532" t="s">
        <v>16000</v>
      </c>
      <c r="M5532" t="s">
        <v>16001</v>
      </c>
      <c r="N5532">
        <v>0.29527777700000002</v>
      </c>
      <c r="O5532">
        <v>0</v>
      </c>
      <c r="P5532">
        <v>37</v>
      </c>
      <c r="Q5532">
        <v>0</v>
      </c>
      <c r="R5532">
        <v>5</v>
      </c>
      <c r="S5532">
        <v>0</v>
      </c>
      <c r="T5532">
        <v>13</v>
      </c>
      <c r="U5532">
        <v>0</v>
      </c>
      <c r="V5532">
        <v>0</v>
      </c>
      <c r="W5532">
        <v>0</v>
      </c>
      <c r="X5532">
        <v>1.3997230106119725</v>
      </c>
      <c r="Y5532">
        <v>0</v>
      </c>
      <c r="Z5532">
        <v>6.7741778320009174E-2</v>
      </c>
      <c r="AA5532">
        <v>0</v>
      </c>
      <c r="AB5532">
        <v>2.1283918001656272</v>
      </c>
      <c r="AC5532">
        <v>0</v>
      </c>
      <c r="AD5532">
        <v>0</v>
      </c>
      <c r="AE5532">
        <v>3.5958565890976089</v>
      </c>
    </row>
    <row r="5533" spans="1:31" x14ac:dyDescent="0.25">
      <c r="A5533">
        <v>1817350</v>
      </c>
      <c r="B5533">
        <v>1</v>
      </c>
      <c r="C5533" t="s">
        <v>81</v>
      </c>
      <c r="D5533" t="s">
        <v>117</v>
      </c>
      <c r="E5533" t="s">
        <v>146</v>
      </c>
      <c r="F5533" t="s">
        <v>16002</v>
      </c>
      <c r="G5533" t="s">
        <v>170</v>
      </c>
      <c r="H5533" t="s">
        <v>143</v>
      </c>
      <c r="I5533" t="s">
        <v>135</v>
      </c>
      <c r="J5533" t="s">
        <v>136</v>
      </c>
      <c r="K5533" t="s">
        <v>137</v>
      </c>
      <c r="L5533" t="s">
        <v>16003</v>
      </c>
      <c r="M5533" t="s">
        <v>16004</v>
      </c>
      <c r="N5533">
        <v>2.2225000000000001</v>
      </c>
      <c r="O5533">
        <v>0</v>
      </c>
      <c r="P5533">
        <v>18</v>
      </c>
      <c r="Q5533">
        <v>0</v>
      </c>
      <c r="R5533">
        <v>1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7.7298818231975615</v>
      </c>
      <c r="Y5533">
        <v>0</v>
      </c>
      <c r="Z5533">
        <v>5.3453671200509999E-2</v>
      </c>
      <c r="AA5533">
        <v>0</v>
      </c>
      <c r="AB5533">
        <v>0</v>
      </c>
      <c r="AC5533">
        <v>0</v>
      </c>
      <c r="AD5533">
        <v>0</v>
      </c>
      <c r="AE5533">
        <v>7.783335494398071</v>
      </c>
    </row>
    <row r="5534" spans="1:31" x14ac:dyDescent="0.25">
      <c r="A5534">
        <v>1817351</v>
      </c>
      <c r="B5534">
        <v>1</v>
      </c>
      <c r="C5534" t="s">
        <v>81</v>
      </c>
      <c r="D5534" t="s">
        <v>113</v>
      </c>
      <c r="E5534" t="s">
        <v>193</v>
      </c>
      <c r="F5534" t="s">
        <v>16005</v>
      </c>
      <c r="G5534" t="s">
        <v>235</v>
      </c>
      <c r="H5534" t="s">
        <v>134</v>
      </c>
      <c r="I5534" t="s">
        <v>135</v>
      </c>
      <c r="J5534" t="s">
        <v>136</v>
      </c>
      <c r="K5534" t="s">
        <v>137</v>
      </c>
      <c r="L5534" t="s">
        <v>16006</v>
      </c>
      <c r="M5534" t="s">
        <v>16007</v>
      </c>
      <c r="N5534">
        <v>1.684722222</v>
      </c>
      <c r="O5534">
        <v>0</v>
      </c>
      <c r="P5534">
        <v>32</v>
      </c>
      <c r="Q5534">
        <v>0</v>
      </c>
      <c r="R5534">
        <v>2</v>
      </c>
      <c r="S5534">
        <v>0</v>
      </c>
      <c r="T5534">
        <v>2</v>
      </c>
      <c r="U5534">
        <v>0</v>
      </c>
      <c r="V5534">
        <v>0</v>
      </c>
      <c r="W5534">
        <v>0</v>
      </c>
      <c r="X5534">
        <v>9.2916141015060205</v>
      </c>
      <c r="Y5534">
        <v>0</v>
      </c>
      <c r="Z5534">
        <v>7.172181885444584E-2</v>
      </c>
      <c r="AA5534">
        <v>0</v>
      </c>
      <c r="AB5534">
        <v>8.3850267645787485E-2</v>
      </c>
      <c r="AC5534">
        <v>0</v>
      </c>
      <c r="AD5534">
        <v>0</v>
      </c>
      <c r="AE5534">
        <v>9.4471861880062544</v>
      </c>
    </row>
    <row r="5535" spans="1:31" x14ac:dyDescent="0.25">
      <c r="A5535">
        <v>1817353</v>
      </c>
      <c r="B5535">
        <v>1</v>
      </c>
      <c r="C5535" t="s">
        <v>81</v>
      </c>
      <c r="D5535" t="s">
        <v>123</v>
      </c>
      <c r="E5535" t="s">
        <v>131</v>
      </c>
      <c r="F5535" t="s">
        <v>16008</v>
      </c>
      <c r="G5535" t="s">
        <v>231</v>
      </c>
      <c r="H5535" t="s">
        <v>134</v>
      </c>
      <c r="I5535" t="s">
        <v>135</v>
      </c>
      <c r="J5535" t="s">
        <v>136</v>
      </c>
      <c r="K5535" t="s">
        <v>137</v>
      </c>
      <c r="L5535" t="s">
        <v>16009</v>
      </c>
      <c r="M5535" t="s">
        <v>16010</v>
      </c>
      <c r="N5535">
        <v>0.88305555499999999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0.28912369185564585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0.28912369185564585</v>
      </c>
    </row>
    <row r="5536" spans="1:31" x14ac:dyDescent="0.25">
      <c r="A5536">
        <v>1817355</v>
      </c>
      <c r="B5536">
        <v>1</v>
      </c>
      <c r="C5536" t="s">
        <v>81</v>
      </c>
      <c r="D5536" t="s">
        <v>128</v>
      </c>
      <c r="E5536" t="s">
        <v>131</v>
      </c>
      <c r="F5536" t="s">
        <v>16011</v>
      </c>
      <c r="G5536" t="s">
        <v>231</v>
      </c>
      <c r="H5536" t="s">
        <v>134</v>
      </c>
      <c r="I5536" t="s">
        <v>135</v>
      </c>
      <c r="J5536" t="s">
        <v>136</v>
      </c>
      <c r="K5536" t="s">
        <v>137</v>
      </c>
      <c r="L5536" t="s">
        <v>16012</v>
      </c>
      <c r="M5536" t="s">
        <v>16013</v>
      </c>
      <c r="N5536">
        <v>1.2838888879999999</v>
      </c>
      <c r="O5536">
        <v>0</v>
      </c>
      <c r="P5536">
        <v>2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0.97683187986871678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0.97683187986871678</v>
      </c>
    </row>
    <row r="5537" spans="1:31" x14ac:dyDescent="0.25">
      <c r="A5537">
        <v>1817356</v>
      </c>
      <c r="B5537">
        <v>1</v>
      </c>
      <c r="C5537" t="s">
        <v>80</v>
      </c>
      <c r="D5537" t="s">
        <v>96</v>
      </c>
      <c r="E5537" t="s">
        <v>131</v>
      </c>
      <c r="F5537" t="s">
        <v>16014</v>
      </c>
      <c r="G5537" t="s">
        <v>209</v>
      </c>
      <c r="H5537" t="s">
        <v>134</v>
      </c>
      <c r="I5537" t="s">
        <v>135</v>
      </c>
      <c r="J5537" t="s">
        <v>136</v>
      </c>
      <c r="K5537" t="s">
        <v>137</v>
      </c>
      <c r="L5537" t="s">
        <v>16015</v>
      </c>
      <c r="M5537" t="s">
        <v>16016</v>
      </c>
      <c r="N5537">
        <v>1.115277777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0.81319060385389563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0.81319060385389563</v>
      </c>
    </row>
    <row r="5538" spans="1:31" x14ac:dyDescent="0.25">
      <c r="A5538">
        <v>1817357</v>
      </c>
      <c r="B5538">
        <v>1</v>
      </c>
      <c r="C5538" t="s">
        <v>81</v>
      </c>
      <c r="D5538" t="s">
        <v>116</v>
      </c>
      <c r="E5538" t="s">
        <v>131</v>
      </c>
      <c r="F5538" t="s">
        <v>16017</v>
      </c>
      <c r="G5538" t="s">
        <v>231</v>
      </c>
      <c r="H5538" t="s">
        <v>134</v>
      </c>
      <c r="I5538" t="s">
        <v>135</v>
      </c>
      <c r="J5538" t="s">
        <v>136</v>
      </c>
      <c r="K5538" t="s">
        <v>137</v>
      </c>
      <c r="L5538" t="s">
        <v>16018</v>
      </c>
      <c r="M5538" t="s">
        <v>16019</v>
      </c>
      <c r="N5538">
        <v>1.664722222</v>
      </c>
      <c r="O5538">
        <v>0</v>
      </c>
      <c r="P5538">
        <v>2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0.40715396027134731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0.40715396027134731</v>
      </c>
    </row>
    <row r="5539" spans="1:31" x14ac:dyDescent="0.25">
      <c r="A5539">
        <v>1817358</v>
      </c>
      <c r="B5539">
        <v>1</v>
      </c>
      <c r="C5539" t="s">
        <v>81</v>
      </c>
      <c r="D5539" t="s">
        <v>121</v>
      </c>
      <c r="E5539" t="s">
        <v>146</v>
      </c>
      <c r="F5539" t="s">
        <v>16020</v>
      </c>
      <c r="G5539" t="s">
        <v>170</v>
      </c>
      <c r="H5539" t="s">
        <v>143</v>
      </c>
      <c r="I5539" t="s">
        <v>135</v>
      </c>
      <c r="J5539" t="s">
        <v>136</v>
      </c>
      <c r="K5539" t="s">
        <v>137</v>
      </c>
      <c r="L5539" t="s">
        <v>16021</v>
      </c>
      <c r="M5539" t="s">
        <v>16022</v>
      </c>
      <c r="N5539">
        <v>1.1886111109999999</v>
      </c>
      <c r="O5539">
        <v>0</v>
      </c>
      <c r="P5539">
        <v>335</v>
      </c>
      <c r="Q5539">
        <v>0</v>
      </c>
      <c r="R5539">
        <v>11</v>
      </c>
      <c r="S5539">
        <v>0</v>
      </c>
      <c r="T5539">
        <v>14</v>
      </c>
      <c r="U5539">
        <v>0</v>
      </c>
      <c r="V5539">
        <v>0</v>
      </c>
      <c r="W5539">
        <v>0</v>
      </c>
      <c r="X5539">
        <v>56.355489120439891</v>
      </c>
      <c r="Y5539">
        <v>0</v>
      </c>
      <c r="Z5539">
        <v>2.8026338841286105</v>
      </c>
      <c r="AA5539">
        <v>0</v>
      </c>
      <c r="AB5539">
        <v>5.0051399390474991</v>
      </c>
      <c r="AC5539">
        <v>0</v>
      </c>
      <c r="AD5539">
        <v>0</v>
      </c>
      <c r="AE5539">
        <v>64.163262943616004</v>
      </c>
    </row>
    <row r="5540" spans="1:31" x14ac:dyDescent="0.25">
      <c r="A5540">
        <v>1817361</v>
      </c>
      <c r="B5540">
        <v>1</v>
      </c>
      <c r="C5540" t="s">
        <v>81</v>
      </c>
      <c r="D5540" t="s">
        <v>126</v>
      </c>
      <c r="E5540" t="s">
        <v>140</v>
      </c>
      <c r="F5540" t="s">
        <v>4425</v>
      </c>
      <c r="G5540" t="s">
        <v>142</v>
      </c>
      <c r="H5540" t="s">
        <v>143</v>
      </c>
      <c r="I5540" t="s">
        <v>199</v>
      </c>
      <c r="J5540" t="s">
        <v>136</v>
      </c>
      <c r="K5540" t="s">
        <v>137</v>
      </c>
      <c r="L5540" t="s">
        <v>16023</v>
      </c>
      <c r="M5540" t="s">
        <v>16024</v>
      </c>
      <c r="N5540">
        <v>5.5555550000000002E-3</v>
      </c>
      <c r="O5540">
        <v>2</v>
      </c>
      <c r="P5540">
        <v>232</v>
      </c>
      <c r="Q5540">
        <v>33</v>
      </c>
      <c r="R5540">
        <v>95</v>
      </c>
      <c r="S5540">
        <v>5</v>
      </c>
      <c r="T5540">
        <v>24</v>
      </c>
      <c r="U5540">
        <v>0</v>
      </c>
      <c r="V5540">
        <v>0</v>
      </c>
      <c r="W5540">
        <v>6.1698263601111117E-3</v>
      </c>
      <c r="X5540">
        <v>0.19429049749807772</v>
      </c>
      <c r="Y5540">
        <v>1.246361182633656</v>
      </c>
      <c r="Z5540">
        <v>0.22993986101798325</v>
      </c>
      <c r="AA5540">
        <v>0.16576337989954446</v>
      </c>
      <c r="AB5540">
        <v>0.34838306064625557</v>
      </c>
      <c r="AC5540">
        <v>0</v>
      </c>
      <c r="AD5540">
        <v>0</v>
      </c>
      <c r="AE5540">
        <v>2.1909078080556279</v>
      </c>
    </row>
    <row r="5541" spans="1:31" x14ac:dyDescent="0.25">
      <c r="A5541">
        <v>1817362</v>
      </c>
      <c r="B5541">
        <v>1</v>
      </c>
      <c r="C5541" t="s">
        <v>80</v>
      </c>
      <c r="D5541" t="s">
        <v>92</v>
      </c>
      <c r="E5541" t="s">
        <v>131</v>
      </c>
      <c r="F5541" t="s">
        <v>16025</v>
      </c>
      <c r="G5541" t="s">
        <v>231</v>
      </c>
      <c r="H5541" t="s">
        <v>134</v>
      </c>
      <c r="I5541" t="s">
        <v>135</v>
      </c>
      <c r="J5541" t="s">
        <v>136</v>
      </c>
      <c r="K5541" t="s">
        <v>137</v>
      </c>
      <c r="L5541" t="s">
        <v>16026</v>
      </c>
      <c r="M5541" t="s">
        <v>16027</v>
      </c>
      <c r="N5541">
        <v>1.7311111109999999</v>
      </c>
      <c r="O5541">
        <v>0</v>
      </c>
      <c r="P5541">
        <v>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1.6555363748349925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1.6555363748349925</v>
      </c>
    </row>
    <row r="5542" spans="1:31" x14ac:dyDescent="0.25">
      <c r="A5542">
        <v>1817363</v>
      </c>
      <c r="B5542">
        <v>1</v>
      </c>
      <c r="C5542" t="s">
        <v>81</v>
      </c>
      <c r="D5542" t="s">
        <v>128</v>
      </c>
      <c r="E5542" t="s">
        <v>193</v>
      </c>
      <c r="F5542" t="s">
        <v>16028</v>
      </c>
      <c r="G5542" t="s">
        <v>235</v>
      </c>
      <c r="H5542" t="s">
        <v>134</v>
      </c>
      <c r="I5542" t="s">
        <v>135</v>
      </c>
      <c r="J5542" t="s">
        <v>136</v>
      </c>
      <c r="K5542" t="s">
        <v>137</v>
      </c>
      <c r="L5542" t="s">
        <v>16029</v>
      </c>
      <c r="M5542" t="s">
        <v>16030</v>
      </c>
      <c r="N5542">
        <v>3.2316666660000002</v>
      </c>
      <c r="O5542">
        <v>0</v>
      </c>
      <c r="P5542">
        <v>64</v>
      </c>
      <c r="Q5542">
        <v>0</v>
      </c>
      <c r="R5542">
        <v>0</v>
      </c>
      <c r="S5542">
        <v>0</v>
      </c>
      <c r="T5542">
        <v>1</v>
      </c>
      <c r="U5542">
        <v>0</v>
      </c>
      <c r="V5542">
        <v>0</v>
      </c>
      <c r="W5542">
        <v>0</v>
      </c>
      <c r="X5542">
        <v>29.321747616363265</v>
      </c>
      <c r="Y5542">
        <v>0</v>
      </c>
      <c r="Z5542">
        <v>0</v>
      </c>
      <c r="AA5542">
        <v>0</v>
      </c>
      <c r="AB5542">
        <v>0.52909111367286998</v>
      </c>
      <c r="AC5542">
        <v>0</v>
      </c>
      <c r="AD5542">
        <v>0</v>
      </c>
      <c r="AE5542">
        <v>29.850838730036134</v>
      </c>
    </row>
    <row r="5543" spans="1:31" x14ac:dyDescent="0.25">
      <c r="A5543">
        <v>1817364</v>
      </c>
      <c r="B5543">
        <v>1</v>
      </c>
      <c r="C5543" t="s">
        <v>81</v>
      </c>
      <c r="D5543" t="s">
        <v>120</v>
      </c>
      <c r="E5543" t="s">
        <v>140</v>
      </c>
      <c r="F5543" t="s">
        <v>1066</v>
      </c>
      <c r="G5543" t="s">
        <v>142</v>
      </c>
      <c r="H5543" t="s">
        <v>143</v>
      </c>
      <c r="I5543" t="s">
        <v>135</v>
      </c>
      <c r="J5543" t="s">
        <v>136</v>
      </c>
      <c r="K5543" t="s">
        <v>137</v>
      </c>
      <c r="L5543" t="s">
        <v>16031</v>
      </c>
      <c r="M5543" t="s">
        <v>16032</v>
      </c>
      <c r="N5543">
        <v>0.63277777700000004</v>
      </c>
      <c r="O5543">
        <v>0</v>
      </c>
      <c r="P5543">
        <v>473</v>
      </c>
      <c r="Q5543">
        <v>23</v>
      </c>
      <c r="R5543">
        <v>38</v>
      </c>
      <c r="S5543">
        <v>3</v>
      </c>
      <c r="T5543">
        <v>24</v>
      </c>
      <c r="U5543">
        <v>0</v>
      </c>
      <c r="V5543">
        <v>0</v>
      </c>
      <c r="W5543">
        <v>0</v>
      </c>
      <c r="X5543">
        <v>73.025890715535851</v>
      </c>
      <c r="Y5543">
        <v>7.3604858097289325</v>
      </c>
      <c r="Z5543">
        <v>8.9475393349422898</v>
      </c>
      <c r="AA5543">
        <v>20.104997386484214</v>
      </c>
      <c r="AB5543">
        <v>3.06350538710277</v>
      </c>
      <c r="AC5543">
        <v>0</v>
      </c>
      <c r="AD5543">
        <v>0</v>
      </c>
      <c r="AE5543">
        <v>112.50241863379405</v>
      </c>
    </row>
    <row r="5544" spans="1:31" x14ac:dyDescent="0.25">
      <c r="A5544">
        <v>1817365</v>
      </c>
      <c r="B5544">
        <v>1</v>
      </c>
      <c r="C5544" t="s">
        <v>80</v>
      </c>
      <c r="D5544" t="s">
        <v>110</v>
      </c>
      <c r="E5544" t="s">
        <v>176</v>
      </c>
      <c r="F5544" t="s">
        <v>16033</v>
      </c>
      <c r="G5544" t="s">
        <v>148</v>
      </c>
      <c r="H5544" t="s">
        <v>143</v>
      </c>
      <c r="I5544" t="s">
        <v>135</v>
      </c>
      <c r="J5544" t="s">
        <v>3</v>
      </c>
      <c r="K5544" t="s">
        <v>137</v>
      </c>
      <c r="L5544" t="s">
        <v>16034</v>
      </c>
      <c r="M5544" t="s">
        <v>16035</v>
      </c>
      <c r="N5544">
        <v>0.5</v>
      </c>
      <c r="O5544">
        <v>0</v>
      </c>
      <c r="P5544">
        <v>9341</v>
      </c>
      <c r="Q5544">
        <v>0</v>
      </c>
      <c r="R5544">
        <v>0</v>
      </c>
      <c r="S5544">
        <v>7</v>
      </c>
      <c r="T5544">
        <v>617</v>
      </c>
      <c r="U5544">
        <v>1</v>
      </c>
      <c r="V5544">
        <v>3</v>
      </c>
      <c r="W5544">
        <v>0</v>
      </c>
      <c r="X5544">
        <v>1578.4817257849702</v>
      </c>
      <c r="Y5544">
        <v>0</v>
      </c>
      <c r="Z5544">
        <v>0</v>
      </c>
      <c r="AA5544">
        <v>64.269098444123983</v>
      </c>
      <c r="AB5544">
        <v>201.42928977050838</v>
      </c>
      <c r="AC5544">
        <v>22.673489490400002</v>
      </c>
      <c r="AD5544">
        <v>22.372283245337002</v>
      </c>
      <c r="AE5544">
        <v>1889.2258867353396</v>
      </c>
    </row>
    <row r="5545" spans="1:31" x14ac:dyDescent="0.25">
      <c r="A5545">
        <v>1817366</v>
      </c>
      <c r="B5545">
        <v>1</v>
      </c>
      <c r="C5545" t="s">
        <v>80</v>
      </c>
      <c r="D5545" t="s">
        <v>108</v>
      </c>
      <c r="E5545" t="s">
        <v>291</v>
      </c>
      <c r="F5545" t="s">
        <v>3066</v>
      </c>
      <c r="G5545" t="s">
        <v>826</v>
      </c>
      <c r="H5545" t="s">
        <v>134</v>
      </c>
      <c r="I5545" t="s">
        <v>135</v>
      </c>
      <c r="J5545" t="s">
        <v>136</v>
      </c>
      <c r="K5545" t="s">
        <v>137</v>
      </c>
      <c r="L5545" t="s">
        <v>16036</v>
      </c>
      <c r="M5545" t="s">
        <v>16037</v>
      </c>
      <c r="N5545">
        <v>2.1724999999999999</v>
      </c>
      <c r="O5545">
        <v>0</v>
      </c>
      <c r="P5545">
        <v>48</v>
      </c>
      <c r="Q5545">
        <v>0</v>
      </c>
      <c r="R5545">
        <v>27</v>
      </c>
      <c r="S5545">
        <v>0</v>
      </c>
      <c r="T5545">
        <v>5</v>
      </c>
      <c r="U5545">
        <v>0</v>
      </c>
      <c r="V5545">
        <v>0</v>
      </c>
      <c r="W5545">
        <v>0</v>
      </c>
      <c r="X5545">
        <v>15.078257915802901</v>
      </c>
      <c r="Y5545">
        <v>0</v>
      </c>
      <c r="Z5545">
        <v>4.96604542367806</v>
      </c>
      <c r="AA5545">
        <v>0</v>
      </c>
      <c r="AB5545">
        <v>0.68515697741822468</v>
      </c>
      <c r="AC5545">
        <v>0</v>
      </c>
      <c r="AD5545">
        <v>0</v>
      </c>
      <c r="AE5545">
        <v>20.729460316899186</v>
      </c>
    </row>
    <row r="5546" spans="1:31" x14ac:dyDescent="0.25">
      <c r="A5546">
        <v>1817368</v>
      </c>
      <c r="B5546">
        <v>1</v>
      </c>
      <c r="C5546" t="s">
        <v>81</v>
      </c>
      <c r="D5546" t="s">
        <v>128</v>
      </c>
      <c r="E5546" t="s">
        <v>131</v>
      </c>
      <c r="F5546" t="s">
        <v>16038</v>
      </c>
      <c r="G5546" t="s">
        <v>133</v>
      </c>
      <c r="H5546" t="s">
        <v>134</v>
      </c>
      <c r="I5546" t="s">
        <v>135</v>
      </c>
      <c r="J5546" t="s">
        <v>136</v>
      </c>
      <c r="K5546" t="s">
        <v>137</v>
      </c>
      <c r="L5546" t="s">
        <v>16039</v>
      </c>
      <c r="M5546" t="s">
        <v>16040</v>
      </c>
      <c r="N5546">
        <v>7.0747222220000001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0.9303786108269575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0.9303786108269575</v>
      </c>
    </row>
    <row r="5547" spans="1:31" x14ac:dyDescent="0.25">
      <c r="A5547">
        <v>1817369</v>
      </c>
      <c r="B5547">
        <v>1</v>
      </c>
      <c r="C5547" t="s">
        <v>80</v>
      </c>
      <c r="D5547" t="s">
        <v>106</v>
      </c>
      <c r="E5547" t="s">
        <v>193</v>
      </c>
      <c r="F5547" t="s">
        <v>16041</v>
      </c>
      <c r="G5547" t="s">
        <v>235</v>
      </c>
      <c r="H5547" t="s">
        <v>134</v>
      </c>
      <c r="I5547" t="s">
        <v>135</v>
      </c>
      <c r="J5547" t="s">
        <v>136</v>
      </c>
      <c r="K5547" t="s">
        <v>137</v>
      </c>
      <c r="L5547" t="s">
        <v>16042</v>
      </c>
      <c r="M5547" t="s">
        <v>16043</v>
      </c>
      <c r="N5547">
        <v>2.3463888879999999</v>
      </c>
      <c r="O5547">
        <v>0</v>
      </c>
      <c r="P5547">
        <v>0</v>
      </c>
      <c r="Q5547">
        <v>0</v>
      </c>
      <c r="R5547">
        <v>5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4.3523589037727684</v>
      </c>
      <c r="AA5547">
        <v>0</v>
      </c>
      <c r="AB5547">
        <v>0</v>
      </c>
      <c r="AC5547">
        <v>0</v>
      </c>
      <c r="AD5547">
        <v>0</v>
      </c>
      <c r="AE5547">
        <v>4.3523589037727684</v>
      </c>
    </row>
    <row r="5548" spans="1:31" x14ac:dyDescent="0.25">
      <c r="A5548">
        <v>1817373</v>
      </c>
      <c r="B5548">
        <v>1</v>
      </c>
      <c r="C5548" t="s">
        <v>80</v>
      </c>
      <c r="D5548" t="s">
        <v>107</v>
      </c>
      <c r="E5548" t="s">
        <v>131</v>
      </c>
      <c r="F5548" t="s">
        <v>16044</v>
      </c>
      <c r="G5548" t="s">
        <v>231</v>
      </c>
      <c r="H5548" t="s">
        <v>134</v>
      </c>
      <c r="I5548" t="s">
        <v>135</v>
      </c>
      <c r="J5548" t="s">
        <v>136</v>
      </c>
      <c r="K5548" t="s">
        <v>137</v>
      </c>
      <c r="L5548" t="s">
        <v>16045</v>
      </c>
      <c r="M5548" t="s">
        <v>16046</v>
      </c>
      <c r="N5548">
        <v>1.679444444</v>
      </c>
      <c r="O5548">
        <v>0</v>
      </c>
      <c r="P5548">
        <v>21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2.564104966461441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2.564104966461441</v>
      </c>
    </row>
    <row r="5549" spans="1:31" x14ac:dyDescent="0.25">
      <c r="A5549">
        <v>1817374</v>
      </c>
      <c r="B5549">
        <v>1</v>
      </c>
      <c r="C5549" t="s">
        <v>81</v>
      </c>
      <c r="D5549" t="s">
        <v>123</v>
      </c>
      <c r="E5549" t="s">
        <v>193</v>
      </c>
      <c r="F5549" t="s">
        <v>16047</v>
      </c>
      <c r="G5549" t="s">
        <v>235</v>
      </c>
      <c r="H5549" t="s">
        <v>134</v>
      </c>
      <c r="I5549" t="s">
        <v>135</v>
      </c>
      <c r="J5549" t="s">
        <v>136</v>
      </c>
      <c r="K5549" t="s">
        <v>137</v>
      </c>
      <c r="L5549" t="s">
        <v>16048</v>
      </c>
      <c r="M5549" t="s">
        <v>16049</v>
      </c>
      <c r="N5549">
        <v>1.5677777770000001</v>
      </c>
      <c r="O5549">
        <v>0</v>
      </c>
      <c r="P5549">
        <v>58</v>
      </c>
      <c r="Q5549">
        <v>0</v>
      </c>
      <c r="R5549">
        <v>1</v>
      </c>
      <c r="S5549">
        <v>0</v>
      </c>
      <c r="T5549">
        <v>2</v>
      </c>
      <c r="U5549">
        <v>0</v>
      </c>
      <c r="V5549">
        <v>0</v>
      </c>
      <c r="W5549">
        <v>0</v>
      </c>
      <c r="X5549">
        <v>17.644917469537472</v>
      </c>
      <c r="Y5549">
        <v>0</v>
      </c>
      <c r="Z5549">
        <v>1.4706618476375E-2</v>
      </c>
      <c r="AA5549">
        <v>0</v>
      </c>
      <c r="AB5549">
        <v>0.96101175347262835</v>
      </c>
      <c r="AC5549">
        <v>0</v>
      </c>
      <c r="AD5549">
        <v>0</v>
      </c>
      <c r="AE5549">
        <v>18.620635841486475</v>
      </c>
    </row>
    <row r="5550" spans="1:31" x14ac:dyDescent="0.25">
      <c r="A5550">
        <v>1817377</v>
      </c>
      <c r="B5550">
        <v>1</v>
      </c>
      <c r="C5550" t="s">
        <v>80</v>
      </c>
      <c r="D5550" t="s">
        <v>108</v>
      </c>
      <c r="E5550" t="s">
        <v>131</v>
      </c>
      <c r="F5550" t="s">
        <v>16050</v>
      </c>
      <c r="G5550" t="s">
        <v>231</v>
      </c>
      <c r="H5550" t="s">
        <v>134</v>
      </c>
      <c r="I5550" t="s">
        <v>135</v>
      </c>
      <c r="J5550" t="s">
        <v>136</v>
      </c>
      <c r="K5550" t="s">
        <v>137</v>
      </c>
      <c r="L5550" t="s">
        <v>16051</v>
      </c>
      <c r="M5550" t="s">
        <v>16052</v>
      </c>
      <c r="N5550">
        <v>2.986111111</v>
      </c>
      <c r="O5550">
        <v>0</v>
      </c>
      <c r="P5550">
        <v>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0.32542171405076559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0.32542171405076559</v>
      </c>
    </row>
    <row r="5551" spans="1:31" x14ac:dyDescent="0.25">
      <c r="A5551">
        <v>1817378</v>
      </c>
      <c r="B5551">
        <v>1</v>
      </c>
      <c r="C5551" t="s">
        <v>81</v>
      </c>
      <c r="D5551" t="s">
        <v>120</v>
      </c>
      <c r="E5551" t="s">
        <v>291</v>
      </c>
      <c r="F5551" t="s">
        <v>10522</v>
      </c>
      <c r="G5551" t="s">
        <v>424</v>
      </c>
      <c r="H5551" t="s">
        <v>134</v>
      </c>
      <c r="I5551" t="s">
        <v>135</v>
      </c>
      <c r="J5551" t="s">
        <v>136</v>
      </c>
      <c r="K5551" t="s">
        <v>137</v>
      </c>
      <c r="L5551" t="s">
        <v>16053</v>
      </c>
      <c r="M5551" t="s">
        <v>16054</v>
      </c>
      <c r="N5551">
        <v>1.910833333</v>
      </c>
      <c r="O5551">
        <v>0</v>
      </c>
      <c r="P5551">
        <v>0</v>
      </c>
      <c r="Q5551">
        <v>0</v>
      </c>
      <c r="R5551">
        <v>9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6.924329464079614</v>
      </c>
      <c r="AA5551">
        <v>0</v>
      </c>
      <c r="AB5551">
        <v>0</v>
      </c>
      <c r="AC5551">
        <v>0</v>
      </c>
      <c r="AD5551">
        <v>0</v>
      </c>
      <c r="AE5551">
        <v>6.924329464079614</v>
      </c>
    </row>
    <row r="5552" spans="1:31" x14ac:dyDescent="0.25">
      <c r="A5552">
        <v>1817381</v>
      </c>
      <c r="B5552">
        <v>1</v>
      </c>
      <c r="C5552" t="s">
        <v>80</v>
      </c>
      <c r="D5552" t="s">
        <v>82</v>
      </c>
      <c r="E5552" t="s">
        <v>193</v>
      </c>
      <c r="F5552" t="s">
        <v>16055</v>
      </c>
      <c r="G5552" t="s">
        <v>235</v>
      </c>
      <c r="H5552" t="s">
        <v>134</v>
      </c>
      <c r="I5552" t="s">
        <v>135</v>
      </c>
      <c r="J5552" t="s">
        <v>136</v>
      </c>
      <c r="K5552" t="s">
        <v>137</v>
      </c>
      <c r="L5552" t="s">
        <v>16056</v>
      </c>
      <c r="M5552" t="s">
        <v>16057</v>
      </c>
      <c r="N5552">
        <v>0.88388888799999998</v>
      </c>
      <c r="O5552">
        <v>0</v>
      </c>
      <c r="P5552">
        <v>290</v>
      </c>
      <c r="Q5552">
        <v>0</v>
      </c>
      <c r="R5552">
        <v>0</v>
      </c>
      <c r="S5552">
        <v>0</v>
      </c>
      <c r="T5552">
        <v>12</v>
      </c>
      <c r="U5552">
        <v>0</v>
      </c>
      <c r="V5552">
        <v>0</v>
      </c>
      <c r="W5552">
        <v>0</v>
      </c>
      <c r="X5552">
        <v>83.763919263076318</v>
      </c>
      <c r="Y5552">
        <v>0</v>
      </c>
      <c r="Z5552">
        <v>0</v>
      </c>
      <c r="AA5552">
        <v>0</v>
      </c>
      <c r="AB5552">
        <v>3.6006145832420624</v>
      </c>
      <c r="AC5552">
        <v>0</v>
      </c>
      <c r="AD5552">
        <v>0</v>
      </c>
      <c r="AE5552">
        <v>87.36453384631838</v>
      </c>
    </row>
    <row r="5553" spans="1:31" x14ac:dyDescent="0.25">
      <c r="A5553">
        <v>1817385</v>
      </c>
      <c r="B5553">
        <v>1</v>
      </c>
      <c r="C5553" t="s">
        <v>80</v>
      </c>
      <c r="D5553" t="s">
        <v>99</v>
      </c>
      <c r="E5553" t="s">
        <v>131</v>
      </c>
      <c r="F5553" t="s">
        <v>16058</v>
      </c>
      <c r="G5553" t="s">
        <v>133</v>
      </c>
      <c r="H5553" t="s">
        <v>134</v>
      </c>
      <c r="I5553" t="s">
        <v>135</v>
      </c>
      <c r="J5553" t="s">
        <v>136</v>
      </c>
      <c r="K5553" t="s">
        <v>137</v>
      </c>
      <c r="L5553" t="s">
        <v>16059</v>
      </c>
      <c r="M5553" t="s">
        <v>16060</v>
      </c>
      <c r="N5553">
        <v>4.18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0.12266201861947224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0.12266201861947224</v>
      </c>
    </row>
    <row r="5554" spans="1:31" x14ac:dyDescent="0.25">
      <c r="A5554">
        <v>1817387</v>
      </c>
      <c r="B5554">
        <v>1</v>
      </c>
      <c r="C5554" t="s">
        <v>80</v>
      </c>
      <c r="D5554" t="s">
        <v>92</v>
      </c>
      <c r="E5554" t="s">
        <v>131</v>
      </c>
      <c r="F5554" t="s">
        <v>16061</v>
      </c>
      <c r="G5554" t="s">
        <v>231</v>
      </c>
      <c r="H5554" t="s">
        <v>134</v>
      </c>
      <c r="I5554" t="s">
        <v>135</v>
      </c>
      <c r="J5554" t="s">
        <v>136</v>
      </c>
      <c r="K5554" t="s">
        <v>137</v>
      </c>
      <c r="L5554" t="s">
        <v>16062</v>
      </c>
      <c r="M5554" t="s">
        <v>16063</v>
      </c>
      <c r="N5554">
        <v>2.3602777769999999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1.6309623352707057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1.6309623352707057</v>
      </c>
    </row>
    <row r="5555" spans="1:31" x14ac:dyDescent="0.25">
      <c r="A5555">
        <v>1817389</v>
      </c>
      <c r="B5555">
        <v>1</v>
      </c>
      <c r="C5555" t="s">
        <v>80</v>
      </c>
      <c r="D5555" t="s">
        <v>106</v>
      </c>
      <c r="E5555" t="s">
        <v>131</v>
      </c>
      <c r="F5555" t="s">
        <v>16064</v>
      </c>
      <c r="G5555" t="s">
        <v>209</v>
      </c>
      <c r="H5555" t="s">
        <v>134</v>
      </c>
      <c r="I5555" t="s">
        <v>135</v>
      </c>
      <c r="J5555" t="s">
        <v>136</v>
      </c>
      <c r="K5555" t="s">
        <v>137</v>
      </c>
      <c r="L5555" t="s">
        <v>16065</v>
      </c>
      <c r="M5555" t="s">
        <v>16066</v>
      </c>
      <c r="N5555">
        <v>2.8422222220000002</v>
      </c>
      <c r="O5555">
        <v>0</v>
      </c>
      <c r="P5555">
        <v>7</v>
      </c>
      <c r="Q5555">
        <v>0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3.37711100972628</v>
      </c>
      <c r="Y5555">
        <v>0</v>
      </c>
      <c r="Z5555">
        <v>0</v>
      </c>
      <c r="AA5555">
        <v>0</v>
      </c>
      <c r="AB5555">
        <v>0.23270313401950668</v>
      </c>
      <c r="AC5555">
        <v>0</v>
      </c>
      <c r="AD5555">
        <v>0</v>
      </c>
      <c r="AE5555">
        <v>3.6098141437457865</v>
      </c>
    </row>
    <row r="5556" spans="1:31" x14ac:dyDescent="0.25">
      <c r="A5556">
        <v>1817390</v>
      </c>
      <c r="B5556">
        <v>1</v>
      </c>
      <c r="C5556" t="s">
        <v>81</v>
      </c>
      <c r="D5556" t="s">
        <v>118</v>
      </c>
      <c r="E5556" t="s">
        <v>140</v>
      </c>
      <c r="F5556" t="s">
        <v>154</v>
      </c>
      <c r="G5556" t="s">
        <v>142</v>
      </c>
      <c r="H5556" t="s">
        <v>143</v>
      </c>
      <c r="I5556" t="s">
        <v>199</v>
      </c>
      <c r="J5556" t="s">
        <v>136</v>
      </c>
      <c r="K5556" t="s">
        <v>137</v>
      </c>
      <c r="L5556" t="s">
        <v>16067</v>
      </c>
      <c r="M5556" t="s">
        <v>16068</v>
      </c>
      <c r="N5556">
        <v>6.6666659999999999E-3</v>
      </c>
      <c r="O5556">
        <v>1</v>
      </c>
      <c r="P5556">
        <v>353</v>
      </c>
      <c r="Q5556">
        <v>44</v>
      </c>
      <c r="R5556">
        <v>33</v>
      </c>
      <c r="S5556">
        <v>9</v>
      </c>
      <c r="T5556">
        <v>38</v>
      </c>
      <c r="U5556">
        <v>0</v>
      </c>
      <c r="V5556">
        <v>0</v>
      </c>
      <c r="W5556">
        <v>5.1172301980733342E-3</v>
      </c>
      <c r="X5556">
        <v>0.37244368490036012</v>
      </c>
      <c r="Y5556">
        <v>1.8711178859056128</v>
      </c>
      <c r="Z5556">
        <v>0.10785804790924003</v>
      </c>
      <c r="AA5556">
        <v>0.24918358452166003</v>
      </c>
      <c r="AB5556">
        <v>0.1393626999933</v>
      </c>
      <c r="AC5556">
        <v>0</v>
      </c>
      <c r="AD5556">
        <v>0</v>
      </c>
      <c r="AE5556">
        <v>2.7450831334282459</v>
      </c>
    </row>
    <row r="5557" spans="1:31" x14ac:dyDescent="0.25">
      <c r="A5557">
        <v>1817393</v>
      </c>
      <c r="B5557">
        <v>1</v>
      </c>
      <c r="C5557" t="s">
        <v>80</v>
      </c>
      <c r="D5557" t="s">
        <v>99</v>
      </c>
      <c r="E5557" t="s">
        <v>326</v>
      </c>
      <c r="F5557" t="s">
        <v>16069</v>
      </c>
      <c r="G5557" t="s">
        <v>299</v>
      </c>
      <c r="H5557" t="s">
        <v>134</v>
      </c>
      <c r="I5557" t="s">
        <v>135</v>
      </c>
      <c r="J5557" t="s">
        <v>136</v>
      </c>
      <c r="K5557" t="s">
        <v>137</v>
      </c>
      <c r="L5557" t="s">
        <v>16070</v>
      </c>
      <c r="M5557" t="s">
        <v>16071</v>
      </c>
      <c r="N5557">
        <v>1.5938888879999999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0.37627693797670053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0.37627693797670053</v>
      </c>
    </row>
    <row r="5558" spans="1:31" x14ac:dyDescent="0.25">
      <c r="A5558">
        <v>1817395</v>
      </c>
      <c r="B5558">
        <v>1</v>
      </c>
      <c r="C5558" t="s">
        <v>80</v>
      </c>
      <c r="D5558" t="s">
        <v>106</v>
      </c>
      <c r="E5558" t="s">
        <v>193</v>
      </c>
      <c r="F5558" t="s">
        <v>16072</v>
      </c>
      <c r="G5558" t="s">
        <v>235</v>
      </c>
      <c r="H5558" t="s">
        <v>134</v>
      </c>
      <c r="I5558" t="s">
        <v>135</v>
      </c>
      <c r="J5558" t="s">
        <v>136</v>
      </c>
      <c r="K5558" t="s">
        <v>137</v>
      </c>
      <c r="L5558" t="s">
        <v>16073</v>
      </c>
      <c r="M5558" t="s">
        <v>16074</v>
      </c>
      <c r="N5558">
        <v>2.9330555550000001</v>
      </c>
      <c r="O5558">
        <v>0</v>
      </c>
      <c r="P5558">
        <v>12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9.2888881423541143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9.2888881423541143</v>
      </c>
    </row>
    <row r="5559" spans="1:31" x14ac:dyDescent="0.25">
      <c r="A5559">
        <v>1817396</v>
      </c>
      <c r="B5559">
        <v>1</v>
      </c>
      <c r="C5559" t="s">
        <v>80</v>
      </c>
      <c r="D5559" t="s">
        <v>98</v>
      </c>
      <c r="E5559" t="s">
        <v>193</v>
      </c>
      <c r="F5559" t="s">
        <v>16075</v>
      </c>
      <c r="G5559" t="s">
        <v>235</v>
      </c>
      <c r="H5559" t="s">
        <v>134</v>
      </c>
      <c r="I5559" t="s">
        <v>135</v>
      </c>
      <c r="J5559" t="s">
        <v>136</v>
      </c>
      <c r="K5559" t="s">
        <v>137</v>
      </c>
      <c r="L5559" t="s">
        <v>16076</v>
      </c>
      <c r="M5559" t="s">
        <v>16077</v>
      </c>
      <c r="N5559">
        <v>1.223055555</v>
      </c>
      <c r="O5559">
        <v>0</v>
      </c>
      <c r="P5559">
        <v>1</v>
      </c>
      <c r="Q5559">
        <v>0</v>
      </c>
      <c r="R5559">
        <v>2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2.9956297064711113E-3</v>
      </c>
      <c r="Y5559">
        <v>0</v>
      </c>
      <c r="Z5559">
        <v>4.6750550029774997E-2</v>
      </c>
      <c r="AA5559">
        <v>0</v>
      </c>
      <c r="AB5559">
        <v>0</v>
      </c>
      <c r="AC5559">
        <v>0</v>
      </c>
      <c r="AD5559">
        <v>0</v>
      </c>
      <c r="AE5559">
        <v>4.9746179736246107E-2</v>
      </c>
    </row>
    <row r="5560" spans="1:31" x14ac:dyDescent="0.25">
      <c r="A5560">
        <v>1817402</v>
      </c>
      <c r="B5560">
        <v>1</v>
      </c>
      <c r="C5560" t="s">
        <v>80</v>
      </c>
      <c r="D5560" t="s">
        <v>104</v>
      </c>
      <c r="E5560" t="s">
        <v>146</v>
      </c>
      <c r="F5560" t="s">
        <v>5236</v>
      </c>
      <c r="G5560" t="s">
        <v>170</v>
      </c>
      <c r="H5560" t="s">
        <v>143</v>
      </c>
      <c r="I5560" t="s">
        <v>135</v>
      </c>
      <c r="J5560" t="s">
        <v>136</v>
      </c>
      <c r="K5560" t="s">
        <v>137</v>
      </c>
      <c r="L5560" t="s">
        <v>16078</v>
      </c>
      <c r="M5560" t="s">
        <v>16079</v>
      </c>
      <c r="N5560">
        <v>3.6722222219999998</v>
      </c>
      <c r="O5560">
        <v>0</v>
      </c>
      <c r="P5560">
        <v>1</v>
      </c>
      <c r="Q5560">
        <v>0</v>
      </c>
      <c r="R5560">
        <v>5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0.52944989430567002</v>
      </c>
      <c r="Y5560">
        <v>0</v>
      </c>
      <c r="Z5560">
        <v>0.29576391700530003</v>
      </c>
      <c r="AA5560">
        <v>0</v>
      </c>
      <c r="AB5560">
        <v>0</v>
      </c>
      <c r="AC5560">
        <v>0</v>
      </c>
      <c r="AD5560">
        <v>0</v>
      </c>
      <c r="AE5560">
        <v>0.82521381131097005</v>
      </c>
    </row>
    <row r="5561" spans="1:31" x14ac:dyDescent="0.25">
      <c r="A5561">
        <v>1817404</v>
      </c>
      <c r="B5561">
        <v>1</v>
      </c>
      <c r="C5561" t="s">
        <v>81</v>
      </c>
      <c r="D5561" t="s">
        <v>113</v>
      </c>
      <c r="E5561" t="s">
        <v>193</v>
      </c>
      <c r="F5561" t="s">
        <v>16080</v>
      </c>
      <c r="G5561" t="s">
        <v>6665</v>
      </c>
      <c r="H5561" t="s">
        <v>134</v>
      </c>
      <c r="I5561" t="s">
        <v>135</v>
      </c>
      <c r="J5561" t="s">
        <v>136</v>
      </c>
      <c r="K5561" t="s">
        <v>137</v>
      </c>
      <c r="L5561" t="s">
        <v>16081</v>
      </c>
      <c r="M5561" t="s">
        <v>16082</v>
      </c>
      <c r="N5561">
        <v>2.8486111109999999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1.7364971087430725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1.7364971087430725</v>
      </c>
    </row>
    <row r="5562" spans="1:31" x14ac:dyDescent="0.25">
      <c r="A5562">
        <v>1817405</v>
      </c>
      <c r="B5562">
        <v>1</v>
      </c>
      <c r="C5562" t="s">
        <v>80</v>
      </c>
      <c r="D5562" t="s">
        <v>83</v>
      </c>
      <c r="E5562" t="s">
        <v>131</v>
      </c>
      <c r="F5562" t="s">
        <v>16083</v>
      </c>
      <c r="G5562" t="s">
        <v>231</v>
      </c>
      <c r="H5562" t="s">
        <v>134</v>
      </c>
      <c r="I5562" t="s">
        <v>135</v>
      </c>
      <c r="J5562" t="s">
        <v>136</v>
      </c>
      <c r="K5562" t="s">
        <v>137</v>
      </c>
      <c r="L5562" t="s">
        <v>16084</v>
      </c>
      <c r="M5562" t="s">
        <v>16085</v>
      </c>
      <c r="N5562">
        <v>1.4186111109999999</v>
      </c>
      <c r="O5562">
        <v>0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1.3493350488386961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1.3493350488386961</v>
      </c>
    </row>
    <row r="5563" spans="1:31" x14ac:dyDescent="0.25">
      <c r="A5563">
        <v>1817406</v>
      </c>
      <c r="B5563">
        <v>1</v>
      </c>
      <c r="C5563" t="s">
        <v>80</v>
      </c>
      <c r="D5563" t="s">
        <v>98</v>
      </c>
      <c r="E5563" t="s">
        <v>193</v>
      </c>
      <c r="F5563" t="s">
        <v>15855</v>
      </c>
      <c r="G5563" t="s">
        <v>235</v>
      </c>
      <c r="H5563" t="s">
        <v>134</v>
      </c>
      <c r="I5563" t="s">
        <v>135</v>
      </c>
      <c r="J5563" t="s">
        <v>136</v>
      </c>
      <c r="K5563" t="s">
        <v>137</v>
      </c>
      <c r="L5563" t="s">
        <v>16086</v>
      </c>
      <c r="M5563" t="s">
        <v>16087</v>
      </c>
      <c r="N5563">
        <v>2.0433333330000001</v>
      </c>
      <c r="O5563">
        <v>0</v>
      </c>
      <c r="P5563">
        <v>0</v>
      </c>
      <c r="Q5563">
        <v>0</v>
      </c>
      <c r="R5563">
        <v>2</v>
      </c>
      <c r="S5563">
        <v>0</v>
      </c>
      <c r="T5563">
        <v>1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0.46901858247680001</v>
      </c>
      <c r="AA5563">
        <v>0</v>
      </c>
      <c r="AB5563">
        <v>8.1219025067608008</v>
      </c>
      <c r="AC5563">
        <v>0</v>
      </c>
      <c r="AD5563">
        <v>0</v>
      </c>
      <c r="AE5563">
        <v>8.5909210892376002</v>
      </c>
    </row>
    <row r="5564" spans="1:31" x14ac:dyDescent="0.25">
      <c r="A5564">
        <v>1817410</v>
      </c>
      <c r="B5564">
        <v>1</v>
      </c>
      <c r="C5564" t="s">
        <v>81</v>
      </c>
      <c r="D5564" t="s">
        <v>112</v>
      </c>
      <c r="E5564" t="s">
        <v>131</v>
      </c>
      <c r="F5564" t="s">
        <v>16088</v>
      </c>
      <c r="G5564" t="s">
        <v>231</v>
      </c>
      <c r="H5564" t="s">
        <v>134</v>
      </c>
      <c r="I5564" t="s">
        <v>135</v>
      </c>
      <c r="J5564" t="s">
        <v>136</v>
      </c>
      <c r="K5564" t="s">
        <v>137</v>
      </c>
      <c r="L5564" t="s">
        <v>16089</v>
      </c>
      <c r="M5564" t="s">
        <v>16090</v>
      </c>
      <c r="N5564">
        <v>2.1994444440000001</v>
      </c>
      <c r="O5564">
        <v>0</v>
      </c>
      <c r="P5564">
        <v>2</v>
      </c>
      <c r="Q5564">
        <v>0</v>
      </c>
      <c r="R5564">
        <v>0</v>
      </c>
      <c r="S5564">
        <v>0</v>
      </c>
      <c r="T5564">
        <v>1</v>
      </c>
      <c r="U5564">
        <v>0</v>
      </c>
      <c r="V5564">
        <v>0</v>
      </c>
      <c r="W5564">
        <v>0</v>
      </c>
      <c r="X5564">
        <v>1.3586989814165451</v>
      </c>
      <c r="Y5564">
        <v>0</v>
      </c>
      <c r="Z5564">
        <v>0</v>
      </c>
      <c r="AA5564">
        <v>0</v>
      </c>
      <c r="AB5564">
        <v>0.46532871524141506</v>
      </c>
      <c r="AC5564">
        <v>0</v>
      </c>
      <c r="AD5564">
        <v>0</v>
      </c>
      <c r="AE5564">
        <v>1.8240276966579603</v>
      </c>
    </row>
    <row r="5565" spans="1:31" x14ac:dyDescent="0.25">
      <c r="A5565">
        <v>1817411</v>
      </c>
      <c r="B5565">
        <v>1</v>
      </c>
      <c r="C5565" t="s">
        <v>80</v>
      </c>
      <c r="D5565" t="s">
        <v>82</v>
      </c>
      <c r="E5565" t="s">
        <v>193</v>
      </c>
      <c r="F5565" t="s">
        <v>16091</v>
      </c>
      <c r="G5565" t="s">
        <v>854</v>
      </c>
      <c r="H5565" t="s">
        <v>134</v>
      </c>
      <c r="I5565" t="s">
        <v>135</v>
      </c>
      <c r="J5565" t="s">
        <v>136</v>
      </c>
      <c r="K5565" t="s">
        <v>137</v>
      </c>
      <c r="L5565" t="s">
        <v>16092</v>
      </c>
      <c r="M5565" t="s">
        <v>16093</v>
      </c>
      <c r="N5565">
        <v>2.0758333329999998</v>
      </c>
      <c r="O5565">
        <v>0</v>
      </c>
      <c r="P5565">
        <v>120</v>
      </c>
      <c r="Q5565">
        <v>0</v>
      </c>
      <c r="R5565">
        <v>0</v>
      </c>
      <c r="S5565">
        <v>0</v>
      </c>
      <c r="T5565">
        <v>5</v>
      </c>
      <c r="U5565">
        <v>0</v>
      </c>
      <c r="V5565">
        <v>0</v>
      </c>
      <c r="W5565">
        <v>0</v>
      </c>
      <c r="X5565">
        <v>76.407745169369676</v>
      </c>
      <c r="Y5565">
        <v>0</v>
      </c>
      <c r="Z5565">
        <v>0</v>
      </c>
      <c r="AA5565">
        <v>0</v>
      </c>
      <c r="AB5565">
        <v>5.4758048723527111</v>
      </c>
      <c r="AC5565">
        <v>0</v>
      </c>
      <c r="AD5565">
        <v>0</v>
      </c>
      <c r="AE5565">
        <v>81.883550041722387</v>
      </c>
    </row>
    <row r="5566" spans="1:31" x14ac:dyDescent="0.25">
      <c r="A5566">
        <v>1817414</v>
      </c>
      <c r="B5566">
        <v>1</v>
      </c>
      <c r="C5566" t="s">
        <v>80</v>
      </c>
      <c r="D5566" t="s">
        <v>101</v>
      </c>
      <c r="E5566" t="s">
        <v>291</v>
      </c>
      <c r="F5566" t="s">
        <v>7315</v>
      </c>
      <c r="G5566" t="s">
        <v>424</v>
      </c>
      <c r="H5566" t="s">
        <v>134</v>
      </c>
      <c r="I5566" t="s">
        <v>135</v>
      </c>
      <c r="J5566" t="s">
        <v>136</v>
      </c>
      <c r="K5566" t="s">
        <v>137</v>
      </c>
      <c r="L5566" t="s">
        <v>16094</v>
      </c>
      <c r="M5566" t="s">
        <v>16095</v>
      </c>
      <c r="N5566">
        <v>1.6625000000000001</v>
      </c>
      <c r="O5566">
        <v>0</v>
      </c>
      <c r="P5566">
        <v>33</v>
      </c>
      <c r="Q5566">
        <v>1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24.589959277838613</v>
      </c>
      <c r="Y5566">
        <v>1.0368462516277996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25.626805529466413</v>
      </c>
    </row>
    <row r="5567" spans="1:31" x14ac:dyDescent="0.25">
      <c r="A5567">
        <v>1817416</v>
      </c>
      <c r="B5567">
        <v>1</v>
      </c>
      <c r="C5567" t="s">
        <v>80</v>
      </c>
      <c r="D5567" t="s">
        <v>92</v>
      </c>
      <c r="E5567" t="s">
        <v>131</v>
      </c>
      <c r="F5567" t="s">
        <v>16096</v>
      </c>
      <c r="G5567" t="s">
        <v>231</v>
      </c>
      <c r="H5567" t="s">
        <v>134</v>
      </c>
      <c r="I5567" t="s">
        <v>135</v>
      </c>
      <c r="J5567" t="s">
        <v>136</v>
      </c>
      <c r="K5567" t="s">
        <v>137</v>
      </c>
      <c r="L5567" t="s">
        <v>16097</v>
      </c>
      <c r="M5567" t="s">
        <v>16098</v>
      </c>
      <c r="N5567">
        <v>0.72527777699999996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1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</row>
    <row r="5568" spans="1:31" x14ac:dyDescent="0.25">
      <c r="A5568">
        <v>1817421</v>
      </c>
      <c r="B5568">
        <v>1</v>
      </c>
      <c r="C5568" t="s">
        <v>81</v>
      </c>
      <c r="D5568" t="s">
        <v>120</v>
      </c>
      <c r="E5568" t="s">
        <v>131</v>
      </c>
      <c r="F5568" t="s">
        <v>16099</v>
      </c>
      <c r="G5568" t="s">
        <v>231</v>
      </c>
      <c r="H5568" t="s">
        <v>134</v>
      </c>
      <c r="I5568" t="s">
        <v>135</v>
      </c>
      <c r="J5568" t="s">
        <v>136</v>
      </c>
      <c r="K5568" t="s">
        <v>137</v>
      </c>
      <c r="L5568" t="s">
        <v>16100</v>
      </c>
      <c r="M5568" t="s">
        <v>16101</v>
      </c>
      <c r="N5568">
        <v>1.2166666660000001</v>
      </c>
      <c r="O5568">
        <v>0</v>
      </c>
      <c r="P5568">
        <v>1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0.1957030584618667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0.1957030584618667</v>
      </c>
    </row>
    <row r="5569" spans="1:31" x14ac:dyDescent="0.25">
      <c r="A5569">
        <v>1817423</v>
      </c>
      <c r="B5569">
        <v>1</v>
      </c>
      <c r="C5569" t="s">
        <v>81</v>
      </c>
      <c r="D5569" t="s">
        <v>127</v>
      </c>
      <c r="E5569" t="s">
        <v>131</v>
      </c>
      <c r="F5569" t="s">
        <v>16102</v>
      </c>
      <c r="G5569" t="s">
        <v>231</v>
      </c>
      <c r="H5569" t="s">
        <v>134</v>
      </c>
      <c r="I5569" t="s">
        <v>135</v>
      </c>
      <c r="J5569" t="s">
        <v>136</v>
      </c>
      <c r="K5569" t="s">
        <v>137</v>
      </c>
      <c r="L5569" t="s">
        <v>16103</v>
      </c>
      <c r="M5569" t="s">
        <v>16104</v>
      </c>
      <c r="N5569">
        <v>0.65749999999999997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0.34613206082194498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0.34613206082194498</v>
      </c>
    </row>
    <row r="5570" spans="1:31" x14ac:dyDescent="0.25">
      <c r="A5570">
        <v>1817424</v>
      </c>
      <c r="B5570">
        <v>1</v>
      </c>
      <c r="C5570" t="s">
        <v>81</v>
      </c>
      <c r="D5570" t="s">
        <v>127</v>
      </c>
      <c r="E5570" t="s">
        <v>146</v>
      </c>
      <c r="F5570" t="s">
        <v>16105</v>
      </c>
      <c r="G5570" t="s">
        <v>170</v>
      </c>
      <c r="H5570" t="s">
        <v>143</v>
      </c>
      <c r="I5570" t="s">
        <v>135</v>
      </c>
      <c r="J5570" t="s">
        <v>136</v>
      </c>
      <c r="K5570" t="s">
        <v>137</v>
      </c>
      <c r="L5570" t="s">
        <v>16106</v>
      </c>
      <c r="M5570" t="s">
        <v>16107</v>
      </c>
      <c r="N5570">
        <v>6.1427777770000001</v>
      </c>
      <c r="O5570">
        <v>0</v>
      </c>
      <c r="P5570">
        <v>1</v>
      </c>
      <c r="Q5570">
        <v>0</v>
      </c>
      <c r="R5570">
        <v>12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3.5109089200791666E-3</v>
      </c>
      <c r="Y5570">
        <v>0</v>
      </c>
      <c r="Z5570">
        <v>9.4320202633696422</v>
      </c>
      <c r="AA5570">
        <v>0</v>
      </c>
      <c r="AB5570">
        <v>3.2069048813815282E-2</v>
      </c>
      <c r="AC5570">
        <v>0</v>
      </c>
      <c r="AD5570">
        <v>0</v>
      </c>
      <c r="AE5570">
        <v>9.4676002211035364</v>
      </c>
    </row>
    <row r="5571" spans="1:31" x14ac:dyDescent="0.25">
      <c r="A5571">
        <v>1817426</v>
      </c>
      <c r="B5571">
        <v>1</v>
      </c>
      <c r="C5571" t="s">
        <v>81</v>
      </c>
      <c r="D5571" t="s">
        <v>112</v>
      </c>
      <c r="E5571" t="s">
        <v>291</v>
      </c>
      <c r="F5571" t="s">
        <v>16108</v>
      </c>
      <c r="G5571" t="s">
        <v>424</v>
      </c>
      <c r="H5571" t="s">
        <v>134</v>
      </c>
      <c r="I5571" t="s">
        <v>135</v>
      </c>
      <c r="J5571" t="s">
        <v>136</v>
      </c>
      <c r="K5571" t="s">
        <v>137</v>
      </c>
      <c r="L5571" t="s">
        <v>16109</v>
      </c>
      <c r="M5571" t="s">
        <v>16110</v>
      </c>
      <c r="N5571">
        <v>2.4983333330000002</v>
      </c>
      <c r="O5571">
        <v>0</v>
      </c>
      <c r="P5571">
        <v>60</v>
      </c>
      <c r="Q5571">
        <v>0</v>
      </c>
      <c r="R5571">
        <v>44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47.846554677057746</v>
      </c>
      <c r="Y5571">
        <v>0</v>
      </c>
      <c r="Z5571">
        <v>9.1144838236743038</v>
      </c>
      <c r="AA5571">
        <v>0</v>
      </c>
      <c r="AB5571">
        <v>4.848648641020687</v>
      </c>
      <c r="AC5571">
        <v>0</v>
      </c>
      <c r="AD5571">
        <v>0</v>
      </c>
      <c r="AE5571">
        <v>61.80968714175274</v>
      </c>
    </row>
    <row r="5572" spans="1:31" x14ac:dyDescent="0.25">
      <c r="A5572">
        <v>1817427</v>
      </c>
      <c r="B5572">
        <v>1</v>
      </c>
      <c r="C5572" t="s">
        <v>81</v>
      </c>
      <c r="D5572" t="s">
        <v>114</v>
      </c>
      <c r="E5572" t="s">
        <v>193</v>
      </c>
      <c r="F5572" t="s">
        <v>5914</v>
      </c>
      <c r="G5572" t="s">
        <v>235</v>
      </c>
      <c r="H5572" t="s">
        <v>134</v>
      </c>
      <c r="I5572" t="s">
        <v>135</v>
      </c>
      <c r="J5572" t="s">
        <v>136</v>
      </c>
      <c r="K5572" t="s">
        <v>137</v>
      </c>
      <c r="L5572" t="s">
        <v>16111</v>
      </c>
      <c r="M5572" t="s">
        <v>16112</v>
      </c>
      <c r="N5572">
        <v>2.0022222219999999</v>
      </c>
      <c r="O5572">
        <v>0</v>
      </c>
      <c r="P5572">
        <v>60</v>
      </c>
      <c r="Q5572">
        <v>0</v>
      </c>
      <c r="R5572">
        <v>3</v>
      </c>
      <c r="S5572">
        <v>0</v>
      </c>
      <c r="T5572">
        <v>12</v>
      </c>
      <c r="U5572">
        <v>0</v>
      </c>
      <c r="V5572">
        <v>0</v>
      </c>
      <c r="W5572">
        <v>0</v>
      </c>
      <c r="X5572">
        <v>19.805280303176524</v>
      </c>
      <c r="Y5572">
        <v>0</v>
      </c>
      <c r="Z5572">
        <v>9.8306211379309991E-2</v>
      </c>
      <c r="AA5572">
        <v>0</v>
      </c>
      <c r="AB5572">
        <v>7.5855003251166311</v>
      </c>
      <c r="AC5572">
        <v>0</v>
      </c>
      <c r="AD5572">
        <v>0</v>
      </c>
      <c r="AE5572">
        <v>27.489086839672463</v>
      </c>
    </row>
    <row r="5573" spans="1:31" x14ac:dyDescent="0.25">
      <c r="A5573">
        <v>1817430</v>
      </c>
      <c r="B5573">
        <v>1</v>
      </c>
      <c r="C5573" t="s">
        <v>81</v>
      </c>
      <c r="D5573" t="s">
        <v>121</v>
      </c>
      <c r="E5573" t="s">
        <v>140</v>
      </c>
      <c r="F5573" t="s">
        <v>2427</v>
      </c>
      <c r="G5573" t="s">
        <v>142</v>
      </c>
      <c r="H5573" t="s">
        <v>143</v>
      </c>
      <c r="I5573" t="s">
        <v>135</v>
      </c>
      <c r="J5573" t="s">
        <v>136</v>
      </c>
      <c r="K5573" t="s">
        <v>137</v>
      </c>
      <c r="L5573" t="s">
        <v>16113</v>
      </c>
      <c r="M5573" t="s">
        <v>16114</v>
      </c>
      <c r="N5573">
        <v>0.62166666599999998</v>
      </c>
      <c r="O5573">
        <v>0</v>
      </c>
      <c r="P5573">
        <v>896</v>
      </c>
      <c r="Q5573">
        <v>5</v>
      </c>
      <c r="R5573">
        <v>22</v>
      </c>
      <c r="S5573">
        <v>3</v>
      </c>
      <c r="T5573">
        <v>33</v>
      </c>
      <c r="U5573">
        <v>0</v>
      </c>
      <c r="V5573">
        <v>0</v>
      </c>
      <c r="W5573">
        <v>0</v>
      </c>
      <c r="X5573">
        <v>91.111595701765538</v>
      </c>
      <c r="Y5573">
        <v>0.97347211561930025</v>
      </c>
      <c r="Z5573">
        <v>1.8883694031842515</v>
      </c>
      <c r="AA5573">
        <v>4.6152162848617557</v>
      </c>
      <c r="AB5573">
        <v>5.08086712978674</v>
      </c>
      <c r="AC5573">
        <v>0</v>
      </c>
      <c r="AD5573">
        <v>0</v>
      </c>
      <c r="AE5573">
        <v>103.66952063521759</v>
      </c>
    </row>
    <row r="5574" spans="1:31" x14ac:dyDescent="0.25">
      <c r="A5574">
        <v>1817431</v>
      </c>
      <c r="B5574">
        <v>1</v>
      </c>
      <c r="C5574" t="s">
        <v>81</v>
      </c>
      <c r="D5574" t="s">
        <v>128</v>
      </c>
      <c r="E5574" t="s">
        <v>176</v>
      </c>
      <c r="F5574" t="s">
        <v>16115</v>
      </c>
      <c r="G5574" t="s">
        <v>142</v>
      </c>
      <c r="H5574" t="s">
        <v>143</v>
      </c>
      <c r="I5574" t="s">
        <v>135</v>
      </c>
      <c r="J5574" t="s">
        <v>136</v>
      </c>
      <c r="K5574" t="s">
        <v>137</v>
      </c>
      <c r="L5574" t="s">
        <v>16116</v>
      </c>
      <c r="M5574" t="s">
        <v>16117</v>
      </c>
      <c r="N5574">
        <v>6.4166665999999997E-2</v>
      </c>
      <c r="O5574">
        <v>7</v>
      </c>
      <c r="P5574">
        <v>71</v>
      </c>
      <c r="Q5574">
        <v>34</v>
      </c>
      <c r="R5574">
        <v>7</v>
      </c>
      <c r="S5574">
        <v>4</v>
      </c>
      <c r="T5574">
        <v>6</v>
      </c>
      <c r="U5574">
        <v>0</v>
      </c>
      <c r="V5574">
        <v>0</v>
      </c>
      <c r="W5574">
        <v>0.14392492028433751</v>
      </c>
      <c r="X5574">
        <v>0.84511293951225153</v>
      </c>
      <c r="Y5574">
        <v>0.95400426056762755</v>
      </c>
      <c r="Z5574">
        <v>5.4053716190897494E-2</v>
      </c>
      <c r="AA5574">
        <v>1.1628206499318383</v>
      </c>
      <c r="AB5574">
        <v>0.15684555249067833</v>
      </c>
      <c r="AC5574">
        <v>0</v>
      </c>
      <c r="AD5574">
        <v>0</v>
      </c>
      <c r="AE5574">
        <v>3.3167620389776302</v>
      </c>
    </row>
    <row r="5575" spans="1:31" x14ac:dyDescent="0.25">
      <c r="A5575">
        <v>1817432</v>
      </c>
      <c r="B5575">
        <v>1</v>
      </c>
      <c r="C5575" t="s">
        <v>81</v>
      </c>
      <c r="D5575" t="s">
        <v>118</v>
      </c>
      <c r="E5575" t="s">
        <v>131</v>
      </c>
      <c r="F5575" t="s">
        <v>16118</v>
      </c>
      <c r="G5575" t="s">
        <v>209</v>
      </c>
      <c r="H5575" t="s">
        <v>134</v>
      </c>
      <c r="I5575" t="s">
        <v>135</v>
      </c>
      <c r="J5575" t="s">
        <v>136</v>
      </c>
      <c r="K5575" t="s">
        <v>137</v>
      </c>
      <c r="L5575" t="s">
        <v>16119</v>
      </c>
      <c r="M5575" t="s">
        <v>16120</v>
      </c>
      <c r="N5575">
        <v>0.56027777700000003</v>
      </c>
      <c r="O5575">
        <v>0</v>
      </c>
      <c r="P5575">
        <v>4</v>
      </c>
      <c r="Q5575">
        <v>0</v>
      </c>
      <c r="R5575">
        <v>0</v>
      </c>
      <c r="S5575">
        <v>0</v>
      </c>
      <c r="T5575">
        <v>1</v>
      </c>
      <c r="U5575">
        <v>0</v>
      </c>
      <c r="V5575">
        <v>0</v>
      </c>
      <c r="W5575">
        <v>0</v>
      </c>
      <c r="X5575">
        <v>0.50285526598063257</v>
      </c>
      <c r="Y5575">
        <v>0</v>
      </c>
      <c r="Z5575">
        <v>0</v>
      </c>
      <c r="AA5575">
        <v>0</v>
      </c>
      <c r="AB5575">
        <v>0.14972901073970249</v>
      </c>
      <c r="AC5575">
        <v>0</v>
      </c>
      <c r="AD5575">
        <v>0</v>
      </c>
      <c r="AE5575">
        <v>0.65258427672033503</v>
      </c>
    </row>
    <row r="5576" spans="1:31" x14ac:dyDescent="0.25">
      <c r="A5576">
        <v>1817434</v>
      </c>
      <c r="B5576">
        <v>1</v>
      </c>
      <c r="C5576" t="s">
        <v>80</v>
      </c>
      <c r="D5576" t="s">
        <v>103</v>
      </c>
      <c r="E5576" t="s">
        <v>140</v>
      </c>
      <c r="F5576" t="s">
        <v>16121</v>
      </c>
      <c r="G5576" t="s">
        <v>142</v>
      </c>
      <c r="H5576" t="s">
        <v>143</v>
      </c>
      <c r="I5576" t="s">
        <v>135</v>
      </c>
      <c r="J5576" t="s">
        <v>136</v>
      </c>
      <c r="K5576" t="s">
        <v>137</v>
      </c>
      <c r="L5576" t="s">
        <v>16122</v>
      </c>
      <c r="M5576" t="s">
        <v>16123</v>
      </c>
      <c r="N5576">
        <v>0.39861111100000002</v>
      </c>
      <c r="O5576">
        <v>3</v>
      </c>
      <c r="P5576">
        <v>1820</v>
      </c>
      <c r="Q5576">
        <v>20</v>
      </c>
      <c r="R5576">
        <v>234</v>
      </c>
      <c r="S5576">
        <v>22</v>
      </c>
      <c r="T5576">
        <v>507</v>
      </c>
      <c r="U5576">
        <v>2</v>
      </c>
      <c r="V5576">
        <v>1</v>
      </c>
      <c r="W5576">
        <v>0.42422058038488747</v>
      </c>
      <c r="X5576">
        <v>150.44291843557022</v>
      </c>
      <c r="Y5576">
        <v>12.193865437026083</v>
      </c>
      <c r="Z5576">
        <v>10.735894097504358</v>
      </c>
      <c r="AA5576">
        <v>46.208246671092972</v>
      </c>
      <c r="AB5576">
        <v>46.010399404231499</v>
      </c>
      <c r="AC5576">
        <v>18.991885363544455</v>
      </c>
      <c r="AD5576">
        <v>0.119918004384325</v>
      </c>
      <c r="AE5576">
        <v>285.12734799373879</v>
      </c>
    </row>
    <row r="5577" spans="1:31" x14ac:dyDescent="0.25">
      <c r="A5577">
        <v>1817435</v>
      </c>
      <c r="B5577">
        <v>1</v>
      </c>
      <c r="C5577" t="s">
        <v>81</v>
      </c>
      <c r="D5577" t="s">
        <v>120</v>
      </c>
      <c r="E5577" t="s">
        <v>176</v>
      </c>
      <c r="F5577" t="s">
        <v>12369</v>
      </c>
      <c r="G5577" t="s">
        <v>142</v>
      </c>
      <c r="H5577" t="s">
        <v>143</v>
      </c>
      <c r="I5577" t="s">
        <v>135</v>
      </c>
      <c r="J5577" t="s">
        <v>136</v>
      </c>
      <c r="K5577" t="s">
        <v>137</v>
      </c>
      <c r="L5577" t="s">
        <v>16124</v>
      </c>
      <c r="M5577" t="s">
        <v>16125</v>
      </c>
      <c r="N5577">
        <v>0.32250000000000001</v>
      </c>
      <c r="O5577">
        <v>3</v>
      </c>
      <c r="P5577">
        <v>8274</v>
      </c>
      <c r="Q5577">
        <v>519</v>
      </c>
      <c r="R5577">
        <v>414</v>
      </c>
      <c r="S5577">
        <v>82</v>
      </c>
      <c r="T5577">
        <v>760</v>
      </c>
      <c r="U5577">
        <v>10</v>
      </c>
      <c r="V5577">
        <v>3</v>
      </c>
      <c r="W5577">
        <v>0.86803779311362239</v>
      </c>
      <c r="X5577">
        <v>578.351439579209</v>
      </c>
      <c r="Y5577">
        <v>249.54855581690859</v>
      </c>
      <c r="Z5577">
        <v>44.58954408943768</v>
      </c>
      <c r="AA5577">
        <v>90.628608704471858</v>
      </c>
      <c r="AB5577">
        <v>60.684600815054871</v>
      </c>
      <c r="AC5577">
        <v>615.05285040675585</v>
      </c>
      <c r="AD5577">
        <v>0.44510462571920256</v>
      </c>
      <c r="AE5577">
        <v>1640.1687418306708</v>
      </c>
    </row>
    <row r="5578" spans="1:31" x14ac:dyDescent="0.25">
      <c r="A5578">
        <v>1817442</v>
      </c>
      <c r="B5578">
        <v>1</v>
      </c>
      <c r="C5578" t="s">
        <v>80</v>
      </c>
      <c r="D5578" t="s">
        <v>104</v>
      </c>
      <c r="E5578" t="s">
        <v>140</v>
      </c>
      <c r="F5578" t="s">
        <v>282</v>
      </c>
      <c r="G5578" t="s">
        <v>142</v>
      </c>
      <c r="H5578" t="s">
        <v>143</v>
      </c>
      <c r="I5578" t="s">
        <v>135</v>
      </c>
      <c r="J5578" t="s">
        <v>136</v>
      </c>
      <c r="K5578" t="s">
        <v>137</v>
      </c>
      <c r="L5578" t="s">
        <v>16126</v>
      </c>
      <c r="M5578" t="s">
        <v>16127</v>
      </c>
      <c r="N5578">
        <v>0.59861111099999997</v>
      </c>
      <c r="O5578">
        <v>3</v>
      </c>
      <c r="P5578">
        <v>115</v>
      </c>
      <c r="Q5578">
        <v>18</v>
      </c>
      <c r="R5578">
        <v>227</v>
      </c>
      <c r="S5578">
        <v>9</v>
      </c>
      <c r="T5578">
        <v>52</v>
      </c>
      <c r="U5578">
        <v>4</v>
      </c>
      <c r="V5578">
        <v>0</v>
      </c>
      <c r="W5578">
        <v>14.112165566898911</v>
      </c>
      <c r="X5578">
        <v>18.229846433794602</v>
      </c>
      <c r="Y5578">
        <v>30.601925492002369</v>
      </c>
      <c r="Z5578">
        <v>27.610505635147632</v>
      </c>
      <c r="AA5578">
        <v>19.590538878678746</v>
      </c>
      <c r="AB5578">
        <v>24.235006191675097</v>
      </c>
      <c r="AC5578">
        <v>112.62632268956511</v>
      </c>
      <c r="AD5578">
        <v>0</v>
      </c>
      <c r="AE5578">
        <v>247.00631088776245</v>
      </c>
    </row>
    <row r="5579" spans="1:31" x14ac:dyDescent="0.25">
      <c r="A5579">
        <v>1817480</v>
      </c>
      <c r="B5579">
        <v>1</v>
      </c>
      <c r="C5579" t="s">
        <v>80</v>
      </c>
      <c r="D5579" t="s">
        <v>100</v>
      </c>
      <c r="E5579" t="s">
        <v>176</v>
      </c>
      <c r="F5579" t="s">
        <v>16128</v>
      </c>
      <c r="G5579" t="s">
        <v>142</v>
      </c>
      <c r="H5579" t="s">
        <v>143</v>
      </c>
      <c r="I5579" t="s">
        <v>135</v>
      </c>
      <c r="J5579" t="s">
        <v>136</v>
      </c>
      <c r="K5579" t="s">
        <v>137</v>
      </c>
      <c r="L5579" t="s">
        <v>16129</v>
      </c>
      <c r="M5579" t="s">
        <v>16130</v>
      </c>
      <c r="N5579">
        <v>1.6202777770000001</v>
      </c>
      <c r="O5579">
        <v>0</v>
      </c>
      <c r="P5579">
        <v>0</v>
      </c>
      <c r="Q5579">
        <v>0</v>
      </c>
      <c r="R5579">
        <v>0</v>
      </c>
      <c r="S5579">
        <v>1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78.680059578484986</v>
      </c>
      <c r="AB5579">
        <v>0</v>
      </c>
      <c r="AC5579">
        <v>0</v>
      </c>
      <c r="AD5579">
        <v>0</v>
      </c>
      <c r="AE5579">
        <v>78.680059578484986</v>
      </c>
    </row>
    <row r="5580" spans="1:31" x14ac:dyDescent="0.25">
      <c r="A5580">
        <v>1817689</v>
      </c>
      <c r="B5580">
        <v>1</v>
      </c>
      <c r="C5580" t="s">
        <v>81</v>
      </c>
      <c r="D5580" t="s">
        <v>112</v>
      </c>
      <c r="E5580" t="s">
        <v>176</v>
      </c>
      <c r="F5580" t="s">
        <v>16131</v>
      </c>
      <c r="G5580" t="s">
        <v>263</v>
      </c>
      <c r="H5580" t="s">
        <v>143</v>
      </c>
      <c r="I5580" t="s">
        <v>135</v>
      </c>
      <c r="J5580" t="s">
        <v>136</v>
      </c>
      <c r="K5580" t="s">
        <v>159</v>
      </c>
      <c r="L5580" t="s">
        <v>16132</v>
      </c>
      <c r="M5580" t="s">
        <v>16133</v>
      </c>
      <c r="N5580">
        <v>1.1827777770000001</v>
      </c>
      <c r="O5580">
        <v>0</v>
      </c>
      <c r="P5580">
        <v>56</v>
      </c>
      <c r="Q5580">
        <v>2</v>
      </c>
      <c r="R5580">
        <v>44</v>
      </c>
      <c r="S5580">
        <v>1</v>
      </c>
      <c r="T5580">
        <v>90</v>
      </c>
      <c r="U5580">
        <v>2</v>
      </c>
      <c r="V5580">
        <v>6</v>
      </c>
      <c r="W5580">
        <v>0</v>
      </c>
      <c r="X5580">
        <v>12.083809276175367</v>
      </c>
      <c r="Y5580">
        <v>3.1440635736813234</v>
      </c>
      <c r="Z5580">
        <v>12.30373812517216</v>
      </c>
      <c r="AA5580">
        <v>0.47654477988243893</v>
      </c>
      <c r="AB5580">
        <v>246.88809299709601</v>
      </c>
      <c r="AC5580">
        <v>70.354023523234133</v>
      </c>
      <c r="AD5580">
        <v>84.557666315776629</v>
      </c>
      <c r="AE5580">
        <v>429.807938591018</v>
      </c>
    </row>
    <row r="5581" spans="1:31" x14ac:dyDescent="0.25">
      <c r="A5581">
        <v>1817789</v>
      </c>
      <c r="B5581">
        <v>1</v>
      </c>
      <c r="C5581" t="s">
        <v>80</v>
      </c>
      <c r="D5581" t="s">
        <v>88</v>
      </c>
      <c r="E5581" t="s">
        <v>131</v>
      </c>
      <c r="F5581" t="s">
        <v>16134</v>
      </c>
      <c r="G5581" t="s">
        <v>231</v>
      </c>
      <c r="H5581" t="s">
        <v>134</v>
      </c>
      <c r="I5581" t="s">
        <v>135</v>
      </c>
      <c r="J5581" t="s">
        <v>136</v>
      </c>
      <c r="K5581" t="s">
        <v>137</v>
      </c>
      <c r="L5581" t="s">
        <v>16135</v>
      </c>
      <c r="M5581" t="s">
        <v>16136</v>
      </c>
      <c r="N5581">
        <v>3.1569444440000001</v>
      </c>
      <c r="O5581">
        <v>0</v>
      </c>
      <c r="P5581">
        <v>3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4.9426262293366792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4.9426262293366792</v>
      </c>
    </row>
    <row r="5582" spans="1:31" x14ac:dyDescent="0.25">
      <c r="A5582">
        <v>1817474</v>
      </c>
      <c r="B5582">
        <v>1</v>
      </c>
      <c r="C5582" t="s">
        <v>80</v>
      </c>
      <c r="D5582" t="s">
        <v>93</v>
      </c>
      <c r="E5582" t="s">
        <v>176</v>
      </c>
      <c r="F5582" t="s">
        <v>16137</v>
      </c>
      <c r="G5582" t="s">
        <v>142</v>
      </c>
      <c r="H5582" t="s">
        <v>143</v>
      </c>
      <c r="I5582" t="s">
        <v>135</v>
      </c>
      <c r="J5582" t="s">
        <v>136</v>
      </c>
      <c r="K5582" t="s">
        <v>137</v>
      </c>
      <c r="L5582" t="s">
        <v>16138</v>
      </c>
      <c r="M5582" t="s">
        <v>16139</v>
      </c>
      <c r="N5582">
        <v>0.64444444400000001</v>
      </c>
      <c r="O5582">
        <v>2</v>
      </c>
      <c r="P5582">
        <v>356</v>
      </c>
      <c r="Q5582">
        <v>19</v>
      </c>
      <c r="R5582">
        <v>72</v>
      </c>
      <c r="S5582">
        <v>5</v>
      </c>
      <c r="T5582">
        <v>78</v>
      </c>
      <c r="U5582">
        <v>1</v>
      </c>
      <c r="V5582">
        <v>0</v>
      </c>
      <c r="W5582">
        <v>0.19757150431955556</v>
      </c>
      <c r="X5582">
        <v>36.053563352926638</v>
      </c>
      <c r="Y5582">
        <v>41.322627627925598</v>
      </c>
      <c r="Z5582">
        <v>116.50258756252182</v>
      </c>
      <c r="AA5582">
        <v>1.7755529746470002</v>
      </c>
      <c r="AB5582">
        <v>66.725024188172256</v>
      </c>
      <c r="AC5582">
        <v>48.726418530739153</v>
      </c>
      <c r="AD5582">
        <v>0</v>
      </c>
      <c r="AE5582">
        <v>311.30334574125197</v>
      </c>
    </row>
    <row r="5583" spans="1:31" x14ac:dyDescent="0.25">
      <c r="A5583">
        <v>1817643</v>
      </c>
      <c r="B5583">
        <v>1</v>
      </c>
      <c r="C5583" t="s">
        <v>80</v>
      </c>
      <c r="D5583" t="s">
        <v>84</v>
      </c>
      <c r="E5583" t="s">
        <v>131</v>
      </c>
      <c r="F5583" t="s">
        <v>16140</v>
      </c>
      <c r="G5583" t="s">
        <v>209</v>
      </c>
      <c r="H5583" t="s">
        <v>134</v>
      </c>
      <c r="I5583" t="s">
        <v>135</v>
      </c>
      <c r="J5583" t="s">
        <v>136</v>
      </c>
      <c r="K5583" t="s">
        <v>137</v>
      </c>
      <c r="L5583" t="s">
        <v>16141</v>
      </c>
      <c r="M5583" t="s">
        <v>16142</v>
      </c>
      <c r="N5583">
        <v>6.0369444440000004</v>
      </c>
      <c r="O5583">
        <v>0</v>
      </c>
      <c r="P5583">
        <v>10</v>
      </c>
      <c r="Q5583">
        <v>0</v>
      </c>
      <c r="R5583">
        <v>0</v>
      </c>
      <c r="S5583">
        <v>0</v>
      </c>
      <c r="T5583">
        <v>2</v>
      </c>
      <c r="U5583">
        <v>0</v>
      </c>
      <c r="V5583">
        <v>0</v>
      </c>
      <c r="W5583">
        <v>0</v>
      </c>
      <c r="X5583">
        <v>17.248685137220431</v>
      </c>
      <c r="Y5583">
        <v>0</v>
      </c>
      <c r="Z5583">
        <v>0</v>
      </c>
      <c r="AA5583">
        <v>0</v>
      </c>
      <c r="AB5583">
        <v>53.546761261493643</v>
      </c>
      <c r="AC5583">
        <v>0</v>
      </c>
      <c r="AD5583">
        <v>0</v>
      </c>
      <c r="AE5583">
        <v>70.795446398714077</v>
      </c>
    </row>
    <row r="5584" spans="1:31" x14ac:dyDescent="0.25">
      <c r="A5584">
        <v>1817620</v>
      </c>
      <c r="B5584">
        <v>1</v>
      </c>
      <c r="C5584" t="s">
        <v>80</v>
      </c>
      <c r="D5584" t="s">
        <v>107</v>
      </c>
      <c r="E5584" t="s">
        <v>131</v>
      </c>
      <c r="F5584" t="s">
        <v>16143</v>
      </c>
      <c r="G5584" t="s">
        <v>279</v>
      </c>
      <c r="H5584" t="s">
        <v>134</v>
      </c>
      <c r="I5584" t="s">
        <v>135</v>
      </c>
      <c r="J5584" t="s">
        <v>136</v>
      </c>
      <c r="K5584" t="s">
        <v>137</v>
      </c>
      <c r="L5584" t="s">
        <v>16144</v>
      </c>
      <c r="M5584" t="s">
        <v>16145</v>
      </c>
      <c r="N5584">
        <v>2.6244444439999999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1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0.49701325917793338</v>
      </c>
      <c r="AC5584">
        <v>0</v>
      </c>
      <c r="AD5584">
        <v>0</v>
      </c>
      <c r="AE5584">
        <v>0.49701325917793338</v>
      </c>
    </row>
    <row r="5585" spans="1:31" x14ac:dyDescent="0.25">
      <c r="A5585">
        <v>1817935</v>
      </c>
      <c r="B5585">
        <v>1</v>
      </c>
      <c r="C5585" t="s">
        <v>80</v>
      </c>
      <c r="D5585" t="s">
        <v>91</v>
      </c>
      <c r="E5585" t="s">
        <v>146</v>
      </c>
      <c r="F5585" t="s">
        <v>16146</v>
      </c>
      <c r="G5585" t="s">
        <v>170</v>
      </c>
      <c r="H5585" t="s">
        <v>143</v>
      </c>
      <c r="I5585" t="s">
        <v>135</v>
      </c>
      <c r="J5585" t="s">
        <v>136</v>
      </c>
      <c r="K5585" t="s">
        <v>137</v>
      </c>
      <c r="L5585" t="s">
        <v>16147</v>
      </c>
      <c r="M5585" t="s">
        <v>16148</v>
      </c>
      <c r="N5585">
        <v>1.7522222220000001</v>
      </c>
      <c r="O5585">
        <v>0</v>
      </c>
      <c r="P5585">
        <v>0</v>
      </c>
      <c r="Q5585">
        <v>0</v>
      </c>
      <c r="R5585">
        <v>0</v>
      </c>
      <c r="S5585">
        <v>1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2.8539341205724069</v>
      </c>
      <c r="AB5585">
        <v>0</v>
      </c>
      <c r="AC5585">
        <v>0</v>
      </c>
      <c r="AD5585">
        <v>0</v>
      </c>
      <c r="AE5585">
        <v>2.8539341205724069</v>
      </c>
    </row>
    <row r="5586" spans="1:31" x14ac:dyDescent="0.25">
      <c r="A5586">
        <v>1817580</v>
      </c>
      <c r="B5586">
        <v>1</v>
      </c>
      <c r="C5586" t="s">
        <v>80</v>
      </c>
      <c r="D5586" t="s">
        <v>95</v>
      </c>
      <c r="E5586" t="s">
        <v>193</v>
      </c>
      <c r="F5586" t="s">
        <v>16149</v>
      </c>
      <c r="G5586" t="s">
        <v>148</v>
      </c>
      <c r="H5586" t="s">
        <v>134</v>
      </c>
      <c r="I5586" t="s">
        <v>135</v>
      </c>
      <c r="J5586" t="s">
        <v>136</v>
      </c>
      <c r="K5586" t="s">
        <v>137</v>
      </c>
      <c r="L5586" t="s">
        <v>16150</v>
      </c>
      <c r="M5586" t="s">
        <v>16151</v>
      </c>
      <c r="N5586">
        <v>2.4125000000000001</v>
      </c>
      <c r="O5586">
        <v>0</v>
      </c>
      <c r="P5586">
        <v>54</v>
      </c>
      <c r="Q5586">
        <v>0</v>
      </c>
      <c r="R5586">
        <v>0</v>
      </c>
      <c r="S5586">
        <v>0</v>
      </c>
      <c r="T5586">
        <v>2</v>
      </c>
      <c r="U5586">
        <v>0</v>
      </c>
      <c r="V5586">
        <v>0</v>
      </c>
      <c r="W5586">
        <v>0</v>
      </c>
      <c r="X5586">
        <v>21.227630686242136</v>
      </c>
      <c r="Y5586">
        <v>0</v>
      </c>
      <c r="Z5586">
        <v>0</v>
      </c>
      <c r="AA5586">
        <v>0</v>
      </c>
      <c r="AB5586">
        <v>0.2434141306083</v>
      </c>
      <c r="AC5586">
        <v>0</v>
      </c>
      <c r="AD5586">
        <v>0</v>
      </c>
      <c r="AE5586">
        <v>21.471044816850437</v>
      </c>
    </row>
    <row r="5587" spans="1:31" x14ac:dyDescent="0.25">
      <c r="A5587">
        <v>1817981</v>
      </c>
      <c r="B5587">
        <v>1</v>
      </c>
      <c r="C5587" t="s">
        <v>80</v>
      </c>
      <c r="D5587" t="s">
        <v>94</v>
      </c>
      <c r="E5587" t="s">
        <v>176</v>
      </c>
      <c r="F5587" t="s">
        <v>969</v>
      </c>
      <c r="G5587" t="s">
        <v>142</v>
      </c>
      <c r="H5587" t="s">
        <v>143</v>
      </c>
      <c r="I5587" t="s">
        <v>135</v>
      </c>
      <c r="J5587" t="s">
        <v>136</v>
      </c>
      <c r="K5587" t="s">
        <v>137</v>
      </c>
      <c r="L5587" t="s">
        <v>16152</v>
      </c>
      <c r="M5587" t="s">
        <v>16153</v>
      </c>
      <c r="N5587">
        <v>0.438611111</v>
      </c>
      <c r="O5587">
        <v>0</v>
      </c>
      <c r="P5587">
        <v>0</v>
      </c>
      <c r="Q5587">
        <v>1</v>
      </c>
      <c r="R5587">
        <v>102</v>
      </c>
      <c r="S5587">
        <v>0</v>
      </c>
      <c r="T5587">
        <v>2</v>
      </c>
      <c r="U5587">
        <v>0</v>
      </c>
      <c r="V5587">
        <v>0</v>
      </c>
      <c r="W5587">
        <v>0</v>
      </c>
      <c r="X5587">
        <v>0</v>
      </c>
      <c r="Y5587">
        <v>0.91041234114545</v>
      </c>
      <c r="Z5587">
        <v>31.991966284439915</v>
      </c>
      <c r="AA5587">
        <v>0</v>
      </c>
      <c r="AB5587">
        <v>0.40807797130353329</v>
      </c>
      <c r="AC5587">
        <v>0</v>
      </c>
      <c r="AD5587">
        <v>0</v>
      </c>
      <c r="AE5587">
        <v>33.310456596888898</v>
      </c>
    </row>
    <row r="5588" spans="1:31" x14ac:dyDescent="0.25">
      <c r="A5588">
        <v>1817626</v>
      </c>
      <c r="B5588">
        <v>1</v>
      </c>
      <c r="C5588" t="s">
        <v>80</v>
      </c>
      <c r="D5588" t="s">
        <v>82</v>
      </c>
      <c r="E5588" t="s">
        <v>326</v>
      </c>
      <c r="F5588" t="s">
        <v>16154</v>
      </c>
      <c r="G5588" t="s">
        <v>195</v>
      </c>
      <c r="H5588" t="s">
        <v>134</v>
      </c>
      <c r="I5588" t="s">
        <v>135</v>
      </c>
      <c r="J5588" t="s">
        <v>136</v>
      </c>
      <c r="K5588" t="s">
        <v>137</v>
      </c>
      <c r="L5588" t="s">
        <v>16155</v>
      </c>
      <c r="M5588" t="s">
        <v>16156</v>
      </c>
      <c r="N5588">
        <v>1.3625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66</v>
      </c>
      <c r="U5588">
        <v>0</v>
      </c>
      <c r="V5588">
        <v>0</v>
      </c>
      <c r="W5588">
        <v>0</v>
      </c>
      <c r="X5588">
        <v>3.8419768489375001E-3</v>
      </c>
      <c r="Y5588">
        <v>0</v>
      </c>
      <c r="Z5588">
        <v>0</v>
      </c>
      <c r="AA5588">
        <v>0</v>
      </c>
      <c r="AB5588">
        <v>21.1682710210785</v>
      </c>
      <c r="AC5588">
        <v>0</v>
      </c>
      <c r="AD5588">
        <v>0</v>
      </c>
      <c r="AE5588">
        <v>21.172112997927439</v>
      </c>
    </row>
    <row r="5589" spans="1:31" x14ac:dyDescent="0.25">
      <c r="A5589">
        <v>1817829</v>
      </c>
      <c r="B5589">
        <v>1</v>
      </c>
      <c r="C5589" t="s">
        <v>80</v>
      </c>
      <c r="D5589" t="s">
        <v>100</v>
      </c>
      <c r="E5589" t="s">
        <v>131</v>
      </c>
      <c r="F5589" t="s">
        <v>16157</v>
      </c>
      <c r="G5589" t="s">
        <v>231</v>
      </c>
      <c r="H5589" t="s">
        <v>134</v>
      </c>
      <c r="I5589" t="s">
        <v>135</v>
      </c>
      <c r="J5589" t="s">
        <v>136</v>
      </c>
      <c r="K5589" t="s">
        <v>137</v>
      </c>
      <c r="L5589" t="s">
        <v>16158</v>
      </c>
      <c r="M5589" t="s">
        <v>16159</v>
      </c>
      <c r="N5589">
        <v>2.5097222220000002</v>
      </c>
      <c r="O5589">
        <v>0</v>
      </c>
      <c r="P5589">
        <v>1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0.39192739949866673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0.39192739949866673</v>
      </c>
    </row>
    <row r="5590" spans="1:31" x14ac:dyDescent="0.25">
      <c r="A5590">
        <v>1817537</v>
      </c>
      <c r="B5590">
        <v>1</v>
      </c>
      <c r="C5590" t="s">
        <v>81</v>
      </c>
      <c r="D5590" t="s">
        <v>112</v>
      </c>
      <c r="E5590" t="s">
        <v>176</v>
      </c>
      <c r="F5590" t="s">
        <v>16160</v>
      </c>
      <c r="G5590" t="s">
        <v>263</v>
      </c>
      <c r="H5590" t="s">
        <v>143</v>
      </c>
      <c r="I5590" t="s">
        <v>135</v>
      </c>
      <c r="J5590" t="s">
        <v>136</v>
      </c>
      <c r="K5590" t="s">
        <v>159</v>
      </c>
      <c r="L5590" t="s">
        <v>16161</v>
      </c>
      <c r="M5590" t="s">
        <v>16162</v>
      </c>
      <c r="N5590">
        <v>1.9027777770000001</v>
      </c>
      <c r="O5590">
        <v>0</v>
      </c>
      <c r="P5590">
        <v>15656</v>
      </c>
      <c r="Q5590">
        <v>0</v>
      </c>
      <c r="R5590">
        <v>187</v>
      </c>
      <c r="S5590">
        <v>62</v>
      </c>
      <c r="T5590">
        <v>2101</v>
      </c>
      <c r="U5590">
        <v>9</v>
      </c>
      <c r="V5590">
        <v>13</v>
      </c>
      <c r="W5590">
        <v>0</v>
      </c>
      <c r="X5590">
        <v>5688.914884768903</v>
      </c>
      <c r="Y5590">
        <v>0</v>
      </c>
      <c r="Z5590">
        <v>50.026824133467478</v>
      </c>
      <c r="AA5590">
        <v>1648.2234325232578</v>
      </c>
      <c r="AB5590">
        <v>2363.0700499656423</v>
      </c>
      <c r="AC5590">
        <v>887.88986389407307</v>
      </c>
      <c r="AD5590">
        <v>443.86363490451453</v>
      </c>
      <c r="AE5590">
        <v>11081.988690189859</v>
      </c>
    </row>
    <row r="5591" spans="1:31" x14ac:dyDescent="0.25">
      <c r="A5591">
        <v>1817898</v>
      </c>
      <c r="B5591">
        <v>1</v>
      </c>
      <c r="C5591" t="s">
        <v>81</v>
      </c>
      <c r="D5591" t="s">
        <v>120</v>
      </c>
      <c r="E5591" t="s">
        <v>131</v>
      </c>
      <c r="F5591" t="s">
        <v>16163</v>
      </c>
      <c r="G5591" t="s">
        <v>231</v>
      </c>
      <c r="H5591" t="s">
        <v>134</v>
      </c>
      <c r="I5591" t="s">
        <v>135</v>
      </c>
      <c r="J5591" t="s">
        <v>136</v>
      </c>
      <c r="K5591" t="s">
        <v>137</v>
      </c>
      <c r="L5591" t="s">
        <v>16164</v>
      </c>
      <c r="M5591" t="s">
        <v>16165</v>
      </c>
      <c r="N5591">
        <v>0.86166666599999997</v>
      </c>
      <c r="O5591">
        <v>0</v>
      </c>
      <c r="P5591">
        <v>3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0.89758639404350515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0.89758639404350515</v>
      </c>
    </row>
    <row r="5592" spans="1:31" x14ac:dyDescent="0.25">
      <c r="A5592">
        <v>1817663</v>
      </c>
      <c r="B5592">
        <v>1</v>
      </c>
      <c r="C5592" t="s">
        <v>80</v>
      </c>
      <c r="D5592" t="s">
        <v>83</v>
      </c>
      <c r="E5592" t="s">
        <v>326</v>
      </c>
      <c r="F5592" t="s">
        <v>11805</v>
      </c>
      <c r="G5592" t="s">
        <v>299</v>
      </c>
      <c r="H5592" t="s">
        <v>134</v>
      </c>
      <c r="I5592" t="s">
        <v>135</v>
      </c>
      <c r="J5592" t="s">
        <v>136</v>
      </c>
      <c r="K5592" t="s">
        <v>137</v>
      </c>
      <c r="L5592" t="s">
        <v>16166</v>
      </c>
      <c r="M5592" t="s">
        <v>16167</v>
      </c>
      <c r="N5592">
        <v>2.573611111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1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0.389884744793555</v>
      </c>
      <c r="AC5592">
        <v>0</v>
      </c>
      <c r="AD5592">
        <v>0</v>
      </c>
      <c r="AE5592">
        <v>0.389884744793555</v>
      </c>
    </row>
    <row r="5593" spans="1:31" x14ac:dyDescent="0.25">
      <c r="A5593">
        <v>1817955</v>
      </c>
      <c r="B5593">
        <v>1</v>
      </c>
      <c r="C5593" t="s">
        <v>80</v>
      </c>
      <c r="D5593" t="s">
        <v>94</v>
      </c>
      <c r="E5593" t="s">
        <v>131</v>
      </c>
      <c r="F5593" t="s">
        <v>16168</v>
      </c>
      <c r="G5593" t="s">
        <v>209</v>
      </c>
      <c r="H5593" t="s">
        <v>134</v>
      </c>
      <c r="I5593" t="s">
        <v>135</v>
      </c>
      <c r="J5593" t="s">
        <v>136</v>
      </c>
      <c r="K5593" t="s">
        <v>137</v>
      </c>
      <c r="L5593" t="s">
        <v>16169</v>
      </c>
      <c r="M5593" t="s">
        <v>16170</v>
      </c>
      <c r="N5593">
        <v>7.0066666660000001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1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</row>
    <row r="5594" spans="1:31" x14ac:dyDescent="0.25">
      <c r="A5594">
        <v>1817477</v>
      </c>
      <c r="B5594">
        <v>1</v>
      </c>
      <c r="C5594" t="s">
        <v>81</v>
      </c>
      <c r="D5594" t="s">
        <v>120</v>
      </c>
      <c r="E5594" t="s">
        <v>131</v>
      </c>
      <c r="F5594" t="s">
        <v>16171</v>
      </c>
      <c r="G5594" t="s">
        <v>231</v>
      </c>
      <c r="H5594" t="s">
        <v>134</v>
      </c>
      <c r="I5594" t="s">
        <v>135</v>
      </c>
      <c r="J5594" t="s">
        <v>136</v>
      </c>
      <c r="K5594" t="s">
        <v>137</v>
      </c>
      <c r="L5594" t="s">
        <v>16172</v>
      </c>
      <c r="M5594" t="s">
        <v>16173</v>
      </c>
      <c r="N5594">
        <v>3.0291666660000001</v>
      </c>
      <c r="O5594">
        <v>0</v>
      </c>
      <c r="P5594">
        <v>2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0.38637667758351668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0.38637667758351668</v>
      </c>
    </row>
    <row r="5595" spans="1:31" x14ac:dyDescent="0.25">
      <c r="A5595">
        <v>1817523</v>
      </c>
      <c r="B5595">
        <v>1</v>
      </c>
      <c r="C5595" t="s">
        <v>80</v>
      </c>
      <c r="D5595" t="s">
        <v>83</v>
      </c>
      <c r="E5595" t="s">
        <v>193</v>
      </c>
      <c r="F5595" t="s">
        <v>1781</v>
      </c>
      <c r="G5595" t="s">
        <v>256</v>
      </c>
      <c r="H5595" t="s">
        <v>134</v>
      </c>
      <c r="I5595" t="s">
        <v>135</v>
      </c>
      <c r="J5595" t="s">
        <v>136</v>
      </c>
      <c r="K5595" t="s">
        <v>159</v>
      </c>
      <c r="L5595" t="s">
        <v>16174</v>
      </c>
      <c r="M5595" t="s">
        <v>16175</v>
      </c>
      <c r="N5595">
        <v>7.5849516660000003</v>
      </c>
      <c r="O5595">
        <v>0</v>
      </c>
      <c r="P5595">
        <v>149</v>
      </c>
      <c r="Q5595">
        <v>0</v>
      </c>
      <c r="R5595">
        <v>0</v>
      </c>
      <c r="S5595">
        <v>0</v>
      </c>
      <c r="T5595">
        <v>24</v>
      </c>
      <c r="U5595">
        <v>0</v>
      </c>
      <c r="V5595">
        <v>0</v>
      </c>
      <c r="W5595">
        <v>0</v>
      </c>
      <c r="X5595">
        <v>342.93602893702905</v>
      </c>
      <c r="Y5595">
        <v>0</v>
      </c>
      <c r="Z5595">
        <v>0</v>
      </c>
      <c r="AA5595">
        <v>0</v>
      </c>
      <c r="AB5595">
        <v>65.834722706007966</v>
      </c>
      <c r="AC5595">
        <v>0</v>
      </c>
      <c r="AD5595">
        <v>0</v>
      </c>
      <c r="AE5595">
        <v>408.77075164303699</v>
      </c>
    </row>
    <row r="5596" spans="1:31" x14ac:dyDescent="0.25">
      <c r="A5596">
        <v>1817600</v>
      </c>
      <c r="B5596">
        <v>1</v>
      </c>
      <c r="C5596" t="s">
        <v>80</v>
      </c>
      <c r="D5596" t="s">
        <v>102</v>
      </c>
      <c r="E5596" t="s">
        <v>131</v>
      </c>
      <c r="F5596" t="s">
        <v>16176</v>
      </c>
      <c r="G5596" t="s">
        <v>773</v>
      </c>
      <c r="H5596" t="s">
        <v>134</v>
      </c>
      <c r="I5596" t="s">
        <v>135</v>
      </c>
      <c r="J5596" t="s">
        <v>136</v>
      </c>
      <c r="K5596" t="s">
        <v>137</v>
      </c>
      <c r="L5596" t="s">
        <v>16177</v>
      </c>
      <c r="M5596" t="s">
        <v>16178</v>
      </c>
      <c r="N5596">
        <v>1.2641666659999999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1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0.14657528831271166</v>
      </c>
      <c r="AC5596">
        <v>0</v>
      </c>
      <c r="AD5596">
        <v>0</v>
      </c>
      <c r="AE5596">
        <v>0.14657528831271166</v>
      </c>
    </row>
    <row r="5597" spans="1:31" x14ac:dyDescent="0.25">
      <c r="A5597">
        <v>1817500</v>
      </c>
      <c r="B5597">
        <v>1</v>
      </c>
      <c r="C5597" t="s">
        <v>80</v>
      </c>
      <c r="D5597" t="s">
        <v>83</v>
      </c>
      <c r="E5597" t="s">
        <v>131</v>
      </c>
      <c r="F5597" t="s">
        <v>16179</v>
      </c>
      <c r="G5597" t="s">
        <v>209</v>
      </c>
      <c r="H5597" t="s">
        <v>134</v>
      </c>
      <c r="I5597" t="s">
        <v>135</v>
      </c>
      <c r="J5597" t="s">
        <v>136</v>
      </c>
      <c r="K5597" t="s">
        <v>137</v>
      </c>
      <c r="L5597" t="s">
        <v>16180</v>
      </c>
      <c r="M5597" t="s">
        <v>16181</v>
      </c>
      <c r="N5597">
        <v>2.7683333330000002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1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0.38424797017200002</v>
      </c>
      <c r="AC5597">
        <v>0</v>
      </c>
      <c r="AD5597">
        <v>0</v>
      </c>
      <c r="AE5597">
        <v>0.38424797017200002</v>
      </c>
    </row>
    <row r="5598" spans="1:31" x14ac:dyDescent="0.25">
      <c r="A5598">
        <v>1817792</v>
      </c>
      <c r="B5598">
        <v>1</v>
      </c>
      <c r="C5598" t="s">
        <v>80</v>
      </c>
      <c r="D5598" t="s">
        <v>110</v>
      </c>
      <c r="E5598" t="s">
        <v>193</v>
      </c>
      <c r="F5598" t="s">
        <v>16182</v>
      </c>
      <c r="G5598" t="s">
        <v>826</v>
      </c>
      <c r="H5598" t="s">
        <v>134</v>
      </c>
      <c r="I5598" t="s">
        <v>135</v>
      </c>
      <c r="J5598" t="s">
        <v>136</v>
      </c>
      <c r="K5598" t="s">
        <v>137</v>
      </c>
      <c r="L5598" t="s">
        <v>16183</v>
      </c>
      <c r="M5598" t="s">
        <v>16184</v>
      </c>
      <c r="N5598">
        <v>2.2344444440000002</v>
      </c>
      <c r="O5598">
        <v>0</v>
      </c>
      <c r="P5598">
        <v>156</v>
      </c>
      <c r="Q5598">
        <v>0</v>
      </c>
      <c r="R5598">
        <v>0</v>
      </c>
      <c r="S5598">
        <v>0</v>
      </c>
      <c r="T5598">
        <v>18</v>
      </c>
      <c r="U5598">
        <v>0</v>
      </c>
      <c r="V5598">
        <v>0</v>
      </c>
      <c r="W5598">
        <v>0</v>
      </c>
      <c r="X5598">
        <v>99.310370156707876</v>
      </c>
      <c r="Y5598">
        <v>0</v>
      </c>
      <c r="Z5598">
        <v>0</v>
      </c>
      <c r="AA5598">
        <v>0</v>
      </c>
      <c r="AB5598">
        <v>16.761318036749394</v>
      </c>
      <c r="AC5598">
        <v>0</v>
      </c>
      <c r="AD5598">
        <v>0</v>
      </c>
      <c r="AE5598">
        <v>116.07168819345728</v>
      </c>
    </row>
    <row r="5599" spans="1:31" x14ac:dyDescent="0.25">
      <c r="A5599">
        <v>1817686</v>
      </c>
      <c r="B5599">
        <v>1</v>
      </c>
      <c r="C5599" t="s">
        <v>81</v>
      </c>
      <c r="D5599" t="s">
        <v>128</v>
      </c>
      <c r="E5599" t="s">
        <v>131</v>
      </c>
      <c r="F5599" t="s">
        <v>16185</v>
      </c>
      <c r="G5599" t="s">
        <v>133</v>
      </c>
      <c r="H5599" t="s">
        <v>134</v>
      </c>
      <c r="I5599" t="s">
        <v>135</v>
      </c>
      <c r="J5599" t="s">
        <v>136</v>
      </c>
      <c r="K5599" t="s">
        <v>137</v>
      </c>
      <c r="L5599" t="s">
        <v>16186</v>
      </c>
      <c r="M5599" t="s">
        <v>16187</v>
      </c>
      <c r="N5599">
        <v>4.2177777770000002</v>
      </c>
      <c r="O5599">
        <v>0</v>
      </c>
      <c r="P5599">
        <v>18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19.210659725135052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19.210659725135052</v>
      </c>
    </row>
    <row r="5600" spans="1:31" x14ac:dyDescent="0.25">
      <c r="A5600">
        <v>1817932</v>
      </c>
      <c r="B5600">
        <v>1</v>
      </c>
      <c r="C5600" t="s">
        <v>80</v>
      </c>
      <c r="D5600" t="s">
        <v>83</v>
      </c>
      <c r="E5600" t="s">
        <v>193</v>
      </c>
      <c r="F5600" t="s">
        <v>16188</v>
      </c>
      <c r="G5600" t="s">
        <v>1943</v>
      </c>
      <c r="H5600" t="s">
        <v>134</v>
      </c>
      <c r="I5600" t="s">
        <v>135</v>
      </c>
      <c r="J5600" t="s">
        <v>136</v>
      </c>
      <c r="K5600" t="s">
        <v>137</v>
      </c>
      <c r="L5600" t="s">
        <v>16189</v>
      </c>
      <c r="M5600" t="s">
        <v>16190</v>
      </c>
      <c r="N5600">
        <v>3.2275</v>
      </c>
      <c r="O5600">
        <v>0</v>
      </c>
      <c r="P5600">
        <v>114</v>
      </c>
      <c r="Q5600">
        <v>0</v>
      </c>
      <c r="R5600">
        <v>0</v>
      </c>
      <c r="S5600">
        <v>0</v>
      </c>
      <c r="T5600">
        <v>8</v>
      </c>
      <c r="U5600">
        <v>0</v>
      </c>
      <c r="V5600">
        <v>0</v>
      </c>
      <c r="W5600">
        <v>0</v>
      </c>
      <c r="X5600">
        <v>123.27907928862882</v>
      </c>
      <c r="Y5600">
        <v>0</v>
      </c>
      <c r="Z5600">
        <v>0</v>
      </c>
      <c r="AA5600">
        <v>0</v>
      </c>
      <c r="AB5600">
        <v>10.931954418406333</v>
      </c>
      <c r="AC5600">
        <v>0</v>
      </c>
      <c r="AD5600">
        <v>0</v>
      </c>
      <c r="AE5600">
        <v>134.21103370703514</v>
      </c>
    </row>
    <row r="5601" spans="1:31" x14ac:dyDescent="0.25">
      <c r="A5601">
        <v>1817752</v>
      </c>
      <c r="B5601">
        <v>1</v>
      </c>
      <c r="C5601" t="s">
        <v>80</v>
      </c>
      <c r="D5601" t="s">
        <v>105</v>
      </c>
      <c r="E5601" t="s">
        <v>326</v>
      </c>
      <c r="F5601" t="s">
        <v>16191</v>
      </c>
      <c r="G5601" t="s">
        <v>299</v>
      </c>
      <c r="H5601" t="s">
        <v>134</v>
      </c>
      <c r="I5601" t="s">
        <v>135</v>
      </c>
      <c r="J5601" t="s">
        <v>136</v>
      </c>
      <c r="K5601" t="s">
        <v>137</v>
      </c>
      <c r="L5601" t="s">
        <v>16192</v>
      </c>
      <c r="M5601" t="s">
        <v>16193</v>
      </c>
      <c r="N5601">
        <v>0.80111111099999999</v>
      </c>
      <c r="O5601">
        <v>0</v>
      </c>
      <c r="P5601">
        <v>22</v>
      </c>
      <c r="Q5601">
        <v>0</v>
      </c>
      <c r="R5601">
        <v>0</v>
      </c>
      <c r="S5601">
        <v>0</v>
      </c>
      <c r="T5601">
        <v>3</v>
      </c>
      <c r="U5601">
        <v>0</v>
      </c>
      <c r="V5601">
        <v>0</v>
      </c>
      <c r="W5601">
        <v>0</v>
      </c>
      <c r="X5601">
        <v>4.2447107897445981</v>
      </c>
      <c r="Y5601">
        <v>0</v>
      </c>
      <c r="Z5601">
        <v>0</v>
      </c>
      <c r="AA5601">
        <v>0</v>
      </c>
      <c r="AB5601">
        <v>1.4633067562157449</v>
      </c>
      <c r="AC5601">
        <v>0</v>
      </c>
      <c r="AD5601">
        <v>0</v>
      </c>
      <c r="AE5601">
        <v>5.7080175459603435</v>
      </c>
    </row>
    <row r="5602" spans="1:31" x14ac:dyDescent="0.25">
      <c r="A5602">
        <v>1817895</v>
      </c>
      <c r="B5602">
        <v>1</v>
      </c>
      <c r="C5602" t="s">
        <v>80</v>
      </c>
      <c r="D5602" t="s">
        <v>104</v>
      </c>
      <c r="E5602" t="s">
        <v>193</v>
      </c>
      <c r="F5602">
        <v>75</v>
      </c>
      <c r="G5602" t="s">
        <v>373</v>
      </c>
      <c r="H5602" t="s">
        <v>134</v>
      </c>
      <c r="I5602" t="s">
        <v>135</v>
      </c>
      <c r="J5602" t="s">
        <v>136</v>
      </c>
      <c r="K5602" t="s">
        <v>137</v>
      </c>
      <c r="L5602" t="s">
        <v>16194</v>
      </c>
      <c r="M5602" t="s">
        <v>16195</v>
      </c>
      <c r="N5602">
        <v>1.5508333329999999</v>
      </c>
      <c r="O5602">
        <v>0</v>
      </c>
      <c r="P5602">
        <v>2</v>
      </c>
      <c r="Q5602">
        <v>0</v>
      </c>
      <c r="R5602">
        <v>5</v>
      </c>
      <c r="S5602">
        <v>0</v>
      </c>
      <c r="T5602">
        <v>4</v>
      </c>
      <c r="U5602">
        <v>0</v>
      </c>
      <c r="V5602">
        <v>0</v>
      </c>
      <c r="W5602">
        <v>0</v>
      </c>
      <c r="X5602">
        <v>8.490942852005251E-2</v>
      </c>
      <c r="Y5602">
        <v>0</v>
      </c>
      <c r="Z5602">
        <v>9.1019574482874149E-2</v>
      </c>
      <c r="AA5602">
        <v>0</v>
      </c>
      <c r="AB5602">
        <v>0.12871769005185998</v>
      </c>
      <c r="AC5602">
        <v>0</v>
      </c>
      <c r="AD5602">
        <v>0</v>
      </c>
      <c r="AE5602">
        <v>0.30464669305478664</v>
      </c>
    </row>
    <row r="5603" spans="1:31" x14ac:dyDescent="0.25">
      <c r="A5603">
        <v>1817872</v>
      </c>
      <c r="B5603">
        <v>1</v>
      </c>
      <c r="C5603" t="s">
        <v>81</v>
      </c>
      <c r="D5603" t="s">
        <v>128</v>
      </c>
      <c r="E5603" t="s">
        <v>140</v>
      </c>
      <c r="F5603" t="s">
        <v>16196</v>
      </c>
      <c r="G5603" t="s">
        <v>142</v>
      </c>
      <c r="H5603" t="s">
        <v>143</v>
      </c>
      <c r="I5603" t="s">
        <v>135</v>
      </c>
      <c r="J5603" t="s">
        <v>136</v>
      </c>
      <c r="K5603" t="s">
        <v>137</v>
      </c>
      <c r="L5603" t="s">
        <v>16197</v>
      </c>
      <c r="M5603" t="s">
        <v>16198</v>
      </c>
      <c r="N5603">
        <v>0.79472222199999998</v>
      </c>
      <c r="O5603">
        <v>0</v>
      </c>
      <c r="P5603">
        <v>517</v>
      </c>
      <c r="Q5603">
        <v>4</v>
      </c>
      <c r="R5603">
        <v>7</v>
      </c>
      <c r="S5603">
        <v>13</v>
      </c>
      <c r="T5603">
        <v>39</v>
      </c>
      <c r="U5603">
        <v>4</v>
      </c>
      <c r="V5603">
        <v>0</v>
      </c>
      <c r="W5603">
        <v>0</v>
      </c>
      <c r="X5603">
        <v>94.679405747995744</v>
      </c>
      <c r="Y5603">
        <v>7.2765290620781293</v>
      </c>
      <c r="Z5603">
        <v>3.6943402593127437</v>
      </c>
      <c r="AA5603">
        <v>56.338028889340997</v>
      </c>
      <c r="AB5603">
        <v>20.81921764303944</v>
      </c>
      <c r="AC5603">
        <v>536.23096365071547</v>
      </c>
      <c r="AD5603">
        <v>0</v>
      </c>
      <c r="AE5603">
        <v>719.03848525248259</v>
      </c>
    </row>
    <row r="5604" spans="1:31" x14ac:dyDescent="0.25">
      <c r="A5604">
        <v>1817540</v>
      </c>
      <c r="B5604">
        <v>1</v>
      </c>
      <c r="C5604" t="s">
        <v>80</v>
      </c>
      <c r="D5604" t="s">
        <v>84</v>
      </c>
      <c r="E5604" t="s">
        <v>193</v>
      </c>
      <c r="F5604" t="s">
        <v>16199</v>
      </c>
      <c r="G5604" t="s">
        <v>256</v>
      </c>
      <c r="H5604" t="s">
        <v>134</v>
      </c>
      <c r="I5604" t="s">
        <v>135</v>
      </c>
      <c r="J5604" t="s">
        <v>136</v>
      </c>
      <c r="K5604" t="s">
        <v>159</v>
      </c>
      <c r="L5604" t="s">
        <v>16200</v>
      </c>
      <c r="M5604" t="s">
        <v>16201</v>
      </c>
      <c r="N5604">
        <v>1.9065286109999999</v>
      </c>
      <c r="O5604">
        <v>0</v>
      </c>
      <c r="P5604">
        <v>5</v>
      </c>
      <c r="Q5604">
        <v>0</v>
      </c>
      <c r="R5604">
        <v>7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2.4789258449027387</v>
      </c>
      <c r="Y5604">
        <v>0</v>
      </c>
      <c r="Z5604">
        <v>5.7116186991669924</v>
      </c>
      <c r="AA5604">
        <v>0</v>
      </c>
      <c r="AB5604">
        <v>0</v>
      </c>
      <c r="AC5604">
        <v>0</v>
      </c>
      <c r="AD5604">
        <v>0</v>
      </c>
      <c r="AE5604">
        <v>8.1905445440697306</v>
      </c>
    </row>
    <row r="5605" spans="1:31" x14ac:dyDescent="0.25">
      <c r="A5605">
        <v>1817938</v>
      </c>
      <c r="B5605">
        <v>1</v>
      </c>
      <c r="C5605" t="s">
        <v>81</v>
      </c>
      <c r="D5605" t="s">
        <v>127</v>
      </c>
      <c r="E5605" t="s">
        <v>146</v>
      </c>
      <c r="F5605" t="s">
        <v>13974</v>
      </c>
      <c r="G5605" t="s">
        <v>142</v>
      </c>
      <c r="H5605" t="s">
        <v>143</v>
      </c>
      <c r="I5605" t="s">
        <v>199</v>
      </c>
      <c r="J5605" t="s">
        <v>136</v>
      </c>
      <c r="K5605" t="s">
        <v>137</v>
      </c>
      <c r="L5605" t="s">
        <v>16202</v>
      </c>
      <c r="M5605" t="s">
        <v>16203</v>
      </c>
      <c r="N5605">
        <v>8.3333330000000001E-3</v>
      </c>
      <c r="O5605">
        <v>0</v>
      </c>
      <c r="P5605">
        <v>415</v>
      </c>
      <c r="Q5605">
        <v>102</v>
      </c>
      <c r="R5605">
        <v>60</v>
      </c>
      <c r="S5605">
        <v>5</v>
      </c>
      <c r="T5605">
        <v>43</v>
      </c>
      <c r="U5605">
        <v>0</v>
      </c>
      <c r="V5605">
        <v>0</v>
      </c>
      <c r="W5605">
        <v>0</v>
      </c>
      <c r="X5605">
        <v>0.85176287345145008</v>
      </c>
      <c r="Y5605">
        <v>1.415903101821417</v>
      </c>
      <c r="Z5605">
        <v>8.335162552521666E-2</v>
      </c>
      <c r="AA5605">
        <v>0.29891976835679995</v>
      </c>
      <c r="AB5605">
        <v>5.7043481810983336E-2</v>
      </c>
      <c r="AC5605">
        <v>0</v>
      </c>
      <c r="AD5605">
        <v>0</v>
      </c>
      <c r="AE5605">
        <v>2.7069808509658668</v>
      </c>
    </row>
    <row r="5606" spans="1:31" x14ac:dyDescent="0.25">
      <c r="A5606">
        <v>1817772</v>
      </c>
      <c r="B5606">
        <v>1</v>
      </c>
      <c r="C5606" t="s">
        <v>80</v>
      </c>
      <c r="D5606" t="s">
        <v>100</v>
      </c>
      <c r="E5606" t="s">
        <v>131</v>
      </c>
      <c r="F5606" t="s">
        <v>16204</v>
      </c>
      <c r="G5606" t="s">
        <v>231</v>
      </c>
      <c r="H5606" t="s">
        <v>134</v>
      </c>
      <c r="I5606" t="s">
        <v>135</v>
      </c>
      <c r="J5606" t="s">
        <v>136</v>
      </c>
      <c r="K5606" t="s">
        <v>137</v>
      </c>
      <c r="L5606" t="s">
        <v>16205</v>
      </c>
      <c r="M5606" t="s">
        <v>16206</v>
      </c>
      <c r="N5606">
        <v>1.3266666659999999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0.33615222762314112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0.33615222762314112</v>
      </c>
    </row>
    <row r="5607" spans="1:31" x14ac:dyDescent="0.25">
      <c r="A5607">
        <v>1817709</v>
      </c>
      <c r="B5607">
        <v>1</v>
      </c>
      <c r="C5607" t="s">
        <v>80</v>
      </c>
      <c r="D5607" t="s">
        <v>96</v>
      </c>
      <c r="E5607" t="s">
        <v>326</v>
      </c>
      <c r="F5607" t="s">
        <v>16207</v>
      </c>
      <c r="G5607" t="s">
        <v>195</v>
      </c>
      <c r="H5607" t="s">
        <v>134</v>
      </c>
      <c r="I5607" t="s">
        <v>135</v>
      </c>
      <c r="J5607" t="s">
        <v>136</v>
      </c>
      <c r="K5607" t="s">
        <v>137</v>
      </c>
      <c r="L5607" t="s">
        <v>16208</v>
      </c>
      <c r="M5607" t="s">
        <v>16209</v>
      </c>
      <c r="N5607">
        <v>7.7252777769999996</v>
      </c>
      <c r="O5607">
        <v>0</v>
      </c>
      <c r="P5607">
        <v>10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15.046505317804028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15.046505317804028</v>
      </c>
    </row>
    <row r="5608" spans="1:31" x14ac:dyDescent="0.25">
      <c r="A5608">
        <v>1817995</v>
      </c>
      <c r="B5608">
        <v>1</v>
      </c>
      <c r="C5608" t="s">
        <v>80</v>
      </c>
      <c r="D5608" t="s">
        <v>97</v>
      </c>
      <c r="E5608" t="s">
        <v>176</v>
      </c>
      <c r="F5608" t="s">
        <v>16210</v>
      </c>
      <c r="G5608" t="s">
        <v>142</v>
      </c>
      <c r="H5608" t="s">
        <v>143</v>
      </c>
      <c r="I5608" t="s">
        <v>135</v>
      </c>
      <c r="J5608" t="s">
        <v>136</v>
      </c>
      <c r="K5608" t="s">
        <v>137</v>
      </c>
      <c r="L5608" t="s">
        <v>16211</v>
      </c>
      <c r="M5608" t="s">
        <v>16212</v>
      </c>
      <c r="N5608">
        <v>0.52805555500000001</v>
      </c>
      <c r="O5608">
        <v>9</v>
      </c>
      <c r="P5608">
        <v>2018</v>
      </c>
      <c r="Q5608">
        <v>0</v>
      </c>
      <c r="R5608">
        <v>28</v>
      </c>
      <c r="S5608">
        <v>5</v>
      </c>
      <c r="T5608">
        <v>174</v>
      </c>
      <c r="U5608">
        <v>0</v>
      </c>
      <c r="V5608">
        <v>1</v>
      </c>
      <c r="W5608">
        <v>92.372286129728792</v>
      </c>
      <c r="X5608">
        <v>503.38042309585154</v>
      </c>
      <c r="Y5608">
        <v>0</v>
      </c>
      <c r="Z5608">
        <v>6.0541124083069322</v>
      </c>
      <c r="AA5608">
        <v>152.66066061456146</v>
      </c>
      <c r="AB5608">
        <v>41.664456925327102</v>
      </c>
      <c r="AC5608">
        <v>0</v>
      </c>
      <c r="AD5608">
        <v>36.599247634668323</v>
      </c>
      <c r="AE5608">
        <v>832.73118680844425</v>
      </c>
    </row>
    <row r="5609" spans="1:31" x14ac:dyDescent="0.25">
      <c r="A5609">
        <v>1817560</v>
      </c>
      <c r="B5609">
        <v>1</v>
      </c>
      <c r="C5609" t="s">
        <v>81</v>
      </c>
      <c r="D5609" t="s">
        <v>117</v>
      </c>
      <c r="E5609" t="s">
        <v>291</v>
      </c>
      <c r="F5609" t="s">
        <v>16213</v>
      </c>
      <c r="G5609" t="s">
        <v>256</v>
      </c>
      <c r="H5609" t="s">
        <v>134</v>
      </c>
      <c r="I5609" t="s">
        <v>135</v>
      </c>
      <c r="J5609" t="s">
        <v>136</v>
      </c>
      <c r="K5609" t="s">
        <v>159</v>
      </c>
      <c r="L5609" t="s">
        <v>16214</v>
      </c>
      <c r="M5609" t="s">
        <v>16215</v>
      </c>
      <c r="N5609">
        <v>3.278888888</v>
      </c>
      <c r="O5609">
        <v>0</v>
      </c>
      <c r="P5609">
        <v>7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1.4714631694282583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1.4714631694282583</v>
      </c>
    </row>
    <row r="5610" spans="1:31" x14ac:dyDescent="0.25">
      <c r="A5610">
        <v>1817881</v>
      </c>
      <c r="B5610">
        <v>1</v>
      </c>
      <c r="C5610" t="s">
        <v>80</v>
      </c>
      <c r="D5610" t="s">
        <v>83</v>
      </c>
      <c r="E5610" t="s">
        <v>131</v>
      </c>
      <c r="F5610" t="s">
        <v>1289</v>
      </c>
      <c r="G5610" t="s">
        <v>133</v>
      </c>
      <c r="H5610" t="s">
        <v>134</v>
      </c>
      <c r="I5610" t="s">
        <v>135</v>
      </c>
      <c r="J5610" t="s">
        <v>136</v>
      </c>
      <c r="K5610" t="s">
        <v>137</v>
      </c>
      <c r="L5610" t="s">
        <v>16216</v>
      </c>
      <c r="M5610" t="s">
        <v>16217</v>
      </c>
      <c r="N5610">
        <v>1.8955555550000001</v>
      </c>
      <c r="O5610">
        <v>0</v>
      </c>
      <c r="P5610">
        <v>0</v>
      </c>
      <c r="Q5610">
        <v>0</v>
      </c>
      <c r="R5610">
        <v>1</v>
      </c>
      <c r="S5610">
        <v>0</v>
      </c>
      <c r="T5610">
        <v>2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1.9095815420772713</v>
      </c>
      <c r="AA5610">
        <v>0</v>
      </c>
      <c r="AB5610">
        <v>20.819798735898299</v>
      </c>
      <c r="AC5610">
        <v>0</v>
      </c>
      <c r="AD5610">
        <v>0</v>
      </c>
      <c r="AE5610">
        <v>22.729380277975572</v>
      </c>
    </row>
    <row r="5611" spans="1:31" x14ac:dyDescent="0.25">
      <c r="A5611">
        <v>1817503</v>
      </c>
      <c r="B5611">
        <v>1</v>
      </c>
      <c r="C5611" t="s">
        <v>81</v>
      </c>
      <c r="D5611" t="s">
        <v>123</v>
      </c>
      <c r="E5611" t="s">
        <v>193</v>
      </c>
      <c r="F5611" t="s">
        <v>16218</v>
      </c>
      <c r="G5611" t="s">
        <v>726</v>
      </c>
      <c r="H5611" t="s">
        <v>134</v>
      </c>
      <c r="I5611" t="s">
        <v>135</v>
      </c>
      <c r="J5611" t="s">
        <v>136</v>
      </c>
      <c r="K5611" t="s">
        <v>137</v>
      </c>
      <c r="L5611" t="s">
        <v>16219</v>
      </c>
      <c r="M5611" t="s">
        <v>16220</v>
      </c>
      <c r="N5611">
        <v>1.8986111109999999</v>
      </c>
      <c r="O5611">
        <v>0</v>
      </c>
      <c r="P5611">
        <v>169</v>
      </c>
      <c r="Q5611">
        <v>0</v>
      </c>
      <c r="R5611">
        <v>0</v>
      </c>
      <c r="S5611">
        <v>0</v>
      </c>
      <c r="T5611">
        <v>6</v>
      </c>
      <c r="U5611">
        <v>0</v>
      </c>
      <c r="V5611">
        <v>0</v>
      </c>
      <c r="W5611">
        <v>0</v>
      </c>
      <c r="X5611">
        <v>64.918886357881391</v>
      </c>
      <c r="Y5611">
        <v>0</v>
      </c>
      <c r="Z5611">
        <v>0</v>
      </c>
      <c r="AA5611">
        <v>0</v>
      </c>
      <c r="AB5611">
        <v>10.087650089497959</v>
      </c>
      <c r="AC5611">
        <v>0</v>
      </c>
      <c r="AD5611">
        <v>0</v>
      </c>
      <c r="AE5611">
        <v>75.006536447379347</v>
      </c>
    </row>
    <row r="5612" spans="1:31" x14ac:dyDescent="0.25">
      <c r="A5612">
        <v>1817672</v>
      </c>
      <c r="B5612">
        <v>1</v>
      </c>
      <c r="C5612" t="s">
        <v>80</v>
      </c>
      <c r="D5612" t="s">
        <v>83</v>
      </c>
      <c r="E5612" t="s">
        <v>131</v>
      </c>
      <c r="F5612" t="s">
        <v>16221</v>
      </c>
      <c r="G5612" t="s">
        <v>148</v>
      </c>
      <c r="H5612" t="s">
        <v>134</v>
      </c>
      <c r="I5612" t="s">
        <v>135</v>
      </c>
      <c r="J5612" t="s">
        <v>136</v>
      </c>
      <c r="K5612" t="s">
        <v>137</v>
      </c>
      <c r="L5612" t="s">
        <v>16222</v>
      </c>
      <c r="M5612" t="s">
        <v>16223</v>
      </c>
      <c r="N5612">
        <v>1.5011111109999999</v>
      </c>
      <c r="O5612">
        <v>0</v>
      </c>
      <c r="P5612">
        <v>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0.17006892472317559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0.17006892472317559</v>
      </c>
    </row>
    <row r="5613" spans="1:31" x14ac:dyDescent="0.25">
      <c r="A5613">
        <v>1817921</v>
      </c>
      <c r="B5613">
        <v>1</v>
      </c>
      <c r="C5613" t="s">
        <v>80</v>
      </c>
      <c r="D5613" t="s">
        <v>103</v>
      </c>
      <c r="E5613" t="s">
        <v>131</v>
      </c>
      <c r="F5613" t="s">
        <v>16224</v>
      </c>
      <c r="G5613" t="s">
        <v>209</v>
      </c>
      <c r="H5613" t="s">
        <v>134</v>
      </c>
      <c r="I5613" t="s">
        <v>135</v>
      </c>
      <c r="J5613" t="s">
        <v>136</v>
      </c>
      <c r="K5613" t="s">
        <v>137</v>
      </c>
      <c r="L5613" t="s">
        <v>16225</v>
      </c>
      <c r="M5613" t="s">
        <v>16226</v>
      </c>
      <c r="N5613">
        <v>1.2338888880000001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6.5997245500973897E-2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6.5997245500973897E-2</v>
      </c>
    </row>
    <row r="5614" spans="1:31" x14ac:dyDescent="0.25">
      <c r="A5614">
        <v>1817486</v>
      </c>
      <c r="B5614">
        <v>1</v>
      </c>
      <c r="C5614" t="s">
        <v>80</v>
      </c>
      <c r="D5614" t="s">
        <v>98</v>
      </c>
      <c r="E5614" t="s">
        <v>146</v>
      </c>
      <c r="F5614" t="s">
        <v>16227</v>
      </c>
      <c r="G5614" t="s">
        <v>170</v>
      </c>
      <c r="H5614" t="s">
        <v>143</v>
      </c>
      <c r="I5614" t="s">
        <v>135</v>
      </c>
      <c r="J5614" t="s">
        <v>136</v>
      </c>
      <c r="K5614" t="s">
        <v>137</v>
      </c>
      <c r="L5614" t="s">
        <v>16228</v>
      </c>
      <c r="M5614" t="s">
        <v>16229</v>
      </c>
      <c r="N5614">
        <v>1.359444444</v>
      </c>
      <c r="O5614">
        <v>0</v>
      </c>
      <c r="P5614">
        <v>67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10.92651394380151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10.92651394380151</v>
      </c>
    </row>
    <row r="5615" spans="1:31" x14ac:dyDescent="0.25">
      <c r="A5615">
        <v>1817941</v>
      </c>
      <c r="B5615">
        <v>1</v>
      </c>
      <c r="C5615" t="s">
        <v>80</v>
      </c>
      <c r="D5615" t="s">
        <v>95</v>
      </c>
      <c r="E5615" t="s">
        <v>140</v>
      </c>
      <c r="F5615" t="s">
        <v>16230</v>
      </c>
      <c r="G5615" t="s">
        <v>142</v>
      </c>
      <c r="H5615" t="s">
        <v>143</v>
      </c>
      <c r="I5615" t="s">
        <v>135</v>
      </c>
      <c r="J5615" t="s">
        <v>136</v>
      </c>
      <c r="K5615" t="s">
        <v>137</v>
      </c>
      <c r="L5615" t="s">
        <v>16231</v>
      </c>
      <c r="M5615" t="s">
        <v>16232</v>
      </c>
      <c r="N5615">
        <v>0.112777777</v>
      </c>
      <c r="O5615">
        <v>0</v>
      </c>
      <c r="P5615">
        <v>0</v>
      </c>
      <c r="Q5615">
        <v>0</v>
      </c>
      <c r="R5615">
        <v>0</v>
      </c>
      <c r="S5615">
        <v>3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50.893518923548136</v>
      </c>
      <c r="AB5615">
        <v>0</v>
      </c>
      <c r="AC5615">
        <v>0</v>
      </c>
      <c r="AD5615">
        <v>0</v>
      </c>
      <c r="AE5615">
        <v>50.893518923548136</v>
      </c>
    </row>
    <row r="5616" spans="1:31" x14ac:dyDescent="0.25">
      <c r="A5616">
        <v>1817775</v>
      </c>
      <c r="B5616">
        <v>1</v>
      </c>
      <c r="C5616" t="s">
        <v>80</v>
      </c>
      <c r="D5616" t="s">
        <v>83</v>
      </c>
      <c r="E5616" t="s">
        <v>131</v>
      </c>
      <c r="F5616" t="s">
        <v>16233</v>
      </c>
      <c r="G5616" t="s">
        <v>133</v>
      </c>
      <c r="H5616" t="s">
        <v>134</v>
      </c>
      <c r="I5616" t="s">
        <v>135</v>
      </c>
      <c r="J5616" t="s">
        <v>136</v>
      </c>
      <c r="K5616" t="s">
        <v>137</v>
      </c>
      <c r="L5616" t="s">
        <v>16234</v>
      </c>
      <c r="M5616" t="s">
        <v>16235</v>
      </c>
      <c r="N5616">
        <v>2.5608333330000002</v>
      </c>
      <c r="O5616">
        <v>0</v>
      </c>
      <c r="P5616">
        <v>2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1.7442370307471373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1.7442370307471373</v>
      </c>
    </row>
    <row r="5617" spans="1:31" x14ac:dyDescent="0.25">
      <c r="A5617">
        <v>1817961</v>
      </c>
      <c r="B5617">
        <v>1</v>
      </c>
      <c r="C5617" t="s">
        <v>81</v>
      </c>
      <c r="D5617" t="s">
        <v>118</v>
      </c>
      <c r="E5617" t="s">
        <v>131</v>
      </c>
      <c r="F5617" t="s">
        <v>16236</v>
      </c>
      <c r="G5617" t="s">
        <v>231</v>
      </c>
      <c r="H5617" t="s">
        <v>134</v>
      </c>
      <c r="I5617" t="s">
        <v>135</v>
      </c>
      <c r="J5617" t="s">
        <v>136</v>
      </c>
      <c r="K5617" t="s">
        <v>137</v>
      </c>
      <c r="L5617" t="s">
        <v>16237</v>
      </c>
      <c r="M5617" t="s">
        <v>16238</v>
      </c>
      <c r="N5617">
        <v>1.973055555</v>
      </c>
      <c r="O5617">
        <v>0</v>
      </c>
      <c r="P5617">
        <v>1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3.3614194777647848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3.3614194777647848</v>
      </c>
    </row>
    <row r="5618" spans="1:31" x14ac:dyDescent="0.25">
      <c r="A5618">
        <v>1817712</v>
      </c>
      <c r="B5618">
        <v>1</v>
      </c>
      <c r="C5618" t="s">
        <v>80</v>
      </c>
      <c r="D5618" t="s">
        <v>94</v>
      </c>
      <c r="E5618" t="s">
        <v>176</v>
      </c>
      <c r="F5618" t="s">
        <v>16239</v>
      </c>
      <c r="G5618" t="s">
        <v>142</v>
      </c>
      <c r="H5618" t="s">
        <v>143</v>
      </c>
      <c r="I5618" t="s">
        <v>135</v>
      </c>
      <c r="J5618" t="s">
        <v>136</v>
      </c>
      <c r="K5618" t="s">
        <v>137</v>
      </c>
      <c r="L5618" t="s">
        <v>16240</v>
      </c>
      <c r="M5618" t="s">
        <v>16241</v>
      </c>
      <c r="N5618">
        <v>0.71972222200000002</v>
      </c>
      <c r="O5618">
        <v>2</v>
      </c>
      <c r="P5618">
        <v>1079</v>
      </c>
      <c r="Q5618">
        <v>27</v>
      </c>
      <c r="R5618">
        <v>76</v>
      </c>
      <c r="S5618">
        <v>4</v>
      </c>
      <c r="T5618">
        <v>29</v>
      </c>
      <c r="U5618">
        <v>0</v>
      </c>
      <c r="V5618">
        <v>3</v>
      </c>
      <c r="W5618">
        <v>27.080651491002413</v>
      </c>
      <c r="X5618">
        <v>63.374434486070399</v>
      </c>
      <c r="Y5618">
        <v>208.65184960558628</v>
      </c>
      <c r="Z5618">
        <v>19.030155357797941</v>
      </c>
      <c r="AA5618">
        <v>26.098836702269345</v>
      </c>
      <c r="AB5618">
        <v>34.58643975707102</v>
      </c>
      <c r="AC5618">
        <v>0</v>
      </c>
      <c r="AD5618">
        <v>10.631040720768528</v>
      </c>
      <c r="AE5618">
        <v>389.45340812056588</v>
      </c>
    </row>
    <row r="5619" spans="1:31" x14ac:dyDescent="0.25">
      <c r="A5619">
        <v>1817463</v>
      </c>
      <c r="B5619">
        <v>1</v>
      </c>
      <c r="C5619" t="s">
        <v>81</v>
      </c>
      <c r="D5619" t="s">
        <v>128</v>
      </c>
      <c r="E5619" t="s">
        <v>176</v>
      </c>
      <c r="F5619" t="s">
        <v>16242</v>
      </c>
      <c r="G5619" t="s">
        <v>142</v>
      </c>
      <c r="H5619" t="s">
        <v>143</v>
      </c>
      <c r="I5619" t="s">
        <v>135</v>
      </c>
      <c r="J5619" t="s">
        <v>136</v>
      </c>
      <c r="K5619" t="s">
        <v>137</v>
      </c>
      <c r="L5619" t="s">
        <v>16243</v>
      </c>
      <c r="M5619" t="s">
        <v>16244</v>
      </c>
      <c r="N5619">
        <v>1.17</v>
      </c>
      <c r="O5619">
        <v>0</v>
      </c>
      <c r="P5619">
        <v>0</v>
      </c>
      <c r="Q5619">
        <v>0</v>
      </c>
      <c r="R5619">
        <v>0</v>
      </c>
      <c r="S5619">
        <v>2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3.8403727949126458</v>
      </c>
      <c r="AB5619">
        <v>0</v>
      </c>
      <c r="AC5619">
        <v>0</v>
      </c>
      <c r="AD5619">
        <v>0</v>
      </c>
      <c r="AE5619">
        <v>3.8403727949126458</v>
      </c>
    </row>
    <row r="5620" spans="1:31" x14ac:dyDescent="0.25">
      <c r="A5620">
        <v>1818004</v>
      </c>
      <c r="B5620">
        <v>1</v>
      </c>
      <c r="C5620" t="s">
        <v>80</v>
      </c>
      <c r="D5620" t="s">
        <v>82</v>
      </c>
      <c r="E5620" t="s">
        <v>131</v>
      </c>
      <c r="F5620" t="s">
        <v>16245</v>
      </c>
      <c r="G5620" t="s">
        <v>231</v>
      </c>
      <c r="H5620" t="s">
        <v>134</v>
      </c>
      <c r="I5620" t="s">
        <v>135</v>
      </c>
      <c r="J5620" t="s">
        <v>136</v>
      </c>
      <c r="K5620" t="s">
        <v>137</v>
      </c>
      <c r="L5620" t="s">
        <v>16246</v>
      </c>
      <c r="M5620" t="s">
        <v>16247</v>
      </c>
      <c r="N5620">
        <v>4.1425000000000001</v>
      </c>
      <c r="O5620">
        <v>0</v>
      </c>
      <c r="P5620">
        <v>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0.46103384563398003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0.46103384563398003</v>
      </c>
    </row>
    <row r="5621" spans="1:31" x14ac:dyDescent="0.25">
      <c r="A5621">
        <v>1817904</v>
      </c>
      <c r="B5621">
        <v>1</v>
      </c>
      <c r="C5621" t="s">
        <v>80</v>
      </c>
      <c r="D5621" t="s">
        <v>95</v>
      </c>
      <c r="E5621" t="s">
        <v>146</v>
      </c>
      <c r="F5621" t="s">
        <v>16248</v>
      </c>
      <c r="G5621" t="s">
        <v>593</v>
      </c>
      <c r="H5621" t="s">
        <v>143</v>
      </c>
      <c r="I5621" t="s">
        <v>135</v>
      </c>
      <c r="J5621" t="s">
        <v>136</v>
      </c>
      <c r="K5621" t="s">
        <v>137</v>
      </c>
      <c r="L5621" t="s">
        <v>16249</v>
      </c>
      <c r="M5621" t="s">
        <v>16250</v>
      </c>
      <c r="N5621">
        <v>0.41333333300000002</v>
      </c>
      <c r="O5621">
        <v>0</v>
      </c>
      <c r="P5621">
        <v>418</v>
      </c>
      <c r="Q5621">
        <v>0</v>
      </c>
      <c r="R5621">
        <v>1</v>
      </c>
      <c r="S5621">
        <v>2</v>
      </c>
      <c r="T5621">
        <v>45</v>
      </c>
      <c r="U5621">
        <v>0</v>
      </c>
      <c r="V5621">
        <v>0</v>
      </c>
      <c r="W5621">
        <v>0</v>
      </c>
      <c r="X5621">
        <v>32.965260328910205</v>
      </c>
      <c r="Y5621">
        <v>0</v>
      </c>
      <c r="Z5621">
        <v>5.0626329505916671E-3</v>
      </c>
      <c r="AA5621">
        <v>2.6423848816974398</v>
      </c>
      <c r="AB5621">
        <v>16.99416670304587</v>
      </c>
      <c r="AC5621">
        <v>0</v>
      </c>
      <c r="AD5621">
        <v>0</v>
      </c>
      <c r="AE5621">
        <v>52.606874546604104</v>
      </c>
    </row>
    <row r="5622" spans="1:31" x14ac:dyDescent="0.25">
      <c r="A5622">
        <v>1817655</v>
      </c>
      <c r="B5622">
        <v>1</v>
      </c>
      <c r="C5622" t="s">
        <v>80</v>
      </c>
      <c r="D5622" t="s">
        <v>110</v>
      </c>
      <c r="E5622" t="s">
        <v>193</v>
      </c>
      <c r="F5622" t="s">
        <v>16182</v>
      </c>
      <c r="G5622" t="s">
        <v>148</v>
      </c>
      <c r="H5622" t="s">
        <v>134</v>
      </c>
      <c r="I5622" t="s">
        <v>135</v>
      </c>
      <c r="J5622" t="s">
        <v>3</v>
      </c>
      <c r="K5622" t="s">
        <v>137</v>
      </c>
      <c r="L5622" t="s">
        <v>16251</v>
      </c>
      <c r="M5622" t="s">
        <v>16252</v>
      </c>
      <c r="N5622">
        <v>2.1122222220000002</v>
      </c>
      <c r="O5622">
        <v>0</v>
      </c>
      <c r="P5622">
        <v>156</v>
      </c>
      <c r="Q5622">
        <v>0</v>
      </c>
      <c r="R5622">
        <v>0</v>
      </c>
      <c r="S5622">
        <v>0</v>
      </c>
      <c r="T5622">
        <v>18</v>
      </c>
      <c r="U5622">
        <v>0</v>
      </c>
      <c r="V5622">
        <v>0</v>
      </c>
      <c r="W5622">
        <v>0</v>
      </c>
      <c r="X5622">
        <v>93.717179679267232</v>
      </c>
      <c r="Y5622">
        <v>0</v>
      </c>
      <c r="Z5622">
        <v>0</v>
      </c>
      <c r="AA5622">
        <v>0</v>
      </c>
      <c r="AB5622">
        <v>15.686443189807095</v>
      </c>
      <c r="AC5622">
        <v>0</v>
      </c>
      <c r="AD5622">
        <v>0</v>
      </c>
      <c r="AE5622">
        <v>109.40362286907433</v>
      </c>
    </row>
    <row r="5623" spans="1:31" x14ac:dyDescent="0.25">
      <c r="A5623">
        <v>1817738</v>
      </c>
      <c r="B5623">
        <v>1</v>
      </c>
      <c r="C5623" t="s">
        <v>80</v>
      </c>
      <c r="D5623" t="s">
        <v>111</v>
      </c>
      <c r="E5623" t="s">
        <v>131</v>
      </c>
      <c r="F5623" t="s">
        <v>16253</v>
      </c>
      <c r="G5623" t="s">
        <v>209</v>
      </c>
      <c r="H5623" t="s">
        <v>134</v>
      </c>
      <c r="I5623" t="s">
        <v>135</v>
      </c>
      <c r="J5623" t="s">
        <v>136</v>
      </c>
      <c r="K5623" t="s">
        <v>137</v>
      </c>
      <c r="L5623" t="s">
        <v>16254</v>
      </c>
      <c r="M5623" t="s">
        <v>16255</v>
      </c>
      <c r="N5623">
        <v>0.88333333300000005</v>
      </c>
      <c r="O5623">
        <v>0</v>
      </c>
      <c r="P5623">
        <v>11</v>
      </c>
      <c r="Q5623">
        <v>0</v>
      </c>
      <c r="R5623">
        <v>0</v>
      </c>
      <c r="S5623">
        <v>0</v>
      </c>
      <c r="T5623">
        <v>1</v>
      </c>
      <c r="U5623">
        <v>0</v>
      </c>
      <c r="V5623">
        <v>0</v>
      </c>
      <c r="W5623">
        <v>0</v>
      </c>
      <c r="X5623">
        <v>2.1054791498685752</v>
      </c>
      <c r="Y5623">
        <v>0</v>
      </c>
      <c r="Z5623">
        <v>0</v>
      </c>
      <c r="AA5623">
        <v>0</v>
      </c>
      <c r="AB5623">
        <v>1.1530185892914999</v>
      </c>
      <c r="AC5623">
        <v>0</v>
      </c>
      <c r="AD5623">
        <v>0</v>
      </c>
      <c r="AE5623">
        <v>3.2584977391600751</v>
      </c>
    </row>
    <row r="5624" spans="1:31" x14ac:dyDescent="0.25">
      <c r="A5624">
        <v>1817884</v>
      </c>
      <c r="B5624">
        <v>1</v>
      </c>
      <c r="C5624" t="s">
        <v>80</v>
      </c>
      <c r="D5624" t="s">
        <v>97</v>
      </c>
      <c r="E5624" t="s">
        <v>326</v>
      </c>
      <c r="F5624" t="s">
        <v>16256</v>
      </c>
      <c r="G5624" t="s">
        <v>299</v>
      </c>
      <c r="H5624" t="s">
        <v>134</v>
      </c>
      <c r="I5624" t="s">
        <v>135</v>
      </c>
      <c r="J5624" t="s">
        <v>136</v>
      </c>
      <c r="K5624" t="s">
        <v>137</v>
      </c>
      <c r="L5624" t="s">
        <v>16175</v>
      </c>
      <c r="M5624" t="s">
        <v>16257</v>
      </c>
      <c r="N5624">
        <v>1.8177777770000001</v>
      </c>
      <c r="O5624">
        <v>0</v>
      </c>
      <c r="P5624">
        <v>16</v>
      </c>
      <c r="Q5624">
        <v>0</v>
      </c>
      <c r="R5624">
        <v>1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14.202348223328285</v>
      </c>
      <c r="Y5624">
        <v>0</v>
      </c>
      <c r="Z5624">
        <v>0.56290253924722999</v>
      </c>
      <c r="AA5624">
        <v>0</v>
      </c>
      <c r="AB5624">
        <v>0</v>
      </c>
      <c r="AC5624">
        <v>0</v>
      </c>
      <c r="AD5624">
        <v>0</v>
      </c>
      <c r="AE5624">
        <v>14.765250762575514</v>
      </c>
    </row>
    <row r="5625" spans="1:31" x14ac:dyDescent="0.25">
      <c r="A5625">
        <v>1817546</v>
      </c>
      <c r="B5625">
        <v>1</v>
      </c>
      <c r="C5625" t="s">
        <v>81</v>
      </c>
      <c r="D5625" t="s">
        <v>128</v>
      </c>
      <c r="E5625" t="s">
        <v>140</v>
      </c>
      <c r="F5625" t="s">
        <v>16258</v>
      </c>
      <c r="G5625" t="s">
        <v>263</v>
      </c>
      <c r="H5625" t="s">
        <v>143</v>
      </c>
      <c r="I5625" t="s">
        <v>135</v>
      </c>
      <c r="J5625" t="s">
        <v>136</v>
      </c>
      <c r="K5625" t="s">
        <v>159</v>
      </c>
      <c r="L5625" t="s">
        <v>16259</v>
      </c>
      <c r="M5625" t="s">
        <v>16260</v>
      </c>
      <c r="N5625">
        <v>5.9405555550000004</v>
      </c>
      <c r="O5625">
        <v>0</v>
      </c>
      <c r="P5625">
        <v>1149</v>
      </c>
      <c r="Q5625">
        <v>4</v>
      </c>
      <c r="R5625">
        <v>1</v>
      </c>
      <c r="S5625">
        <v>3</v>
      </c>
      <c r="T5625">
        <v>78</v>
      </c>
      <c r="U5625">
        <v>0</v>
      </c>
      <c r="V5625">
        <v>0</v>
      </c>
      <c r="W5625">
        <v>0</v>
      </c>
      <c r="X5625">
        <v>825.6430738948734</v>
      </c>
      <c r="Y5625">
        <v>15.397578842894264</v>
      </c>
      <c r="Z5625">
        <v>2.5596285779240002E-2</v>
      </c>
      <c r="AA5625">
        <v>156.72505658342507</v>
      </c>
      <c r="AB5625">
        <v>74.681033956635289</v>
      </c>
      <c r="AC5625">
        <v>0</v>
      </c>
      <c r="AD5625">
        <v>0</v>
      </c>
      <c r="AE5625">
        <v>1072.4723395636072</v>
      </c>
    </row>
    <row r="5626" spans="1:31" x14ac:dyDescent="0.25">
      <c r="A5626">
        <v>1817732</v>
      </c>
      <c r="B5626">
        <v>1</v>
      </c>
      <c r="C5626" t="s">
        <v>81</v>
      </c>
      <c r="D5626" t="s">
        <v>121</v>
      </c>
      <c r="E5626" t="s">
        <v>140</v>
      </c>
      <c r="F5626" t="s">
        <v>11845</v>
      </c>
      <c r="G5626" t="s">
        <v>142</v>
      </c>
      <c r="H5626" t="s">
        <v>143</v>
      </c>
      <c r="I5626" t="s">
        <v>135</v>
      </c>
      <c r="J5626" t="s">
        <v>136</v>
      </c>
      <c r="K5626" t="s">
        <v>137</v>
      </c>
      <c r="L5626" t="s">
        <v>16261</v>
      </c>
      <c r="M5626" t="s">
        <v>16262</v>
      </c>
      <c r="N5626">
        <v>1.122222222</v>
      </c>
      <c r="O5626">
        <v>0</v>
      </c>
      <c r="P5626">
        <v>442</v>
      </c>
      <c r="Q5626">
        <v>0</v>
      </c>
      <c r="R5626">
        <v>0</v>
      </c>
      <c r="S5626">
        <v>1</v>
      </c>
      <c r="T5626">
        <v>24</v>
      </c>
      <c r="U5626">
        <v>0</v>
      </c>
      <c r="V5626">
        <v>0</v>
      </c>
      <c r="W5626">
        <v>0</v>
      </c>
      <c r="X5626">
        <v>50.721871715185735</v>
      </c>
      <c r="Y5626">
        <v>0</v>
      </c>
      <c r="Z5626">
        <v>0</v>
      </c>
      <c r="AA5626">
        <v>1.5412311371029335</v>
      </c>
      <c r="AB5626">
        <v>4.2220244239676896</v>
      </c>
      <c r="AC5626">
        <v>0</v>
      </c>
      <c r="AD5626">
        <v>0</v>
      </c>
      <c r="AE5626">
        <v>56.485127276256357</v>
      </c>
    </row>
    <row r="5627" spans="1:31" x14ac:dyDescent="0.25">
      <c r="A5627">
        <v>1817483</v>
      </c>
      <c r="B5627">
        <v>1</v>
      </c>
      <c r="C5627" t="s">
        <v>81</v>
      </c>
      <c r="D5627" t="s">
        <v>118</v>
      </c>
      <c r="E5627" t="s">
        <v>146</v>
      </c>
      <c r="F5627" t="s">
        <v>16263</v>
      </c>
      <c r="G5627" t="s">
        <v>170</v>
      </c>
      <c r="H5627" t="s">
        <v>143</v>
      </c>
      <c r="I5627" t="s">
        <v>135</v>
      </c>
      <c r="J5627" t="s">
        <v>136</v>
      </c>
      <c r="K5627" t="s">
        <v>137</v>
      </c>
      <c r="L5627" t="s">
        <v>16264</v>
      </c>
      <c r="M5627" t="s">
        <v>16265</v>
      </c>
      <c r="N5627">
        <v>4.1841666660000003</v>
      </c>
      <c r="O5627">
        <v>0</v>
      </c>
      <c r="P5627">
        <v>0</v>
      </c>
      <c r="Q5627">
        <v>0</v>
      </c>
      <c r="R5627">
        <v>13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153.20569215038023</v>
      </c>
      <c r="AA5627">
        <v>0</v>
      </c>
      <c r="AB5627">
        <v>0</v>
      </c>
      <c r="AC5627">
        <v>0</v>
      </c>
      <c r="AD5627">
        <v>0</v>
      </c>
      <c r="AE5627">
        <v>153.20569215038023</v>
      </c>
    </row>
    <row r="5628" spans="1:31" x14ac:dyDescent="0.25">
      <c r="A5628">
        <v>1817878</v>
      </c>
      <c r="B5628">
        <v>1</v>
      </c>
      <c r="C5628" t="s">
        <v>80</v>
      </c>
      <c r="D5628" t="s">
        <v>95</v>
      </c>
      <c r="E5628" t="s">
        <v>339</v>
      </c>
      <c r="F5628" t="s">
        <v>12048</v>
      </c>
      <c r="G5628" t="s">
        <v>158</v>
      </c>
      <c r="H5628" t="s">
        <v>143</v>
      </c>
      <c r="I5628" t="s">
        <v>135</v>
      </c>
      <c r="J5628" t="s">
        <v>136</v>
      </c>
      <c r="K5628" t="s">
        <v>137</v>
      </c>
      <c r="L5628" t="s">
        <v>16266</v>
      </c>
      <c r="M5628" t="s">
        <v>16267</v>
      </c>
      <c r="N5628">
        <v>0.20472222200000001</v>
      </c>
      <c r="O5628">
        <v>7</v>
      </c>
      <c r="P5628">
        <v>3976</v>
      </c>
      <c r="Q5628">
        <v>2</v>
      </c>
      <c r="R5628">
        <v>44</v>
      </c>
      <c r="S5628">
        <v>17</v>
      </c>
      <c r="T5628">
        <v>237</v>
      </c>
      <c r="U5628">
        <v>3</v>
      </c>
      <c r="V5628">
        <v>1</v>
      </c>
      <c r="W5628">
        <v>2.1333656584019818</v>
      </c>
      <c r="X5628">
        <v>157.23424033592013</v>
      </c>
      <c r="Y5628">
        <v>0.22280029581007918</v>
      </c>
      <c r="Z5628">
        <v>2.4722498821411971</v>
      </c>
      <c r="AA5628">
        <v>16.519474538457242</v>
      </c>
      <c r="AB5628">
        <v>39.303803096637374</v>
      </c>
      <c r="AC5628">
        <v>56.098556102167478</v>
      </c>
      <c r="AD5628">
        <v>7.1448017806415562E-2</v>
      </c>
      <c r="AE5628">
        <v>274.05593792734192</v>
      </c>
    </row>
    <row r="5629" spans="1:31" x14ac:dyDescent="0.25">
      <c r="A5629">
        <v>1817609</v>
      </c>
      <c r="B5629">
        <v>1</v>
      </c>
      <c r="C5629" t="s">
        <v>80</v>
      </c>
      <c r="D5629" t="s">
        <v>97</v>
      </c>
      <c r="E5629" t="s">
        <v>131</v>
      </c>
      <c r="F5629" t="s">
        <v>16268</v>
      </c>
      <c r="G5629" t="s">
        <v>133</v>
      </c>
      <c r="H5629" t="s">
        <v>134</v>
      </c>
      <c r="I5629" t="s">
        <v>135</v>
      </c>
      <c r="J5629" t="s">
        <v>136</v>
      </c>
      <c r="K5629" t="s">
        <v>137</v>
      </c>
      <c r="L5629" t="s">
        <v>16269</v>
      </c>
      <c r="M5629" t="s">
        <v>16270</v>
      </c>
      <c r="N5629">
        <v>3.5686111110000001</v>
      </c>
      <c r="O5629">
        <v>0</v>
      </c>
      <c r="P5629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0.63879871152657786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0.63879871152657786</v>
      </c>
    </row>
    <row r="5630" spans="1:31" x14ac:dyDescent="0.25">
      <c r="A5630">
        <v>1817489</v>
      </c>
      <c r="B5630">
        <v>1</v>
      </c>
      <c r="C5630" t="s">
        <v>80</v>
      </c>
      <c r="D5630" t="s">
        <v>106</v>
      </c>
      <c r="E5630" t="s">
        <v>326</v>
      </c>
      <c r="F5630" t="s">
        <v>14923</v>
      </c>
      <c r="G5630" t="s">
        <v>1749</v>
      </c>
      <c r="H5630" t="s">
        <v>134</v>
      </c>
      <c r="I5630" t="s">
        <v>135</v>
      </c>
      <c r="J5630" t="s">
        <v>136</v>
      </c>
      <c r="K5630" t="s">
        <v>137</v>
      </c>
      <c r="L5630" t="s">
        <v>16271</v>
      </c>
      <c r="M5630" t="s">
        <v>16272</v>
      </c>
      <c r="N5630">
        <v>5.8811111110000001</v>
      </c>
      <c r="O5630">
        <v>0</v>
      </c>
      <c r="P5630">
        <v>28</v>
      </c>
      <c r="Q5630">
        <v>0</v>
      </c>
      <c r="R5630">
        <v>0</v>
      </c>
      <c r="S5630">
        <v>0</v>
      </c>
      <c r="T5630">
        <v>5</v>
      </c>
      <c r="U5630">
        <v>0</v>
      </c>
      <c r="V5630">
        <v>0</v>
      </c>
      <c r="W5630">
        <v>0</v>
      </c>
      <c r="X5630">
        <v>40.672240999498776</v>
      </c>
      <c r="Y5630">
        <v>0</v>
      </c>
      <c r="Z5630">
        <v>0</v>
      </c>
      <c r="AA5630">
        <v>0</v>
      </c>
      <c r="AB5630">
        <v>28.807512864708407</v>
      </c>
      <c r="AC5630">
        <v>0</v>
      </c>
      <c r="AD5630">
        <v>0</v>
      </c>
      <c r="AE5630">
        <v>69.479753864207183</v>
      </c>
    </row>
    <row r="5631" spans="1:31" x14ac:dyDescent="0.25">
      <c r="A5631">
        <v>1817821</v>
      </c>
      <c r="B5631">
        <v>1</v>
      </c>
      <c r="C5631" t="s">
        <v>81</v>
      </c>
      <c r="D5631" t="s">
        <v>126</v>
      </c>
      <c r="E5631" t="s">
        <v>140</v>
      </c>
      <c r="F5631" t="s">
        <v>4741</v>
      </c>
      <c r="G5631" t="s">
        <v>158</v>
      </c>
      <c r="H5631" t="s">
        <v>143</v>
      </c>
      <c r="I5631" t="s">
        <v>135</v>
      </c>
      <c r="J5631" t="s">
        <v>136</v>
      </c>
      <c r="K5631" t="s">
        <v>159</v>
      </c>
      <c r="L5631" t="s">
        <v>16273</v>
      </c>
      <c r="M5631" t="s">
        <v>16274</v>
      </c>
      <c r="N5631">
        <v>6.9413888000000007E-2</v>
      </c>
      <c r="O5631">
        <v>0</v>
      </c>
      <c r="P5631">
        <v>169</v>
      </c>
      <c r="Q5631">
        <v>14</v>
      </c>
      <c r="R5631">
        <v>51</v>
      </c>
      <c r="S5631">
        <v>6</v>
      </c>
      <c r="T5631">
        <v>6</v>
      </c>
      <c r="U5631">
        <v>0</v>
      </c>
      <c r="V5631">
        <v>0</v>
      </c>
      <c r="W5631">
        <v>0</v>
      </c>
      <c r="X5631">
        <v>1.2325468439304166</v>
      </c>
      <c r="Y5631">
        <v>4.894235321619167</v>
      </c>
      <c r="Z5631">
        <v>1.0053980784431251</v>
      </c>
      <c r="AA5631">
        <v>1.4686511693388891</v>
      </c>
      <c r="AB5631">
        <v>7.5809892589444455E-2</v>
      </c>
      <c r="AC5631">
        <v>0</v>
      </c>
      <c r="AD5631">
        <v>0</v>
      </c>
      <c r="AE5631">
        <v>8.6766413059210414</v>
      </c>
    </row>
    <row r="5632" spans="1:31" x14ac:dyDescent="0.25">
      <c r="A5632">
        <v>1817466</v>
      </c>
      <c r="B5632">
        <v>1</v>
      </c>
      <c r="C5632" t="s">
        <v>81</v>
      </c>
      <c r="D5632" t="s">
        <v>127</v>
      </c>
      <c r="E5632" t="s">
        <v>140</v>
      </c>
      <c r="F5632" t="s">
        <v>12559</v>
      </c>
      <c r="G5632" t="s">
        <v>142</v>
      </c>
      <c r="H5632" t="s">
        <v>143</v>
      </c>
      <c r="I5632" t="s">
        <v>135</v>
      </c>
      <c r="J5632" t="s">
        <v>136</v>
      </c>
      <c r="K5632" t="s">
        <v>137</v>
      </c>
      <c r="L5632" t="s">
        <v>16275</v>
      </c>
      <c r="M5632" t="s">
        <v>16276</v>
      </c>
      <c r="N5632">
        <v>0.67416666599999997</v>
      </c>
      <c r="O5632">
        <v>2</v>
      </c>
      <c r="P5632">
        <v>52</v>
      </c>
      <c r="Q5632">
        <v>79</v>
      </c>
      <c r="R5632">
        <v>74</v>
      </c>
      <c r="S5632">
        <v>0</v>
      </c>
      <c r="T5632">
        <v>5</v>
      </c>
      <c r="U5632">
        <v>1</v>
      </c>
      <c r="V5632">
        <v>0</v>
      </c>
      <c r="W5632">
        <v>0.16441301692728169</v>
      </c>
      <c r="X5632">
        <v>5.4601069562021358</v>
      </c>
      <c r="Y5632">
        <v>20.381622854915054</v>
      </c>
      <c r="Z5632">
        <v>10.698299653472588</v>
      </c>
      <c r="AA5632">
        <v>0</v>
      </c>
      <c r="AB5632">
        <v>0.99804629847967763</v>
      </c>
      <c r="AC5632">
        <v>59.07041106506307</v>
      </c>
      <c r="AD5632">
        <v>0</v>
      </c>
      <c r="AE5632">
        <v>96.772899845059811</v>
      </c>
    </row>
    <row r="5633" spans="1:31" x14ac:dyDescent="0.25">
      <c r="A5633">
        <v>1817987</v>
      </c>
      <c r="B5633">
        <v>1</v>
      </c>
      <c r="C5633" t="s">
        <v>80</v>
      </c>
      <c r="D5633" t="s">
        <v>96</v>
      </c>
      <c r="E5633" t="s">
        <v>193</v>
      </c>
      <c r="F5633" t="s">
        <v>13450</v>
      </c>
      <c r="G5633" t="s">
        <v>235</v>
      </c>
      <c r="H5633" t="s">
        <v>134</v>
      </c>
      <c r="I5633" t="s">
        <v>135</v>
      </c>
      <c r="J5633" t="s">
        <v>136</v>
      </c>
      <c r="K5633" t="s">
        <v>137</v>
      </c>
      <c r="L5633" t="s">
        <v>16277</v>
      </c>
      <c r="M5633" t="s">
        <v>16278</v>
      </c>
      <c r="N5633">
        <v>1.5858333330000001</v>
      </c>
      <c r="O5633">
        <v>0</v>
      </c>
      <c r="P5633">
        <v>54</v>
      </c>
      <c r="Q5633">
        <v>0</v>
      </c>
      <c r="R5633">
        <v>0</v>
      </c>
      <c r="S5633">
        <v>0</v>
      </c>
      <c r="T5633">
        <v>4</v>
      </c>
      <c r="U5633">
        <v>0</v>
      </c>
      <c r="V5633">
        <v>0</v>
      </c>
      <c r="W5633">
        <v>0</v>
      </c>
      <c r="X5633">
        <v>19.927618211418164</v>
      </c>
      <c r="Y5633">
        <v>0</v>
      </c>
      <c r="Z5633">
        <v>0</v>
      </c>
      <c r="AA5633">
        <v>0</v>
      </c>
      <c r="AB5633">
        <v>4.5033283291263668</v>
      </c>
      <c r="AC5633">
        <v>0</v>
      </c>
      <c r="AD5633">
        <v>0</v>
      </c>
      <c r="AE5633">
        <v>24.430946540544532</v>
      </c>
    </row>
    <row r="5634" spans="1:31" x14ac:dyDescent="0.25">
      <c r="A5634">
        <v>1817964</v>
      </c>
      <c r="B5634">
        <v>1</v>
      </c>
      <c r="C5634" t="s">
        <v>81</v>
      </c>
      <c r="D5634" t="s">
        <v>112</v>
      </c>
      <c r="E5634" t="s">
        <v>131</v>
      </c>
      <c r="F5634" t="s">
        <v>16279</v>
      </c>
      <c r="G5634" t="s">
        <v>231</v>
      </c>
      <c r="H5634" t="s">
        <v>134</v>
      </c>
      <c r="I5634" t="s">
        <v>135</v>
      </c>
      <c r="J5634" t="s">
        <v>136</v>
      </c>
      <c r="K5634" t="s">
        <v>137</v>
      </c>
      <c r="L5634" t="s">
        <v>16280</v>
      </c>
      <c r="M5634" t="s">
        <v>16281</v>
      </c>
      <c r="N5634">
        <v>3.7808333329999999</v>
      </c>
      <c r="O5634">
        <v>0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6.1020130185401271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6.1020130185401271</v>
      </c>
    </row>
    <row r="5635" spans="1:31" x14ac:dyDescent="0.25">
      <c r="A5635">
        <v>1818007</v>
      </c>
      <c r="B5635">
        <v>1</v>
      </c>
      <c r="C5635" t="s">
        <v>81</v>
      </c>
      <c r="D5635" t="s">
        <v>112</v>
      </c>
      <c r="E5635" t="s">
        <v>140</v>
      </c>
      <c r="F5635" t="s">
        <v>16282</v>
      </c>
      <c r="G5635" t="s">
        <v>142</v>
      </c>
      <c r="H5635" t="s">
        <v>143</v>
      </c>
      <c r="I5635" t="s">
        <v>135</v>
      </c>
      <c r="J5635" t="s">
        <v>136</v>
      </c>
      <c r="K5635" t="s">
        <v>137</v>
      </c>
      <c r="L5635" t="s">
        <v>16283</v>
      </c>
      <c r="M5635" t="s">
        <v>16284</v>
      </c>
      <c r="N5635">
        <v>1.0161111110000001</v>
      </c>
      <c r="O5635">
        <v>0</v>
      </c>
      <c r="P5635">
        <v>1528</v>
      </c>
      <c r="Q5635">
        <v>197</v>
      </c>
      <c r="R5635">
        <v>125</v>
      </c>
      <c r="S5635">
        <v>14</v>
      </c>
      <c r="T5635">
        <v>399</v>
      </c>
      <c r="U5635">
        <v>0</v>
      </c>
      <c r="V5635">
        <v>4</v>
      </c>
      <c r="W5635">
        <v>0</v>
      </c>
      <c r="X5635">
        <v>287.49456874653953</v>
      </c>
      <c r="Y5635">
        <v>14.060252441957454</v>
      </c>
      <c r="Z5635">
        <v>17.046225485162573</v>
      </c>
      <c r="AA5635">
        <v>22.67325677407295</v>
      </c>
      <c r="AB5635">
        <v>82.309053797617068</v>
      </c>
      <c r="AC5635">
        <v>0</v>
      </c>
      <c r="AD5635">
        <v>11.241066140981351</v>
      </c>
      <c r="AE5635">
        <v>434.82442338633092</v>
      </c>
    </row>
    <row r="5636" spans="1:31" x14ac:dyDescent="0.25">
      <c r="A5636">
        <v>1817455</v>
      </c>
      <c r="B5636">
        <v>1</v>
      </c>
      <c r="C5636" t="s">
        <v>80</v>
      </c>
      <c r="D5636" t="s">
        <v>84</v>
      </c>
      <c r="E5636" t="s">
        <v>146</v>
      </c>
      <c r="F5636" t="s">
        <v>16285</v>
      </c>
      <c r="G5636" t="s">
        <v>142</v>
      </c>
      <c r="H5636" t="s">
        <v>143</v>
      </c>
      <c r="I5636" t="s">
        <v>135</v>
      </c>
      <c r="J5636" t="s">
        <v>136</v>
      </c>
      <c r="K5636" t="s">
        <v>137</v>
      </c>
      <c r="L5636" t="s">
        <v>16286</v>
      </c>
      <c r="M5636" t="s">
        <v>16287</v>
      </c>
      <c r="N5636">
        <v>0.79083333300000003</v>
      </c>
      <c r="O5636">
        <v>0</v>
      </c>
      <c r="P5636">
        <v>867</v>
      </c>
      <c r="Q5636">
        <v>0</v>
      </c>
      <c r="R5636">
        <v>51</v>
      </c>
      <c r="S5636">
        <v>0</v>
      </c>
      <c r="T5636">
        <v>96</v>
      </c>
      <c r="U5636">
        <v>0</v>
      </c>
      <c r="V5636">
        <v>0</v>
      </c>
      <c r="W5636">
        <v>0</v>
      </c>
      <c r="X5636">
        <v>178.96515821971869</v>
      </c>
      <c r="Y5636">
        <v>0</v>
      </c>
      <c r="Z5636">
        <v>8.4683300903162859</v>
      </c>
      <c r="AA5636">
        <v>0</v>
      </c>
      <c r="AB5636">
        <v>25.155971420245262</v>
      </c>
      <c r="AC5636">
        <v>0</v>
      </c>
      <c r="AD5636">
        <v>0</v>
      </c>
      <c r="AE5636">
        <v>212.58945973028025</v>
      </c>
    </row>
    <row r="5637" spans="1:31" x14ac:dyDescent="0.25">
      <c r="A5637">
        <v>1817764</v>
      </c>
      <c r="B5637">
        <v>1</v>
      </c>
      <c r="C5637" t="s">
        <v>81</v>
      </c>
      <c r="D5637" t="s">
        <v>112</v>
      </c>
      <c r="E5637" t="s">
        <v>131</v>
      </c>
      <c r="F5637" t="s">
        <v>16288</v>
      </c>
      <c r="G5637" t="s">
        <v>209</v>
      </c>
      <c r="H5637" t="s">
        <v>134</v>
      </c>
      <c r="I5637" t="s">
        <v>135</v>
      </c>
      <c r="J5637" t="s">
        <v>136</v>
      </c>
      <c r="K5637" t="s">
        <v>137</v>
      </c>
      <c r="L5637" t="s">
        <v>16289</v>
      </c>
      <c r="M5637" t="s">
        <v>16290</v>
      </c>
      <c r="N5637">
        <v>1.6016666660000001</v>
      </c>
      <c r="O5637">
        <v>0</v>
      </c>
      <c r="P5637">
        <v>8</v>
      </c>
      <c r="Q5637">
        <v>0</v>
      </c>
      <c r="R5637">
        <v>0</v>
      </c>
      <c r="S5637">
        <v>0</v>
      </c>
      <c r="T5637">
        <v>3</v>
      </c>
      <c r="U5637">
        <v>0</v>
      </c>
      <c r="V5637">
        <v>0</v>
      </c>
      <c r="W5637">
        <v>0</v>
      </c>
      <c r="X5637">
        <v>1.9823229881265418</v>
      </c>
      <c r="Y5637">
        <v>0</v>
      </c>
      <c r="Z5637">
        <v>0</v>
      </c>
      <c r="AA5637">
        <v>0</v>
      </c>
      <c r="AB5637">
        <v>0.33351422532188002</v>
      </c>
      <c r="AC5637">
        <v>0</v>
      </c>
      <c r="AD5637">
        <v>0</v>
      </c>
      <c r="AE5637">
        <v>2.3158372134484217</v>
      </c>
    </row>
    <row r="5638" spans="1:31" x14ac:dyDescent="0.25">
      <c r="A5638">
        <v>1817641</v>
      </c>
      <c r="B5638">
        <v>1</v>
      </c>
      <c r="C5638" t="s">
        <v>80</v>
      </c>
      <c r="D5638" t="s">
        <v>93</v>
      </c>
      <c r="E5638" t="s">
        <v>193</v>
      </c>
      <c r="F5638" t="s">
        <v>16291</v>
      </c>
      <c r="G5638" t="s">
        <v>235</v>
      </c>
      <c r="H5638" t="s">
        <v>134</v>
      </c>
      <c r="I5638" t="s">
        <v>135</v>
      </c>
      <c r="J5638" t="s">
        <v>136</v>
      </c>
      <c r="K5638" t="s">
        <v>137</v>
      </c>
      <c r="L5638" t="s">
        <v>16292</v>
      </c>
      <c r="M5638" t="s">
        <v>16293</v>
      </c>
      <c r="N5638">
        <v>10.793333333</v>
      </c>
      <c r="O5638">
        <v>0</v>
      </c>
      <c r="P5638">
        <v>0</v>
      </c>
      <c r="Q5638">
        <v>0</v>
      </c>
      <c r="R5638">
        <v>3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1.4174229289150835</v>
      </c>
      <c r="AA5638">
        <v>0</v>
      </c>
      <c r="AB5638">
        <v>0</v>
      </c>
      <c r="AC5638">
        <v>0</v>
      </c>
      <c r="AD5638">
        <v>0</v>
      </c>
      <c r="AE5638">
        <v>1.4174229289150835</v>
      </c>
    </row>
    <row r="5639" spans="1:31" x14ac:dyDescent="0.25">
      <c r="A5639">
        <v>1817595</v>
      </c>
      <c r="B5639">
        <v>1</v>
      </c>
      <c r="C5639" t="s">
        <v>80</v>
      </c>
      <c r="D5639" t="s">
        <v>106</v>
      </c>
      <c r="E5639" t="s">
        <v>140</v>
      </c>
      <c r="F5639" t="s">
        <v>16294</v>
      </c>
      <c r="G5639" t="s">
        <v>142</v>
      </c>
      <c r="H5639" t="s">
        <v>143</v>
      </c>
      <c r="I5639" t="s">
        <v>135</v>
      </c>
      <c r="J5639" t="s">
        <v>136</v>
      </c>
      <c r="K5639" t="s">
        <v>137</v>
      </c>
      <c r="L5639" t="s">
        <v>16295</v>
      </c>
      <c r="M5639" t="s">
        <v>16296</v>
      </c>
      <c r="N5639">
        <v>1.7383333329999999</v>
      </c>
      <c r="O5639">
        <v>0</v>
      </c>
      <c r="P5639">
        <v>450</v>
      </c>
      <c r="Q5639">
        <v>32</v>
      </c>
      <c r="R5639">
        <v>92</v>
      </c>
      <c r="S5639">
        <v>13</v>
      </c>
      <c r="T5639">
        <v>76</v>
      </c>
      <c r="U5639">
        <v>1</v>
      </c>
      <c r="V5639">
        <v>0</v>
      </c>
      <c r="W5639">
        <v>0</v>
      </c>
      <c r="X5639">
        <v>203.36295094762909</v>
      </c>
      <c r="Y5639">
        <v>232.67186789283079</v>
      </c>
      <c r="Z5639">
        <v>136.52343068101129</v>
      </c>
      <c r="AA5639">
        <v>60.121406702908814</v>
      </c>
      <c r="AB5639">
        <v>103.20868132417414</v>
      </c>
      <c r="AC5639">
        <v>12.90839422847456</v>
      </c>
      <c r="AD5639">
        <v>0</v>
      </c>
      <c r="AE5639">
        <v>748.79673177702875</v>
      </c>
    </row>
    <row r="5640" spans="1:31" x14ac:dyDescent="0.25">
      <c r="A5640">
        <v>1817532</v>
      </c>
      <c r="B5640">
        <v>1</v>
      </c>
      <c r="C5640" t="s">
        <v>80</v>
      </c>
      <c r="D5640" t="s">
        <v>103</v>
      </c>
      <c r="E5640" t="s">
        <v>131</v>
      </c>
      <c r="F5640" t="s">
        <v>16297</v>
      </c>
      <c r="G5640" t="s">
        <v>133</v>
      </c>
      <c r="H5640" t="s">
        <v>134</v>
      </c>
      <c r="I5640" t="s">
        <v>135</v>
      </c>
      <c r="J5640" t="s">
        <v>136</v>
      </c>
      <c r="K5640" t="s">
        <v>137</v>
      </c>
      <c r="L5640" t="s">
        <v>16298</v>
      </c>
      <c r="M5640" t="s">
        <v>16299</v>
      </c>
      <c r="N5640">
        <v>0.93083333300000004</v>
      </c>
      <c r="O5640">
        <v>0</v>
      </c>
      <c r="P5640">
        <v>9</v>
      </c>
      <c r="Q5640">
        <v>0</v>
      </c>
      <c r="R5640">
        <v>0</v>
      </c>
      <c r="S5640">
        <v>0</v>
      </c>
      <c r="T5640">
        <v>1</v>
      </c>
      <c r="U5640">
        <v>0</v>
      </c>
      <c r="V5640">
        <v>0</v>
      </c>
      <c r="W5640">
        <v>0</v>
      </c>
      <c r="X5640">
        <v>2.3322282872063336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2.3322282872063336</v>
      </c>
    </row>
    <row r="5641" spans="1:31" x14ac:dyDescent="0.25">
      <c r="A5641">
        <v>1817887</v>
      </c>
      <c r="B5641">
        <v>1</v>
      </c>
      <c r="C5641" t="s">
        <v>80</v>
      </c>
      <c r="D5641" t="s">
        <v>106</v>
      </c>
      <c r="E5641" t="s">
        <v>291</v>
      </c>
      <c r="F5641" t="s">
        <v>936</v>
      </c>
      <c r="G5641" t="s">
        <v>424</v>
      </c>
      <c r="H5641" t="s">
        <v>134</v>
      </c>
      <c r="I5641" t="s">
        <v>135</v>
      </c>
      <c r="J5641" t="s">
        <v>136</v>
      </c>
      <c r="K5641" t="s">
        <v>137</v>
      </c>
      <c r="L5641" t="s">
        <v>16300</v>
      </c>
      <c r="M5641" t="s">
        <v>16301</v>
      </c>
      <c r="N5641">
        <v>6.3683333329999998</v>
      </c>
      <c r="O5641">
        <v>0</v>
      </c>
      <c r="P5641">
        <v>0</v>
      </c>
      <c r="Q5641">
        <v>0</v>
      </c>
      <c r="R5641">
        <v>14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48.401413365633033</v>
      </c>
      <c r="AA5641">
        <v>0</v>
      </c>
      <c r="AB5641">
        <v>0</v>
      </c>
      <c r="AC5641">
        <v>0</v>
      </c>
      <c r="AD5641">
        <v>0</v>
      </c>
      <c r="AE5641">
        <v>48.401413365633033</v>
      </c>
    </row>
    <row r="5642" spans="1:31" x14ac:dyDescent="0.25">
      <c r="A5642">
        <v>1817678</v>
      </c>
      <c r="B5642">
        <v>1</v>
      </c>
      <c r="C5642" t="s">
        <v>80</v>
      </c>
      <c r="D5642" t="s">
        <v>94</v>
      </c>
      <c r="E5642" t="s">
        <v>131</v>
      </c>
      <c r="F5642" t="s">
        <v>16302</v>
      </c>
      <c r="G5642" t="s">
        <v>231</v>
      </c>
      <c r="H5642" t="s">
        <v>134</v>
      </c>
      <c r="I5642" t="s">
        <v>135</v>
      </c>
      <c r="J5642" t="s">
        <v>136</v>
      </c>
      <c r="K5642" t="s">
        <v>137</v>
      </c>
      <c r="L5642" t="s">
        <v>16303</v>
      </c>
      <c r="M5642" t="s">
        <v>16304</v>
      </c>
      <c r="N5642">
        <v>2.3644444440000001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</row>
    <row r="5643" spans="1:31" x14ac:dyDescent="0.25">
      <c r="A5643">
        <v>1817973</v>
      </c>
      <c r="B5643">
        <v>1</v>
      </c>
      <c r="C5643" t="s">
        <v>81</v>
      </c>
      <c r="D5643" t="s">
        <v>117</v>
      </c>
      <c r="E5643" t="s">
        <v>193</v>
      </c>
      <c r="F5643" t="s">
        <v>16305</v>
      </c>
      <c r="G5643" t="s">
        <v>235</v>
      </c>
      <c r="H5643" t="s">
        <v>134</v>
      </c>
      <c r="I5643" t="s">
        <v>135</v>
      </c>
      <c r="J5643" t="s">
        <v>136</v>
      </c>
      <c r="K5643" t="s">
        <v>137</v>
      </c>
      <c r="L5643" t="s">
        <v>16306</v>
      </c>
      <c r="M5643" t="s">
        <v>16307</v>
      </c>
      <c r="N5643">
        <v>1.745833333</v>
      </c>
      <c r="O5643">
        <v>0</v>
      </c>
      <c r="P5643">
        <v>8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3.0516874271756418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3.0516874271756418</v>
      </c>
    </row>
    <row r="5644" spans="1:31" x14ac:dyDescent="0.25">
      <c r="A5644">
        <v>1817681</v>
      </c>
      <c r="B5644">
        <v>1</v>
      </c>
      <c r="C5644" t="s">
        <v>81</v>
      </c>
      <c r="D5644" t="s">
        <v>112</v>
      </c>
      <c r="E5644" t="s">
        <v>176</v>
      </c>
      <c r="F5644" t="s">
        <v>16308</v>
      </c>
      <c r="G5644" t="s">
        <v>263</v>
      </c>
      <c r="H5644" t="s">
        <v>143</v>
      </c>
      <c r="I5644" t="s">
        <v>135</v>
      </c>
      <c r="J5644" t="s">
        <v>136</v>
      </c>
      <c r="K5644" t="s">
        <v>159</v>
      </c>
      <c r="L5644" t="s">
        <v>16309</v>
      </c>
      <c r="M5644" t="s">
        <v>16133</v>
      </c>
      <c r="N5644">
        <v>1.353888888</v>
      </c>
      <c r="O5644">
        <v>0</v>
      </c>
      <c r="P5644">
        <v>10518</v>
      </c>
      <c r="Q5644">
        <v>0</v>
      </c>
      <c r="R5644">
        <v>92</v>
      </c>
      <c r="S5644">
        <v>2</v>
      </c>
      <c r="T5644">
        <v>2694</v>
      </c>
      <c r="U5644">
        <v>0</v>
      </c>
      <c r="V5644">
        <v>3</v>
      </c>
      <c r="W5644">
        <v>0</v>
      </c>
      <c r="X5644">
        <v>2660.8822090448803</v>
      </c>
      <c r="Y5644">
        <v>0</v>
      </c>
      <c r="Z5644">
        <v>17.956423271498306</v>
      </c>
      <c r="AA5644">
        <v>68.011448202712643</v>
      </c>
      <c r="AB5644">
        <v>1769.0525356951262</v>
      </c>
      <c r="AC5644">
        <v>0</v>
      </c>
      <c r="AD5644">
        <v>78.109304611306158</v>
      </c>
      <c r="AE5644">
        <v>4594.0119208255237</v>
      </c>
    </row>
    <row r="5645" spans="1:31" x14ac:dyDescent="0.25">
      <c r="A5645">
        <v>1817867</v>
      </c>
      <c r="B5645">
        <v>1</v>
      </c>
      <c r="C5645" t="s">
        <v>80</v>
      </c>
      <c r="D5645" t="s">
        <v>96</v>
      </c>
      <c r="E5645" t="s">
        <v>339</v>
      </c>
      <c r="F5645" t="s">
        <v>2381</v>
      </c>
      <c r="G5645" t="s">
        <v>158</v>
      </c>
      <c r="H5645" t="s">
        <v>143</v>
      </c>
      <c r="I5645" t="s">
        <v>135</v>
      </c>
      <c r="J5645" t="s">
        <v>136</v>
      </c>
      <c r="K5645" t="s">
        <v>137</v>
      </c>
      <c r="L5645" t="s">
        <v>16310</v>
      </c>
      <c r="M5645" t="s">
        <v>16311</v>
      </c>
      <c r="N5645">
        <v>0.23161944400000001</v>
      </c>
      <c r="O5645">
        <v>0</v>
      </c>
      <c r="P5645">
        <v>258</v>
      </c>
      <c r="Q5645">
        <v>14</v>
      </c>
      <c r="R5645">
        <v>21</v>
      </c>
      <c r="S5645">
        <v>19</v>
      </c>
      <c r="T5645">
        <v>28</v>
      </c>
      <c r="U5645">
        <v>5</v>
      </c>
      <c r="V5645">
        <v>0</v>
      </c>
      <c r="W5645">
        <v>0</v>
      </c>
      <c r="X5645">
        <v>18.799225147581122</v>
      </c>
      <c r="Y5645">
        <v>2.714353312376113</v>
      </c>
      <c r="Z5645">
        <v>2.1234517376263597</v>
      </c>
      <c r="AA5645">
        <v>39.058972137182216</v>
      </c>
      <c r="AB5645">
        <v>2.9561892973459054</v>
      </c>
      <c r="AC5645">
        <v>126.16178974848728</v>
      </c>
      <c r="AD5645">
        <v>0</v>
      </c>
      <c r="AE5645">
        <v>191.81398138059899</v>
      </c>
    </row>
    <row r="5646" spans="1:31" x14ac:dyDescent="0.25">
      <c r="A5646">
        <v>1818016</v>
      </c>
      <c r="B5646">
        <v>1</v>
      </c>
      <c r="C5646" t="s">
        <v>81</v>
      </c>
      <c r="D5646" t="s">
        <v>128</v>
      </c>
      <c r="E5646" t="s">
        <v>146</v>
      </c>
      <c r="F5646" t="s">
        <v>16312</v>
      </c>
      <c r="G5646" t="s">
        <v>593</v>
      </c>
      <c r="H5646" t="s">
        <v>143</v>
      </c>
      <c r="I5646" t="s">
        <v>135</v>
      </c>
      <c r="J5646" t="s">
        <v>136</v>
      </c>
      <c r="K5646" t="s">
        <v>137</v>
      </c>
      <c r="L5646" t="s">
        <v>16313</v>
      </c>
      <c r="M5646" t="s">
        <v>16314</v>
      </c>
      <c r="N5646">
        <v>0.44</v>
      </c>
      <c r="O5646">
        <v>0</v>
      </c>
      <c r="P5646">
        <v>256</v>
      </c>
      <c r="Q5646">
        <v>0</v>
      </c>
      <c r="R5646">
        <v>3</v>
      </c>
      <c r="S5646">
        <v>0</v>
      </c>
      <c r="T5646">
        <v>14</v>
      </c>
      <c r="U5646">
        <v>0</v>
      </c>
      <c r="V5646">
        <v>0</v>
      </c>
      <c r="W5646">
        <v>0</v>
      </c>
      <c r="X5646">
        <v>23.410657371235398</v>
      </c>
      <c r="Y5646">
        <v>0</v>
      </c>
      <c r="Z5646">
        <v>0.10636969470058749</v>
      </c>
      <c r="AA5646">
        <v>0</v>
      </c>
      <c r="AB5646">
        <v>3.6483566620883567</v>
      </c>
      <c r="AC5646">
        <v>0</v>
      </c>
      <c r="AD5646">
        <v>0</v>
      </c>
      <c r="AE5646">
        <v>27.165383728024342</v>
      </c>
    </row>
    <row r="5647" spans="1:31" x14ac:dyDescent="0.25">
      <c r="A5647">
        <v>1817469</v>
      </c>
      <c r="B5647">
        <v>1</v>
      </c>
      <c r="C5647" t="s">
        <v>81</v>
      </c>
      <c r="D5647" t="s">
        <v>118</v>
      </c>
      <c r="E5647" t="s">
        <v>140</v>
      </c>
      <c r="F5647" t="s">
        <v>16315</v>
      </c>
      <c r="G5647" t="s">
        <v>142</v>
      </c>
      <c r="H5647" t="s">
        <v>143</v>
      </c>
      <c r="I5647" t="s">
        <v>135</v>
      </c>
      <c r="J5647" t="s">
        <v>136</v>
      </c>
      <c r="K5647" t="s">
        <v>137</v>
      </c>
      <c r="L5647" t="s">
        <v>16316</v>
      </c>
      <c r="M5647" t="s">
        <v>16317</v>
      </c>
      <c r="N5647">
        <v>0.71055555500000001</v>
      </c>
      <c r="O5647">
        <v>1</v>
      </c>
      <c r="P5647">
        <v>367</v>
      </c>
      <c r="Q5647">
        <v>111</v>
      </c>
      <c r="R5647">
        <v>76</v>
      </c>
      <c r="S5647">
        <v>15</v>
      </c>
      <c r="T5647">
        <v>38</v>
      </c>
      <c r="U5647">
        <v>2</v>
      </c>
      <c r="V5647">
        <v>0</v>
      </c>
      <c r="W5647">
        <v>0.13780002991600501</v>
      </c>
      <c r="X5647">
        <v>24.60706345380208</v>
      </c>
      <c r="Y5647">
        <v>104.52041197894438</v>
      </c>
      <c r="Z5647">
        <v>49.556649066011829</v>
      </c>
      <c r="AA5647">
        <v>18.748947955467511</v>
      </c>
      <c r="AB5647">
        <v>5.561011762091324</v>
      </c>
      <c r="AC5647">
        <v>65.938165034571668</v>
      </c>
      <c r="AD5647">
        <v>0</v>
      </c>
      <c r="AE5647">
        <v>269.07004928080477</v>
      </c>
    </row>
    <row r="5648" spans="1:31" x14ac:dyDescent="0.25">
      <c r="A5648">
        <v>1817518</v>
      </c>
      <c r="B5648">
        <v>1</v>
      </c>
      <c r="C5648" t="s">
        <v>81</v>
      </c>
      <c r="D5648" t="s">
        <v>127</v>
      </c>
      <c r="E5648" t="s">
        <v>291</v>
      </c>
      <c r="F5648" t="s">
        <v>16318</v>
      </c>
      <c r="G5648" t="s">
        <v>235</v>
      </c>
      <c r="H5648" t="s">
        <v>134</v>
      </c>
      <c r="I5648" t="s">
        <v>135</v>
      </c>
      <c r="J5648" t="s">
        <v>136</v>
      </c>
      <c r="K5648" t="s">
        <v>137</v>
      </c>
      <c r="L5648" t="s">
        <v>16319</v>
      </c>
      <c r="M5648" t="s">
        <v>16320</v>
      </c>
      <c r="N5648">
        <v>2.5105555549999998</v>
      </c>
      <c r="O5648">
        <v>0</v>
      </c>
      <c r="P5648">
        <v>0</v>
      </c>
      <c r="Q5648">
        <v>0</v>
      </c>
      <c r="R5648">
        <v>1</v>
      </c>
      <c r="S5648">
        <v>0</v>
      </c>
      <c r="T5648">
        <v>1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1.4784554278153901</v>
      </c>
      <c r="AA5648">
        <v>0</v>
      </c>
      <c r="AB5648">
        <v>3.0509052601090665</v>
      </c>
      <c r="AC5648">
        <v>0</v>
      </c>
      <c r="AD5648">
        <v>0</v>
      </c>
      <c r="AE5648">
        <v>4.5293606879244566</v>
      </c>
    </row>
    <row r="5649" spans="1:31" x14ac:dyDescent="0.25">
      <c r="A5649">
        <v>1817890</v>
      </c>
      <c r="B5649">
        <v>1</v>
      </c>
      <c r="C5649" t="s">
        <v>81</v>
      </c>
      <c r="D5649" t="s">
        <v>127</v>
      </c>
      <c r="E5649" t="s">
        <v>146</v>
      </c>
      <c r="F5649" t="s">
        <v>16321</v>
      </c>
      <c r="G5649" t="s">
        <v>170</v>
      </c>
      <c r="H5649" t="s">
        <v>143</v>
      </c>
      <c r="I5649" t="s">
        <v>135</v>
      </c>
      <c r="J5649" t="s">
        <v>136</v>
      </c>
      <c r="K5649" t="s">
        <v>137</v>
      </c>
      <c r="L5649" t="s">
        <v>16322</v>
      </c>
      <c r="M5649" t="s">
        <v>16323</v>
      </c>
      <c r="N5649">
        <v>8.2044444439999999</v>
      </c>
      <c r="O5649">
        <v>0</v>
      </c>
      <c r="P5649">
        <v>113</v>
      </c>
      <c r="Q5649">
        <v>0</v>
      </c>
      <c r="R5649">
        <v>0</v>
      </c>
      <c r="S5649">
        <v>0</v>
      </c>
      <c r="T5649">
        <v>13</v>
      </c>
      <c r="U5649">
        <v>0</v>
      </c>
      <c r="V5649">
        <v>0</v>
      </c>
      <c r="W5649">
        <v>0</v>
      </c>
      <c r="X5649">
        <v>250.97005195178045</v>
      </c>
      <c r="Y5649">
        <v>0</v>
      </c>
      <c r="Z5649">
        <v>0</v>
      </c>
      <c r="AA5649">
        <v>0</v>
      </c>
      <c r="AB5649">
        <v>45.102967194240385</v>
      </c>
      <c r="AC5649">
        <v>0</v>
      </c>
      <c r="AD5649">
        <v>0</v>
      </c>
      <c r="AE5649">
        <v>296.07301914602084</v>
      </c>
    </row>
    <row r="5650" spans="1:31" x14ac:dyDescent="0.25">
      <c r="A5650">
        <v>1817555</v>
      </c>
      <c r="B5650">
        <v>1</v>
      </c>
      <c r="C5650" t="s">
        <v>81</v>
      </c>
      <c r="D5650" t="s">
        <v>117</v>
      </c>
      <c r="E5650" t="s">
        <v>140</v>
      </c>
      <c r="F5650" t="s">
        <v>16324</v>
      </c>
      <c r="G5650" t="s">
        <v>256</v>
      </c>
      <c r="H5650" t="s">
        <v>143</v>
      </c>
      <c r="I5650" t="s">
        <v>135</v>
      </c>
      <c r="J5650" t="s">
        <v>136</v>
      </c>
      <c r="K5650" t="s">
        <v>159</v>
      </c>
      <c r="L5650" t="s">
        <v>16325</v>
      </c>
      <c r="M5650" t="s">
        <v>16326</v>
      </c>
      <c r="N5650">
        <v>2.8308333330000002</v>
      </c>
      <c r="O5650">
        <v>1</v>
      </c>
      <c r="P5650">
        <v>284</v>
      </c>
      <c r="Q5650">
        <v>48</v>
      </c>
      <c r="R5650">
        <v>57</v>
      </c>
      <c r="S5650">
        <v>3</v>
      </c>
      <c r="T5650">
        <v>14</v>
      </c>
      <c r="U5650">
        <v>0</v>
      </c>
      <c r="V5650">
        <v>0</v>
      </c>
      <c r="W5650">
        <v>0.19435741850392976</v>
      </c>
      <c r="X5650">
        <v>138.07107584743525</v>
      </c>
      <c r="Y5650">
        <v>487.4643062479164</v>
      </c>
      <c r="Z5650">
        <v>40.056189059945659</v>
      </c>
      <c r="AA5650">
        <v>44.043043488370877</v>
      </c>
      <c r="AB5650">
        <v>25.75203652002747</v>
      </c>
      <c r="AC5650">
        <v>0</v>
      </c>
      <c r="AD5650">
        <v>0</v>
      </c>
      <c r="AE5650">
        <v>735.5810085821995</v>
      </c>
    </row>
    <row r="5651" spans="1:31" x14ac:dyDescent="0.25">
      <c r="A5651">
        <v>1817910</v>
      </c>
      <c r="B5651">
        <v>1</v>
      </c>
      <c r="C5651" t="s">
        <v>80</v>
      </c>
      <c r="D5651" t="s">
        <v>100</v>
      </c>
      <c r="E5651" t="s">
        <v>176</v>
      </c>
      <c r="F5651" t="s">
        <v>16327</v>
      </c>
      <c r="G5651" t="s">
        <v>142</v>
      </c>
      <c r="H5651" t="s">
        <v>143</v>
      </c>
      <c r="I5651" t="s">
        <v>135</v>
      </c>
      <c r="J5651" t="s">
        <v>136</v>
      </c>
      <c r="K5651" t="s">
        <v>137</v>
      </c>
      <c r="L5651" t="s">
        <v>16328</v>
      </c>
      <c r="M5651" t="s">
        <v>16329</v>
      </c>
      <c r="N5651">
        <v>1.2050000000000001</v>
      </c>
      <c r="O5651">
        <v>1</v>
      </c>
      <c r="P5651">
        <v>14</v>
      </c>
      <c r="Q5651">
        <v>1</v>
      </c>
      <c r="R5651">
        <v>25</v>
      </c>
      <c r="S5651">
        <v>3</v>
      </c>
      <c r="T5651">
        <v>3</v>
      </c>
      <c r="U5651">
        <v>1</v>
      </c>
      <c r="V5651">
        <v>0</v>
      </c>
      <c r="W5651">
        <v>10.684551984132341</v>
      </c>
      <c r="X5651">
        <v>3.7112349020995778</v>
      </c>
      <c r="Y5651">
        <v>5.2957661691501121</v>
      </c>
      <c r="Z5651">
        <v>5.3765225754629657</v>
      </c>
      <c r="AA5651">
        <v>10.362604018035642</v>
      </c>
      <c r="AB5651">
        <v>11.011367488889469</v>
      </c>
      <c r="AC5651">
        <v>13.42880323676297</v>
      </c>
      <c r="AD5651">
        <v>0</v>
      </c>
      <c r="AE5651">
        <v>59.870850374533077</v>
      </c>
    </row>
    <row r="5652" spans="1:31" x14ac:dyDescent="0.25">
      <c r="A5652">
        <v>1817804</v>
      </c>
      <c r="B5652">
        <v>1</v>
      </c>
      <c r="C5652" t="s">
        <v>80</v>
      </c>
      <c r="D5652" t="s">
        <v>98</v>
      </c>
      <c r="E5652" t="s">
        <v>131</v>
      </c>
      <c r="F5652" t="s">
        <v>16330</v>
      </c>
      <c r="G5652" t="s">
        <v>231</v>
      </c>
      <c r="H5652" t="s">
        <v>134</v>
      </c>
      <c r="I5652" t="s">
        <v>135</v>
      </c>
      <c r="J5652" t="s">
        <v>136</v>
      </c>
      <c r="K5652" t="s">
        <v>137</v>
      </c>
      <c r="L5652" t="s">
        <v>16331</v>
      </c>
      <c r="M5652" t="s">
        <v>16332</v>
      </c>
      <c r="N5652">
        <v>3.7516666660000002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0.76559380284361123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0.76559380284361123</v>
      </c>
    </row>
    <row r="5653" spans="1:31" x14ac:dyDescent="0.25">
      <c r="A5653">
        <v>1817953</v>
      </c>
      <c r="B5653">
        <v>1</v>
      </c>
      <c r="C5653" t="s">
        <v>81</v>
      </c>
      <c r="D5653" t="s">
        <v>126</v>
      </c>
      <c r="E5653" t="s">
        <v>146</v>
      </c>
      <c r="F5653" t="s">
        <v>9530</v>
      </c>
      <c r="G5653" t="s">
        <v>593</v>
      </c>
      <c r="H5653" t="s">
        <v>143</v>
      </c>
      <c r="I5653" t="s">
        <v>135</v>
      </c>
      <c r="J5653" t="s">
        <v>136</v>
      </c>
      <c r="K5653" t="s">
        <v>137</v>
      </c>
      <c r="L5653" t="s">
        <v>16333</v>
      </c>
      <c r="M5653" t="s">
        <v>16334</v>
      </c>
      <c r="N5653">
        <v>0.40222222200000002</v>
      </c>
      <c r="O5653">
        <v>0</v>
      </c>
      <c r="P5653">
        <v>18</v>
      </c>
      <c r="Q5653">
        <v>0</v>
      </c>
      <c r="R5653">
        <v>5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0.825866102460591</v>
      </c>
      <c r="Y5653">
        <v>0</v>
      </c>
      <c r="Z5653">
        <v>0.60122651228282664</v>
      </c>
      <c r="AA5653">
        <v>0</v>
      </c>
      <c r="AB5653">
        <v>0</v>
      </c>
      <c r="AC5653">
        <v>0</v>
      </c>
      <c r="AD5653">
        <v>0</v>
      </c>
      <c r="AE5653">
        <v>1.4270926147434175</v>
      </c>
    </row>
    <row r="5654" spans="1:31" x14ac:dyDescent="0.25">
      <c r="A5654">
        <v>1817598</v>
      </c>
      <c r="B5654">
        <v>1</v>
      </c>
      <c r="C5654" t="s">
        <v>80</v>
      </c>
      <c r="D5654" t="s">
        <v>103</v>
      </c>
      <c r="E5654" t="s">
        <v>176</v>
      </c>
      <c r="F5654" t="s">
        <v>16335</v>
      </c>
      <c r="G5654" t="s">
        <v>148</v>
      </c>
      <c r="H5654" t="s">
        <v>143</v>
      </c>
      <c r="I5654" t="s">
        <v>135</v>
      </c>
      <c r="J5654" t="s">
        <v>3</v>
      </c>
      <c r="K5654" t="s">
        <v>137</v>
      </c>
      <c r="L5654" t="s">
        <v>16336</v>
      </c>
      <c r="M5654" t="s">
        <v>16337</v>
      </c>
      <c r="N5654">
        <v>1.6850000000000001</v>
      </c>
      <c r="O5654">
        <v>32</v>
      </c>
      <c r="P5654">
        <v>6662</v>
      </c>
      <c r="Q5654">
        <v>25</v>
      </c>
      <c r="R5654">
        <v>348</v>
      </c>
      <c r="S5654">
        <v>27</v>
      </c>
      <c r="T5654">
        <v>749</v>
      </c>
      <c r="U5654">
        <v>1</v>
      </c>
      <c r="V5654">
        <v>0</v>
      </c>
      <c r="W5654">
        <v>36.006528264303327</v>
      </c>
      <c r="X5654">
        <v>2826.1539304908983</v>
      </c>
      <c r="Y5654">
        <v>274.45862512218531</v>
      </c>
      <c r="Z5654">
        <v>243.64522175972306</v>
      </c>
      <c r="AA5654">
        <v>182.53277008211847</v>
      </c>
      <c r="AB5654">
        <v>848.64462226256285</v>
      </c>
      <c r="AC5654">
        <v>102.51551284836346</v>
      </c>
      <c r="AD5654">
        <v>0</v>
      </c>
      <c r="AE5654">
        <v>4513.9572108301554</v>
      </c>
    </row>
    <row r="5655" spans="1:31" x14ac:dyDescent="0.25">
      <c r="A5655">
        <v>1817761</v>
      </c>
      <c r="B5655">
        <v>1</v>
      </c>
      <c r="C5655" t="s">
        <v>81</v>
      </c>
      <c r="D5655" t="s">
        <v>115</v>
      </c>
      <c r="E5655" t="s">
        <v>193</v>
      </c>
      <c r="F5655" t="s">
        <v>16338</v>
      </c>
      <c r="G5655" t="s">
        <v>235</v>
      </c>
      <c r="H5655" t="s">
        <v>134</v>
      </c>
      <c r="I5655" t="s">
        <v>135</v>
      </c>
      <c r="J5655" t="s">
        <v>136</v>
      </c>
      <c r="K5655" t="s">
        <v>137</v>
      </c>
      <c r="L5655" t="s">
        <v>16339</v>
      </c>
      <c r="M5655" t="s">
        <v>16340</v>
      </c>
      <c r="N5655">
        <v>3.9372222219999999</v>
      </c>
      <c r="O5655">
        <v>0</v>
      </c>
      <c r="P5655">
        <v>6</v>
      </c>
      <c r="Q5655">
        <v>0</v>
      </c>
      <c r="R5655">
        <v>2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9.7751180427077793E-3</v>
      </c>
      <c r="Y5655">
        <v>0</v>
      </c>
      <c r="Z5655">
        <v>1.7909356508183337E-3</v>
      </c>
      <c r="AA5655">
        <v>0</v>
      </c>
      <c r="AB5655">
        <v>0</v>
      </c>
      <c r="AC5655">
        <v>0</v>
      </c>
      <c r="AD5655">
        <v>0</v>
      </c>
      <c r="AE5655">
        <v>1.1566053693526113E-2</v>
      </c>
    </row>
    <row r="5656" spans="1:31" x14ac:dyDescent="0.25">
      <c r="A5656">
        <v>1817475</v>
      </c>
      <c r="B5656">
        <v>1</v>
      </c>
      <c r="C5656" t="s">
        <v>81</v>
      </c>
      <c r="D5656" t="s">
        <v>121</v>
      </c>
      <c r="E5656" t="s">
        <v>146</v>
      </c>
      <c r="F5656" t="s">
        <v>16341</v>
      </c>
      <c r="G5656" t="s">
        <v>142</v>
      </c>
      <c r="H5656" t="s">
        <v>143</v>
      </c>
      <c r="I5656" t="s">
        <v>135</v>
      </c>
      <c r="J5656" t="s">
        <v>136</v>
      </c>
      <c r="K5656" t="s">
        <v>137</v>
      </c>
      <c r="L5656" t="s">
        <v>16342</v>
      </c>
      <c r="M5656" t="s">
        <v>16343</v>
      </c>
      <c r="N5656">
        <v>0.47194444400000002</v>
      </c>
      <c r="O5656">
        <v>0</v>
      </c>
      <c r="P5656">
        <v>1511</v>
      </c>
      <c r="Q5656">
        <v>0</v>
      </c>
      <c r="R5656">
        <v>16</v>
      </c>
      <c r="S5656">
        <v>5</v>
      </c>
      <c r="T5656">
        <v>282</v>
      </c>
      <c r="U5656">
        <v>0</v>
      </c>
      <c r="V5656">
        <v>0</v>
      </c>
      <c r="W5656">
        <v>0</v>
      </c>
      <c r="X5656">
        <v>83.714722450270884</v>
      </c>
      <c r="Y5656">
        <v>0</v>
      </c>
      <c r="Z5656">
        <v>1.044400433968194</v>
      </c>
      <c r="AA5656">
        <v>27.216042962821199</v>
      </c>
      <c r="AB5656">
        <v>24.367671414338396</v>
      </c>
      <c r="AC5656">
        <v>0</v>
      </c>
      <c r="AD5656">
        <v>0</v>
      </c>
      <c r="AE5656">
        <v>136.34283726139867</v>
      </c>
    </row>
    <row r="5657" spans="1:31" x14ac:dyDescent="0.25">
      <c r="A5657">
        <v>1817767</v>
      </c>
      <c r="B5657">
        <v>1</v>
      </c>
      <c r="C5657" t="s">
        <v>80</v>
      </c>
      <c r="D5657" t="s">
        <v>103</v>
      </c>
      <c r="E5657" t="s">
        <v>131</v>
      </c>
      <c r="F5657" t="s">
        <v>16344</v>
      </c>
      <c r="G5657" t="s">
        <v>231</v>
      </c>
      <c r="H5657" t="s">
        <v>134</v>
      </c>
      <c r="I5657" t="s">
        <v>135</v>
      </c>
      <c r="J5657" t="s">
        <v>136</v>
      </c>
      <c r="K5657" t="s">
        <v>137</v>
      </c>
      <c r="L5657" t="s">
        <v>16345</v>
      </c>
      <c r="M5657" t="s">
        <v>16346</v>
      </c>
      <c r="N5657">
        <v>1.217222222</v>
      </c>
      <c r="O5657">
        <v>0</v>
      </c>
      <c r="P5657">
        <v>1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0.41141193934169007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0.41141193934169007</v>
      </c>
    </row>
    <row r="5658" spans="1:31" x14ac:dyDescent="0.25">
      <c r="A5658">
        <v>1817721</v>
      </c>
      <c r="B5658">
        <v>1</v>
      </c>
      <c r="C5658" t="s">
        <v>81</v>
      </c>
      <c r="D5658" t="s">
        <v>122</v>
      </c>
      <c r="E5658" t="s">
        <v>193</v>
      </c>
      <c r="F5658" t="s">
        <v>16347</v>
      </c>
      <c r="G5658" t="s">
        <v>235</v>
      </c>
      <c r="H5658" t="s">
        <v>134</v>
      </c>
      <c r="I5658" t="s">
        <v>135</v>
      </c>
      <c r="J5658" t="s">
        <v>136</v>
      </c>
      <c r="K5658" t="s">
        <v>137</v>
      </c>
      <c r="L5658" t="s">
        <v>16348</v>
      </c>
      <c r="M5658" t="s">
        <v>16349</v>
      </c>
      <c r="N5658">
        <v>3.2108333330000001</v>
      </c>
      <c r="O5658">
        <v>0</v>
      </c>
      <c r="P5658">
        <v>14</v>
      </c>
      <c r="Q5658">
        <v>0</v>
      </c>
      <c r="R5658">
        <v>0</v>
      </c>
      <c r="S5658">
        <v>0</v>
      </c>
      <c r="T5658">
        <v>5</v>
      </c>
      <c r="U5658">
        <v>0</v>
      </c>
      <c r="V5658">
        <v>0</v>
      </c>
      <c r="W5658">
        <v>0</v>
      </c>
      <c r="X5658">
        <v>4.9745305951156924</v>
      </c>
      <c r="Y5658">
        <v>0</v>
      </c>
      <c r="Z5658">
        <v>0</v>
      </c>
      <c r="AA5658">
        <v>0</v>
      </c>
      <c r="AB5658">
        <v>23.293043817513382</v>
      </c>
      <c r="AC5658">
        <v>0</v>
      </c>
      <c r="AD5658">
        <v>0</v>
      </c>
      <c r="AE5658">
        <v>28.267574412629074</v>
      </c>
    </row>
    <row r="5659" spans="1:31" x14ac:dyDescent="0.25">
      <c r="A5659">
        <v>1817970</v>
      </c>
      <c r="B5659">
        <v>1</v>
      </c>
      <c r="C5659" t="s">
        <v>80</v>
      </c>
      <c r="D5659" t="s">
        <v>103</v>
      </c>
      <c r="E5659" t="s">
        <v>146</v>
      </c>
      <c r="F5659" t="s">
        <v>2210</v>
      </c>
      <c r="G5659" t="s">
        <v>142</v>
      </c>
      <c r="H5659" t="s">
        <v>143</v>
      </c>
      <c r="I5659" t="s">
        <v>135</v>
      </c>
      <c r="J5659" t="s">
        <v>136</v>
      </c>
      <c r="K5659" t="s">
        <v>137</v>
      </c>
      <c r="L5659" t="s">
        <v>16350</v>
      </c>
      <c r="M5659" t="s">
        <v>16351</v>
      </c>
      <c r="N5659">
        <v>0.88166666599999999</v>
      </c>
      <c r="O5659">
        <v>0</v>
      </c>
      <c r="P5659">
        <v>0</v>
      </c>
      <c r="Q5659">
        <v>0</v>
      </c>
      <c r="R5659">
        <v>0</v>
      </c>
      <c r="S5659">
        <v>1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569.22067213521234</v>
      </c>
      <c r="AB5659">
        <v>0</v>
      </c>
      <c r="AC5659">
        <v>0</v>
      </c>
      <c r="AD5659">
        <v>0</v>
      </c>
      <c r="AE5659">
        <v>569.22067213521234</v>
      </c>
    </row>
    <row r="5660" spans="1:31" x14ac:dyDescent="0.25">
      <c r="A5660">
        <v>1817638</v>
      </c>
      <c r="B5660">
        <v>1</v>
      </c>
      <c r="C5660" t="s">
        <v>80</v>
      </c>
      <c r="D5660" t="s">
        <v>107</v>
      </c>
      <c r="E5660" t="s">
        <v>131</v>
      </c>
      <c r="F5660" t="s">
        <v>16352</v>
      </c>
      <c r="G5660" t="s">
        <v>133</v>
      </c>
      <c r="H5660" t="s">
        <v>134</v>
      </c>
      <c r="I5660" t="s">
        <v>135</v>
      </c>
      <c r="J5660" t="s">
        <v>136</v>
      </c>
      <c r="K5660" t="s">
        <v>137</v>
      </c>
      <c r="L5660" t="s">
        <v>16353</v>
      </c>
      <c r="M5660" t="s">
        <v>16354</v>
      </c>
      <c r="N5660">
        <v>0.82277777699999999</v>
      </c>
      <c r="O5660">
        <v>0</v>
      </c>
      <c r="P5660">
        <v>1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3.3487975489401675E-2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3.3487975489401675E-2</v>
      </c>
    </row>
    <row r="5661" spans="1:31" x14ac:dyDescent="0.25">
      <c r="A5661">
        <v>1817784</v>
      </c>
      <c r="B5661">
        <v>1</v>
      </c>
      <c r="C5661" t="s">
        <v>80</v>
      </c>
      <c r="D5661" t="s">
        <v>94</v>
      </c>
      <c r="E5661" t="s">
        <v>146</v>
      </c>
      <c r="F5661" t="s">
        <v>16355</v>
      </c>
      <c r="G5661" t="s">
        <v>170</v>
      </c>
      <c r="H5661" t="s">
        <v>143</v>
      </c>
      <c r="I5661" t="s">
        <v>135</v>
      </c>
      <c r="J5661" t="s">
        <v>136</v>
      </c>
      <c r="K5661" t="s">
        <v>137</v>
      </c>
      <c r="L5661" t="s">
        <v>16356</v>
      </c>
      <c r="M5661" t="s">
        <v>16357</v>
      </c>
      <c r="N5661">
        <v>4.1866666659999998</v>
      </c>
      <c r="O5661">
        <v>0</v>
      </c>
      <c r="P5661">
        <v>0</v>
      </c>
      <c r="Q5661">
        <v>0</v>
      </c>
      <c r="R5661">
        <v>6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6.6820628220645348</v>
      </c>
      <c r="AA5661">
        <v>0</v>
      </c>
      <c r="AB5661">
        <v>5.1521505843967006</v>
      </c>
      <c r="AC5661">
        <v>0</v>
      </c>
      <c r="AD5661">
        <v>0</v>
      </c>
      <c r="AE5661">
        <v>11.834213406461235</v>
      </c>
    </row>
    <row r="5662" spans="1:31" x14ac:dyDescent="0.25">
      <c r="A5662">
        <v>1817684</v>
      </c>
      <c r="B5662">
        <v>1</v>
      </c>
      <c r="C5662" t="s">
        <v>80</v>
      </c>
      <c r="D5662" t="s">
        <v>89</v>
      </c>
      <c r="E5662" t="s">
        <v>131</v>
      </c>
      <c r="F5662" t="s">
        <v>16358</v>
      </c>
      <c r="G5662" t="s">
        <v>133</v>
      </c>
      <c r="H5662" t="s">
        <v>134</v>
      </c>
      <c r="I5662" t="s">
        <v>135</v>
      </c>
      <c r="J5662" t="s">
        <v>136</v>
      </c>
      <c r="K5662" t="s">
        <v>137</v>
      </c>
      <c r="L5662" t="s">
        <v>16359</v>
      </c>
      <c r="M5662" t="s">
        <v>16360</v>
      </c>
      <c r="N5662">
        <v>11.047777777</v>
      </c>
      <c r="O5662">
        <v>0</v>
      </c>
      <c r="P5662">
        <v>10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55.516916178332231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55.516916178332231</v>
      </c>
    </row>
    <row r="5663" spans="1:31" x14ac:dyDescent="0.25">
      <c r="A5663">
        <v>1817976</v>
      </c>
      <c r="B5663">
        <v>1</v>
      </c>
      <c r="C5663" t="s">
        <v>80</v>
      </c>
      <c r="D5663" t="s">
        <v>93</v>
      </c>
      <c r="E5663" t="s">
        <v>193</v>
      </c>
      <c r="F5663" t="s">
        <v>16361</v>
      </c>
      <c r="G5663" t="s">
        <v>235</v>
      </c>
      <c r="H5663" t="s">
        <v>134</v>
      </c>
      <c r="I5663" t="s">
        <v>135</v>
      </c>
      <c r="J5663" t="s">
        <v>136</v>
      </c>
      <c r="K5663" t="s">
        <v>137</v>
      </c>
      <c r="L5663" t="s">
        <v>16362</v>
      </c>
      <c r="M5663" t="s">
        <v>16363</v>
      </c>
      <c r="N5663">
        <v>1.4852777770000001</v>
      </c>
      <c r="O5663">
        <v>0</v>
      </c>
      <c r="P5663">
        <v>13</v>
      </c>
      <c r="Q5663">
        <v>0</v>
      </c>
      <c r="R5663">
        <v>8</v>
      </c>
      <c r="S5663">
        <v>0</v>
      </c>
      <c r="T5663">
        <v>2</v>
      </c>
      <c r="U5663">
        <v>0</v>
      </c>
      <c r="V5663">
        <v>0</v>
      </c>
      <c r="W5663">
        <v>0</v>
      </c>
      <c r="X5663">
        <v>3.5139150376012713</v>
      </c>
      <c r="Y5663">
        <v>0</v>
      </c>
      <c r="Z5663">
        <v>9.59270223059643</v>
      </c>
      <c r="AA5663">
        <v>0</v>
      </c>
      <c r="AB5663">
        <v>2.3994043399330396</v>
      </c>
      <c r="AC5663">
        <v>0</v>
      </c>
      <c r="AD5663">
        <v>0</v>
      </c>
      <c r="AE5663">
        <v>15.506021608130741</v>
      </c>
    </row>
    <row r="5664" spans="1:31" x14ac:dyDescent="0.25">
      <c r="A5664">
        <v>1817870</v>
      </c>
      <c r="B5664">
        <v>1</v>
      </c>
      <c r="C5664" t="s">
        <v>80</v>
      </c>
      <c r="D5664" t="s">
        <v>83</v>
      </c>
      <c r="E5664" t="s">
        <v>131</v>
      </c>
      <c r="F5664" t="s">
        <v>16364</v>
      </c>
      <c r="G5664" t="s">
        <v>231</v>
      </c>
      <c r="H5664" t="s">
        <v>134</v>
      </c>
      <c r="I5664" t="s">
        <v>135</v>
      </c>
      <c r="J5664" t="s">
        <v>136</v>
      </c>
      <c r="K5664" t="s">
        <v>137</v>
      </c>
      <c r="L5664" t="s">
        <v>16365</v>
      </c>
      <c r="M5664" t="s">
        <v>16366</v>
      </c>
      <c r="N5664">
        <v>3.9047222220000002</v>
      </c>
      <c r="O5664">
        <v>0</v>
      </c>
      <c r="P5664">
        <v>2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1.4758270949844603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1.4758270949844603</v>
      </c>
    </row>
    <row r="5665" spans="1:31" x14ac:dyDescent="0.25">
      <c r="A5665">
        <v>1817495</v>
      </c>
      <c r="B5665">
        <v>1</v>
      </c>
      <c r="C5665" t="s">
        <v>80</v>
      </c>
      <c r="D5665" t="s">
        <v>87</v>
      </c>
      <c r="E5665" t="s">
        <v>131</v>
      </c>
      <c r="F5665" t="s">
        <v>16367</v>
      </c>
      <c r="G5665" t="s">
        <v>133</v>
      </c>
      <c r="H5665" t="s">
        <v>134</v>
      </c>
      <c r="I5665" t="s">
        <v>135</v>
      </c>
      <c r="J5665" t="s">
        <v>136</v>
      </c>
      <c r="K5665" t="s">
        <v>137</v>
      </c>
      <c r="L5665" t="s">
        <v>16368</v>
      </c>
      <c r="M5665" t="s">
        <v>16369</v>
      </c>
      <c r="N5665">
        <v>5.5563888879999999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1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6.8255463068233162</v>
      </c>
      <c r="AC5665">
        <v>0</v>
      </c>
      <c r="AD5665">
        <v>0</v>
      </c>
      <c r="AE5665">
        <v>6.8255463068233162</v>
      </c>
    </row>
    <row r="5666" spans="1:31" x14ac:dyDescent="0.25">
      <c r="A5666">
        <v>1817913</v>
      </c>
      <c r="B5666">
        <v>1</v>
      </c>
      <c r="C5666" t="s">
        <v>81</v>
      </c>
      <c r="D5666" t="s">
        <v>128</v>
      </c>
      <c r="E5666" t="s">
        <v>140</v>
      </c>
      <c r="F5666" t="s">
        <v>16370</v>
      </c>
      <c r="G5666" t="s">
        <v>142</v>
      </c>
      <c r="H5666" t="s">
        <v>143</v>
      </c>
      <c r="I5666" t="s">
        <v>135</v>
      </c>
      <c r="J5666" t="s">
        <v>136</v>
      </c>
      <c r="K5666" t="s">
        <v>137</v>
      </c>
      <c r="L5666" t="s">
        <v>16371</v>
      </c>
      <c r="M5666" t="s">
        <v>16372</v>
      </c>
      <c r="N5666">
        <v>0.86944444399999998</v>
      </c>
      <c r="O5666">
        <v>0</v>
      </c>
      <c r="P5666">
        <v>517</v>
      </c>
      <c r="Q5666">
        <v>3</v>
      </c>
      <c r="R5666">
        <v>7</v>
      </c>
      <c r="S5666">
        <v>11</v>
      </c>
      <c r="T5666">
        <v>39</v>
      </c>
      <c r="U5666">
        <v>1</v>
      </c>
      <c r="V5666">
        <v>0</v>
      </c>
      <c r="W5666">
        <v>0</v>
      </c>
      <c r="X5666">
        <v>107.43435569627354</v>
      </c>
      <c r="Y5666">
        <v>4.8948752050390514</v>
      </c>
      <c r="Z5666">
        <v>4.131673131227287</v>
      </c>
      <c r="AA5666">
        <v>50.034448578915978</v>
      </c>
      <c r="AB5666">
        <v>20.771950006862454</v>
      </c>
      <c r="AC5666">
        <v>207.09936381569602</v>
      </c>
      <c r="AD5666">
        <v>0</v>
      </c>
      <c r="AE5666">
        <v>394.36666643401435</v>
      </c>
    </row>
    <row r="5667" spans="1:31" x14ac:dyDescent="0.25">
      <c r="A5667">
        <v>1818013</v>
      </c>
      <c r="B5667">
        <v>1</v>
      </c>
      <c r="C5667" t="s">
        <v>81</v>
      </c>
      <c r="D5667" t="s">
        <v>123</v>
      </c>
      <c r="E5667" t="s">
        <v>193</v>
      </c>
      <c r="F5667" t="s">
        <v>16373</v>
      </c>
      <c r="G5667" t="s">
        <v>373</v>
      </c>
      <c r="H5667" t="s">
        <v>134</v>
      </c>
      <c r="I5667" t="s">
        <v>135</v>
      </c>
      <c r="J5667" t="s">
        <v>136</v>
      </c>
      <c r="K5667" t="s">
        <v>137</v>
      </c>
      <c r="L5667" t="s">
        <v>16374</v>
      </c>
      <c r="M5667" t="s">
        <v>16375</v>
      </c>
      <c r="N5667">
        <v>1.388055555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5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22.255061017665962</v>
      </c>
      <c r="AC5667">
        <v>0</v>
      </c>
      <c r="AD5667">
        <v>0</v>
      </c>
      <c r="AE5667">
        <v>22.255061017665962</v>
      </c>
    </row>
    <row r="5668" spans="1:31" x14ac:dyDescent="0.25">
      <c r="A5668">
        <v>1817472</v>
      </c>
      <c r="B5668">
        <v>1</v>
      </c>
      <c r="C5668" t="s">
        <v>80</v>
      </c>
      <c r="D5668" t="s">
        <v>103</v>
      </c>
      <c r="E5668" t="s">
        <v>146</v>
      </c>
      <c r="F5668" t="s">
        <v>2210</v>
      </c>
      <c r="G5668" t="s">
        <v>142</v>
      </c>
      <c r="H5668" t="s">
        <v>143</v>
      </c>
      <c r="I5668" t="s">
        <v>135</v>
      </c>
      <c r="J5668" t="s">
        <v>136</v>
      </c>
      <c r="K5668" t="s">
        <v>137</v>
      </c>
      <c r="L5668" t="s">
        <v>16376</v>
      </c>
      <c r="M5668" t="s">
        <v>16377</v>
      </c>
      <c r="N5668">
        <v>0.85361111099999998</v>
      </c>
      <c r="O5668">
        <v>0</v>
      </c>
      <c r="P5668">
        <v>0</v>
      </c>
      <c r="Q5668">
        <v>0</v>
      </c>
      <c r="R5668">
        <v>0</v>
      </c>
      <c r="S5668">
        <v>1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427.22987206594274</v>
      </c>
      <c r="AB5668">
        <v>0</v>
      </c>
      <c r="AC5668">
        <v>0</v>
      </c>
      <c r="AD5668">
        <v>0</v>
      </c>
      <c r="AE5668">
        <v>427.22987206594274</v>
      </c>
    </row>
    <row r="5669" spans="1:31" x14ac:dyDescent="0.25">
      <c r="A5669">
        <v>1817615</v>
      </c>
      <c r="B5669">
        <v>1</v>
      </c>
      <c r="C5669" t="s">
        <v>80</v>
      </c>
      <c r="D5669" t="s">
        <v>96</v>
      </c>
      <c r="E5669" t="s">
        <v>131</v>
      </c>
      <c r="F5669" t="s">
        <v>16378</v>
      </c>
      <c r="G5669" t="s">
        <v>133</v>
      </c>
      <c r="H5669" t="s">
        <v>134</v>
      </c>
      <c r="I5669" t="s">
        <v>135</v>
      </c>
      <c r="J5669" t="s">
        <v>136</v>
      </c>
      <c r="K5669" t="s">
        <v>137</v>
      </c>
      <c r="L5669" t="s">
        <v>16379</v>
      </c>
      <c r="M5669" t="s">
        <v>16380</v>
      </c>
      <c r="N5669">
        <v>1.610833333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7.0658557763553342E-2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7.0658557763553342E-2</v>
      </c>
    </row>
    <row r="5670" spans="1:31" x14ac:dyDescent="0.25">
      <c r="A5670">
        <v>1817601</v>
      </c>
      <c r="B5670">
        <v>1</v>
      </c>
      <c r="C5670" t="s">
        <v>81</v>
      </c>
      <c r="D5670" t="s">
        <v>127</v>
      </c>
      <c r="E5670" t="s">
        <v>146</v>
      </c>
      <c r="F5670" t="s">
        <v>16381</v>
      </c>
      <c r="G5670" t="s">
        <v>593</v>
      </c>
      <c r="H5670" t="s">
        <v>143</v>
      </c>
      <c r="I5670" t="s">
        <v>135</v>
      </c>
      <c r="J5670" t="s">
        <v>136</v>
      </c>
      <c r="K5670" t="s">
        <v>137</v>
      </c>
      <c r="L5670" t="s">
        <v>16382</v>
      </c>
      <c r="M5670" t="s">
        <v>16383</v>
      </c>
      <c r="N5670">
        <v>4.3552777770000004</v>
      </c>
      <c r="O5670">
        <v>0</v>
      </c>
      <c r="P5670">
        <v>6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2.483036497535684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2.483036497535684</v>
      </c>
    </row>
    <row r="5671" spans="1:31" x14ac:dyDescent="0.25">
      <c r="A5671">
        <v>1817850</v>
      </c>
      <c r="B5671">
        <v>1</v>
      </c>
      <c r="C5671" t="s">
        <v>80</v>
      </c>
      <c r="D5671" t="s">
        <v>94</v>
      </c>
      <c r="E5671" t="s">
        <v>131</v>
      </c>
      <c r="F5671" t="s">
        <v>16384</v>
      </c>
      <c r="G5671" t="s">
        <v>148</v>
      </c>
      <c r="H5671" t="s">
        <v>134</v>
      </c>
      <c r="I5671" t="s">
        <v>135</v>
      </c>
      <c r="J5671" t="s">
        <v>136</v>
      </c>
      <c r="K5671" t="s">
        <v>137</v>
      </c>
      <c r="L5671" t="s">
        <v>16385</v>
      </c>
      <c r="M5671" t="s">
        <v>16386</v>
      </c>
      <c r="N5671">
        <v>3.0669444440000002</v>
      </c>
      <c r="O5671">
        <v>0</v>
      </c>
      <c r="P5671">
        <v>9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8.7135347941821522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8.7135347941821522</v>
      </c>
    </row>
    <row r="5672" spans="1:31" x14ac:dyDescent="0.25">
      <c r="A5672">
        <v>1817658</v>
      </c>
      <c r="B5672">
        <v>1</v>
      </c>
      <c r="C5672" t="s">
        <v>80</v>
      </c>
      <c r="D5672" t="s">
        <v>104</v>
      </c>
      <c r="E5672" t="s">
        <v>131</v>
      </c>
      <c r="F5672" t="s">
        <v>16387</v>
      </c>
      <c r="G5672" t="s">
        <v>231</v>
      </c>
      <c r="H5672" t="s">
        <v>134</v>
      </c>
      <c r="I5672" t="s">
        <v>135</v>
      </c>
      <c r="J5672" t="s">
        <v>136</v>
      </c>
      <c r="K5672" t="s">
        <v>137</v>
      </c>
      <c r="L5672" t="s">
        <v>16388</v>
      </c>
      <c r="M5672" t="s">
        <v>16389</v>
      </c>
      <c r="N5672">
        <v>3.7819444440000001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0.83732422070909307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0.83732422070909307</v>
      </c>
    </row>
    <row r="5673" spans="1:31" x14ac:dyDescent="0.25">
      <c r="A5673">
        <v>1817810</v>
      </c>
      <c r="B5673">
        <v>1</v>
      </c>
      <c r="C5673" t="s">
        <v>81</v>
      </c>
      <c r="D5673" t="s">
        <v>127</v>
      </c>
      <c r="E5673" t="s">
        <v>146</v>
      </c>
      <c r="F5673" t="s">
        <v>10682</v>
      </c>
      <c r="G5673" t="s">
        <v>142</v>
      </c>
      <c r="H5673" t="s">
        <v>143</v>
      </c>
      <c r="I5673" t="s">
        <v>135</v>
      </c>
      <c r="J5673" t="s">
        <v>136</v>
      </c>
      <c r="K5673" t="s">
        <v>137</v>
      </c>
      <c r="L5673" t="s">
        <v>16390</v>
      </c>
      <c r="M5673" t="s">
        <v>16391</v>
      </c>
      <c r="N5673">
        <v>0.946944444</v>
      </c>
      <c r="O5673">
        <v>0</v>
      </c>
      <c r="P5673">
        <v>595</v>
      </c>
      <c r="Q5673">
        <v>0</v>
      </c>
      <c r="R5673">
        <v>1</v>
      </c>
      <c r="S5673">
        <v>0</v>
      </c>
      <c r="T5673">
        <v>33</v>
      </c>
      <c r="U5673">
        <v>0</v>
      </c>
      <c r="V5673">
        <v>0</v>
      </c>
      <c r="W5673">
        <v>0</v>
      </c>
      <c r="X5673">
        <v>174.24701487752847</v>
      </c>
      <c r="Y5673">
        <v>0</v>
      </c>
      <c r="Z5673">
        <v>2.4294801175561112E-2</v>
      </c>
      <c r="AA5673">
        <v>0</v>
      </c>
      <c r="AB5673">
        <v>43.115807468868425</v>
      </c>
      <c r="AC5673">
        <v>0</v>
      </c>
      <c r="AD5673">
        <v>0</v>
      </c>
      <c r="AE5673">
        <v>217.38711714757244</v>
      </c>
    </row>
    <row r="5674" spans="1:31" x14ac:dyDescent="0.25">
      <c r="A5674">
        <v>1817624</v>
      </c>
      <c r="B5674">
        <v>1</v>
      </c>
      <c r="C5674" t="s">
        <v>81</v>
      </c>
      <c r="D5674" t="s">
        <v>112</v>
      </c>
      <c r="E5674" t="s">
        <v>176</v>
      </c>
      <c r="F5674" t="s">
        <v>16392</v>
      </c>
      <c r="G5674" t="s">
        <v>263</v>
      </c>
      <c r="H5674" t="s">
        <v>143</v>
      </c>
      <c r="I5674" t="s">
        <v>135</v>
      </c>
      <c r="J5674" t="s">
        <v>136</v>
      </c>
      <c r="K5674" t="s">
        <v>159</v>
      </c>
      <c r="L5674" t="s">
        <v>16393</v>
      </c>
      <c r="M5674" t="s">
        <v>16394</v>
      </c>
      <c r="N5674">
        <v>0.31805555499999999</v>
      </c>
      <c r="O5674">
        <v>0</v>
      </c>
      <c r="P5674">
        <v>19400</v>
      </c>
      <c r="Q5674">
        <v>20</v>
      </c>
      <c r="R5674">
        <v>541</v>
      </c>
      <c r="S5674">
        <v>10</v>
      </c>
      <c r="T5674">
        <v>1515</v>
      </c>
      <c r="U5674">
        <v>3</v>
      </c>
      <c r="V5674">
        <v>6</v>
      </c>
      <c r="W5674">
        <v>0</v>
      </c>
      <c r="X5674">
        <v>1119.4995971144995</v>
      </c>
      <c r="Y5674">
        <v>0.83986065979161684</v>
      </c>
      <c r="Z5674">
        <v>15.526598012887993</v>
      </c>
      <c r="AA5674">
        <v>18.852810763429915</v>
      </c>
      <c r="AB5674">
        <v>227.80191224436643</v>
      </c>
      <c r="AC5674">
        <v>12.200271398476591</v>
      </c>
      <c r="AD5674">
        <v>21.866812068843053</v>
      </c>
      <c r="AE5674">
        <v>1416.5878622622949</v>
      </c>
    </row>
    <row r="5675" spans="1:31" x14ac:dyDescent="0.25">
      <c r="A5675">
        <v>1817524</v>
      </c>
      <c r="B5675">
        <v>1</v>
      </c>
      <c r="C5675" t="s">
        <v>80</v>
      </c>
      <c r="D5675" t="s">
        <v>97</v>
      </c>
      <c r="E5675" t="s">
        <v>326</v>
      </c>
      <c r="F5675" t="s">
        <v>16395</v>
      </c>
      <c r="G5675" t="s">
        <v>299</v>
      </c>
      <c r="H5675" t="s">
        <v>134</v>
      </c>
      <c r="I5675" t="s">
        <v>135</v>
      </c>
      <c r="J5675" t="s">
        <v>136</v>
      </c>
      <c r="K5675" t="s">
        <v>137</v>
      </c>
      <c r="L5675" t="s">
        <v>16396</v>
      </c>
      <c r="M5675" t="s">
        <v>16397</v>
      </c>
      <c r="N5675">
        <v>1.4013888880000001</v>
      </c>
      <c r="O5675">
        <v>0</v>
      </c>
      <c r="P5675">
        <v>2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1.6999786687254557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1.6999786687254557</v>
      </c>
    </row>
    <row r="5676" spans="1:31" x14ac:dyDescent="0.25">
      <c r="A5676">
        <v>1817770</v>
      </c>
      <c r="B5676">
        <v>1</v>
      </c>
      <c r="C5676" t="s">
        <v>80</v>
      </c>
      <c r="D5676" t="s">
        <v>101</v>
      </c>
      <c r="E5676" t="s">
        <v>146</v>
      </c>
      <c r="F5676" t="s">
        <v>11086</v>
      </c>
      <c r="G5676" t="s">
        <v>170</v>
      </c>
      <c r="H5676" t="s">
        <v>143</v>
      </c>
      <c r="I5676" t="s">
        <v>135</v>
      </c>
      <c r="J5676" t="s">
        <v>136</v>
      </c>
      <c r="K5676" t="s">
        <v>137</v>
      </c>
      <c r="L5676" t="s">
        <v>16398</v>
      </c>
      <c r="M5676" t="s">
        <v>16399</v>
      </c>
      <c r="N5676">
        <v>3.1088888880000001</v>
      </c>
      <c r="O5676">
        <v>6</v>
      </c>
      <c r="P5676">
        <v>52</v>
      </c>
      <c r="Q5676">
        <v>2</v>
      </c>
      <c r="R5676">
        <v>2</v>
      </c>
      <c r="S5676">
        <v>6</v>
      </c>
      <c r="T5676">
        <v>1</v>
      </c>
      <c r="U5676">
        <v>0</v>
      </c>
      <c r="V5676">
        <v>0</v>
      </c>
      <c r="W5676">
        <v>25.743037342224614</v>
      </c>
      <c r="X5676">
        <v>46.217393182650476</v>
      </c>
      <c r="Y5676">
        <v>3.496604617121156</v>
      </c>
      <c r="Z5676">
        <v>0.98747110453614007</v>
      </c>
      <c r="AA5676">
        <v>51.536648780000853</v>
      </c>
      <c r="AB5676">
        <v>2.1487585486072223</v>
      </c>
      <c r="AC5676">
        <v>0</v>
      </c>
      <c r="AD5676">
        <v>0</v>
      </c>
      <c r="AE5676">
        <v>130.12991357514045</v>
      </c>
    </row>
    <row r="5677" spans="1:31" x14ac:dyDescent="0.25">
      <c r="A5677">
        <v>1817687</v>
      </c>
      <c r="B5677">
        <v>1</v>
      </c>
      <c r="C5677" t="s">
        <v>80</v>
      </c>
      <c r="D5677" t="s">
        <v>84</v>
      </c>
      <c r="E5677" t="s">
        <v>193</v>
      </c>
      <c r="F5677" t="s">
        <v>16400</v>
      </c>
      <c r="G5677" t="s">
        <v>148</v>
      </c>
      <c r="H5677" t="s">
        <v>134</v>
      </c>
      <c r="I5677" t="s">
        <v>135</v>
      </c>
      <c r="J5677" t="s">
        <v>136</v>
      </c>
      <c r="K5677" t="s">
        <v>137</v>
      </c>
      <c r="L5677" t="s">
        <v>16401</v>
      </c>
      <c r="M5677" t="s">
        <v>16402</v>
      </c>
      <c r="N5677">
        <v>1.0819444439999999</v>
      </c>
      <c r="O5677">
        <v>0</v>
      </c>
      <c r="P5677">
        <v>81</v>
      </c>
      <c r="Q5677">
        <v>0</v>
      </c>
      <c r="R5677">
        <v>1</v>
      </c>
      <c r="S5677">
        <v>0</v>
      </c>
      <c r="T5677">
        <v>6</v>
      </c>
      <c r="U5677">
        <v>0</v>
      </c>
      <c r="V5677">
        <v>0</v>
      </c>
      <c r="W5677">
        <v>0</v>
      </c>
      <c r="X5677">
        <v>18.007847819674737</v>
      </c>
      <c r="Y5677">
        <v>0</v>
      </c>
      <c r="Z5677">
        <v>0.21893999820044444</v>
      </c>
      <c r="AA5677">
        <v>0</v>
      </c>
      <c r="AB5677">
        <v>10.499664164284598</v>
      </c>
      <c r="AC5677">
        <v>0</v>
      </c>
      <c r="AD5677">
        <v>0</v>
      </c>
      <c r="AE5677">
        <v>28.72645198215978</v>
      </c>
    </row>
    <row r="5678" spans="1:31" x14ac:dyDescent="0.25">
      <c r="A5678">
        <v>1818019</v>
      </c>
      <c r="B5678">
        <v>1</v>
      </c>
      <c r="C5678" t="s">
        <v>80</v>
      </c>
      <c r="D5678" t="s">
        <v>96</v>
      </c>
      <c r="E5678" t="s">
        <v>131</v>
      </c>
      <c r="F5678" t="s">
        <v>16403</v>
      </c>
      <c r="G5678" t="s">
        <v>209</v>
      </c>
      <c r="H5678" t="s">
        <v>134</v>
      </c>
      <c r="I5678" t="s">
        <v>135</v>
      </c>
      <c r="J5678" t="s">
        <v>136</v>
      </c>
      <c r="K5678" t="s">
        <v>137</v>
      </c>
      <c r="L5678" t="s">
        <v>16404</v>
      </c>
      <c r="M5678" t="s">
        <v>16405</v>
      </c>
      <c r="N5678">
        <v>2.7027777770000001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7.9446757774555565E-3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7.9446757774555565E-3</v>
      </c>
    </row>
    <row r="5679" spans="1:31" x14ac:dyDescent="0.25">
      <c r="A5679">
        <v>1817879</v>
      </c>
      <c r="B5679">
        <v>1</v>
      </c>
      <c r="C5679" t="s">
        <v>80</v>
      </c>
      <c r="D5679" t="s">
        <v>110</v>
      </c>
      <c r="E5679" t="s">
        <v>146</v>
      </c>
      <c r="F5679" t="s">
        <v>16406</v>
      </c>
      <c r="G5679" t="s">
        <v>2385</v>
      </c>
      <c r="H5679" t="s">
        <v>143</v>
      </c>
      <c r="I5679" t="s">
        <v>135</v>
      </c>
      <c r="J5679" t="s">
        <v>136</v>
      </c>
      <c r="K5679" t="s">
        <v>137</v>
      </c>
      <c r="L5679" t="s">
        <v>16216</v>
      </c>
      <c r="M5679" t="s">
        <v>16407</v>
      </c>
      <c r="N5679">
        <v>6.9083333329999999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2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240.6499719748933</v>
      </c>
      <c r="AC5679">
        <v>0</v>
      </c>
      <c r="AD5679">
        <v>0</v>
      </c>
      <c r="AE5679">
        <v>240.6499719748933</v>
      </c>
    </row>
    <row r="5680" spans="1:31" x14ac:dyDescent="0.25">
      <c r="A5680">
        <v>1817873</v>
      </c>
      <c r="B5680">
        <v>1</v>
      </c>
      <c r="C5680" t="s">
        <v>80</v>
      </c>
      <c r="D5680" t="s">
        <v>99</v>
      </c>
      <c r="E5680" t="s">
        <v>291</v>
      </c>
      <c r="F5680" t="s">
        <v>16408</v>
      </c>
      <c r="G5680" t="s">
        <v>424</v>
      </c>
      <c r="H5680" t="s">
        <v>134</v>
      </c>
      <c r="I5680" t="s">
        <v>135</v>
      </c>
      <c r="J5680" t="s">
        <v>136</v>
      </c>
      <c r="K5680" t="s">
        <v>137</v>
      </c>
      <c r="L5680" t="s">
        <v>16409</v>
      </c>
      <c r="M5680" t="s">
        <v>16410</v>
      </c>
      <c r="N5680">
        <v>2.1472222219999999</v>
      </c>
      <c r="O5680">
        <v>0</v>
      </c>
      <c r="P5680">
        <v>99</v>
      </c>
      <c r="Q5680">
        <v>0</v>
      </c>
      <c r="R5680">
        <v>0</v>
      </c>
      <c r="S5680">
        <v>0</v>
      </c>
      <c r="T5680">
        <v>7</v>
      </c>
      <c r="U5680">
        <v>0</v>
      </c>
      <c r="V5680">
        <v>0</v>
      </c>
      <c r="W5680">
        <v>0</v>
      </c>
      <c r="X5680">
        <v>40.936285831549398</v>
      </c>
      <c r="Y5680">
        <v>0</v>
      </c>
      <c r="Z5680">
        <v>0</v>
      </c>
      <c r="AA5680">
        <v>0</v>
      </c>
      <c r="AB5680">
        <v>1.2201263565429676</v>
      </c>
      <c r="AC5680">
        <v>0</v>
      </c>
      <c r="AD5680">
        <v>0</v>
      </c>
      <c r="AE5680">
        <v>42.156412188092368</v>
      </c>
    </row>
    <row r="5681" spans="1:31" x14ac:dyDescent="0.25">
      <c r="A5681">
        <v>1817484</v>
      </c>
      <c r="B5681">
        <v>1</v>
      </c>
      <c r="C5681" t="s">
        <v>80</v>
      </c>
      <c r="D5681" t="s">
        <v>82</v>
      </c>
      <c r="E5681" t="s">
        <v>326</v>
      </c>
      <c r="F5681" t="s">
        <v>16154</v>
      </c>
      <c r="G5681" t="s">
        <v>195</v>
      </c>
      <c r="H5681" t="s">
        <v>134</v>
      </c>
      <c r="I5681" t="s">
        <v>135</v>
      </c>
      <c r="J5681" t="s">
        <v>136</v>
      </c>
      <c r="K5681" t="s">
        <v>137</v>
      </c>
      <c r="L5681" t="s">
        <v>16411</v>
      </c>
      <c r="M5681" t="s">
        <v>16412</v>
      </c>
      <c r="N5681">
        <v>3.372777777</v>
      </c>
      <c r="O5681">
        <v>0</v>
      </c>
      <c r="P5681">
        <v>1</v>
      </c>
      <c r="Q5681">
        <v>0</v>
      </c>
      <c r="R5681">
        <v>0</v>
      </c>
      <c r="S5681">
        <v>0</v>
      </c>
      <c r="T5681">
        <v>66</v>
      </c>
      <c r="U5681">
        <v>0</v>
      </c>
      <c r="V5681">
        <v>0</v>
      </c>
      <c r="W5681">
        <v>0</v>
      </c>
      <c r="X5681">
        <v>8.7046880504750013E-3</v>
      </c>
      <c r="Y5681">
        <v>0</v>
      </c>
      <c r="Z5681">
        <v>0</v>
      </c>
      <c r="AA5681">
        <v>0</v>
      </c>
      <c r="AB5681">
        <v>45.107256414385226</v>
      </c>
      <c r="AC5681">
        <v>0</v>
      </c>
      <c r="AD5681">
        <v>0</v>
      </c>
      <c r="AE5681">
        <v>45.115961102435698</v>
      </c>
    </row>
    <row r="5682" spans="1:31" x14ac:dyDescent="0.25">
      <c r="A5682">
        <v>1817561</v>
      </c>
      <c r="B5682">
        <v>1</v>
      </c>
      <c r="C5682" t="s">
        <v>80</v>
      </c>
      <c r="D5682" t="s">
        <v>93</v>
      </c>
      <c r="E5682" t="s">
        <v>176</v>
      </c>
      <c r="F5682" t="s">
        <v>16413</v>
      </c>
      <c r="G5682" t="s">
        <v>263</v>
      </c>
      <c r="H5682" t="s">
        <v>143</v>
      </c>
      <c r="I5682" t="s">
        <v>135</v>
      </c>
      <c r="J5682" t="s">
        <v>136</v>
      </c>
      <c r="K5682" t="s">
        <v>159</v>
      </c>
      <c r="L5682" t="s">
        <v>16414</v>
      </c>
      <c r="M5682" t="s">
        <v>16415</v>
      </c>
      <c r="N5682">
        <v>5.4464472219999998</v>
      </c>
      <c r="O5682">
        <v>0</v>
      </c>
      <c r="P5682">
        <v>225</v>
      </c>
      <c r="Q5682">
        <v>3</v>
      </c>
      <c r="R5682">
        <v>161</v>
      </c>
      <c r="S5682">
        <v>0</v>
      </c>
      <c r="T5682">
        <v>80</v>
      </c>
      <c r="U5682">
        <v>0</v>
      </c>
      <c r="V5682">
        <v>0</v>
      </c>
      <c r="W5682">
        <v>0</v>
      </c>
      <c r="X5682">
        <v>212.23492307360115</v>
      </c>
      <c r="Y5682">
        <v>48.91043058983913</v>
      </c>
      <c r="Z5682">
        <v>682.96867187033774</v>
      </c>
      <c r="AA5682">
        <v>0</v>
      </c>
      <c r="AB5682">
        <v>377.72637524716657</v>
      </c>
      <c r="AC5682">
        <v>0</v>
      </c>
      <c r="AD5682">
        <v>0</v>
      </c>
      <c r="AE5682">
        <v>1321.8404007809445</v>
      </c>
    </row>
    <row r="5683" spans="1:31" x14ac:dyDescent="0.25">
      <c r="A5683">
        <v>1817796</v>
      </c>
      <c r="B5683">
        <v>1</v>
      </c>
      <c r="C5683" t="s">
        <v>80</v>
      </c>
      <c r="D5683" t="s">
        <v>96</v>
      </c>
      <c r="E5683" t="s">
        <v>131</v>
      </c>
      <c r="F5683" t="s">
        <v>16416</v>
      </c>
      <c r="G5683" t="s">
        <v>231</v>
      </c>
      <c r="H5683" t="s">
        <v>134</v>
      </c>
      <c r="I5683" t="s">
        <v>135</v>
      </c>
      <c r="J5683" t="s">
        <v>136</v>
      </c>
      <c r="K5683" t="s">
        <v>137</v>
      </c>
      <c r="L5683" t="s">
        <v>16417</v>
      </c>
      <c r="M5683" t="s">
        <v>16418</v>
      </c>
      <c r="N5683">
        <v>3.8786111110000001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1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0.15160827584577891</v>
      </c>
      <c r="AC5683">
        <v>0</v>
      </c>
      <c r="AD5683">
        <v>0</v>
      </c>
      <c r="AE5683">
        <v>0.15160827584577891</v>
      </c>
    </row>
    <row r="5684" spans="1:31" x14ac:dyDescent="0.25">
      <c r="A5684">
        <v>1817916</v>
      </c>
      <c r="B5684">
        <v>1</v>
      </c>
      <c r="C5684" t="s">
        <v>80</v>
      </c>
      <c r="D5684" t="s">
        <v>106</v>
      </c>
      <c r="E5684" t="s">
        <v>131</v>
      </c>
      <c r="F5684" t="s">
        <v>16419</v>
      </c>
      <c r="G5684" t="s">
        <v>209</v>
      </c>
      <c r="H5684" t="s">
        <v>134</v>
      </c>
      <c r="I5684" t="s">
        <v>135</v>
      </c>
      <c r="J5684" t="s">
        <v>136</v>
      </c>
      <c r="K5684" t="s">
        <v>137</v>
      </c>
      <c r="L5684" t="s">
        <v>16420</v>
      </c>
      <c r="M5684" t="s">
        <v>16421</v>
      </c>
      <c r="N5684">
        <v>1.228888888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0.31977879230286221</v>
      </c>
      <c r="Y5684">
        <v>0</v>
      </c>
      <c r="Z5684">
        <v>0</v>
      </c>
      <c r="AA5684">
        <v>0</v>
      </c>
      <c r="AB5684">
        <v>0.20418788145912004</v>
      </c>
      <c r="AC5684">
        <v>0</v>
      </c>
      <c r="AD5684">
        <v>0</v>
      </c>
      <c r="AE5684">
        <v>0.52396667376198225</v>
      </c>
    </row>
    <row r="5685" spans="1:31" x14ac:dyDescent="0.25">
      <c r="A5685">
        <v>1817939</v>
      </c>
      <c r="B5685">
        <v>1</v>
      </c>
      <c r="C5685" t="s">
        <v>80</v>
      </c>
      <c r="D5685" t="s">
        <v>94</v>
      </c>
      <c r="E5685" t="s">
        <v>193</v>
      </c>
      <c r="F5685" t="s">
        <v>16422</v>
      </c>
      <c r="G5685" t="s">
        <v>279</v>
      </c>
      <c r="H5685" t="s">
        <v>134</v>
      </c>
      <c r="I5685" t="s">
        <v>135</v>
      </c>
      <c r="J5685" t="s">
        <v>136</v>
      </c>
      <c r="K5685" t="s">
        <v>137</v>
      </c>
      <c r="L5685" t="s">
        <v>16423</v>
      </c>
      <c r="M5685" t="s">
        <v>16424</v>
      </c>
      <c r="N5685">
        <v>0.40111111100000002</v>
      </c>
      <c r="O5685">
        <v>0</v>
      </c>
      <c r="P5685">
        <v>75</v>
      </c>
      <c r="Q5685">
        <v>0</v>
      </c>
      <c r="R5685">
        <v>0</v>
      </c>
      <c r="S5685">
        <v>0</v>
      </c>
      <c r="T5685">
        <v>2</v>
      </c>
      <c r="U5685">
        <v>0</v>
      </c>
      <c r="V5685">
        <v>0</v>
      </c>
      <c r="W5685">
        <v>0</v>
      </c>
      <c r="X5685">
        <v>8.2592658224581204</v>
      </c>
      <c r="Y5685">
        <v>0</v>
      </c>
      <c r="Z5685">
        <v>0</v>
      </c>
      <c r="AA5685">
        <v>0</v>
      </c>
      <c r="AB5685">
        <v>0.10882640671652001</v>
      </c>
      <c r="AC5685">
        <v>0</v>
      </c>
      <c r="AD5685">
        <v>0</v>
      </c>
      <c r="AE5685">
        <v>8.3680922291746409</v>
      </c>
    </row>
    <row r="5686" spans="1:31" x14ac:dyDescent="0.25">
      <c r="A5686">
        <v>1817461</v>
      </c>
      <c r="B5686">
        <v>1</v>
      </c>
      <c r="C5686" t="s">
        <v>81</v>
      </c>
      <c r="D5686" t="s">
        <v>112</v>
      </c>
      <c r="E5686" t="s">
        <v>131</v>
      </c>
      <c r="F5686" t="s">
        <v>16425</v>
      </c>
      <c r="G5686" t="s">
        <v>231</v>
      </c>
      <c r="H5686" t="s">
        <v>134</v>
      </c>
      <c r="I5686" t="s">
        <v>135</v>
      </c>
      <c r="J5686" t="s">
        <v>136</v>
      </c>
      <c r="K5686" t="s">
        <v>137</v>
      </c>
      <c r="L5686" t="s">
        <v>16426</v>
      </c>
      <c r="M5686" t="s">
        <v>16427</v>
      </c>
      <c r="N5686">
        <v>4.1769444440000001</v>
      </c>
      <c r="O5686">
        <v>0</v>
      </c>
      <c r="P5686">
        <v>2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1.0815621584112334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1.0815621584112334</v>
      </c>
    </row>
    <row r="5687" spans="1:31" x14ac:dyDescent="0.25">
      <c r="A5687">
        <v>1817853</v>
      </c>
      <c r="B5687">
        <v>1</v>
      </c>
      <c r="C5687" t="s">
        <v>80</v>
      </c>
      <c r="D5687" t="s">
        <v>96</v>
      </c>
      <c r="E5687" t="s">
        <v>146</v>
      </c>
      <c r="F5687" t="s">
        <v>12999</v>
      </c>
      <c r="G5687" t="s">
        <v>170</v>
      </c>
      <c r="H5687" t="s">
        <v>143</v>
      </c>
      <c r="I5687" t="s">
        <v>135</v>
      </c>
      <c r="J5687" t="s">
        <v>136</v>
      </c>
      <c r="K5687" t="s">
        <v>137</v>
      </c>
      <c r="L5687" t="s">
        <v>16428</v>
      </c>
      <c r="M5687" t="s">
        <v>16429</v>
      </c>
      <c r="N5687">
        <v>0.56361111100000005</v>
      </c>
      <c r="O5687">
        <v>0</v>
      </c>
      <c r="P5687">
        <v>0</v>
      </c>
      <c r="Q5687">
        <v>0</v>
      </c>
      <c r="R5687">
        <v>0</v>
      </c>
      <c r="S5687">
        <v>2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45.712198499883328</v>
      </c>
      <c r="AB5687">
        <v>0</v>
      </c>
      <c r="AC5687">
        <v>0</v>
      </c>
      <c r="AD5687">
        <v>0</v>
      </c>
      <c r="AE5687">
        <v>45.712198499883328</v>
      </c>
    </row>
    <row r="5688" spans="1:31" x14ac:dyDescent="0.25">
      <c r="A5688">
        <v>1817504</v>
      </c>
      <c r="B5688">
        <v>1</v>
      </c>
      <c r="C5688" t="s">
        <v>80</v>
      </c>
      <c r="D5688" t="s">
        <v>103</v>
      </c>
      <c r="E5688" t="s">
        <v>193</v>
      </c>
      <c r="F5688" t="s">
        <v>15553</v>
      </c>
      <c r="G5688" t="s">
        <v>235</v>
      </c>
      <c r="H5688" t="s">
        <v>134</v>
      </c>
      <c r="I5688" t="s">
        <v>135</v>
      </c>
      <c r="J5688" t="s">
        <v>136</v>
      </c>
      <c r="K5688" t="s">
        <v>137</v>
      </c>
      <c r="L5688" t="s">
        <v>16430</v>
      </c>
      <c r="M5688" t="s">
        <v>16431</v>
      </c>
      <c r="N5688">
        <v>0.39805555500000001</v>
      </c>
      <c r="O5688">
        <v>0</v>
      </c>
      <c r="P5688">
        <v>4</v>
      </c>
      <c r="Q5688">
        <v>0</v>
      </c>
      <c r="R5688">
        <v>4</v>
      </c>
      <c r="S5688">
        <v>0</v>
      </c>
      <c r="T5688">
        <v>5</v>
      </c>
      <c r="U5688">
        <v>0</v>
      </c>
      <c r="V5688">
        <v>0</v>
      </c>
      <c r="W5688">
        <v>0</v>
      </c>
      <c r="X5688">
        <v>0.96320280828614435</v>
      </c>
      <c r="Y5688">
        <v>0</v>
      </c>
      <c r="Z5688">
        <v>2.0759111832993149</v>
      </c>
      <c r="AA5688">
        <v>0</v>
      </c>
      <c r="AB5688">
        <v>1.6337091037369242</v>
      </c>
      <c r="AC5688">
        <v>0</v>
      </c>
      <c r="AD5688">
        <v>0</v>
      </c>
      <c r="AE5688">
        <v>4.6728230953223839</v>
      </c>
    </row>
    <row r="5689" spans="1:31" x14ac:dyDescent="0.25">
      <c r="A5689">
        <v>1817790</v>
      </c>
      <c r="B5689">
        <v>1</v>
      </c>
      <c r="C5689" t="s">
        <v>81</v>
      </c>
      <c r="D5689" t="s">
        <v>112</v>
      </c>
      <c r="E5689" t="s">
        <v>291</v>
      </c>
      <c r="F5689" t="s">
        <v>14186</v>
      </c>
      <c r="G5689" t="s">
        <v>235</v>
      </c>
      <c r="H5689" t="s">
        <v>134</v>
      </c>
      <c r="I5689" t="s">
        <v>135</v>
      </c>
      <c r="J5689" t="s">
        <v>136</v>
      </c>
      <c r="K5689" t="s">
        <v>137</v>
      </c>
      <c r="L5689" t="s">
        <v>16432</v>
      </c>
      <c r="M5689" t="s">
        <v>16433</v>
      </c>
      <c r="N5689">
        <v>6.46</v>
      </c>
      <c r="O5689">
        <v>0</v>
      </c>
      <c r="P5689">
        <v>0</v>
      </c>
      <c r="Q5689">
        <v>0</v>
      </c>
      <c r="R5689">
        <v>4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8.719487567760055E-2</v>
      </c>
      <c r="AA5689">
        <v>0</v>
      </c>
      <c r="AB5689">
        <v>0</v>
      </c>
      <c r="AC5689">
        <v>0</v>
      </c>
      <c r="AD5689">
        <v>0</v>
      </c>
      <c r="AE5689">
        <v>8.719487567760055E-2</v>
      </c>
    </row>
    <row r="5690" spans="1:31" x14ac:dyDescent="0.25">
      <c r="A5690">
        <v>1817498</v>
      </c>
      <c r="B5690">
        <v>1</v>
      </c>
      <c r="C5690" t="s">
        <v>80</v>
      </c>
      <c r="D5690" t="s">
        <v>105</v>
      </c>
      <c r="E5690" t="s">
        <v>339</v>
      </c>
      <c r="F5690" t="s">
        <v>9533</v>
      </c>
      <c r="G5690" t="s">
        <v>142</v>
      </c>
      <c r="H5690" t="s">
        <v>143</v>
      </c>
      <c r="I5690" t="s">
        <v>135</v>
      </c>
      <c r="J5690" t="s">
        <v>136</v>
      </c>
      <c r="K5690" t="s">
        <v>137</v>
      </c>
      <c r="L5690" t="s">
        <v>16434</v>
      </c>
      <c r="M5690" t="s">
        <v>16435</v>
      </c>
      <c r="N5690">
        <v>0.57444444400000005</v>
      </c>
      <c r="O5690">
        <v>1</v>
      </c>
      <c r="P5690">
        <v>4586</v>
      </c>
      <c r="Q5690">
        <v>8</v>
      </c>
      <c r="R5690">
        <v>7</v>
      </c>
      <c r="S5690">
        <v>27</v>
      </c>
      <c r="T5690">
        <v>300</v>
      </c>
      <c r="U5690">
        <v>10</v>
      </c>
      <c r="V5690">
        <v>19</v>
      </c>
      <c r="W5690">
        <v>0.23499859518880004</v>
      </c>
      <c r="X5690">
        <v>544.08431325638321</v>
      </c>
      <c r="Y5690">
        <v>39.81886921794711</v>
      </c>
      <c r="Z5690">
        <v>1.2128808722835001</v>
      </c>
      <c r="AA5690">
        <v>155.39320290148345</v>
      </c>
      <c r="AB5690">
        <v>135.97499417170846</v>
      </c>
      <c r="AC5690">
        <v>972.51095793491686</v>
      </c>
      <c r="AD5690">
        <v>240.96073055558509</v>
      </c>
      <c r="AE5690">
        <v>2090.1909475054963</v>
      </c>
    </row>
    <row r="5691" spans="1:31" x14ac:dyDescent="0.25">
      <c r="A5691">
        <v>1817667</v>
      </c>
      <c r="B5691">
        <v>1</v>
      </c>
      <c r="C5691" t="s">
        <v>80</v>
      </c>
      <c r="D5691" t="s">
        <v>85</v>
      </c>
      <c r="E5691" t="s">
        <v>193</v>
      </c>
      <c r="F5691" t="s">
        <v>16436</v>
      </c>
      <c r="G5691" t="s">
        <v>279</v>
      </c>
      <c r="H5691" t="s">
        <v>134</v>
      </c>
      <c r="I5691" t="s">
        <v>135</v>
      </c>
      <c r="J5691" t="s">
        <v>136</v>
      </c>
      <c r="K5691" t="s">
        <v>137</v>
      </c>
      <c r="L5691" t="s">
        <v>16437</v>
      </c>
      <c r="M5691" t="s">
        <v>16438</v>
      </c>
      <c r="N5691">
        <v>4.3513888879999998</v>
      </c>
      <c r="O5691">
        <v>0</v>
      </c>
      <c r="P5691">
        <v>76</v>
      </c>
      <c r="Q5691">
        <v>0</v>
      </c>
      <c r="R5691">
        <v>0</v>
      </c>
      <c r="S5691">
        <v>0</v>
      </c>
      <c r="T5691">
        <v>25</v>
      </c>
      <c r="U5691">
        <v>0</v>
      </c>
      <c r="V5691">
        <v>0</v>
      </c>
      <c r="W5691">
        <v>0</v>
      </c>
      <c r="X5691">
        <v>84.291187230254693</v>
      </c>
      <c r="Y5691">
        <v>0</v>
      </c>
      <c r="Z5691">
        <v>0</v>
      </c>
      <c r="AA5691">
        <v>0</v>
      </c>
      <c r="AB5691">
        <v>47.105611929881789</v>
      </c>
      <c r="AC5691">
        <v>0</v>
      </c>
      <c r="AD5691">
        <v>0</v>
      </c>
      <c r="AE5691">
        <v>131.39679916013648</v>
      </c>
    </row>
    <row r="5692" spans="1:31" x14ac:dyDescent="0.25">
      <c r="A5692">
        <v>1817521</v>
      </c>
      <c r="B5692">
        <v>1</v>
      </c>
      <c r="C5692" t="s">
        <v>80</v>
      </c>
      <c r="D5692" t="s">
        <v>84</v>
      </c>
      <c r="E5692" t="s">
        <v>131</v>
      </c>
      <c r="F5692" t="s">
        <v>16439</v>
      </c>
      <c r="G5692" t="s">
        <v>231</v>
      </c>
      <c r="H5692" t="s">
        <v>134</v>
      </c>
      <c r="I5692" t="s">
        <v>135</v>
      </c>
      <c r="J5692" t="s">
        <v>136</v>
      </c>
      <c r="K5692" t="s">
        <v>137</v>
      </c>
      <c r="L5692" t="s">
        <v>16440</v>
      </c>
      <c r="M5692" t="s">
        <v>16441</v>
      </c>
      <c r="N5692">
        <v>3.477777777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1.1822593144296667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1.1822593144296667</v>
      </c>
    </row>
    <row r="5693" spans="1:31" x14ac:dyDescent="0.25">
      <c r="A5693">
        <v>1817876</v>
      </c>
      <c r="B5693">
        <v>1</v>
      </c>
      <c r="C5693" t="s">
        <v>80</v>
      </c>
      <c r="D5693" t="s">
        <v>83</v>
      </c>
      <c r="E5693" t="s">
        <v>131</v>
      </c>
      <c r="F5693" t="s">
        <v>16442</v>
      </c>
      <c r="G5693" t="s">
        <v>209</v>
      </c>
      <c r="H5693" t="s">
        <v>134</v>
      </c>
      <c r="I5693" t="s">
        <v>135</v>
      </c>
      <c r="J5693" t="s">
        <v>136</v>
      </c>
      <c r="K5693" t="s">
        <v>137</v>
      </c>
      <c r="L5693" t="s">
        <v>16443</v>
      </c>
      <c r="M5693" t="s">
        <v>16444</v>
      </c>
      <c r="N5693">
        <v>1.698055555</v>
      </c>
      <c r="O5693">
        <v>0</v>
      </c>
      <c r="P5693">
        <v>21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11.361197886846483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11.361197886846483</v>
      </c>
    </row>
    <row r="5694" spans="1:31" x14ac:dyDescent="0.25">
      <c r="A5694">
        <v>1817936</v>
      </c>
      <c r="B5694">
        <v>1</v>
      </c>
      <c r="C5694" t="s">
        <v>80</v>
      </c>
      <c r="D5694" t="s">
        <v>100</v>
      </c>
      <c r="E5694" t="s">
        <v>176</v>
      </c>
      <c r="F5694" t="s">
        <v>12020</v>
      </c>
      <c r="G5694" t="s">
        <v>142</v>
      </c>
      <c r="H5694" t="s">
        <v>143</v>
      </c>
      <c r="I5694" t="s">
        <v>135</v>
      </c>
      <c r="J5694" t="s">
        <v>136</v>
      </c>
      <c r="K5694" t="s">
        <v>137</v>
      </c>
      <c r="L5694" t="s">
        <v>16445</v>
      </c>
      <c r="M5694" t="s">
        <v>16446</v>
      </c>
      <c r="N5694">
        <v>0.164722222</v>
      </c>
      <c r="O5694">
        <v>4</v>
      </c>
      <c r="P5694">
        <v>316</v>
      </c>
      <c r="Q5694">
        <v>3</v>
      </c>
      <c r="R5694">
        <v>59</v>
      </c>
      <c r="S5694">
        <v>14</v>
      </c>
      <c r="T5694">
        <v>79</v>
      </c>
      <c r="U5694">
        <v>5</v>
      </c>
      <c r="V5694">
        <v>0</v>
      </c>
      <c r="W5694">
        <v>0.44506991264661749</v>
      </c>
      <c r="X5694">
        <v>22.559619664738527</v>
      </c>
      <c r="Y5694">
        <v>0.72866648100045339</v>
      </c>
      <c r="Z5694">
        <v>7.7691247312065732</v>
      </c>
      <c r="AA5694">
        <v>13.098609457095364</v>
      </c>
      <c r="AB5694">
        <v>8.2541247944531051</v>
      </c>
      <c r="AC5694">
        <v>36.885104904004336</v>
      </c>
      <c r="AD5694">
        <v>0</v>
      </c>
      <c r="AE5694">
        <v>89.740319945144975</v>
      </c>
    </row>
    <row r="5695" spans="1:31" x14ac:dyDescent="0.25">
      <c r="A5695">
        <v>1817982</v>
      </c>
      <c r="B5695">
        <v>1</v>
      </c>
      <c r="C5695" t="s">
        <v>80</v>
      </c>
      <c r="D5695" t="s">
        <v>103</v>
      </c>
      <c r="E5695" t="s">
        <v>193</v>
      </c>
      <c r="F5695" t="s">
        <v>16447</v>
      </c>
      <c r="G5695" t="s">
        <v>373</v>
      </c>
      <c r="H5695" t="s">
        <v>134</v>
      </c>
      <c r="I5695" t="s">
        <v>135</v>
      </c>
      <c r="J5695" t="s">
        <v>136</v>
      </c>
      <c r="K5695" t="s">
        <v>137</v>
      </c>
      <c r="L5695" t="s">
        <v>16448</v>
      </c>
      <c r="M5695" t="s">
        <v>16449</v>
      </c>
      <c r="N5695">
        <v>0.96499999999999997</v>
      </c>
      <c r="O5695">
        <v>0</v>
      </c>
      <c r="P5695">
        <v>254</v>
      </c>
      <c r="Q5695">
        <v>0</v>
      </c>
      <c r="R5695">
        <v>0</v>
      </c>
      <c r="S5695">
        <v>0</v>
      </c>
      <c r="T5695">
        <v>8</v>
      </c>
      <c r="U5695">
        <v>0</v>
      </c>
      <c r="V5695">
        <v>0</v>
      </c>
      <c r="W5695">
        <v>0</v>
      </c>
      <c r="X5695">
        <v>84.873232336713812</v>
      </c>
      <c r="Y5695">
        <v>0</v>
      </c>
      <c r="Z5695">
        <v>0</v>
      </c>
      <c r="AA5695">
        <v>0</v>
      </c>
      <c r="AB5695">
        <v>3.2982926677122757</v>
      </c>
      <c r="AC5695">
        <v>0</v>
      </c>
      <c r="AD5695">
        <v>0</v>
      </c>
      <c r="AE5695">
        <v>88.171525004426087</v>
      </c>
    </row>
    <row r="5696" spans="1:31" x14ac:dyDescent="0.25">
      <c r="A5696">
        <v>1817481</v>
      </c>
      <c r="B5696">
        <v>1</v>
      </c>
      <c r="C5696" t="s">
        <v>81</v>
      </c>
      <c r="D5696" t="s">
        <v>117</v>
      </c>
      <c r="E5696" t="s">
        <v>176</v>
      </c>
      <c r="F5696" t="s">
        <v>9789</v>
      </c>
      <c r="G5696" t="s">
        <v>142</v>
      </c>
      <c r="H5696" t="s">
        <v>143</v>
      </c>
      <c r="I5696" t="s">
        <v>135</v>
      </c>
      <c r="J5696" t="s">
        <v>136</v>
      </c>
      <c r="K5696" t="s">
        <v>137</v>
      </c>
      <c r="L5696" t="s">
        <v>16450</v>
      </c>
      <c r="M5696" t="s">
        <v>16451</v>
      </c>
      <c r="N5696">
        <v>8.8888887999999999E-2</v>
      </c>
      <c r="O5696">
        <v>4</v>
      </c>
      <c r="P5696">
        <v>2190</v>
      </c>
      <c r="Q5696">
        <v>86</v>
      </c>
      <c r="R5696">
        <v>232</v>
      </c>
      <c r="S5696">
        <v>8</v>
      </c>
      <c r="T5696">
        <v>85</v>
      </c>
      <c r="U5696">
        <v>0</v>
      </c>
      <c r="V5696">
        <v>0</v>
      </c>
      <c r="W5696">
        <v>4.4491428071822214E-2</v>
      </c>
      <c r="X5696">
        <v>17.671547105110381</v>
      </c>
      <c r="Y5696">
        <v>15.422421496185603</v>
      </c>
      <c r="Z5696">
        <v>1.9068282364069347</v>
      </c>
      <c r="AA5696">
        <v>1.4635650188110221</v>
      </c>
      <c r="AB5696">
        <v>3.0316224930929789</v>
      </c>
      <c r="AC5696">
        <v>0</v>
      </c>
      <c r="AD5696">
        <v>0</v>
      </c>
      <c r="AE5696">
        <v>39.540475777678751</v>
      </c>
    </row>
    <row r="5697" spans="1:31" x14ac:dyDescent="0.25">
      <c r="A5697">
        <v>1818022</v>
      </c>
      <c r="B5697">
        <v>1</v>
      </c>
      <c r="C5697" t="s">
        <v>80</v>
      </c>
      <c r="D5697" t="s">
        <v>99</v>
      </c>
      <c r="E5697" t="s">
        <v>193</v>
      </c>
      <c r="F5697" t="s">
        <v>16452</v>
      </c>
      <c r="G5697" t="s">
        <v>235</v>
      </c>
      <c r="H5697" t="s">
        <v>134</v>
      </c>
      <c r="I5697" t="s">
        <v>135</v>
      </c>
      <c r="J5697" t="s">
        <v>136</v>
      </c>
      <c r="K5697" t="s">
        <v>137</v>
      </c>
      <c r="L5697" t="s">
        <v>16453</v>
      </c>
      <c r="M5697" t="s">
        <v>16454</v>
      </c>
      <c r="N5697">
        <v>0.763055555</v>
      </c>
      <c r="O5697">
        <v>0</v>
      </c>
      <c r="P5697">
        <v>6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0.47830332383802082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0.47830332383802082</v>
      </c>
    </row>
    <row r="5698" spans="1:31" x14ac:dyDescent="0.25">
      <c r="A5698">
        <v>1817581</v>
      </c>
      <c r="B5698">
        <v>1</v>
      </c>
      <c r="C5698" t="s">
        <v>80</v>
      </c>
      <c r="D5698" t="s">
        <v>83</v>
      </c>
      <c r="E5698" t="s">
        <v>193</v>
      </c>
      <c r="F5698" t="s">
        <v>7693</v>
      </c>
      <c r="G5698" t="s">
        <v>475</v>
      </c>
      <c r="H5698" t="s">
        <v>134</v>
      </c>
      <c r="I5698" t="s">
        <v>135</v>
      </c>
      <c r="J5698" t="s">
        <v>136</v>
      </c>
      <c r="K5698" t="s">
        <v>137</v>
      </c>
      <c r="L5698" t="s">
        <v>16455</v>
      </c>
      <c r="M5698" t="s">
        <v>16456</v>
      </c>
      <c r="N5698">
        <v>0.705555555</v>
      </c>
      <c r="O5698">
        <v>0</v>
      </c>
      <c r="P5698">
        <v>96</v>
      </c>
      <c r="Q5698">
        <v>0</v>
      </c>
      <c r="R5698">
        <v>0</v>
      </c>
      <c r="S5698">
        <v>0</v>
      </c>
      <c r="T5698">
        <v>14</v>
      </c>
      <c r="U5698">
        <v>0</v>
      </c>
      <c r="V5698">
        <v>0</v>
      </c>
      <c r="W5698">
        <v>0</v>
      </c>
      <c r="X5698">
        <v>14.256537149253317</v>
      </c>
      <c r="Y5698">
        <v>0</v>
      </c>
      <c r="Z5698">
        <v>0</v>
      </c>
      <c r="AA5698">
        <v>0</v>
      </c>
      <c r="AB5698">
        <v>2.1734918124515614</v>
      </c>
      <c r="AC5698">
        <v>0</v>
      </c>
      <c r="AD5698">
        <v>0</v>
      </c>
      <c r="AE5698">
        <v>16.430028961704878</v>
      </c>
    </row>
    <row r="5699" spans="1:31" x14ac:dyDescent="0.25">
      <c r="A5699">
        <v>1817730</v>
      </c>
      <c r="B5699">
        <v>1</v>
      </c>
      <c r="C5699" t="s">
        <v>80</v>
      </c>
      <c r="D5699" t="s">
        <v>99</v>
      </c>
      <c r="E5699" t="s">
        <v>131</v>
      </c>
      <c r="F5699" t="s">
        <v>16457</v>
      </c>
      <c r="G5699" t="s">
        <v>231</v>
      </c>
      <c r="H5699" t="s">
        <v>134</v>
      </c>
      <c r="I5699" t="s">
        <v>135</v>
      </c>
      <c r="J5699" t="s">
        <v>136</v>
      </c>
      <c r="K5699" t="s">
        <v>137</v>
      </c>
      <c r="L5699" t="s">
        <v>16458</v>
      </c>
      <c r="M5699" t="s">
        <v>16459</v>
      </c>
      <c r="N5699">
        <v>7.1569444439999996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4.7089217677539619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4.7089217677539619</v>
      </c>
    </row>
    <row r="5700" spans="1:31" x14ac:dyDescent="0.25">
      <c r="A5700">
        <v>1817893</v>
      </c>
      <c r="B5700">
        <v>1</v>
      </c>
      <c r="C5700" t="s">
        <v>80</v>
      </c>
      <c r="D5700" t="s">
        <v>95</v>
      </c>
      <c r="E5700" t="s">
        <v>339</v>
      </c>
      <c r="F5700" t="s">
        <v>16460</v>
      </c>
      <c r="G5700" t="s">
        <v>142</v>
      </c>
      <c r="H5700" t="s">
        <v>143</v>
      </c>
      <c r="I5700" t="s">
        <v>135</v>
      </c>
      <c r="J5700" t="s">
        <v>136</v>
      </c>
      <c r="K5700" t="s">
        <v>137</v>
      </c>
      <c r="L5700" t="s">
        <v>16461</v>
      </c>
      <c r="M5700" t="s">
        <v>16462</v>
      </c>
      <c r="N5700">
        <v>0.31694444399999999</v>
      </c>
      <c r="O5700">
        <v>0</v>
      </c>
      <c r="P5700">
        <v>0</v>
      </c>
      <c r="Q5700">
        <v>0</v>
      </c>
      <c r="R5700">
        <v>0</v>
      </c>
      <c r="S5700">
        <v>3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157.80763684608002</v>
      </c>
      <c r="AB5700">
        <v>0</v>
      </c>
      <c r="AC5700">
        <v>0</v>
      </c>
      <c r="AD5700">
        <v>0</v>
      </c>
      <c r="AE5700">
        <v>157.80763684608002</v>
      </c>
    </row>
    <row r="5701" spans="1:31" x14ac:dyDescent="0.25">
      <c r="A5701">
        <v>1817962</v>
      </c>
      <c r="B5701">
        <v>1</v>
      </c>
      <c r="C5701" t="s">
        <v>81</v>
      </c>
      <c r="D5701" t="s">
        <v>128</v>
      </c>
      <c r="E5701" t="s">
        <v>146</v>
      </c>
      <c r="F5701" t="s">
        <v>16463</v>
      </c>
      <c r="G5701" t="s">
        <v>142</v>
      </c>
      <c r="H5701" t="s">
        <v>143</v>
      </c>
      <c r="I5701" t="s">
        <v>135</v>
      </c>
      <c r="J5701" t="s">
        <v>136</v>
      </c>
      <c r="K5701" t="s">
        <v>137</v>
      </c>
      <c r="L5701" t="s">
        <v>16464</v>
      </c>
      <c r="M5701" t="s">
        <v>16465</v>
      </c>
      <c r="N5701">
        <v>2.9325000000000001</v>
      </c>
      <c r="O5701">
        <v>0</v>
      </c>
      <c r="P5701">
        <v>15</v>
      </c>
      <c r="Q5701">
        <v>0</v>
      </c>
      <c r="R5701">
        <v>19</v>
      </c>
      <c r="S5701">
        <v>8</v>
      </c>
      <c r="T5701">
        <v>4</v>
      </c>
      <c r="U5701">
        <v>2</v>
      </c>
      <c r="V5701">
        <v>0</v>
      </c>
      <c r="W5701">
        <v>0</v>
      </c>
      <c r="X5701">
        <v>15.267379898650438</v>
      </c>
      <c r="Y5701">
        <v>0</v>
      </c>
      <c r="Z5701">
        <v>17.06963233457051</v>
      </c>
      <c r="AA5701">
        <v>1062.2530406933374</v>
      </c>
      <c r="AB5701">
        <v>26.622868045437723</v>
      </c>
      <c r="AC5701">
        <v>142.74425852066611</v>
      </c>
      <c r="AD5701">
        <v>0</v>
      </c>
      <c r="AE5701">
        <v>1263.9571794926624</v>
      </c>
    </row>
    <row r="5702" spans="1:31" x14ac:dyDescent="0.25">
      <c r="A5702">
        <v>1817793</v>
      </c>
      <c r="B5702">
        <v>1</v>
      </c>
      <c r="C5702" t="s">
        <v>80</v>
      </c>
      <c r="D5702" t="s">
        <v>103</v>
      </c>
      <c r="E5702" t="s">
        <v>131</v>
      </c>
      <c r="F5702" t="s">
        <v>16466</v>
      </c>
      <c r="G5702" t="s">
        <v>133</v>
      </c>
      <c r="H5702" t="s">
        <v>134</v>
      </c>
      <c r="I5702" t="s">
        <v>135</v>
      </c>
      <c r="J5702" t="s">
        <v>136</v>
      </c>
      <c r="K5702" t="s">
        <v>137</v>
      </c>
      <c r="L5702" t="s">
        <v>16467</v>
      </c>
      <c r="M5702" t="s">
        <v>16468</v>
      </c>
      <c r="N5702">
        <v>0.80833333299999999</v>
      </c>
      <c r="O5702">
        <v>0</v>
      </c>
      <c r="P5702">
        <v>2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0.13058533424537253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0.13058533424537253</v>
      </c>
    </row>
    <row r="5703" spans="1:31" x14ac:dyDescent="0.25">
      <c r="A5703">
        <v>1817899</v>
      </c>
      <c r="B5703">
        <v>1</v>
      </c>
      <c r="C5703" t="s">
        <v>80</v>
      </c>
      <c r="D5703" t="s">
        <v>83</v>
      </c>
      <c r="E5703" t="s">
        <v>131</v>
      </c>
      <c r="F5703" t="s">
        <v>16469</v>
      </c>
      <c r="G5703" t="s">
        <v>209</v>
      </c>
      <c r="H5703" t="s">
        <v>134</v>
      </c>
      <c r="I5703" t="s">
        <v>135</v>
      </c>
      <c r="J5703" t="s">
        <v>136</v>
      </c>
      <c r="K5703" t="s">
        <v>137</v>
      </c>
      <c r="L5703" t="s">
        <v>16470</v>
      </c>
      <c r="M5703" t="s">
        <v>16471</v>
      </c>
      <c r="N5703">
        <v>2.1611111109999999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6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3.2015804731886566</v>
      </c>
      <c r="AC5703">
        <v>0</v>
      </c>
      <c r="AD5703">
        <v>0</v>
      </c>
      <c r="AE5703">
        <v>3.2015804731886566</v>
      </c>
    </row>
    <row r="5704" spans="1:31" x14ac:dyDescent="0.25">
      <c r="A5704">
        <v>1817664</v>
      </c>
      <c r="B5704">
        <v>1</v>
      </c>
      <c r="C5704" t="s">
        <v>80</v>
      </c>
      <c r="D5704" t="s">
        <v>105</v>
      </c>
      <c r="E5704" t="s">
        <v>193</v>
      </c>
      <c r="F5704" t="s">
        <v>16472</v>
      </c>
      <c r="G5704" t="s">
        <v>195</v>
      </c>
      <c r="H5704" t="s">
        <v>134</v>
      </c>
      <c r="I5704" t="s">
        <v>135</v>
      </c>
      <c r="J5704" t="s">
        <v>136</v>
      </c>
      <c r="K5704" t="s">
        <v>137</v>
      </c>
      <c r="L5704" t="s">
        <v>16473</v>
      </c>
      <c r="M5704" t="s">
        <v>16474</v>
      </c>
      <c r="N5704">
        <v>2.0547222220000001</v>
      </c>
      <c r="O5704">
        <v>0</v>
      </c>
      <c r="P5704">
        <v>44</v>
      </c>
      <c r="Q5704">
        <v>0</v>
      </c>
      <c r="R5704">
        <v>1</v>
      </c>
      <c r="S5704">
        <v>0</v>
      </c>
      <c r="T5704">
        <v>8</v>
      </c>
      <c r="U5704">
        <v>0</v>
      </c>
      <c r="V5704">
        <v>0</v>
      </c>
      <c r="W5704">
        <v>0</v>
      </c>
      <c r="X5704">
        <v>18.643460286689134</v>
      </c>
      <c r="Y5704">
        <v>0</v>
      </c>
      <c r="Z5704">
        <v>1.9035697056644112</v>
      </c>
      <c r="AA5704">
        <v>0</v>
      </c>
      <c r="AB5704">
        <v>18.384868866194285</v>
      </c>
      <c r="AC5704">
        <v>0</v>
      </c>
      <c r="AD5704">
        <v>0</v>
      </c>
      <c r="AE5704">
        <v>38.931898858547825</v>
      </c>
    </row>
    <row r="5705" spans="1:31" x14ac:dyDescent="0.25">
      <c r="A5705">
        <v>1817458</v>
      </c>
      <c r="B5705">
        <v>1</v>
      </c>
      <c r="C5705" t="s">
        <v>80</v>
      </c>
      <c r="D5705" t="s">
        <v>82</v>
      </c>
      <c r="E5705" t="s">
        <v>291</v>
      </c>
      <c r="F5705" t="s">
        <v>16475</v>
      </c>
      <c r="G5705" t="s">
        <v>195</v>
      </c>
      <c r="H5705" t="s">
        <v>134</v>
      </c>
      <c r="I5705" t="s">
        <v>135</v>
      </c>
      <c r="J5705" t="s">
        <v>136</v>
      </c>
      <c r="K5705" t="s">
        <v>137</v>
      </c>
      <c r="L5705" t="s">
        <v>16476</v>
      </c>
      <c r="M5705" t="s">
        <v>16477</v>
      </c>
      <c r="N5705">
        <v>8.7855555550000002</v>
      </c>
      <c r="O5705">
        <v>0</v>
      </c>
      <c r="P5705">
        <v>967</v>
      </c>
      <c r="Q5705">
        <v>0</v>
      </c>
      <c r="R5705">
        <v>0</v>
      </c>
      <c r="S5705">
        <v>0</v>
      </c>
      <c r="T5705">
        <v>46</v>
      </c>
      <c r="U5705">
        <v>0</v>
      </c>
      <c r="V5705">
        <v>0</v>
      </c>
      <c r="W5705">
        <v>0</v>
      </c>
      <c r="X5705">
        <v>1797.8868186214818</v>
      </c>
      <c r="Y5705">
        <v>0</v>
      </c>
      <c r="Z5705">
        <v>0</v>
      </c>
      <c r="AA5705">
        <v>0</v>
      </c>
      <c r="AB5705">
        <v>135.5798950634113</v>
      </c>
      <c r="AC5705">
        <v>0</v>
      </c>
      <c r="AD5705">
        <v>0</v>
      </c>
      <c r="AE5705">
        <v>1933.466713684893</v>
      </c>
    </row>
    <row r="5706" spans="1:31" x14ac:dyDescent="0.25">
      <c r="A5706">
        <v>1817716</v>
      </c>
      <c r="B5706">
        <v>1</v>
      </c>
      <c r="C5706" t="s">
        <v>80</v>
      </c>
      <c r="D5706" t="s">
        <v>106</v>
      </c>
      <c r="E5706" t="s">
        <v>131</v>
      </c>
      <c r="F5706" t="s">
        <v>16478</v>
      </c>
      <c r="G5706" t="s">
        <v>231</v>
      </c>
      <c r="H5706" t="s">
        <v>134</v>
      </c>
      <c r="I5706" t="s">
        <v>135</v>
      </c>
      <c r="J5706" t="s">
        <v>136</v>
      </c>
      <c r="K5706" t="s">
        <v>137</v>
      </c>
      <c r="L5706" t="s">
        <v>16479</v>
      </c>
      <c r="M5706" t="s">
        <v>16480</v>
      </c>
      <c r="N5706">
        <v>2.548611111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0.99597701340658451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0.99597701340658451</v>
      </c>
    </row>
    <row r="5707" spans="1:31" x14ac:dyDescent="0.25">
      <c r="A5707">
        <v>1817762</v>
      </c>
      <c r="B5707">
        <v>1</v>
      </c>
      <c r="C5707" t="s">
        <v>81</v>
      </c>
      <c r="D5707" t="s">
        <v>115</v>
      </c>
      <c r="E5707" t="s">
        <v>131</v>
      </c>
      <c r="F5707" t="s">
        <v>16481</v>
      </c>
      <c r="G5707" t="s">
        <v>231</v>
      </c>
      <c r="H5707" t="s">
        <v>134</v>
      </c>
      <c r="I5707" t="s">
        <v>135</v>
      </c>
      <c r="J5707" t="s">
        <v>136</v>
      </c>
      <c r="K5707" t="s">
        <v>137</v>
      </c>
      <c r="L5707" t="s">
        <v>16482</v>
      </c>
      <c r="M5707" t="s">
        <v>16483</v>
      </c>
      <c r="N5707">
        <v>1.7736111109999999</v>
      </c>
      <c r="O5707">
        <v>0</v>
      </c>
      <c r="P5707">
        <v>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2.5548155523133337E-3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2.5548155523133337E-3</v>
      </c>
    </row>
    <row r="5708" spans="1:31" x14ac:dyDescent="0.25">
      <c r="A5708">
        <v>1817908</v>
      </c>
      <c r="B5708">
        <v>1</v>
      </c>
      <c r="C5708" t="s">
        <v>81</v>
      </c>
      <c r="D5708" t="s">
        <v>127</v>
      </c>
      <c r="E5708" t="s">
        <v>140</v>
      </c>
      <c r="F5708" t="s">
        <v>16484</v>
      </c>
      <c r="G5708" t="s">
        <v>2385</v>
      </c>
      <c r="H5708" t="s">
        <v>143</v>
      </c>
      <c r="I5708" t="s">
        <v>135</v>
      </c>
      <c r="J5708" t="s">
        <v>136</v>
      </c>
      <c r="K5708" t="s">
        <v>137</v>
      </c>
      <c r="L5708" t="s">
        <v>16485</v>
      </c>
      <c r="M5708" t="s">
        <v>16486</v>
      </c>
      <c r="N5708">
        <v>6.488611111</v>
      </c>
      <c r="O5708">
        <v>3</v>
      </c>
      <c r="P5708">
        <v>7</v>
      </c>
      <c r="Q5708">
        <v>33</v>
      </c>
      <c r="R5708">
        <v>42</v>
      </c>
      <c r="S5708">
        <v>3</v>
      </c>
      <c r="T5708">
        <v>1</v>
      </c>
      <c r="U5708">
        <v>0</v>
      </c>
      <c r="V5708">
        <v>0</v>
      </c>
      <c r="W5708">
        <v>5.636288766449022</v>
      </c>
      <c r="X5708">
        <v>25.953922544046073</v>
      </c>
      <c r="Y5708">
        <v>315.7803445900156</v>
      </c>
      <c r="Z5708">
        <v>53.867912004886463</v>
      </c>
      <c r="AA5708">
        <v>6.101506273534099</v>
      </c>
      <c r="AB5708">
        <v>0.13105829203784722</v>
      </c>
      <c r="AC5708">
        <v>0</v>
      </c>
      <c r="AD5708">
        <v>0</v>
      </c>
      <c r="AE5708">
        <v>407.47103247096908</v>
      </c>
    </row>
    <row r="5709" spans="1:31" x14ac:dyDescent="0.25">
      <c r="A5709">
        <v>1817862</v>
      </c>
      <c r="B5709">
        <v>1</v>
      </c>
      <c r="C5709" t="s">
        <v>80</v>
      </c>
      <c r="D5709" t="s">
        <v>107</v>
      </c>
      <c r="E5709" t="s">
        <v>131</v>
      </c>
      <c r="F5709" t="s">
        <v>16487</v>
      </c>
      <c r="G5709" t="s">
        <v>231</v>
      </c>
      <c r="H5709" t="s">
        <v>134</v>
      </c>
      <c r="I5709" t="s">
        <v>135</v>
      </c>
      <c r="J5709" t="s">
        <v>136</v>
      </c>
      <c r="K5709" t="s">
        <v>137</v>
      </c>
      <c r="L5709" t="s">
        <v>16488</v>
      </c>
      <c r="M5709" t="s">
        <v>16489</v>
      </c>
      <c r="N5709">
        <v>2.636666666</v>
      </c>
      <c r="O5709">
        <v>0</v>
      </c>
      <c r="P5709">
        <v>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0.10326493741912002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0.10326493741912002</v>
      </c>
    </row>
    <row r="5710" spans="1:31" x14ac:dyDescent="0.25">
      <c r="A5710">
        <v>1817593</v>
      </c>
      <c r="B5710">
        <v>1</v>
      </c>
      <c r="C5710" t="s">
        <v>80</v>
      </c>
      <c r="D5710" t="s">
        <v>83</v>
      </c>
      <c r="E5710" t="s">
        <v>326</v>
      </c>
      <c r="F5710" t="s">
        <v>16490</v>
      </c>
      <c r="G5710" t="s">
        <v>148</v>
      </c>
      <c r="H5710" t="s">
        <v>134</v>
      </c>
      <c r="I5710" t="s">
        <v>135</v>
      </c>
      <c r="J5710" t="s">
        <v>136</v>
      </c>
      <c r="K5710" t="s">
        <v>137</v>
      </c>
      <c r="L5710" t="s">
        <v>16491</v>
      </c>
      <c r="M5710" t="s">
        <v>16492</v>
      </c>
      <c r="N5710">
        <v>1.5680555549999999</v>
      </c>
      <c r="O5710">
        <v>0</v>
      </c>
      <c r="P5710">
        <v>6</v>
      </c>
      <c r="Q5710">
        <v>0</v>
      </c>
      <c r="R5710">
        <v>20</v>
      </c>
      <c r="S5710">
        <v>0</v>
      </c>
      <c r="T5710">
        <v>10</v>
      </c>
      <c r="U5710">
        <v>0</v>
      </c>
      <c r="V5710">
        <v>0</v>
      </c>
      <c r="W5710">
        <v>0</v>
      </c>
      <c r="X5710">
        <v>3.343411055935674</v>
      </c>
      <c r="Y5710">
        <v>0</v>
      </c>
      <c r="Z5710">
        <v>25.865542712609422</v>
      </c>
      <c r="AA5710">
        <v>0</v>
      </c>
      <c r="AB5710">
        <v>17.223435076800548</v>
      </c>
      <c r="AC5710">
        <v>0</v>
      </c>
      <c r="AD5710">
        <v>0</v>
      </c>
      <c r="AE5710">
        <v>46.432388845345642</v>
      </c>
    </row>
    <row r="5711" spans="1:31" x14ac:dyDescent="0.25">
      <c r="A5711">
        <v>1817570</v>
      </c>
      <c r="B5711">
        <v>1</v>
      </c>
      <c r="C5711" t="s">
        <v>80</v>
      </c>
      <c r="D5711" t="s">
        <v>82</v>
      </c>
      <c r="E5711" t="s">
        <v>131</v>
      </c>
      <c r="F5711" t="s">
        <v>16493</v>
      </c>
      <c r="G5711" t="s">
        <v>209</v>
      </c>
      <c r="H5711" t="s">
        <v>134</v>
      </c>
      <c r="I5711" t="s">
        <v>135</v>
      </c>
      <c r="J5711" t="s">
        <v>136</v>
      </c>
      <c r="K5711" t="s">
        <v>137</v>
      </c>
      <c r="L5711" t="s">
        <v>16494</v>
      </c>
      <c r="M5711" t="s">
        <v>16495</v>
      </c>
      <c r="N5711">
        <v>2.7036111109999998</v>
      </c>
      <c r="O5711">
        <v>0</v>
      </c>
      <c r="P5711">
        <v>6</v>
      </c>
      <c r="Q5711">
        <v>0</v>
      </c>
      <c r="R5711">
        <v>0</v>
      </c>
      <c r="S5711">
        <v>0</v>
      </c>
      <c r="T5711">
        <v>1</v>
      </c>
      <c r="U5711">
        <v>0</v>
      </c>
      <c r="V5711">
        <v>0</v>
      </c>
      <c r="W5711">
        <v>0</v>
      </c>
      <c r="X5711">
        <v>4.3676659788026981</v>
      </c>
      <c r="Y5711">
        <v>0</v>
      </c>
      <c r="Z5711">
        <v>0</v>
      </c>
      <c r="AA5711">
        <v>0</v>
      </c>
      <c r="AB5711">
        <v>0.75205608440888416</v>
      </c>
      <c r="AC5711">
        <v>0</v>
      </c>
      <c r="AD5711">
        <v>0</v>
      </c>
      <c r="AE5711">
        <v>5.1197220632115821</v>
      </c>
    </row>
    <row r="5712" spans="1:31" x14ac:dyDescent="0.25">
      <c r="A5712">
        <v>1817676</v>
      </c>
      <c r="B5712">
        <v>1</v>
      </c>
      <c r="C5712" t="s">
        <v>81</v>
      </c>
      <c r="D5712" t="s">
        <v>112</v>
      </c>
      <c r="E5712" t="s">
        <v>176</v>
      </c>
      <c r="F5712" t="s">
        <v>16496</v>
      </c>
      <c r="G5712" t="s">
        <v>263</v>
      </c>
      <c r="H5712" t="s">
        <v>143</v>
      </c>
      <c r="I5712" t="s">
        <v>135</v>
      </c>
      <c r="J5712" t="s">
        <v>136</v>
      </c>
      <c r="K5712" t="s">
        <v>159</v>
      </c>
      <c r="L5712" t="s">
        <v>16497</v>
      </c>
      <c r="M5712" t="s">
        <v>16498</v>
      </c>
      <c r="N5712">
        <v>2.0805555550000001</v>
      </c>
      <c r="O5712">
        <v>0</v>
      </c>
      <c r="P5712">
        <v>19400</v>
      </c>
      <c r="Q5712">
        <v>20</v>
      </c>
      <c r="R5712">
        <v>541</v>
      </c>
      <c r="S5712">
        <v>10</v>
      </c>
      <c r="T5712">
        <v>1515</v>
      </c>
      <c r="U5712">
        <v>3</v>
      </c>
      <c r="V5712">
        <v>6</v>
      </c>
      <c r="W5712">
        <v>0</v>
      </c>
      <c r="X5712">
        <v>7273.9977761486316</v>
      </c>
      <c r="Y5712">
        <v>5.4425182455925345</v>
      </c>
      <c r="Z5712">
        <v>100.97472629771963</v>
      </c>
      <c r="AA5712">
        <v>121.17026281387798</v>
      </c>
      <c r="AB5712">
        <v>1482.2091415930574</v>
      </c>
      <c r="AC5712">
        <v>73.253653853971329</v>
      </c>
      <c r="AD5712">
        <v>130.86109740530043</v>
      </c>
      <c r="AE5712">
        <v>9187.9091763581528</v>
      </c>
    </row>
    <row r="5713" spans="1:31" x14ac:dyDescent="0.25">
      <c r="A5713">
        <v>1817965</v>
      </c>
      <c r="B5713">
        <v>1</v>
      </c>
      <c r="C5713" t="s">
        <v>81</v>
      </c>
      <c r="D5713" t="s">
        <v>119</v>
      </c>
      <c r="E5713" t="s">
        <v>140</v>
      </c>
      <c r="F5713" t="s">
        <v>198</v>
      </c>
      <c r="G5713" t="s">
        <v>142</v>
      </c>
      <c r="H5713" t="s">
        <v>143</v>
      </c>
      <c r="I5713" t="s">
        <v>199</v>
      </c>
      <c r="J5713" t="s">
        <v>136</v>
      </c>
      <c r="K5713" t="s">
        <v>137</v>
      </c>
      <c r="L5713" t="s">
        <v>16499</v>
      </c>
      <c r="M5713" t="s">
        <v>16500</v>
      </c>
      <c r="N5713">
        <v>8.3333330000000001E-3</v>
      </c>
      <c r="O5713">
        <v>0</v>
      </c>
      <c r="P5713">
        <v>920</v>
      </c>
      <c r="Q5713">
        <v>44</v>
      </c>
      <c r="R5713">
        <v>110</v>
      </c>
      <c r="S5713">
        <v>1</v>
      </c>
      <c r="T5713">
        <v>64</v>
      </c>
      <c r="U5713">
        <v>0</v>
      </c>
      <c r="V5713">
        <v>0</v>
      </c>
      <c r="W5713">
        <v>0</v>
      </c>
      <c r="X5713">
        <v>1.8167411837143994</v>
      </c>
      <c r="Y5713">
        <v>3.0262065320297422</v>
      </c>
      <c r="Z5713">
        <v>2.5324492189124999</v>
      </c>
      <c r="AA5713">
        <v>4.9462057263299997E-2</v>
      </c>
      <c r="AB5713">
        <v>0.1229690795884333</v>
      </c>
      <c r="AC5713">
        <v>0</v>
      </c>
      <c r="AD5713">
        <v>0</v>
      </c>
      <c r="AE5713">
        <v>7.5478280715083752</v>
      </c>
    </row>
    <row r="5714" spans="1:31" x14ac:dyDescent="0.25">
      <c r="A5714">
        <v>1817467</v>
      </c>
      <c r="B5714">
        <v>1</v>
      </c>
      <c r="C5714" t="s">
        <v>81</v>
      </c>
      <c r="D5714" t="s">
        <v>120</v>
      </c>
      <c r="E5714" t="s">
        <v>140</v>
      </c>
      <c r="F5714" t="s">
        <v>14370</v>
      </c>
      <c r="G5714" t="s">
        <v>142</v>
      </c>
      <c r="H5714" t="s">
        <v>143</v>
      </c>
      <c r="I5714" t="s">
        <v>135</v>
      </c>
      <c r="J5714" t="s">
        <v>136</v>
      </c>
      <c r="K5714" t="s">
        <v>137</v>
      </c>
      <c r="L5714" t="s">
        <v>16501</v>
      </c>
      <c r="M5714" t="s">
        <v>16502</v>
      </c>
      <c r="N5714">
        <v>1.32</v>
      </c>
      <c r="O5714">
        <v>0</v>
      </c>
      <c r="P5714">
        <v>189</v>
      </c>
      <c r="Q5714">
        <v>39</v>
      </c>
      <c r="R5714">
        <v>11</v>
      </c>
      <c r="S5714">
        <v>2</v>
      </c>
      <c r="T5714">
        <v>11</v>
      </c>
      <c r="U5714">
        <v>0</v>
      </c>
      <c r="V5714">
        <v>0</v>
      </c>
      <c r="W5714">
        <v>0</v>
      </c>
      <c r="X5714">
        <v>30.986381093463965</v>
      </c>
      <c r="Y5714">
        <v>10.831028897516829</v>
      </c>
      <c r="Z5714">
        <v>2.4254271129629617</v>
      </c>
      <c r="AA5714">
        <v>2.0045536619766091</v>
      </c>
      <c r="AB5714">
        <v>3.9015595773870477</v>
      </c>
      <c r="AC5714">
        <v>0</v>
      </c>
      <c r="AD5714">
        <v>0</v>
      </c>
      <c r="AE5714">
        <v>50.148950343307412</v>
      </c>
    </row>
    <row r="5715" spans="1:31" x14ac:dyDescent="0.25">
      <c r="A5715">
        <v>1817633</v>
      </c>
      <c r="B5715">
        <v>1</v>
      </c>
      <c r="C5715" t="s">
        <v>81</v>
      </c>
      <c r="D5715" t="s">
        <v>115</v>
      </c>
      <c r="E5715" t="s">
        <v>291</v>
      </c>
      <c r="F5715" t="s">
        <v>16503</v>
      </c>
      <c r="G5715" t="s">
        <v>424</v>
      </c>
      <c r="H5715" t="s">
        <v>134</v>
      </c>
      <c r="I5715" t="s">
        <v>135</v>
      </c>
      <c r="J5715" t="s">
        <v>136</v>
      </c>
      <c r="K5715" t="s">
        <v>137</v>
      </c>
      <c r="L5715" t="s">
        <v>16504</v>
      </c>
      <c r="M5715" t="s">
        <v>16505</v>
      </c>
      <c r="N5715">
        <v>4.4358333329999997</v>
      </c>
      <c r="O5715">
        <v>0</v>
      </c>
      <c r="P5715">
        <v>42</v>
      </c>
      <c r="Q5715">
        <v>0</v>
      </c>
      <c r="R5715">
        <v>2</v>
      </c>
      <c r="S5715">
        <v>0</v>
      </c>
      <c r="T5715">
        <v>5</v>
      </c>
      <c r="U5715">
        <v>0</v>
      </c>
      <c r="V5715">
        <v>0</v>
      </c>
      <c r="W5715">
        <v>0</v>
      </c>
      <c r="X5715">
        <v>17.460890860954457</v>
      </c>
      <c r="Y5715">
        <v>0</v>
      </c>
      <c r="Z5715">
        <v>2.4163585490093777</v>
      </c>
      <c r="AA5715">
        <v>0</v>
      </c>
      <c r="AB5715">
        <v>9.3640935493787616</v>
      </c>
      <c r="AC5715">
        <v>0</v>
      </c>
      <c r="AD5715">
        <v>0</v>
      </c>
      <c r="AE5715">
        <v>29.241342959342596</v>
      </c>
    </row>
    <row r="5716" spans="1:31" x14ac:dyDescent="0.25">
      <c r="A5716">
        <v>1817616</v>
      </c>
      <c r="B5716">
        <v>1</v>
      </c>
      <c r="C5716" t="s">
        <v>80</v>
      </c>
      <c r="D5716" t="s">
        <v>98</v>
      </c>
      <c r="E5716" t="s">
        <v>131</v>
      </c>
      <c r="F5716" t="s">
        <v>16506</v>
      </c>
      <c r="G5716" t="s">
        <v>231</v>
      </c>
      <c r="H5716" t="s">
        <v>134</v>
      </c>
      <c r="I5716" t="s">
        <v>135</v>
      </c>
      <c r="J5716" t="s">
        <v>136</v>
      </c>
      <c r="K5716" t="s">
        <v>137</v>
      </c>
      <c r="L5716" t="s">
        <v>16507</v>
      </c>
      <c r="M5716" t="s">
        <v>16508</v>
      </c>
      <c r="N5716">
        <v>1.8863888879999999</v>
      </c>
      <c r="O5716">
        <v>0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4.469940390706667E-3</v>
      </c>
      <c r="AA5716">
        <v>0</v>
      </c>
      <c r="AB5716">
        <v>0</v>
      </c>
      <c r="AC5716">
        <v>0</v>
      </c>
      <c r="AD5716">
        <v>0</v>
      </c>
      <c r="AE5716">
        <v>4.469940390706667E-3</v>
      </c>
    </row>
    <row r="5717" spans="1:31" x14ac:dyDescent="0.25">
      <c r="A5717">
        <v>1818008</v>
      </c>
      <c r="B5717">
        <v>1</v>
      </c>
      <c r="C5717" t="s">
        <v>80</v>
      </c>
      <c r="D5717" t="s">
        <v>97</v>
      </c>
      <c r="E5717" t="s">
        <v>140</v>
      </c>
      <c r="F5717" t="s">
        <v>323</v>
      </c>
      <c r="G5717" t="s">
        <v>142</v>
      </c>
      <c r="H5717" t="s">
        <v>143</v>
      </c>
      <c r="I5717" t="s">
        <v>135</v>
      </c>
      <c r="J5717" t="s">
        <v>136</v>
      </c>
      <c r="K5717" t="s">
        <v>137</v>
      </c>
      <c r="L5717" t="s">
        <v>16509</v>
      </c>
      <c r="M5717" t="s">
        <v>16510</v>
      </c>
      <c r="N5717">
        <v>0.69055555499999999</v>
      </c>
      <c r="O5717">
        <v>0</v>
      </c>
      <c r="P5717">
        <v>0</v>
      </c>
      <c r="Q5717">
        <v>0</v>
      </c>
      <c r="R5717">
        <v>0</v>
      </c>
      <c r="S5717">
        <v>2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164.9919340079162</v>
      </c>
      <c r="AB5717">
        <v>0</v>
      </c>
      <c r="AC5717">
        <v>0</v>
      </c>
      <c r="AD5717">
        <v>0</v>
      </c>
      <c r="AE5717">
        <v>164.9919340079162</v>
      </c>
    </row>
    <row r="5718" spans="1:31" x14ac:dyDescent="0.25">
      <c r="A5718">
        <v>1817553</v>
      </c>
      <c r="B5718">
        <v>1</v>
      </c>
      <c r="C5718" t="s">
        <v>80</v>
      </c>
      <c r="D5718" t="s">
        <v>82</v>
      </c>
      <c r="E5718" t="s">
        <v>131</v>
      </c>
      <c r="F5718" t="s">
        <v>16511</v>
      </c>
      <c r="G5718" t="s">
        <v>209</v>
      </c>
      <c r="H5718" t="s">
        <v>134</v>
      </c>
      <c r="I5718" t="s">
        <v>135</v>
      </c>
      <c r="J5718" t="s">
        <v>136</v>
      </c>
      <c r="K5718" t="s">
        <v>137</v>
      </c>
      <c r="L5718" t="s">
        <v>16512</v>
      </c>
      <c r="M5718" t="s">
        <v>16513</v>
      </c>
      <c r="N5718">
        <v>1.9011111110000001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1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33.961887816078828</v>
      </c>
      <c r="AE5718">
        <v>33.961887816078828</v>
      </c>
    </row>
    <row r="5719" spans="1:31" x14ac:dyDescent="0.25">
      <c r="A5719">
        <v>1817802</v>
      </c>
      <c r="B5719">
        <v>1</v>
      </c>
      <c r="C5719" t="s">
        <v>80</v>
      </c>
      <c r="D5719" t="s">
        <v>83</v>
      </c>
      <c r="E5719" t="s">
        <v>131</v>
      </c>
      <c r="F5719" t="s">
        <v>16514</v>
      </c>
      <c r="G5719" t="s">
        <v>148</v>
      </c>
      <c r="H5719" t="s">
        <v>134</v>
      </c>
      <c r="I5719" t="s">
        <v>135</v>
      </c>
      <c r="J5719" t="s">
        <v>136</v>
      </c>
      <c r="K5719" t="s">
        <v>137</v>
      </c>
      <c r="L5719" t="s">
        <v>16515</v>
      </c>
      <c r="M5719" t="s">
        <v>16516</v>
      </c>
      <c r="N5719">
        <v>0.521666666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1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0.59030287938733328</v>
      </c>
      <c r="AC5719">
        <v>0</v>
      </c>
      <c r="AD5719">
        <v>0</v>
      </c>
      <c r="AE5719">
        <v>0.59030287938733328</v>
      </c>
    </row>
    <row r="5720" spans="1:31" x14ac:dyDescent="0.25">
      <c r="A5720">
        <v>1817510</v>
      </c>
      <c r="B5720">
        <v>1</v>
      </c>
      <c r="C5720" t="s">
        <v>80</v>
      </c>
      <c r="D5720" t="s">
        <v>95</v>
      </c>
      <c r="E5720" t="s">
        <v>339</v>
      </c>
      <c r="F5720" t="s">
        <v>11965</v>
      </c>
      <c r="G5720" t="s">
        <v>263</v>
      </c>
      <c r="H5720" t="s">
        <v>143</v>
      </c>
      <c r="I5720" t="s">
        <v>135</v>
      </c>
      <c r="J5720" t="s">
        <v>136</v>
      </c>
      <c r="K5720" t="s">
        <v>159</v>
      </c>
      <c r="L5720" t="s">
        <v>16517</v>
      </c>
      <c r="M5720" t="s">
        <v>16518</v>
      </c>
      <c r="N5720">
        <v>1.1247111110000001</v>
      </c>
      <c r="O5720">
        <v>0</v>
      </c>
      <c r="P5720">
        <v>6174</v>
      </c>
      <c r="Q5720">
        <v>0</v>
      </c>
      <c r="R5720">
        <v>2</v>
      </c>
      <c r="S5720">
        <v>2</v>
      </c>
      <c r="T5720">
        <v>415</v>
      </c>
      <c r="U5720">
        <v>0</v>
      </c>
      <c r="V5720">
        <v>0</v>
      </c>
      <c r="W5720">
        <v>0</v>
      </c>
      <c r="X5720">
        <v>1211.913529900648</v>
      </c>
      <c r="Y5720">
        <v>0</v>
      </c>
      <c r="Z5720">
        <v>0.16482119097934533</v>
      </c>
      <c r="AA5720">
        <v>13.861407365487853</v>
      </c>
      <c r="AB5720">
        <v>480.10542924332321</v>
      </c>
      <c r="AC5720">
        <v>0</v>
      </c>
      <c r="AD5720">
        <v>0</v>
      </c>
      <c r="AE5720">
        <v>1706.0451877004384</v>
      </c>
    </row>
    <row r="5721" spans="1:31" x14ac:dyDescent="0.25">
      <c r="A5721">
        <v>1817902</v>
      </c>
      <c r="B5721">
        <v>1</v>
      </c>
      <c r="C5721" t="s">
        <v>81</v>
      </c>
      <c r="D5721" t="s">
        <v>127</v>
      </c>
      <c r="E5721" t="s">
        <v>131</v>
      </c>
      <c r="F5721" t="s">
        <v>16519</v>
      </c>
      <c r="G5721" t="s">
        <v>231</v>
      </c>
      <c r="H5721" t="s">
        <v>134</v>
      </c>
      <c r="I5721" t="s">
        <v>135</v>
      </c>
      <c r="J5721" t="s">
        <v>136</v>
      </c>
      <c r="K5721" t="s">
        <v>137</v>
      </c>
      <c r="L5721" t="s">
        <v>16520</v>
      </c>
      <c r="M5721" t="s">
        <v>16521</v>
      </c>
      <c r="N5721">
        <v>12.364166665999999</v>
      </c>
      <c r="O5721">
        <v>0</v>
      </c>
      <c r="P5721">
        <v>1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2.837054715176528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2.837054715176528</v>
      </c>
    </row>
    <row r="5722" spans="1:31" x14ac:dyDescent="0.25">
      <c r="A5722">
        <v>1817882</v>
      </c>
      <c r="B5722">
        <v>1</v>
      </c>
      <c r="C5722" t="s">
        <v>80</v>
      </c>
      <c r="D5722" t="s">
        <v>106</v>
      </c>
      <c r="E5722" t="s">
        <v>291</v>
      </c>
      <c r="F5722" t="s">
        <v>16522</v>
      </c>
      <c r="G5722" t="s">
        <v>854</v>
      </c>
      <c r="H5722" t="s">
        <v>134</v>
      </c>
      <c r="I5722" t="s">
        <v>135</v>
      </c>
      <c r="J5722" t="s">
        <v>136</v>
      </c>
      <c r="K5722" t="s">
        <v>137</v>
      </c>
      <c r="L5722" t="s">
        <v>16523</v>
      </c>
      <c r="M5722" t="s">
        <v>16524</v>
      </c>
      <c r="N5722">
        <v>3.7433333329999998</v>
      </c>
      <c r="O5722">
        <v>0</v>
      </c>
      <c r="P5722">
        <v>12</v>
      </c>
      <c r="Q5722">
        <v>0</v>
      </c>
      <c r="R5722">
        <v>2</v>
      </c>
      <c r="S5722">
        <v>0</v>
      </c>
      <c r="T5722">
        <v>4</v>
      </c>
      <c r="U5722">
        <v>0</v>
      </c>
      <c r="V5722">
        <v>0</v>
      </c>
      <c r="W5722">
        <v>0</v>
      </c>
      <c r="X5722">
        <v>25.839389682471047</v>
      </c>
      <c r="Y5722">
        <v>0</v>
      </c>
      <c r="Z5722">
        <v>2.7610180492420122</v>
      </c>
      <c r="AA5722">
        <v>0</v>
      </c>
      <c r="AB5722">
        <v>14.227505501111683</v>
      </c>
      <c r="AC5722">
        <v>0</v>
      </c>
      <c r="AD5722">
        <v>0</v>
      </c>
      <c r="AE5722">
        <v>42.827913232824741</v>
      </c>
    </row>
    <row r="5723" spans="1:31" x14ac:dyDescent="0.25">
      <c r="A5723">
        <v>1817905</v>
      </c>
      <c r="B5723">
        <v>1</v>
      </c>
      <c r="C5723" t="s">
        <v>80</v>
      </c>
      <c r="D5723" t="s">
        <v>108</v>
      </c>
      <c r="E5723" t="s">
        <v>146</v>
      </c>
      <c r="F5723" t="s">
        <v>16525</v>
      </c>
      <c r="G5723" t="s">
        <v>170</v>
      </c>
      <c r="H5723" t="s">
        <v>143</v>
      </c>
      <c r="I5723" t="s">
        <v>135</v>
      </c>
      <c r="J5723" t="s">
        <v>136</v>
      </c>
      <c r="K5723" t="s">
        <v>137</v>
      </c>
      <c r="L5723" t="s">
        <v>16526</v>
      </c>
      <c r="M5723" t="s">
        <v>16527</v>
      </c>
      <c r="N5723">
        <v>1.799722222</v>
      </c>
      <c r="O5723">
        <v>0</v>
      </c>
      <c r="P5723">
        <v>93</v>
      </c>
      <c r="Q5723">
        <v>0</v>
      </c>
      <c r="R5723">
        <v>15</v>
      </c>
      <c r="S5723">
        <v>0</v>
      </c>
      <c r="T5723">
        <v>8</v>
      </c>
      <c r="U5723">
        <v>0</v>
      </c>
      <c r="V5723">
        <v>0</v>
      </c>
      <c r="W5723">
        <v>0</v>
      </c>
      <c r="X5723">
        <v>31.121940258084237</v>
      </c>
      <c r="Y5723">
        <v>0</v>
      </c>
      <c r="Z5723">
        <v>1.2094965818002756</v>
      </c>
      <c r="AA5723">
        <v>0</v>
      </c>
      <c r="AB5723">
        <v>5.9857164474903728</v>
      </c>
      <c r="AC5723">
        <v>0</v>
      </c>
      <c r="AD5723">
        <v>0</v>
      </c>
      <c r="AE5723">
        <v>38.317153287374886</v>
      </c>
    </row>
    <row r="5724" spans="1:31" x14ac:dyDescent="0.25">
      <c r="A5724">
        <v>1817527</v>
      </c>
      <c r="B5724">
        <v>1</v>
      </c>
      <c r="C5724" t="s">
        <v>80</v>
      </c>
      <c r="D5724" t="s">
        <v>84</v>
      </c>
      <c r="E5724" t="s">
        <v>131</v>
      </c>
      <c r="F5724" t="s">
        <v>16528</v>
      </c>
      <c r="G5724" t="s">
        <v>133</v>
      </c>
      <c r="H5724" t="s">
        <v>134</v>
      </c>
      <c r="I5724" t="s">
        <v>135</v>
      </c>
      <c r="J5724" t="s">
        <v>136</v>
      </c>
      <c r="K5724" t="s">
        <v>137</v>
      </c>
      <c r="L5724" t="s">
        <v>16529</v>
      </c>
      <c r="M5724" t="s">
        <v>16530</v>
      </c>
      <c r="N5724">
        <v>4.8041666660000004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1.2113352969742084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1.2113352969742084</v>
      </c>
    </row>
    <row r="5725" spans="1:31" x14ac:dyDescent="0.25">
      <c r="A5725">
        <v>1817719</v>
      </c>
      <c r="B5725">
        <v>1</v>
      </c>
      <c r="C5725" t="s">
        <v>80</v>
      </c>
      <c r="D5725" t="s">
        <v>107</v>
      </c>
      <c r="E5725" t="s">
        <v>131</v>
      </c>
      <c r="F5725" t="s">
        <v>16531</v>
      </c>
      <c r="G5725" t="s">
        <v>231</v>
      </c>
      <c r="H5725" t="s">
        <v>134</v>
      </c>
      <c r="I5725" t="s">
        <v>135</v>
      </c>
      <c r="J5725" t="s">
        <v>136</v>
      </c>
      <c r="K5725" t="s">
        <v>137</v>
      </c>
      <c r="L5725" t="s">
        <v>16532</v>
      </c>
      <c r="M5725" t="s">
        <v>16533</v>
      </c>
      <c r="N5725">
        <v>2.4963888879999998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</row>
    <row r="5726" spans="1:31" x14ac:dyDescent="0.25">
      <c r="A5726">
        <v>1817696</v>
      </c>
      <c r="B5726">
        <v>1</v>
      </c>
      <c r="C5726" t="s">
        <v>81</v>
      </c>
      <c r="D5726" t="s">
        <v>118</v>
      </c>
      <c r="E5726" t="s">
        <v>193</v>
      </c>
      <c r="F5726" t="s">
        <v>1557</v>
      </c>
      <c r="G5726" t="s">
        <v>235</v>
      </c>
      <c r="H5726" t="s">
        <v>134</v>
      </c>
      <c r="I5726" t="s">
        <v>135</v>
      </c>
      <c r="J5726" t="s">
        <v>136</v>
      </c>
      <c r="K5726" t="s">
        <v>137</v>
      </c>
      <c r="L5726" t="s">
        <v>16534</v>
      </c>
      <c r="M5726" t="s">
        <v>16535</v>
      </c>
      <c r="N5726">
        <v>1.7633333330000001</v>
      </c>
      <c r="O5726">
        <v>0</v>
      </c>
      <c r="P5726">
        <v>10</v>
      </c>
      <c r="Q5726">
        <v>0</v>
      </c>
      <c r="R5726">
        <v>3</v>
      </c>
      <c r="S5726">
        <v>0</v>
      </c>
      <c r="T5726">
        <v>1</v>
      </c>
      <c r="U5726">
        <v>0</v>
      </c>
      <c r="V5726">
        <v>0</v>
      </c>
      <c r="W5726">
        <v>0</v>
      </c>
      <c r="X5726">
        <v>3.0781993148398064</v>
      </c>
      <c r="Y5726">
        <v>0</v>
      </c>
      <c r="Z5726">
        <v>1.1245967272655599</v>
      </c>
      <c r="AA5726">
        <v>0</v>
      </c>
      <c r="AB5726">
        <v>2.2708357428303332</v>
      </c>
      <c r="AC5726">
        <v>0</v>
      </c>
      <c r="AD5726">
        <v>0</v>
      </c>
      <c r="AE5726">
        <v>6.4736317849356997</v>
      </c>
    </row>
    <row r="5727" spans="1:31" x14ac:dyDescent="0.25">
      <c r="A5727">
        <v>1817922</v>
      </c>
      <c r="B5727">
        <v>1</v>
      </c>
      <c r="C5727" t="s">
        <v>80</v>
      </c>
      <c r="D5727" t="s">
        <v>86</v>
      </c>
      <c r="E5727" t="s">
        <v>146</v>
      </c>
      <c r="F5727" t="s">
        <v>16536</v>
      </c>
      <c r="G5727" t="s">
        <v>142</v>
      </c>
      <c r="H5727" t="s">
        <v>143</v>
      </c>
      <c r="I5727" t="s">
        <v>135</v>
      </c>
      <c r="J5727" t="s">
        <v>136</v>
      </c>
      <c r="K5727" t="s">
        <v>137</v>
      </c>
      <c r="L5727" t="s">
        <v>16537</v>
      </c>
      <c r="M5727" t="s">
        <v>16538</v>
      </c>
      <c r="N5727">
        <v>0.31944444399999999</v>
      </c>
      <c r="O5727">
        <v>0</v>
      </c>
      <c r="P5727">
        <v>1953</v>
      </c>
      <c r="Q5727">
        <v>0</v>
      </c>
      <c r="R5727">
        <v>7</v>
      </c>
      <c r="S5727">
        <v>1</v>
      </c>
      <c r="T5727">
        <v>127</v>
      </c>
      <c r="U5727">
        <v>0</v>
      </c>
      <c r="V5727">
        <v>0</v>
      </c>
      <c r="W5727">
        <v>0</v>
      </c>
      <c r="X5727">
        <v>185.06784786804229</v>
      </c>
      <c r="Y5727">
        <v>0</v>
      </c>
      <c r="Z5727">
        <v>0.97849514789105552</v>
      </c>
      <c r="AA5727">
        <v>10.230617829028665</v>
      </c>
      <c r="AB5727">
        <v>25.218312777972365</v>
      </c>
      <c r="AC5727">
        <v>0</v>
      </c>
      <c r="AD5727">
        <v>0</v>
      </c>
      <c r="AE5727">
        <v>221.49527362293438</v>
      </c>
    </row>
    <row r="5728" spans="1:31" x14ac:dyDescent="0.25">
      <c r="A5728">
        <v>1817736</v>
      </c>
      <c r="B5728">
        <v>1</v>
      </c>
      <c r="C5728" t="s">
        <v>80</v>
      </c>
      <c r="D5728" t="s">
        <v>96</v>
      </c>
      <c r="E5728" t="s">
        <v>131</v>
      </c>
      <c r="F5728" t="s">
        <v>16539</v>
      </c>
      <c r="G5728" t="s">
        <v>231</v>
      </c>
      <c r="H5728" t="s">
        <v>134</v>
      </c>
      <c r="I5728" t="s">
        <v>135</v>
      </c>
      <c r="J5728" t="s">
        <v>136</v>
      </c>
      <c r="K5728" t="s">
        <v>137</v>
      </c>
      <c r="L5728" t="s">
        <v>16540</v>
      </c>
      <c r="M5728" t="s">
        <v>16541</v>
      </c>
      <c r="N5728">
        <v>7.8594444440000002</v>
      </c>
      <c r="O5728">
        <v>0</v>
      </c>
      <c r="P5728">
        <v>1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0.45542080914106009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0.45542080914106009</v>
      </c>
    </row>
    <row r="5729" spans="1:31" x14ac:dyDescent="0.25">
      <c r="A5729">
        <v>1817636</v>
      </c>
      <c r="B5729">
        <v>1</v>
      </c>
      <c r="C5729" t="s">
        <v>81</v>
      </c>
      <c r="D5729" t="s">
        <v>117</v>
      </c>
      <c r="E5729" t="s">
        <v>193</v>
      </c>
      <c r="F5729" t="s">
        <v>16542</v>
      </c>
      <c r="G5729" t="s">
        <v>195</v>
      </c>
      <c r="H5729" t="s">
        <v>134</v>
      </c>
      <c r="I5729" t="s">
        <v>135</v>
      </c>
      <c r="J5729" t="s">
        <v>136</v>
      </c>
      <c r="K5729" t="s">
        <v>137</v>
      </c>
      <c r="L5729" t="s">
        <v>16543</v>
      </c>
      <c r="M5729" t="s">
        <v>16544</v>
      </c>
      <c r="N5729">
        <v>0.89638888800000005</v>
      </c>
      <c r="O5729">
        <v>0</v>
      </c>
      <c r="P5729">
        <v>18</v>
      </c>
      <c r="Q5729">
        <v>0</v>
      </c>
      <c r="R5729">
        <v>0</v>
      </c>
      <c r="S5729">
        <v>0</v>
      </c>
      <c r="T5729">
        <v>9</v>
      </c>
      <c r="U5729">
        <v>0</v>
      </c>
      <c r="V5729">
        <v>0</v>
      </c>
      <c r="W5729">
        <v>0</v>
      </c>
      <c r="X5729">
        <v>3.3671628472892605</v>
      </c>
      <c r="Y5729">
        <v>0</v>
      </c>
      <c r="Z5729">
        <v>0</v>
      </c>
      <c r="AA5729">
        <v>0</v>
      </c>
      <c r="AB5729">
        <v>3.6498319231490339</v>
      </c>
      <c r="AC5729">
        <v>0</v>
      </c>
      <c r="AD5729">
        <v>0</v>
      </c>
      <c r="AE5729">
        <v>7.0169947704382949</v>
      </c>
    </row>
    <row r="5730" spans="1:31" x14ac:dyDescent="0.25">
      <c r="A5730">
        <v>1817487</v>
      </c>
      <c r="B5730">
        <v>1</v>
      </c>
      <c r="C5730" t="s">
        <v>81</v>
      </c>
      <c r="D5730" t="s">
        <v>128</v>
      </c>
      <c r="E5730" t="s">
        <v>146</v>
      </c>
      <c r="F5730" t="s">
        <v>16545</v>
      </c>
      <c r="G5730" t="s">
        <v>142</v>
      </c>
      <c r="H5730" t="s">
        <v>143</v>
      </c>
      <c r="I5730" t="s">
        <v>135</v>
      </c>
      <c r="J5730" t="s">
        <v>136</v>
      </c>
      <c r="K5730" t="s">
        <v>137</v>
      </c>
      <c r="L5730" t="s">
        <v>16546</v>
      </c>
      <c r="M5730" t="s">
        <v>16547</v>
      </c>
      <c r="N5730">
        <v>0.81666666600000004</v>
      </c>
      <c r="O5730">
        <v>0</v>
      </c>
      <c r="P5730">
        <v>256</v>
      </c>
      <c r="Q5730">
        <v>1</v>
      </c>
      <c r="R5730">
        <v>3</v>
      </c>
      <c r="S5730">
        <v>2</v>
      </c>
      <c r="T5730">
        <v>14</v>
      </c>
      <c r="U5730">
        <v>0</v>
      </c>
      <c r="V5730">
        <v>0</v>
      </c>
      <c r="W5730">
        <v>0</v>
      </c>
      <c r="X5730">
        <v>34.161463195548784</v>
      </c>
      <c r="Y5730">
        <v>0.19838432143999998</v>
      </c>
      <c r="Z5730">
        <v>0.22324715193671668</v>
      </c>
      <c r="AA5730">
        <v>19.024009108685913</v>
      </c>
      <c r="AB5730">
        <v>8.0730126289351993</v>
      </c>
      <c r="AC5730">
        <v>0</v>
      </c>
      <c r="AD5730">
        <v>0</v>
      </c>
      <c r="AE5730">
        <v>61.680116406546617</v>
      </c>
    </row>
    <row r="5731" spans="1:31" x14ac:dyDescent="0.25">
      <c r="A5731">
        <v>1817776</v>
      </c>
      <c r="B5731">
        <v>1</v>
      </c>
      <c r="C5731" t="s">
        <v>80</v>
      </c>
      <c r="D5731" t="s">
        <v>96</v>
      </c>
      <c r="E5731" t="s">
        <v>193</v>
      </c>
      <c r="F5731" t="s">
        <v>16548</v>
      </c>
      <c r="G5731" t="s">
        <v>373</v>
      </c>
      <c r="H5731" t="s">
        <v>134</v>
      </c>
      <c r="I5731" t="s">
        <v>135</v>
      </c>
      <c r="J5731" t="s">
        <v>136</v>
      </c>
      <c r="K5731" t="s">
        <v>137</v>
      </c>
      <c r="L5731" t="s">
        <v>16549</v>
      </c>
      <c r="M5731" t="s">
        <v>16550</v>
      </c>
      <c r="N5731">
        <v>4.3077777770000001</v>
      </c>
      <c r="O5731">
        <v>0</v>
      </c>
      <c r="P5731">
        <v>25</v>
      </c>
      <c r="Q5731">
        <v>0</v>
      </c>
      <c r="R5731">
        <v>0</v>
      </c>
      <c r="S5731">
        <v>0</v>
      </c>
      <c r="T5731">
        <v>2</v>
      </c>
      <c r="U5731">
        <v>0</v>
      </c>
      <c r="V5731">
        <v>0</v>
      </c>
      <c r="W5731">
        <v>0</v>
      </c>
      <c r="X5731">
        <v>51.1576395366925</v>
      </c>
      <c r="Y5731">
        <v>0</v>
      </c>
      <c r="Z5731">
        <v>0</v>
      </c>
      <c r="AA5731">
        <v>0</v>
      </c>
      <c r="AB5731">
        <v>8.0287691458640236</v>
      </c>
      <c r="AC5731">
        <v>0</v>
      </c>
      <c r="AD5731">
        <v>0</v>
      </c>
      <c r="AE5731">
        <v>59.186408682556525</v>
      </c>
    </row>
    <row r="5732" spans="1:31" x14ac:dyDescent="0.25">
      <c r="A5732">
        <v>1817513</v>
      </c>
      <c r="B5732">
        <v>1</v>
      </c>
      <c r="C5732" t="s">
        <v>80</v>
      </c>
      <c r="D5732" t="s">
        <v>98</v>
      </c>
      <c r="E5732" t="s">
        <v>291</v>
      </c>
      <c r="F5732" t="s">
        <v>16551</v>
      </c>
      <c r="G5732" t="s">
        <v>937</v>
      </c>
      <c r="H5732" t="s">
        <v>134</v>
      </c>
      <c r="I5732" t="s">
        <v>135</v>
      </c>
      <c r="J5732" t="s">
        <v>136</v>
      </c>
      <c r="K5732" t="s">
        <v>137</v>
      </c>
      <c r="L5732" t="s">
        <v>16552</v>
      </c>
      <c r="M5732" t="s">
        <v>16553</v>
      </c>
      <c r="N5732">
        <v>2.9905555549999998</v>
      </c>
      <c r="O5732">
        <v>0</v>
      </c>
      <c r="P5732">
        <v>0</v>
      </c>
      <c r="Q5732">
        <v>0</v>
      </c>
      <c r="R5732">
        <v>14</v>
      </c>
      <c r="S5732">
        <v>0</v>
      </c>
      <c r="T5732">
        <v>4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20.181221559107822</v>
      </c>
      <c r="AA5732">
        <v>0</v>
      </c>
      <c r="AB5732">
        <v>21.133862283613063</v>
      </c>
      <c r="AC5732">
        <v>0</v>
      </c>
      <c r="AD5732">
        <v>0</v>
      </c>
      <c r="AE5732">
        <v>41.315083842720881</v>
      </c>
    </row>
    <row r="5733" spans="1:31" x14ac:dyDescent="0.25">
      <c r="A5733">
        <v>1817470</v>
      </c>
      <c r="B5733">
        <v>1</v>
      </c>
      <c r="C5733" t="s">
        <v>80</v>
      </c>
      <c r="D5733" t="s">
        <v>92</v>
      </c>
      <c r="E5733" t="s">
        <v>140</v>
      </c>
      <c r="F5733" t="s">
        <v>16554</v>
      </c>
      <c r="G5733" t="s">
        <v>263</v>
      </c>
      <c r="H5733" t="s">
        <v>143</v>
      </c>
      <c r="I5733" t="s">
        <v>135</v>
      </c>
      <c r="J5733" t="s">
        <v>136</v>
      </c>
      <c r="K5733" t="s">
        <v>159</v>
      </c>
      <c r="L5733" t="s">
        <v>16555</v>
      </c>
      <c r="M5733" t="s">
        <v>16556</v>
      </c>
      <c r="N5733">
        <v>2.3624322219999998</v>
      </c>
      <c r="O5733">
        <v>18</v>
      </c>
      <c r="P5733">
        <v>1</v>
      </c>
      <c r="Q5733">
        <v>1</v>
      </c>
      <c r="R5733">
        <v>0</v>
      </c>
      <c r="S5733">
        <v>12</v>
      </c>
      <c r="T5733">
        <v>0</v>
      </c>
      <c r="U5733">
        <v>0</v>
      </c>
      <c r="V5733">
        <v>0</v>
      </c>
      <c r="W5733">
        <v>407.51234767902082</v>
      </c>
      <c r="X5733">
        <v>0.90049325968444016</v>
      </c>
      <c r="Y5733">
        <v>43.64865423854674</v>
      </c>
      <c r="Z5733">
        <v>0</v>
      </c>
      <c r="AA5733">
        <v>139.05468273722022</v>
      </c>
      <c r="AB5733">
        <v>0</v>
      </c>
      <c r="AC5733">
        <v>0</v>
      </c>
      <c r="AD5733">
        <v>0</v>
      </c>
      <c r="AE5733">
        <v>591.11617791447225</v>
      </c>
    </row>
    <row r="5734" spans="1:31" x14ac:dyDescent="0.25">
      <c r="A5734">
        <v>1817968</v>
      </c>
      <c r="B5734">
        <v>1</v>
      </c>
      <c r="C5734" t="s">
        <v>80</v>
      </c>
      <c r="D5734" t="s">
        <v>106</v>
      </c>
      <c r="E5734" t="s">
        <v>131</v>
      </c>
      <c r="F5734" t="s">
        <v>1407</v>
      </c>
      <c r="G5734" t="s">
        <v>209</v>
      </c>
      <c r="H5734" t="s">
        <v>134</v>
      </c>
      <c r="I5734" t="s">
        <v>135</v>
      </c>
      <c r="J5734" t="s">
        <v>136</v>
      </c>
      <c r="K5734" t="s">
        <v>137</v>
      </c>
      <c r="L5734" t="s">
        <v>16557</v>
      </c>
      <c r="M5734" t="s">
        <v>16558</v>
      </c>
      <c r="N5734">
        <v>2.5244444439999998</v>
      </c>
      <c r="O5734">
        <v>0</v>
      </c>
      <c r="P5734">
        <v>12</v>
      </c>
      <c r="Q5734">
        <v>0</v>
      </c>
      <c r="R5734">
        <v>0</v>
      </c>
      <c r="S5734">
        <v>0</v>
      </c>
      <c r="T5734">
        <v>3</v>
      </c>
      <c r="U5734">
        <v>0</v>
      </c>
      <c r="V5734">
        <v>0</v>
      </c>
      <c r="W5734">
        <v>0</v>
      </c>
      <c r="X5734">
        <v>7.6154275481091851</v>
      </c>
      <c r="Y5734">
        <v>0</v>
      </c>
      <c r="Z5734">
        <v>0</v>
      </c>
      <c r="AA5734">
        <v>0</v>
      </c>
      <c r="AB5734">
        <v>0.50366046771626505</v>
      </c>
      <c r="AC5734">
        <v>0</v>
      </c>
      <c r="AD5734">
        <v>0</v>
      </c>
      <c r="AE5734">
        <v>8.1190880158254508</v>
      </c>
    </row>
    <row r="5735" spans="1:31" x14ac:dyDescent="0.25">
      <c r="A5735">
        <v>1817985</v>
      </c>
      <c r="B5735">
        <v>1</v>
      </c>
      <c r="C5735" t="s">
        <v>80</v>
      </c>
      <c r="D5735" t="s">
        <v>93</v>
      </c>
      <c r="E5735" t="s">
        <v>131</v>
      </c>
      <c r="F5735" t="s">
        <v>16559</v>
      </c>
      <c r="G5735" t="s">
        <v>231</v>
      </c>
      <c r="H5735" t="s">
        <v>134</v>
      </c>
      <c r="I5735" t="s">
        <v>135</v>
      </c>
      <c r="J5735" t="s">
        <v>136</v>
      </c>
      <c r="K5735" t="s">
        <v>137</v>
      </c>
      <c r="L5735" t="s">
        <v>16560</v>
      </c>
      <c r="M5735" t="s">
        <v>16561</v>
      </c>
      <c r="N5735">
        <v>3.4330555550000001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0.51269677563291116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0.51269677563291116</v>
      </c>
    </row>
    <row r="5736" spans="1:31" x14ac:dyDescent="0.25">
      <c r="A5736">
        <v>1818011</v>
      </c>
      <c r="B5736">
        <v>1</v>
      </c>
      <c r="C5736" t="s">
        <v>80</v>
      </c>
      <c r="D5736" t="s">
        <v>103</v>
      </c>
      <c r="E5736" t="s">
        <v>131</v>
      </c>
      <c r="F5736" t="s">
        <v>943</v>
      </c>
      <c r="G5736" t="s">
        <v>209</v>
      </c>
      <c r="H5736" t="s">
        <v>134</v>
      </c>
      <c r="I5736" t="s">
        <v>135</v>
      </c>
      <c r="J5736" t="s">
        <v>136</v>
      </c>
      <c r="K5736" t="s">
        <v>137</v>
      </c>
      <c r="L5736" t="s">
        <v>16562</v>
      </c>
      <c r="M5736" t="s">
        <v>16563</v>
      </c>
      <c r="N5736">
        <v>1.2413888879999999</v>
      </c>
      <c r="O5736">
        <v>0</v>
      </c>
      <c r="P5736">
        <v>4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1.566834289058628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1.566834289058628</v>
      </c>
    </row>
    <row r="5737" spans="1:31" x14ac:dyDescent="0.25">
      <c r="A5737">
        <v>1817613</v>
      </c>
      <c r="B5737">
        <v>1</v>
      </c>
      <c r="C5737" t="s">
        <v>80</v>
      </c>
      <c r="D5737" t="s">
        <v>104</v>
      </c>
      <c r="E5737" t="s">
        <v>131</v>
      </c>
      <c r="F5737" t="s">
        <v>16564</v>
      </c>
      <c r="G5737" t="s">
        <v>231</v>
      </c>
      <c r="H5737" t="s">
        <v>134</v>
      </c>
      <c r="I5737" t="s">
        <v>135</v>
      </c>
      <c r="J5737" t="s">
        <v>136</v>
      </c>
      <c r="K5737" t="s">
        <v>137</v>
      </c>
      <c r="L5737" t="s">
        <v>16565</v>
      </c>
      <c r="M5737" t="s">
        <v>16566</v>
      </c>
      <c r="N5737">
        <v>2.1327777769999998</v>
      </c>
      <c r="O5737">
        <v>0</v>
      </c>
      <c r="P5737">
        <v>2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4.4337876324702403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4.4337876324702403</v>
      </c>
    </row>
    <row r="5738" spans="1:31" x14ac:dyDescent="0.25">
      <c r="A5738">
        <v>1817756</v>
      </c>
      <c r="B5738">
        <v>1</v>
      </c>
      <c r="C5738" t="s">
        <v>80</v>
      </c>
      <c r="D5738" t="s">
        <v>108</v>
      </c>
      <c r="E5738" t="s">
        <v>193</v>
      </c>
      <c r="F5738" t="s">
        <v>13126</v>
      </c>
      <c r="G5738" t="s">
        <v>235</v>
      </c>
      <c r="H5738" t="s">
        <v>134</v>
      </c>
      <c r="I5738" t="s">
        <v>135</v>
      </c>
      <c r="J5738" t="s">
        <v>136</v>
      </c>
      <c r="K5738" t="s">
        <v>137</v>
      </c>
      <c r="L5738" t="s">
        <v>16567</v>
      </c>
      <c r="M5738" t="s">
        <v>16568</v>
      </c>
      <c r="N5738">
        <v>1.5066666660000001</v>
      </c>
      <c r="O5738">
        <v>0</v>
      </c>
      <c r="P5738">
        <v>5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0.57972954193154203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0.57972954193154203</v>
      </c>
    </row>
    <row r="5739" spans="1:31" x14ac:dyDescent="0.25">
      <c r="A5739">
        <v>1817954</v>
      </c>
      <c r="B5739">
        <v>1</v>
      </c>
      <c r="C5739" t="s">
        <v>80</v>
      </c>
      <c r="D5739" t="s">
        <v>103</v>
      </c>
      <c r="E5739" t="s">
        <v>131</v>
      </c>
      <c r="F5739" t="s">
        <v>16569</v>
      </c>
      <c r="G5739" t="s">
        <v>209</v>
      </c>
      <c r="H5739" t="s">
        <v>134</v>
      </c>
      <c r="I5739" t="s">
        <v>135</v>
      </c>
      <c r="J5739" t="s">
        <v>136</v>
      </c>
      <c r="K5739" t="s">
        <v>137</v>
      </c>
      <c r="L5739" t="s">
        <v>16570</v>
      </c>
      <c r="M5739" t="s">
        <v>16571</v>
      </c>
      <c r="N5739">
        <v>0.84277777700000001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0.85232579756833338</v>
      </c>
      <c r="AC5739">
        <v>0</v>
      </c>
      <c r="AD5739">
        <v>0</v>
      </c>
      <c r="AE5739">
        <v>0.85232579756833338</v>
      </c>
    </row>
    <row r="5740" spans="1:31" x14ac:dyDescent="0.25">
      <c r="A5740">
        <v>1817599</v>
      </c>
      <c r="B5740">
        <v>1</v>
      </c>
      <c r="C5740" t="s">
        <v>81</v>
      </c>
      <c r="D5740" t="s">
        <v>126</v>
      </c>
      <c r="E5740" t="s">
        <v>140</v>
      </c>
      <c r="F5740" t="s">
        <v>16572</v>
      </c>
      <c r="G5740" t="s">
        <v>142</v>
      </c>
      <c r="H5740" t="s">
        <v>143</v>
      </c>
      <c r="I5740" t="s">
        <v>199</v>
      </c>
      <c r="J5740" t="s">
        <v>136</v>
      </c>
      <c r="K5740" t="s">
        <v>137</v>
      </c>
      <c r="L5740" t="s">
        <v>16573</v>
      </c>
      <c r="M5740" t="s">
        <v>16574</v>
      </c>
      <c r="N5740">
        <v>3.7499999999999999E-2</v>
      </c>
      <c r="O5740">
        <v>1</v>
      </c>
      <c r="P5740">
        <v>550</v>
      </c>
      <c r="Q5740">
        <v>21</v>
      </c>
      <c r="R5740">
        <v>153</v>
      </c>
      <c r="S5740">
        <v>5</v>
      </c>
      <c r="T5740">
        <v>34</v>
      </c>
      <c r="U5740">
        <v>0</v>
      </c>
      <c r="V5740">
        <v>0</v>
      </c>
      <c r="W5740">
        <v>4.4884821477E-3</v>
      </c>
      <c r="X5740">
        <v>1.9518218159618632</v>
      </c>
      <c r="Y5740">
        <v>4.4343852591645003</v>
      </c>
      <c r="Z5740">
        <v>1.1683522194339371</v>
      </c>
      <c r="AA5740">
        <v>1.3115123119885501</v>
      </c>
      <c r="AB5740">
        <v>0.33360663617962494</v>
      </c>
      <c r="AC5740">
        <v>0</v>
      </c>
      <c r="AD5740">
        <v>0</v>
      </c>
      <c r="AE5740">
        <v>9.204166724876174</v>
      </c>
    </row>
    <row r="5741" spans="1:31" x14ac:dyDescent="0.25">
      <c r="A5741">
        <v>1817931</v>
      </c>
      <c r="B5741">
        <v>1</v>
      </c>
      <c r="C5741" t="s">
        <v>80</v>
      </c>
      <c r="D5741" t="s">
        <v>94</v>
      </c>
      <c r="E5741" t="s">
        <v>193</v>
      </c>
      <c r="F5741" t="s">
        <v>16575</v>
      </c>
      <c r="G5741" t="s">
        <v>385</v>
      </c>
      <c r="H5741" t="s">
        <v>134</v>
      </c>
      <c r="I5741" t="s">
        <v>135</v>
      </c>
      <c r="J5741" t="s">
        <v>136</v>
      </c>
      <c r="K5741" t="s">
        <v>137</v>
      </c>
      <c r="L5741" t="s">
        <v>16576</v>
      </c>
      <c r="M5741" t="s">
        <v>16577</v>
      </c>
      <c r="N5741">
        <v>1.3897222220000001</v>
      </c>
      <c r="O5741">
        <v>0</v>
      </c>
      <c r="P5741">
        <v>4</v>
      </c>
      <c r="Q5741">
        <v>0</v>
      </c>
      <c r="R5741">
        <v>0</v>
      </c>
      <c r="S5741">
        <v>0</v>
      </c>
      <c r="T5741">
        <v>1</v>
      </c>
      <c r="U5741">
        <v>0</v>
      </c>
      <c r="V5741">
        <v>0</v>
      </c>
      <c r="W5741">
        <v>0</v>
      </c>
      <c r="X5741">
        <v>1.1248167481606988</v>
      </c>
      <c r="Y5741">
        <v>0</v>
      </c>
      <c r="Z5741">
        <v>0</v>
      </c>
      <c r="AA5741">
        <v>0</v>
      </c>
      <c r="AB5741">
        <v>8.6508845490558622E-2</v>
      </c>
      <c r="AC5741">
        <v>0</v>
      </c>
      <c r="AD5741">
        <v>0</v>
      </c>
      <c r="AE5741">
        <v>1.2113255936512575</v>
      </c>
    </row>
    <row r="5742" spans="1:31" x14ac:dyDescent="0.25">
      <c r="A5742">
        <v>1817576</v>
      </c>
      <c r="B5742">
        <v>1</v>
      </c>
      <c r="C5742" t="s">
        <v>80</v>
      </c>
      <c r="D5742" t="s">
        <v>95</v>
      </c>
      <c r="E5742" t="s">
        <v>339</v>
      </c>
      <c r="F5742" t="s">
        <v>11965</v>
      </c>
      <c r="G5742" t="s">
        <v>263</v>
      </c>
      <c r="H5742" t="s">
        <v>143</v>
      </c>
      <c r="I5742" t="s">
        <v>135</v>
      </c>
      <c r="J5742" t="s">
        <v>136</v>
      </c>
      <c r="K5742" t="s">
        <v>159</v>
      </c>
      <c r="L5742" t="s">
        <v>16518</v>
      </c>
      <c r="M5742" t="s">
        <v>16578</v>
      </c>
      <c r="N5742">
        <v>0.88333333300000005</v>
      </c>
      <c r="O5742">
        <v>0</v>
      </c>
      <c r="P5742">
        <v>6174</v>
      </c>
      <c r="Q5742">
        <v>0</v>
      </c>
      <c r="R5742">
        <v>2</v>
      </c>
      <c r="S5742">
        <v>2</v>
      </c>
      <c r="T5742">
        <v>415</v>
      </c>
      <c r="U5742">
        <v>0</v>
      </c>
      <c r="V5742">
        <v>0</v>
      </c>
      <c r="W5742">
        <v>0</v>
      </c>
      <c r="X5742">
        <v>1001.8463804131898</v>
      </c>
      <c r="Y5742">
        <v>0</v>
      </c>
      <c r="Z5742">
        <v>0.13295401920003336</v>
      </c>
      <c r="AA5742">
        <v>11.398186268328599</v>
      </c>
      <c r="AB5742">
        <v>399.92493969591254</v>
      </c>
      <c r="AC5742">
        <v>0</v>
      </c>
      <c r="AD5742">
        <v>0</v>
      </c>
      <c r="AE5742">
        <v>1413.302460396631</v>
      </c>
    </row>
    <row r="5743" spans="1:31" x14ac:dyDescent="0.25">
      <c r="A5743">
        <v>1817785</v>
      </c>
      <c r="B5743">
        <v>1</v>
      </c>
      <c r="C5743" t="s">
        <v>80</v>
      </c>
      <c r="D5743" t="s">
        <v>92</v>
      </c>
      <c r="E5743" t="s">
        <v>193</v>
      </c>
      <c r="F5743" t="s">
        <v>16579</v>
      </c>
      <c r="G5743" t="s">
        <v>373</v>
      </c>
      <c r="H5743" t="s">
        <v>134</v>
      </c>
      <c r="I5743" t="s">
        <v>135</v>
      </c>
      <c r="J5743" t="s">
        <v>136</v>
      </c>
      <c r="K5743" t="s">
        <v>137</v>
      </c>
      <c r="L5743" t="s">
        <v>16580</v>
      </c>
      <c r="M5743" t="s">
        <v>16581</v>
      </c>
      <c r="N5743">
        <v>3.2597222220000002</v>
      </c>
      <c r="O5743">
        <v>0</v>
      </c>
      <c r="P5743">
        <v>62</v>
      </c>
      <c r="Q5743">
        <v>0</v>
      </c>
      <c r="R5743">
        <v>0</v>
      </c>
      <c r="S5743">
        <v>0</v>
      </c>
      <c r="T5743">
        <v>3</v>
      </c>
      <c r="U5743">
        <v>0</v>
      </c>
      <c r="V5743">
        <v>0</v>
      </c>
      <c r="W5743">
        <v>0</v>
      </c>
      <c r="X5743">
        <v>33.215431707424429</v>
      </c>
      <c r="Y5743">
        <v>0</v>
      </c>
      <c r="Z5743">
        <v>0</v>
      </c>
      <c r="AA5743">
        <v>0</v>
      </c>
      <c r="AB5743">
        <v>9.0977329588374669</v>
      </c>
      <c r="AC5743">
        <v>0</v>
      </c>
      <c r="AD5743">
        <v>0</v>
      </c>
      <c r="AE5743">
        <v>42.313164666261898</v>
      </c>
    </row>
    <row r="5744" spans="1:31" x14ac:dyDescent="0.25">
      <c r="A5744">
        <v>1817453</v>
      </c>
      <c r="B5744">
        <v>1</v>
      </c>
      <c r="C5744" t="s">
        <v>81</v>
      </c>
      <c r="D5744" t="s">
        <v>123</v>
      </c>
      <c r="E5744" t="s">
        <v>193</v>
      </c>
      <c r="F5744" t="s">
        <v>702</v>
      </c>
      <c r="G5744" t="s">
        <v>235</v>
      </c>
      <c r="H5744" t="s">
        <v>134</v>
      </c>
      <c r="I5744" t="s">
        <v>135</v>
      </c>
      <c r="J5744" t="s">
        <v>136</v>
      </c>
      <c r="K5744" t="s">
        <v>137</v>
      </c>
      <c r="L5744" t="s">
        <v>16582</v>
      </c>
      <c r="M5744" t="s">
        <v>16583</v>
      </c>
      <c r="N5744">
        <v>0.66861111100000004</v>
      </c>
      <c r="O5744">
        <v>0</v>
      </c>
      <c r="P5744">
        <v>362</v>
      </c>
      <c r="Q5744">
        <v>0</v>
      </c>
      <c r="R5744">
        <v>0</v>
      </c>
      <c r="S5744">
        <v>0</v>
      </c>
      <c r="T5744">
        <v>13</v>
      </c>
      <c r="U5744">
        <v>0</v>
      </c>
      <c r="V5744">
        <v>0</v>
      </c>
      <c r="W5744">
        <v>0</v>
      </c>
      <c r="X5744">
        <v>38.044115562215481</v>
      </c>
      <c r="Y5744">
        <v>0</v>
      </c>
      <c r="Z5744">
        <v>0</v>
      </c>
      <c r="AA5744">
        <v>0</v>
      </c>
      <c r="AB5744">
        <v>2.8116117310556734</v>
      </c>
      <c r="AC5744">
        <v>0</v>
      </c>
      <c r="AD5744">
        <v>0</v>
      </c>
      <c r="AE5744">
        <v>40.855727293271151</v>
      </c>
    </row>
    <row r="5745" spans="1:31" x14ac:dyDescent="0.25">
      <c r="A5745">
        <v>1817499</v>
      </c>
      <c r="B5745">
        <v>1</v>
      </c>
      <c r="C5745" t="s">
        <v>80</v>
      </c>
      <c r="D5745" t="s">
        <v>95</v>
      </c>
      <c r="E5745" t="s">
        <v>176</v>
      </c>
      <c r="F5745" t="s">
        <v>16584</v>
      </c>
      <c r="G5745" t="s">
        <v>142</v>
      </c>
      <c r="H5745" t="s">
        <v>143</v>
      </c>
      <c r="I5745" t="s">
        <v>135</v>
      </c>
      <c r="J5745" t="s">
        <v>136</v>
      </c>
      <c r="K5745" t="s">
        <v>137</v>
      </c>
      <c r="L5745" t="s">
        <v>16585</v>
      </c>
      <c r="M5745" t="s">
        <v>16586</v>
      </c>
      <c r="N5745">
        <v>1.3777777769999999</v>
      </c>
      <c r="O5745">
        <v>0</v>
      </c>
      <c r="P5745">
        <v>0</v>
      </c>
      <c r="Q5745">
        <v>0</v>
      </c>
      <c r="R5745">
        <v>0</v>
      </c>
      <c r="S5745">
        <v>3</v>
      </c>
      <c r="T5745">
        <v>0</v>
      </c>
      <c r="U5745">
        <v>1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30.118892586557532</v>
      </c>
      <c r="AB5745">
        <v>0</v>
      </c>
      <c r="AC5745">
        <v>0</v>
      </c>
      <c r="AD5745">
        <v>0</v>
      </c>
      <c r="AE5745">
        <v>30.118892586557532</v>
      </c>
    </row>
    <row r="5746" spans="1:31" x14ac:dyDescent="0.25">
      <c r="A5746">
        <v>1817768</v>
      </c>
      <c r="B5746">
        <v>1</v>
      </c>
      <c r="C5746" t="s">
        <v>80</v>
      </c>
      <c r="D5746" t="s">
        <v>83</v>
      </c>
      <c r="E5746" t="s">
        <v>326</v>
      </c>
      <c r="F5746" t="s">
        <v>16587</v>
      </c>
      <c r="G5746" t="s">
        <v>299</v>
      </c>
      <c r="H5746" t="s">
        <v>134</v>
      </c>
      <c r="I5746" t="s">
        <v>135</v>
      </c>
      <c r="J5746" t="s">
        <v>136</v>
      </c>
      <c r="K5746" t="s">
        <v>137</v>
      </c>
      <c r="L5746" t="s">
        <v>16588</v>
      </c>
      <c r="M5746" t="s">
        <v>16589</v>
      </c>
      <c r="N5746">
        <v>3.8688888879999999</v>
      </c>
      <c r="O5746">
        <v>0</v>
      </c>
      <c r="P5746">
        <v>123</v>
      </c>
      <c r="Q5746">
        <v>0</v>
      </c>
      <c r="R5746">
        <v>0</v>
      </c>
      <c r="S5746">
        <v>0</v>
      </c>
      <c r="T5746">
        <v>2</v>
      </c>
      <c r="U5746">
        <v>0</v>
      </c>
      <c r="V5746">
        <v>0</v>
      </c>
      <c r="W5746">
        <v>0</v>
      </c>
      <c r="X5746">
        <v>128.74249536055123</v>
      </c>
      <c r="Y5746">
        <v>0</v>
      </c>
      <c r="Z5746">
        <v>0</v>
      </c>
      <c r="AA5746">
        <v>0</v>
      </c>
      <c r="AB5746">
        <v>6.939137404426341</v>
      </c>
      <c r="AC5746">
        <v>0</v>
      </c>
      <c r="AD5746">
        <v>0</v>
      </c>
      <c r="AE5746">
        <v>135.68163276497756</v>
      </c>
    </row>
    <row r="5747" spans="1:31" x14ac:dyDescent="0.25">
      <c r="A5747">
        <v>1817639</v>
      </c>
      <c r="B5747">
        <v>1</v>
      </c>
      <c r="C5747" t="s">
        <v>80</v>
      </c>
      <c r="D5747" t="s">
        <v>93</v>
      </c>
      <c r="E5747" t="s">
        <v>131</v>
      </c>
      <c r="F5747" t="s">
        <v>16590</v>
      </c>
      <c r="G5747" t="s">
        <v>231</v>
      </c>
      <c r="H5747" t="s">
        <v>134</v>
      </c>
      <c r="I5747" t="s">
        <v>135</v>
      </c>
      <c r="J5747" t="s">
        <v>136</v>
      </c>
      <c r="K5747" t="s">
        <v>137</v>
      </c>
      <c r="L5747" t="s">
        <v>16591</v>
      </c>
      <c r="M5747" t="s">
        <v>16592</v>
      </c>
      <c r="N5747">
        <v>1.6916666659999999</v>
      </c>
      <c r="O5747">
        <v>0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0.32919995976204453</v>
      </c>
      <c r="AA5747">
        <v>0</v>
      </c>
      <c r="AB5747">
        <v>0</v>
      </c>
      <c r="AC5747">
        <v>0</v>
      </c>
      <c r="AD5747">
        <v>0</v>
      </c>
      <c r="AE5747">
        <v>0.32919995976204453</v>
      </c>
    </row>
    <row r="5748" spans="1:31" x14ac:dyDescent="0.25">
      <c r="A5748">
        <v>1818017</v>
      </c>
      <c r="B5748">
        <v>1</v>
      </c>
      <c r="C5748" t="s">
        <v>81</v>
      </c>
      <c r="D5748" t="s">
        <v>115</v>
      </c>
      <c r="E5748" t="s">
        <v>193</v>
      </c>
      <c r="F5748" t="s">
        <v>16593</v>
      </c>
      <c r="G5748" t="s">
        <v>826</v>
      </c>
      <c r="H5748" t="s">
        <v>134</v>
      </c>
      <c r="I5748" t="s">
        <v>135</v>
      </c>
      <c r="J5748" t="s">
        <v>136</v>
      </c>
      <c r="K5748" t="s">
        <v>137</v>
      </c>
      <c r="L5748" t="s">
        <v>16594</v>
      </c>
      <c r="M5748" t="s">
        <v>16595</v>
      </c>
      <c r="N5748">
        <v>0.96388888800000005</v>
      </c>
      <c r="O5748">
        <v>0</v>
      </c>
      <c r="P5748">
        <v>35</v>
      </c>
      <c r="Q5748">
        <v>0</v>
      </c>
      <c r="R5748">
        <v>0</v>
      </c>
      <c r="S5748">
        <v>0</v>
      </c>
      <c r="T5748">
        <v>1</v>
      </c>
      <c r="U5748">
        <v>0</v>
      </c>
      <c r="V5748">
        <v>0</v>
      </c>
      <c r="W5748">
        <v>0</v>
      </c>
      <c r="X5748">
        <v>4.2046835975634442</v>
      </c>
      <c r="Y5748">
        <v>0</v>
      </c>
      <c r="Z5748">
        <v>0</v>
      </c>
      <c r="AA5748">
        <v>0</v>
      </c>
      <c r="AB5748">
        <v>3.8717206116111113E-5</v>
      </c>
      <c r="AC5748">
        <v>0</v>
      </c>
      <c r="AD5748">
        <v>0</v>
      </c>
      <c r="AE5748">
        <v>4.20472231476956</v>
      </c>
    </row>
    <row r="5749" spans="1:31" x14ac:dyDescent="0.25">
      <c r="A5749">
        <v>1817831</v>
      </c>
      <c r="B5749">
        <v>1</v>
      </c>
      <c r="C5749" t="s">
        <v>81</v>
      </c>
      <c r="D5749" t="s">
        <v>123</v>
      </c>
      <c r="E5749" t="s">
        <v>176</v>
      </c>
      <c r="F5749" t="s">
        <v>1703</v>
      </c>
      <c r="G5749" t="s">
        <v>142</v>
      </c>
      <c r="H5749" t="s">
        <v>143</v>
      </c>
      <c r="I5749" t="s">
        <v>135</v>
      </c>
      <c r="J5749" t="s">
        <v>136</v>
      </c>
      <c r="K5749" t="s">
        <v>137</v>
      </c>
      <c r="L5749" t="s">
        <v>16596</v>
      </c>
      <c r="M5749" t="s">
        <v>16597</v>
      </c>
      <c r="N5749">
        <v>0.46194444400000001</v>
      </c>
      <c r="O5749">
        <v>0</v>
      </c>
      <c r="P5749">
        <v>0</v>
      </c>
      <c r="Q5749">
        <v>2</v>
      </c>
      <c r="R5749">
        <v>1</v>
      </c>
      <c r="S5749">
        <v>9</v>
      </c>
      <c r="T5749">
        <v>0</v>
      </c>
      <c r="U5749">
        <v>1</v>
      </c>
      <c r="V5749">
        <v>0</v>
      </c>
      <c r="W5749">
        <v>0</v>
      </c>
      <c r="X5749">
        <v>0</v>
      </c>
      <c r="Y5749">
        <v>8.8297450584566672E-2</v>
      </c>
      <c r="Z5749">
        <v>8.0932692110566667E-2</v>
      </c>
      <c r="AA5749">
        <v>34.761790968750532</v>
      </c>
      <c r="AB5749">
        <v>0</v>
      </c>
      <c r="AC5749">
        <v>38.338056012718333</v>
      </c>
      <c r="AD5749">
        <v>0</v>
      </c>
      <c r="AE5749">
        <v>73.269077124163999</v>
      </c>
    </row>
    <row r="5750" spans="1:31" x14ac:dyDescent="0.25">
      <c r="A5750">
        <v>1817536</v>
      </c>
      <c r="B5750">
        <v>1</v>
      </c>
      <c r="C5750" t="s">
        <v>80</v>
      </c>
      <c r="D5750" t="s">
        <v>84</v>
      </c>
      <c r="E5750" t="s">
        <v>131</v>
      </c>
      <c r="F5750" t="s">
        <v>16598</v>
      </c>
      <c r="G5750" t="s">
        <v>209</v>
      </c>
      <c r="H5750" t="s">
        <v>134</v>
      </c>
      <c r="I5750" t="s">
        <v>135</v>
      </c>
      <c r="J5750" t="s">
        <v>136</v>
      </c>
      <c r="K5750" t="s">
        <v>137</v>
      </c>
      <c r="L5750" t="s">
        <v>16599</v>
      </c>
      <c r="M5750" t="s">
        <v>16600</v>
      </c>
      <c r="N5750">
        <v>1.6924999999999999</v>
      </c>
      <c r="O5750">
        <v>0</v>
      </c>
      <c r="P5750">
        <v>20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7.9694099312423745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7.9694099312423745</v>
      </c>
    </row>
    <row r="5751" spans="1:31" x14ac:dyDescent="0.25">
      <c r="A5751">
        <v>1817728</v>
      </c>
      <c r="B5751">
        <v>1</v>
      </c>
      <c r="C5751" t="s">
        <v>81</v>
      </c>
      <c r="D5751" t="s">
        <v>118</v>
      </c>
      <c r="E5751" t="s">
        <v>193</v>
      </c>
      <c r="F5751" t="s">
        <v>16601</v>
      </c>
      <c r="G5751" t="s">
        <v>235</v>
      </c>
      <c r="H5751" t="s">
        <v>134</v>
      </c>
      <c r="I5751" t="s">
        <v>135</v>
      </c>
      <c r="J5751" t="s">
        <v>136</v>
      </c>
      <c r="K5751" t="s">
        <v>137</v>
      </c>
      <c r="L5751" t="s">
        <v>16602</v>
      </c>
      <c r="M5751" t="s">
        <v>16603</v>
      </c>
      <c r="N5751">
        <v>5.5438888879999997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0.58231484324262006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0.58231484324262006</v>
      </c>
    </row>
    <row r="5752" spans="1:31" x14ac:dyDescent="0.25">
      <c r="A5752">
        <v>1817894</v>
      </c>
      <c r="B5752">
        <v>1</v>
      </c>
      <c r="C5752" t="s">
        <v>80</v>
      </c>
      <c r="D5752" t="s">
        <v>88</v>
      </c>
      <c r="E5752" t="s">
        <v>326</v>
      </c>
      <c r="F5752" t="s">
        <v>16604</v>
      </c>
      <c r="G5752" t="s">
        <v>299</v>
      </c>
      <c r="H5752" t="s">
        <v>134</v>
      </c>
      <c r="I5752" t="s">
        <v>135</v>
      </c>
      <c r="J5752" t="s">
        <v>136</v>
      </c>
      <c r="K5752" t="s">
        <v>137</v>
      </c>
      <c r="L5752" t="s">
        <v>16605</v>
      </c>
      <c r="M5752" t="s">
        <v>16606</v>
      </c>
      <c r="N5752">
        <v>1.9344444439999999</v>
      </c>
      <c r="O5752">
        <v>0</v>
      </c>
      <c r="P5752">
        <v>20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11.848916413388883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11.848916413388883</v>
      </c>
    </row>
    <row r="5753" spans="1:31" x14ac:dyDescent="0.25">
      <c r="A5753">
        <v>1817871</v>
      </c>
      <c r="B5753">
        <v>1</v>
      </c>
      <c r="C5753" t="s">
        <v>80</v>
      </c>
      <c r="D5753" t="s">
        <v>93</v>
      </c>
      <c r="E5753" t="s">
        <v>176</v>
      </c>
      <c r="F5753" t="s">
        <v>16607</v>
      </c>
      <c r="G5753" t="s">
        <v>142</v>
      </c>
      <c r="H5753" t="s">
        <v>143</v>
      </c>
      <c r="I5753" t="s">
        <v>199</v>
      </c>
      <c r="J5753" t="s">
        <v>136</v>
      </c>
      <c r="K5753" t="s">
        <v>137</v>
      </c>
      <c r="L5753" t="s">
        <v>16608</v>
      </c>
      <c r="M5753" t="s">
        <v>16609</v>
      </c>
      <c r="N5753">
        <v>3.8888880000000001E-3</v>
      </c>
      <c r="O5753">
        <v>0</v>
      </c>
      <c r="P5753">
        <v>480</v>
      </c>
      <c r="Q5753">
        <v>2</v>
      </c>
      <c r="R5753">
        <v>90</v>
      </c>
      <c r="S5753">
        <v>6</v>
      </c>
      <c r="T5753">
        <v>76</v>
      </c>
      <c r="U5753">
        <v>1</v>
      </c>
      <c r="V5753">
        <v>0</v>
      </c>
      <c r="W5753">
        <v>0</v>
      </c>
      <c r="X5753">
        <v>0.28374686549459455</v>
      </c>
      <c r="Y5753">
        <v>1.0685615607333335E-2</v>
      </c>
      <c r="Z5753">
        <v>0.16024701813427225</v>
      </c>
      <c r="AA5753">
        <v>9.6519303487915001E-2</v>
      </c>
      <c r="AB5753">
        <v>0.15606974002223328</v>
      </c>
      <c r="AC5753">
        <v>3.713111370124722E-2</v>
      </c>
      <c r="AD5753">
        <v>0</v>
      </c>
      <c r="AE5753">
        <v>0.74439965644759565</v>
      </c>
    </row>
    <row r="5754" spans="1:31" x14ac:dyDescent="0.25">
      <c r="A5754">
        <v>1818014</v>
      </c>
      <c r="B5754">
        <v>1</v>
      </c>
      <c r="C5754" t="s">
        <v>80</v>
      </c>
      <c r="D5754" t="s">
        <v>97</v>
      </c>
      <c r="E5754" t="s">
        <v>131</v>
      </c>
      <c r="F5754" t="s">
        <v>16610</v>
      </c>
      <c r="G5754" t="s">
        <v>231</v>
      </c>
      <c r="H5754" t="s">
        <v>134</v>
      </c>
      <c r="I5754" t="s">
        <v>135</v>
      </c>
      <c r="J5754" t="s">
        <v>136</v>
      </c>
      <c r="K5754" t="s">
        <v>137</v>
      </c>
      <c r="L5754" t="s">
        <v>16611</v>
      </c>
      <c r="M5754" t="s">
        <v>16612</v>
      </c>
      <c r="N5754">
        <v>1.8911111110000001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</row>
    <row r="5755" spans="1:31" x14ac:dyDescent="0.25">
      <c r="A5755">
        <v>1817496</v>
      </c>
      <c r="B5755">
        <v>1</v>
      </c>
      <c r="C5755" t="s">
        <v>81</v>
      </c>
      <c r="D5755" t="s">
        <v>123</v>
      </c>
      <c r="E5755" t="s">
        <v>140</v>
      </c>
      <c r="F5755" t="s">
        <v>16613</v>
      </c>
      <c r="G5755" t="s">
        <v>142</v>
      </c>
      <c r="H5755" t="s">
        <v>143</v>
      </c>
      <c r="I5755" t="s">
        <v>135</v>
      </c>
      <c r="J5755" t="s">
        <v>136</v>
      </c>
      <c r="K5755" t="s">
        <v>137</v>
      </c>
      <c r="L5755" t="s">
        <v>16614</v>
      </c>
      <c r="M5755" t="s">
        <v>16615</v>
      </c>
      <c r="N5755">
        <v>0.52861111100000002</v>
      </c>
      <c r="O5755">
        <v>3</v>
      </c>
      <c r="P5755">
        <v>531</v>
      </c>
      <c r="Q5755">
        <v>231</v>
      </c>
      <c r="R5755">
        <v>97</v>
      </c>
      <c r="S5755">
        <v>16</v>
      </c>
      <c r="T5755">
        <v>50</v>
      </c>
      <c r="U5755">
        <v>0</v>
      </c>
      <c r="V5755">
        <v>0</v>
      </c>
      <c r="W5755">
        <v>12.554843478390836</v>
      </c>
      <c r="X5755">
        <v>48.331932523671846</v>
      </c>
      <c r="Y5755">
        <v>113.80922688254292</v>
      </c>
      <c r="Z5755">
        <v>64.439283374836094</v>
      </c>
      <c r="AA5755">
        <v>29.178158468775781</v>
      </c>
      <c r="AB5755">
        <v>12.370687059269708</v>
      </c>
      <c r="AC5755">
        <v>0</v>
      </c>
      <c r="AD5755">
        <v>0</v>
      </c>
      <c r="AE5755">
        <v>280.68413178748716</v>
      </c>
    </row>
    <row r="5756" spans="1:31" x14ac:dyDescent="0.25">
      <c r="A5756">
        <v>1817914</v>
      </c>
      <c r="B5756">
        <v>1</v>
      </c>
      <c r="C5756" t="s">
        <v>81</v>
      </c>
      <c r="D5756" t="s">
        <v>126</v>
      </c>
      <c r="E5756" t="s">
        <v>140</v>
      </c>
      <c r="F5756" t="s">
        <v>6065</v>
      </c>
      <c r="G5756" t="s">
        <v>142</v>
      </c>
      <c r="H5756" t="s">
        <v>143</v>
      </c>
      <c r="I5756" t="s">
        <v>135</v>
      </c>
      <c r="J5756" t="s">
        <v>136</v>
      </c>
      <c r="K5756" t="s">
        <v>137</v>
      </c>
      <c r="L5756" t="s">
        <v>16616</v>
      </c>
      <c r="M5756" t="s">
        <v>16617</v>
      </c>
      <c r="N5756">
        <v>0.259444444</v>
      </c>
      <c r="O5756">
        <v>3</v>
      </c>
      <c r="P5756">
        <v>1368</v>
      </c>
      <c r="Q5756">
        <v>65</v>
      </c>
      <c r="R5756">
        <v>410</v>
      </c>
      <c r="S5756">
        <v>14</v>
      </c>
      <c r="T5756">
        <v>71</v>
      </c>
      <c r="U5756">
        <v>0</v>
      </c>
      <c r="V5756">
        <v>0</v>
      </c>
      <c r="W5756">
        <v>0.30514380433808497</v>
      </c>
      <c r="X5756">
        <v>37.653421531653741</v>
      </c>
      <c r="Y5756">
        <v>106.4321726140483</v>
      </c>
      <c r="Z5756">
        <v>33.073749199791457</v>
      </c>
      <c r="AA5756">
        <v>28.681416331396967</v>
      </c>
      <c r="AB5756">
        <v>25.290672475547115</v>
      </c>
      <c r="AC5756">
        <v>0</v>
      </c>
      <c r="AD5756">
        <v>0</v>
      </c>
      <c r="AE5756">
        <v>231.43657595677567</v>
      </c>
    </row>
    <row r="5757" spans="1:31" x14ac:dyDescent="0.25">
      <c r="A5757">
        <v>1817994</v>
      </c>
      <c r="B5757">
        <v>1</v>
      </c>
      <c r="C5757" t="s">
        <v>80</v>
      </c>
      <c r="D5757" t="s">
        <v>89</v>
      </c>
      <c r="E5757" t="s">
        <v>176</v>
      </c>
      <c r="F5757" t="s">
        <v>1724</v>
      </c>
      <c r="G5757" t="s">
        <v>142</v>
      </c>
      <c r="H5757" t="s">
        <v>143</v>
      </c>
      <c r="I5757" t="s">
        <v>135</v>
      </c>
      <c r="J5757" t="s">
        <v>136</v>
      </c>
      <c r="K5757" t="s">
        <v>137</v>
      </c>
      <c r="L5757" t="s">
        <v>16618</v>
      </c>
      <c r="M5757" t="s">
        <v>16619</v>
      </c>
      <c r="N5757">
        <v>0.46666666600000001</v>
      </c>
      <c r="O5757">
        <v>5</v>
      </c>
      <c r="P5757">
        <v>5194</v>
      </c>
      <c r="Q5757">
        <v>3</v>
      </c>
      <c r="R5757">
        <v>194</v>
      </c>
      <c r="S5757">
        <v>13</v>
      </c>
      <c r="T5757">
        <v>700</v>
      </c>
      <c r="U5757">
        <v>7</v>
      </c>
      <c r="V5757">
        <v>0</v>
      </c>
      <c r="W5757">
        <v>55.876487412546602</v>
      </c>
      <c r="X5757">
        <v>1022.0107734577101</v>
      </c>
      <c r="Y5757">
        <v>3.7972225874479997</v>
      </c>
      <c r="Z5757">
        <v>20.081466539757542</v>
      </c>
      <c r="AA5757">
        <v>82.421868823033748</v>
      </c>
      <c r="AB5757">
        <v>293.5167687155282</v>
      </c>
      <c r="AC5757">
        <v>73.354174482167139</v>
      </c>
      <c r="AD5757">
        <v>0</v>
      </c>
      <c r="AE5757">
        <v>1551.0587620181911</v>
      </c>
    </row>
    <row r="5758" spans="1:31" x14ac:dyDescent="0.25">
      <c r="A5758">
        <v>1817957</v>
      </c>
      <c r="B5758">
        <v>1</v>
      </c>
      <c r="C5758" t="s">
        <v>81</v>
      </c>
      <c r="D5758" t="s">
        <v>127</v>
      </c>
      <c r="E5758" t="s">
        <v>146</v>
      </c>
      <c r="F5758" t="s">
        <v>3372</v>
      </c>
      <c r="G5758" t="s">
        <v>142</v>
      </c>
      <c r="H5758" t="s">
        <v>143</v>
      </c>
      <c r="I5758" t="s">
        <v>199</v>
      </c>
      <c r="J5758" t="s">
        <v>136</v>
      </c>
      <c r="K5758" t="s">
        <v>137</v>
      </c>
      <c r="L5758" t="s">
        <v>16620</v>
      </c>
      <c r="M5758" t="s">
        <v>16621</v>
      </c>
      <c r="N5758">
        <v>6.9444440000000001E-3</v>
      </c>
      <c r="O5758">
        <v>0</v>
      </c>
      <c r="P5758">
        <v>395</v>
      </c>
      <c r="Q5758">
        <v>10</v>
      </c>
      <c r="R5758">
        <v>28</v>
      </c>
      <c r="S5758">
        <v>3</v>
      </c>
      <c r="T5758">
        <v>27</v>
      </c>
      <c r="U5758">
        <v>4</v>
      </c>
      <c r="V5758">
        <v>0</v>
      </c>
      <c r="W5758">
        <v>0</v>
      </c>
      <c r="X5758">
        <v>0.66065769354861126</v>
      </c>
      <c r="Y5758">
        <v>3.2416207643993056E-2</v>
      </c>
      <c r="Z5758">
        <v>0.15625336832541667</v>
      </c>
      <c r="AA5758">
        <v>2.970866973635625</v>
      </c>
      <c r="AB5758">
        <v>4.9724706840270833E-2</v>
      </c>
      <c r="AC5758">
        <v>0.58839281401275001</v>
      </c>
      <c r="AD5758">
        <v>0</v>
      </c>
      <c r="AE5758">
        <v>4.458311764006667</v>
      </c>
    </row>
    <row r="5759" spans="1:31" x14ac:dyDescent="0.25">
      <c r="A5759">
        <v>1817559</v>
      </c>
      <c r="B5759">
        <v>1</v>
      </c>
      <c r="C5759" t="s">
        <v>81</v>
      </c>
      <c r="D5759" t="s">
        <v>126</v>
      </c>
      <c r="E5759" t="s">
        <v>140</v>
      </c>
      <c r="F5759" t="s">
        <v>16622</v>
      </c>
      <c r="G5759" t="s">
        <v>3018</v>
      </c>
      <c r="H5759" t="s">
        <v>143</v>
      </c>
      <c r="I5759" t="s">
        <v>135</v>
      </c>
      <c r="J5759" t="s">
        <v>136</v>
      </c>
      <c r="K5759" t="s">
        <v>159</v>
      </c>
      <c r="L5759" t="s">
        <v>16623</v>
      </c>
      <c r="M5759" t="s">
        <v>16624</v>
      </c>
      <c r="N5759">
        <v>1.6641666660000001</v>
      </c>
      <c r="O5759">
        <v>0</v>
      </c>
      <c r="P5759">
        <v>757</v>
      </c>
      <c r="Q5759">
        <v>36</v>
      </c>
      <c r="R5759">
        <v>104</v>
      </c>
      <c r="S5759">
        <v>9</v>
      </c>
      <c r="T5759">
        <v>45</v>
      </c>
      <c r="U5759">
        <v>0</v>
      </c>
      <c r="V5759">
        <v>0</v>
      </c>
      <c r="W5759">
        <v>0</v>
      </c>
      <c r="X5759">
        <v>156.42456169483145</v>
      </c>
      <c r="Y5759">
        <v>145.49288815256821</v>
      </c>
      <c r="Z5759">
        <v>27.195348840994985</v>
      </c>
      <c r="AA5759">
        <v>55.689194465949896</v>
      </c>
      <c r="AB5759">
        <v>51.681509013726355</v>
      </c>
      <c r="AC5759">
        <v>0</v>
      </c>
      <c r="AD5759">
        <v>0</v>
      </c>
      <c r="AE5759">
        <v>436.48350216807091</v>
      </c>
    </row>
    <row r="5760" spans="1:31" x14ac:dyDescent="0.25">
      <c r="A5760">
        <v>1817851</v>
      </c>
      <c r="B5760">
        <v>1</v>
      </c>
      <c r="C5760" t="s">
        <v>80</v>
      </c>
      <c r="D5760" t="s">
        <v>108</v>
      </c>
      <c r="E5760" t="s">
        <v>193</v>
      </c>
      <c r="F5760" t="s">
        <v>16625</v>
      </c>
      <c r="G5760" t="s">
        <v>373</v>
      </c>
      <c r="H5760" t="s">
        <v>134</v>
      </c>
      <c r="I5760" t="s">
        <v>135</v>
      </c>
      <c r="J5760" t="s">
        <v>136</v>
      </c>
      <c r="K5760" t="s">
        <v>137</v>
      </c>
      <c r="L5760" t="s">
        <v>16626</v>
      </c>
      <c r="M5760" t="s">
        <v>16627</v>
      </c>
      <c r="N5760">
        <v>3.537222222</v>
      </c>
      <c r="O5760">
        <v>0</v>
      </c>
      <c r="P5760">
        <v>20</v>
      </c>
      <c r="Q5760">
        <v>0</v>
      </c>
      <c r="R5760">
        <v>0</v>
      </c>
      <c r="S5760">
        <v>0</v>
      </c>
      <c r="T5760">
        <v>3</v>
      </c>
      <c r="U5760">
        <v>0</v>
      </c>
      <c r="V5760">
        <v>0</v>
      </c>
      <c r="W5760">
        <v>0</v>
      </c>
      <c r="X5760">
        <v>16.425956280254184</v>
      </c>
      <c r="Y5760">
        <v>0</v>
      </c>
      <c r="Z5760">
        <v>0</v>
      </c>
      <c r="AA5760">
        <v>0</v>
      </c>
      <c r="AB5760">
        <v>24.184557958733564</v>
      </c>
      <c r="AC5760">
        <v>0</v>
      </c>
      <c r="AD5760">
        <v>0</v>
      </c>
      <c r="AE5760">
        <v>40.610514238987747</v>
      </c>
    </row>
    <row r="5761" spans="1:31" x14ac:dyDescent="0.25">
      <c r="A5761">
        <v>1817456</v>
      </c>
      <c r="B5761">
        <v>1</v>
      </c>
      <c r="C5761" t="s">
        <v>80</v>
      </c>
      <c r="D5761" t="s">
        <v>83</v>
      </c>
      <c r="E5761" t="s">
        <v>339</v>
      </c>
      <c r="F5761" t="s">
        <v>15107</v>
      </c>
      <c r="G5761" t="s">
        <v>142</v>
      </c>
      <c r="H5761" t="s">
        <v>143</v>
      </c>
      <c r="I5761" t="s">
        <v>135</v>
      </c>
      <c r="J5761" t="s">
        <v>136</v>
      </c>
      <c r="K5761" t="s">
        <v>137</v>
      </c>
      <c r="L5761" t="s">
        <v>16628</v>
      </c>
      <c r="M5761" t="s">
        <v>16629</v>
      </c>
      <c r="N5761">
        <v>0.278888888</v>
      </c>
      <c r="O5761">
        <v>9</v>
      </c>
      <c r="P5761">
        <v>1880</v>
      </c>
      <c r="Q5761">
        <v>17</v>
      </c>
      <c r="R5761">
        <v>325</v>
      </c>
      <c r="S5761">
        <v>82</v>
      </c>
      <c r="T5761">
        <v>717</v>
      </c>
      <c r="U5761">
        <v>9</v>
      </c>
      <c r="V5761">
        <v>2</v>
      </c>
      <c r="W5761">
        <v>1.3565668903948833</v>
      </c>
      <c r="X5761">
        <v>159.59901080959381</v>
      </c>
      <c r="Y5761">
        <v>4.8355958689280758</v>
      </c>
      <c r="Z5761">
        <v>26.869300202567761</v>
      </c>
      <c r="AA5761">
        <v>106.12517413441255</v>
      </c>
      <c r="AB5761">
        <v>153.00194463048177</v>
      </c>
      <c r="AC5761">
        <v>100.8329805086906</v>
      </c>
      <c r="AD5761">
        <v>0.5407513383996112</v>
      </c>
      <c r="AE5761">
        <v>553.16132438346904</v>
      </c>
    </row>
    <row r="5762" spans="1:31" x14ac:dyDescent="0.25">
      <c r="A5762">
        <v>1817665</v>
      </c>
      <c r="B5762">
        <v>1</v>
      </c>
      <c r="C5762" t="s">
        <v>80</v>
      </c>
      <c r="D5762" t="s">
        <v>103</v>
      </c>
      <c r="E5762" t="s">
        <v>131</v>
      </c>
      <c r="F5762" t="s">
        <v>16630</v>
      </c>
      <c r="G5762" t="s">
        <v>231</v>
      </c>
      <c r="H5762" t="s">
        <v>134</v>
      </c>
      <c r="I5762" t="s">
        <v>135</v>
      </c>
      <c r="J5762" t="s">
        <v>136</v>
      </c>
      <c r="K5762" t="s">
        <v>137</v>
      </c>
      <c r="L5762" t="s">
        <v>16631</v>
      </c>
      <c r="M5762" t="s">
        <v>16632</v>
      </c>
      <c r="N5762">
        <v>0.65305555500000001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0.31474750870262003</v>
      </c>
      <c r="AC5762">
        <v>0</v>
      </c>
      <c r="AD5762">
        <v>0</v>
      </c>
      <c r="AE5762">
        <v>0.31474750870262003</v>
      </c>
    </row>
    <row r="5763" spans="1:31" x14ac:dyDescent="0.25">
      <c r="A5763">
        <v>1817473</v>
      </c>
      <c r="B5763">
        <v>1</v>
      </c>
      <c r="C5763" t="s">
        <v>80</v>
      </c>
      <c r="D5763" t="s">
        <v>98</v>
      </c>
      <c r="E5763" t="s">
        <v>176</v>
      </c>
      <c r="F5763" t="s">
        <v>5406</v>
      </c>
      <c r="G5763" t="s">
        <v>142</v>
      </c>
      <c r="H5763" t="s">
        <v>143</v>
      </c>
      <c r="I5763" t="s">
        <v>135</v>
      </c>
      <c r="J5763" t="s">
        <v>136</v>
      </c>
      <c r="K5763" t="s">
        <v>137</v>
      </c>
      <c r="L5763" t="s">
        <v>16633</v>
      </c>
      <c r="M5763" t="s">
        <v>16634</v>
      </c>
      <c r="N5763">
        <v>0.17722222200000001</v>
      </c>
      <c r="O5763">
        <v>0</v>
      </c>
      <c r="P5763">
        <v>20</v>
      </c>
      <c r="Q5763">
        <v>29</v>
      </c>
      <c r="R5763">
        <v>186</v>
      </c>
      <c r="S5763">
        <v>8</v>
      </c>
      <c r="T5763">
        <v>48</v>
      </c>
      <c r="U5763">
        <v>2</v>
      </c>
      <c r="V5763">
        <v>0</v>
      </c>
      <c r="W5763">
        <v>0</v>
      </c>
      <c r="X5763">
        <v>0.94322930906144098</v>
      </c>
      <c r="Y5763">
        <v>25.221715531634871</v>
      </c>
      <c r="Z5763">
        <v>14.807665579007343</v>
      </c>
      <c r="AA5763">
        <v>3.2592155550206265</v>
      </c>
      <c r="AB5763">
        <v>7.7104690759989714</v>
      </c>
      <c r="AC5763">
        <v>0.7902685321907077</v>
      </c>
      <c r="AD5763">
        <v>0</v>
      </c>
      <c r="AE5763">
        <v>52.732563582913961</v>
      </c>
    </row>
    <row r="5764" spans="1:31" x14ac:dyDescent="0.25">
      <c r="A5764">
        <v>1817888</v>
      </c>
      <c r="B5764">
        <v>1</v>
      </c>
      <c r="C5764" t="s">
        <v>80</v>
      </c>
      <c r="D5764" t="s">
        <v>84</v>
      </c>
      <c r="E5764" t="s">
        <v>131</v>
      </c>
      <c r="F5764" t="s">
        <v>16635</v>
      </c>
      <c r="G5764" t="s">
        <v>231</v>
      </c>
      <c r="H5764" t="s">
        <v>134</v>
      </c>
      <c r="I5764" t="s">
        <v>135</v>
      </c>
      <c r="J5764" t="s">
        <v>136</v>
      </c>
      <c r="K5764" t="s">
        <v>137</v>
      </c>
      <c r="L5764" t="s">
        <v>16636</v>
      </c>
      <c r="M5764" t="s">
        <v>16637</v>
      </c>
      <c r="N5764">
        <v>1.3416666660000001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2</v>
      </c>
      <c r="U5764">
        <v>0</v>
      </c>
      <c r="V5764">
        <v>0</v>
      </c>
      <c r="W5764">
        <v>0</v>
      </c>
      <c r="X5764">
        <v>0.17142932963016666</v>
      </c>
      <c r="Y5764">
        <v>0</v>
      </c>
      <c r="Z5764">
        <v>0</v>
      </c>
      <c r="AA5764">
        <v>0</v>
      </c>
      <c r="AB5764">
        <v>0.48590113542195168</v>
      </c>
      <c r="AC5764">
        <v>0</v>
      </c>
      <c r="AD5764">
        <v>0</v>
      </c>
      <c r="AE5764">
        <v>0.65733046505211834</v>
      </c>
    </row>
    <row r="5765" spans="1:31" x14ac:dyDescent="0.25">
      <c r="A5765">
        <v>1817579</v>
      </c>
      <c r="B5765">
        <v>1</v>
      </c>
      <c r="C5765" t="s">
        <v>80</v>
      </c>
      <c r="D5765" t="s">
        <v>83</v>
      </c>
      <c r="E5765" t="s">
        <v>193</v>
      </c>
      <c r="F5765" t="s">
        <v>16638</v>
      </c>
      <c r="G5765" t="s">
        <v>475</v>
      </c>
      <c r="H5765" t="s">
        <v>134</v>
      </c>
      <c r="I5765" t="s">
        <v>135</v>
      </c>
      <c r="J5765" t="s">
        <v>136</v>
      </c>
      <c r="K5765" t="s">
        <v>137</v>
      </c>
      <c r="L5765" t="s">
        <v>16639</v>
      </c>
      <c r="M5765" t="s">
        <v>16640</v>
      </c>
      <c r="N5765">
        <v>0.53388888800000001</v>
      </c>
      <c r="O5765">
        <v>0</v>
      </c>
      <c r="P5765">
        <v>141</v>
      </c>
      <c r="Q5765">
        <v>0</v>
      </c>
      <c r="R5765">
        <v>0</v>
      </c>
      <c r="S5765">
        <v>0</v>
      </c>
      <c r="T5765">
        <v>12</v>
      </c>
      <c r="U5765">
        <v>0</v>
      </c>
      <c r="V5765">
        <v>0</v>
      </c>
      <c r="W5765">
        <v>0</v>
      </c>
      <c r="X5765">
        <v>19.860185825181183</v>
      </c>
      <c r="Y5765">
        <v>0</v>
      </c>
      <c r="Z5765">
        <v>0</v>
      </c>
      <c r="AA5765">
        <v>0</v>
      </c>
      <c r="AB5765">
        <v>3.0398792450607957</v>
      </c>
      <c r="AC5765">
        <v>0</v>
      </c>
      <c r="AD5765">
        <v>0</v>
      </c>
      <c r="AE5765">
        <v>22.900065070241979</v>
      </c>
    </row>
    <row r="5766" spans="1:31" x14ac:dyDescent="0.25">
      <c r="A5766">
        <v>1817934</v>
      </c>
      <c r="B5766">
        <v>1</v>
      </c>
      <c r="C5766" t="s">
        <v>80</v>
      </c>
      <c r="D5766" t="s">
        <v>96</v>
      </c>
      <c r="E5766" t="s">
        <v>131</v>
      </c>
      <c r="F5766" t="s">
        <v>16641</v>
      </c>
      <c r="G5766" t="s">
        <v>231</v>
      </c>
      <c r="H5766" t="s">
        <v>134</v>
      </c>
      <c r="I5766" t="s">
        <v>135</v>
      </c>
      <c r="J5766" t="s">
        <v>136</v>
      </c>
      <c r="K5766" t="s">
        <v>137</v>
      </c>
      <c r="L5766" t="s">
        <v>16642</v>
      </c>
      <c r="M5766" t="s">
        <v>16643</v>
      </c>
      <c r="N5766">
        <v>4.1974999999999998</v>
      </c>
      <c r="O5766">
        <v>0</v>
      </c>
      <c r="P5766">
        <v>3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4.4425096703252978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4.4425096703252978</v>
      </c>
    </row>
    <row r="5767" spans="1:31" x14ac:dyDescent="0.25">
      <c r="A5767">
        <v>1817974</v>
      </c>
      <c r="B5767">
        <v>1</v>
      </c>
      <c r="C5767" t="s">
        <v>81</v>
      </c>
      <c r="D5767" t="s">
        <v>123</v>
      </c>
      <c r="E5767" t="s">
        <v>193</v>
      </c>
      <c r="F5767" t="s">
        <v>16644</v>
      </c>
      <c r="G5767" t="s">
        <v>235</v>
      </c>
      <c r="H5767" t="s">
        <v>134</v>
      </c>
      <c r="I5767" t="s">
        <v>135</v>
      </c>
      <c r="J5767" t="s">
        <v>136</v>
      </c>
      <c r="K5767" t="s">
        <v>137</v>
      </c>
      <c r="L5767" t="s">
        <v>16645</v>
      </c>
      <c r="M5767" t="s">
        <v>16646</v>
      </c>
      <c r="N5767">
        <v>1.5177777770000001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0.46820699462105564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0.46820699462105564</v>
      </c>
    </row>
    <row r="5768" spans="1:31" x14ac:dyDescent="0.25">
      <c r="A5768">
        <v>1817874</v>
      </c>
      <c r="B5768">
        <v>1</v>
      </c>
      <c r="C5768" t="s">
        <v>80</v>
      </c>
      <c r="D5768" t="s">
        <v>92</v>
      </c>
      <c r="E5768" t="s">
        <v>140</v>
      </c>
      <c r="F5768" t="s">
        <v>16647</v>
      </c>
      <c r="G5768" t="s">
        <v>142</v>
      </c>
      <c r="H5768" t="s">
        <v>143</v>
      </c>
      <c r="I5768" t="s">
        <v>135</v>
      </c>
      <c r="J5768" t="s">
        <v>136</v>
      </c>
      <c r="K5768" t="s">
        <v>137</v>
      </c>
      <c r="L5768" t="s">
        <v>16648</v>
      </c>
      <c r="M5768" t="s">
        <v>16649</v>
      </c>
      <c r="N5768">
        <v>0.576944444</v>
      </c>
      <c r="O5768">
        <v>21</v>
      </c>
      <c r="P5768">
        <v>1388</v>
      </c>
      <c r="Q5768">
        <v>3</v>
      </c>
      <c r="R5768">
        <v>24</v>
      </c>
      <c r="S5768">
        <v>22</v>
      </c>
      <c r="T5768">
        <v>152</v>
      </c>
      <c r="U5768">
        <v>1</v>
      </c>
      <c r="V5768">
        <v>1</v>
      </c>
      <c r="W5768">
        <v>152.74095683592785</v>
      </c>
      <c r="X5768">
        <v>144.11596396426407</v>
      </c>
      <c r="Y5768">
        <v>14.396103262538714</v>
      </c>
      <c r="Z5768">
        <v>5.5141141423546349</v>
      </c>
      <c r="AA5768">
        <v>64.912523013185634</v>
      </c>
      <c r="AB5768">
        <v>43.851043781381129</v>
      </c>
      <c r="AC5768">
        <v>0.59554180402245838</v>
      </c>
      <c r="AD5768">
        <v>6.296003124483335E-4</v>
      </c>
      <c r="AE5768">
        <v>426.1268764039869</v>
      </c>
    </row>
    <row r="5769" spans="1:31" x14ac:dyDescent="0.25">
      <c r="A5769">
        <v>1817828</v>
      </c>
      <c r="B5769">
        <v>1</v>
      </c>
      <c r="C5769" t="s">
        <v>80</v>
      </c>
      <c r="D5769" t="s">
        <v>96</v>
      </c>
      <c r="E5769" t="s">
        <v>131</v>
      </c>
      <c r="F5769" t="s">
        <v>16650</v>
      </c>
      <c r="G5769" t="s">
        <v>231</v>
      </c>
      <c r="H5769" t="s">
        <v>134</v>
      </c>
      <c r="I5769" t="s">
        <v>135</v>
      </c>
      <c r="J5769" t="s">
        <v>136</v>
      </c>
      <c r="K5769" t="s">
        <v>137</v>
      </c>
      <c r="L5769" t="s">
        <v>16651</v>
      </c>
      <c r="M5769" t="s">
        <v>16652</v>
      </c>
      <c r="N5769">
        <v>6.983055555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1.8714744296483559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1.8714744296483559</v>
      </c>
    </row>
    <row r="5770" spans="1:31" x14ac:dyDescent="0.25">
      <c r="A5770">
        <v>1817868</v>
      </c>
      <c r="B5770">
        <v>1</v>
      </c>
      <c r="C5770" t="s">
        <v>80</v>
      </c>
      <c r="D5770" t="s">
        <v>107</v>
      </c>
      <c r="E5770" t="s">
        <v>146</v>
      </c>
      <c r="F5770" t="s">
        <v>16653</v>
      </c>
      <c r="G5770" t="s">
        <v>170</v>
      </c>
      <c r="H5770" t="s">
        <v>143</v>
      </c>
      <c r="I5770" t="s">
        <v>135</v>
      </c>
      <c r="J5770" t="s">
        <v>136</v>
      </c>
      <c r="K5770" t="s">
        <v>137</v>
      </c>
      <c r="L5770" t="s">
        <v>16654</v>
      </c>
      <c r="M5770" t="s">
        <v>16655</v>
      </c>
      <c r="N5770">
        <v>2.224444444</v>
      </c>
      <c r="O5770">
        <v>0</v>
      </c>
      <c r="P5770">
        <v>0</v>
      </c>
      <c r="Q5770">
        <v>0</v>
      </c>
      <c r="R5770">
        <v>0</v>
      </c>
      <c r="S5770">
        <v>1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2.4426657980958</v>
      </c>
      <c r="AB5770">
        <v>0</v>
      </c>
      <c r="AC5770">
        <v>0</v>
      </c>
      <c r="AD5770">
        <v>0</v>
      </c>
      <c r="AE5770">
        <v>2.4426657980958</v>
      </c>
    </row>
    <row r="5771" spans="1:31" x14ac:dyDescent="0.25">
      <c r="A5771">
        <v>1817519</v>
      </c>
      <c r="B5771">
        <v>1</v>
      </c>
      <c r="C5771" t="s">
        <v>80</v>
      </c>
      <c r="D5771" t="s">
        <v>107</v>
      </c>
      <c r="E5771" t="s">
        <v>131</v>
      </c>
      <c r="F5771" t="s">
        <v>16656</v>
      </c>
      <c r="G5771" t="s">
        <v>209</v>
      </c>
      <c r="H5771" t="s">
        <v>134</v>
      </c>
      <c r="I5771" t="s">
        <v>135</v>
      </c>
      <c r="J5771" t="s">
        <v>136</v>
      </c>
      <c r="K5771" t="s">
        <v>137</v>
      </c>
      <c r="L5771" t="s">
        <v>16657</v>
      </c>
      <c r="M5771" t="s">
        <v>16658</v>
      </c>
      <c r="N5771">
        <v>0.90444444400000001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1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1.0448109051541334</v>
      </c>
      <c r="AC5771">
        <v>0</v>
      </c>
      <c r="AD5771">
        <v>0</v>
      </c>
      <c r="AE5771">
        <v>1.0448109051541334</v>
      </c>
    </row>
    <row r="5772" spans="1:31" x14ac:dyDescent="0.25">
      <c r="A5772">
        <v>1817911</v>
      </c>
      <c r="B5772">
        <v>1</v>
      </c>
      <c r="C5772" t="s">
        <v>80</v>
      </c>
      <c r="D5772" t="s">
        <v>92</v>
      </c>
      <c r="E5772" t="s">
        <v>131</v>
      </c>
      <c r="F5772" t="s">
        <v>16659</v>
      </c>
      <c r="G5772" t="s">
        <v>231</v>
      </c>
      <c r="H5772" t="s">
        <v>134</v>
      </c>
      <c r="I5772" t="s">
        <v>135</v>
      </c>
      <c r="J5772" t="s">
        <v>136</v>
      </c>
      <c r="K5772" t="s">
        <v>137</v>
      </c>
      <c r="L5772" t="s">
        <v>16660</v>
      </c>
      <c r="M5772" t="s">
        <v>16661</v>
      </c>
      <c r="N5772">
        <v>1.565833333</v>
      </c>
      <c r="O5772">
        <v>0</v>
      </c>
      <c r="P5772">
        <v>1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7.6285916979393353E-2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7.6285916979393353E-2</v>
      </c>
    </row>
    <row r="5773" spans="1:31" x14ac:dyDescent="0.25">
      <c r="A5773">
        <v>1817997</v>
      </c>
      <c r="B5773">
        <v>1</v>
      </c>
      <c r="C5773" t="s">
        <v>80</v>
      </c>
      <c r="D5773" t="s">
        <v>97</v>
      </c>
      <c r="E5773" t="s">
        <v>176</v>
      </c>
      <c r="F5773" t="s">
        <v>16662</v>
      </c>
      <c r="G5773" t="s">
        <v>142</v>
      </c>
      <c r="H5773" t="s">
        <v>143</v>
      </c>
      <c r="I5773" t="s">
        <v>199</v>
      </c>
      <c r="J5773" t="s">
        <v>136</v>
      </c>
      <c r="K5773" t="s">
        <v>137</v>
      </c>
      <c r="L5773" t="s">
        <v>16663</v>
      </c>
      <c r="M5773" t="s">
        <v>16664</v>
      </c>
      <c r="N5773">
        <v>4.6944444000000002E-2</v>
      </c>
      <c r="O5773">
        <v>11</v>
      </c>
      <c r="P5773">
        <v>11518</v>
      </c>
      <c r="Q5773">
        <v>28</v>
      </c>
      <c r="R5773">
        <v>634</v>
      </c>
      <c r="S5773">
        <v>57</v>
      </c>
      <c r="T5773">
        <v>1219</v>
      </c>
      <c r="U5773">
        <v>2</v>
      </c>
      <c r="V5773">
        <v>5</v>
      </c>
      <c r="W5773">
        <v>9.5804304677983207</v>
      </c>
      <c r="X5773">
        <v>193.66680751489326</v>
      </c>
      <c r="Y5773">
        <v>3.7339631958353507</v>
      </c>
      <c r="Z5773">
        <v>10.995049624443292</v>
      </c>
      <c r="AA5773">
        <v>19.429841825752831</v>
      </c>
      <c r="AB5773">
        <v>34.217429627186704</v>
      </c>
      <c r="AC5773">
        <v>5.1676536489738156</v>
      </c>
      <c r="AD5773">
        <v>0.28043076634299996</v>
      </c>
      <c r="AE5773">
        <v>277.07160667122656</v>
      </c>
    </row>
    <row r="5774" spans="1:31" x14ac:dyDescent="0.25">
      <c r="A5774">
        <v>1817860</v>
      </c>
      <c r="B5774">
        <v>1</v>
      </c>
      <c r="C5774" t="s">
        <v>80</v>
      </c>
      <c r="D5774" t="s">
        <v>111</v>
      </c>
      <c r="E5774" t="s">
        <v>131</v>
      </c>
      <c r="F5774" t="s">
        <v>16665</v>
      </c>
      <c r="G5774" t="s">
        <v>148</v>
      </c>
      <c r="H5774" t="s">
        <v>134</v>
      </c>
      <c r="I5774" t="s">
        <v>135</v>
      </c>
      <c r="J5774" t="s">
        <v>136</v>
      </c>
      <c r="K5774" t="s">
        <v>137</v>
      </c>
      <c r="L5774" t="s">
        <v>16666</v>
      </c>
      <c r="M5774" t="s">
        <v>16667</v>
      </c>
      <c r="N5774">
        <v>2.2905555550000001</v>
      </c>
      <c r="O5774">
        <v>0</v>
      </c>
      <c r="P5774">
        <v>1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13.296596262622291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13.296596262622291</v>
      </c>
    </row>
    <row r="5775" spans="1:31" x14ac:dyDescent="0.25">
      <c r="A5775">
        <v>1817837</v>
      </c>
      <c r="B5775">
        <v>1</v>
      </c>
      <c r="C5775" t="s">
        <v>81</v>
      </c>
      <c r="D5775" t="s">
        <v>118</v>
      </c>
      <c r="E5775" t="s">
        <v>131</v>
      </c>
      <c r="F5775" t="s">
        <v>16668</v>
      </c>
      <c r="G5775" t="s">
        <v>231</v>
      </c>
      <c r="H5775" t="s">
        <v>134</v>
      </c>
      <c r="I5775" t="s">
        <v>135</v>
      </c>
      <c r="J5775" t="s">
        <v>136</v>
      </c>
      <c r="K5775" t="s">
        <v>137</v>
      </c>
      <c r="L5775" t="s">
        <v>16669</v>
      </c>
      <c r="M5775" t="s">
        <v>16670</v>
      </c>
      <c r="N5775">
        <v>3.4986111110000002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1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3.9734791725976666</v>
      </c>
      <c r="AC5775">
        <v>0</v>
      </c>
      <c r="AD5775">
        <v>0</v>
      </c>
      <c r="AE5775">
        <v>3.9734791725976666</v>
      </c>
    </row>
    <row r="5776" spans="1:31" x14ac:dyDescent="0.25">
      <c r="A5776">
        <v>1817522</v>
      </c>
      <c r="B5776">
        <v>1</v>
      </c>
      <c r="C5776" t="s">
        <v>80</v>
      </c>
      <c r="D5776" t="s">
        <v>83</v>
      </c>
      <c r="E5776" t="s">
        <v>193</v>
      </c>
      <c r="F5776" t="s">
        <v>1784</v>
      </c>
      <c r="G5776" t="s">
        <v>256</v>
      </c>
      <c r="H5776" t="s">
        <v>134</v>
      </c>
      <c r="I5776" t="s">
        <v>135</v>
      </c>
      <c r="J5776" t="s">
        <v>136</v>
      </c>
      <c r="K5776" t="s">
        <v>159</v>
      </c>
      <c r="L5776" t="s">
        <v>16671</v>
      </c>
      <c r="M5776" t="s">
        <v>16672</v>
      </c>
      <c r="N5776">
        <v>7.5735286110000004</v>
      </c>
      <c r="O5776">
        <v>0</v>
      </c>
      <c r="P5776">
        <v>151</v>
      </c>
      <c r="Q5776">
        <v>0</v>
      </c>
      <c r="R5776">
        <v>0</v>
      </c>
      <c r="S5776">
        <v>0</v>
      </c>
      <c r="T5776">
        <v>41</v>
      </c>
      <c r="U5776">
        <v>0</v>
      </c>
      <c r="V5776">
        <v>0</v>
      </c>
      <c r="W5776">
        <v>0</v>
      </c>
      <c r="X5776">
        <v>324.95171296450627</v>
      </c>
      <c r="Y5776">
        <v>0</v>
      </c>
      <c r="Z5776">
        <v>0</v>
      </c>
      <c r="AA5776">
        <v>0</v>
      </c>
      <c r="AB5776">
        <v>106.81857445805279</v>
      </c>
      <c r="AC5776">
        <v>0</v>
      </c>
      <c r="AD5776">
        <v>0</v>
      </c>
      <c r="AE5776">
        <v>431.77028742255908</v>
      </c>
    </row>
    <row r="5777" spans="1:31" x14ac:dyDescent="0.25">
      <c r="A5777">
        <v>1817545</v>
      </c>
      <c r="B5777">
        <v>1</v>
      </c>
      <c r="C5777" t="s">
        <v>80</v>
      </c>
      <c r="D5777" t="s">
        <v>84</v>
      </c>
      <c r="E5777" t="s">
        <v>193</v>
      </c>
      <c r="F5777" t="s">
        <v>16673</v>
      </c>
      <c r="G5777" t="s">
        <v>256</v>
      </c>
      <c r="H5777" t="s">
        <v>134</v>
      </c>
      <c r="I5777" t="s">
        <v>135</v>
      </c>
      <c r="J5777" t="s">
        <v>136</v>
      </c>
      <c r="K5777" t="s">
        <v>159</v>
      </c>
      <c r="L5777" t="s">
        <v>16674</v>
      </c>
      <c r="M5777" t="s">
        <v>16675</v>
      </c>
      <c r="N5777">
        <v>1.4572833329999999</v>
      </c>
      <c r="O5777">
        <v>0</v>
      </c>
      <c r="P5777">
        <v>15</v>
      </c>
      <c r="Q5777">
        <v>0</v>
      </c>
      <c r="R5777">
        <v>2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7.9556430258771718</v>
      </c>
      <c r="Y5777">
        <v>0</v>
      </c>
      <c r="Z5777">
        <v>1.400784132978981</v>
      </c>
      <c r="AA5777">
        <v>0</v>
      </c>
      <c r="AB5777">
        <v>0.28988446323010003</v>
      </c>
      <c r="AC5777">
        <v>0</v>
      </c>
      <c r="AD5777">
        <v>0</v>
      </c>
      <c r="AE5777">
        <v>9.6463116220862535</v>
      </c>
    </row>
    <row r="5778" spans="1:31" x14ac:dyDescent="0.25">
      <c r="A5778">
        <v>1817983</v>
      </c>
      <c r="B5778">
        <v>1</v>
      </c>
      <c r="C5778" t="s">
        <v>81</v>
      </c>
      <c r="D5778" t="s">
        <v>119</v>
      </c>
      <c r="E5778" t="s">
        <v>193</v>
      </c>
      <c r="F5778" t="s">
        <v>16676</v>
      </c>
      <c r="G5778" t="s">
        <v>235</v>
      </c>
      <c r="H5778" t="s">
        <v>134</v>
      </c>
      <c r="I5778" t="s">
        <v>135</v>
      </c>
      <c r="J5778" t="s">
        <v>136</v>
      </c>
      <c r="K5778" t="s">
        <v>137</v>
      </c>
      <c r="L5778" t="s">
        <v>16677</v>
      </c>
      <c r="M5778" t="s">
        <v>16678</v>
      </c>
      <c r="N5778">
        <v>1.0791666660000001</v>
      </c>
      <c r="O5778">
        <v>0</v>
      </c>
      <c r="P5778">
        <v>17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3.4730520277767702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3.4730520277767702</v>
      </c>
    </row>
    <row r="5779" spans="1:31" x14ac:dyDescent="0.25">
      <c r="A5779">
        <v>1817923</v>
      </c>
      <c r="B5779">
        <v>1</v>
      </c>
      <c r="C5779" t="s">
        <v>80</v>
      </c>
      <c r="D5779" t="s">
        <v>106</v>
      </c>
      <c r="E5779" t="s">
        <v>193</v>
      </c>
      <c r="F5779" t="s">
        <v>16679</v>
      </c>
      <c r="G5779" t="s">
        <v>1943</v>
      </c>
      <c r="H5779" t="s">
        <v>134</v>
      </c>
      <c r="I5779" t="s">
        <v>135</v>
      </c>
      <c r="J5779" t="s">
        <v>136</v>
      </c>
      <c r="K5779" t="s">
        <v>137</v>
      </c>
      <c r="L5779" t="s">
        <v>16680</v>
      </c>
      <c r="M5779" t="s">
        <v>16681</v>
      </c>
      <c r="N5779">
        <v>4.636666666</v>
      </c>
      <c r="O5779">
        <v>0</v>
      </c>
      <c r="P5779">
        <v>7</v>
      </c>
      <c r="Q5779">
        <v>0</v>
      </c>
      <c r="R5779">
        <v>1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3.4833102587171751</v>
      </c>
      <c r="Y5779">
        <v>0</v>
      </c>
      <c r="Z5779">
        <v>5.2698752278106664E-2</v>
      </c>
      <c r="AA5779">
        <v>0</v>
      </c>
      <c r="AB5779">
        <v>0</v>
      </c>
      <c r="AC5779">
        <v>0</v>
      </c>
      <c r="AD5779">
        <v>0</v>
      </c>
      <c r="AE5779">
        <v>3.536009010995282</v>
      </c>
    </row>
    <row r="5780" spans="1:31" x14ac:dyDescent="0.25">
      <c r="A5780">
        <v>1817731</v>
      </c>
      <c r="B5780">
        <v>1</v>
      </c>
      <c r="C5780" t="s">
        <v>81</v>
      </c>
      <c r="D5780" t="s">
        <v>117</v>
      </c>
      <c r="E5780" t="s">
        <v>291</v>
      </c>
      <c r="F5780" t="s">
        <v>16682</v>
      </c>
      <c r="G5780" t="s">
        <v>256</v>
      </c>
      <c r="H5780" t="s">
        <v>134</v>
      </c>
      <c r="I5780" t="s">
        <v>135</v>
      </c>
      <c r="J5780" t="s">
        <v>136</v>
      </c>
      <c r="K5780" t="s">
        <v>159</v>
      </c>
      <c r="L5780" t="s">
        <v>16683</v>
      </c>
      <c r="M5780" t="s">
        <v>16684</v>
      </c>
      <c r="N5780">
        <v>0.35565000000000002</v>
      </c>
      <c r="O5780">
        <v>0</v>
      </c>
      <c r="P5780">
        <v>92</v>
      </c>
      <c r="Q5780">
        <v>0</v>
      </c>
      <c r="R5780">
        <v>6</v>
      </c>
      <c r="S5780">
        <v>0</v>
      </c>
      <c r="T5780">
        <v>6</v>
      </c>
      <c r="U5780">
        <v>0</v>
      </c>
      <c r="V5780">
        <v>0</v>
      </c>
      <c r="W5780">
        <v>0</v>
      </c>
      <c r="X5780">
        <v>3.541985830516782</v>
      </c>
      <c r="Y5780">
        <v>0</v>
      </c>
      <c r="Z5780">
        <v>0.34251726153026663</v>
      </c>
      <c r="AA5780">
        <v>0</v>
      </c>
      <c r="AB5780">
        <v>1.0748799200636758</v>
      </c>
      <c r="AC5780">
        <v>0</v>
      </c>
      <c r="AD5780">
        <v>0</v>
      </c>
      <c r="AE5780">
        <v>4.9593830121107247</v>
      </c>
    </row>
    <row r="5781" spans="1:31" x14ac:dyDescent="0.25">
      <c r="A5781">
        <v>1817877</v>
      </c>
      <c r="B5781">
        <v>1</v>
      </c>
      <c r="C5781" t="s">
        <v>81</v>
      </c>
      <c r="D5781" t="s">
        <v>121</v>
      </c>
      <c r="E5781" t="s">
        <v>176</v>
      </c>
      <c r="F5781" t="s">
        <v>7277</v>
      </c>
      <c r="G5781" t="s">
        <v>142</v>
      </c>
      <c r="H5781" t="s">
        <v>143</v>
      </c>
      <c r="I5781" t="s">
        <v>199</v>
      </c>
      <c r="J5781" t="s">
        <v>136</v>
      </c>
      <c r="K5781" t="s">
        <v>137</v>
      </c>
      <c r="L5781" t="s">
        <v>16685</v>
      </c>
      <c r="M5781" t="s">
        <v>16686</v>
      </c>
      <c r="N5781">
        <v>8.3333330000000001E-3</v>
      </c>
      <c r="O5781">
        <v>0</v>
      </c>
      <c r="P5781">
        <v>1085</v>
      </c>
      <c r="Q5781">
        <v>0</v>
      </c>
      <c r="R5781">
        <v>43</v>
      </c>
      <c r="S5781">
        <v>2</v>
      </c>
      <c r="T5781">
        <v>48</v>
      </c>
      <c r="U5781">
        <v>0</v>
      </c>
      <c r="V5781">
        <v>0</v>
      </c>
      <c r="W5781">
        <v>0</v>
      </c>
      <c r="X5781">
        <v>1.1195505542349913</v>
      </c>
      <c r="Y5781">
        <v>0</v>
      </c>
      <c r="Z5781">
        <v>1.3100888028574995E-2</v>
      </c>
      <c r="AA5781">
        <v>5.374534852E-2</v>
      </c>
      <c r="AB5781">
        <v>0.14659197321079998</v>
      </c>
      <c r="AC5781">
        <v>0</v>
      </c>
      <c r="AD5781">
        <v>0</v>
      </c>
      <c r="AE5781">
        <v>1.3329887639943663</v>
      </c>
    </row>
    <row r="5782" spans="1:31" x14ac:dyDescent="0.25">
      <c r="A5782">
        <v>1817588</v>
      </c>
      <c r="B5782">
        <v>1</v>
      </c>
      <c r="C5782" t="s">
        <v>81</v>
      </c>
      <c r="D5782" t="s">
        <v>116</v>
      </c>
      <c r="E5782" t="s">
        <v>131</v>
      </c>
      <c r="F5782" t="s">
        <v>16687</v>
      </c>
      <c r="G5782" t="s">
        <v>231</v>
      </c>
      <c r="H5782" t="s">
        <v>134</v>
      </c>
      <c r="I5782" t="s">
        <v>135</v>
      </c>
      <c r="J5782" t="s">
        <v>136</v>
      </c>
      <c r="K5782" t="s">
        <v>137</v>
      </c>
      <c r="L5782" t="s">
        <v>16688</v>
      </c>
      <c r="M5782" t="s">
        <v>16689</v>
      </c>
      <c r="N5782">
        <v>1.315833333</v>
      </c>
      <c r="O5782">
        <v>0</v>
      </c>
      <c r="P5782">
        <v>1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3.993506692016667E-3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3.993506692016667E-3</v>
      </c>
    </row>
    <row r="5783" spans="1:31" x14ac:dyDescent="0.25">
      <c r="A5783">
        <v>1817565</v>
      </c>
      <c r="B5783">
        <v>1</v>
      </c>
      <c r="C5783" t="s">
        <v>80</v>
      </c>
      <c r="D5783" t="s">
        <v>93</v>
      </c>
      <c r="E5783" t="s">
        <v>176</v>
      </c>
      <c r="F5783" t="s">
        <v>4222</v>
      </c>
      <c r="G5783" t="s">
        <v>256</v>
      </c>
      <c r="H5783" t="s">
        <v>143</v>
      </c>
      <c r="I5783" t="s">
        <v>135</v>
      </c>
      <c r="J5783" t="s">
        <v>136</v>
      </c>
      <c r="K5783" t="s">
        <v>159</v>
      </c>
      <c r="L5783" t="s">
        <v>16690</v>
      </c>
      <c r="M5783" t="s">
        <v>16691</v>
      </c>
      <c r="N5783">
        <v>5.4187583330000004</v>
      </c>
      <c r="O5783">
        <v>3</v>
      </c>
      <c r="P5783">
        <v>12</v>
      </c>
      <c r="Q5783">
        <v>39</v>
      </c>
      <c r="R5783">
        <v>168</v>
      </c>
      <c r="S5783">
        <v>11</v>
      </c>
      <c r="T5783">
        <v>36</v>
      </c>
      <c r="U5783">
        <v>0</v>
      </c>
      <c r="V5783">
        <v>0</v>
      </c>
      <c r="W5783">
        <v>29.414489659466192</v>
      </c>
      <c r="X5783">
        <v>41.540694757102244</v>
      </c>
      <c r="Y5783">
        <v>989.40073542146467</v>
      </c>
      <c r="Z5783">
        <v>1326.5120096766923</v>
      </c>
      <c r="AA5783">
        <v>789.96776953909728</v>
      </c>
      <c r="AB5783">
        <v>181.85528765751607</v>
      </c>
      <c r="AC5783">
        <v>0</v>
      </c>
      <c r="AD5783">
        <v>0</v>
      </c>
      <c r="AE5783">
        <v>3358.6909867113386</v>
      </c>
    </row>
    <row r="5784" spans="1:31" x14ac:dyDescent="0.25">
      <c r="A5784">
        <v>1817963</v>
      </c>
      <c r="B5784">
        <v>1</v>
      </c>
      <c r="C5784" t="s">
        <v>80</v>
      </c>
      <c r="D5784" t="s">
        <v>104</v>
      </c>
      <c r="E5784" t="s">
        <v>193</v>
      </c>
      <c r="F5784" t="s">
        <v>16692</v>
      </c>
      <c r="G5784" t="s">
        <v>235</v>
      </c>
      <c r="H5784" t="s">
        <v>134</v>
      </c>
      <c r="I5784" t="s">
        <v>135</v>
      </c>
      <c r="J5784" t="s">
        <v>136</v>
      </c>
      <c r="K5784" t="s">
        <v>137</v>
      </c>
      <c r="L5784" t="s">
        <v>16693</v>
      </c>
      <c r="M5784" t="s">
        <v>16694</v>
      </c>
      <c r="N5784">
        <v>2.173888888</v>
      </c>
      <c r="O5784">
        <v>0</v>
      </c>
      <c r="P5784">
        <v>0</v>
      </c>
      <c r="Q5784">
        <v>0</v>
      </c>
      <c r="R5784">
        <v>2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6.135995729157866</v>
      </c>
      <c r="AA5784">
        <v>0</v>
      </c>
      <c r="AB5784">
        <v>0</v>
      </c>
      <c r="AC5784">
        <v>0</v>
      </c>
      <c r="AD5784">
        <v>0</v>
      </c>
      <c r="AE5784">
        <v>6.135995729157866</v>
      </c>
    </row>
    <row r="5785" spans="1:31" x14ac:dyDescent="0.25">
      <c r="A5785">
        <v>1817794</v>
      </c>
      <c r="B5785">
        <v>1</v>
      </c>
      <c r="C5785" t="s">
        <v>81</v>
      </c>
      <c r="D5785" t="s">
        <v>127</v>
      </c>
      <c r="E5785" t="s">
        <v>291</v>
      </c>
      <c r="F5785" t="s">
        <v>16695</v>
      </c>
      <c r="G5785" t="s">
        <v>385</v>
      </c>
      <c r="H5785" t="s">
        <v>134</v>
      </c>
      <c r="I5785" t="s">
        <v>135</v>
      </c>
      <c r="J5785" t="s">
        <v>136</v>
      </c>
      <c r="K5785" t="s">
        <v>137</v>
      </c>
      <c r="L5785" t="s">
        <v>16696</v>
      </c>
      <c r="M5785" t="s">
        <v>16697</v>
      </c>
      <c r="N5785">
        <v>18.731666665999999</v>
      </c>
      <c r="O5785">
        <v>0</v>
      </c>
      <c r="P5785">
        <v>0</v>
      </c>
      <c r="Q5785">
        <v>0</v>
      </c>
      <c r="R5785">
        <v>10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85.537593835724834</v>
      </c>
      <c r="AA5785">
        <v>0</v>
      </c>
      <c r="AB5785">
        <v>0</v>
      </c>
      <c r="AC5785">
        <v>0</v>
      </c>
      <c r="AD5785">
        <v>0</v>
      </c>
      <c r="AE5785">
        <v>85.537593835724834</v>
      </c>
    </row>
    <row r="5786" spans="1:31" x14ac:dyDescent="0.25">
      <c r="A5786">
        <v>1818006</v>
      </c>
      <c r="B5786">
        <v>1</v>
      </c>
      <c r="C5786" t="s">
        <v>80</v>
      </c>
      <c r="D5786" t="s">
        <v>97</v>
      </c>
      <c r="E5786" t="s">
        <v>176</v>
      </c>
      <c r="F5786" t="s">
        <v>16698</v>
      </c>
      <c r="G5786" t="s">
        <v>142</v>
      </c>
      <c r="H5786" t="s">
        <v>143</v>
      </c>
      <c r="I5786" t="s">
        <v>135</v>
      </c>
      <c r="J5786" t="s">
        <v>136</v>
      </c>
      <c r="K5786" t="s">
        <v>137</v>
      </c>
      <c r="L5786" t="s">
        <v>16699</v>
      </c>
      <c r="M5786" t="s">
        <v>16700</v>
      </c>
      <c r="N5786">
        <v>0.11388888799999999</v>
      </c>
      <c r="O5786">
        <v>30</v>
      </c>
      <c r="P5786">
        <v>7170</v>
      </c>
      <c r="Q5786">
        <v>5</v>
      </c>
      <c r="R5786">
        <v>141</v>
      </c>
      <c r="S5786">
        <v>17</v>
      </c>
      <c r="T5786">
        <v>643</v>
      </c>
      <c r="U5786">
        <v>0</v>
      </c>
      <c r="V5786">
        <v>1</v>
      </c>
      <c r="W5786">
        <v>34.047082108983133</v>
      </c>
      <c r="X5786">
        <v>340.8882713291726</v>
      </c>
      <c r="Y5786">
        <v>0.39857304245291947</v>
      </c>
      <c r="Z5786">
        <v>6.0473523498542683</v>
      </c>
      <c r="AA5786">
        <v>50.033817966134009</v>
      </c>
      <c r="AB5786">
        <v>45.907193518459096</v>
      </c>
      <c r="AC5786">
        <v>0</v>
      </c>
      <c r="AD5786">
        <v>7.9034256654996664</v>
      </c>
      <c r="AE5786">
        <v>485.22571598055572</v>
      </c>
    </row>
    <row r="5787" spans="1:31" x14ac:dyDescent="0.25">
      <c r="A5787">
        <v>1817459</v>
      </c>
      <c r="B5787">
        <v>1</v>
      </c>
      <c r="C5787" t="s">
        <v>80</v>
      </c>
      <c r="D5787" t="s">
        <v>93</v>
      </c>
      <c r="E5787" t="s">
        <v>176</v>
      </c>
      <c r="F5787" t="s">
        <v>16607</v>
      </c>
      <c r="G5787" t="s">
        <v>142</v>
      </c>
      <c r="H5787" t="s">
        <v>143</v>
      </c>
      <c r="I5787" t="s">
        <v>199</v>
      </c>
      <c r="J5787" t="s">
        <v>136</v>
      </c>
      <c r="K5787" t="s">
        <v>137</v>
      </c>
      <c r="L5787" t="s">
        <v>16701</v>
      </c>
      <c r="M5787" t="s">
        <v>16702</v>
      </c>
      <c r="N5787">
        <v>1.6666666E-2</v>
      </c>
      <c r="O5787">
        <v>0</v>
      </c>
      <c r="P5787">
        <v>480</v>
      </c>
      <c r="Q5787">
        <v>2</v>
      </c>
      <c r="R5787">
        <v>90</v>
      </c>
      <c r="S5787">
        <v>6</v>
      </c>
      <c r="T5787">
        <v>76</v>
      </c>
      <c r="U5787">
        <v>1</v>
      </c>
      <c r="V5787">
        <v>0</v>
      </c>
      <c r="W5787">
        <v>0</v>
      </c>
      <c r="X5787">
        <v>0.98385030535209972</v>
      </c>
      <c r="Y5787">
        <v>2.9321409320666666E-2</v>
      </c>
      <c r="Z5787">
        <v>0.39643376430800004</v>
      </c>
      <c r="AA5787">
        <v>0.27644226846926667</v>
      </c>
      <c r="AB5787">
        <v>0.37491157812589987</v>
      </c>
      <c r="AC5787">
        <v>5.9101337764083335E-2</v>
      </c>
      <c r="AD5787">
        <v>0</v>
      </c>
      <c r="AE5787">
        <v>2.1200606633400163</v>
      </c>
    </row>
    <row r="5788" spans="1:31" x14ac:dyDescent="0.25">
      <c r="A5788">
        <v>1817525</v>
      </c>
      <c r="B5788">
        <v>1</v>
      </c>
      <c r="C5788" t="s">
        <v>80</v>
      </c>
      <c r="D5788" t="s">
        <v>83</v>
      </c>
      <c r="E5788" t="s">
        <v>193</v>
      </c>
      <c r="F5788" t="s">
        <v>1787</v>
      </c>
      <c r="G5788" t="s">
        <v>256</v>
      </c>
      <c r="H5788" t="s">
        <v>134</v>
      </c>
      <c r="I5788" t="s">
        <v>135</v>
      </c>
      <c r="J5788" t="s">
        <v>136</v>
      </c>
      <c r="K5788" t="s">
        <v>159</v>
      </c>
      <c r="L5788" t="s">
        <v>16703</v>
      </c>
      <c r="M5788" t="s">
        <v>16704</v>
      </c>
      <c r="N5788">
        <v>7.5374694440000001</v>
      </c>
      <c r="O5788">
        <v>0</v>
      </c>
      <c r="P5788">
        <v>82</v>
      </c>
      <c r="Q5788">
        <v>0</v>
      </c>
      <c r="R5788">
        <v>0</v>
      </c>
      <c r="S5788">
        <v>0</v>
      </c>
      <c r="T5788">
        <v>10</v>
      </c>
      <c r="U5788">
        <v>0</v>
      </c>
      <c r="V5788">
        <v>0</v>
      </c>
      <c r="W5788">
        <v>0</v>
      </c>
      <c r="X5788">
        <v>180.79490207043034</v>
      </c>
      <c r="Y5788">
        <v>0</v>
      </c>
      <c r="Z5788">
        <v>0</v>
      </c>
      <c r="AA5788">
        <v>0</v>
      </c>
      <c r="AB5788">
        <v>5.2788230575279655</v>
      </c>
      <c r="AC5788">
        <v>0</v>
      </c>
      <c r="AD5788">
        <v>0</v>
      </c>
      <c r="AE5788">
        <v>186.07372512795831</v>
      </c>
    </row>
    <row r="5789" spans="1:31" x14ac:dyDescent="0.25">
      <c r="A5789">
        <v>1817857</v>
      </c>
      <c r="B5789">
        <v>1</v>
      </c>
      <c r="C5789" t="s">
        <v>81</v>
      </c>
      <c r="D5789" t="s">
        <v>112</v>
      </c>
      <c r="E5789" t="s">
        <v>193</v>
      </c>
      <c r="F5789" t="s">
        <v>16705</v>
      </c>
      <c r="G5789" t="s">
        <v>235</v>
      </c>
      <c r="H5789" t="s">
        <v>134</v>
      </c>
      <c r="I5789" t="s">
        <v>135</v>
      </c>
      <c r="J5789" t="s">
        <v>136</v>
      </c>
      <c r="K5789" t="s">
        <v>137</v>
      </c>
      <c r="L5789" t="s">
        <v>16706</v>
      </c>
      <c r="M5789" t="s">
        <v>16707</v>
      </c>
      <c r="N5789">
        <v>2.9</v>
      </c>
      <c r="O5789">
        <v>0</v>
      </c>
      <c r="P5789">
        <v>22</v>
      </c>
      <c r="Q5789">
        <v>0</v>
      </c>
      <c r="R5789">
        <v>26</v>
      </c>
      <c r="S5789">
        <v>0</v>
      </c>
      <c r="T5789">
        <v>1</v>
      </c>
      <c r="U5789">
        <v>0</v>
      </c>
      <c r="V5789">
        <v>0</v>
      </c>
      <c r="W5789">
        <v>0</v>
      </c>
      <c r="X5789">
        <v>12.79927904782228</v>
      </c>
      <c r="Y5789">
        <v>0</v>
      </c>
      <c r="Z5789">
        <v>9.9383231260809612</v>
      </c>
      <c r="AA5789">
        <v>0</v>
      </c>
      <c r="AB5789">
        <v>7.822371285537173</v>
      </c>
      <c r="AC5789">
        <v>0</v>
      </c>
      <c r="AD5789">
        <v>0</v>
      </c>
      <c r="AE5789">
        <v>30.559973459440414</v>
      </c>
    </row>
    <row r="5790" spans="1:31" x14ac:dyDescent="0.25">
      <c r="A5790">
        <v>1817834</v>
      </c>
      <c r="B5790">
        <v>1</v>
      </c>
      <c r="C5790" t="s">
        <v>81</v>
      </c>
      <c r="D5790" t="s">
        <v>115</v>
      </c>
      <c r="E5790" t="s">
        <v>140</v>
      </c>
      <c r="F5790" t="s">
        <v>12134</v>
      </c>
      <c r="G5790" t="s">
        <v>142</v>
      </c>
      <c r="H5790" t="s">
        <v>143</v>
      </c>
      <c r="I5790" t="s">
        <v>199</v>
      </c>
      <c r="J5790" t="s">
        <v>136</v>
      </c>
      <c r="K5790" t="s">
        <v>137</v>
      </c>
      <c r="L5790" t="s">
        <v>16708</v>
      </c>
      <c r="M5790" t="s">
        <v>16709</v>
      </c>
      <c r="N5790">
        <v>2.0833332999999999E-2</v>
      </c>
      <c r="O5790">
        <v>0</v>
      </c>
      <c r="P5790">
        <v>2125</v>
      </c>
      <c r="Q5790">
        <v>6</v>
      </c>
      <c r="R5790">
        <v>131</v>
      </c>
      <c r="S5790">
        <v>6</v>
      </c>
      <c r="T5790">
        <v>149</v>
      </c>
      <c r="U5790">
        <v>0</v>
      </c>
      <c r="V5790">
        <v>1</v>
      </c>
      <c r="W5790">
        <v>0</v>
      </c>
      <c r="X5790">
        <v>4.2034169887889856</v>
      </c>
      <c r="Y5790">
        <v>0.14896421795062501</v>
      </c>
      <c r="Z5790">
        <v>0.61070660163749979</v>
      </c>
      <c r="AA5790">
        <v>0.31925828768520831</v>
      </c>
      <c r="AB5790">
        <v>0.62460976957958336</v>
      </c>
      <c r="AC5790">
        <v>0</v>
      </c>
      <c r="AD5790">
        <v>3.5199363333333336E-5</v>
      </c>
      <c r="AE5790">
        <v>5.9069910650052364</v>
      </c>
    </row>
    <row r="5791" spans="1:31" x14ac:dyDescent="0.25">
      <c r="A5791">
        <v>1817502</v>
      </c>
      <c r="B5791">
        <v>1</v>
      </c>
      <c r="C5791" t="s">
        <v>80</v>
      </c>
      <c r="D5791" t="s">
        <v>104</v>
      </c>
      <c r="E5791" t="s">
        <v>146</v>
      </c>
      <c r="F5791" t="s">
        <v>16710</v>
      </c>
      <c r="G5791" t="s">
        <v>170</v>
      </c>
      <c r="H5791" t="s">
        <v>143</v>
      </c>
      <c r="I5791" t="s">
        <v>135</v>
      </c>
      <c r="J5791" t="s">
        <v>136</v>
      </c>
      <c r="K5791" t="s">
        <v>137</v>
      </c>
      <c r="L5791" t="s">
        <v>16711</v>
      </c>
      <c r="M5791" t="s">
        <v>16712</v>
      </c>
      <c r="N5791">
        <v>1.993055555</v>
      </c>
      <c r="O5791">
        <v>0</v>
      </c>
      <c r="P5791">
        <v>217</v>
      </c>
      <c r="Q5791">
        <v>8</v>
      </c>
      <c r="R5791">
        <v>6</v>
      </c>
      <c r="S5791">
        <v>2</v>
      </c>
      <c r="T5791">
        <v>29</v>
      </c>
      <c r="U5791">
        <v>0</v>
      </c>
      <c r="V5791">
        <v>0</v>
      </c>
      <c r="W5791">
        <v>0</v>
      </c>
      <c r="X5791">
        <v>101.22445150896064</v>
      </c>
      <c r="Y5791">
        <v>12.301904202231846</v>
      </c>
      <c r="Z5791">
        <v>1.3904420927961427</v>
      </c>
      <c r="AA5791">
        <v>14.300350775415875</v>
      </c>
      <c r="AB5791">
        <v>39.653379995823094</v>
      </c>
      <c r="AC5791">
        <v>0</v>
      </c>
      <c r="AD5791">
        <v>0</v>
      </c>
      <c r="AE5791">
        <v>168.87052857522758</v>
      </c>
    </row>
    <row r="5792" spans="1:31" x14ac:dyDescent="0.25">
      <c r="A5792">
        <v>1817648</v>
      </c>
      <c r="B5792">
        <v>1</v>
      </c>
      <c r="C5792" t="s">
        <v>81</v>
      </c>
      <c r="D5792" t="s">
        <v>119</v>
      </c>
      <c r="E5792" t="s">
        <v>140</v>
      </c>
      <c r="F5792" t="s">
        <v>11184</v>
      </c>
      <c r="G5792" t="s">
        <v>142</v>
      </c>
      <c r="H5792" t="s">
        <v>143</v>
      </c>
      <c r="I5792" t="s">
        <v>199</v>
      </c>
      <c r="J5792" t="s">
        <v>136</v>
      </c>
      <c r="K5792" t="s">
        <v>137</v>
      </c>
      <c r="L5792" t="s">
        <v>16713</v>
      </c>
      <c r="M5792" t="s">
        <v>16714</v>
      </c>
      <c r="N5792">
        <v>6.9444440000000001E-3</v>
      </c>
      <c r="O5792">
        <v>0</v>
      </c>
      <c r="P5792">
        <v>1498</v>
      </c>
      <c r="Q5792">
        <v>92</v>
      </c>
      <c r="R5792">
        <v>333</v>
      </c>
      <c r="S5792">
        <v>2</v>
      </c>
      <c r="T5792">
        <v>66</v>
      </c>
      <c r="U5792">
        <v>0</v>
      </c>
      <c r="V5792">
        <v>0</v>
      </c>
      <c r="W5792">
        <v>0</v>
      </c>
      <c r="X5792">
        <v>1.5619409325108993</v>
      </c>
      <c r="Y5792">
        <v>1.2978545246525275</v>
      </c>
      <c r="Z5792">
        <v>2.9191159294336142</v>
      </c>
      <c r="AA5792">
        <v>4.5939516158583327E-2</v>
      </c>
      <c r="AB5792">
        <v>0.12175250002798613</v>
      </c>
      <c r="AC5792">
        <v>0</v>
      </c>
      <c r="AD5792">
        <v>0</v>
      </c>
      <c r="AE5792">
        <v>5.9466034027836105</v>
      </c>
    </row>
    <row r="5793" spans="1:31" x14ac:dyDescent="0.25">
      <c r="A5793">
        <v>1817694</v>
      </c>
      <c r="B5793">
        <v>1</v>
      </c>
      <c r="C5793" t="s">
        <v>80</v>
      </c>
      <c r="D5793" t="s">
        <v>90</v>
      </c>
      <c r="E5793" t="s">
        <v>131</v>
      </c>
      <c r="F5793" t="s">
        <v>16715</v>
      </c>
      <c r="G5793" t="s">
        <v>133</v>
      </c>
      <c r="H5793" t="s">
        <v>134</v>
      </c>
      <c r="I5793" t="s">
        <v>135</v>
      </c>
      <c r="J5793" t="s">
        <v>136</v>
      </c>
      <c r="K5793" t="s">
        <v>137</v>
      </c>
      <c r="L5793" t="s">
        <v>16716</v>
      </c>
      <c r="M5793" t="s">
        <v>16717</v>
      </c>
      <c r="N5793">
        <v>2.1875</v>
      </c>
      <c r="O5793">
        <v>0</v>
      </c>
      <c r="P5793">
        <v>3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0.70591668436203747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0.70591668436203747</v>
      </c>
    </row>
    <row r="5794" spans="1:31" x14ac:dyDescent="0.25">
      <c r="A5794">
        <v>1817485</v>
      </c>
      <c r="B5794">
        <v>1</v>
      </c>
      <c r="C5794" t="s">
        <v>80</v>
      </c>
      <c r="D5794" t="s">
        <v>104</v>
      </c>
      <c r="E5794" t="s">
        <v>140</v>
      </c>
      <c r="F5794" t="s">
        <v>16718</v>
      </c>
      <c r="G5794" t="s">
        <v>170</v>
      </c>
      <c r="H5794" t="s">
        <v>143</v>
      </c>
      <c r="I5794" t="s">
        <v>135</v>
      </c>
      <c r="J5794" t="s">
        <v>136</v>
      </c>
      <c r="K5794" t="s">
        <v>137</v>
      </c>
      <c r="L5794" t="s">
        <v>16719</v>
      </c>
      <c r="M5794" t="s">
        <v>16720</v>
      </c>
      <c r="N5794">
        <v>2.153888888</v>
      </c>
      <c r="O5794">
        <v>15</v>
      </c>
      <c r="P5794">
        <v>82</v>
      </c>
      <c r="Q5794">
        <v>19</v>
      </c>
      <c r="R5794">
        <v>19</v>
      </c>
      <c r="S5794">
        <v>28</v>
      </c>
      <c r="T5794">
        <v>19</v>
      </c>
      <c r="U5794">
        <v>10</v>
      </c>
      <c r="V5794">
        <v>1</v>
      </c>
      <c r="W5794">
        <v>26.76014690563985</v>
      </c>
      <c r="X5794">
        <v>88.633691471077938</v>
      </c>
      <c r="Y5794">
        <v>72.304145659442838</v>
      </c>
      <c r="Z5794">
        <v>20.074341526136109</v>
      </c>
      <c r="AA5794">
        <v>214.39004718613731</v>
      </c>
      <c r="AB5794">
        <v>47.488979396741307</v>
      </c>
      <c r="AC5794">
        <v>1050.8394746799856</v>
      </c>
      <c r="AD5794">
        <v>31.503093365905102</v>
      </c>
      <c r="AE5794">
        <v>1551.9939201910661</v>
      </c>
    </row>
    <row r="5795" spans="1:31" x14ac:dyDescent="0.25">
      <c r="A5795">
        <v>1817774</v>
      </c>
      <c r="B5795">
        <v>1</v>
      </c>
      <c r="C5795" t="s">
        <v>80</v>
      </c>
      <c r="D5795" t="s">
        <v>103</v>
      </c>
      <c r="E5795" t="s">
        <v>146</v>
      </c>
      <c r="F5795" t="s">
        <v>16721</v>
      </c>
      <c r="G5795" t="s">
        <v>158</v>
      </c>
      <c r="H5795" t="s">
        <v>143</v>
      </c>
      <c r="I5795" t="s">
        <v>135</v>
      </c>
      <c r="J5795" t="s">
        <v>136</v>
      </c>
      <c r="K5795" t="s">
        <v>137</v>
      </c>
      <c r="L5795" t="s">
        <v>16722</v>
      </c>
      <c r="M5795" t="s">
        <v>16723</v>
      </c>
      <c r="N5795">
        <v>5.1388888000000001E-2</v>
      </c>
      <c r="O5795">
        <v>0</v>
      </c>
      <c r="P5795">
        <v>495</v>
      </c>
      <c r="Q5795">
        <v>0</v>
      </c>
      <c r="R5795">
        <v>0</v>
      </c>
      <c r="S5795">
        <v>0</v>
      </c>
      <c r="T5795">
        <v>26</v>
      </c>
      <c r="U5795">
        <v>0</v>
      </c>
      <c r="V5795">
        <v>0</v>
      </c>
      <c r="W5795">
        <v>0</v>
      </c>
      <c r="X5795">
        <v>6.2738728946814444</v>
      </c>
      <c r="Y5795">
        <v>0</v>
      </c>
      <c r="Z5795">
        <v>0</v>
      </c>
      <c r="AA5795">
        <v>0</v>
      </c>
      <c r="AB5795">
        <v>1.4117016019457349</v>
      </c>
      <c r="AC5795">
        <v>0</v>
      </c>
      <c r="AD5795">
        <v>0</v>
      </c>
      <c r="AE5795">
        <v>7.6855744966271793</v>
      </c>
    </row>
    <row r="5796" spans="1:31" x14ac:dyDescent="0.25">
      <c r="A5796">
        <v>1817940</v>
      </c>
      <c r="B5796">
        <v>1</v>
      </c>
      <c r="C5796" t="s">
        <v>80</v>
      </c>
      <c r="D5796" t="s">
        <v>105</v>
      </c>
      <c r="E5796" t="s">
        <v>291</v>
      </c>
      <c r="F5796" t="s">
        <v>16724</v>
      </c>
      <c r="G5796" t="s">
        <v>373</v>
      </c>
      <c r="H5796" t="s">
        <v>134</v>
      </c>
      <c r="I5796" t="s">
        <v>135</v>
      </c>
      <c r="J5796" t="s">
        <v>136</v>
      </c>
      <c r="K5796" t="s">
        <v>137</v>
      </c>
      <c r="L5796" t="s">
        <v>16725</v>
      </c>
      <c r="M5796" t="s">
        <v>16726</v>
      </c>
      <c r="N5796">
        <v>1.136111111</v>
      </c>
      <c r="O5796">
        <v>0</v>
      </c>
      <c r="P5796">
        <v>357</v>
      </c>
      <c r="Q5796">
        <v>0</v>
      </c>
      <c r="R5796">
        <v>0</v>
      </c>
      <c r="S5796">
        <v>0</v>
      </c>
      <c r="T5796">
        <v>24</v>
      </c>
      <c r="U5796">
        <v>0</v>
      </c>
      <c r="V5796">
        <v>0</v>
      </c>
      <c r="W5796">
        <v>0</v>
      </c>
      <c r="X5796">
        <v>109.7336134686168</v>
      </c>
      <c r="Y5796">
        <v>0</v>
      </c>
      <c r="Z5796">
        <v>0</v>
      </c>
      <c r="AA5796">
        <v>0</v>
      </c>
      <c r="AB5796">
        <v>15.041347514942528</v>
      </c>
      <c r="AC5796">
        <v>0</v>
      </c>
      <c r="AD5796">
        <v>0</v>
      </c>
      <c r="AE5796">
        <v>124.77496098355932</v>
      </c>
    </row>
    <row r="5797" spans="1:31" x14ac:dyDescent="0.25">
      <c r="A5797">
        <v>1817897</v>
      </c>
      <c r="B5797">
        <v>1</v>
      </c>
      <c r="C5797" t="s">
        <v>80</v>
      </c>
      <c r="D5797" t="s">
        <v>108</v>
      </c>
      <c r="E5797" t="s">
        <v>140</v>
      </c>
      <c r="F5797" t="s">
        <v>3271</v>
      </c>
      <c r="G5797" t="s">
        <v>142</v>
      </c>
      <c r="H5797" t="s">
        <v>143</v>
      </c>
      <c r="I5797" t="s">
        <v>199</v>
      </c>
      <c r="J5797" t="s">
        <v>136</v>
      </c>
      <c r="K5797" t="s">
        <v>137</v>
      </c>
      <c r="L5797" t="s">
        <v>16727</v>
      </c>
      <c r="M5797" t="s">
        <v>16728</v>
      </c>
      <c r="N5797">
        <v>1.1111111E-2</v>
      </c>
      <c r="O5797">
        <v>0</v>
      </c>
      <c r="P5797">
        <v>1818</v>
      </c>
      <c r="Q5797">
        <v>2</v>
      </c>
      <c r="R5797">
        <v>377</v>
      </c>
      <c r="S5797">
        <v>13</v>
      </c>
      <c r="T5797">
        <v>197</v>
      </c>
      <c r="U5797">
        <v>0</v>
      </c>
      <c r="V5797">
        <v>0</v>
      </c>
      <c r="W5797">
        <v>0</v>
      </c>
      <c r="X5797">
        <v>2.7484422418368584</v>
      </c>
      <c r="Y5797">
        <v>1.2369247878866669E-2</v>
      </c>
      <c r="Z5797">
        <v>0.33824395449330036</v>
      </c>
      <c r="AA5797">
        <v>0.67349290634400005</v>
      </c>
      <c r="AB5797">
        <v>1.6354154391703994</v>
      </c>
      <c r="AC5797">
        <v>0</v>
      </c>
      <c r="AD5797">
        <v>0</v>
      </c>
      <c r="AE5797">
        <v>5.407963789723425</v>
      </c>
    </row>
    <row r="5798" spans="1:31" x14ac:dyDescent="0.25">
      <c r="A5798">
        <v>1817903</v>
      </c>
      <c r="B5798">
        <v>1</v>
      </c>
      <c r="C5798" t="s">
        <v>80</v>
      </c>
      <c r="D5798" t="s">
        <v>94</v>
      </c>
      <c r="E5798" t="s">
        <v>176</v>
      </c>
      <c r="F5798" t="s">
        <v>969</v>
      </c>
      <c r="G5798" t="s">
        <v>142</v>
      </c>
      <c r="H5798" t="s">
        <v>143</v>
      </c>
      <c r="I5798" t="s">
        <v>135</v>
      </c>
      <c r="J5798" t="s">
        <v>136</v>
      </c>
      <c r="K5798" t="s">
        <v>137</v>
      </c>
      <c r="L5798" t="s">
        <v>16729</v>
      </c>
      <c r="M5798" t="s">
        <v>16730</v>
      </c>
      <c r="N5798">
        <v>0.85277777700000001</v>
      </c>
      <c r="O5798">
        <v>0</v>
      </c>
      <c r="P5798">
        <v>0</v>
      </c>
      <c r="Q5798">
        <v>1</v>
      </c>
      <c r="R5798">
        <v>102</v>
      </c>
      <c r="S5798">
        <v>0</v>
      </c>
      <c r="T5798">
        <v>2</v>
      </c>
      <c r="U5798">
        <v>0</v>
      </c>
      <c r="V5798">
        <v>0</v>
      </c>
      <c r="W5798">
        <v>0</v>
      </c>
      <c r="X5798">
        <v>0</v>
      </c>
      <c r="Y5798">
        <v>2.1123448075730002</v>
      </c>
      <c r="Z5798">
        <v>72.589186393083423</v>
      </c>
      <c r="AA5798">
        <v>0</v>
      </c>
      <c r="AB5798">
        <v>0.94366116928483323</v>
      </c>
      <c r="AC5798">
        <v>0</v>
      </c>
      <c r="AD5798">
        <v>0</v>
      </c>
      <c r="AE5798">
        <v>75.645192369941256</v>
      </c>
    </row>
    <row r="5799" spans="1:31" x14ac:dyDescent="0.25">
      <c r="A5799">
        <v>1817854</v>
      </c>
      <c r="B5799">
        <v>1</v>
      </c>
      <c r="C5799" t="s">
        <v>81</v>
      </c>
      <c r="D5799" t="s">
        <v>127</v>
      </c>
      <c r="E5799" t="s">
        <v>339</v>
      </c>
      <c r="F5799" t="s">
        <v>16731</v>
      </c>
      <c r="G5799" t="s">
        <v>142</v>
      </c>
      <c r="H5799" t="s">
        <v>143</v>
      </c>
      <c r="I5799" t="s">
        <v>135</v>
      </c>
      <c r="J5799" t="s">
        <v>136</v>
      </c>
      <c r="K5799" t="s">
        <v>137</v>
      </c>
      <c r="L5799" t="s">
        <v>16732</v>
      </c>
      <c r="M5799" t="s">
        <v>16733</v>
      </c>
      <c r="N5799">
        <v>0.54305555500000002</v>
      </c>
      <c r="O5799">
        <v>5</v>
      </c>
      <c r="P5799">
        <v>126</v>
      </c>
      <c r="Q5799">
        <v>190</v>
      </c>
      <c r="R5799">
        <v>157</v>
      </c>
      <c r="S5799">
        <v>6</v>
      </c>
      <c r="T5799">
        <v>18</v>
      </c>
      <c r="U5799">
        <v>0</v>
      </c>
      <c r="V5799">
        <v>0</v>
      </c>
      <c r="W5799">
        <v>0.57299874666314587</v>
      </c>
      <c r="X5799">
        <v>16.168093038946601</v>
      </c>
      <c r="Y5799">
        <v>68.626430606988151</v>
      </c>
      <c r="Z5799">
        <v>40.636829523478482</v>
      </c>
      <c r="AA5799">
        <v>1.3212420972355829</v>
      </c>
      <c r="AB5799">
        <v>6.0666409310309728</v>
      </c>
      <c r="AC5799">
        <v>0</v>
      </c>
      <c r="AD5799">
        <v>0</v>
      </c>
      <c r="AE5799">
        <v>133.39223494434293</v>
      </c>
    </row>
    <row r="5800" spans="1:31" x14ac:dyDescent="0.25">
      <c r="A5800">
        <v>1817754</v>
      </c>
      <c r="B5800">
        <v>1</v>
      </c>
      <c r="C5800" t="s">
        <v>80</v>
      </c>
      <c r="D5800" t="s">
        <v>82</v>
      </c>
      <c r="E5800" t="s">
        <v>131</v>
      </c>
      <c r="F5800" t="s">
        <v>16734</v>
      </c>
      <c r="G5800" t="s">
        <v>231</v>
      </c>
      <c r="H5800" t="s">
        <v>134</v>
      </c>
      <c r="I5800" t="s">
        <v>135</v>
      </c>
      <c r="J5800" t="s">
        <v>136</v>
      </c>
      <c r="K5800" t="s">
        <v>137</v>
      </c>
      <c r="L5800" t="s">
        <v>16735</v>
      </c>
      <c r="M5800" t="s">
        <v>16736</v>
      </c>
      <c r="N5800">
        <v>2.2144444440000002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0.2346039139829828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0.2346039139829828</v>
      </c>
    </row>
    <row r="5801" spans="1:31" x14ac:dyDescent="0.25">
      <c r="A5801">
        <v>1817574</v>
      </c>
      <c r="B5801">
        <v>1</v>
      </c>
      <c r="C5801" t="s">
        <v>81</v>
      </c>
      <c r="D5801" t="s">
        <v>120</v>
      </c>
      <c r="E5801" t="s">
        <v>140</v>
      </c>
      <c r="F5801" t="s">
        <v>5489</v>
      </c>
      <c r="G5801" t="s">
        <v>142</v>
      </c>
      <c r="H5801" t="s">
        <v>143</v>
      </c>
      <c r="I5801" t="s">
        <v>135</v>
      </c>
      <c r="J5801" t="s">
        <v>136</v>
      </c>
      <c r="K5801" t="s">
        <v>137</v>
      </c>
      <c r="L5801" t="s">
        <v>16737</v>
      </c>
      <c r="M5801" t="s">
        <v>16738</v>
      </c>
      <c r="N5801">
        <v>1.1886111109999999</v>
      </c>
      <c r="O5801">
        <v>0</v>
      </c>
      <c r="P5801">
        <v>0</v>
      </c>
      <c r="Q5801">
        <v>29</v>
      </c>
      <c r="R5801">
        <v>31</v>
      </c>
      <c r="S5801">
        <v>2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164.06363471270615</v>
      </c>
      <c r="Z5801">
        <v>35.031784371200125</v>
      </c>
      <c r="AA5801">
        <v>5.5068549729908387</v>
      </c>
      <c r="AB5801">
        <v>0</v>
      </c>
      <c r="AC5801">
        <v>0</v>
      </c>
      <c r="AD5801">
        <v>0</v>
      </c>
      <c r="AE5801">
        <v>204.60227405689713</v>
      </c>
    </row>
    <row r="5802" spans="1:31" x14ac:dyDescent="0.25">
      <c r="A5802">
        <v>1817906</v>
      </c>
      <c r="B5802">
        <v>1</v>
      </c>
      <c r="C5802" t="s">
        <v>80</v>
      </c>
      <c r="D5802" t="s">
        <v>98</v>
      </c>
      <c r="E5802" t="s">
        <v>131</v>
      </c>
      <c r="F5802" t="s">
        <v>16739</v>
      </c>
      <c r="G5802" t="s">
        <v>231</v>
      </c>
      <c r="H5802" t="s">
        <v>134</v>
      </c>
      <c r="I5802" t="s">
        <v>135</v>
      </c>
      <c r="J5802" t="s">
        <v>136</v>
      </c>
      <c r="K5802" t="s">
        <v>137</v>
      </c>
      <c r="L5802" t="s">
        <v>16740</v>
      </c>
      <c r="M5802" t="s">
        <v>16741</v>
      </c>
      <c r="N5802">
        <v>1.359444444</v>
      </c>
      <c r="O5802">
        <v>0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3.0729841572E-2</v>
      </c>
      <c r="AA5802">
        <v>0</v>
      </c>
      <c r="AB5802">
        <v>0</v>
      </c>
      <c r="AC5802">
        <v>0</v>
      </c>
      <c r="AD5802">
        <v>0</v>
      </c>
      <c r="AE5802">
        <v>3.0729841572E-2</v>
      </c>
    </row>
    <row r="5803" spans="1:31" x14ac:dyDescent="0.25">
      <c r="A5803">
        <v>1817929</v>
      </c>
      <c r="B5803">
        <v>1</v>
      </c>
      <c r="C5803" t="s">
        <v>80</v>
      </c>
      <c r="D5803" t="s">
        <v>93</v>
      </c>
      <c r="E5803" t="s">
        <v>193</v>
      </c>
      <c r="F5803" t="s">
        <v>16742</v>
      </c>
      <c r="G5803" t="s">
        <v>235</v>
      </c>
      <c r="H5803" t="s">
        <v>134</v>
      </c>
      <c r="I5803" t="s">
        <v>135</v>
      </c>
      <c r="J5803" t="s">
        <v>136</v>
      </c>
      <c r="K5803" t="s">
        <v>137</v>
      </c>
      <c r="L5803" t="s">
        <v>16743</v>
      </c>
      <c r="M5803" t="s">
        <v>16744</v>
      </c>
      <c r="N5803">
        <v>1.558888888</v>
      </c>
      <c r="O5803">
        <v>0</v>
      </c>
      <c r="P5803">
        <v>0</v>
      </c>
      <c r="Q5803">
        <v>0</v>
      </c>
      <c r="R5803">
        <v>2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2.2139723075806241</v>
      </c>
      <c r="AA5803">
        <v>0</v>
      </c>
      <c r="AB5803">
        <v>0</v>
      </c>
      <c r="AC5803">
        <v>0</v>
      </c>
      <c r="AD5803">
        <v>0</v>
      </c>
      <c r="AE5803">
        <v>2.2139723075806241</v>
      </c>
    </row>
    <row r="5804" spans="1:31" x14ac:dyDescent="0.25">
      <c r="A5804">
        <v>1817720</v>
      </c>
      <c r="B5804">
        <v>1</v>
      </c>
      <c r="C5804" t="s">
        <v>80</v>
      </c>
      <c r="D5804" t="s">
        <v>107</v>
      </c>
      <c r="E5804" t="s">
        <v>131</v>
      </c>
      <c r="F5804" t="s">
        <v>16745</v>
      </c>
      <c r="G5804" t="s">
        <v>148</v>
      </c>
      <c r="H5804" t="s">
        <v>134</v>
      </c>
      <c r="I5804" t="s">
        <v>135</v>
      </c>
      <c r="J5804" t="s">
        <v>136</v>
      </c>
      <c r="K5804" t="s">
        <v>137</v>
      </c>
      <c r="L5804" t="s">
        <v>16746</v>
      </c>
      <c r="M5804" t="s">
        <v>16747</v>
      </c>
      <c r="N5804">
        <v>3.150833333</v>
      </c>
      <c r="O5804">
        <v>0</v>
      </c>
      <c r="P5804">
        <v>7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8.1891431407816526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8.1891431407816526</v>
      </c>
    </row>
    <row r="5805" spans="1:31" x14ac:dyDescent="0.25">
      <c r="A5805">
        <v>1817783</v>
      </c>
      <c r="B5805">
        <v>1</v>
      </c>
      <c r="C5805" t="s">
        <v>80</v>
      </c>
      <c r="D5805" t="s">
        <v>96</v>
      </c>
      <c r="E5805" t="s">
        <v>131</v>
      </c>
      <c r="F5805" t="s">
        <v>16014</v>
      </c>
      <c r="G5805" t="s">
        <v>231</v>
      </c>
      <c r="H5805" t="s">
        <v>134</v>
      </c>
      <c r="I5805" t="s">
        <v>135</v>
      </c>
      <c r="J5805" t="s">
        <v>136</v>
      </c>
      <c r="K5805" t="s">
        <v>137</v>
      </c>
      <c r="L5805" t="s">
        <v>16748</v>
      </c>
      <c r="M5805" t="s">
        <v>16749</v>
      </c>
      <c r="N5805">
        <v>4.9122222219999996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3.3376292885354997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3.3376292885354997</v>
      </c>
    </row>
    <row r="5806" spans="1:31" x14ac:dyDescent="0.25">
      <c r="A5806">
        <v>1817488</v>
      </c>
      <c r="B5806">
        <v>1</v>
      </c>
      <c r="C5806" t="s">
        <v>81</v>
      </c>
      <c r="D5806" t="s">
        <v>120</v>
      </c>
      <c r="E5806" t="s">
        <v>176</v>
      </c>
      <c r="F5806" t="s">
        <v>16750</v>
      </c>
      <c r="G5806" t="s">
        <v>142</v>
      </c>
      <c r="H5806" t="s">
        <v>143</v>
      </c>
      <c r="I5806" t="s">
        <v>135</v>
      </c>
      <c r="J5806" t="s">
        <v>136</v>
      </c>
      <c r="K5806" t="s">
        <v>137</v>
      </c>
      <c r="L5806" t="s">
        <v>16751</v>
      </c>
      <c r="M5806" t="s">
        <v>16752</v>
      </c>
      <c r="N5806">
        <v>1.5125</v>
      </c>
      <c r="O5806">
        <v>1</v>
      </c>
      <c r="P5806">
        <v>1616</v>
      </c>
      <c r="Q5806">
        <v>95</v>
      </c>
      <c r="R5806">
        <v>53</v>
      </c>
      <c r="S5806">
        <v>22</v>
      </c>
      <c r="T5806">
        <v>92</v>
      </c>
      <c r="U5806">
        <v>2</v>
      </c>
      <c r="V5806">
        <v>1</v>
      </c>
      <c r="W5806">
        <v>0.1397761694424417</v>
      </c>
      <c r="X5806">
        <v>354.9513194051633</v>
      </c>
      <c r="Y5806">
        <v>179.03606908978406</v>
      </c>
      <c r="Z5806">
        <v>33.091614681415557</v>
      </c>
      <c r="AA5806">
        <v>114.66882127412691</v>
      </c>
      <c r="AB5806">
        <v>41.397362788753014</v>
      </c>
      <c r="AC5806">
        <v>56.752536750344078</v>
      </c>
      <c r="AD5806">
        <v>5.2711215365908295</v>
      </c>
      <c r="AE5806">
        <v>785.3086216956201</v>
      </c>
    </row>
    <row r="5807" spans="1:31" x14ac:dyDescent="0.25">
      <c r="A5807">
        <v>1817534</v>
      </c>
      <c r="B5807">
        <v>1</v>
      </c>
      <c r="C5807" t="s">
        <v>80</v>
      </c>
      <c r="D5807" t="s">
        <v>96</v>
      </c>
      <c r="E5807" t="s">
        <v>291</v>
      </c>
      <c r="F5807" t="s">
        <v>16753</v>
      </c>
      <c r="G5807" t="s">
        <v>279</v>
      </c>
      <c r="H5807" t="s">
        <v>134</v>
      </c>
      <c r="I5807" t="s">
        <v>135</v>
      </c>
      <c r="J5807" t="s">
        <v>136</v>
      </c>
      <c r="K5807" t="s">
        <v>137</v>
      </c>
      <c r="L5807" t="s">
        <v>16754</v>
      </c>
      <c r="M5807" t="s">
        <v>16755</v>
      </c>
      <c r="N5807">
        <v>0.53277777699999995</v>
      </c>
      <c r="O5807">
        <v>0</v>
      </c>
      <c r="P5807">
        <v>259</v>
      </c>
      <c r="Q5807">
        <v>0</v>
      </c>
      <c r="R5807">
        <v>0</v>
      </c>
      <c r="S5807">
        <v>0</v>
      </c>
      <c r="T5807">
        <v>4</v>
      </c>
      <c r="U5807">
        <v>0</v>
      </c>
      <c r="V5807">
        <v>0</v>
      </c>
      <c r="W5807">
        <v>0</v>
      </c>
      <c r="X5807">
        <v>25.520909152022188</v>
      </c>
      <c r="Y5807">
        <v>0</v>
      </c>
      <c r="Z5807">
        <v>0</v>
      </c>
      <c r="AA5807">
        <v>0</v>
      </c>
      <c r="AB5807">
        <v>0.37167555956925336</v>
      </c>
      <c r="AC5807">
        <v>0</v>
      </c>
      <c r="AD5807">
        <v>0</v>
      </c>
      <c r="AE5807">
        <v>25.892584711591443</v>
      </c>
    </row>
    <row r="5808" spans="1:31" x14ac:dyDescent="0.25">
      <c r="A5808">
        <v>1817680</v>
      </c>
      <c r="B5808">
        <v>1</v>
      </c>
      <c r="C5808" t="s">
        <v>81</v>
      </c>
      <c r="D5808" t="s">
        <v>123</v>
      </c>
      <c r="E5808" t="s">
        <v>193</v>
      </c>
      <c r="F5808" t="s">
        <v>16756</v>
      </c>
      <c r="G5808" t="s">
        <v>726</v>
      </c>
      <c r="H5808" t="s">
        <v>134</v>
      </c>
      <c r="I5808" t="s">
        <v>135</v>
      </c>
      <c r="J5808" t="s">
        <v>136</v>
      </c>
      <c r="K5808" t="s">
        <v>137</v>
      </c>
      <c r="L5808" t="s">
        <v>16757</v>
      </c>
      <c r="M5808" t="s">
        <v>16758</v>
      </c>
      <c r="N5808">
        <v>2.52</v>
      </c>
      <c r="O5808">
        <v>0</v>
      </c>
      <c r="P5808">
        <v>294</v>
      </c>
      <c r="Q5808">
        <v>0</v>
      </c>
      <c r="R5808">
        <v>0</v>
      </c>
      <c r="S5808">
        <v>0</v>
      </c>
      <c r="T5808">
        <v>32</v>
      </c>
      <c r="U5808">
        <v>0</v>
      </c>
      <c r="V5808">
        <v>0</v>
      </c>
      <c r="W5808">
        <v>0</v>
      </c>
      <c r="X5808">
        <v>147.32257891882224</v>
      </c>
      <c r="Y5808">
        <v>0</v>
      </c>
      <c r="Z5808">
        <v>0</v>
      </c>
      <c r="AA5808">
        <v>0</v>
      </c>
      <c r="AB5808">
        <v>38.996737336446294</v>
      </c>
      <c r="AC5808">
        <v>0</v>
      </c>
      <c r="AD5808">
        <v>0</v>
      </c>
      <c r="AE5808">
        <v>186.31931625526855</v>
      </c>
    </row>
    <row r="5809" spans="1:31" x14ac:dyDescent="0.25">
      <c r="A5809">
        <v>1817657</v>
      </c>
      <c r="B5809">
        <v>1</v>
      </c>
      <c r="C5809" t="s">
        <v>81</v>
      </c>
      <c r="D5809" t="s">
        <v>126</v>
      </c>
      <c r="E5809" t="s">
        <v>146</v>
      </c>
      <c r="F5809" t="s">
        <v>16759</v>
      </c>
      <c r="G5809" t="s">
        <v>256</v>
      </c>
      <c r="H5809" t="s">
        <v>143</v>
      </c>
      <c r="I5809" t="s">
        <v>135</v>
      </c>
      <c r="J5809" t="s">
        <v>136</v>
      </c>
      <c r="K5809" t="s">
        <v>159</v>
      </c>
      <c r="L5809" t="s">
        <v>16760</v>
      </c>
      <c r="M5809" t="s">
        <v>16761</v>
      </c>
      <c r="N5809">
        <v>4.6544286110000002</v>
      </c>
      <c r="O5809">
        <v>0</v>
      </c>
      <c r="P5809">
        <v>588</v>
      </c>
      <c r="Q5809">
        <v>22</v>
      </c>
      <c r="R5809">
        <v>53</v>
      </c>
      <c r="S5809">
        <v>3</v>
      </c>
      <c r="T5809">
        <v>39</v>
      </c>
      <c r="U5809">
        <v>0</v>
      </c>
      <c r="V5809">
        <v>0</v>
      </c>
      <c r="W5809">
        <v>0</v>
      </c>
      <c r="X5809">
        <v>348.63141408220901</v>
      </c>
      <c r="Y5809">
        <v>93.415207473824609</v>
      </c>
      <c r="Z5809">
        <v>12.117017023863824</v>
      </c>
      <c r="AA5809">
        <v>60.686846057301736</v>
      </c>
      <c r="AB5809">
        <v>143.82397348546175</v>
      </c>
      <c r="AC5809">
        <v>0</v>
      </c>
      <c r="AD5809">
        <v>0</v>
      </c>
      <c r="AE5809">
        <v>658.67445812266101</v>
      </c>
    </row>
    <row r="5810" spans="1:31" x14ac:dyDescent="0.25">
      <c r="A5810">
        <v>1817514</v>
      </c>
      <c r="B5810">
        <v>1</v>
      </c>
      <c r="C5810" t="s">
        <v>81</v>
      </c>
      <c r="D5810" t="s">
        <v>112</v>
      </c>
      <c r="E5810" t="s">
        <v>131</v>
      </c>
      <c r="F5810" t="s">
        <v>16762</v>
      </c>
      <c r="G5810" t="s">
        <v>231</v>
      </c>
      <c r="H5810" t="s">
        <v>134</v>
      </c>
      <c r="I5810" t="s">
        <v>135</v>
      </c>
      <c r="J5810" t="s">
        <v>136</v>
      </c>
      <c r="K5810" t="s">
        <v>137</v>
      </c>
      <c r="L5810" t="s">
        <v>16763</v>
      </c>
      <c r="M5810" t="s">
        <v>16764</v>
      </c>
      <c r="N5810">
        <v>2.0141666659999999</v>
      </c>
      <c r="O5810">
        <v>0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0.11829925074408751</v>
      </c>
      <c r="AA5810">
        <v>0</v>
      </c>
      <c r="AB5810">
        <v>0</v>
      </c>
      <c r="AC5810">
        <v>0</v>
      </c>
      <c r="AD5810">
        <v>0</v>
      </c>
      <c r="AE5810">
        <v>0.11829925074408751</v>
      </c>
    </row>
    <row r="5811" spans="1:31" x14ac:dyDescent="0.25">
      <c r="A5811">
        <v>1817471</v>
      </c>
      <c r="B5811">
        <v>1</v>
      </c>
      <c r="C5811" t="s">
        <v>80</v>
      </c>
      <c r="D5811" t="s">
        <v>96</v>
      </c>
      <c r="E5811" t="s">
        <v>131</v>
      </c>
      <c r="F5811" t="s">
        <v>16765</v>
      </c>
      <c r="G5811" t="s">
        <v>133</v>
      </c>
      <c r="H5811" t="s">
        <v>134</v>
      </c>
      <c r="I5811" t="s">
        <v>135</v>
      </c>
      <c r="J5811" t="s">
        <v>136</v>
      </c>
      <c r="K5811" t="s">
        <v>137</v>
      </c>
      <c r="L5811" t="s">
        <v>16766</v>
      </c>
      <c r="M5811" t="s">
        <v>16767</v>
      </c>
      <c r="N5811">
        <v>2.7108333330000001</v>
      </c>
      <c r="O5811">
        <v>0</v>
      </c>
      <c r="P5811">
        <v>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2.6628421371222223E-3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2.6628421371222223E-3</v>
      </c>
    </row>
    <row r="5812" spans="1:31" x14ac:dyDescent="0.25">
      <c r="A5812">
        <v>1817614</v>
      </c>
      <c r="B5812">
        <v>1</v>
      </c>
      <c r="C5812" t="s">
        <v>80</v>
      </c>
      <c r="D5812" t="s">
        <v>107</v>
      </c>
      <c r="E5812" t="s">
        <v>131</v>
      </c>
      <c r="F5812" t="s">
        <v>16768</v>
      </c>
      <c r="G5812" t="s">
        <v>133</v>
      </c>
      <c r="H5812" t="s">
        <v>134</v>
      </c>
      <c r="I5812" t="s">
        <v>135</v>
      </c>
      <c r="J5812" t="s">
        <v>136</v>
      </c>
      <c r="K5812" t="s">
        <v>137</v>
      </c>
      <c r="L5812" t="s">
        <v>16769</v>
      </c>
      <c r="M5812" t="s">
        <v>16770</v>
      </c>
      <c r="N5812">
        <v>4.2994444439999997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7.3525306988400013E-2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7.3525306988400013E-2</v>
      </c>
    </row>
    <row r="5813" spans="1:31" x14ac:dyDescent="0.25">
      <c r="A5813">
        <v>1817949</v>
      </c>
      <c r="B5813">
        <v>1</v>
      </c>
      <c r="C5813" t="s">
        <v>80</v>
      </c>
      <c r="D5813" t="s">
        <v>94</v>
      </c>
      <c r="E5813" t="s">
        <v>193</v>
      </c>
      <c r="F5813" t="s">
        <v>16771</v>
      </c>
      <c r="G5813" t="s">
        <v>937</v>
      </c>
      <c r="H5813" t="s">
        <v>134</v>
      </c>
      <c r="I5813" t="s">
        <v>135</v>
      </c>
      <c r="J5813" t="s">
        <v>136</v>
      </c>
      <c r="K5813" t="s">
        <v>137</v>
      </c>
      <c r="L5813" t="s">
        <v>16772</v>
      </c>
      <c r="M5813" t="s">
        <v>16773</v>
      </c>
      <c r="N5813">
        <v>2.9269444440000001</v>
      </c>
      <c r="O5813">
        <v>0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6.3386615822692505E-2</v>
      </c>
      <c r="AA5813">
        <v>0</v>
      </c>
      <c r="AB5813">
        <v>0</v>
      </c>
      <c r="AC5813">
        <v>0</v>
      </c>
      <c r="AD5813">
        <v>0</v>
      </c>
      <c r="AE5813">
        <v>6.3386615822692505E-2</v>
      </c>
    </row>
    <row r="5814" spans="1:31" x14ac:dyDescent="0.25">
      <c r="A5814">
        <v>1817508</v>
      </c>
      <c r="B5814">
        <v>1</v>
      </c>
      <c r="C5814" t="s">
        <v>81</v>
      </c>
      <c r="D5814" t="s">
        <v>118</v>
      </c>
      <c r="E5814" t="s">
        <v>146</v>
      </c>
      <c r="F5814" t="s">
        <v>262</v>
      </c>
      <c r="G5814" t="s">
        <v>263</v>
      </c>
      <c r="H5814" t="s">
        <v>143</v>
      </c>
      <c r="I5814" t="s">
        <v>135</v>
      </c>
      <c r="J5814" t="s">
        <v>136</v>
      </c>
      <c r="K5814" t="s">
        <v>159</v>
      </c>
      <c r="L5814" t="s">
        <v>16774</v>
      </c>
      <c r="M5814" t="s">
        <v>16775</v>
      </c>
      <c r="N5814">
        <v>8.1819444440000009</v>
      </c>
      <c r="O5814">
        <v>2</v>
      </c>
      <c r="P5814">
        <v>1306</v>
      </c>
      <c r="Q5814">
        <v>141</v>
      </c>
      <c r="R5814">
        <v>145</v>
      </c>
      <c r="S5814">
        <v>12</v>
      </c>
      <c r="T5814">
        <v>111</v>
      </c>
      <c r="U5814">
        <v>1</v>
      </c>
      <c r="V5814">
        <v>0</v>
      </c>
      <c r="W5814">
        <v>3.4344819193603784</v>
      </c>
      <c r="X5814">
        <v>1265.2586379402651</v>
      </c>
      <c r="Y5814">
        <v>1780.4077125536749</v>
      </c>
      <c r="Z5814">
        <v>483.82562147115181</v>
      </c>
      <c r="AA5814">
        <v>622.07918149562374</v>
      </c>
      <c r="AB5814">
        <v>217.7891716156112</v>
      </c>
      <c r="AC5814">
        <v>8.9777401035425299</v>
      </c>
      <c r="AD5814">
        <v>0</v>
      </c>
      <c r="AE5814">
        <v>4381.7725470992291</v>
      </c>
    </row>
    <row r="5815" spans="1:31" x14ac:dyDescent="0.25">
      <c r="A5815">
        <v>1817886</v>
      </c>
      <c r="B5815">
        <v>1</v>
      </c>
      <c r="C5815" t="s">
        <v>80</v>
      </c>
      <c r="D5815" t="s">
        <v>93</v>
      </c>
      <c r="E5815" t="s">
        <v>131</v>
      </c>
      <c r="F5815" t="s">
        <v>16776</v>
      </c>
      <c r="G5815" t="s">
        <v>231</v>
      </c>
      <c r="H5815" t="s">
        <v>134</v>
      </c>
      <c r="I5815" t="s">
        <v>135</v>
      </c>
      <c r="J5815" t="s">
        <v>136</v>
      </c>
      <c r="K5815" t="s">
        <v>137</v>
      </c>
      <c r="L5815" t="s">
        <v>16777</v>
      </c>
      <c r="M5815" t="s">
        <v>16778</v>
      </c>
      <c r="N5815">
        <v>2.423333333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0.14903644521331225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0.14903644521331225</v>
      </c>
    </row>
    <row r="5816" spans="1:31" x14ac:dyDescent="0.25">
      <c r="A5816">
        <v>1817617</v>
      </c>
      <c r="B5816">
        <v>1</v>
      </c>
      <c r="C5816" t="s">
        <v>80</v>
      </c>
      <c r="D5816" t="s">
        <v>98</v>
      </c>
      <c r="E5816" t="s">
        <v>193</v>
      </c>
      <c r="F5816" t="s">
        <v>16779</v>
      </c>
      <c r="G5816" t="s">
        <v>1987</v>
      </c>
      <c r="H5816" t="s">
        <v>134</v>
      </c>
      <c r="I5816" t="s">
        <v>135</v>
      </c>
      <c r="J5816" t="s">
        <v>136</v>
      </c>
      <c r="K5816" t="s">
        <v>137</v>
      </c>
      <c r="L5816" t="s">
        <v>16780</v>
      </c>
      <c r="M5816" t="s">
        <v>16781</v>
      </c>
      <c r="N5816">
        <v>4.2430555549999998</v>
      </c>
      <c r="O5816">
        <v>0</v>
      </c>
      <c r="P5816">
        <v>7</v>
      </c>
      <c r="Q5816">
        <v>0</v>
      </c>
      <c r="R5816">
        <v>7</v>
      </c>
      <c r="S5816">
        <v>0</v>
      </c>
      <c r="T5816">
        <v>11</v>
      </c>
      <c r="U5816">
        <v>0</v>
      </c>
      <c r="V5816">
        <v>0</v>
      </c>
      <c r="W5816">
        <v>0</v>
      </c>
      <c r="X5816">
        <v>8.6022805340268231</v>
      </c>
      <c r="Y5816">
        <v>0</v>
      </c>
      <c r="Z5816">
        <v>3.5217847032428753</v>
      </c>
      <c r="AA5816">
        <v>0</v>
      </c>
      <c r="AB5816">
        <v>10.381780748622756</v>
      </c>
      <c r="AC5816">
        <v>0</v>
      </c>
      <c r="AD5816">
        <v>0</v>
      </c>
      <c r="AE5816">
        <v>22.505845985892456</v>
      </c>
    </row>
    <row r="5817" spans="1:31" x14ac:dyDescent="0.25">
      <c r="A5817">
        <v>1817863</v>
      </c>
      <c r="B5817">
        <v>1</v>
      </c>
      <c r="C5817" t="s">
        <v>81</v>
      </c>
      <c r="D5817" t="s">
        <v>112</v>
      </c>
      <c r="E5817" t="s">
        <v>131</v>
      </c>
      <c r="F5817" t="s">
        <v>16782</v>
      </c>
      <c r="G5817" t="s">
        <v>231</v>
      </c>
      <c r="H5817" t="s">
        <v>134</v>
      </c>
      <c r="I5817" t="s">
        <v>135</v>
      </c>
      <c r="J5817" t="s">
        <v>136</v>
      </c>
      <c r="K5817" t="s">
        <v>137</v>
      </c>
      <c r="L5817" t="s">
        <v>16783</v>
      </c>
      <c r="M5817" t="s">
        <v>16784</v>
      </c>
      <c r="N5817">
        <v>1.5475000000000001</v>
      </c>
      <c r="O5817">
        <v>0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</row>
    <row r="5818" spans="1:31" x14ac:dyDescent="0.25">
      <c r="A5818">
        <v>1817717</v>
      </c>
      <c r="B5818">
        <v>1</v>
      </c>
      <c r="C5818" t="s">
        <v>81</v>
      </c>
      <c r="D5818" t="s">
        <v>121</v>
      </c>
      <c r="E5818" t="s">
        <v>146</v>
      </c>
      <c r="F5818" t="s">
        <v>16785</v>
      </c>
      <c r="G5818" t="s">
        <v>142</v>
      </c>
      <c r="H5818" t="s">
        <v>143</v>
      </c>
      <c r="I5818" t="s">
        <v>135</v>
      </c>
      <c r="J5818" t="s">
        <v>136</v>
      </c>
      <c r="K5818" t="s">
        <v>137</v>
      </c>
      <c r="L5818" t="s">
        <v>16786</v>
      </c>
      <c r="M5818" t="s">
        <v>16787</v>
      </c>
      <c r="N5818">
        <v>0.77</v>
      </c>
      <c r="O5818">
        <v>0</v>
      </c>
      <c r="P5818">
        <v>1166</v>
      </c>
      <c r="Q5818">
        <v>0</v>
      </c>
      <c r="R5818">
        <v>10</v>
      </c>
      <c r="S5818">
        <v>5</v>
      </c>
      <c r="T5818">
        <v>256</v>
      </c>
      <c r="U5818">
        <v>0</v>
      </c>
      <c r="V5818">
        <v>0</v>
      </c>
      <c r="W5818">
        <v>0</v>
      </c>
      <c r="X5818">
        <v>146.24567692178204</v>
      </c>
      <c r="Y5818">
        <v>0</v>
      </c>
      <c r="Z5818">
        <v>1.9174660054118604</v>
      </c>
      <c r="AA5818">
        <v>67.126275862707402</v>
      </c>
      <c r="AB5818">
        <v>58.945789039653448</v>
      </c>
      <c r="AC5818">
        <v>0</v>
      </c>
      <c r="AD5818">
        <v>0</v>
      </c>
      <c r="AE5818">
        <v>274.23520782955472</v>
      </c>
    </row>
    <row r="5819" spans="1:31" x14ac:dyDescent="0.25">
      <c r="A5819">
        <v>1817723</v>
      </c>
      <c r="B5819">
        <v>1</v>
      </c>
      <c r="C5819" t="s">
        <v>80</v>
      </c>
      <c r="D5819" t="s">
        <v>93</v>
      </c>
      <c r="E5819" t="s">
        <v>193</v>
      </c>
      <c r="F5819" t="s">
        <v>16788</v>
      </c>
      <c r="G5819" t="s">
        <v>235</v>
      </c>
      <c r="H5819" t="s">
        <v>134</v>
      </c>
      <c r="I5819" t="s">
        <v>135</v>
      </c>
      <c r="J5819" t="s">
        <v>136</v>
      </c>
      <c r="K5819" t="s">
        <v>137</v>
      </c>
      <c r="L5819" t="s">
        <v>16789</v>
      </c>
      <c r="M5819" t="s">
        <v>16790</v>
      </c>
      <c r="N5819">
        <v>1.9286111109999999</v>
      </c>
      <c r="O5819">
        <v>0</v>
      </c>
      <c r="P5819">
        <v>0</v>
      </c>
      <c r="Q5819">
        <v>0</v>
      </c>
      <c r="R5819">
        <v>2</v>
      </c>
      <c r="S5819">
        <v>0</v>
      </c>
      <c r="T5819">
        <v>1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0.26840843065828113</v>
      </c>
      <c r="AA5819">
        <v>0</v>
      </c>
      <c r="AB5819">
        <v>2.6914833832355003E-2</v>
      </c>
      <c r="AC5819">
        <v>0</v>
      </c>
      <c r="AD5819">
        <v>0</v>
      </c>
      <c r="AE5819">
        <v>0.29532326449063612</v>
      </c>
    </row>
    <row r="5820" spans="1:31" x14ac:dyDescent="0.25">
      <c r="A5820">
        <v>1817577</v>
      </c>
      <c r="B5820">
        <v>1</v>
      </c>
      <c r="C5820" t="s">
        <v>80</v>
      </c>
      <c r="D5820" t="s">
        <v>92</v>
      </c>
      <c r="E5820" t="s">
        <v>131</v>
      </c>
      <c r="F5820" t="s">
        <v>16791</v>
      </c>
      <c r="G5820" t="s">
        <v>133</v>
      </c>
      <c r="H5820" t="s">
        <v>134</v>
      </c>
      <c r="I5820" t="s">
        <v>135</v>
      </c>
      <c r="J5820" t="s">
        <v>136</v>
      </c>
      <c r="K5820" t="s">
        <v>137</v>
      </c>
      <c r="L5820" t="s">
        <v>16690</v>
      </c>
      <c r="M5820" t="s">
        <v>16792</v>
      </c>
      <c r="N5820">
        <v>1.162222222</v>
      </c>
      <c r="O5820">
        <v>0</v>
      </c>
      <c r="P5820">
        <v>6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1.4786133503447905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1.4786133503447905</v>
      </c>
    </row>
    <row r="5821" spans="1:31" x14ac:dyDescent="0.25">
      <c r="A5821">
        <v>1817780</v>
      </c>
      <c r="B5821">
        <v>1</v>
      </c>
      <c r="C5821" t="s">
        <v>80</v>
      </c>
      <c r="D5821" t="s">
        <v>108</v>
      </c>
      <c r="E5821" t="s">
        <v>291</v>
      </c>
      <c r="F5821" t="s">
        <v>16793</v>
      </c>
      <c r="G5821" t="s">
        <v>726</v>
      </c>
      <c r="H5821" t="s">
        <v>134</v>
      </c>
      <c r="I5821" t="s">
        <v>135</v>
      </c>
      <c r="J5821" t="s">
        <v>136</v>
      </c>
      <c r="K5821" t="s">
        <v>137</v>
      </c>
      <c r="L5821" t="s">
        <v>16794</v>
      </c>
      <c r="M5821" t="s">
        <v>16795</v>
      </c>
      <c r="N5821">
        <v>0.244166666</v>
      </c>
      <c r="O5821">
        <v>0</v>
      </c>
      <c r="P5821">
        <v>27</v>
      </c>
      <c r="Q5821">
        <v>0</v>
      </c>
      <c r="R5821">
        <v>6</v>
      </c>
      <c r="S5821">
        <v>0</v>
      </c>
      <c r="T5821">
        <v>3</v>
      </c>
      <c r="U5821">
        <v>0</v>
      </c>
      <c r="V5821">
        <v>0</v>
      </c>
      <c r="W5821">
        <v>0</v>
      </c>
      <c r="X5821">
        <v>0.98767570097025015</v>
      </c>
      <c r="Y5821">
        <v>0</v>
      </c>
      <c r="Z5821">
        <v>7.6710114315375003E-3</v>
      </c>
      <c r="AA5821">
        <v>0</v>
      </c>
      <c r="AB5821">
        <v>9.7383553749897107</v>
      </c>
      <c r="AC5821">
        <v>0</v>
      </c>
      <c r="AD5821">
        <v>0</v>
      </c>
      <c r="AE5821">
        <v>10.733702087391498</v>
      </c>
    </row>
    <row r="5822" spans="1:31" x14ac:dyDescent="0.25">
      <c r="A5822">
        <v>1817989</v>
      </c>
      <c r="B5822">
        <v>1</v>
      </c>
      <c r="C5822" t="s">
        <v>80</v>
      </c>
      <c r="D5822" t="s">
        <v>97</v>
      </c>
      <c r="E5822" t="s">
        <v>176</v>
      </c>
      <c r="F5822" t="s">
        <v>4869</v>
      </c>
      <c r="G5822" t="s">
        <v>142</v>
      </c>
      <c r="H5822" t="s">
        <v>143</v>
      </c>
      <c r="I5822" t="s">
        <v>135</v>
      </c>
      <c r="J5822" t="s">
        <v>136</v>
      </c>
      <c r="K5822" t="s">
        <v>137</v>
      </c>
      <c r="L5822" t="s">
        <v>16796</v>
      </c>
      <c r="M5822" t="s">
        <v>16797</v>
      </c>
      <c r="N5822">
        <v>0.44638888799999998</v>
      </c>
      <c r="O5822">
        <v>7</v>
      </c>
      <c r="P5822">
        <v>784</v>
      </c>
      <c r="Q5822">
        <v>13</v>
      </c>
      <c r="R5822">
        <v>625</v>
      </c>
      <c r="S5822">
        <v>21</v>
      </c>
      <c r="T5822">
        <v>226</v>
      </c>
      <c r="U5822">
        <v>3</v>
      </c>
      <c r="V5822">
        <v>0</v>
      </c>
      <c r="W5822">
        <v>35.335942186025434</v>
      </c>
      <c r="X5822">
        <v>195.14418772645863</v>
      </c>
      <c r="Y5822">
        <v>27.935926090194787</v>
      </c>
      <c r="Z5822">
        <v>114.60726396491509</v>
      </c>
      <c r="AA5822">
        <v>43.474567164666702</v>
      </c>
      <c r="AB5822">
        <v>72.41495551342598</v>
      </c>
      <c r="AC5822">
        <v>11.88053913679026</v>
      </c>
      <c r="AD5822">
        <v>0</v>
      </c>
      <c r="AE5822">
        <v>500.79338178247696</v>
      </c>
    </row>
    <row r="5823" spans="1:31" x14ac:dyDescent="0.25">
      <c r="A5823">
        <v>1817823</v>
      </c>
      <c r="B5823">
        <v>1</v>
      </c>
      <c r="C5823" t="s">
        <v>80</v>
      </c>
      <c r="D5823" t="s">
        <v>96</v>
      </c>
      <c r="E5823" t="s">
        <v>131</v>
      </c>
      <c r="F5823" t="s">
        <v>16798</v>
      </c>
      <c r="G5823" t="s">
        <v>133</v>
      </c>
      <c r="H5823" t="s">
        <v>134</v>
      </c>
      <c r="I5823" t="s">
        <v>135</v>
      </c>
      <c r="J5823" t="s">
        <v>136</v>
      </c>
      <c r="K5823" t="s">
        <v>137</v>
      </c>
      <c r="L5823" t="s">
        <v>16799</v>
      </c>
      <c r="M5823" t="s">
        <v>16800</v>
      </c>
      <c r="N5823">
        <v>6.3433333330000004</v>
      </c>
      <c r="O5823">
        <v>0</v>
      </c>
      <c r="P5823">
        <v>1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0.50579960206787977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0.50579960206787977</v>
      </c>
    </row>
    <row r="5824" spans="1:31" x14ac:dyDescent="0.25">
      <c r="A5824">
        <v>1817468</v>
      </c>
      <c r="B5824">
        <v>1</v>
      </c>
      <c r="C5824" t="s">
        <v>81</v>
      </c>
      <c r="D5824" t="s">
        <v>112</v>
      </c>
      <c r="E5824" t="s">
        <v>131</v>
      </c>
      <c r="F5824" t="s">
        <v>16801</v>
      </c>
      <c r="G5824" t="s">
        <v>133</v>
      </c>
      <c r="H5824" t="s">
        <v>134</v>
      </c>
      <c r="I5824" t="s">
        <v>135</v>
      </c>
      <c r="J5824" t="s">
        <v>136</v>
      </c>
      <c r="K5824" t="s">
        <v>137</v>
      </c>
      <c r="L5824" t="s">
        <v>16802</v>
      </c>
      <c r="M5824" t="s">
        <v>16803</v>
      </c>
      <c r="N5824">
        <v>0.79222222200000003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9.2324750125793345E-2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9.2324750125793345E-2</v>
      </c>
    </row>
    <row r="5825" spans="1:31" x14ac:dyDescent="0.25">
      <c r="A5825">
        <v>1817866</v>
      </c>
      <c r="B5825">
        <v>1</v>
      </c>
      <c r="C5825" t="s">
        <v>80</v>
      </c>
      <c r="D5825" t="s">
        <v>86</v>
      </c>
      <c r="E5825" t="s">
        <v>193</v>
      </c>
      <c r="F5825" t="s">
        <v>16804</v>
      </c>
      <c r="G5825" t="s">
        <v>148</v>
      </c>
      <c r="H5825" t="s">
        <v>134</v>
      </c>
      <c r="I5825" t="s">
        <v>135</v>
      </c>
      <c r="J5825" t="s">
        <v>3</v>
      </c>
      <c r="K5825" t="s">
        <v>137</v>
      </c>
      <c r="L5825" t="s">
        <v>16805</v>
      </c>
      <c r="M5825" t="s">
        <v>16806</v>
      </c>
      <c r="N5825">
        <v>6.6988888879999999</v>
      </c>
      <c r="O5825">
        <v>0</v>
      </c>
      <c r="P5825">
        <v>30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41.289193253780212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41.289193253780212</v>
      </c>
    </row>
    <row r="5826" spans="1:31" x14ac:dyDescent="0.25">
      <c r="A5826">
        <v>1817889</v>
      </c>
      <c r="B5826">
        <v>1</v>
      </c>
      <c r="C5826" t="s">
        <v>80</v>
      </c>
      <c r="D5826" t="s">
        <v>82</v>
      </c>
      <c r="E5826" t="s">
        <v>131</v>
      </c>
      <c r="F5826" t="s">
        <v>16807</v>
      </c>
      <c r="G5826" t="s">
        <v>231</v>
      </c>
      <c r="H5826" t="s">
        <v>134</v>
      </c>
      <c r="I5826" t="s">
        <v>135</v>
      </c>
      <c r="J5826" t="s">
        <v>136</v>
      </c>
      <c r="K5826" t="s">
        <v>137</v>
      </c>
      <c r="L5826" t="s">
        <v>16808</v>
      </c>
      <c r="M5826" t="s">
        <v>16809</v>
      </c>
      <c r="N5826">
        <v>3.7344444440000002</v>
      </c>
      <c r="O5826">
        <v>0</v>
      </c>
      <c r="P5826">
        <v>3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1.8978128929193336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1.8978128929193336</v>
      </c>
    </row>
    <row r="5827" spans="1:31" x14ac:dyDescent="0.25">
      <c r="A5827">
        <v>1817697</v>
      </c>
      <c r="B5827">
        <v>1</v>
      </c>
      <c r="C5827" t="s">
        <v>81</v>
      </c>
      <c r="D5827" t="s">
        <v>118</v>
      </c>
      <c r="E5827" t="s">
        <v>291</v>
      </c>
      <c r="F5827" t="s">
        <v>16810</v>
      </c>
      <c r="G5827" t="s">
        <v>424</v>
      </c>
      <c r="H5827" t="s">
        <v>134</v>
      </c>
      <c r="I5827" t="s">
        <v>135</v>
      </c>
      <c r="J5827" t="s">
        <v>136</v>
      </c>
      <c r="K5827" t="s">
        <v>137</v>
      </c>
      <c r="L5827" t="s">
        <v>16811</v>
      </c>
      <c r="M5827" t="s">
        <v>16812</v>
      </c>
      <c r="N5827">
        <v>3.7608333329999999</v>
      </c>
      <c r="O5827">
        <v>0</v>
      </c>
      <c r="P5827">
        <v>1</v>
      </c>
      <c r="Q5827">
        <v>0</v>
      </c>
      <c r="R5827">
        <v>4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1.9067188439144446E-3</v>
      </c>
      <c r="Y5827">
        <v>0</v>
      </c>
      <c r="Z5827">
        <v>10.302999356627316</v>
      </c>
      <c r="AA5827">
        <v>0</v>
      </c>
      <c r="AB5827">
        <v>0</v>
      </c>
      <c r="AC5827">
        <v>0</v>
      </c>
      <c r="AD5827">
        <v>0</v>
      </c>
      <c r="AE5827">
        <v>10.30490607547123</v>
      </c>
    </row>
    <row r="5828" spans="1:31" x14ac:dyDescent="0.25">
      <c r="A5828">
        <v>1817946</v>
      </c>
      <c r="B5828">
        <v>1</v>
      </c>
      <c r="C5828" t="s">
        <v>80</v>
      </c>
      <c r="D5828" t="s">
        <v>83</v>
      </c>
      <c r="E5828" t="s">
        <v>131</v>
      </c>
      <c r="F5828" t="s">
        <v>16813</v>
      </c>
      <c r="G5828" t="s">
        <v>133</v>
      </c>
      <c r="H5828" t="s">
        <v>134</v>
      </c>
      <c r="I5828" t="s">
        <v>135</v>
      </c>
      <c r="J5828" t="s">
        <v>136</v>
      </c>
      <c r="K5828" t="s">
        <v>137</v>
      </c>
      <c r="L5828" t="s">
        <v>16814</v>
      </c>
      <c r="M5828" t="s">
        <v>16815</v>
      </c>
      <c r="N5828">
        <v>1.100833333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1.3459454025300002</v>
      </c>
      <c r="AC5828">
        <v>0</v>
      </c>
      <c r="AD5828">
        <v>0</v>
      </c>
      <c r="AE5828">
        <v>1.3459454025300002</v>
      </c>
    </row>
    <row r="5829" spans="1:31" x14ac:dyDescent="0.25">
      <c r="A5829">
        <v>1817760</v>
      </c>
      <c r="B5829">
        <v>1</v>
      </c>
      <c r="C5829" t="s">
        <v>80</v>
      </c>
      <c r="D5829" t="s">
        <v>105</v>
      </c>
      <c r="E5829" t="s">
        <v>326</v>
      </c>
      <c r="F5829" t="s">
        <v>16816</v>
      </c>
      <c r="G5829" t="s">
        <v>299</v>
      </c>
      <c r="H5829" t="s">
        <v>134</v>
      </c>
      <c r="I5829" t="s">
        <v>135</v>
      </c>
      <c r="J5829" t="s">
        <v>136</v>
      </c>
      <c r="K5829" t="s">
        <v>137</v>
      </c>
      <c r="L5829" t="s">
        <v>16817</v>
      </c>
      <c r="M5829" t="s">
        <v>16818</v>
      </c>
      <c r="N5829">
        <v>1.1886111109999999</v>
      </c>
      <c r="O5829">
        <v>0</v>
      </c>
      <c r="P5829">
        <v>15</v>
      </c>
      <c r="Q5829">
        <v>0</v>
      </c>
      <c r="R5829">
        <v>0</v>
      </c>
      <c r="S5829">
        <v>0</v>
      </c>
      <c r="T5829">
        <v>1</v>
      </c>
      <c r="U5829">
        <v>0</v>
      </c>
      <c r="V5829">
        <v>0</v>
      </c>
      <c r="W5829">
        <v>0</v>
      </c>
      <c r="X5829">
        <v>5.9700176352140977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5.9700176352140977</v>
      </c>
    </row>
    <row r="5830" spans="1:31" x14ac:dyDescent="0.25">
      <c r="A5830">
        <v>1818712</v>
      </c>
      <c r="B5830">
        <v>1</v>
      </c>
      <c r="C5830" t="s">
        <v>80</v>
      </c>
      <c r="D5830" t="s">
        <v>105</v>
      </c>
      <c r="E5830" t="s">
        <v>291</v>
      </c>
      <c r="F5830" t="s">
        <v>16819</v>
      </c>
      <c r="G5830" t="s">
        <v>263</v>
      </c>
      <c r="H5830" t="s">
        <v>134</v>
      </c>
      <c r="I5830" t="s">
        <v>135</v>
      </c>
      <c r="J5830" t="s">
        <v>136</v>
      </c>
      <c r="K5830" t="s">
        <v>159</v>
      </c>
      <c r="L5830" t="s">
        <v>16820</v>
      </c>
      <c r="M5830" t="s">
        <v>16821</v>
      </c>
      <c r="N5830">
        <v>2.5977350000000001</v>
      </c>
      <c r="O5830">
        <v>0</v>
      </c>
      <c r="P5830">
        <v>590</v>
      </c>
      <c r="Q5830">
        <v>0</v>
      </c>
      <c r="R5830">
        <v>0</v>
      </c>
      <c r="S5830">
        <v>0</v>
      </c>
      <c r="T5830">
        <v>28</v>
      </c>
      <c r="U5830">
        <v>0</v>
      </c>
      <c r="V5830">
        <v>1</v>
      </c>
      <c r="W5830">
        <v>0</v>
      </c>
      <c r="X5830">
        <v>326.7334912946896</v>
      </c>
      <c r="Y5830">
        <v>0</v>
      </c>
      <c r="Z5830">
        <v>0</v>
      </c>
      <c r="AA5830">
        <v>0</v>
      </c>
      <c r="AB5830">
        <v>82.196607405333708</v>
      </c>
      <c r="AC5830">
        <v>0</v>
      </c>
      <c r="AD5830">
        <v>58.320383042733887</v>
      </c>
      <c r="AE5830">
        <v>467.25048174275724</v>
      </c>
    </row>
    <row r="5831" spans="1:31" x14ac:dyDescent="0.25">
      <c r="A5831">
        <v>1818713</v>
      </c>
      <c r="B5831">
        <v>1</v>
      </c>
      <c r="C5831" t="s">
        <v>80</v>
      </c>
      <c r="D5831" t="s">
        <v>96</v>
      </c>
      <c r="E5831" t="s">
        <v>193</v>
      </c>
      <c r="F5831" t="s">
        <v>16822</v>
      </c>
      <c r="G5831" t="s">
        <v>373</v>
      </c>
      <c r="H5831" t="s">
        <v>134</v>
      </c>
      <c r="I5831" t="s">
        <v>135</v>
      </c>
      <c r="J5831" t="s">
        <v>136</v>
      </c>
      <c r="K5831" t="s">
        <v>137</v>
      </c>
      <c r="L5831" t="s">
        <v>16823</v>
      </c>
      <c r="M5831" t="s">
        <v>16824</v>
      </c>
      <c r="N5831">
        <v>3.278888888</v>
      </c>
      <c r="O5831">
        <v>0</v>
      </c>
      <c r="P5831">
        <v>1</v>
      </c>
      <c r="Q5831">
        <v>0</v>
      </c>
      <c r="R5831">
        <v>1</v>
      </c>
      <c r="S5831">
        <v>0</v>
      </c>
      <c r="T5831">
        <v>3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7.5768038503203119</v>
      </c>
      <c r="AA5831">
        <v>0</v>
      </c>
      <c r="AB5831">
        <v>34.83540913292272</v>
      </c>
      <c r="AC5831">
        <v>0</v>
      </c>
      <c r="AD5831">
        <v>0</v>
      </c>
      <c r="AE5831">
        <v>42.41221298324303</v>
      </c>
    </row>
    <row r="5832" spans="1:31" x14ac:dyDescent="0.25">
      <c r="A5832">
        <v>1818714</v>
      </c>
      <c r="B5832">
        <v>1</v>
      </c>
      <c r="C5832" t="s">
        <v>80</v>
      </c>
      <c r="D5832" t="s">
        <v>103</v>
      </c>
      <c r="E5832" t="s">
        <v>146</v>
      </c>
      <c r="F5832" t="s">
        <v>16825</v>
      </c>
      <c r="G5832" t="s">
        <v>170</v>
      </c>
      <c r="H5832" t="s">
        <v>143</v>
      </c>
      <c r="I5832" t="s">
        <v>135</v>
      </c>
      <c r="J5832" t="s">
        <v>136</v>
      </c>
      <c r="K5832" t="s">
        <v>137</v>
      </c>
      <c r="L5832" t="s">
        <v>16826</v>
      </c>
      <c r="M5832" t="s">
        <v>16827</v>
      </c>
      <c r="N5832">
        <v>0.63305555499999999</v>
      </c>
      <c r="O5832">
        <v>0</v>
      </c>
      <c r="P5832">
        <v>73</v>
      </c>
      <c r="Q5832">
        <v>0</v>
      </c>
      <c r="R5832">
        <v>7</v>
      </c>
      <c r="S5832">
        <v>0</v>
      </c>
      <c r="T5832">
        <v>22</v>
      </c>
      <c r="U5832">
        <v>0</v>
      </c>
      <c r="V5832">
        <v>0</v>
      </c>
      <c r="W5832">
        <v>0</v>
      </c>
      <c r="X5832">
        <v>8.0188007629911375</v>
      </c>
      <c r="Y5832">
        <v>0</v>
      </c>
      <c r="Z5832">
        <v>1.2748840994646164</v>
      </c>
      <c r="AA5832">
        <v>0</v>
      </c>
      <c r="AB5832">
        <v>4.5856855013684648</v>
      </c>
      <c r="AC5832">
        <v>0</v>
      </c>
      <c r="AD5832">
        <v>0</v>
      </c>
      <c r="AE5832">
        <v>13.879370363824219</v>
      </c>
    </row>
    <row r="5833" spans="1:31" x14ac:dyDescent="0.25">
      <c r="A5833">
        <v>1818715</v>
      </c>
      <c r="B5833">
        <v>1</v>
      </c>
      <c r="C5833" t="s">
        <v>80</v>
      </c>
      <c r="D5833" t="s">
        <v>104</v>
      </c>
      <c r="E5833" t="s">
        <v>146</v>
      </c>
      <c r="F5833" t="s">
        <v>3255</v>
      </c>
      <c r="G5833" t="s">
        <v>2385</v>
      </c>
      <c r="H5833" t="s">
        <v>143</v>
      </c>
      <c r="I5833" t="s">
        <v>135</v>
      </c>
      <c r="J5833" t="s">
        <v>136</v>
      </c>
      <c r="K5833" t="s">
        <v>137</v>
      </c>
      <c r="L5833" t="s">
        <v>16828</v>
      </c>
      <c r="M5833" t="s">
        <v>16829</v>
      </c>
      <c r="N5833">
        <v>5.0308333330000004</v>
      </c>
      <c r="O5833">
        <v>0</v>
      </c>
      <c r="P5833">
        <v>0</v>
      </c>
      <c r="Q5833">
        <v>1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2.1755481422557303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2.1755481422557303</v>
      </c>
    </row>
    <row r="5834" spans="1:31" x14ac:dyDescent="0.25">
      <c r="A5834">
        <v>1818717</v>
      </c>
      <c r="B5834">
        <v>1</v>
      </c>
      <c r="C5834" t="s">
        <v>81</v>
      </c>
      <c r="D5834" t="s">
        <v>123</v>
      </c>
      <c r="E5834" t="s">
        <v>193</v>
      </c>
      <c r="F5834" t="s">
        <v>16830</v>
      </c>
      <c r="G5834" t="s">
        <v>235</v>
      </c>
      <c r="H5834" t="s">
        <v>134</v>
      </c>
      <c r="I5834" t="s">
        <v>135</v>
      </c>
      <c r="J5834" t="s">
        <v>136</v>
      </c>
      <c r="K5834" t="s">
        <v>137</v>
      </c>
      <c r="L5834" t="s">
        <v>16831</v>
      </c>
      <c r="M5834" t="s">
        <v>16832</v>
      </c>
      <c r="N5834">
        <v>3.5263888880000001</v>
      </c>
      <c r="O5834">
        <v>0</v>
      </c>
      <c r="P5834">
        <v>26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23.41533977549474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23.41533977549474</v>
      </c>
    </row>
    <row r="5835" spans="1:31" x14ac:dyDescent="0.25">
      <c r="A5835">
        <v>1818718</v>
      </c>
      <c r="B5835">
        <v>1</v>
      </c>
      <c r="C5835" t="s">
        <v>80</v>
      </c>
      <c r="D5835" t="s">
        <v>87</v>
      </c>
      <c r="E5835" t="s">
        <v>131</v>
      </c>
      <c r="F5835" t="s">
        <v>16833</v>
      </c>
      <c r="G5835" t="s">
        <v>231</v>
      </c>
      <c r="H5835" t="s">
        <v>134</v>
      </c>
      <c r="I5835" t="s">
        <v>135</v>
      </c>
      <c r="J5835" t="s">
        <v>136</v>
      </c>
      <c r="K5835" t="s">
        <v>137</v>
      </c>
      <c r="L5835" t="s">
        <v>16834</v>
      </c>
      <c r="M5835" t="s">
        <v>16835</v>
      </c>
      <c r="N5835">
        <v>4.6980555549999998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1.8430758405881102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1.8430758405881102</v>
      </c>
    </row>
    <row r="5836" spans="1:31" x14ac:dyDescent="0.25">
      <c r="A5836">
        <v>1818719</v>
      </c>
      <c r="B5836">
        <v>1</v>
      </c>
      <c r="C5836" t="s">
        <v>80</v>
      </c>
      <c r="D5836" t="s">
        <v>96</v>
      </c>
      <c r="E5836" t="s">
        <v>140</v>
      </c>
      <c r="F5836" t="s">
        <v>16836</v>
      </c>
      <c r="G5836" t="s">
        <v>142</v>
      </c>
      <c r="H5836" t="s">
        <v>143</v>
      </c>
      <c r="I5836" t="s">
        <v>135</v>
      </c>
      <c r="J5836" t="s">
        <v>136</v>
      </c>
      <c r="K5836" t="s">
        <v>137</v>
      </c>
      <c r="L5836" t="s">
        <v>16837</v>
      </c>
      <c r="M5836" t="s">
        <v>16838</v>
      </c>
      <c r="N5836">
        <v>0.90555555499999996</v>
      </c>
      <c r="O5836">
        <v>1</v>
      </c>
      <c r="P5836">
        <v>1459</v>
      </c>
      <c r="Q5836">
        <v>0</v>
      </c>
      <c r="R5836">
        <v>0</v>
      </c>
      <c r="S5836">
        <v>1</v>
      </c>
      <c r="T5836">
        <v>92</v>
      </c>
      <c r="U5836">
        <v>0</v>
      </c>
      <c r="V5836">
        <v>0</v>
      </c>
      <c r="W5836">
        <v>9.3351299960121104</v>
      </c>
      <c r="X5836">
        <v>1215.7481165215281</v>
      </c>
      <c r="Y5836">
        <v>0</v>
      </c>
      <c r="Z5836">
        <v>0</v>
      </c>
      <c r="AA5836">
        <v>12.684522336508712</v>
      </c>
      <c r="AB5836">
        <v>92.300334352077343</v>
      </c>
      <c r="AC5836">
        <v>0</v>
      </c>
      <c r="AD5836">
        <v>0</v>
      </c>
      <c r="AE5836">
        <v>1330.0681032061261</v>
      </c>
    </row>
    <row r="5837" spans="1:31" x14ac:dyDescent="0.25">
      <c r="A5837">
        <v>1818720</v>
      </c>
      <c r="B5837">
        <v>1</v>
      </c>
      <c r="C5837" t="s">
        <v>80</v>
      </c>
      <c r="D5837" t="s">
        <v>83</v>
      </c>
      <c r="E5837" t="s">
        <v>131</v>
      </c>
      <c r="F5837" t="s">
        <v>16839</v>
      </c>
      <c r="G5837" t="s">
        <v>231</v>
      </c>
      <c r="H5837" t="s">
        <v>134</v>
      </c>
      <c r="I5837" t="s">
        <v>135</v>
      </c>
      <c r="J5837" t="s">
        <v>136</v>
      </c>
      <c r="K5837" t="s">
        <v>137</v>
      </c>
      <c r="L5837" t="s">
        <v>16840</v>
      </c>
      <c r="M5837" t="s">
        <v>16841</v>
      </c>
      <c r="N5837">
        <v>2.5663888880000001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0.47034969547778055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0.47034969547778055</v>
      </c>
    </row>
    <row r="5838" spans="1:31" x14ac:dyDescent="0.25">
      <c r="A5838">
        <v>1818722</v>
      </c>
      <c r="B5838">
        <v>1</v>
      </c>
      <c r="C5838" t="s">
        <v>81</v>
      </c>
      <c r="D5838" t="s">
        <v>118</v>
      </c>
      <c r="E5838" t="s">
        <v>140</v>
      </c>
      <c r="F5838" t="s">
        <v>16842</v>
      </c>
      <c r="G5838" t="s">
        <v>142</v>
      </c>
      <c r="H5838" t="s">
        <v>143</v>
      </c>
      <c r="I5838" t="s">
        <v>135</v>
      </c>
      <c r="J5838" t="s">
        <v>136</v>
      </c>
      <c r="K5838" t="s">
        <v>137</v>
      </c>
      <c r="L5838" t="s">
        <v>16843</v>
      </c>
      <c r="M5838" t="s">
        <v>16844</v>
      </c>
      <c r="N5838">
        <v>0.93861111100000005</v>
      </c>
      <c r="O5838">
        <v>0</v>
      </c>
      <c r="P5838">
        <v>341</v>
      </c>
      <c r="Q5838">
        <v>2</v>
      </c>
      <c r="R5838">
        <v>74</v>
      </c>
      <c r="S5838">
        <v>0</v>
      </c>
      <c r="T5838">
        <v>10</v>
      </c>
      <c r="U5838">
        <v>0</v>
      </c>
      <c r="V5838">
        <v>0</v>
      </c>
      <c r="W5838">
        <v>0</v>
      </c>
      <c r="X5838">
        <v>42.704518974902001</v>
      </c>
      <c r="Y5838">
        <v>7.4863665890609203</v>
      </c>
      <c r="Z5838">
        <v>19.235944862412474</v>
      </c>
      <c r="AA5838">
        <v>0</v>
      </c>
      <c r="AB5838">
        <v>4.1639561487297545</v>
      </c>
      <c r="AC5838">
        <v>0</v>
      </c>
      <c r="AD5838">
        <v>0</v>
      </c>
      <c r="AE5838">
        <v>73.590786575105156</v>
      </c>
    </row>
    <row r="5839" spans="1:31" x14ac:dyDescent="0.25">
      <c r="A5839">
        <v>1818723</v>
      </c>
      <c r="B5839">
        <v>1</v>
      </c>
      <c r="C5839" t="s">
        <v>80</v>
      </c>
      <c r="D5839" t="s">
        <v>106</v>
      </c>
      <c r="E5839" t="s">
        <v>193</v>
      </c>
      <c r="F5839" t="s">
        <v>16845</v>
      </c>
      <c r="G5839" t="s">
        <v>235</v>
      </c>
      <c r="H5839" t="s">
        <v>134</v>
      </c>
      <c r="I5839" t="s">
        <v>135</v>
      </c>
      <c r="J5839" t="s">
        <v>136</v>
      </c>
      <c r="K5839" t="s">
        <v>137</v>
      </c>
      <c r="L5839" t="s">
        <v>16846</v>
      </c>
      <c r="M5839" t="s">
        <v>16847</v>
      </c>
      <c r="N5839">
        <v>2.5894444440000002</v>
      </c>
      <c r="O5839">
        <v>0</v>
      </c>
      <c r="P5839">
        <v>15</v>
      </c>
      <c r="Q5839">
        <v>0</v>
      </c>
      <c r="R5839">
        <v>4</v>
      </c>
      <c r="S5839">
        <v>0</v>
      </c>
      <c r="T5839">
        <v>4</v>
      </c>
      <c r="U5839">
        <v>0</v>
      </c>
      <c r="V5839">
        <v>0</v>
      </c>
      <c r="W5839">
        <v>0</v>
      </c>
      <c r="X5839">
        <v>11.059388240638954</v>
      </c>
      <c r="Y5839">
        <v>0</v>
      </c>
      <c r="Z5839">
        <v>17.129305442956159</v>
      </c>
      <c r="AA5839">
        <v>0</v>
      </c>
      <c r="AB5839">
        <v>0.87304987905286935</v>
      </c>
      <c r="AC5839">
        <v>0</v>
      </c>
      <c r="AD5839">
        <v>0</v>
      </c>
      <c r="AE5839">
        <v>29.06174356264798</v>
      </c>
    </row>
    <row r="5840" spans="1:31" x14ac:dyDescent="0.25">
      <c r="A5840">
        <v>1818724</v>
      </c>
      <c r="B5840">
        <v>1</v>
      </c>
      <c r="C5840" t="s">
        <v>80</v>
      </c>
      <c r="D5840" t="s">
        <v>94</v>
      </c>
      <c r="E5840" t="s">
        <v>131</v>
      </c>
      <c r="F5840" t="s">
        <v>16848</v>
      </c>
      <c r="G5840" t="s">
        <v>148</v>
      </c>
      <c r="H5840" t="s">
        <v>134</v>
      </c>
      <c r="I5840" t="s">
        <v>135</v>
      </c>
      <c r="J5840" t="s">
        <v>3</v>
      </c>
      <c r="K5840" t="s">
        <v>137</v>
      </c>
      <c r="L5840" t="s">
        <v>16849</v>
      </c>
      <c r="M5840" t="s">
        <v>16850</v>
      </c>
      <c r="N5840">
        <v>2.1919444440000002</v>
      </c>
      <c r="O5840">
        <v>0</v>
      </c>
      <c r="P5840">
        <v>15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8.0218704607512503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8.0218704607512503</v>
      </c>
    </row>
    <row r="5841" spans="1:31" x14ac:dyDescent="0.25">
      <c r="A5841">
        <v>1818725</v>
      </c>
      <c r="B5841">
        <v>1</v>
      </c>
      <c r="C5841" t="s">
        <v>80</v>
      </c>
      <c r="D5841" t="s">
        <v>83</v>
      </c>
      <c r="E5841" t="s">
        <v>193</v>
      </c>
      <c r="F5841" t="s">
        <v>16851</v>
      </c>
      <c r="G5841" t="s">
        <v>475</v>
      </c>
      <c r="H5841" t="s">
        <v>134</v>
      </c>
      <c r="I5841" t="s">
        <v>135</v>
      </c>
      <c r="J5841" t="s">
        <v>136</v>
      </c>
      <c r="K5841" t="s">
        <v>137</v>
      </c>
      <c r="L5841" t="s">
        <v>16852</v>
      </c>
      <c r="M5841" t="s">
        <v>16853</v>
      </c>
      <c r="N5841">
        <v>0.52694444399999996</v>
      </c>
      <c r="O5841">
        <v>0</v>
      </c>
      <c r="P5841">
        <v>185</v>
      </c>
      <c r="Q5841">
        <v>0</v>
      </c>
      <c r="R5841">
        <v>0</v>
      </c>
      <c r="S5841">
        <v>0</v>
      </c>
      <c r="T5841">
        <v>13</v>
      </c>
      <c r="U5841">
        <v>0</v>
      </c>
      <c r="V5841">
        <v>0</v>
      </c>
      <c r="W5841">
        <v>0</v>
      </c>
      <c r="X5841">
        <v>20.935817375553334</v>
      </c>
      <c r="Y5841">
        <v>0</v>
      </c>
      <c r="Z5841">
        <v>0</v>
      </c>
      <c r="AA5841">
        <v>0</v>
      </c>
      <c r="AB5841">
        <v>15.134155465487517</v>
      </c>
      <c r="AC5841">
        <v>0</v>
      </c>
      <c r="AD5841">
        <v>0</v>
      </c>
      <c r="AE5841">
        <v>36.069972841040851</v>
      </c>
    </row>
    <row r="5842" spans="1:31" x14ac:dyDescent="0.25">
      <c r="A5842">
        <v>1818726</v>
      </c>
      <c r="B5842">
        <v>1</v>
      </c>
      <c r="C5842" t="s">
        <v>81</v>
      </c>
      <c r="D5842" t="s">
        <v>123</v>
      </c>
      <c r="E5842" t="s">
        <v>131</v>
      </c>
      <c r="F5842" t="s">
        <v>16854</v>
      </c>
      <c r="G5842" t="s">
        <v>148</v>
      </c>
      <c r="H5842" t="s">
        <v>134</v>
      </c>
      <c r="I5842" t="s">
        <v>135</v>
      </c>
      <c r="J5842" t="s">
        <v>136</v>
      </c>
      <c r="K5842" t="s">
        <v>137</v>
      </c>
      <c r="L5842" t="s">
        <v>16855</v>
      </c>
      <c r="M5842" t="s">
        <v>16856</v>
      </c>
      <c r="N5842">
        <v>2.2372222220000002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1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6.1639454846614442E-2</v>
      </c>
      <c r="AC5842">
        <v>0</v>
      </c>
      <c r="AD5842">
        <v>0</v>
      </c>
      <c r="AE5842">
        <v>6.1639454846614442E-2</v>
      </c>
    </row>
    <row r="5843" spans="1:31" x14ac:dyDescent="0.25">
      <c r="A5843">
        <v>1818730</v>
      </c>
      <c r="B5843">
        <v>1</v>
      </c>
      <c r="C5843" t="s">
        <v>80</v>
      </c>
      <c r="D5843" t="s">
        <v>92</v>
      </c>
      <c r="E5843" t="s">
        <v>131</v>
      </c>
      <c r="F5843" t="s">
        <v>16857</v>
      </c>
      <c r="G5843" t="s">
        <v>133</v>
      </c>
      <c r="H5843" t="s">
        <v>134</v>
      </c>
      <c r="I5843" t="s">
        <v>135</v>
      </c>
      <c r="J5843" t="s">
        <v>136</v>
      </c>
      <c r="K5843" t="s">
        <v>137</v>
      </c>
      <c r="L5843" t="s">
        <v>16858</v>
      </c>
      <c r="M5843" t="s">
        <v>16859</v>
      </c>
      <c r="N5843">
        <v>3.8941666659999998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3.2601459551671111E-2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3.2601459551671111E-2</v>
      </c>
    </row>
    <row r="5844" spans="1:31" x14ac:dyDescent="0.25">
      <c r="A5844">
        <v>1818732</v>
      </c>
      <c r="B5844">
        <v>1</v>
      </c>
      <c r="C5844" t="s">
        <v>80</v>
      </c>
      <c r="D5844" t="s">
        <v>104</v>
      </c>
      <c r="E5844" t="s">
        <v>140</v>
      </c>
      <c r="F5844" t="s">
        <v>7188</v>
      </c>
      <c r="G5844" t="s">
        <v>170</v>
      </c>
      <c r="H5844" t="s">
        <v>143</v>
      </c>
      <c r="I5844" t="s">
        <v>135</v>
      </c>
      <c r="J5844" t="s">
        <v>136</v>
      </c>
      <c r="K5844" t="s">
        <v>137</v>
      </c>
      <c r="L5844" t="s">
        <v>16860</v>
      </c>
      <c r="M5844" t="s">
        <v>16861</v>
      </c>
      <c r="N5844">
        <v>3.0222222219999999</v>
      </c>
      <c r="O5844">
        <v>9</v>
      </c>
      <c r="P5844">
        <v>203</v>
      </c>
      <c r="Q5844">
        <v>33</v>
      </c>
      <c r="R5844">
        <v>13</v>
      </c>
      <c r="S5844">
        <v>33</v>
      </c>
      <c r="T5844">
        <v>36</v>
      </c>
      <c r="U5844">
        <v>10</v>
      </c>
      <c r="V5844">
        <v>0</v>
      </c>
      <c r="W5844">
        <v>9.7587340912890532</v>
      </c>
      <c r="X5844">
        <v>182.58587405514328</v>
      </c>
      <c r="Y5844">
        <v>55.84727294698726</v>
      </c>
      <c r="Z5844">
        <v>15.188641704324422</v>
      </c>
      <c r="AA5844">
        <v>601.25730962962984</v>
      </c>
      <c r="AB5844">
        <v>125.23238307494202</v>
      </c>
      <c r="AC5844">
        <v>5284.1302674994795</v>
      </c>
      <c r="AD5844">
        <v>0</v>
      </c>
      <c r="AE5844">
        <v>6274.0004830017951</v>
      </c>
    </row>
    <row r="5845" spans="1:31" x14ac:dyDescent="0.25">
      <c r="A5845">
        <v>1818734</v>
      </c>
      <c r="B5845">
        <v>1</v>
      </c>
      <c r="C5845" t="s">
        <v>81</v>
      </c>
      <c r="D5845" t="s">
        <v>121</v>
      </c>
      <c r="E5845" t="s">
        <v>146</v>
      </c>
      <c r="F5845" t="s">
        <v>16862</v>
      </c>
      <c r="G5845" t="s">
        <v>256</v>
      </c>
      <c r="H5845" t="s">
        <v>143</v>
      </c>
      <c r="I5845" t="s">
        <v>135</v>
      </c>
      <c r="J5845" t="s">
        <v>136</v>
      </c>
      <c r="K5845" t="s">
        <v>159</v>
      </c>
      <c r="L5845" t="s">
        <v>16863</v>
      </c>
      <c r="M5845" t="s">
        <v>16864</v>
      </c>
      <c r="N5845">
        <v>1.3683194439999999</v>
      </c>
      <c r="O5845">
        <v>0</v>
      </c>
      <c r="P5845">
        <v>96</v>
      </c>
      <c r="Q5845">
        <v>0</v>
      </c>
      <c r="R5845">
        <v>7</v>
      </c>
      <c r="S5845">
        <v>0</v>
      </c>
      <c r="T5845">
        <v>5</v>
      </c>
      <c r="U5845">
        <v>0</v>
      </c>
      <c r="V5845">
        <v>0</v>
      </c>
      <c r="W5845">
        <v>0</v>
      </c>
      <c r="X5845">
        <v>16.374449735388232</v>
      </c>
      <c r="Y5845">
        <v>0</v>
      </c>
      <c r="Z5845">
        <v>0.94997134214508994</v>
      </c>
      <c r="AA5845">
        <v>0</v>
      </c>
      <c r="AB5845">
        <v>2.4867548714285923</v>
      </c>
      <c r="AC5845">
        <v>0</v>
      </c>
      <c r="AD5845">
        <v>0</v>
      </c>
      <c r="AE5845">
        <v>19.811175948961914</v>
      </c>
    </row>
    <row r="5846" spans="1:31" x14ac:dyDescent="0.25">
      <c r="A5846">
        <v>1818735</v>
      </c>
      <c r="B5846">
        <v>1</v>
      </c>
      <c r="C5846" t="s">
        <v>80</v>
      </c>
      <c r="D5846" t="s">
        <v>95</v>
      </c>
      <c r="E5846" t="s">
        <v>146</v>
      </c>
      <c r="F5846" t="s">
        <v>16248</v>
      </c>
      <c r="G5846" t="s">
        <v>170</v>
      </c>
      <c r="H5846" t="s">
        <v>143</v>
      </c>
      <c r="I5846" t="s">
        <v>135</v>
      </c>
      <c r="J5846" t="s">
        <v>136</v>
      </c>
      <c r="K5846" t="s">
        <v>137</v>
      </c>
      <c r="L5846" t="s">
        <v>16865</v>
      </c>
      <c r="M5846" t="s">
        <v>16866</v>
      </c>
      <c r="N5846">
        <v>1.207222222</v>
      </c>
      <c r="O5846">
        <v>0</v>
      </c>
      <c r="P5846">
        <v>418</v>
      </c>
      <c r="Q5846">
        <v>0</v>
      </c>
      <c r="R5846">
        <v>1</v>
      </c>
      <c r="S5846">
        <v>2</v>
      </c>
      <c r="T5846">
        <v>45</v>
      </c>
      <c r="U5846">
        <v>0</v>
      </c>
      <c r="V5846">
        <v>0</v>
      </c>
      <c r="W5846">
        <v>0</v>
      </c>
      <c r="X5846">
        <v>94.775514979124452</v>
      </c>
      <c r="Y5846">
        <v>0</v>
      </c>
      <c r="Z5846">
        <v>1.4074295754587223E-2</v>
      </c>
      <c r="AA5846">
        <v>8.9336481835302166</v>
      </c>
      <c r="AB5846">
        <v>59.029151090583746</v>
      </c>
      <c r="AC5846">
        <v>0</v>
      </c>
      <c r="AD5846">
        <v>0</v>
      </c>
      <c r="AE5846">
        <v>162.752388548993</v>
      </c>
    </row>
    <row r="5847" spans="1:31" x14ac:dyDescent="0.25">
      <c r="A5847">
        <v>1818736</v>
      </c>
      <c r="B5847">
        <v>1</v>
      </c>
      <c r="C5847" t="s">
        <v>81</v>
      </c>
      <c r="D5847" t="s">
        <v>114</v>
      </c>
      <c r="E5847" t="s">
        <v>193</v>
      </c>
      <c r="F5847" t="s">
        <v>16867</v>
      </c>
      <c r="G5847" t="s">
        <v>263</v>
      </c>
      <c r="H5847" t="s">
        <v>134</v>
      </c>
      <c r="I5847" t="s">
        <v>135</v>
      </c>
      <c r="J5847" t="s">
        <v>136</v>
      </c>
      <c r="K5847" t="s">
        <v>159</v>
      </c>
      <c r="L5847" t="s">
        <v>16868</v>
      </c>
      <c r="M5847" t="s">
        <v>16869</v>
      </c>
      <c r="N5847">
        <v>6.5833405550000004</v>
      </c>
      <c r="O5847">
        <v>0</v>
      </c>
      <c r="P5847">
        <v>20</v>
      </c>
      <c r="Q5847">
        <v>0</v>
      </c>
      <c r="R5847">
        <v>0</v>
      </c>
      <c r="S5847">
        <v>0</v>
      </c>
      <c r="T5847">
        <v>5</v>
      </c>
      <c r="U5847">
        <v>0</v>
      </c>
      <c r="V5847">
        <v>0</v>
      </c>
      <c r="W5847">
        <v>0</v>
      </c>
      <c r="X5847">
        <v>13.103926864117508</v>
      </c>
      <c r="Y5847">
        <v>0</v>
      </c>
      <c r="Z5847">
        <v>0</v>
      </c>
      <c r="AA5847">
        <v>0</v>
      </c>
      <c r="AB5847">
        <v>4.1986467675074941</v>
      </c>
      <c r="AC5847">
        <v>0</v>
      </c>
      <c r="AD5847">
        <v>0</v>
      </c>
      <c r="AE5847">
        <v>17.302573631625002</v>
      </c>
    </row>
    <row r="5848" spans="1:31" x14ac:dyDescent="0.25">
      <c r="A5848">
        <v>1818737</v>
      </c>
      <c r="B5848">
        <v>1</v>
      </c>
      <c r="C5848" t="s">
        <v>80</v>
      </c>
      <c r="D5848" t="s">
        <v>103</v>
      </c>
      <c r="E5848" t="s">
        <v>131</v>
      </c>
      <c r="F5848" t="s">
        <v>16870</v>
      </c>
      <c r="G5848" t="s">
        <v>133</v>
      </c>
      <c r="H5848" t="s">
        <v>134</v>
      </c>
      <c r="I5848" t="s">
        <v>135</v>
      </c>
      <c r="J5848" t="s">
        <v>136</v>
      </c>
      <c r="K5848" t="s">
        <v>137</v>
      </c>
      <c r="L5848" t="s">
        <v>16871</v>
      </c>
      <c r="M5848" t="s">
        <v>16872</v>
      </c>
      <c r="N5848">
        <v>5.4625000000000004</v>
      </c>
      <c r="O5848">
        <v>0</v>
      </c>
      <c r="P5848">
        <v>6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7.7302988449724799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7.7302988449724799</v>
      </c>
    </row>
    <row r="5849" spans="1:31" x14ac:dyDescent="0.25">
      <c r="A5849">
        <v>1818738</v>
      </c>
      <c r="B5849">
        <v>1</v>
      </c>
      <c r="C5849" t="s">
        <v>81</v>
      </c>
      <c r="D5849" t="s">
        <v>123</v>
      </c>
      <c r="E5849" t="s">
        <v>131</v>
      </c>
      <c r="F5849" t="s">
        <v>1316</v>
      </c>
      <c r="G5849" t="s">
        <v>231</v>
      </c>
      <c r="H5849" t="s">
        <v>134</v>
      </c>
      <c r="I5849" t="s">
        <v>135</v>
      </c>
      <c r="J5849" t="s">
        <v>136</v>
      </c>
      <c r="K5849" t="s">
        <v>137</v>
      </c>
      <c r="L5849" t="s">
        <v>16873</v>
      </c>
      <c r="M5849" t="s">
        <v>16874</v>
      </c>
      <c r="N5849">
        <v>2.9550000000000001</v>
      </c>
      <c r="O5849">
        <v>0</v>
      </c>
      <c r="P5849">
        <v>3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0.82059709621200494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0.82059709621200494</v>
      </c>
    </row>
    <row r="5850" spans="1:31" x14ac:dyDescent="0.25">
      <c r="A5850">
        <v>1818740</v>
      </c>
      <c r="B5850">
        <v>1</v>
      </c>
      <c r="C5850" t="s">
        <v>81</v>
      </c>
      <c r="D5850" t="s">
        <v>115</v>
      </c>
      <c r="E5850" t="s">
        <v>193</v>
      </c>
      <c r="F5850" t="s">
        <v>16875</v>
      </c>
      <c r="G5850" t="s">
        <v>235</v>
      </c>
      <c r="H5850" t="s">
        <v>134</v>
      </c>
      <c r="I5850" t="s">
        <v>135</v>
      </c>
      <c r="J5850" t="s">
        <v>136</v>
      </c>
      <c r="K5850" t="s">
        <v>137</v>
      </c>
      <c r="L5850" t="s">
        <v>16876</v>
      </c>
      <c r="M5850" t="s">
        <v>16877</v>
      </c>
      <c r="N5850">
        <v>3.0747222220000001</v>
      </c>
      <c r="O5850">
        <v>0</v>
      </c>
      <c r="P5850">
        <v>8</v>
      </c>
      <c r="Q5850">
        <v>0</v>
      </c>
      <c r="R5850">
        <v>0</v>
      </c>
      <c r="S5850">
        <v>0</v>
      </c>
      <c r="T5850">
        <v>1</v>
      </c>
      <c r="U5850">
        <v>0</v>
      </c>
      <c r="V5850">
        <v>0</v>
      </c>
      <c r="W5850">
        <v>0</v>
      </c>
      <c r="X5850">
        <v>3.757287307415405</v>
      </c>
      <c r="Y5850">
        <v>0</v>
      </c>
      <c r="Z5850">
        <v>0</v>
      </c>
      <c r="AA5850">
        <v>0</v>
      </c>
      <c r="AB5850">
        <v>0.21862756687733334</v>
      </c>
      <c r="AC5850">
        <v>0</v>
      </c>
      <c r="AD5850">
        <v>0</v>
      </c>
      <c r="AE5850">
        <v>3.9759148742927382</v>
      </c>
    </row>
    <row r="5851" spans="1:31" x14ac:dyDescent="0.25">
      <c r="A5851">
        <v>1818741</v>
      </c>
      <c r="B5851">
        <v>1</v>
      </c>
      <c r="C5851" t="s">
        <v>80</v>
      </c>
      <c r="D5851" t="s">
        <v>103</v>
      </c>
      <c r="E5851" t="s">
        <v>140</v>
      </c>
      <c r="F5851" t="s">
        <v>13909</v>
      </c>
      <c r="G5851" t="s">
        <v>142</v>
      </c>
      <c r="H5851" t="s">
        <v>143</v>
      </c>
      <c r="I5851" t="s">
        <v>135</v>
      </c>
      <c r="J5851" t="s">
        <v>136</v>
      </c>
      <c r="K5851" t="s">
        <v>137</v>
      </c>
      <c r="L5851" t="s">
        <v>16878</v>
      </c>
      <c r="M5851" t="s">
        <v>16879</v>
      </c>
      <c r="N5851">
        <v>0.46500000000000002</v>
      </c>
      <c r="O5851">
        <v>0</v>
      </c>
      <c r="P5851">
        <v>962</v>
      </c>
      <c r="Q5851">
        <v>10</v>
      </c>
      <c r="R5851">
        <v>13</v>
      </c>
      <c r="S5851">
        <v>2</v>
      </c>
      <c r="T5851">
        <v>132</v>
      </c>
      <c r="U5851">
        <v>0</v>
      </c>
      <c r="V5851">
        <v>3</v>
      </c>
      <c r="W5851">
        <v>0</v>
      </c>
      <c r="X5851">
        <v>123.86720951903041</v>
      </c>
      <c r="Y5851">
        <v>19.61001851442666</v>
      </c>
      <c r="Z5851">
        <v>7.5283009465603827</v>
      </c>
      <c r="AA5851">
        <v>3.9237834328440004</v>
      </c>
      <c r="AB5851">
        <v>55.645836572354973</v>
      </c>
      <c r="AC5851">
        <v>0</v>
      </c>
      <c r="AD5851">
        <v>1.3549659258492004</v>
      </c>
      <c r="AE5851">
        <v>211.93011491106563</v>
      </c>
    </row>
    <row r="5852" spans="1:31" x14ac:dyDescent="0.25">
      <c r="A5852">
        <v>1818742</v>
      </c>
      <c r="B5852">
        <v>1</v>
      </c>
      <c r="C5852" t="s">
        <v>80</v>
      </c>
      <c r="D5852" t="s">
        <v>97</v>
      </c>
      <c r="E5852" t="s">
        <v>131</v>
      </c>
      <c r="F5852" t="s">
        <v>16880</v>
      </c>
      <c r="G5852" t="s">
        <v>231</v>
      </c>
      <c r="H5852" t="s">
        <v>134</v>
      </c>
      <c r="I5852" t="s">
        <v>135</v>
      </c>
      <c r="J5852" t="s">
        <v>136</v>
      </c>
      <c r="K5852" t="s">
        <v>137</v>
      </c>
      <c r="L5852" t="s">
        <v>16881</v>
      </c>
      <c r="M5852" t="s">
        <v>16882</v>
      </c>
      <c r="N5852">
        <v>1.0533333330000001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0.57977250670042002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0.57977250670042002</v>
      </c>
    </row>
    <row r="5853" spans="1:31" x14ac:dyDescent="0.25">
      <c r="A5853">
        <v>1818743</v>
      </c>
      <c r="B5853">
        <v>1</v>
      </c>
      <c r="C5853" t="s">
        <v>80</v>
      </c>
      <c r="D5853" t="s">
        <v>89</v>
      </c>
      <c r="E5853" t="s">
        <v>131</v>
      </c>
      <c r="F5853" t="s">
        <v>16883</v>
      </c>
      <c r="G5853" t="s">
        <v>148</v>
      </c>
      <c r="H5853" t="s">
        <v>134</v>
      </c>
      <c r="I5853" t="s">
        <v>135</v>
      </c>
      <c r="J5853" t="s">
        <v>136</v>
      </c>
      <c r="K5853" t="s">
        <v>137</v>
      </c>
      <c r="L5853" t="s">
        <v>16884</v>
      </c>
      <c r="M5853" t="s">
        <v>16885</v>
      </c>
      <c r="N5853">
        <v>4.4813888879999997</v>
      </c>
      <c r="O5853">
        <v>0</v>
      </c>
      <c r="P5853">
        <v>18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30.76498379419229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30.76498379419229</v>
      </c>
    </row>
    <row r="5854" spans="1:31" x14ac:dyDescent="0.25">
      <c r="A5854">
        <v>1818745</v>
      </c>
      <c r="B5854">
        <v>1</v>
      </c>
      <c r="C5854" t="s">
        <v>81</v>
      </c>
      <c r="D5854" t="s">
        <v>123</v>
      </c>
      <c r="E5854" t="s">
        <v>146</v>
      </c>
      <c r="F5854" t="s">
        <v>16886</v>
      </c>
      <c r="G5854" t="s">
        <v>142</v>
      </c>
      <c r="H5854" t="s">
        <v>143</v>
      </c>
      <c r="I5854" t="s">
        <v>135</v>
      </c>
      <c r="J5854" t="s">
        <v>136</v>
      </c>
      <c r="K5854" t="s">
        <v>137</v>
      </c>
      <c r="L5854" t="s">
        <v>16887</v>
      </c>
      <c r="M5854" t="s">
        <v>16888</v>
      </c>
      <c r="N5854">
        <v>3.7583333329999999</v>
      </c>
      <c r="O5854">
        <v>0</v>
      </c>
      <c r="P5854">
        <v>0</v>
      </c>
      <c r="Q5854">
        <v>1</v>
      </c>
      <c r="R5854">
        <v>30</v>
      </c>
      <c r="S5854">
        <v>0</v>
      </c>
      <c r="T5854">
        <v>5</v>
      </c>
      <c r="U5854">
        <v>0</v>
      </c>
      <c r="V5854">
        <v>0</v>
      </c>
      <c r="W5854">
        <v>0</v>
      </c>
      <c r="X5854">
        <v>0</v>
      </c>
      <c r="Y5854">
        <v>44.907641498928122</v>
      </c>
      <c r="Z5854">
        <v>25.914460253033493</v>
      </c>
      <c r="AA5854">
        <v>0</v>
      </c>
      <c r="AB5854">
        <v>24.423046856521516</v>
      </c>
      <c r="AC5854">
        <v>0</v>
      </c>
      <c r="AD5854">
        <v>0</v>
      </c>
      <c r="AE5854">
        <v>95.245148608483134</v>
      </c>
    </row>
    <row r="5855" spans="1:31" x14ac:dyDescent="0.25">
      <c r="A5855">
        <v>1818746</v>
      </c>
      <c r="B5855">
        <v>1</v>
      </c>
      <c r="C5855" t="s">
        <v>81</v>
      </c>
      <c r="D5855" t="s">
        <v>128</v>
      </c>
      <c r="E5855" t="s">
        <v>140</v>
      </c>
      <c r="F5855" t="s">
        <v>16889</v>
      </c>
      <c r="G5855" t="s">
        <v>263</v>
      </c>
      <c r="H5855" t="s">
        <v>143</v>
      </c>
      <c r="I5855" t="s">
        <v>135</v>
      </c>
      <c r="J5855" t="s">
        <v>136</v>
      </c>
      <c r="K5855" t="s">
        <v>159</v>
      </c>
      <c r="L5855" t="s">
        <v>16890</v>
      </c>
      <c r="M5855" t="s">
        <v>16891</v>
      </c>
      <c r="N5855">
        <v>5.9122222219999996</v>
      </c>
      <c r="O5855">
        <v>6</v>
      </c>
      <c r="P5855">
        <v>1247</v>
      </c>
      <c r="Q5855">
        <v>21</v>
      </c>
      <c r="R5855">
        <v>16</v>
      </c>
      <c r="S5855">
        <v>11</v>
      </c>
      <c r="T5855">
        <v>89</v>
      </c>
      <c r="U5855">
        <v>0</v>
      </c>
      <c r="V5855">
        <v>0</v>
      </c>
      <c r="W5855">
        <v>22.286070299111259</v>
      </c>
      <c r="X5855">
        <v>1054.4607878708505</v>
      </c>
      <c r="Y5855">
        <v>950.28779517885266</v>
      </c>
      <c r="Z5855">
        <v>27.625379798320637</v>
      </c>
      <c r="AA5855">
        <v>491.26709391488049</v>
      </c>
      <c r="AB5855">
        <v>217.5621018783028</v>
      </c>
      <c r="AC5855">
        <v>0</v>
      </c>
      <c r="AD5855">
        <v>0</v>
      </c>
      <c r="AE5855">
        <v>2763.4892289403188</v>
      </c>
    </row>
    <row r="5856" spans="1:31" x14ac:dyDescent="0.25">
      <c r="A5856">
        <v>1818747</v>
      </c>
      <c r="B5856">
        <v>1</v>
      </c>
      <c r="C5856" t="s">
        <v>80</v>
      </c>
      <c r="D5856" t="s">
        <v>93</v>
      </c>
      <c r="E5856" t="s">
        <v>193</v>
      </c>
      <c r="F5856" t="s">
        <v>16892</v>
      </c>
      <c r="G5856" t="s">
        <v>1987</v>
      </c>
      <c r="H5856" t="s">
        <v>134</v>
      </c>
      <c r="I5856" t="s">
        <v>135</v>
      </c>
      <c r="J5856" t="s">
        <v>136</v>
      </c>
      <c r="K5856" t="s">
        <v>137</v>
      </c>
      <c r="L5856" t="s">
        <v>16893</v>
      </c>
      <c r="M5856" t="s">
        <v>16894</v>
      </c>
      <c r="N5856">
        <v>7.375</v>
      </c>
      <c r="O5856">
        <v>0</v>
      </c>
      <c r="P5856">
        <v>36</v>
      </c>
      <c r="Q5856">
        <v>0</v>
      </c>
      <c r="R5856">
        <v>0</v>
      </c>
      <c r="S5856">
        <v>0</v>
      </c>
      <c r="T5856">
        <v>8</v>
      </c>
      <c r="U5856">
        <v>0</v>
      </c>
      <c r="V5856">
        <v>0</v>
      </c>
      <c r="W5856">
        <v>0</v>
      </c>
      <c r="X5856">
        <v>29.14231959754164</v>
      </c>
      <c r="Y5856">
        <v>0</v>
      </c>
      <c r="Z5856">
        <v>0</v>
      </c>
      <c r="AA5856">
        <v>0</v>
      </c>
      <c r="AB5856">
        <v>22.343890490193605</v>
      </c>
      <c r="AC5856">
        <v>0</v>
      </c>
      <c r="AD5856">
        <v>0</v>
      </c>
      <c r="AE5856">
        <v>51.486210087735245</v>
      </c>
    </row>
    <row r="5857" spans="1:31" x14ac:dyDescent="0.25">
      <c r="A5857">
        <v>1818748</v>
      </c>
      <c r="B5857">
        <v>1</v>
      </c>
      <c r="C5857" t="s">
        <v>80</v>
      </c>
      <c r="D5857" t="s">
        <v>85</v>
      </c>
      <c r="E5857" t="s">
        <v>131</v>
      </c>
      <c r="F5857" t="s">
        <v>16895</v>
      </c>
      <c r="G5857" t="s">
        <v>209</v>
      </c>
      <c r="H5857" t="s">
        <v>134</v>
      </c>
      <c r="I5857" t="s">
        <v>135</v>
      </c>
      <c r="J5857" t="s">
        <v>136</v>
      </c>
      <c r="K5857" t="s">
        <v>137</v>
      </c>
      <c r="L5857" t="s">
        <v>16896</v>
      </c>
      <c r="M5857" t="s">
        <v>16897</v>
      </c>
      <c r="N5857">
        <v>1.2619444440000001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1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8.9312717119374234</v>
      </c>
      <c r="AC5857">
        <v>0</v>
      </c>
      <c r="AD5857">
        <v>0</v>
      </c>
      <c r="AE5857">
        <v>8.9312717119374234</v>
      </c>
    </row>
    <row r="5858" spans="1:31" x14ac:dyDescent="0.25">
      <c r="A5858">
        <v>1818750</v>
      </c>
      <c r="B5858">
        <v>1</v>
      </c>
      <c r="C5858" t="s">
        <v>81</v>
      </c>
      <c r="D5858" t="s">
        <v>127</v>
      </c>
      <c r="E5858" t="s">
        <v>140</v>
      </c>
      <c r="F5858" t="s">
        <v>16898</v>
      </c>
      <c r="G5858" t="s">
        <v>142</v>
      </c>
      <c r="H5858" t="s">
        <v>143</v>
      </c>
      <c r="I5858" t="s">
        <v>135</v>
      </c>
      <c r="J5858" t="s">
        <v>136</v>
      </c>
      <c r="K5858" t="s">
        <v>137</v>
      </c>
      <c r="L5858" t="s">
        <v>16899</v>
      </c>
      <c r="M5858" t="s">
        <v>16900</v>
      </c>
      <c r="N5858">
        <v>0.30361111099999999</v>
      </c>
      <c r="O5858">
        <v>0</v>
      </c>
      <c r="P5858">
        <v>483</v>
      </c>
      <c r="Q5858">
        <v>1</v>
      </c>
      <c r="R5858">
        <v>20</v>
      </c>
      <c r="S5858">
        <v>4</v>
      </c>
      <c r="T5858">
        <v>93</v>
      </c>
      <c r="U5858">
        <v>7</v>
      </c>
      <c r="V5858">
        <v>2</v>
      </c>
      <c r="W5858">
        <v>0</v>
      </c>
      <c r="X5858">
        <v>32.258724749387184</v>
      </c>
      <c r="Y5858">
        <v>0.1596037455374289</v>
      </c>
      <c r="Z5858">
        <v>1.4615519974682754</v>
      </c>
      <c r="AA5858">
        <v>46.147808450815191</v>
      </c>
      <c r="AB5858">
        <v>14.859199379449977</v>
      </c>
      <c r="AC5858">
        <v>163.29404093456591</v>
      </c>
      <c r="AD5858">
        <v>2.5229716801640998</v>
      </c>
      <c r="AE5858">
        <v>260.70390093738808</v>
      </c>
    </row>
    <row r="5859" spans="1:31" x14ac:dyDescent="0.25">
      <c r="A5859">
        <v>1818752</v>
      </c>
      <c r="B5859">
        <v>1</v>
      </c>
      <c r="C5859" t="s">
        <v>80</v>
      </c>
      <c r="D5859" t="s">
        <v>83</v>
      </c>
      <c r="E5859" t="s">
        <v>131</v>
      </c>
      <c r="F5859" t="s">
        <v>16901</v>
      </c>
      <c r="G5859" t="s">
        <v>148</v>
      </c>
      <c r="H5859" t="s">
        <v>134</v>
      </c>
      <c r="I5859" t="s">
        <v>135</v>
      </c>
      <c r="J5859" t="s">
        <v>136</v>
      </c>
      <c r="K5859" t="s">
        <v>137</v>
      </c>
      <c r="L5859" t="s">
        <v>16902</v>
      </c>
      <c r="M5859" t="s">
        <v>16903</v>
      </c>
      <c r="N5859">
        <v>3.4883333329999999</v>
      </c>
      <c r="O5859">
        <v>0</v>
      </c>
      <c r="P5859">
        <v>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2.7875721138532401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2.7875721138532401</v>
      </c>
    </row>
    <row r="5860" spans="1:31" x14ac:dyDescent="0.25">
      <c r="A5860">
        <v>1818754</v>
      </c>
      <c r="B5860">
        <v>1</v>
      </c>
      <c r="C5860" t="s">
        <v>81</v>
      </c>
      <c r="D5860" t="s">
        <v>122</v>
      </c>
      <c r="E5860" t="s">
        <v>140</v>
      </c>
      <c r="F5860" t="s">
        <v>16904</v>
      </c>
      <c r="G5860" t="s">
        <v>612</v>
      </c>
      <c r="H5860" t="s">
        <v>143</v>
      </c>
      <c r="I5860" t="s">
        <v>135</v>
      </c>
      <c r="J5860" t="s">
        <v>136</v>
      </c>
      <c r="K5860" t="s">
        <v>137</v>
      </c>
      <c r="L5860" t="s">
        <v>16905</v>
      </c>
      <c r="M5860" t="s">
        <v>16906</v>
      </c>
      <c r="N5860">
        <v>2.193888888</v>
      </c>
      <c r="O5860">
        <v>1</v>
      </c>
      <c r="P5860">
        <v>462</v>
      </c>
      <c r="Q5860">
        <v>4</v>
      </c>
      <c r="R5860">
        <v>0</v>
      </c>
      <c r="S5860">
        <v>2</v>
      </c>
      <c r="T5860">
        <v>18</v>
      </c>
      <c r="U5860">
        <v>0</v>
      </c>
      <c r="V5860">
        <v>0</v>
      </c>
      <c r="W5860">
        <v>0.12115073070884889</v>
      </c>
      <c r="X5860">
        <v>96.00329051443164</v>
      </c>
      <c r="Y5860">
        <v>4.1867660008125478</v>
      </c>
      <c r="Z5860">
        <v>0</v>
      </c>
      <c r="AA5860">
        <v>11.034245886634089</v>
      </c>
      <c r="AB5860">
        <v>3.6213966053199003</v>
      </c>
      <c r="AC5860">
        <v>0</v>
      </c>
      <c r="AD5860">
        <v>0</v>
      </c>
      <c r="AE5860">
        <v>114.96684973790703</v>
      </c>
    </row>
    <row r="5861" spans="1:31" x14ac:dyDescent="0.25">
      <c r="A5861">
        <v>1818758</v>
      </c>
      <c r="B5861">
        <v>1</v>
      </c>
      <c r="C5861" t="s">
        <v>80</v>
      </c>
      <c r="D5861" t="s">
        <v>96</v>
      </c>
      <c r="E5861" t="s">
        <v>131</v>
      </c>
      <c r="F5861" t="s">
        <v>16907</v>
      </c>
      <c r="G5861" t="s">
        <v>231</v>
      </c>
      <c r="H5861" t="s">
        <v>134</v>
      </c>
      <c r="I5861" t="s">
        <v>135</v>
      </c>
      <c r="J5861" t="s">
        <v>136</v>
      </c>
      <c r="K5861" t="s">
        <v>137</v>
      </c>
      <c r="L5861" t="s">
        <v>16908</v>
      </c>
      <c r="M5861" t="s">
        <v>16859</v>
      </c>
      <c r="N5861">
        <v>3.0722222220000002</v>
      </c>
      <c r="O5861">
        <v>0</v>
      </c>
      <c r="P5861">
        <v>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0.21127060243528553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0.21127060243528553</v>
      </c>
    </row>
    <row r="5862" spans="1:31" x14ac:dyDescent="0.25">
      <c r="A5862">
        <v>1818762</v>
      </c>
      <c r="B5862">
        <v>1</v>
      </c>
      <c r="C5862" t="s">
        <v>80</v>
      </c>
      <c r="D5862" t="s">
        <v>94</v>
      </c>
      <c r="E5862" t="s">
        <v>193</v>
      </c>
      <c r="F5862" t="s">
        <v>16909</v>
      </c>
      <c r="G5862" t="s">
        <v>263</v>
      </c>
      <c r="H5862" t="s">
        <v>134</v>
      </c>
      <c r="I5862" t="s">
        <v>135</v>
      </c>
      <c r="J5862" t="s">
        <v>136</v>
      </c>
      <c r="K5862" t="s">
        <v>159</v>
      </c>
      <c r="L5862" t="s">
        <v>16900</v>
      </c>
      <c r="M5862" t="s">
        <v>16910</v>
      </c>
      <c r="N5862">
        <v>6.0333333329999999</v>
      </c>
      <c r="O5862">
        <v>0</v>
      </c>
      <c r="P5862">
        <v>20</v>
      </c>
      <c r="Q5862">
        <v>0</v>
      </c>
      <c r="R5862">
        <v>6</v>
      </c>
      <c r="S5862">
        <v>0</v>
      </c>
      <c r="T5862">
        <v>1</v>
      </c>
      <c r="U5862">
        <v>0</v>
      </c>
      <c r="V5862">
        <v>0</v>
      </c>
      <c r="W5862">
        <v>0</v>
      </c>
      <c r="X5862">
        <v>22.652379921168663</v>
      </c>
      <c r="Y5862">
        <v>0</v>
      </c>
      <c r="Z5862">
        <v>0.64845724808983318</v>
      </c>
      <c r="AA5862">
        <v>0</v>
      </c>
      <c r="AB5862">
        <v>0.72150030451856673</v>
      </c>
      <c r="AC5862">
        <v>0</v>
      </c>
      <c r="AD5862">
        <v>0</v>
      </c>
      <c r="AE5862">
        <v>24.022337473777064</v>
      </c>
    </row>
    <row r="5863" spans="1:31" x14ac:dyDescent="0.25">
      <c r="A5863">
        <v>1818763</v>
      </c>
      <c r="B5863">
        <v>1</v>
      </c>
      <c r="C5863" t="s">
        <v>80</v>
      </c>
      <c r="D5863" t="s">
        <v>96</v>
      </c>
      <c r="E5863" t="s">
        <v>131</v>
      </c>
      <c r="F5863" t="s">
        <v>16911</v>
      </c>
      <c r="G5863" t="s">
        <v>133</v>
      </c>
      <c r="H5863" t="s">
        <v>134</v>
      </c>
      <c r="I5863" t="s">
        <v>135</v>
      </c>
      <c r="J5863" t="s">
        <v>136</v>
      </c>
      <c r="K5863" t="s">
        <v>137</v>
      </c>
      <c r="L5863" t="s">
        <v>16912</v>
      </c>
      <c r="M5863" t="s">
        <v>16913</v>
      </c>
      <c r="N5863">
        <v>5.2438888879999999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3.1927820797530142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3.1927820797530142</v>
      </c>
    </row>
    <row r="5864" spans="1:31" x14ac:dyDescent="0.25">
      <c r="A5864">
        <v>1818764</v>
      </c>
      <c r="B5864">
        <v>1</v>
      </c>
      <c r="C5864" t="s">
        <v>80</v>
      </c>
      <c r="D5864" t="s">
        <v>84</v>
      </c>
      <c r="E5864" t="s">
        <v>193</v>
      </c>
      <c r="F5864" t="s">
        <v>16914</v>
      </c>
      <c r="G5864" t="s">
        <v>235</v>
      </c>
      <c r="H5864" t="s">
        <v>134</v>
      </c>
      <c r="I5864" t="s">
        <v>135</v>
      </c>
      <c r="J5864" t="s">
        <v>136</v>
      </c>
      <c r="K5864" t="s">
        <v>137</v>
      </c>
      <c r="L5864" t="s">
        <v>16915</v>
      </c>
      <c r="M5864" t="s">
        <v>16916</v>
      </c>
      <c r="N5864">
        <v>0.99083333299999998</v>
      </c>
      <c r="O5864">
        <v>0</v>
      </c>
      <c r="P5864">
        <v>178</v>
      </c>
      <c r="Q5864">
        <v>0</v>
      </c>
      <c r="R5864">
        <v>0</v>
      </c>
      <c r="S5864">
        <v>0</v>
      </c>
      <c r="T5864">
        <v>25</v>
      </c>
      <c r="U5864">
        <v>0</v>
      </c>
      <c r="V5864">
        <v>0</v>
      </c>
      <c r="W5864">
        <v>0</v>
      </c>
      <c r="X5864">
        <v>44.846611322158758</v>
      </c>
      <c r="Y5864">
        <v>0</v>
      </c>
      <c r="Z5864">
        <v>0</v>
      </c>
      <c r="AA5864">
        <v>0</v>
      </c>
      <c r="AB5864">
        <v>13.938852243448009</v>
      </c>
      <c r="AC5864">
        <v>0</v>
      </c>
      <c r="AD5864">
        <v>0</v>
      </c>
      <c r="AE5864">
        <v>58.785463565606769</v>
      </c>
    </row>
    <row r="5865" spans="1:31" x14ac:dyDescent="0.25">
      <c r="A5865">
        <v>1818765</v>
      </c>
      <c r="B5865">
        <v>1</v>
      </c>
      <c r="C5865" t="s">
        <v>80</v>
      </c>
      <c r="D5865" t="s">
        <v>99</v>
      </c>
      <c r="E5865" t="s">
        <v>193</v>
      </c>
      <c r="F5865" t="s">
        <v>16917</v>
      </c>
      <c r="G5865" t="s">
        <v>263</v>
      </c>
      <c r="H5865" t="s">
        <v>134</v>
      </c>
      <c r="I5865" t="s">
        <v>135</v>
      </c>
      <c r="J5865" t="s">
        <v>136</v>
      </c>
      <c r="K5865" t="s">
        <v>159</v>
      </c>
      <c r="L5865" t="s">
        <v>16918</v>
      </c>
      <c r="M5865" t="s">
        <v>16919</v>
      </c>
      <c r="N5865">
        <v>4.012380555</v>
      </c>
      <c r="O5865">
        <v>0</v>
      </c>
      <c r="P5865">
        <v>117</v>
      </c>
      <c r="Q5865">
        <v>0</v>
      </c>
      <c r="R5865">
        <v>1</v>
      </c>
      <c r="S5865">
        <v>0</v>
      </c>
      <c r="T5865">
        <v>4</v>
      </c>
      <c r="U5865">
        <v>0</v>
      </c>
      <c r="V5865">
        <v>0</v>
      </c>
      <c r="W5865">
        <v>0</v>
      </c>
      <c r="X5865">
        <v>72.613676302485743</v>
      </c>
      <c r="Y5865">
        <v>0</v>
      </c>
      <c r="Z5865">
        <v>1.6728574707476667E-2</v>
      </c>
      <c r="AA5865">
        <v>0</v>
      </c>
      <c r="AB5865">
        <v>47.719170472536184</v>
      </c>
      <c r="AC5865">
        <v>0</v>
      </c>
      <c r="AD5865">
        <v>0</v>
      </c>
      <c r="AE5865">
        <v>120.34957534972941</v>
      </c>
    </row>
    <row r="5866" spans="1:31" x14ac:dyDescent="0.25">
      <c r="A5866">
        <v>1818766</v>
      </c>
      <c r="B5866">
        <v>1</v>
      </c>
      <c r="C5866" t="s">
        <v>81</v>
      </c>
      <c r="D5866" t="s">
        <v>115</v>
      </c>
      <c r="E5866" t="s">
        <v>131</v>
      </c>
      <c r="F5866" t="s">
        <v>16920</v>
      </c>
      <c r="G5866" t="s">
        <v>279</v>
      </c>
      <c r="H5866" t="s">
        <v>134</v>
      </c>
      <c r="I5866" t="s">
        <v>135</v>
      </c>
      <c r="J5866" t="s">
        <v>136</v>
      </c>
      <c r="K5866" t="s">
        <v>137</v>
      </c>
      <c r="L5866" t="s">
        <v>16921</v>
      </c>
      <c r="M5866" t="s">
        <v>16922</v>
      </c>
      <c r="N5866">
        <v>3.0972222220000001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1.9770210893155553E-2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1.9770210893155553E-2</v>
      </c>
    </row>
    <row r="5867" spans="1:31" x14ac:dyDescent="0.25">
      <c r="A5867">
        <v>1818767</v>
      </c>
      <c r="B5867">
        <v>1</v>
      </c>
      <c r="C5867" t="s">
        <v>80</v>
      </c>
      <c r="D5867" t="s">
        <v>96</v>
      </c>
      <c r="E5867" t="s">
        <v>131</v>
      </c>
      <c r="F5867" t="s">
        <v>16923</v>
      </c>
      <c r="G5867" t="s">
        <v>133</v>
      </c>
      <c r="H5867" t="s">
        <v>134</v>
      </c>
      <c r="I5867" t="s">
        <v>135</v>
      </c>
      <c r="J5867" t="s">
        <v>136</v>
      </c>
      <c r="K5867" t="s">
        <v>137</v>
      </c>
      <c r="L5867" t="s">
        <v>16924</v>
      </c>
      <c r="M5867" t="s">
        <v>16925</v>
      </c>
      <c r="N5867">
        <v>3.8052777770000001</v>
      </c>
      <c r="O5867">
        <v>0</v>
      </c>
      <c r="P5867">
        <v>2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2.0936707633531797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2.0936707633531797</v>
      </c>
    </row>
    <row r="5868" spans="1:31" x14ac:dyDescent="0.25">
      <c r="A5868">
        <v>1818769</v>
      </c>
      <c r="B5868">
        <v>1</v>
      </c>
      <c r="C5868" t="s">
        <v>80</v>
      </c>
      <c r="D5868" t="s">
        <v>97</v>
      </c>
      <c r="E5868" t="s">
        <v>131</v>
      </c>
      <c r="F5868" t="s">
        <v>16926</v>
      </c>
      <c r="G5868" t="s">
        <v>148</v>
      </c>
      <c r="H5868" t="s">
        <v>134</v>
      </c>
      <c r="I5868" t="s">
        <v>135</v>
      </c>
      <c r="J5868" t="s">
        <v>136</v>
      </c>
      <c r="K5868" t="s">
        <v>137</v>
      </c>
      <c r="L5868" t="s">
        <v>16927</v>
      </c>
      <c r="M5868" t="s">
        <v>16928</v>
      </c>
      <c r="N5868">
        <v>3.4688888879999999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1.382250434231969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1.382250434231969</v>
      </c>
    </row>
    <row r="5869" spans="1:31" x14ac:dyDescent="0.25">
      <c r="A5869">
        <v>1818772</v>
      </c>
      <c r="B5869">
        <v>1</v>
      </c>
      <c r="C5869" t="s">
        <v>80</v>
      </c>
      <c r="D5869" t="s">
        <v>96</v>
      </c>
      <c r="E5869" t="s">
        <v>131</v>
      </c>
      <c r="F5869" t="s">
        <v>16929</v>
      </c>
      <c r="G5869" t="s">
        <v>279</v>
      </c>
      <c r="H5869" t="s">
        <v>134</v>
      </c>
      <c r="I5869" t="s">
        <v>135</v>
      </c>
      <c r="J5869" t="s">
        <v>136</v>
      </c>
      <c r="K5869" t="s">
        <v>137</v>
      </c>
      <c r="L5869" t="s">
        <v>16930</v>
      </c>
      <c r="M5869" t="s">
        <v>16931</v>
      </c>
      <c r="N5869">
        <v>2.2450000000000001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0.54629495118886673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0.54629495118886673</v>
      </c>
    </row>
    <row r="5870" spans="1:31" x14ac:dyDescent="0.25">
      <c r="A5870">
        <v>1818773</v>
      </c>
      <c r="B5870">
        <v>1</v>
      </c>
      <c r="C5870" t="s">
        <v>80</v>
      </c>
      <c r="D5870" t="s">
        <v>108</v>
      </c>
      <c r="E5870" t="s">
        <v>193</v>
      </c>
      <c r="F5870" t="s">
        <v>16932</v>
      </c>
      <c r="G5870" t="s">
        <v>373</v>
      </c>
      <c r="H5870" t="s">
        <v>134</v>
      </c>
      <c r="I5870" t="s">
        <v>135</v>
      </c>
      <c r="J5870" t="s">
        <v>136</v>
      </c>
      <c r="K5870" t="s">
        <v>137</v>
      </c>
      <c r="L5870" t="s">
        <v>16933</v>
      </c>
      <c r="M5870" t="s">
        <v>16934</v>
      </c>
      <c r="N5870">
        <v>1.6430555549999999</v>
      </c>
      <c r="O5870">
        <v>0</v>
      </c>
      <c r="P5870">
        <v>4</v>
      </c>
      <c r="Q5870">
        <v>0</v>
      </c>
      <c r="R5870">
        <v>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1.4660341218982484</v>
      </c>
      <c r="Y5870">
        <v>0</v>
      </c>
      <c r="Z5870">
        <v>1.1628744057653593</v>
      </c>
      <c r="AA5870">
        <v>0</v>
      </c>
      <c r="AB5870">
        <v>0</v>
      </c>
      <c r="AC5870">
        <v>0</v>
      </c>
      <c r="AD5870">
        <v>0</v>
      </c>
      <c r="AE5870">
        <v>2.6289085276636079</v>
      </c>
    </row>
    <row r="5871" spans="1:31" x14ac:dyDescent="0.25">
      <c r="A5871">
        <v>1818776</v>
      </c>
      <c r="B5871">
        <v>1</v>
      </c>
      <c r="C5871" t="s">
        <v>80</v>
      </c>
      <c r="D5871" t="s">
        <v>93</v>
      </c>
      <c r="E5871" t="s">
        <v>131</v>
      </c>
      <c r="F5871" t="s">
        <v>16935</v>
      </c>
      <c r="G5871" t="s">
        <v>231</v>
      </c>
      <c r="H5871" t="s">
        <v>134</v>
      </c>
      <c r="I5871" t="s">
        <v>135</v>
      </c>
      <c r="J5871" t="s">
        <v>136</v>
      </c>
      <c r="K5871" t="s">
        <v>137</v>
      </c>
      <c r="L5871" t="s">
        <v>16936</v>
      </c>
      <c r="M5871" t="s">
        <v>16937</v>
      </c>
      <c r="N5871">
        <v>8.0805555550000001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5.5313201563831722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5.5313201563831722</v>
      </c>
    </row>
    <row r="5872" spans="1:31" x14ac:dyDescent="0.25">
      <c r="A5872">
        <v>1818781</v>
      </c>
      <c r="B5872">
        <v>1</v>
      </c>
      <c r="C5872" t="s">
        <v>81</v>
      </c>
      <c r="D5872" t="s">
        <v>120</v>
      </c>
      <c r="E5872" t="s">
        <v>131</v>
      </c>
      <c r="F5872" t="s">
        <v>16938</v>
      </c>
      <c r="G5872" t="s">
        <v>231</v>
      </c>
      <c r="H5872" t="s">
        <v>134</v>
      </c>
      <c r="I5872" t="s">
        <v>135</v>
      </c>
      <c r="J5872" t="s">
        <v>136</v>
      </c>
      <c r="K5872" t="s">
        <v>137</v>
      </c>
      <c r="L5872" t="s">
        <v>16939</v>
      </c>
      <c r="M5872" t="s">
        <v>16940</v>
      </c>
      <c r="N5872">
        <v>1.1472222219999999</v>
      </c>
      <c r="O5872">
        <v>0</v>
      </c>
      <c r="P5872">
        <v>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0.20204424742134725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0.20204424742134725</v>
      </c>
    </row>
    <row r="5873" spans="1:31" x14ac:dyDescent="0.25">
      <c r="A5873">
        <v>1818784</v>
      </c>
      <c r="B5873">
        <v>1</v>
      </c>
      <c r="C5873" t="s">
        <v>80</v>
      </c>
      <c r="D5873" t="s">
        <v>96</v>
      </c>
      <c r="E5873" t="s">
        <v>131</v>
      </c>
      <c r="F5873" t="s">
        <v>16941</v>
      </c>
      <c r="G5873" t="s">
        <v>133</v>
      </c>
      <c r="H5873" t="s">
        <v>134</v>
      </c>
      <c r="I5873" t="s">
        <v>135</v>
      </c>
      <c r="J5873" t="s">
        <v>136</v>
      </c>
      <c r="K5873" t="s">
        <v>137</v>
      </c>
      <c r="L5873" t="s">
        <v>16942</v>
      </c>
      <c r="M5873" t="s">
        <v>16943</v>
      </c>
      <c r="N5873">
        <v>7.8913888879999998</v>
      </c>
      <c r="O5873">
        <v>0</v>
      </c>
      <c r="P5873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1.192584609368941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1.192584609368941</v>
      </c>
    </row>
    <row r="5874" spans="1:31" x14ac:dyDescent="0.25">
      <c r="A5874">
        <v>1818790</v>
      </c>
      <c r="B5874">
        <v>1</v>
      </c>
      <c r="C5874" t="s">
        <v>80</v>
      </c>
      <c r="D5874" t="s">
        <v>107</v>
      </c>
      <c r="E5874" t="s">
        <v>193</v>
      </c>
      <c r="F5874" t="s">
        <v>16944</v>
      </c>
      <c r="G5874" t="s">
        <v>373</v>
      </c>
      <c r="H5874" t="s">
        <v>134</v>
      </c>
      <c r="I5874" t="s">
        <v>135</v>
      </c>
      <c r="J5874" t="s">
        <v>136</v>
      </c>
      <c r="K5874" t="s">
        <v>137</v>
      </c>
      <c r="L5874" t="s">
        <v>16945</v>
      </c>
      <c r="M5874" t="s">
        <v>16946</v>
      </c>
      <c r="N5874">
        <v>3.823611111</v>
      </c>
      <c r="O5874">
        <v>0</v>
      </c>
      <c r="P5874">
        <v>27</v>
      </c>
      <c r="Q5874">
        <v>0</v>
      </c>
      <c r="R5874">
        <v>1</v>
      </c>
      <c r="S5874">
        <v>0</v>
      </c>
      <c r="T5874">
        <v>12</v>
      </c>
      <c r="U5874">
        <v>0</v>
      </c>
      <c r="V5874">
        <v>0</v>
      </c>
      <c r="W5874">
        <v>0</v>
      </c>
      <c r="X5874">
        <v>40.284628266879906</v>
      </c>
      <c r="Y5874">
        <v>0</v>
      </c>
      <c r="Z5874">
        <v>3.3937438896672081</v>
      </c>
      <c r="AA5874">
        <v>0</v>
      </c>
      <c r="AB5874">
        <v>122.41868495633959</v>
      </c>
      <c r="AC5874">
        <v>0</v>
      </c>
      <c r="AD5874">
        <v>0</v>
      </c>
      <c r="AE5874">
        <v>166.09705711288672</v>
      </c>
    </row>
    <row r="5875" spans="1:31" x14ac:dyDescent="0.25">
      <c r="A5875">
        <v>1818791</v>
      </c>
      <c r="B5875">
        <v>1</v>
      </c>
      <c r="C5875" t="s">
        <v>80</v>
      </c>
      <c r="D5875" t="s">
        <v>83</v>
      </c>
      <c r="E5875" t="s">
        <v>140</v>
      </c>
      <c r="F5875" t="s">
        <v>10454</v>
      </c>
      <c r="G5875" t="s">
        <v>142</v>
      </c>
      <c r="H5875" t="s">
        <v>143</v>
      </c>
      <c r="I5875" t="s">
        <v>135</v>
      </c>
      <c r="J5875" t="s">
        <v>136</v>
      </c>
      <c r="K5875" t="s">
        <v>137</v>
      </c>
      <c r="L5875" t="s">
        <v>16947</v>
      </c>
      <c r="M5875" t="s">
        <v>16948</v>
      </c>
      <c r="N5875">
        <v>2.1177777770000001</v>
      </c>
      <c r="O5875">
        <v>0</v>
      </c>
      <c r="P5875">
        <v>272</v>
      </c>
      <c r="Q5875">
        <v>0</v>
      </c>
      <c r="R5875">
        <v>2</v>
      </c>
      <c r="S5875">
        <v>8</v>
      </c>
      <c r="T5875">
        <v>18</v>
      </c>
      <c r="U5875">
        <v>2</v>
      </c>
      <c r="V5875">
        <v>0</v>
      </c>
      <c r="W5875">
        <v>0</v>
      </c>
      <c r="X5875">
        <v>200.32275310843988</v>
      </c>
      <c r="Y5875">
        <v>0</v>
      </c>
      <c r="Z5875">
        <v>0.24929560802208056</v>
      </c>
      <c r="AA5875">
        <v>81.812155301734748</v>
      </c>
      <c r="AB5875">
        <v>48.338561898963427</v>
      </c>
      <c r="AC5875">
        <v>160.68320731349988</v>
      </c>
      <c r="AD5875">
        <v>0</v>
      </c>
      <c r="AE5875">
        <v>491.40597323065992</v>
      </c>
    </row>
    <row r="5876" spans="1:31" x14ac:dyDescent="0.25">
      <c r="A5876">
        <v>1818795</v>
      </c>
      <c r="B5876">
        <v>1</v>
      </c>
      <c r="C5876" t="s">
        <v>80</v>
      </c>
      <c r="D5876" t="s">
        <v>100</v>
      </c>
      <c r="E5876" t="s">
        <v>140</v>
      </c>
      <c r="F5876" t="s">
        <v>16949</v>
      </c>
      <c r="G5876" t="s">
        <v>142</v>
      </c>
      <c r="H5876" t="s">
        <v>143</v>
      </c>
      <c r="I5876" t="s">
        <v>135</v>
      </c>
      <c r="J5876" t="s">
        <v>136</v>
      </c>
      <c r="K5876" t="s">
        <v>137</v>
      </c>
      <c r="L5876" t="s">
        <v>16950</v>
      </c>
      <c r="M5876" t="s">
        <v>16951</v>
      </c>
      <c r="N5876">
        <v>0.94027777700000004</v>
      </c>
      <c r="O5876">
        <v>1</v>
      </c>
      <c r="P5876">
        <v>13</v>
      </c>
      <c r="Q5876">
        <v>3</v>
      </c>
      <c r="R5876">
        <v>29</v>
      </c>
      <c r="S5876">
        <v>11</v>
      </c>
      <c r="T5876">
        <v>6</v>
      </c>
      <c r="U5876">
        <v>1</v>
      </c>
      <c r="V5876">
        <v>0</v>
      </c>
      <c r="W5876">
        <v>0.22744247409613891</v>
      </c>
      <c r="X5876">
        <v>5.1801149358167189</v>
      </c>
      <c r="Y5876">
        <v>3.0257658358625532</v>
      </c>
      <c r="Z5876">
        <v>17.777442178364662</v>
      </c>
      <c r="AA5876">
        <v>54.411661406479311</v>
      </c>
      <c r="AB5876">
        <v>6.3355817666766203</v>
      </c>
      <c r="AC5876">
        <v>19.465784202871912</v>
      </c>
      <c r="AD5876">
        <v>0</v>
      </c>
      <c r="AE5876">
        <v>106.42379280016793</v>
      </c>
    </row>
    <row r="5877" spans="1:31" x14ac:dyDescent="0.25">
      <c r="A5877">
        <v>1818796</v>
      </c>
      <c r="B5877">
        <v>1</v>
      </c>
      <c r="C5877" t="s">
        <v>80</v>
      </c>
      <c r="D5877" t="s">
        <v>96</v>
      </c>
      <c r="E5877" t="s">
        <v>131</v>
      </c>
      <c r="F5877" t="s">
        <v>16952</v>
      </c>
      <c r="G5877" t="s">
        <v>133</v>
      </c>
      <c r="H5877" t="s">
        <v>134</v>
      </c>
      <c r="I5877" t="s">
        <v>135</v>
      </c>
      <c r="J5877" t="s">
        <v>136</v>
      </c>
      <c r="K5877" t="s">
        <v>137</v>
      </c>
      <c r="L5877" t="s">
        <v>16953</v>
      </c>
      <c r="M5877" t="s">
        <v>16954</v>
      </c>
      <c r="N5877">
        <v>7.4816666659999997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2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49.200101607886687</v>
      </c>
      <c r="AC5877">
        <v>0</v>
      </c>
      <c r="AD5877">
        <v>0</v>
      </c>
      <c r="AE5877">
        <v>49.200101607886687</v>
      </c>
    </row>
    <row r="5878" spans="1:31" x14ac:dyDescent="0.25">
      <c r="A5878">
        <v>1818798</v>
      </c>
      <c r="B5878">
        <v>1</v>
      </c>
      <c r="C5878" t="s">
        <v>80</v>
      </c>
      <c r="D5878" t="s">
        <v>93</v>
      </c>
      <c r="E5878" t="s">
        <v>131</v>
      </c>
      <c r="F5878" t="s">
        <v>16955</v>
      </c>
      <c r="G5878" t="s">
        <v>231</v>
      </c>
      <c r="H5878" t="s">
        <v>134</v>
      </c>
      <c r="I5878" t="s">
        <v>135</v>
      </c>
      <c r="J5878" t="s">
        <v>136</v>
      </c>
      <c r="K5878" t="s">
        <v>137</v>
      </c>
      <c r="L5878" t="s">
        <v>16956</v>
      </c>
      <c r="M5878" t="s">
        <v>16957</v>
      </c>
      <c r="N5878">
        <v>3.738611111</v>
      </c>
      <c r="O5878">
        <v>0</v>
      </c>
      <c r="P5878">
        <v>0</v>
      </c>
      <c r="Q5878">
        <v>0</v>
      </c>
      <c r="R5878">
        <v>2</v>
      </c>
      <c r="S5878">
        <v>0</v>
      </c>
      <c r="T5878">
        <v>1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9.8223611171735004E-2</v>
      </c>
      <c r="AA5878">
        <v>0</v>
      </c>
      <c r="AB5878">
        <v>5.2762219313282159</v>
      </c>
      <c r="AC5878">
        <v>0</v>
      </c>
      <c r="AD5878">
        <v>0</v>
      </c>
      <c r="AE5878">
        <v>5.3744455424999513</v>
      </c>
    </row>
    <row r="5879" spans="1:31" x14ac:dyDescent="0.25">
      <c r="A5879">
        <v>1818803</v>
      </c>
      <c r="B5879">
        <v>1</v>
      </c>
      <c r="C5879" t="s">
        <v>80</v>
      </c>
      <c r="D5879" t="s">
        <v>93</v>
      </c>
      <c r="E5879" t="s">
        <v>176</v>
      </c>
      <c r="F5879" t="s">
        <v>16958</v>
      </c>
      <c r="G5879" t="s">
        <v>263</v>
      </c>
      <c r="H5879" t="s">
        <v>143</v>
      </c>
      <c r="I5879" t="s">
        <v>135</v>
      </c>
      <c r="J5879" t="s">
        <v>136</v>
      </c>
      <c r="K5879" t="s">
        <v>159</v>
      </c>
      <c r="L5879" t="s">
        <v>16959</v>
      </c>
      <c r="M5879" t="s">
        <v>16960</v>
      </c>
      <c r="N5879">
        <v>1.535833333</v>
      </c>
      <c r="O5879">
        <v>4</v>
      </c>
      <c r="P5879">
        <v>3312</v>
      </c>
      <c r="Q5879">
        <v>100</v>
      </c>
      <c r="R5879">
        <v>837</v>
      </c>
      <c r="S5879">
        <v>45</v>
      </c>
      <c r="T5879">
        <v>695</v>
      </c>
      <c r="U5879">
        <v>2</v>
      </c>
      <c r="V5879">
        <v>1</v>
      </c>
      <c r="W5879">
        <v>4.0846088419208328</v>
      </c>
      <c r="X5879">
        <v>835.62949448772997</v>
      </c>
      <c r="Y5879">
        <v>1231.5599516702594</v>
      </c>
      <c r="Z5879">
        <v>1730.8137271004307</v>
      </c>
      <c r="AA5879">
        <v>411.54189575870492</v>
      </c>
      <c r="AB5879">
        <v>1520.2085682909194</v>
      </c>
      <c r="AC5879">
        <v>249.17042754365423</v>
      </c>
      <c r="AD5879">
        <v>19.233242950954612</v>
      </c>
      <c r="AE5879">
        <v>6002.2419166445734</v>
      </c>
    </row>
    <row r="5880" spans="1:31" x14ac:dyDescent="0.25">
      <c r="A5880">
        <v>1818804</v>
      </c>
      <c r="B5880">
        <v>1</v>
      </c>
      <c r="C5880" t="s">
        <v>81</v>
      </c>
      <c r="D5880" t="s">
        <v>118</v>
      </c>
      <c r="E5880" t="s">
        <v>193</v>
      </c>
      <c r="F5880" t="s">
        <v>16961</v>
      </c>
      <c r="G5880" t="s">
        <v>235</v>
      </c>
      <c r="H5880" t="s">
        <v>134</v>
      </c>
      <c r="I5880" t="s">
        <v>135</v>
      </c>
      <c r="J5880" t="s">
        <v>136</v>
      </c>
      <c r="K5880" t="s">
        <v>137</v>
      </c>
      <c r="L5880" t="s">
        <v>16962</v>
      </c>
      <c r="M5880" t="s">
        <v>16963</v>
      </c>
      <c r="N5880">
        <v>2.426666666</v>
      </c>
      <c r="O5880">
        <v>0</v>
      </c>
      <c r="P5880">
        <v>73</v>
      </c>
      <c r="Q5880">
        <v>0</v>
      </c>
      <c r="R5880">
        <v>0</v>
      </c>
      <c r="S5880">
        <v>0</v>
      </c>
      <c r="T5880">
        <v>5</v>
      </c>
      <c r="U5880">
        <v>0</v>
      </c>
      <c r="V5880">
        <v>0</v>
      </c>
      <c r="W5880">
        <v>0</v>
      </c>
      <c r="X5880">
        <v>42.665339603727084</v>
      </c>
      <c r="Y5880">
        <v>0</v>
      </c>
      <c r="Z5880">
        <v>0</v>
      </c>
      <c r="AA5880">
        <v>0</v>
      </c>
      <c r="AB5880">
        <v>3.6116646451608889</v>
      </c>
      <c r="AC5880">
        <v>0</v>
      </c>
      <c r="AD5880">
        <v>0</v>
      </c>
      <c r="AE5880">
        <v>46.27700424888797</v>
      </c>
    </row>
    <row r="5881" spans="1:31" x14ac:dyDescent="0.25">
      <c r="A5881">
        <v>1818806</v>
      </c>
      <c r="B5881">
        <v>1</v>
      </c>
      <c r="C5881" t="s">
        <v>81</v>
      </c>
      <c r="D5881" t="s">
        <v>127</v>
      </c>
      <c r="E5881" t="s">
        <v>146</v>
      </c>
      <c r="F5881" t="s">
        <v>16964</v>
      </c>
      <c r="G5881" t="s">
        <v>593</v>
      </c>
      <c r="H5881" t="s">
        <v>143</v>
      </c>
      <c r="I5881" t="s">
        <v>135</v>
      </c>
      <c r="J5881" t="s">
        <v>136</v>
      </c>
      <c r="K5881" t="s">
        <v>137</v>
      </c>
      <c r="L5881" t="s">
        <v>16965</v>
      </c>
      <c r="M5881" t="s">
        <v>16966</v>
      </c>
      <c r="N5881">
        <v>1.5938888879999999</v>
      </c>
      <c r="O5881">
        <v>1</v>
      </c>
      <c r="P5881">
        <v>0</v>
      </c>
      <c r="Q5881">
        <v>34</v>
      </c>
      <c r="R5881">
        <v>0</v>
      </c>
      <c r="S5881">
        <v>4</v>
      </c>
      <c r="T5881">
        <v>0</v>
      </c>
      <c r="U5881">
        <v>0</v>
      </c>
      <c r="V5881">
        <v>0</v>
      </c>
      <c r="W5881">
        <v>0.44614466657283341</v>
      </c>
      <c r="X5881">
        <v>0</v>
      </c>
      <c r="Y5881">
        <v>19.936848351976714</v>
      </c>
      <c r="Z5881">
        <v>0</v>
      </c>
      <c r="AA5881">
        <v>37.023118874594445</v>
      </c>
      <c r="AB5881">
        <v>0</v>
      </c>
      <c r="AC5881">
        <v>0</v>
      </c>
      <c r="AD5881">
        <v>0</v>
      </c>
      <c r="AE5881">
        <v>57.406111893143994</v>
      </c>
    </row>
    <row r="5882" spans="1:31" x14ac:dyDescent="0.25">
      <c r="A5882">
        <v>1818808</v>
      </c>
      <c r="B5882">
        <v>1</v>
      </c>
      <c r="C5882" t="s">
        <v>80</v>
      </c>
      <c r="D5882" t="s">
        <v>105</v>
      </c>
      <c r="E5882" t="s">
        <v>291</v>
      </c>
      <c r="F5882" t="s">
        <v>16967</v>
      </c>
      <c r="G5882" t="s">
        <v>279</v>
      </c>
      <c r="H5882" t="s">
        <v>134</v>
      </c>
      <c r="I5882" t="s">
        <v>135</v>
      </c>
      <c r="J5882" t="s">
        <v>136</v>
      </c>
      <c r="K5882" t="s">
        <v>137</v>
      </c>
      <c r="L5882" t="s">
        <v>16968</v>
      </c>
      <c r="M5882" t="s">
        <v>16969</v>
      </c>
      <c r="N5882">
        <v>0.74694444400000004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4</v>
      </c>
      <c r="U5882">
        <v>0</v>
      </c>
      <c r="V5882">
        <v>4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6.4615026222030867</v>
      </c>
      <c r="AC5882">
        <v>0</v>
      </c>
      <c r="AD5882">
        <v>325.09602155405071</v>
      </c>
      <c r="AE5882">
        <v>331.55752417625382</v>
      </c>
    </row>
    <row r="5883" spans="1:31" x14ac:dyDescent="0.25">
      <c r="A5883">
        <v>1818810</v>
      </c>
      <c r="B5883">
        <v>1</v>
      </c>
      <c r="C5883" t="s">
        <v>80</v>
      </c>
      <c r="D5883" t="s">
        <v>94</v>
      </c>
      <c r="E5883" t="s">
        <v>131</v>
      </c>
      <c r="F5883" t="s">
        <v>16970</v>
      </c>
      <c r="G5883" t="s">
        <v>231</v>
      </c>
      <c r="H5883" t="s">
        <v>134</v>
      </c>
      <c r="I5883" t="s">
        <v>135</v>
      </c>
      <c r="J5883" t="s">
        <v>136</v>
      </c>
      <c r="K5883" t="s">
        <v>137</v>
      </c>
      <c r="L5883" t="s">
        <v>16971</v>
      </c>
      <c r="M5883" t="s">
        <v>16972</v>
      </c>
      <c r="N5883">
        <v>2.179444444</v>
      </c>
      <c r="O5883">
        <v>0</v>
      </c>
      <c r="P5883">
        <v>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4.3571047198222225E-4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4.3571047198222225E-4</v>
      </c>
    </row>
    <row r="5884" spans="1:31" x14ac:dyDescent="0.25">
      <c r="A5884">
        <v>1818811</v>
      </c>
      <c r="B5884">
        <v>1</v>
      </c>
      <c r="C5884" t="s">
        <v>80</v>
      </c>
      <c r="D5884" t="s">
        <v>83</v>
      </c>
      <c r="E5884" t="s">
        <v>146</v>
      </c>
      <c r="F5884" t="s">
        <v>3011</v>
      </c>
      <c r="G5884" t="s">
        <v>142</v>
      </c>
      <c r="H5884" t="s">
        <v>143</v>
      </c>
      <c r="I5884" t="s">
        <v>135</v>
      </c>
      <c r="J5884" t="s">
        <v>136</v>
      </c>
      <c r="K5884" t="s">
        <v>137</v>
      </c>
      <c r="L5884" t="s">
        <v>16973</v>
      </c>
      <c r="M5884" t="s">
        <v>16974</v>
      </c>
      <c r="N5884">
        <v>1.5480555549999999</v>
      </c>
      <c r="O5884">
        <v>0</v>
      </c>
      <c r="P5884">
        <v>2531</v>
      </c>
      <c r="Q5884">
        <v>1</v>
      </c>
      <c r="R5884">
        <v>3</v>
      </c>
      <c r="S5884">
        <v>11</v>
      </c>
      <c r="T5884">
        <v>1197</v>
      </c>
      <c r="U5884">
        <v>8</v>
      </c>
      <c r="V5884">
        <v>53</v>
      </c>
      <c r="W5884">
        <v>0</v>
      </c>
      <c r="X5884">
        <v>936.21994367747311</v>
      </c>
      <c r="Y5884">
        <v>315.83951482139344</v>
      </c>
      <c r="Z5884">
        <v>2.6137763240613263</v>
      </c>
      <c r="AA5884">
        <v>175.36730233895</v>
      </c>
      <c r="AB5884">
        <v>1510.1306489153581</v>
      </c>
      <c r="AC5884">
        <v>558.71837447699875</v>
      </c>
      <c r="AD5884">
        <v>2684.6038464217099</v>
      </c>
      <c r="AE5884">
        <v>6183.4934069759438</v>
      </c>
    </row>
    <row r="5885" spans="1:31" x14ac:dyDescent="0.25">
      <c r="A5885">
        <v>1818814</v>
      </c>
      <c r="B5885">
        <v>1</v>
      </c>
      <c r="C5885" t="s">
        <v>80</v>
      </c>
      <c r="D5885" t="s">
        <v>99</v>
      </c>
      <c r="E5885" t="s">
        <v>131</v>
      </c>
      <c r="F5885" t="s">
        <v>16975</v>
      </c>
      <c r="G5885" t="s">
        <v>133</v>
      </c>
      <c r="H5885" t="s">
        <v>134</v>
      </c>
      <c r="I5885" t="s">
        <v>135</v>
      </c>
      <c r="J5885" t="s">
        <v>136</v>
      </c>
      <c r="K5885" t="s">
        <v>137</v>
      </c>
      <c r="L5885" t="s">
        <v>16976</v>
      </c>
      <c r="M5885" t="s">
        <v>16977</v>
      </c>
      <c r="N5885">
        <v>2.1583333329999999</v>
      </c>
      <c r="O5885">
        <v>0</v>
      </c>
      <c r="P5885">
        <v>2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3.8633191196325002E-2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3.8633191196325002E-2</v>
      </c>
    </row>
    <row r="5886" spans="1:31" x14ac:dyDescent="0.25">
      <c r="A5886">
        <v>1818815</v>
      </c>
      <c r="B5886">
        <v>1</v>
      </c>
      <c r="C5886" t="s">
        <v>80</v>
      </c>
      <c r="D5886" t="s">
        <v>110</v>
      </c>
      <c r="E5886" t="s">
        <v>131</v>
      </c>
      <c r="F5886" t="s">
        <v>16978</v>
      </c>
      <c r="G5886" t="s">
        <v>231</v>
      </c>
      <c r="H5886" t="s">
        <v>134</v>
      </c>
      <c r="I5886" t="s">
        <v>135</v>
      </c>
      <c r="J5886" t="s">
        <v>136</v>
      </c>
      <c r="K5886" t="s">
        <v>137</v>
      </c>
      <c r="L5886" t="s">
        <v>16979</v>
      </c>
      <c r="M5886" t="s">
        <v>16980</v>
      </c>
      <c r="N5886">
        <v>0.88305555499999999</v>
      </c>
      <c r="O5886">
        <v>0</v>
      </c>
      <c r="P5886">
        <v>2</v>
      </c>
      <c r="Q5886">
        <v>0</v>
      </c>
      <c r="R5886">
        <v>0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0.57715821346358898</v>
      </c>
      <c r="AC5886">
        <v>0</v>
      </c>
      <c r="AD5886">
        <v>0</v>
      </c>
      <c r="AE5886">
        <v>0.57715821346358898</v>
      </c>
    </row>
    <row r="5887" spans="1:31" x14ac:dyDescent="0.25">
      <c r="A5887">
        <v>1818819</v>
      </c>
      <c r="B5887">
        <v>1</v>
      </c>
      <c r="C5887" t="s">
        <v>81</v>
      </c>
      <c r="D5887" t="s">
        <v>127</v>
      </c>
      <c r="E5887" t="s">
        <v>291</v>
      </c>
      <c r="F5887" t="s">
        <v>16981</v>
      </c>
      <c r="G5887" t="s">
        <v>937</v>
      </c>
      <c r="H5887" t="s">
        <v>134</v>
      </c>
      <c r="I5887" t="s">
        <v>135</v>
      </c>
      <c r="J5887" t="s">
        <v>136</v>
      </c>
      <c r="K5887" t="s">
        <v>137</v>
      </c>
      <c r="L5887" t="s">
        <v>16982</v>
      </c>
      <c r="M5887" t="s">
        <v>16983</v>
      </c>
      <c r="N5887">
        <v>1.882222222</v>
      </c>
      <c r="O5887">
        <v>0</v>
      </c>
      <c r="P5887">
        <v>497</v>
      </c>
      <c r="Q5887">
        <v>0</v>
      </c>
      <c r="R5887">
        <v>0</v>
      </c>
      <c r="S5887">
        <v>0</v>
      </c>
      <c r="T5887">
        <v>46</v>
      </c>
      <c r="U5887">
        <v>0</v>
      </c>
      <c r="V5887">
        <v>0</v>
      </c>
      <c r="W5887">
        <v>0</v>
      </c>
      <c r="X5887">
        <v>181.43329065037636</v>
      </c>
      <c r="Y5887">
        <v>0</v>
      </c>
      <c r="Z5887">
        <v>0</v>
      </c>
      <c r="AA5887">
        <v>0</v>
      </c>
      <c r="AB5887">
        <v>74.026260780740628</v>
      </c>
      <c r="AC5887">
        <v>0</v>
      </c>
      <c r="AD5887">
        <v>0</v>
      </c>
      <c r="AE5887">
        <v>255.45955143111701</v>
      </c>
    </row>
    <row r="5888" spans="1:31" x14ac:dyDescent="0.25">
      <c r="A5888">
        <v>1818825</v>
      </c>
      <c r="B5888">
        <v>1</v>
      </c>
      <c r="C5888" t="s">
        <v>80</v>
      </c>
      <c r="D5888" t="s">
        <v>96</v>
      </c>
      <c r="E5888" t="s">
        <v>326</v>
      </c>
      <c r="F5888" t="s">
        <v>16207</v>
      </c>
      <c r="G5888" t="s">
        <v>195</v>
      </c>
      <c r="H5888" t="s">
        <v>134</v>
      </c>
      <c r="I5888" t="s">
        <v>135</v>
      </c>
      <c r="J5888" t="s">
        <v>136</v>
      </c>
      <c r="K5888" t="s">
        <v>137</v>
      </c>
      <c r="L5888" t="s">
        <v>16984</v>
      </c>
      <c r="M5888" t="s">
        <v>16985</v>
      </c>
      <c r="N5888">
        <v>8.8224999999999998</v>
      </c>
      <c r="O5888">
        <v>0</v>
      </c>
      <c r="P5888">
        <v>10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17.60936813167045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17.60936813167045</v>
      </c>
    </row>
    <row r="5889" spans="1:31" x14ac:dyDescent="0.25">
      <c r="A5889">
        <v>1818838</v>
      </c>
      <c r="B5889">
        <v>1</v>
      </c>
      <c r="C5889" t="s">
        <v>81</v>
      </c>
      <c r="D5889" t="s">
        <v>121</v>
      </c>
      <c r="E5889" t="s">
        <v>193</v>
      </c>
      <c r="F5889" t="s">
        <v>16986</v>
      </c>
      <c r="G5889" t="s">
        <v>235</v>
      </c>
      <c r="H5889" t="s">
        <v>134</v>
      </c>
      <c r="I5889" t="s">
        <v>135</v>
      </c>
      <c r="J5889" t="s">
        <v>136</v>
      </c>
      <c r="K5889" t="s">
        <v>137</v>
      </c>
      <c r="L5889" t="s">
        <v>16987</v>
      </c>
      <c r="M5889" t="s">
        <v>16988</v>
      </c>
      <c r="N5889">
        <v>2.6827777770000001</v>
      </c>
      <c r="O5889">
        <v>0</v>
      </c>
      <c r="P5889">
        <v>5</v>
      </c>
      <c r="Q5889">
        <v>0</v>
      </c>
      <c r="R5889">
        <v>7</v>
      </c>
      <c r="S5889">
        <v>0</v>
      </c>
      <c r="T5889">
        <v>1</v>
      </c>
      <c r="U5889">
        <v>0</v>
      </c>
      <c r="V5889">
        <v>0</v>
      </c>
      <c r="W5889">
        <v>0</v>
      </c>
      <c r="X5889">
        <v>1.9558698083256854</v>
      </c>
      <c r="Y5889">
        <v>0</v>
      </c>
      <c r="Z5889">
        <v>3.1942200918526185</v>
      </c>
      <c r="AA5889">
        <v>0</v>
      </c>
      <c r="AB5889">
        <v>0.85547143992204455</v>
      </c>
      <c r="AC5889">
        <v>0</v>
      </c>
      <c r="AD5889">
        <v>0</v>
      </c>
      <c r="AE5889">
        <v>6.005561340100348</v>
      </c>
    </row>
    <row r="5890" spans="1:31" x14ac:dyDescent="0.25">
      <c r="A5890">
        <v>1818839</v>
      </c>
      <c r="B5890">
        <v>1</v>
      </c>
      <c r="C5890" t="s">
        <v>81</v>
      </c>
      <c r="D5890" t="s">
        <v>118</v>
      </c>
      <c r="E5890" t="s">
        <v>146</v>
      </c>
      <c r="F5890" t="s">
        <v>16989</v>
      </c>
      <c r="G5890" t="s">
        <v>170</v>
      </c>
      <c r="H5890" t="s">
        <v>143</v>
      </c>
      <c r="I5890" t="s">
        <v>135</v>
      </c>
      <c r="J5890" t="s">
        <v>136</v>
      </c>
      <c r="K5890" t="s">
        <v>137</v>
      </c>
      <c r="L5890" t="s">
        <v>16990</v>
      </c>
      <c r="M5890" t="s">
        <v>16991</v>
      </c>
      <c r="N5890">
        <v>0.84055555500000001</v>
      </c>
      <c r="O5890">
        <v>0</v>
      </c>
      <c r="P5890">
        <v>29</v>
      </c>
      <c r="Q5890">
        <v>0</v>
      </c>
      <c r="R5890">
        <v>5</v>
      </c>
      <c r="S5890">
        <v>0</v>
      </c>
      <c r="T5890">
        <v>1</v>
      </c>
      <c r="U5890">
        <v>0</v>
      </c>
      <c r="V5890">
        <v>0</v>
      </c>
      <c r="W5890">
        <v>0</v>
      </c>
      <c r="X5890">
        <v>3.4013038904464445</v>
      </c>
      <c r="Y5890">
        <v>0</v>
      </c>
      <c r="Z5890">
        <v>0.87118512296654671</v>
      </c>
      <c r="AA5890">
        <v>0</v>
      </c>
      <c r="AB5890">
        <v>0</v>
      </c>
      <c r="AC5890">
        <v>0</v>
      </c>
      <c r="AD5890">
        <v>0</v>
      </c>
      <c r="AE5890">
        <v>4.2724890134129909</v>
      </c>
    </row>
    <row r="5891" spans="1:31" x14ac:dyDescent="0.25">
      <c r="A5891">
        <v>1818840</v>
      </c>
      <c r="B5891">
        <v>1</v>
      </c>
      <c r="C5891" t="s">
        <v>80</v>
      </c>
      <c r="D5891" t="s">
        <v>105</v>
      </c>
      <c r="E5891" t="s">
        <v>131</v>
      </c>
      <c r="F5891" t="s">
        <v>16992</v>
      </c>
      <c r="G5891" t="s">
        <v>231</v>
      </c>
      <c r="H5891" t="s">
        <v>134</v>
      </c>
      <c r="I5891" t="s">
        <v>135</v>
      </c>
      <c r="J5891" t="s">
        <v>136</v>
      </c>
      <c r="K5891" t="s">
        <v>137</v>
      </c>
      <c r="L5891" t="s">
        <v>16993</v>
      </c>
      <c r="M5891" t="s">
        <v>16994</v>
      </c>
      <c r="N5891">
        <v>1.3172222220000001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0.22437287606166667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0.22437287606166667</v>
      </c>
    </row>
    <row r="5892" spans="1:31" x14ac:dyDescent="0.25">
      <c r="A5892">
        <v>1818843</v>
      </c>
      <c r="B5892">
        <v>1</v>
      </c>
      <c r="C5892" t="s">
        <v>80</v>
      </c>
      <c r="D5892" t="s">
        <v>85</v>
      </c>
      <c r="E5892" t="s">
        <v>131</v>
      </c>
      <c r="F5892" t="s">
        <v>16995</v>
      </c>
      <c r="G5892" t="s">
        <v>209</v>
      </c>
      <c r="H5892" t="s">
        <v>134</v>
      </c>
      <c r="I5892" t="s">
        <v>135</v>
      </c>
      <c r="J5892" t="s">
        <v>136</v>
      </c>
      <c r="K5892" t="s">
        <v>137</v>
      </c>
      <c r="L5892" t="s">
        <v>16996</v>
      </c>
      <c r="M5892" t="s">
        <v>16997</v>
      </c>
      <c r="N5892">
        <v>1.241666666</v>
      </c>
      <c r="O5892">
        <v>0</v>
      </c>
      <c r="P5892">
        <v>5</v>
      </c>
      <c r="Q5892">
        <v>0</v>
      </c>
      <c r="R5892">
        <v>0</v>
      </c>
      <c r="S5892">
        <v>0</v>
      </c>
      <c r="T5892">
        <v>1</v>
      </c>
      <c r="U5892">
        <v>0</v>
      </c>
      <c r="V5892">
        <v>0</v>
      </c>
      <c r="W5892">
        <v>0</v>
      </c>
      <c r="X5892">
        <v>1.0579484420198659</v>
      </c>
      <c r="Y5892">
        <v>0</v>
      </c>
      <c r="Z5892">
        <v>0</v>
      </c>
      <c r="AA5892">
        <v>0</v>
      </c>
      <c r="AB5892">
        <v>2.1020403305264268</v>
      </c>
      <c r="AC5892">
        <v>0</v>
      </c>
      <c r="AD5892">
        <v>0</v>
      </c>
      <c r="AE5892">
        <v>3.159988772546293</v>
      </c>
    </row>
    <row r="5893" spans="1:31" x14ac:dyDescent="0.25">
      <c r="A5893">
        <v>1818844</v>
      </c>
      <c r="B5893">
        <v>1</v>
      </c>
      <c r="C5893" t="s">
        <v>80</v>
      </c>
      <c r="D5893" t="s">
        <v>108</v>
      </c>
      <c r="E5893" t="s">
        <v>131</v>
      </c>
      <c r="F5893" t="s">
        <v>16998</v>
      </c>
      <c r="G5893" t="s">
        <v>231</v>
      </c>
      <c r="H5893" t="s">
        <v>134</v>
      </c>
      <c r="I5893" t="s">
        <v>135</v>
      </c>
      <c r="J5893" t="s">
        <v>136</v>
      </c>
      <c r="K5893" t="s">
        <v>137</v>
      </c>
      <c r="L5893" t="s">
        <v>16999</v>
      </c>
      <c r="M5893" t="s">
        <v>17000</v>
      </c>
      <c r="N5893">
        <v>3.0274999999999999</v>
      </c>
      <c r="O5893">
        <v>0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6.3445250793333339E-5</v>
      </c>
      <c r="AA5893">
        <v>0</v>
      </c>
      <c r="AB5893">
        <v>0</v>
      </c>
      <c r="AC5893">
        <v>0</v>
      </c>
      <c r="AD5893">
        <v>0</v>
      </c>
      <c r="AE5893">
        <v>6.3445250793333339E-5</v>
      </c>
    </row>
    <row r="5894" spans="1:31" x14ac:dyDescent="0.25">
      <c r="A5894">
        <v>1818845</v>
      </c>
      <c r="B5894">
        <v>1</v>
      </c>
      <c r="C5894" t="s">
        <v>80</v>
      </c>
      <c r="D5894" t="s">
        <v>99</v>
      </c>
      <c r="E5894" t="s">
        <v>176</v>
      </c>
      <c r="F5894" t="s">
        <v>8067</v>
      </c>
      <c r="G5894" t="s">
        <v>142</v>
      </c>
      <c r="H5894" t="s">
        <v>143</v>
      </c>
      <c r="I5894" t="s">
        <v>135</v>
      </c>
      <c r="J5894" t="s">
        <v>136</v>
      </c>
      <c r="K5894" t="s">
        <v>137</v>
      </c>
      <c r="L5894" t="s">
        <v>17001</v>
      </c>
      <c r="M5894" t="s">
        <v>17002</v>
      </c>
      <c r="N5894">
        <v>5.5E-2</v>
      </c>
      <c r="O5894">
        <v>4</v>
      </c>
      <c r="P5894">
        <v>809</v>
      </c>
      <c r="Q5894">
        <v>11</v>
      </c>
      <c r="R5894">
        <v>99</v>
      </c>
      <c r="S5894">
        <v>20</v>
      </c>
      <c r="T5894">
        <v>52</v>
      </c>
      <c r="U5894">
        <v>0</v>
      </c>
      <c r="V5894">
        <v>4</v>
      </c>
      <c r="W5894">
        <v>0.70433400280099989</v>
      </c>
      <c r="X5894">
        <v>7.6214886335339411</v>
      </c>
      <c r="Y5894">
        <v>0.86672973804714015</v>
      </c>
      <c r="Z5894">
        <v>1.2880359890863302</v>
      </c>
      <c r="AA5894">
        <v>5.2180988600044147</v>
      </c>
      <c r="AB5894">
        <v>1.2805644815310593</v>
      </c>
      <c r="AC5894">
        <v>0</v>
      </c>
      <c r="AD5894">
        <v>0.44526285561532503</v>
      </c>
      <c r="AE5894">
        <v>17.424514560619212</v>
      </c>
    </row>
    <row r="5895" spans="1:31" x14ac:dyDescent="0.25">
      <c r="A5895">
        <v>1818850</v>
      </c>
      <c r="B5895">
        <v>1</v>
      </c>
      <c r="C5895" t="s">
        <v>80</v>
      </c>
      <c r="D5895" t="s">
        <v>94</v>
      </c>
      <c r="E5895" t="s">
        <v>131</v>
      </c>
      <c r="F5895" t="s">
        <v>17003</v>
      </c>
      <c r="G5895" t="s">
        <v>231</v>
      </c>
      <c r="H5895" t="s">
        <v>134</v>
      </c>
      <c r="I5895" t="s">
        <v>135</v>
      </c>
      <c r="J5895" t="s">
        <v>136</v>
      </c>
      <c r="K5895" t="s">
        <v>137</v>
      </c>
      <c r="L5895" t="s">
        <v>17004</v>
      </c>
      <c r="M5895" t="s">
        <v>17005</v>
      </c>
      <c r="N5895">
        <v>2.85</v>
      </c>
      <c r="O5895">
        <v>0</v>
      </c>
      <c r="P5895">
        <v>17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9.7659848953681276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9.7659848953681276</v>
      </c>
    </row>
    <row r="5896" spans="1:31" x14ac:dyDescent="0.25">
      <c r="A5896">
        <v>1818851</v>
      </c>
      <c r="B5896">
        <v>1</v>
      </c>
      <c r="C5896" t="s">
        <v>80</v>
      </c>
      <c r="D5896" t="s">
        <v>106</v>
      </c>
      <c r="E5896" t="s">
        <v>131</v>
      </c>
      <c r="F5896" t="s">
        <v>17006</v>
      </c>
      <c r="G5896" t="s">
        <v>209</v>
      </c>
      <c r="H5896" t="s">
        <v>134</v>
      </c>
      <c r="I5896" t="s">
        <v>135</v>
      </c>
      <c r="J5896" t="s">
        <v>136</v>
      </c>
      <c r="K5896" t="s">
        <v>137</v>
      </c>
      <c r="L5896" t="s">
        <v>17007</v>
      </c>
      <c r="M5896" t="s">
        <v>17008</v>
      </c>
      <c r="N5896">
        <v>2.5094444440000001</v>
      </c>
      <c r="O5896">
        <v>0</v>
      </c>
      <c r="P5896">
        <v>7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3.0695721729112893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3.0695721729112893</v>
      </c>
    </row>
    <row r="5897" spans="1:31" x14ac:dyDescent="0.25">
      <c r="A5897">
        <v>1818853</v>
      </c>
      <c r="B5897">
        <v>1</v>
      </c>
      <c r="C5897" t="s">
        <v>81</v>
      </c>
      <c r="D5897" t="s">
        <v>127</v>
      </c>
      <c r="E5897" t="s">
        <v>326</v>
      </c>
      <c r="F5897" t="s">
        <v>17009</v>
      </c>
      <c r="G5897" t="s">
        <v>299</v>
      </c>
      <c r="H5897" t="s">
        <v>134</v>
      </c>
      <c r="I5897" t="s">
        <v>135</v>
      </c>
      <c r="J5897" t="s">
        <v>136</v>
      </c>
      <c r="K5897" t="s">
        <v>137</v>
      </c>
      <c r="L5897" t="s">
        <v>17010</v>
      </c>
      <c r="M5897" t="s">
        <v>17011</v>
      </c>
      <c r="N5897">
        <v>1.8363888880000001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25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41.812143053402878</v>
      </c>
      <c r="AC5897">
        <v>0</v>
      </c>
      <c r="AD5897">
        <v>0</v>
      </c>
      <c r="AE5897">
        <v>41.812143053402878</v>
      </c>
    </row>
    <row r="5898" spans="1:31" x14ac:dyDescent="0.25">
      <c r="A5898">
        <v>1818857</v>
      </c>
      <c r="B5898">
        <v>1</v>
      </c>
      <c r="C5898" t="s">
        <v>80</v>
      </c>
      <c r="D5898" t="s">
        <v>104</v>
      </c>
      <c r="E5898" t="s">
        <v>146</v>
      </c>
      <c r="F5898" t="s">
        <v>17012</v>
      </c>
      <c r="G5898" t="s">
        <v>3018</v>
      </c>
      <c r="H5898" t="s">
        <v>143</v>
      </c>
      <c r="I5898" t="s">
        <v>135</v>
      </c>
      <c r="J5898" t="s">
        <v>136</v>
      </c>
      <c r="K5898" t="s">
        <v>137</v>
      </c>
      <c r="L5898" t="s">
        <v>17013</v>
      </c>
      <c r="M5898" t="s">
        <v>17014</v>
      </c>
      <c r="N5898">
        <v>1.196666666</v>
      </c>
      <c r="O5898">
        <v>0</v>
      </c>
      <c r="P5898">
        <v>0</v>
      </c>
      <c r="Q5898">
        <v>1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1.1390017564436332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1.1390017564436332</v>
      </c>
    </row>
    <row r="5899" spans="1:31" x14ac:dyDescent="0.25">
      <c r="A5899">
        <v>1818859</v>
      </c>
      <c r="B5899">
        <v>1</v>
      </c>
      <c r="C5899" t="s">
        <v>81</v>
      </c>
      <c r="D5899" t="s">
        <v>117</v>
      </c>
      <c r="E5899" t="s">
        <v>193</v>
      </c>
      <c r="F5899" t="s">
        <v>17015</v>
      </c>
      <c r="G5899" t="s">
        <v>373</v>
      </c>
      <c r="H5899" t="s">
        <v>134</v>
      </c>
      <c r="I5899" t="s">
        <v>135</v>
      </c>
      <c r="J5899" t="s">
        <v>136</v>
      </c>
      <c r="K5899" t="s">
        <v>137</v>
      </c>
      <c r="L5899" t="s">
        <v>17016</v>
      </c>
      <c r="M5899" t="s">
        <v>17017</v>
      </c>
      <c r="N5899">
        <v>6.5141666660000004</v>
      </c>
      <c r="O5899">
        <v>0</v>
      </c>
      <c r="P5899">
        <v>8</v>
      </c>
      <c r="Q5899">
        <v>0</v>
      </c>
      <c r="R5899">
        <v>9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7.8945896679240617</v>
      </c>
      <c r="Y5899">
        <v>0</v>
      </c>
      <c r="Z5899">
        <v>0.34260014694436675</v>
      </c>
      <c r="AA5899">
        <v>0</v>
      </c>
      <c r="AB5899">
        <v>0</v>
      </c>
      <c r="AC5899">
        <v>0</v>
      </c>
      <c r="AD5899">
        <v>0</v>
      </c>
      <c r="AE5899">
        <v>8.2371898148684277</v>
      </c>
    </row>
    <row r="5900" spans="1:31" x14ac:dyDescent="0.25">
      <c r="A5900">
        <v>1818860</v>
      </c>
      <c r="B5900">
        <v>1</v>
      </c>
      <c r="C5900" t="s">
        <v>80</v>
      </c>
      <c r="D5900" t="s">
        <v>101</v>
      </c>
      <c r="E5900" t="s">
        <v>193</v>
      </c>
      <c r="F5900" t="s">
        <v>17018</v>
      </c>
      <c r="G5900" t="s">
        <v>235</v>
      </c>
      <c r="H5900" t="s">
        <v>134</v>
      </c>
      <c r="I5900" t="s">
        <v>135</v>
      </c>
      <c r="J5900" t="s">
        <v>136</v>
      </c>
      <c r="K5900" t="s">
        <v>137</v>
      </c>
      <c r="L5900" t="s">
        <v>17019</v>
      </c>
      <c r="M5900" t="s">
        <v>17020</v>
      </c>
      <c r="N5900">
        <v>1.8725000000000001</v>
      </c>
      <c r="O5900">
        <v>0</v>
      </c>
      <c r="P5900">
        <v>176</v>
      </c>
      <c r="Q5900">
        <v>0</v>
      </c>
      <c r="R5900">
        <v>0</v>
      </c>
      <c r="S5900">
        <v>0</v>
      </c>
      <c r="T5900">
        <v>2</v>
      </c>
      <c r="U5900">
        <v>0</v>
      </c>
      <c r="V5900">
        <v>0</v>
      </c>
      <c r="W5900">
        <v>0</v>
      </c>
      <c r="X5900">
        <v>96.222612581115072</v>
      </c>
      <c r="Y5900">
        <v>0</v>
      </c>
      <c r="Z5900">
        <v>0</v>
      </c>
      <c r="AA5900">
        <v>0</v>
      </c>
      <c r="AB5900">
        <v>2.6556647922875833</v>
      </c>
      <c r="AC5900">
        <v>0</v>
      </c>
      <c r="AD5900">
        <v>0</v>
      </c>
      <c r="AE5900">
        <v>98.878277373402653</v>
      </c>
    </row>
    <row r="5901" spans="1:31" x14ac:dyDescent="0.25">
      <c r="A5901">
        <v>1818861</v>
      </c>
      <c r="B5901">
        <v>1</v>
      </c>
      <c r="C5901" t="s">
        <v>81</v>
      </c>
      <c r="D5901" t="s">
        <v>113</v>
      </c>
      <c r="E5901" t="s">
        <v>131</v>
      </c>
      <c r="F5901" t="s">
        <v>17021</v>
      </c>
      <c r="G5901" t="s">
        <v>231</v>
      </c>
      <c r="H5901" t="s">
        <v>134</v>
      </c>
      <c r="I5901" t="s">
        <v>135</v>
      </c>
      <c r="J5901" t="s">
        <v>136</v>
      </c>
      <c r="K5901" t="s">
        <v>137</v>
      </c>
      <c r="L5901" t="s">
        <v>17022</v>
      </c>
      <c r="M5901" t="s">
        <v>17023</v>
      </c>
      <c r="N5901">
        <v>3.6211111109999998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0.48846865121396665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0.48846865121396665</v>
      </c>
    </row>
    <row r="5902" spans="1:31" x14ac:dyDescent="0.25">
      <c r="A5902">
        <v>1818865</v>
      </c>
      <c r="B5902">
        <v>1</v>
      </c>
      <c r="C5902" t="s">
        <v>80</v>
      </c>
      <c r="D5902" t="s">
        <v>98</v>
      </c>
      <c r="E5902" t="s">
        <v>193</v>
      </c>
      <c r="F5902" t="s">
        <v>17024</v>
      </c>
      <c r="G5902" t="s">
        <v>235</v>
      </c>
      <c r="H5902" t="s">
        <v>134</v>
      </c>
      <c r="I5902" t="s">
        <v>135</v>
      </c>
      <c r="J5902" t="s">
        <v>136</v>
      </c>
      <c r="K5902" t="s">
        <v>137</v>
      </c>
      <c r="L5902" t="s">
        <v>17025</v>
      </c>
      <c r="M5902" t="s">
        <v>17026</v>
      </c>
      <c r="N5902">
        <v>0.75194444400000005</v>
      </c>
      <c r="O5902">
        <v>0</v>
      </c>
      <c r="P5902">
        <v>40</v>
      </c>
      <c r="Q5902">
        <v>0</v>
      </c>
      <c r="R5902">
        <v>15</v>
      </c>
      <c r="S5902">
        <v>0</v>
      </c>
      <c r="T5902">
        <v>10</v>
      </c>
      <c r="U5902">
        <v>0</v>
      </c>
      <c r="V5902">
        <v>0</v>
      </c>
      <c r="W5902">
        <v>0</v>
      </c>
      <c r="X5902">
        <v>7.7472688654902617</v>
      </c>
      <c r="Y5902">
        <v>0</v>
      </c>
      <c r="Z5902">
        <v>4.7405191679784435</v>
      </c>
      <c r="AA5902">
        <v>0</v>
      </c>
      <c r="AB5902">
        <v>5.5950095387765444</v>
      </c>
      <c r="AC5902">
        <v>0</v>
      </c>
      <c r="AD5902">
        <v>0</v>
      </c>
      <c r="AE5902">
        <v>18.082797572245248</v>
      </c>
    </row>
    <row r="5903" spans="1:31" x14ac:dyDescent="0.25">
      <c r="A5903">
        <v>1818866</v>
      </c>
      <c r="B5903">
        <v>1</v>
      </c>
      <c r="C5903" t="s">
        <v>81</v>
      </c>
      <c r="D5903" t="s">
        <v>120</v>
      </c>
      <c r="E5903" t="s">
        <v>131</v>
      </c>
      <c r="F5903" t="s">
        <v>17027</v>
      </c>
      <c r="G5903" t="s">
        <v>231</v>
      </c>
      <c r="H5903" t="s">
        <v>134</v>
      </c>
      <c r="I5903" t="s">
        <v>135</v>
      </c>
      <c r="J5903" t="s">
        <v>136</v>
      </c>
      <c r="K5903" t="s">
        <v>137</v>
      </c>
      <c r="L5903" t="s">
        <v>17028</v>
      </c>
      <c r="M5903" t="s">
        <v>17029</v>
      </c>
      <c r="N5903">
        <v>2.0663888880000001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1.7584551136980557E-3</v>
      </c>
      <c r="AC5903">
        <v>0</v>
      </c>
      <c r="AD5903">
        <v>0</v>
      </c>
      <c r="AE5903">
        <v>1.7584551136980557E-3</v>
      </c>
    </row>
    <row r="5904" spans="1:31" x14ac:dyDescent="0.25">
      <c r="A5904">
        <v>1818867</v>
      </c>
      <c r="B5904">
        <v>1</v>
      </c>
      <c r="C5904" t="s">
        <v>80</v>
      </c>
      <c r="D5904" t="s">
        <v>100</v>
      </c>
      <c r="E5904" t="s">
        <v>131</v>
      </c>
      <c r="F5904" t="s">
        <v>17030</v>
      </c>
      <c r="G5904" t="s">
        <v>231</v>
      </c>
      <c r="H5904" t="s">
        <v>134</v>
      </c>
      <c r="I5904" t="s">
        <v>135</v>
      </c>
      <c r="J5904" t="s">
        <v>136</v>
      </c>
      <c r="K5904" t="s">
        <v>137</v>
      </c>
      <c r="L5904" t="s">
        <v>17031</v>
      </c>
      <c r="M5904" t="s">
        <v>17032</v>
      </c>
      <c r="N5904">
        <v>1.5049999999999999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0.14523352303449305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0.14523352303449305</v>
      </c>
    </row>
    <row r="5905" spans="1:31" x14ac:dyDescent="0.25">
      <c r="A5905">
        <v>1818870</v>
      </c>
      <c r="B5905">
        <v>1</v>
      </c>
      <c r="C5905" t="s">
        <v>80</v>
      </c>
      <c r="D5905" t="s">
        <v>96</v>
      </c>
      <c r="E5905" t="s">
        <v>131</v>
      </c>
      <c r="F5905" t="s">
        <v>17033</v>
      </c>
      <c r="G5905" t="s">
        <v>133</v>
      </c>
      <c r="H5905" t="s">
        <v>134</v>
      </c>
      <c r="I5905" t="s">
        <v>135</v>
      </c>
      <c r="J5905" t="s">
        <v>136</v>
      </c>
      <c r="K5905" t="s">
        <v>137</v>
      </c>
      <c r="L5905" t="s">
        <v>17034</v>
      </c>
      <c r="M5905" t="s">
        <v>17035</v>
      </c>
      <c r="N5905">
        <v>5.1922222219999998</v>
      </c>
      <c r="O5905">
        <v>0</v>
      </c>
      <c r="P5905">
        <v>1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0.33590047243021892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0.33590047243021892</v>
      </c>
    </row>
    <row r="5906" spans="1:31" x14ac:dyDescent="0.25">
      <c r="A5906">
        <v>1818871</v>
      </c>
      <c r="B5906">
        <v>1</v>
      </c>
      <c r="C5906" t="s">
        <v>81</v>
      </c>
      <c r="D5906" t="s">
        <v>127</v>
      </c>
      <c r="E5906" t="s">
        <v>291</v>
      </c>
      <c r="F5906" t="s">
        <v>17036</v>
      </c>
      <c r="G5906" t="s">
        <v>930</v>
      </c>
      <c r="H5906" t="s">
        <v>134</v>
      </c>
      <c r="I5906" t="s">
        <v>135</v>
      </c>
      <c r="J5906" t="s">
        <v>136</v>
      </c>
      <c r="K5906" t="s">
        <v>137</v>
      </c>
      <c r="L5906" t="s">
        <v>17037</v>
      </c>
      <c r="M5906" t="s">
        <v>17038</v>
      </c>
      <c r="N5906">
        <v>2.8802777769999999</v>
      </c>
      <c r="O5906">
        <v>0</v>
      </c>
      <c r="P5906">
        <v>2</v>
      </c>
      <c r="Q5906">
        <v>0</v>
      </c>
      <c r="R5906">
        <v>7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2.8903379219720558E-2</v>
      </c>
      <c r="Y5906">
        <v>0</v>
      </c>
      <c r="Z5906">
        <v>7.2820094650536289</v>
      </c>
      <c r="AA5906">
        <v>0</v>
      </c>
      <c r="AB5906">
        <v>0</v>
      </c>
      <c r="AC5906">
        <v>0</v>
      </c>
      <c r="AD5906">
        <v>0</v>
      </c>
      <c r="AE5906">
        <v>7.3109128442733491</v>
      </c>
    </row>
    <row r="5907" spans="1:31" x14ac:dyDescent="0.25">
      <c r="A5907">
        <v>1818873</v>
      </c>
      <c r="B5907">
        <v>1</v>
      </c>
      <c r="C5907" t="s">
        <v>80</v>
      </c>
      <c r="D5907" t="s">
        <v>100</v>
      </c>
      <c r="E5907" t="s">
        <v>146</v>
      </c>
      <c r="F5907" t="s">
        <v>17039</v>
      </c>
      <c r="G5907" t="s">
        <v>163</v>
      </c>
      <c r="H5907" t="s">
        <v>143</v>
      </c>
      <c r="I5907" t="s">
        <v>135</v>
      </c>
      <c r="J5907" t="s">
        <v>136</v>
      </c>
      <c r="K5907" t="s">
        <v>137</v>
      </c>
      <c r="L5907" t="s">
        <v>17040</v>
      </c>
      <c r="M5907" t="s">
        <v>17041</v>
      </c>
      <c r="N5907">
        <v>0.28499999999999998</v>
      </c>
      <c r="O5907">
        <v>0</v>
      </c>
      <c r="P5907">
        <v>38</v>
      </c>
      <c r="Q5907">
        <v>0</v>
      </c>
      <c r="R5907">
        <v>16</v>
      </c>
      <c r="S5907">
        <v>0</v>
      </c>
      <c r="T5907">
        <v>7</v>
      </c>
      <c r="U5907">
        <v>0</v>
      </c>
      <c r="V5907">
        <v>0</v>
      </c>
      <c r="W5907">
        <v>0</v>
      </c>
      <c r="X5907">
        <v>1.8161886912816894</v>
      </c>
      <c r="Y5907">
        <v>0</v>
      </c>
      <c r="Z5907">
        <v>1.5260593422530397</v>
      </c>
      <c r="AA5907">
        <v>0</v>
      </c>
      <c r="AB5907">
        <v>2.9592143193300009</v>
      </c>
      <c r="AC5907">
        <v>0</v>
      </c>
      <c r="AD5907">
        <v>0</v>
      </c>
      <c r="AE5907">
        <v>6.3014623528647302</v>
      </c>
    </row>
    <row r="5908" spans="1:31" x14ac:dyDescent="0.25">
      <c r="A5908">
        <v>1818874</v>
      </c>
      <c r="B5908">
        <v>1</v>
      </c>
      <c r="C5908" t="s">
        <v>81</v>
      </c>
      <c r="D5908" t="s">
        <v>117</v>
      </c>
      <c r="E5908" t="s">
        <v>176</v>
      </c>
      <c r="F5908" t="s">
        <v>3742</v>
      </c>
      <c r="G5908" t="s">
        <v>142</v>
      </c>
      <c r="H5908" t="s">
        <v>143</v>
      </c>
      <c r="I5908" t="s">
        <v>135</v>
      </c>
      <c r="J5908" t="s">
        <v>136</v>
      </c>
      <c r="K5908" t="s">
        <v>137</v>
      </c>
      <c r="L5908" t="s">
        <v>17042</v>
      </c>
      <c r="M5908" t="s">
        <v>17043</v>
      </c>
      <c r="N5908">
        <v>0.22083333299999999</v>
      </c>
      <c r="O5908">
        <v>1</v>
      </c>
      <c r="P5908">
        <v>490</v>
      </c>
      <c r="Q5908">
        <v>10</v>
      </c>
      <c r="R5908">
        <v>33</v>
      </c>
      <c r="S5908">
        <v>2</v>
      </c>
      <c r="T5908">
        <v>13</v>
      </c>
      <c r="U5908">
        <v>0</v>
      </c>
      <c r="V5908">
        <v>0</v>
      </c>
      <c r="W5908">
        <v>0.14501695196853334</v>
      </c>
      <c r="X5908">
        <v>12.823192181788922</v>
      </c>
      <c r="Y5908">
        <v>1.0113036403482376</v>
      </c>
      <c r="Z5908">
        <v>0.45867545108023328</v>
      </c>
      <c r="AA5908">
        <v>0.29873719304240415</v>
      </c>
      <c r="AB5908">
        <v>0.72124584445791673</v>
      </c>
      <c r="AC5908">
        <v>0</v>
      </c>
      <c r="AD5908">
        <v>0</v>
      </c>
      <c r="AE5908">
        <v>15.458171262686248</v>
      </c>
    </row>
    <row r="5909" spans="1:31" x14ac:dyDescent="0.25">
      <c r="A5909">
        <v>1818875</v>
      </c>
      <c r="B5909">
        <v>1</v>
      </c>
      <c r="C5909" t="s">
        <v>80</v>
      </c>
      <c r="D5909" t="s">
        <v>103</v>
      </c>
      <c r="E5909" t="s">
        <v>140</v>
      </c>
      <c r="F5909" t="s">
        <v>13909</v>
      </c>
      <c r="G5909" t="s">
        <v>142</v>
      </c>
      <c r="H5909" t="s">
        <v>143</v>
      </c>
      <c r="I5909" t="s">
        <v>135</v>
      </c>
      <c r="J5909" t="s">
        <v>136</v>
      </c>
      <c r="K5909" t="s">
        <v>137</v>
      </c>
      <c r="L5909" t="s">
        <v>17044</v>
      </c>
      <c r="M5909" t="s">
        <v>17045</v>
      </c>
      <c r="N5909">
        <v>1.260555555</v>
      </c>
      <c r="O5909">
        <v>0</v>
      </c>
      <c r="P5909">
        <v>962</v>
      </c>
      <c r="Q5909">
        <v>10</v>
      </c>
      <c r="R5909">
        <v>13</v>
      </c>
      <c r="S5909">
        <v>2</v>
      </c>
      <c r="T5909">
        <v>132</v>
      </c>
      <c r="U5909">
        <v>0</v>
      </c>
      <c r="V5909">
        <v>3</v>
      </c>
      <c r="W5909">
        <v>0</v>
      </c>
      <c r="X5909">
        <v>333.99171141008776</v>
      </c>
      <c r="Y5909">
        <v>57.00597755640203</v>
      </c>
      <c r="Z5909">
        <v>21.346843678128874</v>
      </c>
      <c r="AA5909">
        <v>11.21600085710579</v>
      </c>
      <c r="AB5909">
        <v>161.87712792774937</v>
      </c>
      <c r="AC5909">
        <v>0</v>
      </c>
      <c r="AD5909">
        <v>3.7393543831544669</v>
      </c>
      <c r="AE5909">
        <v>589.17701581262827</v>
      </c>
    </row>
    <row r="5910" spans="1:31" x14ac:dyDescent="0.25">
      <c r="A5910">
        <v>1818879</v>
      </c>
      <c r="B5910">
        <v>1</v>
      </c>
      <c r="C5910" t="s">
        <v>80</v>
      </c>
      <c r="D5910" t="s">
        <v>88</v>
      </c>
      <c r="E5910" t="s">
        <v>146</v>
      </c>
      <c r="F5910" t="s">
        <v>17046</v>
      </c>
      <c r="G5910" t="s">
        <v>5591</v>
      </c>
      <c r="H5910" t="s">
        <v>143</v>
      </c>
      <c r="I5910" t="s">
        <v>135</v>
      </c>
      <c r="J5910" t="s">
        <v>136</v>
      </c>
      <c r="K5910" t="s">
        <v>137</v>
      </c>
      <c r="L5910" t="s">
        <v>17047</v>
      </c>
      <c r="M5910" t="s">
        <v>17048</v>
      </c>
      <c r="N5910">
        <v>7.0744444440000001</v>
      </c>
      <c r="O5910">
        <v>0</v>
      </c>
      <c r="P5910">
        <v>110</v>
      </c>
      <c r="Q5910">
        <v>0</v>
      </c>
      <c r="R5910">
        <v>0</v>
      </c>
      <c r="S5910">
        <v>0</v>
      </c>
      <c r="T5910">
        <v>9</v>
      </c>
      <c r="U5910">
        <v>0</v>
      </c>
      <c r="V5910">
        <v>0</v>
      </c>
      <c r="W5910">
        <v>0</v>
      </c>
      <c r="X5910">
        <v>187.10054292280847</v>
      </c>
      <c r="Y5910">
        <v>0</v>
      </c>
      <c r="Z5910">
        <v>0</v>
      </c>
      <c r="AA5910">
        <v>0</v>
      </c>
      <c r="AB5910">
        <v>17.154799538617667</v>
      </c>
      <c r="AC5910">
        <v>0</v>
      </c>
      <c r="AD5910">
        <v>0</v>
      </c>
      <c r="AE5910">
        <v>204.25534246142615</v>
      </c>
    </row>
    <row r="5911" spans="1:31" x14ac:dyDescent="0.25">
      <c r="A5911">
        <v>1818880</v>
      </c>
      <c r="B5911">
        <v>1</v>
      </c>
      <c r="C5911" t="s">
        <v>80</v>
      </c>
      <c r="D5911" t="s">
        <v>101</v>
      </c>
      <c r="E5911" t="s">
        <v>193</v>
      </c>
      <c r="F5911" t="s">
        <v>17049</v>
      </c>
      <c r="G5911" t="s">
        <v>279</v>
      </c>
      <c r="H5911" t="s">
        <v>134</v>
      </c>
      <c r="I5911" t="s">
        <v>135</v>
      </c>
      <c r="J5911" t="s">
        <v>136</v>
      </c>
      <c r="K5911" t="s">
        <v>137</v>
      </c>
      <c r="L5911" t="s">
        <v>17050</v>
      </c>
      <c r="M5911" t="s">
        <v>17051</v>
      </c>
      <c r="N5911">
        <v>2.3252777770000002</v>
      </c>
      <c r="O5911">
        <v>0</v>
      </c>
      <c r="P5911">
        <v>180</v>
      </c>
      <c r="Q5911">
        <v>0</v>
      </c>
      <c r="R5911">
        <v>0</v>
      </c>
      <c r="S5911">
        <v>0</v>
      </c>
      <c r="T5911">
        <v>5</v>
      </c>
      <c r="U5911">
        <v>0</v>
      </c>
      <c r="V5911">
        <v>0</v>
      </c>
      <c r="W5911">
        <v>0</v>
      </c>
      <c r="X5911">
        <v>71.555445278823981</v>
      </c>
      <c r="Y5911">
        <v>0</v>
      </c>
      <c r="Z5911">
        <v>0</v>
      </c>
      <c r="AA5911">
        <v>0</v>
      </c>
      <c r="AB5911">
        <v>92.83651628349952</v>
      </c>
      <c r="AC5911">
        <v>0</v>
      </c>
      <c r="AD5911">
        <v>0</v>
      </c>
      <c r="AE5911">
        <v>164.3919615623235</v>
      </c>
    </row>
    <row r="5912" spans="1:31" x14ac:dyDescent="0.25">
      <c r="A5912">
        <v>1818884</v>
      </c>
      <c r="B5912">
        <v>1</v>
      </c>
      <c r="C5912" t="s">
        <v>81</v>
      </c>
      <c r="D5912" t="s">
        <v>113</v>
      </c>
      <c r="E5912" t="s">
        <v>131</v>
      </c>
      <c r="F5912" t="s">
        <v>17052</v>
      </c>
      <c r="G5912" t="s">
        <v>231</v>
      </c>
      <c r="H5912" t="s">
        <v>134</v>
      </c>
      <c r="I5912" t="s">
        <v>135</v>
      </c>
      <c r="J5912" t="s">
        <v>136</v>
      </c>
      <c r="K5912" t="s">
        <v>137</v>
      </c>
      <c r="L5912" t="s">
        <v>17053</v>
      </c>
      <c r="M5912" t="s">
        <v>17054</v>
      </c>
      <c r="N5912">
        <v>1.103888888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1.0703814284766667E-3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1.0703814284766667E-3</v>
      </c>
    </row>
    <row r="5913" spans="1:31" x14ac:dyDescent="0.25">
      <c r="A5913">
        <v>1818886</v>
      </c>
      <c r="B5913">
        <v>1</v>
      </c>
      <c r="C5913" t="s">
        <v>80</v>
      </c>
      <c r="D5913" t="s">
        <v>108</v>
      </c>
      <c r="E5913" t="s">
        <v>140</v>
      </c>
      <c r="F5913" t="s">
        <v>17055</v>
      </c>
      <c r="G5913" t="s">
        <v>475</v>
      </c>
      <c r="H5913" t="s">
        <v>143</v>
      </c>
      <c r="I5913" t="s">
        <v>135</v>
      </c>
      <c r="J5913" t="s">
        <v>5</v>
      </c>
      <c r="K5913" t="s">
        <v>137</v>
      </c>
      <c r="L5913" t="s">
        <v>17056</v>
      </c>
      <c r="M5913" t="s">
        <v>17057</v>
      </c>
      <c r="N5913">
        <v>0.71499999999999997</v>
      </c>
      <c r="O5913">
        <v>0</v>
      </c>
      <c r="P5913">
        <v>1818</v>
      </c>
      <c r="Q5913">
        <v>2</v>
      </c>
      <c r="R5913">
        <v>377</v>
      </c>
      <c r="S5913">
        <v>13</v>
      </c>
      <c r="T5913">
        <v>197</v>
      </c>
      <c r="U5913">
        <v>0</v>
      </c>
      <c r="V5913">
        <v>0</v>
      </c>
      <c r="W5913">
        <v>0</v>
      </c>
      <c r="X5913">
        <v>175.06392194890256</v>
      </c>
      <c r="Y5913">
        <v>0.87062429135682007</v>
      </c>
      <c r="Z5913">
        <v>21.840328224019295</v>
      </c>
      <c r="AA5913">
        <v>51.405335548107267</v>
      </c>
      <c r="AB5913">
        <v>129.0687360668334</v>
      </c>
      <c r="AC5913">
        <v>0</v>
      </c>
      <c r="AD5913">
        <v>0</v>
      </c>
      <c r="AE5913">
        <v>378.24894607921931</v>
      </c>
    </row>
    <row r="5914" spans="1:31" x14ac:dyDescent="0.25">
      <c r="A5914">
        <v>1818888</v>
      </c>
      <c r="B5914">
        <v>1</v>
      </c>
      <c r="C5914" t="s">
        <v>80</v>
      </c>
      <c r="D5914" t="s">
        <v>83</v>
      </c>
      <c r="E5914" t="s">
        <v>131</v>
      </c>
      <c r="F5914" t="s">
        <v>16839</v>
      </c>
      <c r="G5914" t="s">
        <v>231</v>
      </c>
      <c r="H5914" t="s">
        <v>134</v>
      </c>
      <c r="I5914" t="s">
        <v>135</v>
      </c>
      <c r="J5914" t="s">
        <v>136</v>
      </c>
      <c r="K5914" t="s">
        <v>137</v>
      </c>
      <c r="L5914" t="s">
        <v>17058</v>
      </c>
      <c r="M5914" t="s">
        <v>17059</v>
      </c>
      <c r="N5914">
        <v>3.2411111109999999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0.59144253515167222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0.59144253515167222</v>
      </c>
    </row>
    <row r="5915" spans="1:31" x14ac:dyDescent="0.25">
      <c r="A5915">
        <v>1818889</v>
      </c>
      <c r="B5915">
        <v>1</v>
      </c>
      <c r="C5915" t="s">
        <v>80</v>
      </c>
      <c r="D5915" t="s">
        <v>97</v>
      </c>
      <c r="E5915" t="s">
        <v>131</v>
      </c>
      <c r="F5915" t="s">
        <v>17060</v>
      </c>
      <c r="G5915" t="s">
        <v>148</v>
      </c>
      <c r="H5915" t="s">
        <v>134</v>
      </c>
      <c r="I5915" t="s">
        <v>135</v>
      </c>
      <c r="J5915" t="s">
        <v>136</v>
      </c>
      <c r="K5915" t="s">
        <v>137</v>
      </c>
      <c r="L5915" t="s">
        <v>17061</v>
      </c>
      <c r="M5915" t="s">
        <v>17062</v>
      </c>
      <c r="N5915">
        <v>1.7236111110000001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1.2211645449910473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1.2211645449910473</v>
      </c>
    </row>
    <row r="5916" spans="1:31" x14ac:dyDescent="0.25">
      <c r="A5916">
        <v>1818892</v>
      </c>
      <c r="B5916">
        <v>1</v>
      </c>
      <c r="C5916" t="s">
        <v>80</v>
      </c>
      <c r="D5916" t="s">
        <v>93</v>
      </c>
      <c r="E5916" t="s">
        <v>131</v>
      </c>
      <c r="F5916" t="s">
        <v>17063</v>
      </c>
      <c r="G5916" t="s">
        <v>231</v>
      </c>
      <c r="H5916" t="s">
        <v>134</v>
      </c>
      <c r="I5916" t="s">
        <v>135</v>
      </c>
      <c r="J5916" t="s">
        <v>136</v>
      </c>
      <c r="K5916" t="s">
        <v>137</v>
      </c>
      <c r="L5916" t="s">
        <v>17064</v>
      </c>
      <c r="M5916" t="s">
        <v>17065</v>
      </c>
      <c r="N5916">
        <v>5.9902777770000002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0.52196309149997777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0.52196309149997777</v>
      </c>
    </row>
    <row r="5917" spans="1:31" x14ac:dyDescent="0.25">
      <c r="A5917">
        <v>1818893</v>
      </c>
      <c r="B5917">
        <v>1</v>
      </c>
      <c r="C5917" t="s">
        <v>80</v>
      </c>
      <c r="D5917" t="s">
        <v>103</v>
      </c>
      <c r="E5917" t="s">
        <v>193</v>
      </c>
      <c r="F5917" t="s">
        <v>17066</v>
      </c>
      <c r="G5917" t="s">
        <v>3180</v>
      </c>
      <c r="H5917" t="s">
        <v>134</v>
      </c>
      <c r="I5917" t="s">
        <v>135</v>
      </c>
      <c r="J5917" t="s">
        <v>136</v>
      </c>
      <c r="K5917" t="s">
        <v>137</v>
      </c>
      <c r="L5917" t="s">
        <v>16972</v>
      </c>
      <c r="M5917" t="s">
        <v>17067</v>
      </c>
      <c r="N5917">
        <v>1.0580555549999999</v>
      </c>
      <c r="O5917">
        <v>0</v>
      </c>
      <c r="P5917">
        <v>228</v>
      </c>
      <c r="Q5917">
        <v>0</v>
      </c>
      <c r="R5917">
        <v>0</v>
      </c>
      <c r="S5917">
        <v>0</v>
      </c>
      <c r="T5917">
        <v>30</v>
      </c>
      <c r="U5917">
        <v>0</v>
      </c>
      <c r="V5917">
        <v>0</v>
      </c>
      <c r="W5917">
        <v>0</v>
      </c>
      <c r="X5917">
        <v>65.978314535758543</v>
      </c>
      <c r="Y5917">
        <v>0</v>
      </c>
      <c r="Z5917">
        <v>0</v>
      </c>
      <c r="AA5917">
        <v>0</v>
      </c>
      <c r="AB5917">
        <v>22.358353401357622</v>
      </c>
      <c r="AC5917">
        <v>0</v>
      </c>
      <c r="AD5917">
        <v>0</v>
      </c>
      <c r="AE5917">
        <v>88.336667937116161</v>
      </c>
    </row>
    <row r="5918" spans="1:31" x14ac:dyDescent="0.25">
      <c r="A5918">
        <v>1818898</v>
      </c>
      <c r="B5918">
        <v>1</v>
      </c>
      <c r="C5918" t="s">
        <v>80</v>
      </c>
      <c r="D5918" t="s">
        <v>100</v>
      </c>
      <c r="E5918" t="s">
        <v>146</v>
      </c>
      <c r="F5918" t="s">
        <v>17068</v>
      </c>
      <c r="G5918" t="s">
        <v>170</v>
      </c>
      <c r="H5918" t="s">
        <v>143</v>
      </c>
      <c r="I5918" t="s">
        <v>135</v>
      </c>
      <c r="J5918" t="s">
        <v>136</v>
      </c>
      <c r="K5918" t="s">
        <v>137</v>
      </c>
      <c r="L5918" t="s">
        <v>17069</v>
      </c>
      <c r="M5918" t="s">
        <v>17070</v>
      </c>
      <c r="N5918">
        <v>1.146111111</v>
      </c>
      <c r="O5918">
        <v>0</v>
      </c>
      <c r="P5918">
        <v>0</v>
      </c>
      <c r="Q5918">
        <v>0</v>
      </c>
      <c r="R5918">
        <v>1</v>
      </c>
      <c r="S5918">
        <v>0</v>
      </c>
      <c r="T5918">
        <v>23</v>
      </c>
      <c r="U5918">
        <v>0</v>
      </c>
      <c r="V5918">
        <v>5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51.617617045911359</v>
      </c>
      <c r="AC5918">
        <v>0</v>
      </c>
      <c r="AD5918">
        <v>41.327232893075568</v>
      </c>
      <c r="AE5918">
        <v>92.94484993898692</v>
      </c>
    </row>
    <row r="5919" spans="1:31" x14ac:dyDescent="0.25">
      <c r="A5919">
        <v>1818899</v>
      </c>
      <c r="B5919">
        <v>1</v>
      </c>
      <c r="C5919" t="s">
        <v>81</v>
      </c>
      <c r="D5919" t="s">
        <v>118</v>
      </c>
      <c r="E5919" t="s">
        <v>146</v>
      </c>
      <c r="F5919" t="s">
        <v>4075</v>
      </c>
      <c r="G5919" t="s">
        <v>593</v>
      </c>
      <c r="H5919" t="s">
        <v>143</v>
      </c>
      <c r="I5919" t="s">
        <v>135</v>
      </c>
      <c r="J5919" t="s">
        <v>136</v>
      </c>
      <c r="K5919" t="s">
        <v>137</v>
      </c>
      <c r="L5919" t="s">
        <v>17071</v>
      </c>
      <c r="M5919" t="s">
        <v>17072</v>
      </c>
      <c r="N5919">
        <v>2.4002777769999999</v>
      </c>
      <c r="O5919">
        <v>0</v>
      </c>
      <c r="P5919">
        <v>0</v>
      </c>
      <c r="Q5919">
        <v>0</v>
      </c>
      <c r="R5919">
        <v>7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2.6101330598791805</v>
      </c>
      <c r="AA5919">
        <v>0</v>
      </c>
      <c r="AB5919">
        <v>0</v>
      </c>
      <c r="AC5919">
        <v>0</v>
      </c>
      <c r="AD5919">
        <v>0</v>
      </c>
      <c r="AE5919">
        <v>2.6101330598791805</v>
      </c>
    </row>
    <row r="5920" spans="1:31" x14ac:dyDescent="0.25">
      <c r="A5920">
        <v>1818902</v>
      </c>
      <c r="B5920">
        <v>1</v>
      </c>
      <c r="C5920" t="s">
        <v>80</v>
      </c>
      <c r="D5920" t="s">
        <v>96</v>
      </c>
      <c r="E5920" t="s">
        <v>291</v>
      </c>
      <c r="F5920" t="s">
        <v>17073</v>
      </c>
      <c r="G5920" t="s">
        <v>279</v>
      </c>
      <c r="H5920" t="s">
        <v>134</v>
      </c>
      <c r="I5920" t="s">
        <v>135</v>
      </c>
      <c r="J5920" t="s">
        <v>136</v>
      </c>
      <c r="K5920" t="s">
        <v>137</v>
      </c>
      <c r="L5920" t="s">
        <v>17074</v>
      </c>
      <c r="M5920" t="s">
        <v>17075</v>
      </c>
      <c r="N5920">
        <v>0.65055555499999995</v>
      </c>
      <c r="O5920">
        <v>0</v>
      </c>
      <c r="P5920">
        <v>271</v>
      </c>
      <c r="Q5920">
        <v>0</v>
      </c>
      <c r="R5920">
        <v>0</v>
      </c>
      <c r="S5920">
        <v>0</v>
      </c>
      <c r="T5920">
        <v>26</v>
      </c>
      <c r="U5920">
        <v>0</v>
      </c>
      <c r="V5920">
        <v>0</v>
      </c>
      <c r="W5920">
        <v>0</v>
      </c>
      <c r="X5920">
        <v>48.860690590417065</v>
      </c>
      <c r="Y5920">
        <v>0</v>
      </c>
      <c r="Z5920">
        <v>0</v>
      </c>
      <c r="AA5920">
        <v>0</v>
      </c>
      <c r="AB5920">
        <v>11.992394078694353</v>
      </c>
      <c r="AC5920">
        <v>0</v>
      </c>
      <c r="AD5920">
        <v>0</v>
      </c>
      <c r="AE5920">
        <v>60.853084669111418</v>
      </c>
    </row>
    <row r="5921" spans="1:31" x14ac:dyDescent="0.25">
      <c r="A5921">
        <v>1818903</v>
      </c>
      <c r="B5921">
        <v>1</v>
      </c>
      <c r="C5921" t="s">
        <v>81</v>
      </c>
      <c r="D5921" t="s">
        <v>127</v>
      </c>
      <c r="E5921" t="s">
        <v>131</v>
      </c>
      <c r="F5921" t="s">
        <v>17076</v>
      </c>
      <c r="G5921" t="s">
        <v>279</v>
      </c>
      <c r="H5921" t="s">
        <v>134</v>
      </c>
      <c r="I5921" t="s">
        <v>135</v>
      </c>
      <c r="J5921" t="s">
        <v>136</v>
      </c>
      <c r="K5921" t="s">
        <v>137</v>
      </c>
      <c r="L5921" t="s">
        <v>17077</v>
      </c>
      <c r="M5921" t="s">
        <v>17078</v>
      </c>
      <c r="N5921">
        <v>3.1155555549999998</v>
      </c>
      <c r="O5921">
        <v>0</v>
      </c>
      <c r="P5921">
        <v>2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1.0773143664143467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1.0773143664143467</v>
      </c>
    </row>
    <row r="5922" spans="1:31" x14ac:dyDescent="0.25">
      <c r="A5922">
        <v>1818907</v>
      </c>
      <c r="B5922">
        <v>1</v>
      </c>
      <c r="C5922" t="s">
        <v>80</v>
      </c>
      <c r="D5922" t="s">
        <v>96</v>
      </c>
      <c r="E5922" t="s">
        <v>146</v>
      </c>
      <c r="F5922" t="s">
        <v>17079</v>
      </c>
      <c r="G5922" t="s">
        <v>170</v>
      </c>
      <c r="H5922" t="s">
        <v>143</v>
      </c>
      <c r="I5922" t="s">
        <v>135</v>
      </c>
      <c r="J5922" t="s">
        <v>136</v>
      </c>
      <c r="K5922" t="s">
        <v>137</v>
      </c>
      <c r="L5922" t="s">
        <v>17080</v>
      </c>
      <c r="M5922" t="s">
        <v>17081</v>
      </c>
      <c r="N5922">
        <v>1.197777777</v>
      </c>
      <c r="O5922">
        <v>0</v>
      </c>
      <c r="P5922">
        <v>42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9.5601728867717846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9.5601728867717846</v>
      </c>
    </row>
    <row r="5923" spans="1:31" x14ac:dyDescent="0.25">
      <c r="A5923">
        <v>1818910</v>
      </c>
      <c r="B5923">
        <v>1</v>
      </c>
      <c r="C5923" t="s">
        <v>80</v>
      </c>
      <c r="D5923" t="s">
        <v>96</v>
      </c>
      <c r="E5923" t="s">
        <v>131</v>
      </c>
      <c r="F5923" t="s">
        <v>17082</v>
      </c>
      <c r="G5923" t="s">
        <v>231</v>
      </c>
      <c r="H5923" t="s">
        <v>134</v>
      </c>
      <c r="I5923" t="s">
        <v>135</v>
      </c>
      <c r="J5923" t="s">
        <v>136</v>
      </c>
      <c r="K5923" t="s">
        <v>137</v>
      </c>
      <c r="L5923" t="s">
        <v>17083</v>
      </c>
      <c r="M5923" t="s">
        <v>17084</v>
      </c>
      <c r="N5923">
        <v>6.2369444439999997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</row>
    <row r="5924" spans="1:31" x14ac:dyDescent="0.25">
      <c r="A5924">
        <v>1818911</v>
      </c>
      <c r="B5924">
        <v>1</v>
      </c>
      <c r="C5924" t="s">
        <v>80</v>
      </c>
      <c r="D5924" t="s">
        <v>103</v>
      </c>
      <c r="E5924" t="s">
        <v>131</v>
      </c>
      <c r="F5924" t="s">
        <v>17085</v>
      </c>
      <c r="G5924" t="s">
        <v>148</v>
      </c>
      <c r="H5924" t="s">
        <v>134</v>
      </c>
      <c r="I5924" t="s">
        <v>135</v>
      </c>
      <c r="J5924" t="s">
        <v>136</v>
      </c>
      <c r="K5924" t="s">
        <v>137</v>
      </c>
      <c r="L5924" t="s">
        <v>17086</v>
      </c>
      <c r="M5924" t="s">
        <v>17087</v>
      </c>
      <c r="N5924">
        <v>2.863888888</v>
      </c>
      <c r="O5924">
        <v>0</v>
      </c>
      <c r="P5924">
        <v>7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4.629399468238935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4.629399468238935</v>
      </c>
    </row>
    <row r="5925" spans="1:31" x14ac:dyDescent="0.25">
      <c r="A5925">
        <v>1818915</v>
      </c>
      <c r="B5925">
        <v>1</v>
      </c>
      <c r="C5925" t="s">
        <v>80</v>
      </c>
      <c r="D5925" t="s">
        <v>99</v>
      </c>
      <c r="E5925" t="s">
        <v>131</v>
      </c>
      <c r="F5925" t="s">
        <v>17088</v>
      </c>
      <c r="G5925" t="s">
        <v>133</v>
      </c>
      <c r="H5925" t="s">
        <v>134</v>
      </c>
      <c r="I5925" t="s">
        <v>135</v>
      </c>
      <c r="J5925" t="s">
        <v>136</v>
      </c>
      <c r="K5925" t="s">
        <v>137</v>
      </c>
      <c r="L5925" t="s">
        <v>17089</v>
      </c>
      <c r="M5925" t="s">
        <v>17090</v>
      </c>
      <c r="N5925">
        <v>5.8025000000000002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3.6426561927525904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3.6426561927525904</v>
      </c>
    </row>
    <row r="5926" spans="1:31" x14ac:dyDescent="0.25">
      <c r="A5926">
        <v>1818917</v>
      </c>
      <c r="B5926">
        <v>1</v>
      </c>
      <c r="C5926" t="s">
        <v>81</v>
      </c>
      <c r="D5926" t="s">
        <v>112</v>
      </c>
      <c r="E5926" t="s">
        <v>131</v>
      </c>
      <c r="F5926" t="s">
        <v>17091</v>
      </c>
      <c r="G5926" t="s">
        <v>231</v>
      </c>
      <c r="H5926" t="s">
        <v>134</v>
      </c>
      <c r="I5926" t="s">
        <v>135</v>
      </c>
      <c r="J5926" t="s">
        <v>136</v>
      </c>
      <c r="K5926" t="s">
        <v>137</v>
      </c>
      <c r="L5926" t="s">
        <v>17092</v>
      </c>
      <c r="M5926" t="s">
        <v>17093</v>
      </c>
      <c r="N5926">
        <v>2.1397222220000001</v>
      </c>
      <c r="O5926">
        <v>0</v>
      </c>
      <c r="P5926">
        <v>2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1.4661839703566113E-2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1.4661839703566113E-2</v>
      </c>
    </row>
    <row r="5927" spans="1:31" x14ac:dyDescent="0.25">
      <c r="A5927">
        <v>1818922</v>
      </c>
      <c r="B5927">
        <v>1</v>
      </c>
      <c r="C5927" t="s">
        <v>80</v>
      </c>
      <c r="D5927" t="s">
        <v>84</v>
      </c>
      <c r="E5927" t="s">
        <v>131</v>
      </c>
      <c r="F5927" t="s">
        <v>17094</v>
      </c>
      <c r="G5927" t="s">
        <v>231</v>
      </c>
      <c r="H5927" t="s">
        <v>134</v>
      </c>
      <c r="I5927" t="s">
        <v>135</v>
      </c>
      <c r="J5927" t="s">
        <v>136</v>
      </c>
      <c r="K5927" t="s">
        <v>137</v>
      </c>
      <c r="L5927" t="s">
        <v>17095</v>
      </c>
      <c r="M5927" t="s">
        <v>17096</v>
      </c>
      <c r="N5927">
        <v>1.4244444439999999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1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0.83529530380775008</v>
      </c>
      <c r="AC5927">
        <v>0</v>
      </c>
      <c r="AD5927">
        <v>0</v>
      </c>
      <c r="AE5927">
        <v>0.83529530380775008</v>
      </c>
    </row>
    <row r="5928" spans="1:31" x14ac:dyDescent="0.25">
      <c r="A5928">
        <v>1818927</v>
      </c>
      <c r="B5928">
        <v>1</v>
      </c>
      <c r="C5928" t="s">
        <v>80</v>
      </c>
      <c r="D5928" t="s">
        <v>93</v>
      </c>
      <c r="E5928" t="s">
        <v>131</v>
      </c>
      <c r="F5928" t="s">
        <v>17097</v>
      </c>
      <c r="G5928" t="s">
        <v>231</v>
      </c>
      <c r="H5928" t="s">
        <v>134</v>
      </c>
      <c r="I5928" t="s">
        <v>135</v>
      </c>
      <c r="J5928" t="s">
        <v>136</v>
      </c>
      <c r="K5928" t="s">
        <v>137</v>
      </c>
      <c r="L5928" t="s">
        <v>17098</v>
      </c>
      <c r="M5928" t="s">
        <v>17099</v>
      </c>
      <c r="N5928">
        <v>2.900833333</v>
      </c>
      <c r="O5928">
        <v>0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</row>
    <row r="5929" spans="1:31" x14ac:dyDescent="0.25">
      <c r="A5929">
        <v>1818932</v>
      </c>
      <c r="B5929">
        <v>1</v>
      </c>
      <c r="C5929" t="s">
        <v>80</v>
      </c>
      <c r="D5929" t="s">
        <v>104</v>
      </c>
      <c r="E5929" t="s">
        <v>193</v>
      </c>
      <c r="F5929" t="s">
        <v>17100</v>
      </c>
      <c r="G5929" t="s">
        <v>373</v>
      </c>
      <c r="H5929" t="s">
        <v>134</v>
      </c>
      <c r="I5929" t="s">
        <v>135</v>
      </c>
      <c r="J5929" t="s">
        <v>136</v>
      </c>
      <c r="K5929" t="s">
        <v>137</v>
      </c>
      <c r="L5929" t="s">
        <v>17101</v>
      </c>
      <c r="M5929" t="s">
        <v>17102</v>
      </c>
      <c r="N5929">
        <v>3.1530555549999999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1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7.7591425708439266</v>
      </c>
      <c r="AC5929">
        <v>0</v>
      </c>
      <c r="AD5929">
        <v>0</v>
      </c>
      <c r="AE5929">
        <v>7.7591425708439266</v>
      </c>
    </row>
    <row r="5930" spans="1:31" x14ac:dyDescent="0.25">
      <c r="A5930">
        <v>1818935</v>
      </c>
      <c r="B5930">
        <v>1</v>
      </c>
      <c r="C5930" t="s">
        <v>80</v>
      </c>
      <c r="D5930" t="s">
        <v>85</v>
      </c>
      <c r="E5930" t="s">
        <v>131</v>
      </c>
      <c r="F5930" t="s">
        <v>17103</v>
      </c>
      <c r="G5930" t="s">
        <v>133</v>
      </c>
      <c r="H5930" t="s">
        <v>134</v>
      </c>
      <c r="I5930" t="s">
        <v>135</v>
      </c>
      <c r="J5930" t="s">
        <v>136</v>
      </c>
      <c r="K5930" t="s">
        <v>137</v>
      </c>
      <c r="L5930" t="s">
        <v>17104</v>
      </c>
      <c r="M5930" t="s">
        <v>17105</v>
      </c>
      <c r="N5930">
        <v>4.2858333330000002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1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2.5342945603684055</v>
      </c>
      <c r="AC5930">
        <v>0</v>
      </c>
      <c r="AD5930">
        <v>0</v>
      </c>
      <c r="AE5930">
        <v>2.5342945603684055</v>
      </c>
    </row>
    <row r="5931" spans="1:31" x14ac:dyDescent="0.25">
      <c r="A5931">
        <v>1818939</v>
      </c>
      <c r="B5931">
        <v>1</v>
      </c>
      <c r="C5931" t="s">
        <v>80</v>
      </c>
      <c r="D5931" t="s">
        <v>108</v>
      </c>
      <c r="E5931" t="s">
        <v>140</v>
      </c>
      <c r="F5931" t="s">
        <v>17055</v>
      </c>
      <c r="G5931" t="s">
        <v>593</v>
      </c>
      <c r="H5931" t="s">
        <v>143</v>
      </c>
      <c r="I5931" t="s">
        <v>135</v>
      </c>
      <c r="J5931" t="s">
        <v>136</v>
      </c>
      <c r="K5931" t="s">
        <v>137</v>
      </c>
      <c r="L5931" t="s">
        <v>17106</v>
      </c>
      <c r="M5931" t="s">
        <v>17107</v>
      </c>
      <c r="N5931">
        <v>0.46444444400000001</v>
      </c>
      <c r="O5931">
        <v>0</v>
      </c>
      <c r="P5931">
        <v>1818</v>
      </c>
      <c r="Q5931">
        <v>2</v>
      </c>
      <c r="R5931">
        <v>377</v>
      </c>
      <c r="S5931">
        <v>13</v>
      </c>
      <c r="T5931">
        <v>197</v>
      </c>
      <c r="U5931">
        <v>0</v>
      </c>
      <c r="V5931">
        <v>0</v>
      </c>
      <c r="W5931">
        <v>0</v>
      </c>
      <c r="X5931">
        <v>114.12789844232967</v>
      </c>
      <c r="Y5931">
        <v>0.55339699051589331</v>
      </c>
      <c r="Z5931">
        <v>14.012182189787179</v>
      </c>
      <c r="AA5931">
        <v>32.732054174792275</v>
      </c>
      <c r="AB5931">
        <v>83.097643949926407</v>
      </c>
      <c r="AC5931">
        <v>0</v>
      </c>
      <c r="AD5931">
        <v>0</v>
      </c>
      <c r="AE5931">
        <v>244.52317574735142</v>
      </c>
    </row>
    <row r="5932" spans="1:31" x14ac:dyDescent="0.25">
      <c r="A5932">
        <v>1818943</v>
      </c>
      <c r="B5932">
        <v>1</v>
      </c>
      <c r="C5932" t="s">
        <v>80</v>
      </c>
      <c r="D5932" t="s">
        <v>93</v>
      </c>
      <c r="E5932" t="s">
        <v>131</v>
      </c>
      <c r="F5932" t="s">
        <v>17108</v>
      </c>
      <c r="G5932" t="s">
        <v>231</v>
      </c>
      <c r="H5932" t="s">
        <v>134</v>
      </c>
      <c r="I5932" t="s">
        <v>135</v>
      </c>
      <c r="J5932" t="s">
        <v>136</v>
      </c>
      <c r="K5932" t="s">
        <v>137</v>
      </c>
      <c r="L5932" t="s">
        <v>17109</v>
      </c>
      <c r="M5932" t="s">
        <v>17110</v>
      </c>
      <c r="N5932">
        <v>4.9011111109999996</v>
      </c>
      <c r="O5932">
        <v>0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3.9012329320001582</v>
      </c>
      <c r="AA5932">
        <v>0</v>
      </c>
      <c r="AB5932">
        <v>0</v>
      </c>
      <c r="AC5932">
        <v>0</v>
      </c>
      <c r="AD5932">
        <v>0</v>
      </c>
      <c r="AE5932">
        <v>3.9012329320001582</v>
      </c>
    </row>
    <row r="5933" spans="1:31" x14ac:dyDescent="0.25">
      <c r="A5933">
        <v>1818944</v>
      </c>
      <c r="B5933">
        <v>1</v>
      </c>
      <c r="C5933" t="s">
        <v>80</v>
      </c>
      <c r="D5933" t="s">
        <v>96</v>
      </c>
      <c r="E5933" t="s">
        <v>176</v>
      </c>
      <c r="F5933" t="s">
        <v>17111</v>
      </c>
      <c r="G5933" t="s">
        <v>170</v>
      </c>
      <c r="H5933" t="s">
        <v>143</v>
      </c>
      <c r="I5933" t="s">
        <v>135</v>
      </c>
      <c r="J5933" t="s">
        <v>136</v>
      </c>
      <c r="K5933" t="s">
        <v>137</v>
      </c>
      <c r="L5933" t="s">
        <v>17112</v>
      </c>
      <c r="M5933" t="s">
        <v>17113</v>
      </c>
      <c r="N5933">
        <v>0.58472222200000001</v>
      </c>
      <c r="O5933">
        <v>1</v>
      </c>
      <c r="P5933">
        <v>424</v>
      </c>
      <c r="Q5933">
        <v>0</v>
      </c>
      <c r="R5933">
        <v>0</v>
      </c>
      <c r="S5933">
        <v>1</v>
      </c>
      <c r="T5933">
        <v>9</v>
      </c>
      <c r="U5933">
        <v>0</v>
      </c>
      <c r="V5933">
        <v>0</v>
      </c>
      <c r="W5933">
        <v>7.0954615198704154</v>
      </c>
      <c r="X5933">
        <v>60.68537751905837</v>
      </c>
      <c r="Y5933">
        <v>0</v>
      </c>
      <c r="Z5933">
        <v>0</v>
      </c>
      <c r="AA5933">
        <v>4.4338948906110485</v>
      </c>
      <c r="AB5933">
        <v>8.1262876440884089</v>
      </c>
      <c r="AC5933">
        <v>0</v>
      </c>
      <c r="AD5933">
        <v>0</v>
      </c>
      <c r="AE5933">
        <v>80.34102157362824</v>
      </c>
    </row>
    <row r="5934" spans="1:31" x14ac:dyDescent="0.25">
      <c r="A5934">
        <v>1818945</v>
      </c>
      <c r="B5934">
        <v>1</v>
      </c>
      <c r="C5934" t="s">
        <v>80</v>
      </c>
      <c r="D5934" t="s">
        <v>92</v>
      </c>
      <c r="E5934" t="s">
        <v>131</v>
      </c>
      <c r="F5934" t="s">
        <v>17114</v>
      </c>
      <c r="G5934" t="s">
        <v>133</v>
      </c>
      <c r="H5934" t="s">
        <v>134</v>
      </c>
      <c r="I5934" t="s">
        <v>135</v>
      </c>
      <c r="J5934" t="s">
        <v>136</v>
      </c>
      <c r="K5934" t="s">
        <v>137</v>
      </c>
      <c r="L5934" t="s">
        <v>17115</v>
      </c>
      <c r="M5934" t="s">
        <v>17116</v>
      </c>
      <c r="N5934">
        <v>1.303055555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1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11.164932163937035</v>
      </c>
      <c r="AC5934">
        <v>0</v>
      </c>
      <c r="AD5934">
        <v>0</v>
      </c>
      <c r="AE5934">
        <v>11.164932163937035</v>
      </c>
    </row>
    <row r="5935" spans="1:31" x14ac:dyDescent="0.25">
      <c r="A5935">
        <v>1818946</v>
      </c>
      <c r="B5935">
        <v>1</v>
      </c>
      <c r="C5935" t="s">
        <v>80</v>
      </c>
      <c r="D5935" t="s">
        <v>103</v>
      </c>
      <c r="E5935" t="s">
        <v>326</v>
      </c>
      <c r="F5935" t="s">
        <v>17117</v>
      </c>
      <c r="G5935" t="s">
        <v>299</v>
      </c>
      <c r="H5935" t="s">
        <v>134</v>
      </c>
      <c r="I5935" t="s">
        <v>135</v>
      </c>
      <c r="J5935" t="s">
        <v>136</v>
      </c>
      <c r="K5935" t="s">
        <v>137</v>
      </c>
      <c r="L5935" t="s">
        <v>17118</v>
      </c>
      <c r="M5935" t="s">
        <v>17119</v>
      </c>
      <c r="N5935">
        <v>1.2522222220000001</v>
      </c>
      <c r="O5935">
        <v>0</v>
      </c>
      <c r="P5935">
        <v>88</v>
      </c>
      <c r="Q5935">
        <v>0</v>
      </c>
      <c r="R5935">
        <v>0</v>
      </c>
      <c r="S5935">
        <v>0</v>
      </c>
      <c r="T5935">
        <v>12</v>
      </c>
      <c r="U5935">
        <v>0</v>
      </c>
      <c r="V5935">
        <v>0</v>
      </c>
      <c r="W5935">
        <v>0</v>
      </c>
      <c r="X5935">
        <v>25.640543487508825</v>
      </c>
      <c r="Y5935">
        <v>0</v>
      </c>
      <c r="Z5935">
        <v>0</v>
      </c>
      <c r="AA5935">
        <v>0</v>
      </c>
      <c r="AB5935">
        <v>19.642645849783548</v>
      </c>
      <c r="AC5935">
        <v>0</v>
      </c>
      <c r="AD5935">
        <v>0</v>
      </c>
      <c r="AE5935">
        <v>45.28318933729237</v>
      </c>
    </row>
    <row r="5936" spans="1:31" x14ac:dyDescent="0.25">
      <c r="A5936">
        <v>1818951</v>
      </c>
      <c r="B5936">
        <v>1</v>
      </c>
      <c r="C5936" t="s">
        <v>81</v>
      </c>
      <c r="D5936" t="s">
        <v>127</v>
      </c>
      <c r="E5936" t="s">
        <v>131</v>
      </c>
      <c r="F5936" t="s">
        <v>17120</v>
      </c>
      <c r="G5936" t="s">
        <v>231</v>
      </c>
      <c r="H5936" t="s">
        <v>134</v>
      </c>
      <c r="I5936" t="s">
        <v>135</v>
      </c>
      <c r="J5936" t="s">
        <v>136</v>
      </c>
      <c r="K5936" t="s">
        <v>137</v>
      </c>
      <c r="L5936" t="s">
        <v>17121</v>
      </c>
      <c r="M5936" t="s">
        <v>17122</v>
      </c>
      <c r="N5936">
        <v>1.988888888</v>
      </c>
      <c r="O5936">
        <v>0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0.14468091957763834</v>
      </c>
      <c r="AA5936">
        <v>0</v>
      </c>
      <c r="AB5936">
        <v>0</v>
      </c>
      <c r="AC5936">
        <v>0</v>
      </c>
      <c r="AD5936">
        <v>0</v>
      </c>
      <c r="AE5936">
        <v>0.14468091957763834</v>
      </c>
    </row>
    <row r="5937" spans="1:31" x14ac:dyDescent="0.25">
      <c r="A5937">
        <v>1818952</v>
      </c>
      <c r="B5937">
        <v>1</v>
      </c>
      <c r="C5937" t="s">
        <v>80</v>
      </c>
      <c r="D5937" t="s">
        <v>92</v>
      </c>
      <c r="E5937" t="s">
        <v>146</v>
      </c>
      <c r="F5937" t="s">
        <v>3535</v>
      </c>
      <c r="G5937" t="s">
        <v>170</v>
      </c>
      <c r="H5937" t="s">
        <v>143</v>
      </c>
      <c r="I5937" t="s">
        <v>135</v>
      </c>
      <c r="J5937" t="s">
        <v>136</v>
      </c>
      <c r="K5937" t="s">
        <v>137</v>
      </c>
      <c r="L5937" t="s">
        <v>17123</v>
      </c>
      <c r="M5937" t="s">
        <v>17124</v>
      </c>
      <c r="N5937">
        <v>1.9641666659999999</v>
      </c>
      <c r="O5937">
        <v>0</v>
      </c>
      <c r="P5937">
        <v>68</v>
      </c>
      <c r="Q5937">
        <v>0</v>
      </c>
      <c r="R5937">
        <v>46</v>
      </c>
      <c r="S5937">
        <v>0</v>
      </c>
      <c r="T5937">
        <v>6</v>
      </c>
      <c r="U5937">
        <v>0</v>
      </c>
      <c r="V5937">
        <v>0</v>
      </c>
      <c r="W5937">
        <v>0</v>
      </c>
      <c r="X5937">
        <v>26.950313465803749</v>
      </c>
      <c r="Y5937">
        <v>0</v>
      </c>
      <c r="Z5937">
        <v>23.562515271468783</v>
      </c>
      <c r="AA5937">
        <v>0</v>
      </c>
      <c r="AB5937">
        <v>11.987113529291367</v>
      </c>
      <c r="AC5937">
        <v>0</v>
      </c>
      <c r="AD5937">
        <v>0</v>
      </c>
      <c r="AE5937">
        <v>62.499942266563892</v>
      </c>
    </row>
    <row r="5938" spans="1:31" x14ac:dyDescent="0.25">
      <c r="A5938">
        <v>1818953</v>
      </c>
      <c r="B5938">
        <v>1</v>
      </c>
      <c r="C5938" t="s">
        <v>80</v>
      </c>
      <c r="D5938" t="s">
        <v>82</v>
      </c>
      <c r="E5938" t="s">
        <v>131</v>
      </c>
      <c r="F5938" t="s">
        <v>17125</v>
      </c>
      <c r="G5938" t="s">
        <v>231</v>
      </c>
      <c r="H5938" t="s">
        <v>134</v>
      </c>
      <c r="I5938" t="s">
        <v>135</v>
      </c>
      <c r="J5938" t="s">
        <v>136</v>
      </c>
      <c r="K5938" t="s">
        <v>137</v>
      </c>
      <c r="L5938" t="s">
        <v>17126</v>
      </c>
      <c r="M5938" t="s">
        <v>17127</v>
      </c>
      <c r="N5938">
        <v>3.088333333</v>
      </c>
      <c r="O5938">
        <v>0</v>
      </c>
      <c r="P5938">
        <v>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0.67311882315116445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0.67311882315116445</v>
      </c>
    </row>
    <row r="5939" spans="1:31" x14ac:dyDescent="0.25">
      <c r="A5939">
        <v>1818955</v>
      </c>
      <c r="B5939">
        <v>1</v>
      </c>
      <c r="C5939" t="s">
        <v>80</v>
      </c>
      <c r="D5939" t="s">
        <v>93</v>
      </c>
      <c r="E5939" t="s">
        <v>131</v>
      </c>
      <c r="F5939" t="s">
        <v>17128</v>
      </c>
      <c r="G5939" t="s">
        <v>231</v>
      </c>
      <c r="H5939" t="s">
        <v>134</v>
      </c>
      <c r="I5939" t="s">
        <v>135</v>
      </c>
      <c r="J5939" t="s">
        <v>136</v>
      </c>
      <c r="K5939" t="s">
        <v>137</v>
      </c>
      <c r="L5939" t="s">
        <v>17129</v>
      </c>
      <c r="M5939" t="s">
        <v>17130</v>
      </c>
      <c r="N5939">
        <v>1.19</v>
      </c>
      <c r="O5939">
        <v>0</v>
      </c>
      <c r="P5939">
        <v>0</v>
      </c>
      <c r="Q5939">
        <v>0</v>
      </c>
      <c r="R5939">
        <v>2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0.66591555823999993</v>
      </c>
      <c r="AA5939">
        <v>0</v>
      </c>
      <c r="AB5939">
        <v>0</v>
      </c>
      <c r="AC5939">
        <v>0</v>
      </c>
      <c r="AD5939">
        <v>0</v>
      </c>
      <c r="AE5939">
        <v>0.66591555823999993</v>
      </c>
    </row>
    <row r="5940" spans="1:31" x14ac:dyDescent="0.25">
      <c r="A5940">
        <v>1818962</v>
      </c>
      <c r="B5940">
        <v>1</v>
      </c>
      <c r="C5940" t="s">
        <v>81</v>
      </c>
      <c r="D5940" t="s">
        <v>127</v>
      </c>
      <c r="E5940" t="s">
        <v>131</v>
      </c>
      <c r="F5940" t="s">
        <v>17131</v>
      </c>
      <c r="G5940" t="s">
        <v>209</v>
      </c>
      <c r="H5940" t="s">
        <v>134</v>
      </c>
      <c r="I5940" t="s">
        <v>135</v>
      </c>
      <c r="J5940" t="s">
        <v>136</v>
      </c>
      <c r="K5940" t="s">
        <v>137</v>
      </c>
      <c r="L5940" t="s">
        <v>17132</v>
      </c>
      <c r="M5940" t="s">
        <v>17133</v>
      </c>
      <c r="N5940">
        <v>0.43277777699999997</v>
      </c>
      <c r="O5940">
        <v>0</v>
      </c>
      <c r="P5940">
        <v>3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0.15639932250573557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0.15639932250573557</v>
      </c>
    </row>
    <row r="5941" spans="1:31" x14ac:dyDescent="0.25">
      <c r="A5941">
        <v>1818966</v>
      </c>
      <c r="B5941">
        <v>1</v>
      </c>
      <c r="C5941" t="s">
        <v>80</v>
      </c>
      <c r="D5941" t="s">
        <v>99</v>
      </c>
      <c r="E5941" t="s">
        <v>193</v>
      </c>
      <c r="F5941" t="s">
        <v>17134</v>
      </c>
      <c r="G5941" t="s">
        <v>235</v>
      </c>
      <c r="H5941" t="s">
        <v>134</v>
      </c>
      <c r="I5941" t="s">
        <v>135</v>
      </c>
      <c r="J5941" t="s">
        <v>136</v>
      </c>
      <c r="K5941" t="s">
        <v>137</v>
      </c>
      <c r="L5941" t="s">
        <v>17135</v>
      </c>
      <c r="M5941" t="s">
        <v>17136</v>
      </c>
      <c r="N5941">
        <v>5.0247222220000003</v>
      </c>
      <c r="O5941">
        <v>0</v>
      </c>
      <c r="P5941">
        <v>50</v>
      </c>
      <c r="Q5941">
        <v>0</v>
      </c>
      <c r="R5941">
        <v>0</v>
      </c>
      <c r="S5941">
        <v>0</v>
      </c>
      <c r="T5941">
        <v>4</v>
      </c>
      <c r="U5941">
        <v>0</v>
      </c>
      <c r="V5941">
        <v>0</v>
      </c>
      <c r="W5941">
        <v>0</v>
      </c>
      <c r="X5941">
        <v>58.747947550058512</v>
      </c>
      <c r="Y5941">
        <v>0</v>
      </c>
      <c r="Z5941">
        <v>0</v>
      </c>
      <c r="AA5941">
        <v>0</v>
      </c>
      <c r="AB5941">
        <v>45.424115353327871</v>
      </c>
      <c r="AC5941">
        <v>0</v>
      </c>
      <c r="AD5941">
        <v>0</v>
      </c>
      <c r="AE5941">
        <v>104.17206290338638</v>
      </c>
    </row>
    <row r="5942" spans="1:31" x14ac:dyDescent="0.25">
      <c r="A5942">
        <v>1818974</v>
      </c>
      <c r="B5942">
        <v>1</v>
      </c>
      <c r="C5942" t="s">
        <v>80</v>
      </c>
      <c r="D5942" t="s">
        <v>97</v>
      </c>
      <c r="E5942" t="s">
        <v>131</v>
      </c>
      <c r="F5942" t="s">
        <v>17137</v>
      </c>
      <c r="G5942" t="s">
        <v>231</v>
      </c>
      <c r="H5942" t="s">
        <v>134</v>
      </c>
      <c r="I5942" t="s">
        <v>135</v>
      </c>
      <c r="J5942" t="s">
        <v>136</v>
      </c>
      <c r="K5942" t="s">
        <v>137</v>
      </c>
      <c r="L5942" t="s">
        <v>17138</v>
      </c>
      <c r="M5942" t="s">
        <v>17139</v>
      </c>
      <c r="N5942">
        <v>1.1291666659999999</v>
      </c>
      <c r="O5942">
        <v>0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0.12389894456157252</v>
      </c>
      <c r="AA5942">
        <v>0</v>
      </c>
      <c r="AB5942">
        <v>0</v>
      </c>
      <c r="AC5942">
        <v>0</v>
      </c>
      <c r="AD5942">
        <v>0</v>
      </c>
      <c r="AE5942">
        <v>0.12389894456157252</v>
      </c>
    </row>
    <row r="5943" spans="1:31" x14ac:dyDescent="0.25">
      <c r="A5943">
        <v>1818977</v>
      </c>
      <c r="B5943">
        <v>1</v>
      </c>
      <c r="C5943" t="s">
        <v>80</v>
      </c>
      <c r="D5943" t="s">
        <v>102</v>
      </c>
      <c r="E5943" t="s">
        <v>131</v>
      </c>
      <c r="F5943" t="s">
        <v>17140</v>
      </c>
      <c r="G5943" t="s">
        <v>209</v>
      </c>
      <c r="H5943" t="s">
        <v>134</v>
      </c>
      <c r="I5943" t="s">
        <v>135</v>
      </c>
      <c r="J5943" t="s">
        <v>136</v>
      </c>
      <c r="K5943" t="s">
        <v>137</v>
      </c>
      <c r="L5943" t="s">
        <v>17141</v>
      </c>
      <c r="M5943" t="s">
        <v>17142</v>
      </c>
      <c r="N5943">
        <v>0.90305555500000001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0.38512300086873563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0.38512300086873563</v>
      </c>
    </row>
    <row r="5944" spans="1:31" x14ac:dyDescent="0.25">
      <c r="A5944">
        <v>1818978</v>
      </c>
      <c r="B5944">
        <v>1</v>
      </c>
      <c r="C5944" t="s">
        <v>81</v>
      </c>
      <c r="D5944" t="s">
        <v>128</v>
      </c>
      <c r="E5944" t="s">
        <v>131</v>
      </c>
      <c r="F5944" t="s">
        <v>17143</v>
      </c>
      <c r="G5944" t="s">
        <v>231</v>
      </c>
      <c r="H5944" t="s">
        <v>134</v>
      </c>
      <c r="I5944" t="s">
        <v>135</v>
      </c>
      <c r="J5944" t="s">
        <v>136</v>
      </c>
      <c r="K5944" t="s">
        <v>137</v>
      </c>
      <c r="L5944" t="s">
        <v>17144</v>
      </c>
      <c r="M5944" t="s">
        <v>17145</v>
      </c>
      <c r="N5944">
        <v>4.863888888</v>
      </c>
      <c r="O5944">
        <v>0</v>
      </c>
      <c r="P5944">
        <v>1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1.1211224276696812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1.1211224276696812</v>
      </c>
    </row>
    <row r="5945" spans="1:31" x14ac:dyDescent="0.25">
      <c r="A5945">
        <v>1818979</v>
      </c>
      <c r="B5945">
        <v>1</v>
      </c>
      <c r="C5945" t="s">
        <v>80</v>
      </c>
      <c r="D5945" t="s">
        <v>83</v>
      </c>
      <c r="E5945" t="s">
        <v>131</v>
      </c>
      <c r="F5945" t="s">
        <v>17146</v>
      </c>
      <c r="G5945" t="s">
        <v>231</v>
      </c>
      <c r="H5945" t="s">
        <v>134</v>
      </c>
      <c r="I5945" t="s">
        <v>135</v>
      </c>
      <c r="J5945" t="s">
        <v>136</v>
      </c>
      <c r="K5945" t="s">
        <v>137</v>
      </c>
      <c r="L5945" t="s">
        <v>17147</v>
      </c>
      <c r="M5945" t="s">
        <v>17148</v>
      </c>
      <c r="N5945">
        <v>1.993333333</v>
      </c>
      <c r="O5945">
        <v>0</v>
      </c>
      <c r="P5945">
        <v>6</v>
      </c>
      <c r="Q5945">
        <v>0</v>
      </c>
      <c r="R5945">
        <v>0</v>
      </c>
      <c r="S5945">
        <v>0</v>
      </c>
      <c r="T5945">
        <v>1</v>
      </c>
      <c r="U5945">
        <v>0</v>
      </c>
      <c r="V5945">
        <v>0</v>
      </c>
      <c r="W5945">
        <v>0</v>
      </c>
      <c r="X5945">
        <v>1.5023117668844999</v>
      </c>
      <c r="Y5945">
        <v>0</v>
      </c>
      <c r="Z5945">
        <v>0</v>
      </c>
      <c r="AA5945">
        <v>0</v>
      </c>
      <c r="AB5945">
        <v>7.565217830281111E-2</v>
      </c>
      <c r="AC5945">
        <v>0</v>
      </c>
      <c r="AD5945">
        <v>0</v>
      </c>
      <c r="AE5945">
        <v>1.5779639451873109</v>
      </c>
    </row>
    <row r="5946" spans="1:31" x14ac:dyDescent="0.25">
      <c r="A5946">
        <v>1818980</v>
      </c>
      <c r="B5946">
        <v>1</v>
      </c>
      <c r="C5946" t="s">
        <v>80</v>
      </c>
      <c r="D5946" t="s">
        <v>96</v>
      </c>
      <c r="E5946" t="s">
        <v>131</v>
      </c>
      <c r="F5946" t="s">
        <v>17149</v>
      </c>
      <c r="G5946" t="s">
        <v>231</v>
      </c>
      <c r="H5946" t="s">
        <v>134</v>
      </c>
      <c r="I5946" t="s">
        <v>135</v>
      </c>
      <c r="J5946" t="s">
        <v>136</v>
      </c>
      <c r="K5946" t="s">
        <v>137</v>
      </c>
      <c r="L5946" t="s">
        <v>17150</v>
      </c>
      <c r="M5946" t="s">
        <v>17151</v>
      </c>
      <c r="N5946">
        <v>5.7155555549999999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5.3333955908206043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5.3333955908206043</v>
      </c>
    </row>
    <row r="5947" spans="1:31" x14ac:dyDescent="0.25">
      <c r="A5947">
        <v>1818981</v>
      </c>
      <c r="B5947">
        <v>1</v>
      </c>
      <c r="C5947" t="s">
        <v>81</v>
      </c>
      <c r="D5947" t="s">
        <v>120</v>
      </c>
      <c r="E5947" t="s">
        <v>193</v>
      </c>
      <c r="F5947" t="s">
        <v>15951</v>
      </c>
      <c r="G5947" t="s">
        <v>235</v>
      </c>
      <c r="H5947" t="s">
        <v>134</v>
      </c>
      <c r="I5947" t="s">
        <v>135</v>
      </c>
      <c r="J5947" t="s">
        <v>136</v>
      </c>
      <c r="K5947" t="s">
        <v>137</v>
      </c>
      <c r="L5947" t="s">
        <v>17152</v>
      </c>
      <c r="M5947" t="s">
        <v>17153</v>
      </c>
      <c r="N5947">
        <v>0.66194444399999997</v>
      </c>
      <c r="O5947">
        <v>0</v>
      </c>
      <c r="P5947">
        <v>51</v>
      </c>
      <c r="Q5947">
        <v>0</v>
      </c>
      <c r="R5947">
        <v>4</v>
      </c>
      <c r="S5947">
        <v>0</v>
      </c>
      <c r="T5947">
        <v>5</v>
      </c>
      <c r="U5947">
        <v>0</v>
      </c>
      <c r="V5947">
        <v>0</v>
      </c>
      <c r="W5947">
        <v>0</v>
      </c>
      <c r="X5947">
        <v>4.4392921180452456</v>
      </c>
      <c r="Y5947">
        <v>0</v>
      </c>
      <c r="Z5947">
        <v>0.24643994770878305</v>
      </c>
      <c r="AA5947">
        <v>0</v>
      </c>
      <c r="AB5947">
        <v>9.5494451774955549E-3</v>
      </c>
      <c r="AC5947">
        <v>0</v>
      </c>
      <c r="AD5947">
        <v>0</v>
      </c>
      <c r="AE5947">
        <v>4.6952815109315242</v>
      </c>
    </row>
    <row r="5948" spans="1:31" x14ac:dyDescent="0.25">
      <c r="A5948">
        <v>1818985</v>
      </c>
      <c r="B5948">
        <v>1</v>
      </c>
      <c r="C5948" t="s">
        <v>80</v>
      </c>
      <c r="D5948" t="s">
        <v>106</v>
      </c>
      <c r="E5948" t="s">
        <v>131</v>
      </c>
      <c r="F5948" t="s">
        <v>15937</v>
      </c>
      <c r="G5948" t="s">
        <v>209</v>
      </c>
      <c r="H5948" t="s">
        <v>134</v>
      </c>
      <c r="I5948" t="s">
        <v>135</v>
      </c>
      <c r="J5948" t="s">
        <v>136</v>
      </c>
      <c r="K5948" t="s">
        <v>137</v>
      </c>
      <c r="L5948" t="s">
        <v>17154</v>
      </c>
      <c r="M5948" t="s">
        <v>17155</v>
      </c>
      <c r="N5948">
        <v>2.6086111110000001</v>
      </c>
      <c r="O5948">
        <v>0</v>
      </c>
      <c r="P5948">
        <v>9</v>
      </c>
      <c r="Q5948">
        <v>0</v>
      </c>
      <c r="R5948">
        <v>0</v>
      </c>
      <c r="S5948">
        <v>0</v>
      </c>
      <c r="T5948">
        <v>2</v>
      </c>
      <c r="U5948">
        <v>0</v>
      </c>
      <c r="V5948">
        <v>0</v>
      </c>
      <c r="W5948">
        <v>0</v>
      </c>
      <c r="X5948">
        <v>4.7809621990074067</v>
      </c>
      <c r="Y5948">
        <v>0</v>
      </c>
      <c r="Z5948">
        <v>0</v>
      </c>
      <c r="AA5948">
        <v>0</v>
      </c>
      <c r="AB5948">
        <v>0.44169898384374001</v>
      </c>
      <c r="AC5948">
        <v>0</v>
      </c>
      <c r="AD5948">
        <v>0</v>
      </c>
      <c r="AE5948">
        <v>5.2226611828511471</v>
      </c>
    </row>
    <row r="5949" spans="1:31" x14ac:dyDescent="0.25">
      <c r="A5949">
        <v>1818987</v>
      </c>
      <c r="B5949">
        <v>1</v>
      </c>
      <c r="C5949" t="s">
        <v>80</v>
      </c>
      <c r="D5949" t="s">
        <v>92</v>
      </c>
      <c r="E5949" t="s">
        <v>146</v>
      </c>
      <c r="F5949" t="s">
        <v>17156</v>
      </c>
      <c r="G5949" t="s">
        <v>170</v>
      </c>
      <c r="H5949" t="s">
        <v>143</v>
      </c>
      <c r="I5949" t="s">
        <v>135</v>
      </c>
      <c r="J5949" t="s">
        <v>136</v>
      </c>
      <c r="K5949" t="s">
        <v>137</v>
      </c>
      <c r="L5949" t="s">
        <v>17157</v>
      </c>
      <c r="M5949" t="s">
        <v>17158</v>
      </c>
      <c r="N5949">
        <v>0.81583333300000005</v>
      </c>
      <c r="O5949">
        <v>0</v>
      </c>
      <c r="P5949">
        <v>183</v>
      </c>
      <c r="Q5949">
        <v>0</v>
      </c>
      <c r="R5949">
        <v>60</v>
      </c>
      <c r="S5949">
        <v>3</v>
      </c>
      <c r="T5949">
        <v>18</v>
      </c>
      <c r="U5949">
        <v>0</v>
      </c>
      <c r="V5949">
        <v>1</v>
      </c>
      <c r="W5949">
        <v>0</v>
      </c>
      <c r="X5949">
        <v>35.683552524841652</v>
      </c>
      <c r="Y5949">
        <v>0</v>
      </c>
      <c r="Z5949">
        <v>10.179738198037516</v>
      </c>
      <c r="AA5949">
        <v>7.4530748435560348</v>
      </c>
      <c r="AB5949">
        <v>21.229692946372808</v>
      </c>
      <c r="AC5949">
        <v>0</v>
      </c>
      <c r="AD5949">
        <v>0.15590574141345001</v>
      </c>
      <c r="AE5949">
        <v>74.701964254221465</v>
      </c>
    </row>
    <row r="5950" spans="1:31" x14ac:dyDescent="0.25">
      <c r="A5950">
        <v>1818988</v>
      </c>
      <c r="B5950">
        <v>1</v>
      </c>
      <c r="C5950" t="s">
        <v>80</v>
      </c>
      <c r="D5950" t="s">
        <v>84</v>
      </c>
      <c r="E5950" t="s">
        <v>131</v>
      </c>
      <c r="F5950" t="s">
        <v>17159</v>
      </c>
      <c r="G5950" t="s">
        <v>231</v>
      </c>
      <c r="H5950" t="s">
        <v>134</v>
      </c>
      <c r="I5950" t="s">
        <v>135</v>
      </c>
      <c r="J5950" t="s">
        <v>136</v>
      </c>
      <c r="K5950" t="s">
        <v>137</v>
      </c>
      <c r="L5950" t="s">
        <v>17160</v>
      </c>
      <c r="M5950" t="s">
        <v>17161</v>
      </c>
      <c r="N5950">
        <v>7.4755555549999997</v>
      </c>
      <c r="O5950">
        <v>0</v>
      </c>
      <c r="P5950">
        <v>4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7.2239375846289517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7.2239375846289517</v>
      </c>
    </row>
    <row r="5951" spans="1:31" x14ac:dyDescent="0.25">
      <c r="A5951">
        <v>1818992</v>
      </c>
      <c r="B5951">
        <v>1</v>
      </c>
      <c r="C5951" t="s">
        <v>80</v>
      </c>
      <c r="D5951" t="s">
        <v>83</v>
      </c>
      <c r="E5951" t="s">
        <v>339</v>
      </c>
      <c r="F5951" t="s">
        <v>17162</v>
      </c>
      <c r="G5951" t="s">
        <v>142</v>
      </c>
      <c r="H5951" t="s">
        <v>143</v>
      </c>
      <c r="I5951" t="s">
        <v>135</v>
      </c>
      <c r="J5951" t="s">
        <v>136</v>
      </c>
      <c r="K5951" t="s">
        <v>137</v>
      </c>
      <c r="L5951" t="s">
        <v>17163</v>
      </c>
      <c r="M5951" t="s">
        <v>17164</v>
      </c>
      <c r="N5951">
        <v>0.92638888799999997</v>
      </c>
      <c r="O5951">
        <v>0</v>
      </c>
      <c r="P5951">
        <v>2423</v>
      </c>
      <c r="Q5951">
        <v>0</v>
      </c>
      <c r="R5951">
        <v>2</v>
      </c>
      <c r="S5951">
        <v>2</v>
      </c>
      <c r="T5951">
        <v>81</v>
      </c>
      <c r="U5951">
        <v>0</v>
      </c>
      <c r="V5951">
        <v>1</v>
      </c>
      <c r="W5951">
        <v>0</v>
      </c>
      <c r="X5951">
        <v>812.61254314901748</v>
      </c>
      <c r="Y5951">
        <v>0</v>
      </c>
      <c r="Z5951">
        <v>0.35293328659833695</v>
      </c>
      <c r="AA5951">
        <v>85.503819501645637</v>
      </c>
      <c r="AB5951">
        <v>122.50850552216566</v>
      </c>
      <c r="AC5951">
        <v>0</v>
      </c>
      <c r="AD5951">
        <v>0.80403146654991509</v>
      </c>
      <c r="AE5951">
        <v>1021.781832925977</v>
      </c>
    </row>
    <row r="5952" spans="1:31" x14ac:dyDescent="0.25">
      <c r="A5952">
        <v>1818995</v>
      </c>
      <c r="B5952">
        <v>1</v>
      </c>
      <c r="C5952" t="s">
        <v>80</v>
      </c>
      <c r="D5952" t="s">
        <v>106</v>
      </c>
      <c r="E5952" t="s">
        <v>131</v>
      </c>
      <c r="F5952" t="s">
        <v>17165</v>
      </c>
      <c r="G5952" t="s">
        <v>209</v>
      </c>
      <c r="H5952" t="s">
        <v>134</v>
      </c>
      <c r="I5952" t="s">
        <v>135</v>
      </c>
      <c r="J5952" t="s">
        <v>136</v>
      </c>
      <c r="K5952" t="s">
        <v>137</v>
      </c>
      <c r="L5952" t="s">
        <v>17166</v>
      </c>
      <c r="M5952" t="s">
        <v>17167</v>
      </c>
      <c r="N5952">
        <v>2.543055555</v>
      </c>
      <c r="O5952">
        <v>0</v>
      </c>
      <c r="P5952">
        <v>0</v>
      </c>
      <c r="Q5952">
        <v>0</v>
      </c>
      <c r="R5952">
        <v>9</v>
      </c>
      <c r="S5952">
        <v>0</v>
      </c>
      <c r="T5952">
        <v>2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24.780108005155583</v>
      </c>
      <c r="AA5952">
        <v>0</v>
      </c>
      <c r="AB5952">
        <v>0.57899076733235</v>
      </c>
      <c r="AC5952">
        <v>0</v>
      </c>
      <c r="AD5952">
        <v>0</v>
      </c>
      <c r="AE5952">
        <v>25.359098772487933</v>
      </c>
    </row>
    <row r="5953" spans="1:31" x14ac:dyDescent="0.25">
      <c r="A5953">
        <v>1818997</v>
      </c>
      <c r="B5953">
        <v>1</v>
      </c>
      <c r="C5953" t="s">
        <v>80</v>
      </c>
      <c r="D5953" t="s">
        <v>98</v>
      </c>
      <c r="E5953" t="s">
        <v>193</v>
      </c>
      <c r="F5953" t="s">
        <v>17168</v>
      </c>
      <c r="G5953" t="s">
        <v>235</v>
      </c>
      <c r="H5953" t="s">
        <v>134</v>
      </c>
      <c r="I5953" t="s">
        <v>135</v>
      </c>
      <c r="J5953" t="s">
        <v>136</v>
      </c>
      <c r="K5953" t="s">
        <v>137</v>
      </c>
      <c r="L5953" t="s">
        <v>17169</v>
      </c>
      <c r="M5953" t="s">
        <v>17170</v>
      </c>
      <c r="N5953">
        <v>3.1913888880000001</v>
      </c>
      <c r="O5953">
        <v>0</v>
      </c>
      <c r="P5953">
        <v>0</v>
      </c>
      <c r="Q5953">
        <v>0</v>
      </c>
      <c r="R5953">
        <v>2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0.81759528496674871</v>
      </c>
      <c r="AA5953">
        <v>0</v>
      </c>
      <c r="AB5953">
        <v>0</v>
      </c>
      <c r="AC5953">
        <v>0</v>
      </c>
      <c r="AD5953">
        <v>0</v>
      </c>
      <c r="AE5953">
        <v>0.81759528496674871</v>
      </c>
    </row>
    <row r="5954" spans="1:31" x14ac:dyDescent="0.25">
      <c r="A5954">
        <v>1818998</v>
      </c>
      <c r="B5954">
        <v>1</v>
      </c>
      <c r="C5954" t="s">
        <v>80</v>
      </c>
      <c r="D5954" t="s">
        <v>89</v>
      </c>
      <c r="E5954" t="s">
        <v>146</v>
      </c>
      <c r="F5954" t="s">
        <v>729</v>
      </c>
      <c r="G5954" t="s">
        <v>142</v>
      </c>
      <c r="H5954" t="s">
        <v>143</v>
      </c>
      <c r="I5954" t="s">
        <v>135</v>
      </c>
      <c r="J5954" t="s">
        <v>136</v>
      </c>
      <c r="K5954" t="s">
        <v>137</v>
      </c>
      <c r="L5954" t="s">
        <v>17171</v>
      </c>
      <c r="M5954" t="s">
        <v>17172</v>
      </c>
      <c r="N5954">
        <v>0.95499999999999996</v>
      </c>
      <c r="O5954">
        <v>0</v>
      </c>
      <c r="P5954">
        <v>5</v>
      </c>
      <c r="Q5954">
        <v>0</v>
      </c>
      <c r="R5954">
        <v>4</v>
      </c>
      <c r="S5954">
        <v>4</v>
      </c>
      <c r="T5954">
        <v>1</v>
      </c>
      <c r="U5954">
        <v>0</v>
      </c>
      <c r="V5954">
        <v>0</v>
      </c>
      <c r="W5954">
        <v>0</v>
      </c>
      <c r="X5954">
        <v>9.2923220566238189</v>
      </c>
      <c r="Y5954">
        <v>0</v>
      </c>
      <c r="Z5954">
        <v>1.3008532995988802</v>
      </c>
      <c r="AA5954">
        <v>58.251793147798892</v>
      </c>
      <c r="AB5954">
        <v>4.7824070472319999E-2</v>
      </c>
      <c r="AC5954">
        <v>0</v>
      </c>
      <c r="AD5954">
        <v>0</v>
      </c>
      <c r="AE5954">
        <v>68.89279257449391</v>
      </c>
    </row>
    <row r="5955" spans="1:31" x14ac:dyDescent="0.25">
      <c r="A5955">
        <v>1819000</v>
      </c>
      <c r="B5955">
        <v>1</v>
      </c>
      <c r="C5955" t="s">
        <v>80</v>
      </c>
      <c r="D5955" t="s">
        <v>93</v>
      </c>
      <c r="E5955" t="s">
        <v>193</v>
      </c>
      <c r="F5955" t="s">
        <v>17173</v>
      </c>
      <c r="G5955" t="s">
        <v>447</v>
      </c>
      <c r="H5955" t="s">
        <v>134</v>
      </c>
      <c r="I5955" t="s">
        <v>135</v>
      </c>
      <c r="J5955" t="s">
        <v>136</v>
      </c>
      <c r="K5955" t="s">
        <v>137</v>
      </c>
      <c r="L5955" t="s">
        <v>17174</v>
      </c>
      <c r="M5955" t="s">
        <v>17175</v>
      </c>
      <c r="N5955">
        <v>2.6033333330000001</v>
      </c>
      <c r="O5955">
        <v>0</v>
      </c>
      <c r="P5955">
        <v>2</v>
      </c>
      <c r="Q5955">
        <v>0</v>
      </c>
      <c r="R5955">
        <v>6</v>
      </c>
      <c r="S5955">
        <v>0</v>
      </c>
      <c r="T5955">
        <v>4</v>
      </c>
      <c r="U5955">
        <v>0</v>
      </c>
      <c r="V5955">
        <v>0</v>
      </c>
      <c r="W5955">
        <v>0</v>
      </c>
      <c r="X5955">
        <v>0.64302543193900008</v>
      </c>
      <c r="Y5955">
        <v>0</v>
      </c>
      <c r="Z5955">
        <v>142.43837087956373</v>
      </c>
      <c r="AA5955">
        <v>0</v>
      </c>
      <c r="AB5955">
        <v>10.448636927531675</v>
      </c>
      <c r="AC5955">
        <v>0</v>
      </c>
      <c r="AD5955">
        <v>0</v>
      </c>
      <c r="AE5955">
        <v>153.53003323903442</v>
      </c>
    </row>
    <row r="5956" spans="1:31" x14ac:dyDescent="0.25">
      <c r="A5956">
        <v>1819001</v>
      </c>
      <c r="B5956">
        <v>1</v>
      </c>
      <c r="C5956" t="s">
        <v>81</v>
      </c>
      <c r="D5956" t="s">
        <v>121</v>
      </c>
      <c r="E5956" t="s">
        <v>146</v>
      </c>
      <c r="F5956" t="s">
        <v>17176</v>
      </c>
      <c r="G5956" t="s">
        <v>170</v>
      </c>
      <c r="H5956" t="s">
        <v>143</v>
      </c>
      <c r="I5956" t="s">
        <v>135</v>
      </c>
      <c r="J5956" t="s">
        <v>136</v>
      </c>
      <c r="K5956" t="s">
        <v>137</v>
      </c>
      <c r="L5956" t="s">
        <v>17177</v>
      </c>
      <c r="M5956" t="s">
        <v>17178</v>
      </c>
      <c r="N5956">
        <v>1.727222222</v>
      </c>
      <c r="O5956">
        <v>0</v>
      </c>
      <c r="P5956">
        <v>0</v>
      </c>
      <c r="Q5956">
        <v>0</v>
      </c>
      <c r="R5956">
        <v>0</v>
      </c>
      <c r="S5956">
        <v>1</v>
      </c>
      <c r="T5956">
        <v>1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4.0022475844336842</v>
      </c>
      <c r="AB5956">
        <v>5.7978375206534052</v>
      </c>
      <c r="AC5956">
        <v>0</v>
      </c>
      <c r="AD5956">
        <v>0</v>
      </c>
      <c r="AE5956">
        <v>9.8000851050870885</v>
      </c>
    </row>
    <row r="5957" spans="1:31" x14ac:dyDescent="0.25">
      <c r="A5957">
        <v>1819002</v>
      </c>
      <c r="B5957">
        <v>1</v>
      </c>
      <c r="C5957" t="s">
        <v>81</v>
      </c>
      <c r="D5957" t="s">
        <v>114</v>
      </c>
      <c r="E5957" t="s">
        <v>193</v>
      </c>
      <c r="F5957" t="s">
        <v>17179</v>
      </c>
      <c r="G5957" t="s">
        <v>235</v>
      </c>
      <c r="H5957" t="s">
        <v>134</v>
      </c>
      <c r="I5957" t="s">
        <v>135</v>
      </c>
      <c r="J5957" t="s">
        <v>136</v>
      </c>
      <c r="K5957" t="s">
        <v>137</v>
      </c>
      <c r="L5957" t="s">
        <v>17180</v>
      </c>
      <c r="M5957" t="s">
        <v>17181</v>
      </c>
      <c r="N5957">
        <v>1.6388888880000001</v>
      </c>
      <c r="O5957">
        <v>0</v>
      </c>
      <c r="P5957">
        <v>4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0.47696575607946229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0.47696575607946229</v>
      </c>
    </row>
    <row r="5958" spans="1:31" x14ac:dyDescent="0.25">
      <c r="A5958">
        <v>1819003</v>
      </c>
      <c r="B5958">
        <v>1</v>
      </c>
      <c r="C5958" t="s">
        <v>80</v>
      </c>
      <c r="D5958" t="s">
        <v>92</v>
      </c>
      <c r="E5958" t="s">
        <v>176</v>
      </c>
      <c r="F5958" t="s">
        <v>17182</v>
      </c>
      <c r="G5958" t="s">
        <v>142</v>
      </c>
      <c r="H5958" t="s">
        <v>143</v>
      </c>
      <c r="I5958" t="s">
        <v>135</v>
      </c>
      <c r="J5958" t="s">
        <v>136</v>
      </c>
      <c r="K5958" t="s">
        <v>137</v>
      </c>
      <c r="L5958" t="s">
        <v>17183</v>
      </c>
      <c r="M5958" t="s">
        <v>17184</v>
      </c>
      <c r="N5958">
        <v>0.36305555499999997</v>
      </c>
      <c r="O5958">
        <v>0</v>
      </c>
      <c r="P5958">
        <v>3645</v>
      </c>
      <c r="Q5958">
        <v>2</v>
      </c>
      <c r="R5958">
        <v>170</v>
      </c>
      <c r="S5958">
        <v>8</v>
      </c>
      <c r="T5958">
        <v>554</v>
      </c>
      <c r="U5958">
        <v>0</v>
      </c>
      <c r="V5958">
        <v>1</v>
      </c>
      <c r="W5958">
        <v>0</v>
      </c>
      <c r="X5958">
        <v>344.34267566459522</v>
      </c>
      <c r="Y5958">
        <v>0.31269161978290139</v>
      </c>
      <c r="Z5958">
        <v>12.050965913632263</v>
      </c>
      <c r="AA5958">
        <v>8.5074667786112155</v>
      </c>
      <c r="AB5958">
        <v>167.17645051891415</v>
      </c>
      <c r="AC5958">
        <v>0</v>
      </c>
      <c r="AD5958">
        <v>6.6094518817786677E-2</v>
      </c>
      <c r="AE5958">
        <v>532.45634501435347</v>
      </c>
    </row>
    <row r="5959" spans="1:31" x14ac:dyDescent="0.25">
      <c r="A5959">
        <v>1819005</v>
      </c>
      <c r="B5959">
        <v>1</v>
      </c>
      <c r="C5959" t="s">
        <v>81</v>
      </c>
      <c r="D5959" t="s">
        <v>115</v>
      </c>
      <c r="E5959" t="s">
        <v>291</v>
      </c>
      <c r="F5959" t="s">
        <v>17185</v>
      </c>
      <c r="G5959" t="s">
        <v>424</v>
      </c>
      <c r="H5959" t="s">
        <v>134</v>
      </c>
      <c r="I5959" t="s">
        <v>135</v>
      </c>
      <c r="J5959" t="s">
        <v>136</v>
      </c>
      <c r="K5959" t="s">
        <v>137</v>
      </c>
      <c r="L5959" t="s">
        <v>17186</v>
      </c>
      <c r="M5959" t="s">
        <v>17187</v>
      </c>
      <c r="N5959">
        <v>1.0744444440000001</v>
      </c>
      <c r="O5959">
        <v>0</v>
      </c>
      <c r="P5959">
        <v>22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1.9320503389099661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1.9320503389099661</v>
      </c>
    </row>
    <row r="5960" spans="1:31" x14ac:dyDescent="0.25">
      <c r="A5960">
        <v>1819008</v>
      </c>
      <c r="B5960">
        <v>1</v>
      </c>
      <c r="C5960" t="s">
        <v>81</v>
      </c>
      <c r="D5960" t="s">
        <v>122</v>
      </c>
      <c r="E5960" t="s">
        <v>146</v>
      </c>
      <c r="F5960" t="s">
        <v>7910</v>
      </c>
      <c r="G5960" t="s">
        <v>170</v>
      </c>
      <c r="H5960" t="s">
        <v>143</v>
      </c>
      <c r="I5960" t="s">
        <v>135</v>
      </c>
      <c r="J5960" t="s">
        <v>136</v>
      </c>
      <c r="K5960" t="s">
        <v>137</v>
      </c>
      <c r="L5960" t="s">
        <v>17188</v>
      </c>
      <c r="M5960" t="s">
        <v>17189</v>
      </c>
      <c r="N5960">
        <v>6.1527777769999998</v>
      </c>
      <c r="O5960">
        <v>0</v>
      </c>
      <c r="P5960">
        <v>102</v>
      </c>
      <c r="Q5960">
        <v>1</v>
      </c>
      <c r="R5960">
        <v>0</v>
      </c>
      <c r="S5960">
        <v>0</v>
      </c>
      <c r="T5960">
        <v>2</v>
      </c>
      <c r="U5960">
        <v>0</v>
      </c>
      <c r="V5960">
        <v>0</v>
      </c>
      <c r="W5960">
        <v>0</v>
      </c>
      <c r="X5960">
        <v>51.936207125191224</v>
      </c>
      <c r="Y5960">
        <v>4.2098803338426123</v>
      </c>
      <c r="Z5960">
        <v>0</v>
      </c>
      <c r="AA5960">
        <v>0</v>
      </c>
      <c r="AB5960">
        <v>0.18147010995725002</v>
      </c>
      <c r="AC5960">
        <v>0</v>
      </c>
      <c r="AD5960">
        <v>0</v>
      </c>
      <c r="AE5960">
        <v>56.327557568991089</v>
      </c>
    </row>
    <row r="5961" spans="1:31" x14ac:dyDescent="0.25">
      <c r="A5961">
        <v>1819009</v>
      </c>
      <c r="B5961">
        <v>1</v>
      </c>
      <c r="C5961" t="s">
        <v>81</v>
      </c>
      <c r="D5961" t="s">
        <v>113</v>
      </c>
      <c r="E5961" t="s">
        <v>131</v>
      </c>
      <c r="F5961" t="s">
        <v>17190</v>
      </c>
      <c r="G5961" t="s">
        <v>231</v>
      </c>
      <c r="H5961" t="s">
        <v>134</v>
      </c>
      <c r="I5961" t="s">
        <v>135</v>
      </c>
      <c r="J5961" t="s">
        <v>136</v>
      </c>
      <c r="K5961" t="s">
        <v>137</v>
      </c>
      <c r="L5961" t="s">
        <v>17191</v>
      </c>
      <c r="M5961" t="s">
        <v>17192</v>
      </c>
      <c r="N5961">
        <v>1.194722222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0.15739555707806807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0.15739555707806807</v>
      </c>
    </row>
    <row r="5962" spans="1:31" x14ac:dyDescent="0.25">
      <c r="A5962">
        <v>1819011</v>
      </c>
      <c r="B5962">
        <v>1</v>
      </c>
      <c r="C5962" t="s">
        <v>80</v>
      </c>
      <c r="D5962" t="s">
        <v>107</v>
      </c>
      <c r="E5962" t="s">
        <v>140</v>
      </c>
      <c r="F5962" t="s">
        <v>17193</v>
      </c>
      <c r="G5962" t="s">
        <v>142</v>
      </c>
      <c r="H5962" t="s">
        <v>143</v>
      </c>
      <c r="I5962" t="s">
        <v>135</v>
      </c>
      <c r="J5962" t="s">
        <v>136</v>
      </c>
      <c r="K5962" t="s">
        <v>137</v>
      </c>
      <c r="L5962" t="s">
        <v>17194</v>
      </c>
      <c r="M5962" t="s">
        <v>17195</v>
      </c>
      <c r="N5962">
        <v>1.9230555549999999</v>
      </c>
      <c r="O5962">
        <v>0</v>
      </c>
      <c r="P5962">
        <v>712</v>
      </c>
      <c r="Q5962">
        <v>0</v>
      </c>
      <c r="R5962">
        <v>0</v>
      </c>
      <c r="S5962">
        <v>0</v>
      </c>
      <c r="T5962">
        <v>17</v>
      </c>
      <c r="U5962">
        <v>0</v>
      </c>
      <c r="V5962">
        <v>1</v>
      </c>
      <c r="W5962">
        <v>0</v>
      </c>
      <c r="X5962">
        <v>102.83486645108056</v>
      </c>
      <c r="Y5962">
        <v>0</v>
      </c>
      <c r="Z5962">
        <v>0</v>
      </c>
      <c r="AA5962">
        <v>0</v>
      </c>
      <c r="AB5962">
        <v>48.325644623736856</v>
      </c>
      <c r="AC5962">
        <v>0</v>
      </c>
      <c r="AD5962">
        <v>3.8225485806262549</v>
      </c>
      <c r="AE5962">
        <v>154.98305965544367</v>
      </c>
    </row>
    <row r="5963" spans="1:31" x14ac:dyDescent="0.25">
      <c r="A5963">
        <v>1819014</v>
      </c>
      <c r="B5963">
        <v>1</v>
      </c>
      <c r="C5963" t="s">
        <v>81</v>
      </c>
      <c r="D5963" t="s">
        <v>121</v>
      </c>
      <c r="E5963" t="s">
        <v>193</v>
      </c>
      <c r="F5963" t="s">
        <v>17196</v>
      </c>
      <c r="G5963" t="s">
        <v>235</v>
      </c>
      <c r="H5963" t="s">
        <v>134</v>
      </c>
      <c r="I5963" t="s">
        <v>135</v>
      </c>
      <c r="J5963" t="s">
        <v>136</v>
      </c>
      <c r="K5963" t="s">
        <v>137</v>
      </c>
      <c r="L5963" t="s">
        <v>17197</v>
      </c>
      <c r="M5963" t="s">
        <v>17198</v>
      </c>
      <c r="N5963">
        <v>1.927777777</v>
      </c>
      <c r="O5963">
        <v>0</v>
      </c>
      <c r="P5963">
        <v>80</v>
      </c>
      <c r="Q5963">
        <v>0</v>
      </c>
      <c r="R5963">
        <v>5</v>
      </c>
      <c r="S5963">
        <v>0</v>
      </c>
      <c r="T5963">
        <v>4</v>
      </c>
      <c r="U5963">
        <v>0</v>
      </c>
      <c r="V5963">
        <v>0</v>
      </c>
      <c r="W5963">
        <v>0</v>
      </c>
      <c r="X5963">
        <v>19.018252133463683</v>
      </c>
      <c r="Y5963">
        <v>0</v>
      </c>
      <c r="Z5963">
        <v>0.86180540171998166</v>
      </c>
      <c r="AA5963">
        <v>0</v>
      </c>
      <c r="AB5963">
        <v>2.9733108905174719</v>
      </c>
      <c r="AC5963">
        <v>0</v>
      </c>
      <c r="AD5963">
        <v>0</v>
      </c>
      <c r="AE5963">
        <v>22.853368425701134</v>
      </c>
    </row>
    <row r="5964" spans="1:31" x14ac:dyDescent="0.25">
      <c r="A5964">
        <v>1819016</v>
      </c>
      <c r="B5964">
        <v>1</v>
      </c>
      <c r="C5964" t="s">
        <v>80</v>
      </c>
      <c r="D5964" t="s">
        <v>99</v>
      </c>
      <c r="E5964" t="s">
        <v>131</v>
      </c>
      <c r="F5964" t="s">
        <v>17199</v>
      </c>
      <c r="G5964" t="s">
        <v>231</v>
      </c>
      <c r="H5964" t="s">
        <v>134</v>
      </c>
      <c r="I5964" t="s">
        <v>135</v>
      </c>
      <c r="J5964" t="s">
        <v>136</v>
      </c>
      <c r="K5964" t="s">
        <v>137</v>
      </c>
      <c r="L5964" t="s">
        <v>17200</v>
      </c>
      <c r="M5964" t="s">
        <v>17201</v>
      </c>
      <c r="N5964">
        <v>2.0802777770000001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0.36179505504721277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0.36179505504721277</v>
      </c>
    </row>
    <row r="5965" spans="1:31" x14ac:dyDescent="0.25">
      <c r="A5965">
        <v>1819017</v>
      </c>
      <c r="B5965">
        <v>1</v>
      </c>
      <c r="C5965" t="s">
        <v>80</v>
      </c>
      <c r="D5965" t="s">
        <v>98</v>
      </c>
      <c r="E5965" t="s">
        <v>193</v>
      </c>
      <c r="F5965" t="s">
        <v>17202</v>
      </c>
      <c r="G5965" t="s">
        <v>373</v>
      </c>
      <c r="H5965" t="s">
        <v>134</v>
      </c>
      <c r="I5965" t="s">
        <v>135</v>
      </c>
      <c r="J5965" t="s">
        <v>136</v>
      </c>
      <c r="K5965" t="s">
        <v>137</v>
      </c>
      <c r="L5965" t="s">
        <v>17203</v>
      </c>
      <c r="M5965" t="s">
        <v>17204</v>
      </c>
      <c r="N5965">
        <v>2.2688888880000002</v>
      </c>
      <c r="O5965">
        <v>0</v>
      </c>
      <c r="P5965">
        <v>53</v>
      </c>
      <c r="Q5965">
        <v>0</v>
      </c>
      <c r="R5965">
        <v>3</v>
      </c>
      <c r="S5965">
        <v>0</v>
      </c>
      <c r="T5965">
        <v>8</v>
      </c>
      <c r="U5965">
        <v>0</v>
      </c>
      <c r="V5965">
        <v>0</v>
      </c>
      <c r="W5965">
        <v>0</v>
      </c>
      <c r="X5965">
        <v>24.237576340116004</v>
      </c>
      <c r="Y5965">
        <v>0</v>
      </c>
      <c r="Z5965">
        <v>6.2319295490975604</v>
      </c>
      <c r="AA5965">
        <v>0</v>
      </c>
      <c r="AB5965">
        <v>13.135643172020117</v>
      </c>
      <c r="AC5965">
        <v>0</v>
      </c>
      <c r="AD5965">
        <v>0</v>
      </c>
      <c r="AE5965">
        <v>43.605149061233682</v>
      </c>
    </row>
    <row r="5966" spans="1:31" x14ac:dyDescent="0.25">
      <c r="A5966">
        <v>1819021</v>
      </c>
      <c r="B5966">
        <v>1</v>
      </c>
      <c r="C5966" t="s">
        <v>80</v>
      </c>
      <c r="D5966" t="s">
        <v>105</v>
      </c>
      <c r="E5966" t="s">
        <v>176</v>
      </c>
      <c r="F5966" t="s">
        <v>17205</v>
      </c>
      <c r="G5966" t="s">
        <v>148</v>
      </c>
      <c r="H5966" t="s">
        <v>143</v>
      </c>
      <c r="I5966" t="s">
        <v>135</v>
      </c>
      <c r="J5966" t="s">
        <v>3</v>
      </c>
      <c r="K5966" t="s">
        <v>137</v>
      </c>
      <c r="L5966" t="s">
        <v>17206</v>
      </c>
      <c r="M5966" t="s">
        <v>17207</v>
      </c>
      <c r="N5966">
        <v>6.0219444439999998</v>
      </c>
      <c r="O5966">
        <v>0</v>
      </c>
      <c r="P5966">
        <v>379</v>
      </c>
      <c r="Q5966">
        <v>0</v>
      </c>
      <c r="R5966">
        <v>0</v>
      </c>
      <c r="S5966">
        <v>5</v>
      </c>
      <c r="T5966">
        <v>8</v>
      </c>
      <c r="U5966">
        <v>0</v>
      </c>
      <c r="V5966">
        <v>0</v>
      </c>
      <c r="W5966">
        <v>0</v>
      </c>
      <c r="X5966">
        <v>1049.9764048082886</v>
      </c>
      <c r="Y5966">
        <v>0</v>
      </c>
      <c r="Z5966">
        <v>0</v>
      </c>
      <c r="AA5966">
        <v>2557.813987587082</v>
      </c>
      <c r="AB5966">
        <v>12.226806410933163</v>
      </c>
      <c r="AC5966">
        <v>0</v>
      </c>
      <c r="AD5966">
        <v>0</v>
      </c>
      <c r="AE5966">
        <v>3620.0171988063039</v>
      </c>
    </row>
    <row r="5967" spans="1:31" x14ac:dyDescent="0.25">
      <c r="A5967">
        <v>1819024</v>
      </c>
      <c r="B5967">
        <v>1</v>
      </c>
      <c r="C5967" t="s">
        <v>80</v>
      </c>
      <c r="D5967" t="s">
        <v>95</v>
      </c>
      <c r="E5967" t="s">
        <v>193</v>
      </c>
      <c r="F5967" t="s">
        <v>9147</v>
      </c>
      <c r="G5967" t="s">
        <v>279</v>
      </c>
      <c r="H5967" t="s">
        <v>134</v>
      </c>
      <c r="I5967" t="s">
        <v>135</v>
      </c>
      <c r="J5967" t="s">
        <v>136</v>
      </c>
      <c r="K5967" t="s">
        <v>137</v>
      </c>
      <c r="L5967" t="s">
        <v>17208</v>
      </c>
      <c r="M5967" t="s">
        <v>17209</v>
      </c>
      <c r="N5967">
        <v>0.32305555499999999</v>
      </c>
      <c r="O5967">
        <v>0</v>
      </c>
      <c r="P5967">
        <v>171</v>
      </c>
      <c r="Q5967">
        <v>0</v>
      </c>
      <c r="R5967">
        <v>1</v>
      </c>
      <c r="S5967">
        <v>0</v>
      </c>
      <c r="T5967">
        <v>12</v>
      </c>
      <c r="U5967">
        <v>0</v>
      </c>
      <c r="V5967">
        <v>0</v>
      </c>
      <c r="W5967">
        <v>0</v>
      </c>
      <c r="X5967">
        <v>12.91647008012183</v>
      </c>
      <c r="Y5967">
        <v>0</v>
      </c>
      <c r="Z5967">
        <v>1.1052341182244446E-3</v>
      </c>
      <c r="AA5967">
        <v>0</v>
      </c>
      <c r="AB5967">
        <v>1.1111256332317472</v>
      </c>
      <c r="AC5967">
        <v>0</v>
      </c>
      <c r="AD5967">
        <v>0</v>
      </c>
      <c r="AE5967">
        <v>14.028700947471801</v>
      </c>
    </row>
    <row r="5968" spans="1:31" x14ac:dyDescent="0.25">
      <c r="A5968">
        <v>1819025</v>
      </c>
      <c r="B5968">
        <v>1</v>
      </c>
      <c r="C5968" t="s">
        <v>81</v>
      </c>
      <c r="D5968" t="s">
        <v>118</v>
      </c>
      <c r="E5968" t="s">
        <v>131</v>
      </c>
      <c r="F5968" t="s">
        <v>17210</v>
      </c>
      <c r="G5968" t="s">
        <v>231</v>
      </c>
      <c r="H5968" t="s">
        <v>134</v>
      </c>
      <c r="I5968" t="s">
        <v>135</v>
      </c>
      <c r="J5968" t="s">
        <v>136</v>
      </c>
      <c r="K5968" t="s">
        <v>137</v>
      </c>
      <c r="L5968" t="s">
        <v>17211</v>
      </c>
      <c r="M5968" t="s">
        <v>17212</v>
      </c>
      <c r="N5968">
        <v>0.42833333299999998</v>
      </c>
      <c r="O5968">
        <v>0</v>
      </c>
      <c r="P5968">
        <v>4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0.24597631418540666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0.24597631418540666</v>
      </c>
    </row>
    <row r="5969" spans="1:31" x14ac:dyDescent="0.25">
      <c r="A5969">
        <v>1819026</v>
      </c>
      <c r="B5969">
        <v>1</v>
      </c>
      <c r="C5969" t="s">
        <v>81</v>
      </c>
      <c r="D5969" t="s">
        <v>112</v>
      </c>
      <c r="E5969" t="s">
        <v>146</v>
      </c>
      <c r="F5969" t="s">
        <v>17213</v>
      </c>
      <c r="G5969" t="s">
        <v>142</v>
      </c>
      <c r="H5969" t="s">
        <v>143</v>
      </c>
      <c r="I5969" t="s">
        <v>135</v>
      </c>
      <c r="J5969" t="s">
        <v>136</v>
      </c>
      <c r="K5969" t="s">
        <v>137</v>
      </c>
      <c r="L5969" t="s">
        <v>17214</v>
      </c>
      <c r="M5969" t="s">
        <v>17215</v>
      </c>
      <c r="N5969">
        <v>1.0463888880000001</v>
      </c>
      <c r="O5969">
        <v>0</v>
      </c>
      <c r="P5969">
        <v>0</v>
      </c>
      <c r="Q5969">
        <v>0</v>
      </c>
      <c r="R5969">
        <v>1</v>
      </c>
      <c r="S5969">
        <v>41</v>
      </c>
      <c r="T5969">
        <v>76</v>
      </c>
      <c r="U5969">
        <v>1</v>
      </c>
      <c r="V5969">
        <v>5</v>
      </c>
      <c r="W5969">
        <v>0</v>
      </c>
      <c r="X5969">
        <v>0</v>
      </c>
      <c r="Y5969">
        <v>0</v>
      </c>
      <c r="Z5969">
        <v>3.2454799665276886</v>
      </c>
      <c r="AA5969">
        <v>52.921715146865779</v>
      </c>
      <c r="AB5969">
        <v>46.598430533994268</v>
      </c>
      <c r="AC5969">
        <v>0.33661937223824001</v>
      </c>
      <c r="AD5969">
        <v>169.58388892801349</v>
      </c>
      <c r="AE5969">
        <v>272.68613394763946</v>
      </c>
    </row>
    <row r="5970" spans="1:31" x14ac:dyDescent="0.25">
      <c r="A5970">
        <v>1819029</v>
      </c>
      <c r="B5970">
        <v>1</v>
      </c>
      <c r="C5970" t="s">
        <v>80</v>
      </c>
      <c r="D5970" t="s">
        <v>83</v>
      </c>
      <c r="E5970" t="s">
        <v>140</v>
      </c>
      <c r="F5970" t="s">
        <v>17216</v>
      </c>
      <c r="G5970" t="s">
        <v>142</v>
      </c>
      <c r="H5970" t="s">
        <v>143</v>
      </c>
      <c r="I5970" t="s">
        <v>135</v>
      </c>
      <c r="J5970" t="s">
        <v>136</v>
      </c>
      <c r="K5970" t="s">
        <v>137</v>
      </c>
      <c r="L5970" t="s">
        <v>17217</v>
      </c>
      <c r="M5970" t="s">
        <v>17218</v>
      </c>
      <c r="N5970">
        <v>0.35</v>
      </c>
      <c r="O5970">
        <v>4</v>
      </c>
      <c r="P5970">
        <v>28</v>
      </c>
      <c r="Q5970">
        <v>0</v>
      </c>
      <c r="R5970">
        <v>0</v>
      </c>
      <c r="S5970">
        <v>7</v>
      </c>
      <c r="T5970">
        <v>4</v>
      </c>
      <c r="U5970">
        <v>0</v>
      </c>
      <c r="V5970">
        <v>0</v>
      </c>
      <c r="W5970">
        <v>20.014205849383345</v>
      </c>
      <c r="X5970">
        <v>10.594596574138576</v>
      </c>
      <c r="Y5970">
        <v>0</v>
      </c>
      <c r="Z5970">
        <v>0</v>
      </c>
      <c r="AA5970">
        <v>34.216427453682776</v>
      </c>
      <c r="AB5970">
        <v>0.81797650642471487</v>
      </c>
      <c r="AC5970">
        <v>0</v>
      </c>
      <c r="AD5970">
        <v>0</v>
      </c>
      <c r="AE5970">
        <v>65.643206383629405</v>
      </c>
    </row>
    <row r="5971" spans="1:31" x14ac:dyDescent="0.25">
      <c r="A5971">
        <v>1819030</v>
      </c>
      <c r="B5971">
        <v>1</v>
      </c>
      <c r="C5971" t="s">
        <v>80</v>
      </c>
      <c r="D5971" t="s">
        <v>84</v>
      </c>
      <c r="E5971" t="s">
        <v>326</v>
      </c>
      <c r="F5971" t="s">
        <v>17219</v>
      </c>
      <c r="G5971" t="s">
        <v>148</v>
      </c>
      <c r="H5971" t="s">
        <v>134</v>
      </c>
      <c r="I5971" t="s">
        <v>135</v>
      </c>
      <c r="J5971" t="s">
        <v>136</v>
      </c>
      <c r="K5971" t="s">
        <v>137</v>
      </c>
      <c r="L5971" t="s">
        <v>17220</v>
      </c>
      <c r="M5971" t="s">
        <v>17221</v>
      </c>
      <c r="N5971">
        <v>1.6513888880000001</v>
      </c>
      <c r="O5971">
        <v>0</v>
      </c>
      <c r="P5971">
        <v>44</v>
      </c>
      <c r="Q5971">
        <v>0</v>
      </c>
      <c r="R5971">
        <v>0</v>
      </c>
      <c r="S5971">
        <v>0</v>
      </c>
      <c r="T5971">
        <v>13</v>
      </c>
      <c r="U5971">
        <v>0</v>
      </c>
      <c r="V5971">
        <v>0</v>
      </c>
      <c r="W5971">
        <v>0</v>
      </c>
      <c r="X5971">
        <v>18.400538850959627</v>
      </c>
      <c r="Y5971">
        <v>0</v>
      </c>
      <c r="Z5971">
        <v>0</v>
      </c>
      <c r="AA5971">
        <v>0</v>
      </c>
      <c r="AB5971">
        <v>19.993465827931594</v>
      </c>
      <c r="AC5971">
        <v>0</v>
      </c>
      <c r="AD5971">
        <v>0</v>
      </c>
      <c r="AE5971">
        <v>38.394004678891221</v>
      </c>
    </row>
    <row r="5972" spans="1:31" x14ac:dyDescent="0.25">
      <c r="A5972">
        <v>1819036</v>
      </c>
      <c r="B5972">
        <v>1</v>
      </c>
      <c r="C5972" t="s">
        <v>80</v>
      </c>
      <c r="D5972" t="s">
        <v>95</v>
      </c>
      <c r="E5972" t="s">
        <v>326</v>
      </c>
      <c r="F5972" t="s">
        <v>17222</v>
      </c>
      <c r="G5972" t="s">
        <v>279</v>
      </c>
      <c r="H5972" t="s">
        <v>134</v>
      </c>
      <c r="I5972" t="s">
        <v>135</v>
      </c>
      <c r="J5972" t="s">
        <v>136</v>
      </c>
      <c r="K5972" t="s">
        <v>137</v>
      </c>
      <c r="L5972" t="s">
        <v>17223</v>
      </c>
      <c r="M5972" t="s">
        <v>17224</v>
      </c>
      <c r="N5972">
        <v>0.27472222200000002</v>
      </c>
      <c r="O5972">
        <v>0</v>
      </c>
      <c r="P5972">
        <v>30</v>
      </c>
      <c r="Q5972">
        <v>0</v>
      </c>
      <c r="R5972">
        <v>0</v>
      </c>
      <c r="S5972">
        <v>0</v>
      </c>
      <c r="T5972">
        <v>2</v>
      </c>
      <c r="U5972">
        <v>0</v>
      </c>
      <c r="V5972">
        <v>0</v>
      </c>
      <c r="W5972">
        <v>0</v>
      </c>
      <c r="X5972">
        <v>2.1224147880640736</v>
      </c>
      <c r="Y5972">
        <v>0</v>
      </c>
      <c r="Z5972">
        <v>0</v>
      </c>
      <c r="AA5972">
        <v>0</v>
      </c>
      <c r="AB5972">
        <v>0.2249811580826778</v>
      </c>
      <c r="AC5972">
        <v>0</v>
      </c>
      <c r="AD5972">
        <v>0</v>
      </c>
      <c r="AE5972">
        <v>2.3473959461467513</v>
      </c>
    </row>
    <row r="5973" spans="1:31" x14ac:dyDescent="0.25">
      <c r="A5973">
        <v>1819042</v>
      </c>
      <c r="B5973">
        <v>1</v>
      </c>
      <c r="C5973" t="s">
        <v>80</v>
      </c>
      <c r="D5973" t="s">
        <v>97</v>
      </c>
      <c r="E5973" t="s">
        <v>146</v>
      </c>
      <c r="F5973" t="s">
        <v>17225</v>
      </c>
      <c r="G5973" t="s">
        <v>170</v>
      </c>
      <c r="H5973" t="s">
        <v>143</v>
      </c>
      <c r="I5973" t="s">
        <v>135</v>
      </c>
      <c r="J5973" t="s">
        <v>136</v>
      </c>
      <c r="K5973" t="s">
        <v>137</v>
      </c>
      <c r="L5973" t="s">
        <v>17102</v>
      </c>
      <c r="M5973" t="s">
        <v>17226</v>
      </c>
      <c r="N5973">
        <v>2.1675</v>
      </c>
      <c r="O5973">
        <v>0</v>
      </c>
      <c r="P5973">
        <v>62</v>
      </c>
      <c r="Q5973">
        <v>0</v>
      </c>
      <c r="R5973">
        <v>59</v>
      </c>
      <c r="S5973">
        <v>0</v>
      </c>
      <c r="T5973">
        <v>16</v>
      </c>
      <c r="U5973">
        <v>0</v>
      </c>
      <c r="V5973">
        <v>0</v>
      </c>
      <c r="W5973">
        <v>0</v>
      </c>
      <c r="X5973">
        <v>77.84824953798072</v>
      </c>
      <c r="Y5973">
        <v>0</v>
      </c>
      <c r="Z5973">
        <v>56.342079528598525</v>
      </c>
      <c r="AA5973">
        <v>0</v>
      </c>
      <c r="AB5973">
        <v>19.458893551491489</v>
      </c>
      <c r="AC5973">
        <v>0</v>
      </c>
      <c r="AD5973">
        <v>0</v>
      </c>
      <c r="AE5973">
        <v>153.64922261807072</v>
      </c>
    </row>
    <row r="5974" spans="1:31" x14ac:dyDescent="0.25">
      <c r="A5974">
        <v>1819043</v>
      </c>
      <c r="B5974">
        <v>1</v>
      </c>
      <c r="C5974" t="s">
        <v>80</v>
      </c>
      <c r="D5974" t="s">
        <v>97</v>
      </c>
      <c r="E5974" t="s">
        <v>193</v>
      </c>
      <c r="F5974" t="s">
        <v>17227</v>
      </c>
      <c r="G5974" t="s">
        <v>373</v>
      </c>
      <c r="H5974" t="s">
        <v>134</v>
      </c>
      <c r="I5974" t="s">
        <v>135</v>
      </c>
      <c r="J5974" t="s">
        <v>136</v>
      </c>
      <c r="K5974" t="s">
        <v>137</v>
      </c>
      <c r="L5974" t="s">
        <v>17228</v>
      </c>
      <c r="M5974" t="s">
        <v>17229</v>
      </c>
      <c r="N5974">
        <v>3.2855555550000002</v>
      </c>
      <c r="O5974">
        <v>0</v>
      </c>
      <c r="P5974">
        <v>10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16.278481731887254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16.278481731887254</v>
      </c>
    </row>
    <row r="5975" spans="1:31" x14ac:dyDescent="0.25">
      <c r="A5975">
        <v>1819047</v>
      </c>
      <c r="B5975">
        <v>1</v>
      </c>
      <c r="C5975" t="s">
        <v>80</v>
      </c>
      <c r="D5975" t="s">
        <v>103</v>
      </c>
      <c r="E5975" t="s">
        <v>146</v>
      </c>
      <c r="F5975" t="s">
        <v>17230</v>
      </c>
      <c r="G5975" t="s">
        <v>142</v>
      </c>
      <c r="H5975" t="s">
        <v>143</v>
      </c>
      <c r="I5975" t="s">
        <v>135</v>
      </c>
      <c r="J5975" t="s">
        <v>136</v>
      </c>
      <c r="K5975" t="s">
        <v>137</v>
      </c>
      <c r="L5975" t="s">
        <v>17231</v>
      </c>
      <c r="M5975" t="s">
        <v>17232</v>
      </c>
      <c r="N5975">
        <v>0.70388888800000005</v>
      </c>
      <c r="O5975">
        <v>0</v>
      </c>
      <c r="P5975">
        <v>4262</v>
      </c>
      <c r="Q5975">
        <v>0</v>
      </c>
      <c r="R5975">
        <v>1</v>
      </c>
      <c r="S5975">
        <v>1</v>
      </c>
      <c r="T5975">
        <v>256</v>
      </c>
      <c r="U5975">
        <v>0</v>
      </c>
      <c r="V5975">
        <v>0</v>
      </c>
      <c r="W5975">
        <v>0</v>
      </c>
      <c r="X5975">
        <v>771.70007089337037</v>
      </c>
      <c r="Y5975">
        <v>0</v>
      </c>
      <c r="Z5975">
        <v>0</v>
      </c>
      <c r="AA5975">
        <v>16.474778180277301</v>
      </c>
      <c r="AB5975">
        <v>154.53394613227556</v>
      </c>
      <c r="AC5975">
        <v>0</v>
      </c>
      <c r="AD5975">
        <v>0</v>
      </c>
      <c r="AE5975">
        <v>942.70879520592325</v>
      </c>
    </row>
    <row r="5976" spans="1:31" x14ac:dyDescent="0.25">
      <c r="A5976">
        <v>1819049</v>
      </c>
      <c r="B5976">
        <v>1</v>
      </c>
      <c r="C5976" t="s">
        <v>80</v>
      </c>
      <c r="D5976" t="s">
        <v>82</v>
      </c>
      <c r="E5976" t="s">
        <v>131</v>
      </c>
      <c r="F5976" t="s">
        <v>17233</v>
      </c>
      <c r="G5976" t="s">
        <v>231</v>
      </c>
      <c r="H5976" t="s">
        <v>134</v>
      </c>
      <c r="I5976" t="s">
        <v>135</v>
      </c>
      <c r="J5976" t="s">
        <v>136</v>
      </c>
      <c r="K5976" t="s">
        <v>137</v>
      </c>
      <c r="L5976" t="s">
        <v>17234</v>
      </c>
      <c r="M5976" t="s">
        <v>17235</v>
      </c>
      <c r="N5976">
        <v>4.5258333329999996</v>
      </c>
      <c r="O5976">
        <v>0</v>
      </c>
      <c r="P5976">
        <v>2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3.002525838275115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3.002525838275115</v>
      </c>
    </row>
    <row r="5977" spans="1:31" x14ac:dyDescent="0.25">
      <c r="A5977">
        <v>1819050</v>
      </c>
      <c r="B5977">
        <v>1</v>
      </c>
      <c r="C5977" t="s">
        <v>80</v>
      </c>
      <c r="D5977" t="s">
        <v>107</v>
      </c>
      <c r="E5977" t="s">
        <v>193</v>
      </c>
      <c r="F5977" t="s">
        <v>17236</v>
      </c>
      <c r="G5977" t="s">
        <v>235</v>
      </c>
      <c r="H5977" t="s">
        <v>134</v>
      </c>
      <c r="I5977" t="s">
        <v>135</v>
      </c>
      <c r="J5977" t="s">
        <v>136</v>
      </c>
      <c r="K5977" t="s">
        <v>137</v>
      </c>
      <c r="L5977" t="s">
        <v>17237</v>
      </c>
      <c r="M5977" t="s">
        <v>17238</v>
      </c>
      <c r="N5977">
        <v>1.8975</v>
      </c>
      <c r="O5977">
        <v>0</v>
      </c>
      <c r="P5977">
        <v>50</v>
      </c>
      <c r="Q5977">
        <v>0</v>
      </c>
      <c r="R5977">
        <v>0</v>
      </c>
      <c r="S5977">
        <v>0</v>
      </c>
      <c r="T5977">
        <v>2</v>
      </c>
      <c r="U5977">
        <v>0</v>
      </c>
      <c r="V5977">
        <v>0</v>
      </c>
      <c r="W5977">
        <v>0</v>
      </c>
      <c r="X5977">
        <v>18.866479628076874</v>
      </c>
      <c r="Y5977">
        <v>0</v>
      </c>
      <c r="Z5977">
        <v>0</v>
      </c>
      <c r="AA5977">
        <v>0</v>
      </c>
      <c r="AB5977">
        <v>0.71310972863984334</v>
      </c>
      <c r="AC5977">
        <v>0</v>
      </c>
      <c r="AD5977">
        <v>0</v>
      </c>
      <c r="AE5977">
        <v>19.579589356716717</v>
      </c>
    </row>
    <row r="5978" spans="1:31" x14ac:dyDescent="0.25">
      <c r="A5978">
        <v>1819053</v>
      </c>
      <c r="B5978">
        <v>1</v>
      </c>
      <c r="C5978" t="s">
        <v>80</v>
      </c>
      <c r="D5978" t="s">
        <v>103</v>
      </c>
      <c r="E5978" t="s">
        <v>131</v>
      </c>
      <c r="F5978" t="s">
        <v>17239</v>
      </c>
      <c r="G5978" t="s">
        <v>209</v>
      </c>
      <c r="H5978" t="s">
        <v>134</v>
      </c>
      <c r="I5978" t="s">
        <v>135</v>
      </c>
      <c r="J5978" t="s">
        <v>136</v>
      </c>
      <c r="K5978" t="s">
        <v>137</v>
      </c>
      <c r="L5978" t="s">
        <v>17240</v>
      </c>
      <c r="M5978" t="s">
        <v>17241</v>
      </c>
      <c r="N5978">
        <v>2.1497222219999998</v>
      </c>
      <c r="O5978">
        <v>0</v>
      </c>
      <c r="P5978">
        <v>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1.2932045020619289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1.2932045020619289</v>
      </c>
    </row>
    <row r="5979" spans="1:31" x14ac:dyDescent="0.25">
      <c r="A5979">
        <v>1819054</v>
      </c>
      <c r="B5979">
        <v>1</v>
      </c>
      <c r="C5979" t="s">
        <v>81</v>
      </c>
      <c r="D5979" t="s">
        <v>112</v>
      </c>
      <c r="E5979" t="s">
        <v>131</v>
      </c>
      <c r="F5979" t="s">
        <v>17242</v>
      </c>
      <c r="G5979" t="s">
        <v>279</v>
      </c>
      <c r="H5979" t="s">
        <v>134</v>
      </c>
      <c r="I5979" t="s">
        <v>135</v>
      </c>
      <c r="J5979" t="s">
        <v>136</v>
      </c>
      <c r="K5979" t="s">
        <v>137</v>
      </c>
      <c r="L5979" t="s">
        <v>17243</v>
      </c>
      <c r="M5979" t="s">
        <v>17244</v>
      </c>
      <c r="N5979">
        <v>1.51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0.3662267772156223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0.3662267772156223</v>
      </c>
    </row>
    <row r="5980" spans="1:31" x14ac:dyDescent="0.25">
      <c r="A5980">
        <v>1819056</v>
      </c>
      <c r="B5980">
        <v>1</v>
      </c>
      <c r="C5980" t="s">
        <v>80</v>
      </c>
      <c r="D5980" t="s">
        <v>82</v>
      </c>
      <c r="E5980" t="s">
        <v>326</v>
      </c>
      <c r="F5980" t="s">
        <v>17245</v>
      </c>
      <c r="G5980" t="s">
        <v>299</v>
      </c>
      <c r="H5980" t="s">
        <v>134</v>
      </c>
      <c r="I5980" t="s">
        <v>135</v>
      </c>
      <c r="J5980" t="s">
        <v>136</v>
      </c>
      <c r="K5980" t="s">
        <v>137</v>
      </c>
      <c r="L5980" t="s">
        <v>17246</v>
      </c>
      <c r="M5980" t="s">
        <v>17247</v>
      </c>
      <c r="N5980">
        <v>3.653888888</v>
      </c>
      <c r="O5980">
        <v>0</v>
      </c>
      <c r="P5980">
        <v>76</v>
      </c>
      <c r="Q5980">
        <v>0</v>
      </c>
      <c r="R5980">
        <v>0</v>
      </c>
      <c r="S5980">
        <v>0</v>
      </c>
      <c r="T5980">
        <v>11</v>
      </c>
      <c r="U5980">
        <v>0</v>
      </c>
      <c r="V5980">
        <v>0</v>
      </c>
      <c r="W5980">
        <v>0</v>
      </c>
      <c r="X5980">
        <v>88.566620928579795</v>
      </c>
      <c r="Y5980">
        <v>0</v>
      </c>
      <c r="Z5980">
        <v>0</v>
      </c>
      <c r="AA5980">
        <v>0</v>
      </c>
      <c r="AB5980">
        <v>11.099529877267313</v>
      </c>
      <c r="AC5980">
        <v>0</v>
      </c>
      <c r="AD5980">
        <v>0</v>
      </c>
      <c r="AE5980">
        <v>99.66615080584711</v>
      </c>
    </row>
    <row r="5981" spans="1:31" x14ac:dyDescent="0.25">
      <c r="A5981">
        <v>1819058</v>
      </c>
      <c r="B5981">
        <v>1</v>
      </c>
      <c r="C5981" t="s">
        <v>80</v>
      </c>
      <c r="D5981" t="s">
        <v>84</v>
      </c>
      <c r="E5981" t="s">
        <v>131</v>
      </c>
      <c r="F5981" t="s">
        <v>17248</v>
      </c>
      <c r="G5981" t="s">
        <v>133</v>
      </c>
      <c r="H5981" t="s">
        <v>134</v>
      </c>
      <c r="I5981" t="s">
        <v>135</v>
      </c>
      <c r="J5981" t="s">
        <v>136</v>
      </c>
      <c r="K5981" t="s">
        <v>137</v>
      </c>
      <c r="L5981" t="s">
        <v>17249</v>
      </c>
      <c r="M5981" t="s">
        <v>17250</v>
      </c>
      <c r="N5981">
        <v>6.8838888880000004</v>
      </c>
      <c r="O5981">
        <v>0</v>
      </c>
      <c r="P5981">
        <v>4</v>
      </c>
      <c r="Q5981">
        <v>0</v>
      </c>
      <c r="R5981">
        <v>0</v>
      </c>
      <c r="S5981">
        <v>0</v>
      </c>
      <c r="T5981">
        <v>1</v>
      </c>
      <c r="U5981">
        <v>0</v>
      </c>
      <c r="V5981">
        <v>0</v>
      </c>
      <c r="W5981">
        <v>0</v>
      </c>
      <c r="X5981">
        <v>3.364002387047369</v>
      </c>
      <c r="Y5981">
        <v>0</v>
      </c>
      <c r="Z5981">
        <v>0</v>
      </c>
      <c r="AA5981">
        <v>0</v>
      </c>
      <c r="AB5981">
        <v>1.2769549310152801</v>
      </c>
      <c r="AC5981">
        <v>0</v>
      </c>
      <c r="AD5981">
        <v>0</v>
      </c>
      <c r="AE5981">
        <v>4.6409573180626493</v>
      </c>
    </row>
    <row r="5982" spans="1:31" x14ac:dyDescent="0.25">
      <c r="A5982">
        <v>1819059</v>
      </c>
      <c r="B5982">
        <v>1</v>
      </c>
      <c r="C5982" t="s">
        <v>80</v>
      </c>
      <c r="D5982" t="s">
        <v>93</v>
      </c>
      <c r="E5982" t="s">
        <v>193</v>
      </c>
      <c r="F5982" t="s">
        <v>17251</v>
      </c>
      <c r="G5982" t="s">
        <v>235</v>
      </c>
      <c r="H5982" t="s">
        <v>134</v>
      </c>
      <c r="I5982" t="s">
        <v>135</v>
      </c>
      <c r="J5982" t="s">
        <v>136</v>
      </c>
      <c r="K5982" t="s">
        <v>137</v>
      </c>
      <c r="L5982" t="s">
        <v>17252</v>
      </c>
      <c r="M5982" t="s">
        <v>17253</v>
      </c>
      <c r="N5982">
        <v>3.2497222219999999</v>
      </c>
      <c r="O5982">
        <v>0</v>
      </c>
      <c r="P5982">
        <v>0</v>
      </c>
      <c r="Q5982">
        <v>0</v>
      </c>
      <c r="R5982">
        <v>5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3.7032497428614555</v>
      </c>
      <c r="AA5982">
        <v>0</v>
      </c>
      <c r="AB5982">
        <v>11.054097621628824</v>
      </c>
      <c r="AC5982">
        <v>0</v>
      </c>
      <c r="AD5982">
        <v>0</v>
      </c>
      <c r="AE5982">
        <v>14.757347364490279</v>
      </c>
    </row>
    <row r="5983" spans="1:31" x14ac:dyDescent="0.25">
      <c r="A5983">
        <v>1819060</v>
      </c>
      <c r="B5983">
        <v>1</v>
      </c>
      <c r="C5983" t="s">
        <v>80</v>
      </c>
      <c r="D5983" t="s">
        <v>85</v>
      </c>
      <c r="E5983" t="s">
        <v>131</v>
      </c>
      <c r="F5983" t="s">
        <v>17254</v>
      </c>
      <c r="G5983" t="s">
        <v>209</v>
      </c>
      <c r="H5983" t="s">
        <v>134</v>
      </c>
      <c r="I5983" t="s">
        <v>135</v>
      </c>
      <c r="J5983" t="s">
        <v>136</v>
      </c>
      <c r="K5983" t="s">
        <v>137</v>
      </c>
      <c r="L5983" t="s">
        <v>17255</v>
      </c>
      <c r="M5983" t="s">
        <v>17256</v>
      </c>
      <c r="N5983">
        <v>1.8516666660000001</v>
      </c>
      <c r="O5983">
        <v>0</v>
      </c>
      <c r="P5983">
        <v>5</v>
      </c>
      <c r="Q5983">
        <v>0</v>
      </c>
      <c r="R5983">
        <v>0</v>
      </c>
      <c r="S5983">
        <v>0</v>
      </c>
      <c r="T5983">
        <v>3</v>
      </c>
      <c r="U5983">
        <v>0</v>
      </c>
      <c r="V5983">
        <v>0</v>
      </c>
      <c r="W5983">
        <v>0</v>
      </c>
      <c r="X5983">
        <v>3.12745078318946</v>
      </c>
      <c r="Y5983">
        <v>0</v>
      </c>
      <c r="Z5983">
        <v>0</v>
      </c>
      <c r="AA5983">
        <v>0</v>
      </c>
      <c r="AB5983">
        <v>0.4770473768742084</v>
      </c>
      <c r="AC5983">
        <v>0</v>
      </c>
      <c r="AD5983">
        <v>0</v>
      </c>
      <c r="AE5983">
        <v>3.6044981600636685</v>
      </c>
    </row>
    <row r="5984" spans="1:31" x14ac:dyDescent="0.25">
      <c r="A5984">
        <v>1819063</v>
      </c>
      <c r="B5984">
        <v>1</v>
      </c>
      <c r="C5984" t="s">
        <v>81</v>
      </c>
      <c r="D5984" t="s">
        <v>112</v>
      </c>
      <c r="E5984" t="s">
        <v>146</v>
      </c>
      <c r="F5984" t="s">
        <v>17257</v>
      </c>
      <c r="G5984" t="s">
        <v>170</v>
      </c>
      <c r="H5984" t="s">
        <v>143</v>
      </c>
      <c r="I5984" t="s">
        <v>135</v>
      </c>
      <c r="J5984" t="s">
        <v>136</v>
      </c>
      <c r="K5984" t="s">
        <v>137</v>
      </c>
      <c r="L5984" t="s">
        <v>17258</v>
      </c>
      <c r="M5984" t="s">
        <v>17259</v>
      </c>
      <c r="N5984">
        <v>2.7855555550000002</v>
      </c>
      <c r="O5984">
        <v>0</v>
      </c>
      <c r="P5984">
        <v>24</v>
      </c>
      <c r="Q5984">
        <v>0</v>
      </c>
      <c r="R5984">
        <v>3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6.5752577205317895</v>
      </c>
      <c r="Y5984">
        <v>0</v>
      </c>
      <c r="Z5984">
        <v>0.63294897411414175</v>
      </c>
      <c r="AA5984">
        <v>0</v>
      </c>
      <c r="AB5984">
        <v>0</v>
      </c>
      <c r="AC5984">
        <v>0</v>
      </c>
      <c r="AD5984">
        <v>0</v>
      </c>
      <c r="AE5984">
        <v>7.2082066946459316</v>
      </c>
    </row>
    <row r="5985" spans="1:31" x14ac:dyDescent="0.25">
      <c r="A5985">
        <v>1819065</v>
      </c>
      <c r="B5985">
        <v>1</v>
      </c>
      <c r="C5985" t="s">
        <v>81</v>
      </c>
      <c r="D5985" t="s">
        <v>120</v>
      </c>
      <c r="E5985" t="s">
        <v>131</v>
      </c>
      <c r="F5985" t="s">
        <v>17260</v>
      </c>
      <c r="G5985" t="s">
        <v>231</v>
      </c>
      <c r="H5985" t="s">
        <v>134</v>
      </c>
      <c r="I5985" t="s">
        <v>135</v>
      </c>
      <c r="J5985" t="s">
        <v>136</v>
      </c>
      <c r="K5985" t="s">
        <v>137</v>
      </c>
      <c r="L5985" t="s">
        <v>17261</v>
      </c>
      <c r="M5985" t="s">
        <v>17262</v>
      </c>
      <c r="N5985">
        <v>2.6324999999999998</v>
      </c>
      <c r="O5985">
        <v>0</v>
      </c>
      <c r="P5985">
        <v>14</v>
      </c>
      <c r="Q5985">
        <v>0</v>
      </c>
      <c r="R5985">
        <v>0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9.6884444340340981</v>
      </c>
      <c r="Y5985">
        <v>0</v>
      </c>
      <c r="Z5985">
        <v>0</v>
      </c>
      <c r="AA5985">
        <v>0</v>
      </c>
      <c r="AB5985">
        <v>3.0873083002118999</v>
      </c>
      <c r="AC5985">
        <v>0</v>
      </c>
      <c r="AD5985">
        <v>0</v>
      </c>
      <c r="AE5985">
        <v>12.775752734245998</v>
      </c>
    </row>
    <row r="5986" spans="1:31" x14ac:dyDescent="0.25">
      <c r="A5986">
        <v>1819070</v>
      </c>
      <c r="B5986">
        <v>1</v>
      </c>
      <c r="C5986" t="s">
        <v>80</v>
      </c>
      <c r="D5986" t="s">
        <v>103</v>
      </c>
      <c r="E5986" t="s">
        <v>140</v>
      </c>
      <c r="F5986" t="s">
        <v>13909</v>
      </c>
      <c r="G5986" t="s">
        <v>170</v>
      </c>
      <c r="H5986" t="s">
        <v>143</v>
      </c>
      <c r="I5986" t="s">
        <v>135</v>
      </c>
      <c r="J5986" t="s">
        <v>136</v>
      </c>
      <c r="K5986" t="s">
        <v>137</v>
      </c>
      <c r="L5986" t="s">
        <v>17263</v>
      </c>
      <c r="M5986" t="s">
        <v>17264</v>
      </c>
      <c r="N5986">
        <v>1.2866666659999999</v>
      </c>
      <c r="O5986">
        <v>0</v>
      </c>
      <c r="P5986">
        <v>962</v>
      </c>
      <c r="Q5986">
        <v>10</v>
      </c>
      <c r="R5986">
        <v>13</v>
      </c>
      <c r="S5986">
        <v>2</v>
      </c>
      <c r="T5986">
        <v>132</v>
      </c>
      <c r="U5986">
        <v>0</v>
      </c>
      <c r="V5986">
        <v>3</v>
      </c>
      <c r="W5986">
        <v>0</v>
      </c>
      <c r="X5986">
        <v>403.81090664970009</v>
      </c>
      <c r="Y5986">
        <v>49.099735339258054</v>
      </c>
      <c r="Z5986">
        <v>19.561412363820423</v>
      </c>
      <c r="AA5986">
        <v>8.8294040986031828</v>
      </c>
      <c r="AB5986">
        <v>126.05166215142971</v>
      </c>
      <c r="AC5986">
        <v>0</v>
      </c>
      <c r="AD5986">
        <v>1.7565036948645603</v>
      </c>
      <c r="AE5986">
        <v>609.10962429767608</v>
      </c>
    </row>
    <row r="5987" spans="1:31" x14ac:dyDescent="0.25">
      <c r="A5987">
        <v>1819071</v>
      </c>
      <c r="B5987">
        <v>1</v>
      </c>
      <c r="C5987" t="s">
        <v>80</v>
      </c>
      <c r="D5987" t="s">
        <v>98</v>
      </c>
      <c r="E5987" t="s">
        <v>291</v>
      </c>
      <c r="F5987" t="s">
        <v>17265</v>
      </c>
      <c r="G5987" t="s">
        <v>279</v>
      </c>
      <c r="H5987" t="s">
        <v>134</v>
      </c>
      <c r="I5987" t="s">
        <v>135</v>
      </c>
      <c r="J5987" t="s">
        <v>136</v>
      </c>
      <c r="K5987" t="s">
        <v>137</v>
      </c>
      <c r="L5987" t="s">
        <v>17266</v>
      </c>
      <c r="M5987" t="s">
        <v>17267</v>
      </c>
      <c r="N5987">
        <v>0.49055555499999998</v>
      </c>
      <c r="O5987">
        <v>0</v>
      </c>
      <c r="P5987">
        <v>62</v>
      </c>
      <c r="Q5987">
        <v>0</v>
      </c>
      <c r="R5987">
        <v>5</v>
      </c>
      <c r="S5987">
        <v>0</v>
      </c>
      <c r="T5987">
        <v>6</v>
      </c>
      <c r="U5987">
        <v>0</v>
      </c>
      <c r="V5987">
        <v>0</v>
      </c>
      <c r="W5987">
        <v>0</v>
      </c>
      <c r="X5987">
        <v>7.2109810211111594</v>
      </c>
      <c r="Y5987">
        <v>0</v>
      </c>
      <c r="Z5987">
        <v>5.5983143298814175</v>
      </c>
      <c r="AA5987">
        <v>0</v>
      </c>
      <c r="AB5987">
        <v>8.768841318206384</v>
      </c>
      <c r="AC5987">
        <v>0</v>
      </c>
      <c r="AD5987">
        <v>0</v>
      </c>
      <c r="AE5987">
        <v>21.578136669198962</v>
      </c>
    </row>
    <row r="5988" spans="1:31" x14ac:dyDescent="0.25">
      <c r="A5988">
        <v>1819072</v>
      </c>
      <c r="B5988">
        <v>1</v>
      </c>
      <c r="C5988" t="s">
        <v>81</v>
      </c>
      <c r="D5988" t="s">
        <v>120</v>
      </c>
      <c r="E5988" t="s">
        <v>291</v>
      </c>
      <c r="F5988" t="s">
        <v>17268</v>
      </c>
      <c r="G5988" t="s">
        <v>424</v>
      </c>
      <c r="H5988" t="s">
        <v>134</v>
      </c>
      <c r="I5988" t="s">
        <v>135</v>
      </c>
      <c r="J5988" t="s">
        <v>136</v>
      </c>
      <c r="K5988" t="s">
        <v>137</v>
      </c>
      <c r="L5988" t="s">
        <v>17269</v>
      </c>
      <c r="M5988" t="s">
        <v>17270</v>
      </c>
      <c r="N5988">
        <v>1.8302777770000001</v>
      </c>
      <c r="O5988">
        <v>0</v>
      </c>
      <c r="P5988">
        <v>0</v>
      </c>
      <c r="Q5988">
        <v>0</v>
      </c>
      <c r="R5988">
        <v>7</v>
      </c>
      <c r="S5988">
        <v>0</v>
      </c>
      <c r="T5988">
        <v>1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6.8938751666075406</v>
      </c>
      <c r="AA5988">
        <v>0</v>
      </c>
      <c r="AB5988">
        <v>11.045980285222601</v>
      </c>
      <c r="AC5988">
        <v>0</v>
      </c>
      <c r="AD5988">
        <v>0</v>
      </c>
      <c r="AE5988">
        <v>17.939855451830141</v>
      </c>
    </row>
    <row r="5989" spans="1:31" x14ac:dyDescent="0.25">
      <c r="A5989">
        <v>1819073</v>
      </c>
      <c r="B5989">
        <v>1</v>
      </c>
      <c r="C5989" t="s">
        <v>80</v>
      </c>
      <c r="D5989" t="s">
        <v>82</v>
      </c>
      <c r="E5989" t="s">
        <v>131</v>
      </c>
      <c r="F5989" t="s">
        <v>17271</v>
      </c>
      <c r="G5989" t="s">
        <v>231</v>
      </c>
      <c r="H5989" t="s">
        <v>134</v>
      </c>
      <c r="I5989" t="s">
        <v>135</v>
      </c>
      <c r="J5989" t="s">
        <v>136</v>
      </c>
      <c r="K5989" t="s">
        <v>137</v>
      </c>
      <c r="L5989" t="s">
        <v>17272</v>
      </c>
      <c r="M5989" t="s">
        <v>17273</v>
      </c>
      <c r="N5989">
        <v>1.646111111</v>
      </c>
      <c r="O5989">
        <v>0</v>
      </c>
      <c r="P5989">
        <v>1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</row>
    <row r="5990" spans="1:31" x14ac:dyDescent="0.25">
      <c r="A5990">
        <v>1819077</v>
      </c>
      <c r="B5990">
        <v>1</v>
      </c>
      <c r="C5990" t="s">
        <v>81</v>
      </c>
      <c r="D5990" t="s">
        <v>115</v>
      </c>
      <c r="E5990" t="s">
        <v>291</v>
      </c>
      <c r="F5990" t="s">
        <v>17274</v>
      </c>
      <c r="G5990" t="s">
        <v>854</v>
      </c>
      <c r="H5990" t="s">
        <v>134</v>
      </c>
      <c r="I5990" t="s">
        <v>135</v>
      </c>
      <c r="J5990" t="s">
        <v>136</v>
      </c>
      <c r="K5990" t="s">
        <v>137</v>
      </c>
      <c r="L5990" t="s">
        <v>17275</v>
      </c>
      <c r="M5990" t="s">
        <v>17276</v>
      </c>
      <c r="N5990">
        <v>1.835</v>
      </c>
      <c r="O5990">
        <v>0</v>
      </c>
      <c r="P5990">
        <v>36</v>
      </c>
      <c r="Q5990">
        <v>0</v>
      </c>
      <c r="R5990">
        <v>6</v>
      </c>
      <c r="S5990">
        <v>0</v>
      </c>
      <c r="T5990">
        <v>2</v>
      </c>
      <c r="U5990">
        <v>0</v>
      </c>
      <c r="V5990">
        <v>0</v>
      </c>
      <c r="W5990">
        <v>0</v>
      </c>
      <c r="X5990">
        <v>3.3171176133056006</v>
      </c>
      <c r="Y5990">
        <v>0</v>
      </c>
      <c r="Z5990">
        <v>2.91995976100407</v>
      </c>
      <c r="AA5990">
        <v>0</v>
      </c>
      <c r="AB5990">
        <v>5.6105015858807876</v>
      </c>
      <c r="AC5990">
        <v>0</v>
      </c>
      <c r="AD5990">
        <v>0</v>
      </c>
      <c r="AE5990">
        <v>11.847578960190457</v>
      </c>
    </row>
    <row r="5991" spans="1:31" x14ac:dyDescent="0.25">
      <c r="A5991">
        <v>1819082</v>
      </c>
      <c r="B5991">
        <v>1</v>
      </c>
      <c r="C5991" t="s">
        <v>80</v>
      </c>
      <c r="D5991" t="s">
        <v>108</v>
      </c>
      <c r="E5991" t="s">
        <v>291</v>
      </c>
      <c r="F5991" t="s">
        <v>17277</v>
      </c>
      <c r="G5991" t="s">
        <v>424</v>
      </c>
      <c r="H5991" t="s">
        <v>134</v>
      </c>
      <c r="I5991" t="s">
        <v>135</v>
      </c>
      <c r="J5991" t="s">
        <v>136</v>
      </c>
      <c r="K5991" t="s">
        <v>137</v>
      </c>
      <c r="L5991" t="s">
        <v>17278</v>
      </c>
      <c r="M5991" t="s">
        <v>17279</v>
      </c>
      <c r="N5991">
        <v>0.66527777700000001</v>
      </c>
      <c r="O5991">
        <v>0</v>
      </c>
      <c r="P5991">
        <v>13</v>
      </c>
      <c r="Q5991">
        <v>0</v>
      </c>
      <c r="R5991">
        <v>9</v>
      </c>
      <c r="S5991">
        <v>0</v>
      </c>
      <c r="T5991">
        <v>8</v>
      </c>
      <c r="U5991">
        <v>0</v>
      </c>
      <c r="V5991">
        <v>0</v>
      </c>
      <c r="W5991">
        <v>0</v>
      </c>
      <c r="X5991">
        <v>4.1671541884355614</v>
      </c>
      <c r="Y5991">
        <v>0</v>
      </c>
      <c r="Z5991">
        <v>3.0144774820555664</v>
      </c>
      <c r="AA5991">
        <v>0</v>
      </c>
      <c r="AB5991">
        <v>7.1423144374291656</v>
      </c>
      <c r="AC5991">
        <v>0</v>
      </c>
      <c r="AD5991">
        <v>0</v>
      </c>
      <c r="AE5991">
        <v>14.323946107920293</v>
      </c>
    </row>
    <row r="5992" spans="1:31" x14ac:dyDescent="0.25">
      <c r="A5992">
        <v>1819083</v>
      </c>
      <c r="B5992">
        <v>1</v>
      </c>
      <c r="C5992" t="s">
        <v>80</v>
      </c>
      <c r="D5992" t="s">
        <v>104</v>
      </c>
      <c r="E5992" t="s">
        <v>131</v>
      </c>
      <c r="F5992">
        <v>75</v>
      </c>
      <c r="G5992" t="s">
        <v>231</v>
      </c>
      <c r="H5992" t="s">
        <v>134</v>
      </c>
      <c r="I5992" t="s">
        <v>135</v>
      </c>
      <c r="J5992" t="s">
        <v>136</v>
      </c>
      <c r="K5992" t="s">
        <v>137</v>
      </c>
      <c r="L5992" t="s">
        <v>17280</v>
      </c>
      <c r="M5992" t="s">
        <v>17281</v>
      </c>
      <c r="N5992">
        <v>1.1497222220000001</v>
      </c>
      <c r="O5992">
        <v>0</v>
      </c>
      <c r="P5992">
        <v>2</v>
      </c>
      <c r="Q5992">
        <v>0</v>
      </c>
      <c r="R5992">
        <v>0</v>
      </c>
      <c r="S5992">
        <v>0</v>
      </c>
      <c r="T5992">
        <v>1</v>
      </c>
      <c r="U5992">
        <v>0</v>
      </c>
      <c r="V5992">
        <v>0</v>
      </c>
      <c r="W5992">
        <v>0</v>
      </c>
      <c r="X5992">
        <v>7.5429161912160009E-2</v>
      </c>
      <c r="Y5992">
        <v>0</v>
      </c>
      <c r="Z5992">
        <v>0</v>
      </c>
      <c r="AA5992">
        <v>0</v>
      </c>
      <c r="AB5992">
        <v>7.5856301193866675E-3</v>
      </c>
      <c r="AC5992">
        <v>0</v>
      </c>
      <c r="AD5992">
        <v>0</v>
      </c>
      <c r="AE5992">
        <v>8.3014792031546672E-2</v>
      </c>
    </row>
    <row r="5993" spans="1:31" x14ac:dyDescent="0.25">
      <c r="A5993">
        <v>1819085</v>
      </c>
      <c r="B5993">
        <v>1</v>
      </c>
      <c r="C5993" t="s">
        <v>81</v>
      </c>
      <c r="D5993" t="s">
        <v>113</v>
      </c>
      <c r="E5993" t="s">
        <v>291</v>
      </c>
      <c r="F5993" t="s">
        <v>17282</v>
      </c>
      <c r="G5993" t="s">
        <v>930</v>
      </c>
      <c r="H5993" t="s">
        <v>134</v>
      </c>
      <c r="I5993" t="s">
        <v>135</v>
      </c>
      <c r="J5993" t="s">
        <v>136</v>
      </c>
      <c r="K5993" t="s">
        <v>137</v>
      </c>
      <c r="L5993" t="s">
        <v>17283</v>
      </c>
      <c r="M5993" t="s">
        <v>17284</v>
      </c>
      <c r="N5993">
        <v>3.838055555</v>
      </c>
      <c r="O5993">
        <v>0</v>
      </c>
      <c r="P5993">
        <v>93</v>
      </c>
      <c r="Q5993">
        <v>0</v>
      </c>
      <c r="R5993">
        <v>0</v>
      </c>
      <c r="S5993">
        <v>0</v>
      </c>
      <c r="T5993">
        <v>30</v>
      </c>
      <c r="U5993">
        <v>0</v>
      </c>
      <c r="V5993">
        <v>0</v>
      </c>
      <c r="W5993">
        <v>0</v>
      </c>
      <c r="X5993">
        <v>88.599997389659663</v>
      </c>
      <c r="Y5993">
        <v>0</v>
      </c>
      <c r="Z5993">
        <v>0</v>
      </c>
      <c r="AA5993">
        <v>0</v>
      </c>
      <c r="AB5993">
        <v>30.549236442094113</v>
      </c>
      <c r="AC5993">
        <v>0</v>
      </c>
      <c r="AD5993">
        <v>0</v>
      </c>
      <c r="AE5993">
        <v>119.14923383175378</v>
      </c>
    </row>
    <row r="5994" spans="1:31" x14ac:dyDescent="0.25">
      <c r="A5994">
        <v>1819086</v>
      </c>
      <c r="B5994">
        <v>1</v>
      </c>
      <c r="C5994" t="s">
        <v>80</v>
      </c>
      <c r="D5994" t="s">
        <v>93</v>
      </c>
      <c r="E5994" t="s">
        <v>131</v>
      </c>
      <c r="F5994" t="s">
        <v>17285</v>
      </c>
      <c r="G5994" t="s">
        <v>209</v>
      </c>
      <c r="H5994" t="s">
        <v>134</v>
      </c>
      <c r="I5994" t="s">
        <v>135</v>
      </c>
      <c r="J5994" t="s">
        <v>136</v>
      </c>
      <c r="K5994" t="s">
        <v>137</v>
      </c>
      <c r="L5994" t="s">
        <v>17286</v>
      </c>
      <c r="M5994" t="s">
        <v>17287</v>
      </c>
      <c r="N5994">
        <v>1.777222222</v>
      </c>
      <c r="O5994">
        <v>0</v>
      </c>
      <c r="P5994">
        <v>13</v>
      </c>
      <c r="Q5994">
        <v>0</v>
      </c>
      <c r="R5994">
        <v>0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5.1076815307291037</v>
      </c>
      <c r="Y5994">
        <v>0</v>
      </c>
      <c r="Z5994">
        <v>0</v>
      </c>
      <c r="AA5994">
        <v>0</v>
      </c>
      <c r="AB5994">
        <v>9.8798572250766662E-3</v>
      </c>
      <c r="AC5994">
        <v>0</v>
      </c>
      <c r="AD5994">
        <v>0</v>
      </c>
      <c r="AE5994">
        <v>5.1175613879541801</v>
      </c>
    </row>
    <row r="5995" spans="1:31" x14ac:dyDescent="0.25">
      <c r="A5995">
        <v>1819087</v>
      </c>
      <c r="B5995">
        <v>1</v>
      </c>
      <c r="C5995" t="s">
        <v>80</v>
      </c>
      <c r="D5995" t="s">
        <v>99</v>
      </c>
      <c r="E5995" t="s">
        <v>131</v>
      </c>
      <c r="F5995" t="s">
        <v>17288</v>
      </c>
      <c r="G5995" t="s">
        <v>231</v>
      </c>
      <c r="H5995" t="s">
        <v>134</v>
      </c>
      <c r="I5995" t="s">
        <v>135</v>
      </c>
      <c r="J5995" t="s">
        <v>136</v>
      </c>
      <c r="K5995" t="s">
        <v>137</v>
      </c>
      <c r="L5995" t="s">
        <v>17289</v>
      </c>
      <c r="M5995" t="s">
        <v>17290</v>
      </c>
      <c r="N5995">
        <v>2.5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0.68241686436739102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0.68241686436739102</v>
      </c>
    </row>
    <row r="5996" spans="1:31" x14ac:dyDescent="0.25">
      <c r="A5996">
        <v>1819088</v>
      </c>
      <c r="B5996">
        <v>1</v>
      </c>
      <c r="C5996" t="s">
        <v>81</v>
      </c>
      <c r="D5996" t="s">
        <v>118</v>
      </c>
      <c r="E5996" t="s">
        <v>140</v>
      </c>
      <c r="F5996" t="s">
        <v>17291</v>
      </c>
      <c r="G5996" t="s">
        <v>142</v>
      </c>
      <c r="H5996" t="s">
        <v>143</v>
      </c>
      <c r="I5996" t="s">
        <v>135</v>
      </c>
      <c r="J5996" t="s">
        <v>136</v>
      </c>
      <c r="K5996" t="s">
        <v>137</v>
      </c>
      <c r="L5996" t="s">
        <v>17292</v>
      </c>
      <c r="M5996" t="s">
        <v>17293</v>
      </c>
      <c r="N5996">
        <v>0.47</v>
      </c>
      <c r="O5996">
        <v>0</v>
      </c>
      <c r="P5996">
        <v>0</v>
      </c>
      <c r="Q5996">
        <v>2</v>
      </c>
      <c r="R5996">
        <v>43</v>
      </c>
      <c r="S5996">
        <v>1</v>
      </c>
      <c r="T5996">
        <v>2</v>
      </c>
      <c r="U5996">
        <v>0</v>
      </c>
      <c r="V5996">
        <v>0</v>
      </c>
      <c r="W5996">
        <v>0</v>
      </c>
      <c r="X5996">
        <v>0</v>
      </c>
      <c r="Y5996">
        <v>5.0598951566449006</v>
      </c>
      <c r="Z5996">
        <v>19.334172658888132</v>
      </c>
      <c r="AA5996">
        <v>2.2856075336613997</v>
      </c>
      <c r="AB5996">
        <v>2.5264668315135235</v>
      </c>
      <c r="AC5996">
        <v>0</v>
      </c>
      <c r="AD5996">
        <v>0</v>
      </c>
      <c r="AE5996">
        <v>29.206142180707957</v>
      </c>
    </row>
    <row r="5997" spans="1:31" x14ac:dyDescent="0.25">
      <c r="A5997">
        <v>1819092</v>
      </c>
      <c r="B5997">
        <v>1</v>
      </c>
      <c r="C5997" t="s">
        <v>81</v>
      </c>
      <c r="D5997" t="s">
        <v>119</v>
      </c>
      <c r="E5997" t="s">
        <v>193</v>
      </c>
      <c r="F5997" t="s">
        <v>17294</v>
      </c>
      <c r="G5997" t="s">
        <v>235</v>
      </c>
      <c r="H5997" t="s">
        <v>134</v>
      </c>
      <c r="I5997" t="s">
        <v>135</v>
      </c>
      <c r="J5997" t="s">
        <v>136</v>
      </c>
      <c r="K5997" t="s">
        <v>137</v>
      </c>
      <c r="L5997" t="s">
        <v>17295</v>
      </c>
      <c r="M5997" t="s">
        <v>17296</v>
      </c>
      <c r="N5997">
        <v>1.196666666</v>
      </c>
      <c r="O5997">
        <v>0</v>
      </c>
      <c r="P5997">
        <v>1</v>
      </c>
      <c r="Q5997">
        <v>0</v>
      </c>
      <c r="R5997">
        <v>3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3.50244888448E-2</v>
      </c>
      <c r="Y5997">
        <v>0</v>
      </c>
      <c r="Z5997">
        <v>4.6026384838982759</v>
      </c>
      <c r="AA5997">
        <v>0</v>
      </c>
      <c r="AB5997">
        <v>0</v>
      </c>
      <c r="AC5997">
        <v>0</v>
      </c>
      <c r="AD5997">
        <v>0</v>
      </c>
      <c r="AE5997">
        <v>4.637662972743076</v>
      </c>
    </row>
    <row r="5998" spans="1:31" x14ac:dyDescent="0.25">
      <c r="A5998">
        <v>1819093</v>
      </c>
      <c r="B5998">
        <v>1</v>
      </c>
      <c r="C5998" t="s">
        <v>80</v>
      </c>
      <c r="D5998" t="s">
        <v>103</v>
      </c>
      <c r="E5998" t="s">
        <v>131</v>
      </c>
      <c r="F5998" t="s">
        <v>17297</v>
      </c>
      <c r="G5998" t="s">
        <v>231</v>
      </c>
      <c r="H5998" t="s">
        <v>134</v>
      </c>
      <c r="I5998" t="s">
        <v>135</v>
      </c>
      <c r="J5998" t="s">
        <v>136</v>
      </c>
      <c r="K5998" t="s">
        <v>137</v>
      </c>
      <c r="L5998" t="s">
        <v>17298</v>
      </c>
      <c r="M5998" t="s">
        <v>17299</v>
      </c>
      <c r="N5998">
        <v>1.1997222219999999</v>
      </c>
      <c r="O5998">
        <v>0</v>
      </c>
      <c r="P5998">
        <v>2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0.30896126854800671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0.30896126854800671</v>
      </c>
    </row>
    <row r="5999" spans="1:31" x14ac:dyDescent="0.25">
      <c r="A5999">
        <v>1819096</v>
      </c>
      <c r="B5999">
        <v>1</v>
      </c>
      <c r="C5999" t="s">
        <v>81</v>
      </c>
      <c r="D5999" t="s">
        <v>128</v>
      </c>
      <c r="E5999" t="s">
        <v>146</v>
      </c>
      <c r="F5999" t="s">
        <v>17300</v>
      </c>
      <c r="G5999" t="s">
        <v>593</v>
      </c>
      <c r="H5999" t="s">
        <v>143</v>
      </c>
      <c r="I5999" t="s">
        <v>135</v>
      </c>
      <c r="J5999" t="s">
        <v>136</v>
      </c>
      <c r="K5999" t="s">
        <v>137</v>
      </c>
      <c r="L5999" t="s">
        <v>17301</v>
      </c>
      <c r="M5999" t="s">
        <v>17302</v>
      </c>
      <c r="N5999">
        <v>1.0972222220000001</v>
      </c>
      <c r="O5999">
        <v>0</v>
      </c>
      <c r="P5999">
        <v>27</v>
      </c>
      <c r="Q5999">
        <v>0</v>
      </c>
      <c r="R5999">
        <v>0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5.7241230518611674</v>
      </c>
      <c r="Y5999">
        <v>0</v>
      </c>
      <c r="Z5999">
        <v>0</v>
      </c>
      <c r="AA5999">
        <v>0</v>
      </c>
      <c r="AB5999">
        <v>7.8807383460000003E-4</v>
      </c>
      <c r="AC5999">
        <v>0</v>
      </c>
      <c r="AD5999">
        <v>0</v>
      </c>
      <c r="AE5999">
        <v>5.7249111256957672</v>
      </c>
    </row>
    <row r="6000" spans="1:31" x14ac:dyDescent="0.25">
      <c r="A6000">
        <v>1819098</v>
      </c>
      <c r="B6000">
        <v>1</v>
      </c>
      <c r="C6000" t="s">
        <v>81</v>
      </c>
      <c r="D6000" t="s">
        <v>118</v>
      </c>
      <c r="E6000" t="s">
        <v>193</v>
      </c>
      <c r="F6000" t="s">
        <v>17303</v>
      </c>
      <c r="G6000" t="s">
        <v>235</v>
      </c>
      <c r="H6000" t="s">
        <v>134</v>
      </c>
      <c r="I6000" t="s">
        <v>135</v>
      </c>
      <c r="J6000" t="s">
        <v>136</v>
      </c>
      <c r="K6000" t="s">
        <v>137</v>
      </c>
      <c r="L6000" t="s">
        <v>17304</v>
      </c>
      <c r="M6000" t="s">
        <v>17305</v>
      </c>
      <c r="N6000">
        <v>0.86444444399999998</v>
      </c>
      <c r="O6000">
        <v>0</v>
      </c>
      <c r="P6000">
        <v>59</v>
      </c>
      <c r="Q6000">
        <v>0</v>
      </c>
      <c r="R6000">
        <v>0</v>
      </c>
      <c r="S6000">
        <v>0</v>
      </c>
      <c r="T6000">
        <v>7</v>
      </c>
      <c r="U6000">
        <v>0</v>
      </c>
      <c r="V6000">
        <v>1</v>
      </c>
      <c r="W6000">
        <v>0</v>
      </c>
      <c r="X6000">
        <v>18.461767537887066</v>
      </c>
      <c r="Y6000">
        <v>0</v>
      </c>
      <c r="Z6000">
        <v>0</v>
      </c>
      <c r="AA6000">
        <v>0</v>
      </c>
      <c r="AB6000">
        <v>2.2390867865263804</v>
      </c>
      <c r="AC6000">
        <v>0</v>
      </c>
      <c r="AD6000">
        <v>0.89817871866836829</v>
      </c>
      <c r="AE6000">
        <v>21.599033043081818</v>
      </c>
    </row>
    <row r="6001" spans="1:31" x14ac:dyDescent="0.25">
      <c r="A6001">
        <v>1819101</v>
      </c>
      <c r="B6001">
        <v>1</v>
      </c>
      <c r="C6001" t="s">
        <v>81</v>
      </c>
      <c r="D6001" t="s">
        <v>114</v>
      </c>
      <c r="E6001" t="s">
        <v>193</v>
      </c>
      <c r="F6001" t="s">
        <v>17306</v>
      </c>
      <c r="G6001" t="s">
        <v>235</v>
      </c>
      <c r="H6001" t="s">
        <v>134</v>
      </c>
      <c r="I6001" t="s">
        <v>135</v>
      </c>
      <c r="J6001" t="s">
        <v>136</v>
      </c>
      <c r="K6001" t="s">
        <v>137</v>
      </c>
      <c r="L6001" t="s">
        <v>17307</v>
      </c>
      <c r="M6001" t="s">
        <v>17308</v>
      </c>
      <c r="N6001">
        <v>0.54</v>
      </c>
      <c r="O6001">
        <v>0</v>
      </c>
      <c r="P6001">
        <v>80</v>
      </c>
      <c r="Q6001">
        <v>0</v>
      </c>
      <c r="R6001">
        <v>0</v>
      </c>
      <c r="S6001">
        <v>0</v>
      </c>
      <c r="T6001">
        <v>4</v>
      </c>
      <c r="U6001">
        <v>0</v>
      </c>
      <c r="V6001">
        <v>0</v>
      </c>
      <c r="W6001">
        <v>0</v>
      </c>
      <c r="X6001">
        <v>10.17572580083878</v>
      </c>
      <c r="Y6001">
        <v>0</v>
      </c>
      <c r="Z6001">
        <v>0</v>
      </c>
      <c r="AA6001">
        <v>0</v>
      </c>
      <c r="AB6001">
        <v>1.8942203144890501</v>
      </c>
      <c r="AC6001">
        <v>0</v>
      </c>
      <c r="AD6001">
        <v>0</v>
      </c>
      <c r="AE6001">
        <v>12.069946115327831</v>
      </c>
    </row>
    <row r="6002" spans="1:31" x14ac:dyDescent="0.25">
      <c r="A6002">
        <v>1819102</v>
      </c>
      <c r="B6002">
        <v>1</v>
      </c>
      <c r="C6002" t="s">
        <v>80</v>
      </c>
      <c r="D6002" t="s">
        <v>84</v>
      </c>
      <c r="E6002" t="s">
        <v>131</v>
      </c>
      <c r="F6002" t="s">
        <v>17309</v>
      </c>
      <c r="G6002" t="s">
        <v>148</v>
      </c>
      <c r="H6002" t="s">
        <v>134</v>
      </c>
      <c r="I6002" t="s">
        <v>135</v>
      </c>
      <c r="J6002" t="s">
        <v>136</v>
      </c>
      <c r="K6002" t="s">
        <v>137</v>
      </c>
      <c r="L6002" t="s">
        <v>17310</v>
      </c>
      <c r="M6002" t="s">
        <v>17311</v>
      </c>
      <c r="N6002">
        <v>1.648055555</v>
      </c>
      <c r="O6002">
        <v>0</v>
      </c>
      <c r="P6002">
        <v>4</v>
      </c>
      <c r="Q6002">
        <v>0</v>
      </c>
      <c r="R6002">
        <v>0</v>
      </c>
      <c r="S6002">
        <v>0</v>
      </c>
      <c r="T6002">
        <v>2</v>
      </c>
      <c r="U6002">
        <v>0</v>
      </c>
      <c r="V6002">
        <v>0</v>
      </c>
      <c r="W6002">
        <v>0</v>
      </c>
      <c r="X6002">
        <v>1.5403925044020375</v>
      </c>
      <c r="Y6002">
        <v>0</v>
      </c>
      <c r="Z6002">
        <v>0</v>
      </c>
      <c r="AA6002">
        <v>0</v>
      </c>
      <c r="AB6002">
        <v>1.7815008457316548</v>
      </c>
      <c r="AC6002">
        <v>0</v>
      </c>
      <c r="AD6002">
        <v>0</v>
      </c>
      <c r="AE6002">
        <v>3.321893350133692</v>
      </c>
    </row>
    <row r="6003" spans="1:31" x14ac:dyDescent="0.25">
      <c r="A6003">
        <v>1819105</v>
      </c>
      <c r="B6003">
        <v>1</v>
      </c>
      <c r="C6003" t="s">
        <v>80</v>
      </c>
      <c r="D6003" t="s">
        <v>83</v>
      </c>
      <c r="E6003" t="s">
        <v>193</v>
      </c>
      <c r="F6003" t="s">
        <v>17312</v>
      </c>
      <c r="G6003" t="s">
        <v>235</v>
      </c>
      <c r="H6003" t="s">
        <v>134</v>
      </c>
      <c r="I6003" t="s">
        <v>135</v>
      </c>
      <c r="J6003" t="s">
        <v>136</v>
      </c>
      <c r="K6003" t="s">
        <v>137</v>
      </c>
      <c r="L6003" t="s">
        <v>17313</v>
      </c>
      <c r="M6003" t="s">
        <v>17314</v>
      </c>
      <c r="N6003">
        <v>0.97</v>
      </c>
      <c r="O6003">
        <v>0</v>
      </c>
      <c r="P6003">
        <v>122</v>
      </c>
      <c r="Q6003">
        <v>0</v>
      </c>
      <c r="R6003">
        <v>0</v>
      </c>
      <c r="S6003">
        <v>0</v>
      </c>
      <c r="T6003">
        <v>7</v>
      </c>
      <c r="U6003">
        <v>0</v>
      </c>
      <c r="V6003">
        <v>0</v>
      </c>
      <c r="W6003">
        <v>0</v>
      </c>
      <c r="X6003">
        <v>31.751782456393176</v>
      </c>
      <c r="Y6003">
        <v>0</v>
      </c>
      <c r="Z6003">
        <v>0</v>
      </c>
      <c r="AA6003">
        <v>0</v>
      </c>
      <c r="AB6003">
        <v>0.80193893311719011</v>
      </c>
      <c r="AC6003">
        <v>0</v>
      </c>
      <c r="AD6003">
        <v>0</v>
      </c>
      <c r="AE6003">
        <v>32.553721389510365</v>
      </c>
    </row>
    <row r="6004" spans="1:31" x14ac:dyDescent="0.25">
      <c r="A6004">
        <v>1819107</v>
      </c>
      <c r="B6004">
        <v>1</v>
      </c>
      <c r="C6004" t="s">
        <v>81</v>
      </c>
      <c r="D6004" t="s">
        <v>122</v>
      </c>
      <c r="E6004" t="s">
        <v>193</v>
      </c>
      <c r="F6004" t="s">
        <v>17315</v>
      </c>
      <c r="G6004" t="s">
        <v>235</v>
      </c>
      <c r="H6004" t="s">
        <v>134</v>
      </c>
      <c r="I6004" t="s">
        <v>135</v>
      </c>
      <c r="J6004" t="s">
        <v>136</v>
      </c>
      <c r="K6004" t="s">
        <v>137</v>
      </c>
      <c r="L6004" t="s">
        <v>17316</v>
      </c>
      <c r="M6004" t="s">
        <v>17317</v>
      </c>
      <c r="N6004">
        <v>2.9047222220000002</v>
      </c>
      <c r="O6004">
        <v>0</v>
      </c>
      <c r="P6004">
        <v>26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17.321773437648154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17.321773437648154</v>
      </c>
    </row>
    <row r="6005" spans="1:31" x14ac:dyDescent="0.25">
      <c r="A6005">
        <v>1819109</v>
      </c>
      <c r="B6005">
        <v>1</v>
      </c>
      <c r="C6005" t="s">
        <v>81</v>
      </c>
      <c r="D6005" t="s">
        <v>127</v>
      </c>
      <c r="E6005" t="s">
        <v>291</v>
      </c>
      <c r="F6005" t="s">
        <v>17318</v>
      </c>
      <c r="G6005" t="s">
        <v>424</v>
      </c>
      <c r="H6005" t="s">
        <v>134</v>
      </c>
      <c r="I6005" t="s">
        <v>135</v>
      </c>
      <c r="J6005" t="s">
        <v>136</v>
      </c>
      <c r="K6005" t="s">
        <v>137</v>
      </c>
      <c r="L6005" t="s">
        <v>17319</v>
      </c>
      <c r="M6005" t="s">
        <v>17320</v>
      </c>
      <c r="N6005">
        <v>2.560277777</v>
      </c>
      <c r="O6005">
        <v>0</v>
      </c>
      <c r="P6005">
        <v>1</v>
      </c>
      <c r="Q6005">
        <v>0</v>
      </c>
      <c r="R6005">
        <v>2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7.6353463294999999E-4</v>
      </c>
      <c r="Y6005">
        <v>0</v>
      </c>
      <c r="Z6005">
        <v>0.33940242781787999</v>
      </c>
      <c r="AA6005">
        <v>0</v>
      </c>
      <c r="AB6005">
        <v>0</v>
      </c>
      <c r="AC6005">
        <v>0</v>
      </c>
      <c r="AD6005">
        <v>0</v>
      </c>
      <c r="AE6005">
        <v>0.34016596245082997</v>
      </c>
    </row>
    <row r="6006" spans="1:31" x14ac:dyDescent="0.25">
      <c r="A6006">
        <v>1819111</v>
      </c>
      <c r="B6006">
        <v>1</v>
      </c>
      <c r="C6006" t="s">
        <v>81</v>
      </c>
      <c r="D6006" t="s">
        <v>128</v>
      </c>
      <c r="E6006" t="s">
        <v>193</v>
      </c>
      <c r="F6006" t="s">
        <v>17321</v>
      </c>
      <c r="G6006" t="s">
        <v>235</v>
      </c>
      <c r="H6006" t="s">
        <v>134</v>
      </c>
      <c r="I6006" t="s">
        <v>135</v>
      </c>
      <c r="J6006" t="s">
        <v>136</v>
      </c>
      <c r="K6006" t="s">
        <v>137</v>
      </c>
      <c r="L6006" t="s">
        <v>17322</v>
      </c>
      <c r="M6006" t="s">
        <v>17323</v>
      </c>
      <c r="N6006">
        <v>1.263055555</v>
      </c>
      <c r="O6006">
        <v>0</v>
      </c>
      <c r="P6006">
        <v>3</v>
      </c>
      <c r="Q6006">
        <v>0</v>
      </c>
      <c r="R6006">
        <v>1</v>
      </c>
      <c r="S6006">
        <v>0</v>
      </c>
      <c r="T6006">
        <v>5</v>
      </c>
      <c r="U6006">
        <v>0</v>
      </c>
      <c r="V6006">
        <v>0</v>
      </c>
      <c r="W6006">
        <v>0</v>
      </c>
      <c r="X6006">
        <v>0.86293597550151679</v>
      </c>
      <c r="Y6006">
        <v>0</v>
      </c>
      <c r="Z6006">
        <v>0.15396290989782502</v>
      </c>
      <c r="AA6006">
        <v>0</v>
      </c>
      <c r="AB6006">
        <v>2.3713236050976083</v>
      </c>
      <c r="AC6006">
        <v>0</v>
      </c>
      <c r="AD6006">
        <v>0</v>
      </c>
      <c r="AE6006">
        <v>3.38822249049695</v>
      </c>
    </row>
    <row r="6007" spans="1:31" x14ac:dyDescent="0.25">
      <c r="A6007">
        <v>1819112</v>
      </c>
      <c r="B6007">
        <v>1</v>
      </c>
      <c r="C6007" t="s">
        <v>80</v>
      </c>
      <c r="D6007" t="s">
        <v>100</v>
      </c>
      <c r="E6007" t="s">
        <v>131</v>
      </c>
      <c r="F6007" t="s">
        <v>17324</v>
      </c>
      <c r="G6007" t="s">
        <v>231</v>
      </c>
      <c r="H6007" t="s">
        <v>134</v>
      </c>
      <c r="I6007" t="s">
        <v>135</v>
      </c>
      <c r="J6007" t="s">
        <v>136</v>
      </c>
      <c r="K6007" t="s">
        <v>137</v>
      </c>
      <c r="L6007" t="s">
        <v>17325</v>
      </c>
      <c r="M6007" t="s">
        <v>17326</v>
      </c>
      <c r="N6007">
        <v>0.9325</v>
      </c>
      <c r="O6007">
        <v>0</v>
      </c>
      <c r="P6007">
        <v>1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0.50009415621212994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0.50009415621212994</v>
      </c>
    </row>
    <row r="6008" spans="1:31" x14ac:dyDescent="0.25">
      <c r="A6008">
        <v>1819113</v>
      </c>
      <c r="B6008">
        <v>1</v>
      </c>
      <c r="C6008" t="s">
        <v>80</v>
      </c>
      <c r="D6008" t="s">
        <v>93</v>
      </c>
      <c r="E6008" t="s">
        <v>193</v>
      </c>
      <c r="F6008" t="s">
        <v>17327</v>
      </c>
      <c r="G6008" t="s">
        <v>726</v>
      </c>
      <c r="H6008" t="s">
        <v>134</v>
      </c>
      <c r="I6008" t="s">
        <v>135</v>
      </c>
      <c r="J6008" t="s">
        <v>136</v>
      </c>
      <c r="K6008" t="s">
        <v>137</v>
      </c>
      <c r="L6008" t="s">
        <v>17328</v>
      </c>
      <c r="M6008" t="s">
        <v>17329</v>
      </c>
      <c r="N6008">
        <v>3.2922222219999999</v>
      </c>
      <c r="O6008">
        <v>0</v>
      </c>
      <c r="P6008">
        <v>7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21.641344447662565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21.641344447662565</v>
      </c>
    </row>
    <row r="6009" spans="1:31" x14ac:dyDescent="0.25">
      <c r="A6009">
        <v>1819114</v>
      </c>
      <c r="B6009">
        <v>1</v>
      </c>
      <c r="C6009" t="s">
        <v>80</v>
      </c>
      <c r="D6009" t="s">
        <v>109</v>
      </c>
      <c r="E6009" t="s">
        <v>146</v>
      </c>
      <c r="F6009" t="s">
        <v>15999</v>
      </c>
      <c r="G6009" t="s">
        <v>170</v>
      </c>
      <c r="H6009" t="s">
        <v>143</v>
      </c>
      <c r="I6009" t="s">
        <v>135</v>
      </c>
      <c r="J6009" t="s">
        <v>136</v>
      </c>
      <c r="K6009" t="s">
        <v>137</v>
      </c>
      <c r="L6009" t="s">
        <v>17330</v>
      </c>
      <c r="M6009" t="s">
        <v>17331</v>
      </c>
      <c r="N6009">
        <v>0.643055555</v>
      </c>
      <c r="O6009">
        <v>0</v>
      </c>
      <c r="P6009">
        <v>37</v>
      </c>
      <c r="Q6009">
        <v>0</v>
      </c>
      <c r="R6009">
        <v>5</v>
      </c>
      <c r="S6009">
        <v>0</v>
      </c>
      <c r="T6009">
        <v>13</v>
      </c>
      <c r="U6009">
        <v>0</v>
      </c>
      <c r="V6009">
        <v>0</v>
      </c>
      <c r="W6009">
        <v>0</v>
      </c>
      <c r="X6009">
        <v>3.5113679196802021</v>
      </c>
      <c r="Y6009">
        <v>0</v>
      </c>
      <c r="Z6009">
        <v>0.13818103414987026</v>
      </c>
      <c r="AA6009">
        <v>0</v>
      </c>
      <c r="AB6009">
        <v>5.0186320617084403</v>
      </c>
      <c r="AC6009">
        <v>0</v>
      </c>
      <c r="AD6009">
        <v>0</v>
      </c>
      <c r="AE6009">
        <v>8.6681810155385133</v>
      </c>
    </row>
    <row r="6010" spans="1:31" x14ac:dyDescent="0.25">
      <c r="A6010">
        <v>1819116</v>
      </c>
      <c r="B6010">
        <v>1</v>
      </c>
      <c r="C6010" t="s">
        <v>80</v>
      </c>
      <c r="D6010" t="s">
        <v>85</v>
      </c>
      <c r="E6010" t="s">
        <v>131</v>
      </c>
      <c r="F6010" t="s">
        <v>17332</v>
      </c>
      <c r="G6010" t="s">
        <v>133</v>
      </c>
      <c r="H6010" t="s">
        <v>134</v>
      </c>
      <c r="I6010" t="s">
        <v>135</v>
      </c>
      <c r="J6010" t="s">
        <v>136</v>
      </c>
      <c r="K6010" t="s">
        <v>137</v>
      </c>
      <c r="L6010" t="s">
        <v>17333</v>
      </c>
      <c r="M6010" t="s">
        <v>17334</v>
      </c>
      <c r="N6010">
        <v>1.4897222219999999</v>
      </c>
      <c r="O6010">
        <v>0</v>
      </c>
      <c r="P6010">
        <v>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0.49215777350938006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0.49215777350938006</v>
      </c>
    </row>
    <row r="6011" spans="1:31" x14ac:dyDescent="0.25">
      <c r="A6011">
        <v>1819119</v>
      </c>
      <c r="B6011">
        <v>1</v>
      </c>
      <c r="C6011" t="s">
        <v>80</v>
      </c>
      <c r="D6011" t="s">
        <v>93</v>
      </c>
      <c r="E6011" t="s">
        <v>193</v>
      </c>
      <c r="F6011" t="s">
        <v>9915</v>
      </c>
      <c r="G6011" t="s">
        <v>235</v>
      </c>
      <c r="H6011" t="s">
        <v>134</v>
      </c>
      <c r="I6011" t="s">
        <v>135</v>
      </c>
      <c r="J6011" t="s">
        <v>136</v>
      </c>
      <c r="K6011" t="s">
        <v>137</v>
      </c>
      <c r="L6011" t="s">
        <v>17335</v>
      </c>
      <c r="M6011" t="s">
        <v>17336</v>
      </c>
      <c r="N6011">
        <v>2.0188888880000002</v>
      </c>
      <c r="O6011">
        <v>0</v>
      </c>
      <c r="P6011">
        <v>1</v>
      </c>
      <c r="Q6011">
        <v>0</v>
      </c>
      <c r="R6011">
        <v>1</v>
      </c>
      <c r="S6011">
        <v>0</v>
      </c>
      <c r="T6011">
        <v>4</v>
      </c>
      <c r="U6011">
        <v>0</v>
      </c>
      <c r="V6011">
        <v>0</v>
      </c>
      <c r="W6011">
        <v>0</v>
      </c>
      <c r="X6011">
        <v>1.6129216450296269</v>
      </c>
      <c r="Y6011">
        <v>0</v>
      </c>
      <c r="Z6011">
        <v>2.5402763600128937</v>
      </c>
      <c r="AA6011">
        <v>0</v>
      </c>
      <c r="AB6011">
        <v>32.614051127732964</v>
      </c>
      <c r="AC6011">
        <v>0</v>
      </c>
      <c r="AD6011">
        <v>0</v>
      </c>
      <c r="AE6011">
        <v>36.767249132775483</v>
      </c>
    </row>
    <row r="6012" spans="1:31" x14ac:dyDescent="0.25">
      <c r="A6012">
        <v>1819121</v>
      </c>
      <c r="B6012">
        <v>1</v>
      </c>
      <c r="C6012" t="s">
        <v>81</v>
      </c>
      <c r="D6012" t="s">
        <v>126</v>
      </c>
      <c r="E6012" t="s">
        <v>131</v>
      </c>
      <c r="F6012" t="s">
        <v>17337</v>
      </c>
      <c r="G6012" t="s">
        <v>231</v>
      </c>
      <c r="H6012" t="s">
        <v>134</v>
      </c>
      <c r="I6012" t="s">
        <v>135</v>
      </c>
      <c r="J6012" t="s">
        <v>136</v>
      </c>
      <c r="K6012" t="s">
        <v>137</v>
      </c>
      <c r="L6012" t="s">
        <v>17338</v>
      </c>
      <c r="M6012" t="s">
        <v>17339</v>
      </c>
      <c r="N6012">
        <v>1.5805555549999999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</row>
    <row r="6013" spans="1:31" x14ac:dyDescent="0.25">
      <c r="A6013">
        <v>1819122</v>
      </c>
      <c r="B6013">
        <v>1</v>
      </c>
      <c r="C6013" t="s">
        <v>80</v>
      </c>
      <c r="D6013" t="s">
        <v>99</v>
      </c>
      <c r="E6013" t="s">
        <v>131</v>
      </c>
      <c r="F6013" t="s">
        <v>17340</v>
      </c>
      <c r="G6013" t="s">
        <v>231</v>
      </c>
      <c r="H6013" t="s">
        <v>134</v>
      </c>
      <c r="I6013" t="s">
        <v>135</v>
      </c>
      <c r="J6013" t="s">
        <v>136</v>
      </c>
      <c r="K6013" t="s">
        <v>137</v>
      </c>
      <c r="L6013" t="s">
        <v>17341</v>
      </c>
      <c r="M6013" t="s">
        <v>17342</v>
      </c>
      <c r="N6013">
        <v>2.5225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1.1255488361659967</v>
      </c>
      <c r="AC6013">
        <v>0</v>
      </c>
      <c r="AD6013">
        <v>0</v>
      </c>
      <c r="AE6013">
        <v>1.1255488361659967</v>
      </c>
    </row>
    <row r="6014" spans="1:31" x14ac:dyDescent="0.25">
      <c r="A6014">
        <v>1819125</v>
      </c>
      <c r="B6014">
        <v>1</v>
      </c>
      <c r="C6014" t="s">
        <v>80</v>
      </c>
      <c r="D6014" t="s">
        <v>101</v>
      </c>
      <c r="E6014" t="s">
        <v>131</v>
      </c>
      <c r="F6014" t="s">
        <v>17343</v>
      </c>
      <c r="G6014" t="s">
        <v>209</v>
      </c>
      <c r="H6014" t="s">
        <v>134</v>
      </c>
      <c r="I6014" t="s">
        <v>135</v>
      </c>
      <c r="J6014" t="s">
        <v>136</v>
      </c>
      <c r="K6014" t="s">
        <v>137</v>
      </c>
      <c r="L6014" t="s">
        <v>17344</v>
      </c>
      <c r="M6014" t="s">
        <v>17345</v>
      </c>
      <c r="N6014">
        <v>0.81194444399999999</v>
      </c>
      <c r="O6014">
        <v>0</v>
      </c>
      <c r="P6014">
        <v>1</v>
      </c>
      <c r="Q6014">
        <v>0</v>
      </c>
      <c r="R6014">
        <v>0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0.26978055640971171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0.26978055640971171</v>
      </c>
    </row>
    <row r="6015" spans="1:31" x14ac:dyDescent="0.25">
      <c r="A6015">
        <v>1819126</v>
      </c>
      <c r="B6015">
        <v>1</v>
      </c>
      <c r="C6015" t="s">
        <v>81</v>
      </c>
      <c r="D6015" t="s">
        <v>118</v>
      </c>
      <c r="E6015" t="s">
        <v>146</v>
      </c>
      <c r="F6015" t="s">
        <v>17346</v>
      </c>
      <c r="G6015" t="s">
        <v>170</v>
      </c>
      <c r="H6015" t="s">
        <v>143</v>
      </c>
      <c r="I6015" t="s">
        <v>135</v>
      </c>
      <c r="J6015" t="s">
        <v>136</v>
      </c>
      <c r="K6015" t="s">
        <v>137</v>
      </c>
      <c r="L6015" t="s">
        <v>17347</v>
      </c>
      <c r="M6015" t="s">
        <v>17348</v>
      </c>
      <c r="N6015">
        <v>0.74388888799999997</v>
      </c>
      <c r="O6015">
        <v>0</v>
      </c>
      <c r="P6015">
        <v>0</v>
      </c>
      <c r="Q6015">
        <v>2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6.7619013548738902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6.7619013548738902</v>
      </c>
    </row>
    <row r="6016" spans="1:31" x14ac:dyDescent="0.25">
      <c r="A6016">
        <v>1819131</v>
      </c>
      <c r="B6016">
        <v>1</v>
      </c>
      <c r="C6016" t="s">
        <v>80</v>
      </c>
      <c r="D6016" t="s">
        <v>106</v>
      </c>
      <c r="E6016" t="s">
        <v>193</v>
      </c>
      <c r="F6016" t="s">
        <v>5351</v>
      </c>
      <c r="G6016" t="s">
        <v>235</v>
      </c>
      <c r="H6016" t="s">
        <v>134</v>
      </c>
      <c r="I6016" t="s">
        <v>135</v>
      </c>
      <c r="J6016" t="s">
        <v>136</v>
      </c>
      <c r="K6016" t="s">
        <v>137</v>
      </c>
      <c r="L6016" t="s">
        <v>17349</v>
      </c>
      <c r="M6016" t="s">
        <v>17350</v>
      </c>
      <c r="N6016">
        <v>2.0299999999999998</v>
      </c>
      <c r="O6016">
        <v>0</v>
      </c>
      <c r="P6016">
        <v>8</v>
      </c>
      <c r="Q6016">
        <v>0</v>
      </c>
      <c r="R6016">
        <v>0</v>
      </c>
      <c r="S6016">
        <v>0</v>
      </c>
      <c r="T6016">
        <v>4</v>
      </c>
      <c r="U6016">
        <v>0</v>
      </c>
      <c r="V6016">
        <v>0</v>
      </c>
      <c r="W6016">
        <v>0</v>
      </c>
      <c r="X6016">
        <v>2.4676992984912629</v>
      </c>
      <c r="Y6016">
        <v>0</v>
      </c>
      <c r="Z6016">
        <v>0</v>
      </c>
      <c r="AA6016">
        <v>0</v>
      </c>
      <c r="AB6016">
        <v>0.9958186027061825</v>
      </c>
      <c r="AC6016">
        <v>0</v>
      </c>
      <c r="AD6016">
        <v>0</v>
      </c>
      <c r="AE6016">
        <v>3.4635179011974455</v>
      </c>
    </row>
    <row r="6017" spans="1:31" x14ac:dyDescent="0.25">
      <c r="A6017">
        <v>1819134</v>
      </c>
      <c r="B6017">
        <v>1</v>
      </c>
      <c r="C6017" t="s">
        <v>80</v>
      </c>
      <c r="D6017" t="s">
        <v>85</v>
      </c>
      <c r="E6017" t="s">
        <v>193</v>
      </c>
      <c r="F6017" t="s">
        <v>17351</v>
      </c>
      <c r="G6017" t="s">
        <v>235</v>
      </c>
      <c r="H6017" t="s">
        <v>134</v>
      </c>
      <c r="I6017" t="s">
        <v>135</v>
      </c>
      <c r="J6017" t="s">
        <v>136</v>
      </c>
      <c r="K6017" t="s">
        <v>137</v>
      </c>
      <c r="L6017" t="s">
        <v>17352</v>
      </c>
      <c r="M6017" t="s">
        <v>17353</v>
      </c>
      <c r="N6017">
        <v>2.3286111109999998</v>
      </c>
      <c r="O6017">
        <v>0</v>
      </c>
      <c r="P6017">
        <v>148</v>
      </c>
      <c r="Q6017">
        <v>0</v>
      </c>
      <c r="R6017">
        <v>0</v>
      </c>
      <c r="S6017">
        <v>0</v>
      </c>
      <c r="T6017">
        <v>1</v>
      </c>
      <c r="U6017">
        <v>0</v>
      </c>
      <c r="V6017">
        <v>0</v>
      </c>
      <c r="W6017">
        <v>0</v>
      </c>
      <c r="X6017">
        <v>71.670988830392446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71.670988830392446</v>
      </c>
    </row>
    <row r="6018" spans="1:31" x14ac:dyDescent="0.25">
      <c r="A6018">
        <v>1819135</v>
      </c>
      <c r="B6018">
        <v>1</v>
      </c>
      <c r="C6018" t="s">
        <v>80</v>
      </c>
      <c r="D6018" t="s">
        <v>103</v>
      </c>
      <c r="E6018" t="s">
        <v>193</v>
      </c>
      <c r="F6018" t="s">
        <v>17354</v>
      </c>
      <c r="G6018" t="s">
        <v>235</v>
      </c>
      <c r="H6018" t="s">
        <v>134</v>
      </c>
      <c r="I6018" t="s">
        <v>135</v>
      </c>
      <c r="J6018" t="s">
        <v>136</v>
      </c>
      <c r="K6018" t="s">
        <v>137</v>
      </c>
      <c r="L6018" t="s">
        <v>17355</v>
      </c>
      <c r="M6018" t="s">
        <v>17356</v>
      </c>
      <c r="N6018">
        <v>1.4852777770000001</v>
      </c>
      <c r="O6018">
        <v>0</v>
      </c>
      <c r="P6018">
        <v>36</v>
      </c>
      <c r="Q6018">
        <v>0</v>
      </c>
      <c r="R6018">
        <v>0</v>
      </c>
      <c r="S6018">
        <v>0</v>
      </c>
      <c r="T6018">
        <v>12</v>
      </c>
      <c r="U6018">
        <v>0</v>
      </c>
      <c r="V6018">
        <v>0</v>
      </c>
      <c r="W6018">
        <v>0</v>
      </c>
      <c r="X6018">
        <v>9.5340086191505993</v>
      </c>
      <c r="Y6018">
        <v>0</v>
      </c>
      <c r="Z6018">
        <v>0</v>
      </c>
      <c r="AA6018">
        <v>0</v>
      </c>
      <c r="AB6018">
        <v>4.1111471632925731</v>
      </c>
      <c r="AC6018">
        <v>0</v>
      </c>
      <c r="AD6018">
        <v>0</v>
      </c>
      <c r="AE6018">
        <v>13.645155782443172</v>
      </c>
    </row>
    <row r="6019" spans="1:31" x14ac:dyDescent="0.25">
      <c r="A6019">
        <v>1819209</v>
      </c>
      <c r="B6019">
        <v>1</v>
      </c>
      <c r="C6019" t="s">
        <v>80</v>
      </c>
      <c r="D6019" t="s">
        <v>111</v>
      </c>
      <c r="E6019" t="s">
        <v>193</v>
      </c>
      <c r="F6019" t="s">
        <v>17357</v>
      </c>
      <c r="G6019" t="s">
        <v>256</v>
      </c>
      <c r="H6019" t="s">
        <v>134</v>
      </c>
      <c r="I6019" t="s">
        <v>135</v>
      </c>
      <c r="J6019" t="s">
        <v>136</v>
      </c>
      <c r="K6019" t="s">
        <v>159</v>
      </c>
      <c r="L6019" t="s">
        <v>17358</v>
      </c>
      <c r="M6019" t="s">
        <v>17359</v>
      </c>
      <c r="N6019">
        <v>3.3084361109999998</v>
      </c>
      <c r="O6019">
        <v>0</v>
      </c>
      <c r="P6019">
        <v>50</v>
      </c>
      <c r="Q6019">
        <v>0</v>
      </c>
      <c r="R6019">
        <v>0</v>
      </c>
      <c r="S6019">
        <v>0</v>
      </c>
      <c r="T6019">
        <v>6</v>
      </c>
      <c r="U6019">
        <v>0</v>
      </c>
      <c r="V6019">
        <v>0</v>
      </c>
      <c r="W6019">
        <v>0</v>
      </c>
      <c r="X6019">
        <v>66.409593866415378</v>
      </c>
      <c r="Y6019">
        <v>0</v>
      </c>
      <c r="Z6019">
        <v>0</v>
      </c>
      <c r="AA6019">
        <v>0</v>
      </c>
      <c r="AB6019">
        <v>13.344116853720523</v>
      </c>
      <c r="AC6019">
        <v>0</v>
      </c>
      <c r="AD6019">
        <v>0</v>
      </c>
      <c r="AE6019">
        <v>79.753710720135899</v>
      </c>
    </row>
    <row r="6020" spans="1:31" x14ac:dyDescent="0.25">
      <c r="A6020">
        <v>1819140</v>
      </c>
      <c r="B6020">
        <v>1</v>
      </c>
      <c r="C6020" t="s">
        <v>80</v>
      </c>
      <c r="D6020" t="s">
        <v>107</v>
      </c>
      <c r="E6020" t="s">
        <v>140</v>
      </c>
      <c r="F6020" t="s">
        <v>13925</v>
      </c>
      <c r="G6020" t="s">
        <v>142</v>
      </c>
      <c r="H6020" t="s">
        <v>143</v>
      </c>
      <c r="I6020" t="s">
        <v>135</v>
      </c>
      <c r="J6020" t="s">
        <v>136</v>
      </c>
      <c r="K6020" t="s">
        <v>137</v>
      </c>
      <c r="L6020" t="s">
        <v>17360</v>
      </c>
      <c r="M6020" t="s">
        <v>17361</v>
      </c>
      <c r="N6020">
        <v>0.88249999999999995</v>
      </c>
      <c r="O6020">
        <v>2</v>
      </c>
      <c r="P6020">
        <v>299</v>
      </c>
      <c r="Q6020">
        <v>41</v>
      </c>
      <c r="R6020">
        <v>17</v>
      </c>
      <c r="S6020">
        <v>7</v>
      </c>
      <c r="T6020">
        <v>40</v>
      </c>
      <c r="U6020">
        <v>0</v>
      </c>
      <c r="V6020">
        <v>0</v>
      </c>
      <c r="W6020">
        <v>1.2457460342407503</v>
      </c>
      <c r="X6020">
        <v>32.287548131699204</v>
      </c>
      <c r="Y6020">
        <v>25.137034581683707</v>
      </c>
      <c r="Z6020">
        <v>1.22167400093199</v>
      </c>
      <c r="AA6020">
        <v>106.63030746831873</v>
      </c>
      <c r="AB6020">
        <v>7.970894716951566</v>
      </c>
      <c r="AC6020">
        <v>0</v>
      </c>
      <c r="AD6020">
        <v>0</v>
      </c>
      <c r="AE6020">
        <v>174.49320493382595</v>
      </c>
    </row>
    <row r="6021" spans="1:31" x14ac:dyDescent="0.25">
      <c r="A6021">
        <v>1819163</v>
      </c>
      <c r="B6021">
        <v>1</v>
      </c>
      <c r="C6021" t="s">
        <v>80</v>
      </c>
      <c r="D6021" t="s">
        <v>87</v>
      </c>
      <c r="E6021" t="s">
        <v>176</v>
      </c>
      <c r="F6021" t="s">
        <v>17362</v>
      </c>
      <c r="G6021" t="s">
        <v>158</v>
      </c>
      <c r="H6021" t="s">
        <v>143</v>
      </c>
      <c r="I6021" t="s">
        <v>135</v>
      </c>
      <c r="J6021" t="s">
        <v>136</v>
      </c>
      <c r="K6021" t="s">
        <v>137</v>
      </c>
      <c r="L6021" t="s">
        <v>17363</v>
      </c>
      <c r="M6021" t="s">
        <v>17364</v>
      </c>
      <c r="N6021">
        <v>8.1666665999999999E-2</v>
      </c>
      <c r="O6021">
        <v>0</v>
      </c>
      <c r="P6021">
        <v>1415</v>
      </c>
      <c r="Q6021">
        <v>0</v>
      </c>
      <c r="R6021">
        <v>0</v>
      </c>
      <c r="S6021">
        <v>26</v>
      </c>
      <c r="T6021">
        <v>223</v>
      </c>
      <c r="U6021">
        <v>21</v>
      </c>
      <c r="V6021">
        <v>21</v>
      </c>
      <c r="W6021">
        <v>0</v>
      </c>
      <c r="X6021">
        <v>22.942935345957686</v>
      </c>
      <c r="Y6021">
        <v>0</v>
      </c>
      <c r="Z6021">
        <v>0</v>
      </c>
      <c r="AA6021">
        <v>66.267290989044525</v>
      </c>
      <c r="AB6021">
        <v>30.540717194656402</v>
      </c>
      <c r="AC6021">
        <v>51.586132624993724</v>
      </c>
      <c r="AD6021">
        <v>15.906728089428611</v>
      </c>
      <c r="AE6021">
        <v>187.24380424408093</v>
      </c>
    </row>
    <row r="6022" spans="1:31" x14ac:dyDescent="0.25">
      <c r="A6022">
        <v>1819203</v>
      </c>
      <c r="B6022">
        <v>1</v>
      </c>
      <c r="C6022" t="s">
        <v>80</v>
      </c>
      <c r="D6022" t="s">
        <v>90</v>
      </c>
      <c r="E6022" t="s">
        <v>193</v>
      </c>
      <c r="F6022" t="s">
        <v>17365</v>
      </c>
      <c r="G6022" t="s">
        <v>263</v>
      </c>
      <c r="H6022" t="s">
        <v>134</v>
      </c>
      <c r="I6022" t="s">
        <v>135</v>
      </c>
      <c r="J6022" t="s">
        <v>136</v>
      </c>
      <c r="K6022" t="s">
        <v>159</v>
      </c>
      <c r="L6022" t="s">
        <v>17366</v>
      </c>
      <c r="M6022" t="s">
        <v>17367</v>
      </c>
      <c r="N6022">
        <v>4.8716666660000003</v>
      </c>
      <c r="O6022">
        <v>0</v>
      </c>
      <c r="P6022">
        <v>153</v>
      </c>
      <c r="Q6022">
        <v>0</v>
      </c>
      <c r="R6022">
        <v>0</v>
      </c>
      <c r="S6022">
        <v>0</v>
      </c>
      <c r="T6022">
        <v>22</v>
      </c>
      <c r="U6022">
        <v>0</v>
      </c>
      <c r="V6022">
        <v>0</v>
      </c>
      <c r="W6022">
        <v>0</v>
      </c>
      <c r="X6022">
        <v>234.65612327128932</v>
      </c>
      <c r="Y6022">
        <v>0</v>
      </c>
      <c r="Z6022">
        <v>0</v>
      </c>
      <c r="AA6022">
        <v>0</v>
      </c>
      <c r="AB6022">
        <v>64.565350351806487</v>
      </c>
      <c r="AC6022">
        <v>0</v>
      </c>
      <c r="AD6022">
        <v>0</v>
      </c>
      <c r="AE6022">
        <v>299.22147362309579</v>
      </c>
    </row>
    <row r="6023" spans="1:31" x14ac:dyDescent="0.25">
      <c r="A6023">
        <v>1819309</v>
      </c>
      <c r="B6023">
        <v>1</v>
      </c>
      <c r="C6023" t="s">
        <v>81</v>
      </c>
      <c r="D6023" t="s">
        <v>127</v>
      </c>
      <c r="E6023" t="s">
        <v>140</v>
      </c>
      <c r="F6023" t="s">
        <v>8314</v>
      </c>
      <c r="G6023" t="s">
        <v>142</v>
      </c>
      <c r="H6023" t="s">
        <v>143</v>
      </c>
      <c r="I6023" t="s">
        <v>135</v>
      </c>
      <c r="J6023" t="s">
        <v>136</v>
      </c>
      <c r="K6023" t="s">
        <v>137</v>
      </c>
      <c r="L6023" t="s">
        <v>17368</v>
      </c>
      <c r="M6023" t="s">
        <v>17369</v>
      </c>
      <c r="N6023">
        <v>0.447222222</v>
      </c>
      <c r="O6023">
        <v>0</v>
      </c>
      <c r="P6023">
        <v>764</v>
      </c>
      <c r="Q6023">
        <v>17</v>
      </c>
      <c r="R6023">
        <v>31</v>
      </c>
      <c r="S6023">
        <v>2</v>
      </c>
      <c r="T6023">
        <v>79</v>
      </c>
      <c r="U6023">
        <v>0</v>
      </c>
      <c r="V6023">
        <v>0</v>
      </c>
      <c r="W6023">
        <v>0</v>
      </c>
      <c r="X6023">
        <v>54.666755808475138</v>
      </c>
      <c r="Y6023">
        <v>10.20492227281057</v>
      </c>
      <c r="Z6023">
        <v>3.899165979990634</v>
      </c>
      <c r="AA6023">
        <v>1.8898714687976668</v>
      </c>
      <c r="AB6023">
        <v>16.540051916158827</v>
      </c>
      <c r="AC6023">
        <v>0</v>
      </c>
      <c r="AD6023">
        <v>0</v>
      </c>
      <c r="AE6023">
        <v>87.200767446232831</v>
      </c>
    </row>
    <row r="6024" spans="1:31" x14ac:dyDescent="0.25">
      <c r="A6024">
        <v>1819641</v>
      </c>
      <c r="B6024">
        <v>1</v>
      </c>
      <c r="C6024" t="s">
        <v>81</v>
      </c>
      <c r="D6024" t="s">
        <v>112</v>
      </c>
      <c r="E6024" t="s">
        <v>131</v>
      </c>
      <c r="F6024" t="s">
        <v>17370</v>
      </c>
      <c r="G6024" t="s">
        <v>133</v>
      </c>
      <c r="H6024" t="s">
        <v>134</v>
      </c>
      <c r="I6024" t="s">
        <v>135</v>
      </c>
      <c r="J6024" t="s">
        <v>136</v>
      </c>
      <c r="K6024" t="s">
        <v>137</v>
      </c>
      <c r="L6024" t="s">
        <v>17371</v>
      </c>
      <c r="M6024" t="s">
        <v>17372</v>
      </c>
      <c r="N6024">
        <v>1.7197222219999999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7.7222561919413884E-3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7.7222561919413884E-3</v>
      </c>
    </row>
    <row r="6025" spans="1:31" x14ac:dyDescent="0.25">
      <c r="A6025">
        <v>1819578</v>
      </c>
      <c r="B6025">
        <v>1</v>
      </c>
      <c r="C6025" t="s">
        <v>81</v>
      </c>
      <c r="D6025" t="s">
        <v>123</v>
      </c>
      <c r="E6025" t="s">
        <v>291</v>
      </c>
      <c r="F6025" t="s">
        <v>17373</v>
      </c>
      <c r="G6025" t="s">
        <v>424</v>
      </c>
      <c r="H6025" t="s">
        <v>134</v>
      </c>
      <c r="I6025" t="s">
        <v>135</v>
      </c>
      <c r="J6025" t="s">
        <v>136</v>
      </c>
      <c r="K6025" t="s">
        <v>137</v>
      </c>
      <c r="L6025" t="s">
        <v>17374</v>
      </c>
      <c r="M6025" t="s">
        <v>17375</v>
      </c>
      <c r="N6025">
        <v>4.9516666660000004</v>
      </c>
      <c r="O6025">
        <v>0</v>
      </c>
      <c r="P6025">
        <v>131</v>
      </c>
      <c r="Q6025">
        <v>0</v>
      </c>
      <c r="R6025">
        <v>2</v>
      </c>
      <c r="S6025">
        <v>0</v>
      </c>
      <c r="T6025">
        <v>7</v>
      </c>
      <c r="U6025">
        <v>0</v>
      </c>
      <c r="V6025">
        <v>0</v>
      </c>
      <c r="W6025">
        <v>0</v>
      </c>
      <c r="X6025">
        <v>125.18165062925766</v>
      </c>
      <c r="Y6025">
        <v>0</v>
      </c>
      <c r="Z6025">
        <v>3.4223921229285206</v>
      </c>
      <c r="AA6025">
        <v>0</v>
      </c>
      <c r="AB6025">
        <v>7.2364979080784257</v>
      </c>
      <c r="AC6025">
        <v>0</v>
      </c>
      <c r="AD6025">
        <v>0</v>
      </c>
      <c r="AE6025">
        <v>135.84054066026462</v>
      </c>
    </row>
    <row r="6026" spans="1:31" x14ac:dyDescent="0.25">
      <c r="A6026">
        <v>1819266</v>
      </c>
      <c r="B6026">
        <v>1</v>
      </c>
      <c r="C6026" t="s">
        <v>80</v>
      </c>
      <c r="D6026" t="s">
        <v>102</v>
      </c>
      <c r="E6026" t="s">
        <v>131</v>
      </c>
      <c r="F6026" t="s">
        <v>17376</v>
      </c>
      <c r="G6026" t="s">
        <v>279</v>
      </c>
      <c r="H6026" t="s">
        <v>134</v>
      </c>
      <c r="I6026" t="s">
        <v>135</v>
      </c>
      <c r="J6026" t="s">
        <v>136</v>
      </c>
      <c r="K6026" t="s">
        <v>137</v>
      </c>
      <c r="L6026" t="s">
        <v>17377</v>
      </c>
      <c r="M6026" t="s">
        <v>17378</v>
      </c>
      <c r="N6026">
        <v>1.2036111110000001</v>
      </c>
      <c r="O6026">
        <v>0</v>
      </c>
      <c r="P6026">
        <v>2</v>
      </c>
      <c r="Q6026">
        <v>0</v>
      </c>
      <c r="R6026">
        <v>0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1.2321888661179901</v>
      </c>
      <c r="Y6026">
        <v>0</v>
      </c>
      <c r="Z6026">
        <v>0</v>
      </c>
      <c r="AA6026">
        <v>0</v>
      </c>
      <c r="AB6026">
        <v>4.9272841803452021</v>
      </c>
      <c r="AC6026">
        <v>0</v>
      </c>
      <c r="AD6026">
        <v>0</v>
      </c>
      <c r="AE6026">
        <v>6.1594730464631926</v>
      </c>
    </row>
    <row r="6027" spans="1:31" x14ac:dyDescent="0.25">
      <c r="A6027">
        <v>1819243</v>
      </c>
      <c r="B6027">
        <v>1</v>
      </c>
      <c r="C6027" t="s">
        <v>81</v>
      </c>
      <c r="D6027" t="s">
        <v>120</v>
      </c>
      <c r="E6027" t="s">
        <v>140</v>
      </c>
      <c r="F6027" t="s">
        <v>5606</v>
      </c>
      <c r="G6027" t="s">
        <v>142</v>
      </c>
      <c r="H6027" t="s">
        <v>143</v>
      </c>
      <c r="I6027" t="s">
        <v>135</v>
      </c>
      <c r="J6027" t="s">
        <v>136</v>
      </c>
      <c r="K6027" t="s">
        <v>137</v>
      </c>
      <c r="L6027" t="s">
        <v>17379</v>
      </c>
      <c r="M6027" t="s">
        <v>17380</v>
      </c>
      <c r="N6027">
        <v>0.74694444400000004</v>
      </c>
      <c r="O6027">
        <v>0</v>
      </c>
      <c r="P6027">
        <v>439</v>
      </c>
      <c r="Q6027">
        <v>13</v>
      </c>
      <c r="R6027">
        <v>29</v>
      </c>
      <c r="S6027">
        <v>1</v>
      </c>
      <c r="T6027">
        <v>33</v>
      </c>
      <c r="U6027">
        <v>1</v>
      </c>
      <c r="V6027">
        <v>0</v>
      </c>
      <c r="W6027">
        <v>0</v>
      </c>
      <c r="X6027">
        <v>46.588270158956576</v>
      </c>
      <c r="Y6027">
        <v>4.568635976031401</v>
      </c>
      <c r="Z6027">
        <v>1.3405848817294772</v>
      </c>
      <c r="AA6027">
        <v>0.31334306624020836</v>
      </c>
      <c r="AB6027">
        <v>8.2763794672178328</v>
      </c>
      <c r="AC6027">
        <v>187.70492459998522</v>
      </c>
      <c r="AD6027">
        <v>0</v>
      </c>
      <c r="AE6027">
        <v>248.79213815016072</v>
      </c>
    </row>
    <row r="6028" spans="1:31" x14ac:dyDescent="0.25">
      <c r="A6028">
        <v>1819535</v>
      </c>
      <c r="B6028">
        <v>1</v>
      </c>
      <c r="C6028" t="s">
        <v>81</v>
      </c>
      <c r="D6028" t="s">
        <v>128</v>
      </c>
      <c r="E6028" t="s">
        <v>131</v>
      </c>
      <c r="F6028" t="s">
        <v>17381</v>
      </c>
      <c r="G6028" t="s">
        <v>209</v>
      </c>
      <c r="H6028" t="s">
        <v>134</v>
      </c>
      <c r="I6028" t="s">
        <v>135</v>
      </c>
      <c r="J6028" t="s">
        <v>136</v>
      </c>
      <c r="K6028" t="s">
        <v>137</v>
      </c>
      <c r="L6028" t="s">
        <v>17382</v>
      </c>
      <c r="M6028" t="s">
        <v>17383</v>
      </c>
      <c r="N6028">
        <v>0.93833333299999999</v>
      </c>
      <c r="O6028">
        <v>0</v>
      </c>
      <c r="P6028">
        <v>7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0.95186082979747388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0.95186082979747388</v>
      </c>
    </row>
    <row r="6029" spans="1:31" x14ac:dyDescent="0.25">
      <c r="A6029">
        <v>1819372</v>
      </c>
      <c r="B6029">
        <v>1</v>
      </c>
      <c r="C6029" t="s">
        <v>80</v>
      </c>
      <c r="D6029" t="s">
        <v>105</v>
      </c>
      <c r="E6029" t="s">
        <v>131</v>
      </c>
      <c r="F6029" t="s">
        <v>17384</v>
      </c>
      <c r="G6029" t="s">
        <v>231</v>
      </c>
      <c r="H6029" t="s">
        <v>134</v>
      </c>
      <c r="I6029" t="s">
        <v>135</v>
      </c>
      <c r="J6029" t="s">
        <v>136</v>
      </c>
      <c r="K6029" t="s">
        <v>137</v>
      </c>
      <c r="L6029" t="s">
        <v>17385</v>
      </c>
      <c r="M6029" t="s">
        <v>17386</v>
      </c>
      <c r="N6029">
        <v>1.0625</v>
      </c>
      <c r="O6029">
        <v>0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0.21593170481250282</v>
      </c>
      <c r="AA6029">
        <v>0</v>
      </c>
      <c r="AB6029">
        <v>0</v>
      </c>
      <c r="AC6029">
        <v>0</v>
      </c>
      <c r="AD6029">
        <v>0</v>
      </c>
      <c r="AE6029">
        <v>0.21593170481250282</v>
      </c>
    </row>
    <row r="6030" spans="1:31" x14ac:dyDescent="0.25">
      <c r="A6030">
        <v>1819478</v>
      </c>
      <c r="B6030">
        <v>1</v>
      </c>
      <c r="C6030" t="s">
        <v>81</v>
      </c>
      <c r="D6030" t="s">
        <v>128</v>
      </c>
      <c r="E6030" t="s">
        <v>146</v>
      </c>
      <c r="F6030" t="s">
        <v>16463</v>
      </c>
      <c r="G6030" t="s">
        <v>142</v>
      </c>
      <c r="H6030" t="s">
        <v>143</v>
      </c>
      <c r="I6030" t="s">
        <v>135</v>
      </c>
      <c r="J6030" t="s">
        <v>136</v>
      </c>
      <c r="K6030" t="s">
        <v>137</v>
      </c>
      <c r="L6030" t="s">
        <v>17387</v>
      </c>
      <c r="M6030" t="s">
        <v>17388</v>
      </c>
      <c r="N6030">
        <v>1.5449999999999999</v>
      </c>
      <c r="O6030">
        <v>0</v>
      </c>
      <c r="P6030">
        <v>15</v>
      </c>
      <c r="Q6030">
        <v>0</v>
      </c>
      <c r="R6030">
        <v>19</v>
      </c>
      <c r="S6030">
        <v>8</v>
      </c>
      <c r="T6030">
        <v>4</v>
      </c>
      <c r="U6030">
        <v>2</v>
      </c>
      <c r="V6030">
        <v>0</v>
      </c>
      <c r="W6030">
        <v>0</v>
      </c>
      <c r="X6030">
        <v>6.252607458845957</v>
      </c>
      <c r="Y6030">
        <v>0</v>
      </c>
      <c r="Z6030">
        <v>9.4048577473696149</v>
      </c>
      <c r="AA6030">
        <v>751.20832194461946</v>
      </c>
      <c r="AB6030">
        <v>20.451193801594076</v>
      </c>
      <c r="AC6030">
        <v>135.53807835010937</v>
      </c>
      <c r="AD6030">
        <v>0</v>
      </c>
      <c r="AE6030">
        <v>922.85505930253839</v>
      </c>
    </row>
    <row r="6031" spans="1:31" x14ac:dyDescent="0.25">
      <c r="A6031">
        <v>1819352</v>
      </c>
      <c r="B6031">
        <v>1</v>
      </c>
      <c r="C6031" t="s">
        <v>80</v>
      </c>
      <c r="D6031" t="s">
        <v>93</v>
      </c>
      <c r="E6031" t="s">
        <v>291</v>
      </c>
      <c r="F6031" t="s">
        <v>17389</v>
      </c>
      <c r="G6031" t="s">
        <v>854</v>
      </c>
      <c r="H6031" t="s">
        <v>134</v>
      </c>
      <c r="I6031" t="s">
        <v>135</v>
      </c>
      <c r="J6031" t="s">
        <v>136</v>
      </c>
      <c r="K6031" t="s">
        <v>137</v>
      </c>
      <c r="L6031" t="s">
        <v>17390</v>
      </c>
      <c r="M6031" t="s">
        <v>17391</v>
      </c>
      <c r="N6031">
        <v>1.035833333</v>
      </c>
      <c r="O6031">
        <v>0</v>
      </c>
      <c r="P6031">
        <v>25</v>
      </c>
      <c r="Q6031">
        <v>0</v>
      </c>
      <c r="R6031">
        <v>20</v>
      </c>
      <c r="S6031">
        <v>0</v>
      </c>
      <c r="T6031">
        <v>9</v>
      </c>
      <c r="U6031">
        <v>0</v>
      </c>
      <c r="V6031">
        <v>0</v>
      </c>
      <c r="W6031">
        <v>0</v>
      </c>
      <c r="X6031">
        <v>6.9823506153129173</v>
      </c>
      <c r="Y6031">
        <v>0</v>
      </c>
      <c r="Z6031">
        <v>47.375919947817799</v>
      </c>
      <c r="AA6031">
        <v>0</v>
      </c>
      <c r="AB6031">
        <v>25.835146113310675</v>
      </c>
      <c r="AC6031">
        <v>0</v>
      </c>
      <c r="AD6031">
        <v>0</v>
      </c>
      <c r="AE6031">
        <v>80.193416676441387</v>
      </c>
    </row>
    <row r="6032" spans="1:31" x14ac:dyDescent="0.25">
      <c r="A6032">
        <v>1819515</v>
      </c>
      <c r="B6032">
        <v>1</v>
      </c>
      <c r="C6032" t="s">
        <v>81</v>
      </c>
      <c r="D6032" t="s">
        <v>124</v>
      </c>
      <c r="E6032" t="s">
        <v>131</v>
      </c>
      <c r="F6032" t="s">
        <v>17392</v>
      </c>
      <c r="G6032" t="s">
        <v>231</v>
      </c>
      <c r="H6032" t="s">
        <v>134</v>
      </c>
      <c r="I6032" t="s">
        <v>135</v>
      </c>
      <c r="J6032" t="s">
        <v>136</v>
      </c>
      <c r="K6032" t="s">
        <v>137</v>
      </c>
      <c r="L6032" t="s">
        <v>17393</v>
      </c>
      <c r="M6032" t="s">
        <v>17394</v>
      </c>
      <c r="N6032">
        <v>5.7352777770000003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0.52113394547879999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0.52113394547879999</v>
      </c>
    </row>
    <row r="6033" spans="1:31" x14ac:dyDescent="0.25">
      <c r="A6033">
        <v>1819166</v>
      </c>
      <c r="B6033">
        <v>1</v>
      </c>
      <c r="C6033" t="s">
        <v>80</v>
      </c>
      <c r="D6033" t="s">
        <v>87</v>
      </c>
      <c r="E6033" t="s">
        <v>176</v>
      </c>
      <c r="F6033" t="s">
        <v>17395</v>
      </c>
      <c r="G6033" t="s">
        <v>158</v>
      </c>
      <c r="H6033" t="s">
        <v>143</v>
      </c>
      <c r="I6033" t="s">
        <v>199</v>
      </c>
      <c r="J6033" t="s">
        <v>136</v>
      </c>
      <c r="K6033" t="s">
        <v>137</v>
      </c>
      <c r="L6033" t="s">
        <v>17396</v>
      </c>
      <c r="M6033" t="s">
        <v>17397</v>
      </c>
      <c r="N6033">
        <v>1.6666666E-2</v>
      </c>
      <c r="O6033">
        <v>0</v>
      </c>
      <c r="P6033">
        <v>26</v>
      </c>
      <c r="Q6033">
        <v>0</v>
      </c>
      <c r="R6033">
        <v>0</v>
      </c>
      <c r="S6033">
        <v>4</v>
      </c>
      <c r="T6033">
        <v>11</v>
      </c>
      <c r="U6033">
        <v>2</v>
      </c>
      <c r="V6033">
        <v>3</v>
      </c>
      <c r="W6033">
        <v>0</v>
      </c>
      <c r="X6033">
        <v>9.1324332661199964E-2</v>
      </c>
      <c r="Y6033">
        <v>0</v>
      </c>
      <c r="Z6033">
        <v>0</v>
      </c>
      <c r="AA6033">
        <v>0.19148629285279997</v>
      </c>
      <c r="AB6033">
        <v>0.21297719508839999</v>
      </c>
      <c r="AC6033">
        <v>0.44610916841186671</v>
      </c>
      <c r="AD6033">
        <v>0.74828247136353343</v>
      </c>
      <c r="AE6033">
        <v>1.6901794603778</v>
      </c>
    </row>
    <row r="6034" spans="1:31" x14ac:dyDescent="0.25">
      <c r="A6034">
        <v>1819538</v>
      </c>
      <c r="B6034">
        <v>1</v>
      </c>
      <c r="C6034" t="s">
        <v>80</v>
      </c>
      <c r="D6034" t="s">
        <v>105</v>
      </c>
      <c r="E6034" t="s">
        <v>176</v>
      </c>
      <c r="F6034" t="s">
        <v>13990</v>
      </c>
      <c r="G6034" t="s">
        <v>142</v>
      </c>
      <c r="H6034" t="s">
        <v>143</v>
      </c>
      <c r="I6034" t="s">
        <v>135</v>
      </c>
      <c r="J6034" t="s">
        <v>136</v>
      </c>
      <c r="K6034" t="s">
        <v>137</v>
      </c>
      <c r="L6034" t="s">
        <v>17398</v>
      </c>
      <c r="M6034" t="s">
        <v>17399</v>
      </c>
      <c r="N6034">
        <v>0.41666666600000002</v>
      </c>
      <c r="O6034">
        <v>0</v>
      </c>
      <c r="P6034">
        <v>5401</v>
      </c>
      <c r="Q6034">
        <v>0</v>
      </c>
      <c r="R6034">
        <v>0</v>
      </c>
      <c r="S6034">
        <v>0</v>
      </c>
      <c r="T6034">
        <v>414</v>
      </c>
      <c r="U6034">
        <v>0</v>
      </c>
      <c r="V6034">
        <v>0</v>
      </c>
      <c r="W6034">
        <v>0</v>
      </c>
      <c r="X6034">
        <v>619.34581983998282</v>
      </c>
      <c r="Y6034">
        <v>0</v>
      </c>
      <c r="Z6034">
        <v>0</v>
      </c>
      <c r="AA6034">
        <v>0</v>
      </c>
      <c r="AB6034">
        <v>103.61942749945467</v>
      </c>
      <c r="AC6034">
        <v>0</v>
      </c>
      <c r="AD6034">
        <v>0</v>
      </c>
      <c r="AE6034">
        <v>722.9652473394375</v>
      </c>
    </row>
    <row r="6035" spans="1:31" x14ac:dyDescent="0.25">
      <c r="A6035">
        <v>1819312</v>
      </c>
      <c r="B6035">
        <v>1</v>
      </c>
      <c r="C6035" t="s">
        <v>80</v>
      </c>
      <c r="D6035" t="s">
        <v>93</v>
      </c>
      <c r="E6035" t="s">
        <v>291</v>
      </c>
      <c r="F6035" t="s">
        <v>17400</v>
      </c>
      <c r="G6035" t="s">
        <v>854</v>
      </c>
      <c r="H6035" t="s">
        <v>134</v>
      </c>
      <c r="I6035" t="s">
        <v>135</v>
      </c>
      <c r="J6035" t="s">
        <v>136</v>
      </c>
      <c r="K6035" t="s">
        <v>137</v>
      </c>
      <c r="L6035" t="s">
        <v>17401</v>
      </c>
      <c r="M6035" t="s">
        <v>17402</v>
      </c>
      <c r="N6035">
        <v>0.82527777700000005</v>
      </c>
      <c r="O6035">
        <v>0</v>
      </c>
      <c r="P6035">
        <v>30</v>
      </c>
      <c r="Q6035">
        <v>0</v>
      </c>
      <c r="R6035">
        <v>11</v>
      </c>
      <c r="S6035">
        <v>0</v>
      </c>
      <c r="T6035">
        <v>9</v>
      </c>
      <c r="U6035">
        <v>0</v>
      </c>
      <c r="V6035">
        <v>0</v>
      </c>
      <c r="W6035">
        <v>0</v>
      </c>
      <c r="X6035">
        <v>5.4557407319749895</v>
      </c>
      <c r="Y6035">
        <v>0</v>
      </c>
      <c r="Z6035">
        <v>18.008863688801689</v>
      </c>
      <c r="AA6035">
        <v>0</v>
      </c>
      <c r="AB6035">
        <v>13.875144347792856</v>
      </c>
      <c r="AC6035">
        <v>0</v>
      </c>
      <c r="AD6035">
        <v>0</v>
      </c>
      <c r="AE6035">
        <v>37.339748768569535</v>
      </c>
    </row>
    <row r="6036" spans="1:31" x14ac:dyDescent="0.25">
      <c r="A6036">
        <v>1819598</v>
      </c>
      <c r="B6036">
        <v>1</v>
      </c>
      <c r="C6036" t="s">
        <v>80</v>
      </c>
      <c r="D6036" t="s">
        <v>93</v>
      </c>
      <c r="E6036" t="s">
        <v>176</v>
      </c>
      <c r="F6036" t="s">
        <v>17403</v>
      </c>
      <c r="G6036" t="s">
        <v>148</v>
      </c>
      <c r="H6036" t="s">
        <v>143</v>
      </c>
      <c r="I6036" t="s">
        <v>135</v>
      </c>
      <c r="J6036" t="s">
        <v>3</v>
      </c>
      <c r="K6036" t="s">
        <v>137</v>
      </c>
      <c r="L6036" t="s">
        <v>17404</v>
      </c>
      <c r="M6036" t="s">
        <v>17405</v>
      </c>
      <c r="N6036">
        <v>0.55083333300000004</v>
      </c>
      <c r="O6036">
        <v>4</v>
      </c>
      <c r="P6036">
        <v>3312</v>
      </c>
      <c r="Q6036">
        <v>100</v>
      </c>
      <c r="R6036">
        <v>837</v>
      </c>
      <c r="S6036">
        <v>45</v>
      </c>
      <c r="T6036">
        <v>695</v>
      </c>
      <c r="U6036">
        <v>2</v>
      </c>
      <c r="V6036">
        <v>1</v>
      </c>
      <c r="W6036">
        <v>1.7120560129874252</v>
      </c>
      <c r="X6036">
        <v>349.93732650119318</v>
      </c>
      <c r="Y6036">
        <v>382.15754775844118</v>
      </c>
      <c r="Z6036">
        <v>583.84303571729743</v>
      </c>
      <c r="AA6036">
        <v>117.26072023620823</v>
      </c>
      <c r="AB6036">
        <v>421.64254827778279</v>
      </c>
      <c r="AC6036">
        <v>56.488077186003473</v>
      </c>
      <c r="AD6036">
        <v>3.8111578152776762</v>
      </c>
      <c r="AE6036">
        <v>1916.8524695051913</v>
      </c>
    </row>
    <row r="6037" spans="1:31" x14ac:dyDescent="0.25">
      <c r="A6037">
        <v>1819160</v>
      </c>
      <c r="B6037">
        <v>1</v>
      </c>
      <c r="C6037" t="s">
        <v>80</v>
      </c>
      <c r="D6037" t="s">
        <v>85</v>
      </c>
      <c r="E6037" t="s">
        <v>131</v>
      </c>
      <c r="F6037" t="s">
        <v>17406</v>
      </c>
      <c r="G6037" t="s">
        <v>231</v>
      </c>
      <c r="H6037" t="s">
        <v>134</v>
      </c>
      <c r="I6037" t="s">
        <v>135</v>
      </c>
      <c r="J6037" t="s">
        <v>136</v>
      </c>
      <c r="K6037" t="s">
        <v>137</v>
      </c>
      <c r="L6037" t="s">
        <v>17407</v>
      </c>
      <c r="M6037" t="s">
        <v>17408</v>
      </c>
      <c r="N6037">
        <v>2.704722222</v>
      </c>
      <c r="O6037">
        <v>0</v>
      </c>
      <c r="P6037">
        <v>11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5.063131813490112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5.063131813490112</v>
      </c>
    </row>
    <row r="6038" spans="1:31" x14ac:dyDescent="0.25">
      <c r="A6038">
        <v>1819498</v>
      </c>
      <c r="B6038">
        <v>1</v>
      </c>
      <c r="C6038" t="s">
        <v>80</v>
      </c>
      <c r="D6038" t="s">
        <v>106</v>
      </c>
      <c r="E6038" t="s">
        <v>131</v>
      </c>
      <c r="F6038" t="s">
        <v>17409</v>
      </c>
      <c r="G6038" t="s">
        <v>133</v>
      </c>
      <c r="H6038" t="s">
        <v>134</v>
      </c>
      <c r="I6038" t="s">
        <v>135</v>
      </c>
      <c r="J6038" t="s">
        <v>136</v>
      </c>
      <c r="K6038" t="s">
        <v>137</v>
      </c>
      <c r="L6038" t="s">
        <v>17410</v>
      </c>
      <c r="M6038" t="s">
        <v>17411</v>
      </c>
      <c r="N6038">
        <v>1.748888888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2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2.3960917574289891</v>
      </c>
      <c r="AC6038">
        <v>0</v>
      </c>
      <c r="AD6038">
        <v>0</v>
      </c>
      <c r="AE6038">
        <v>2.3960917574289891</v>
      </c>
    </row>
    <row r="6039" spans="1:31" x14ac:dyDescent="0.25">
      <c r="A6039">
        <v>1819206</v>
      </c>
      <c r="B6039">
        <v>1</v>
      </c>
      <c r="C6039" t="s">
        <v>80</v>
      </c>
      <c r="D6039" t="s">
        <v>83</v>
      </c>
      <c r="E6039" t="s">
        <v>193</v>
      </c>
      <c r="F6039" t="s">
        <v>17412</v>
      </c>
      <c r="G6039" t="s">
        <v>247</v>
      </c>
      <c r="H6039" t="s">
        <v>134</v>
      </c>
      <c r="I6039" t="s">
        <v>135</v>
      </c>
      <c r="J6039" t="s">
        <v>136</v>
      </c>
      <c r="K6039" t="s">
        <v>137</v>
      </c>
      <c r="L6039" t="s">
        <v>17413</v>
      </c>
      <c r="M6039" t="s">
        <v>17414</v>
      </c>
      <c r="N6039">
        <v>0.49555555499999998</v>
      </c>
      <c r="O6039">
        <v>0</v>
      </c>
      <c r="P6039">
        <v>117</v>
      </c>
      <c r="Q6039">
        <v>0</v>
      </c>
      <c r="R6039">
        <v>0</v>
      </c>
      <c r="S6039">
        <v>0</v>
      </c>
      <c r="T6039">
        <v>8</v>
      </c>
      <c r="U6039">
        <v>0</v>
      </c>
      <c r="V6039">
        <v>0</v>
      </c>
      <c r="W6039">
        <v>0</v>
      </c>
      <c r="X6039">
        <v>11.189368355197686</v>
      </c>
      <c r="Y6039">
        <v>0</v>
      </c>
      <c r="Z6039">
        <v>0</v>
      </c>
      <c r="AA6039">
        <v>0</v>
      </c>
      <c r="AB6039">
        <v>1.1769117849784534</v>
      </c>
      <c r="AC6039">
        <v>0</v>
      </c>
      <c r="AD6039">
        <v>0</v>
      </c>
      <c r="AE6039">
        <v>12.366280140176141</v>
      </c>
    </row>
    <row r="6040" spans="1:31" x14ac:dyDescent="0.25">
      <c r="A6040">
        <v>1819452</v>
      </c>
      <c r="B6040">
        <v>1</v>
      </c>
      <c r="C6040" t="s">
        <v>80</v>
      </c>
      <c r="D6040" t="s">
        <v>95</v>
      </c>
      <c r="E6040" t="s">
        <v>131</v>
      </c>
      <c r="F6040" t="s">
        <v>17415</v>
      </c>
      <c r="G6040" t="s">
        <v>133</v>
      </c>
      <c r="H6040" t="s">
        <v>134</v>
      </c>
      <c r="I6040" t="s">
        <v>135</v>
      </c>
      <c r="J6040" t="s">
        <v>136</v>
      </c>
      <c r="K6040" t="s">
        <v>137</v>
      </c>
      <c r="L6040" t="s">
        <v>17416</v>
      </c>
      <c r="M6040" t="s">
        <v>17417</v>
      </c>
      <c r="N6040">
        <v>3.0305555549999998</v>
      </c>
      <c r="O6040">
        <v>0</v>
      </c>
      <c r="P6040">
        <v>2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0.19022279564683053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0.19022279564683053</v>
      </c>
    </row>
    <row r="6041" spans="1:31" x14ac:dyDescent="0.25">
      <c r="A6041">
        <v>1819289</v>
      </c>
      <c r="B6041">
        <v>1</v>
      </c>
      <c r="C6041" t="s">
        <v>80</v>
      </c>
      <c r="D6041" t="s">
        <v>83</v>
      </c>
      <c r="E6041" t="s">
        <v>339</v>
      </c>
      <c r="F6041" t="s">
        <v>15113</v>
      </c>
      <c r="G6041" t="s">
        <v>142</v>
      </c>
      <c r="H6041" t="s">
        <v>143</v>
      </c>
      <c r="I6041" t="s">
        <v>135</v>
      </c>
      <c r="J6041" t="s">
        <v>136</v>
      </c>
      <c r="K6041" t="s">
        <v>137</v>
      </c>
      <c r="L6041" t="s">
        <v>17418</v>
      </c>
      <c r="M6041" t="s">
        <v>17419</v>
      </c>
      <c r="N6041">
        <v>0.46769527700000002</v>
      </c>
      <c r="O6041">
        <v>0</v>
      </c>
      <c r="P6041">
        <v>323</v>
      </c>
      <c r="Q6041">
        <v>0</v>
      </c>
      <c r="R6041">
        <v>0</v>
      </c>
      <c r="S6041">
        <v>12</v>
      </c>
      <c r="T6041">
        <v>62</v>
      </c>
      <c r="U6041">
        <v>8</v>
      </c>
      <c r="V6041">
        <v>12</v>
      </c>
      <c r="W6041">
        <v>0</v>
      </c>
      <c r="X6041">
        <v>46.01399151049452</v>
      </c>
      <c r="Y6041">
        <v>0</v>
      </c>
      <c r="Z6041">
        <v>0</v>
      </c>
      <c r="AA6041">
        <v>81.938457915372396</v>
      </c>
      <c r="AB6041">
        <v>103.59728030982356</v>
      </c>
      <c r="AC6041">
        <v>1983.3252498457791</v>
      </c>
      <c r="AD6041">
        <v>145.01771441148327</v>
      </c>
      <c r="AE6041">
        <v>2359.8926939929529</v>
      </c>
    </row>
    <row r="6042" spans="1:31" x14ac:dyDescent="0.25">
      <c r="A6042">
        <v>1819146</v>
      </c>
      <c r="B6042">
        <v>1</v>
      </c>
      <c r="C6042" t="s">
        <v>80</v>
      </c>
      <c r="D6042" t="s">
        <v>83</v>
      </c>
      <c r="E6042" t="s">
        <v>339</v>
      </c>
      <c r="F6042" t="s">
        <v>2026</v>
      </c>
      <c r="G6042" t="s">
        <v>142</v>
      </c>
      <c r="H6042" t="s">
        <v>143</v>
      </c>
      <c r="I6042" t="s">
        <v>135</v>
      </c>
      <c r="J6042" t="s">
        <v>136</v>
      </c>
      <c r="K6042" t="s">
        <v>137</v>
      </c>
      <c r="L6042" t="s">
        <v>17420</v>
      </c>
      <c r="M6042" t="s">
        <v>17421</v>
      </c>
      <c r="N6042">
        <v>5.9709999999999999E-2</v>
      </c>
      <c r="O6042">
        <v>0</v>
      </c>
      <c r="P6042">
        <v>3427</v>
      </c>
      <c r="Q6042">
        <v>0</v>
      </c>
      <c r="R6042">
        <v>0</v>
      </c>
      <c r="S6042">
        <v>17</v>
      </c>
      <c r="T6042">
        <v>353</v>
      </c>
      <c r="U6042">
        <v>23</v>
      </c>
      <c r="V6042">
        <v>10</v>
      </c>
      <c r="W6042">
        <v>0</v>
      </c>
      <c r="X6042">
        <v>40.742607009980055</v>
      </c>
      <c r="Y6042">
        <v>0</v>
      </c>
      <c r="Z6042">
        <v>0</v>
      </c>
      <c r="AA6042">
        <v>9.6586546255985617</v>
      </c>
      <c r="AB6042">
        <v>15.212357045528471</v>
      </c>
      <c r="AC6042">
        <v>226.37089039231168</v>
      </c>
      <c r="AD6042">
        <v>6.25401937734678</v>
      </c>
      <c r="AE6042">
        <v>298.2385284507655</v>
      </c>
    </row>
    <row r="6043" spans="1:31" x14ac:dyDescent="0.25">
      <c r="A6043">
        <v>1819369</v>
      </c>
      <c r="B6043">
        <v>1</v>
      </c>
      <c r="C6043" t="s">
        <v>80</v>
      </c>
      <c r="D6043" t="s">
        <v>107</v>
      </c>
      <c r="E6043" t="s">
        <v>131</v>
      </c>
      <c r="F6043" t="s">
        <v>17422</v>
      </c>
      <c r="G6043" t="s">
        <v>133</v>
      </c>
      <c r="H6043" t="s">
        <v>134</v>
      </c>
      <c r="I6043" t="s">
        <v>135</v>
      </c>
      <c r="J6043" t="s">
        <v>136</v>
      </c>
      <c r="K6043" t="s">
        <v>137</v>
      </c>
      <c r="L6043" t="s">
        <v>17423</v>
      </c>
      <c r="M6043" t="s">
        <v>17424</v>
      </c>
      <c r="N6043">
        <v>1.922222222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0.18738886208432004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0.18738886208432004</v>
      </c>
    </row>
    <row r="6044" spans="1:31" x14ac:dyDescent="0.25">
      <c r="A6044">
        <v>1819226</v>
      </c>
      <c r="B6044">
        <v>1</v>
      </c>
      <c r="C6044" t="s">
        <v>80</v>
      </c>
      <c r="D6044" t="s">
        <v>103</v>
      </c>
      <c r="E6044" t="s">
        <v>131</v>
      </c>
      <c r="F6044" t="s">
        <v>17425</v>
      </c>
      <c r="G6044" t="s">
        <v>231</v>
      </c>
      <c r="H6044" t="s">
        <v>134</v>
      </c>
      <c r="I6044" t="s">
        <v>135</v>
      </c>
      <c r="J6044" t="s">
        <v>136</v>
      </c>
      <c r="K6044" t="s">
        <v>137</v>
      </c>
      <c r="L6044" t="s">
        <v>17426</v>
      </c>
      <c r="M6044" t="s">
        <v>17427</v>
      </c>
      <c r="N6044">
        <v>8.3716666659999994</v>
      </c>
      <c r="O6044">
        <v>0</v>
      </c>
      <c r="P6044">
        <v>6</v>
      </c>
      <c r="Q6044">
        <v>0</v>
      </c>
      <c r="R6044">
        <v>0</v>
      </c>
      <c r="S6044">
        <v>0</v>
      </c>
      <c r="T6044">
        <v>1</v>
      </c>
      <c r="U6044">
        <v>0</v>
      </c>
      <c r="V6044">
        <v>0</v>
      </c>
      <c r="W6044">
        <v>0</v>
      </c>
      <c r="X6044">
        <v>13.086750839819173</v>
      </c>
      <c r="Y6044">
        <v>0</v>
      </c>
      <c r="Z6044">
        <v>0</v>
      </c>
      <c r="AA6044">
        <v>0</v>
      </c>
      <c r="AB6044">
        <v>4.9056579200556136</v>
      </c>
      <c r="AC6044">
        <v>0</v>
      </c>
      <c r="AD6044">
        <v>0</v>
      </c>
      <c r="AE6044">
        <v>17.992408759874785</v>
      </c>
    </row>
    <row r="6045" spans="1:31" x14ac:dyDescent="0.25">
      <c r="A6045">
        <v>1819581</v>
      </c>
      <c r="B6045">
        <v>1</v>
      </c>
      <c r="C6045" t="s">
        <v>81</v>
      </c>
      <c r="D6045" t="s">
        <v>128</v>
      </c>
      <c r="E6045" t="s">
        <v>131</v>
      </c>
      <c r="F6045" t="s">
        <v>17428</v>
      </c>
      <c r="G6045" t="s">
        <v>231</v>
      </c>
      <c r="H6045" t="s">
        <v>134</v>
      </c>
      <c r="I6045" t="s">
        <v>135</v>
      </c>
      <c r="J6045" t="s">
        <v>136</v>
      </c>
      <c r="K6045" t="s">
        <v>137</v>
      </c>
      <c r="L6045" t="s">
        <v>17429</v>
      </c>
      <c r="M6045" t="s">
        <v>17430</v>
      </c>
      <c r="N6045">
        <v>1.0858333330000001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1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1.5402895947200001E-3</v>
      </c>
      <c r="AC6045">
        <v>0</v>
      </c>
      <c r="AD6045">
        <v>0</v>
      </c>
      <c r="AE6045">
        <v>1.5402895947200001E-3</v>
      </c>
    </row>
    <row r="6046" spans="1:31" x14ac:dyDescent="0.25">
      <c r="A6046">
        <v>1819183</v>
      </c>
      <c r="B6046">
        <v>1</v>
      </c>
      <c r="C6046" t="s">
        <v>81</v>
      </c>
      <c r="D6046" t="s">
        <v>112</v>
      </c>
      <c r="E6046" t="s">
        <v>146</v>
      </c>
      <c r="F6046" t="s">
        <v>17431</v>
      </c>
      <c r="G6046" t="s">
        <v>142</v>
      </c>
      <c r="H6046" t="s">
        <v>143</v>
      </c>
      <c r="I6046" t="s">
        <v>135</v>
      </c>
      <c r="J6046" t="s">
        <v>136</v>
      </c>
      <c r="K6046" t="s">
        <v>137</v>
      </c>
      <c r="L6046" t="s">
        <v>17432</v>
      </c>
      <c r="M6046" t="s">
        <v>17433</v>
      </c>
      <c r="N6046">
        <v>1.221944444</v>
      </c>
      <c r="O6046">
        <v>0</v>
      </c>
      <c r="P6046">
        <v>541</v>
      </c>
      <c r="Q6046">
        <v>0</v>
      </c>
      <c r="R6046">
        <v>11</v>
      </c>
      <c r="S6046">
        <v>0</v>
      </c>
      <c r="T6046">
        <v>64</v>
      </c>
      <c r="U6046">
        <v>0</v>
      </c>
      <c r="V6046">
        <v>0</v>
      </c>
      <c r="W6046">
        <v>0</v>
      </c>
      <c r="X6046">
        <v>116.8752318329776</v>
      </c>
      <c r="Y6046">
        <v>0</v>
      </c>
      <c r="Z6046">
        <v>9.7084992796341645</v>
      </c>
      <c r="AA6046">
        <v>0</v>
      </c>
      <c r="AB6046">
        <v>23.976913281255626</v>
      </c>
      <c r="AC6046">
        <v>0</v>
      </c>
      <c r="AD6046">
        <v>0</v>
      </c>
      <c r="AE6046">
        <v>150.56064439386739</v>
      </c>
    </row>
    <row r="6047" spans="1:31" x14ac:dyDescent="0.25">
      <c r="A6047">
        <v>1819332</v>
      </c>
      <c r="B6047">
        <v>1</v>
      </c>
      <c r="C6047" t="s">
        <v>80</v>
      </c>
      <c r="D6047" t="s">
        <v>104</v>
      </c>
      <c r="E6047" t="s">
        <v>131</v>
      </c>
      <c r="F6047" t="s">
        <v>17434</v>
      </c>
      <c r="G6047" t="s">
        <v>231</v>
      </c>
      <c r="H6047" t="s">
        <v>134</v>
      </c>
      <c r="I6047" t="s">
        <v>135</v>
      </c>
      <c r="J6047" t="s">
        <v>136</v>
      </c>
      <c r="K6047" t="s">
        <v>137</v>
      </c>
      <c r="L6047" t="s">
        <v>17435</v>
      </c>
      <c r="M6047" t="s">
        <v>17436</v>
      </c>
      <c r="N6047">
        <v>1.1363888879999999</v>
      </c>
      <c r="O6047">
        <v>0</v>
      </c>
      <c r="P6047">
        <v>2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0.47045768945177785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0.47045768945177785</v>
      </c>
    </row>
    <row r="6048" spans="1:31" x14ac:dyDescent="0.25">
      <c r="A6048">
        <v>1819633</v>
      </c>
      <c r="B6048">
        <v>1</v>
      </c>
      <c r="C6048" t="s">
        <v>80</v>
      </c>
      <c r="D6048" t="s">
        <v>99</v>
      </c>
      <c r="E6048" t="s">
        <v>193</v>
      </c>
      <c r="F6048" t="s">
        <v>17437</v>
      </c>
      <c r="G6048" t="s">
        <v>279</v>
      </c>
      <c r="H6048" t="s">
        <v>134</v>
      </c>
      <c r="I6048" t="s">
        <v>135</v>
      </c>
      <c r="J6048" t="s">
        <v>136</v>
      </c>
      <c r="K6048" t="s">
        <v>137</v>
      </c>
      <c r="L6048" t="s">
        <v>17438</v>
      </c>
      <c r="M6048" t="s">
        <v>17439</v>
      </c>
      <c r="N6048">
        <v>0.88861111100000001</v>
      </c>
      <c r="O6048">
        <v>0</v>
      </c>
      <c r="P6048">
        <v>13</v>
      </c>
      <c r="Q6048">
        <v>0</v>
      </c>
      <c r="R6048">
        <v>1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3.3785408572525815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3.3785408572525815</v>
      </c>
    </row>
    <row r="6049" spans="1:31" x14ac:dyDescent="0.25">
      <c r="A6049">
        <v>1819564</v>
      </c>
      <c r="B6049">
        <v>1</v>
      </c>
      <c r="C6049" t="s">
        <v>81</v>
      </c>
      <c r="D6049" t="s">
        <v>122</v>
      </c>
      <c r="E6049" t="s">
        <v>140</v>
      </c>
      <c r="F6049" t="s">
        <v>10955</v>
      </c>
      <c r="G6049" t="s">
        <v>142</v>
      </c>
      <c r="H6049" t="s">
        <v>143</v>
      </c>
      <c r="I6049" t="s">
        <v>135</v>
      </c>
      <c r="J6049" t="s">
        <v>136</v>
      </c>
      <c r="K6049" t="s">
        <v>137</v>
      </c>
      <c r="L6049" t="s">
        <v>17440</v>
      </c>
      <c r="M6049" t="s">
        <v>17441</v>
      </c>
      <c r="N6049">
        <v>0.51027777699999999</v>
      </c>
      <c r="O6049">
        <v>1</v>
      </c>
      <c r="P6049">
        <v>462</v>
      </c>
      <c r="Q6049">
        <v>4</v>
      </c>
      <c r="R6049">
        <v>0</v>
      </c>
      <c r="S6049">
        <v>2</v>
      </c>
      <c r="T6049">
        <v>18</v>
      </c>
      <c r="U6049">
        <v>0</v>
      </c>
      <c r="V6049">
        <v>0</v>
      </c>
      <c r="W6049">
        <v>2.935157188316528E-2</v>
      </c>
      <c r="X6049">
        <v>23.386705699073442</v>
      </c>
      <c r="Y6049">
        <v>0.89070561301667006</v>
      </c>
      <c r="Z6049">
        <v>0</v>
      </c>
      <c r="AA6049">
        <v>2.133971532577045</v>
      </c>
      <c r="AB6049">
        <v>0.71112320933397022</v>
      </c>
      <c r="AC6049">
        <v>0</v>
      </c>
      <c r="AD6049">
        <v>0</v>
      </c>
      <c r="AE6049">
        <v>27.151857625884293</v>
      </c>
    </row>
    <row r="6050" spans="1:31" x14ac:dyDescent="0.25">
      <c r="A6050">
        <v>1819441</v>
      </c>
      <c r="B6050">
        <v>1</v>
      </c>
      <c r="C6050" t="s">
        <v>81</v>
      </c>
      <c r="D6050" t="s">
        <v>112</v>
      </c>
      <c r="E6050" t="s">
        <v>131</v>
      </c>
      <c r="F6050" t="s">
        <v>17442</v>
      </c>
      <c r="G6050" t="s">
        <v>231</v>
      </c>
      <c r="H6050" t="s">
        <v>134</v>
      </c>
      <c r="I6050" t="s">
        <v>135</v>
      </c>
      <c r="J6050" t="s">
        <v>136</v>
      </c>
      <c r="K6050" t="s">
        <v>137</v>
      </c>
      <c r="L6050" t="s">
        <v>17443</v>
      </c>
      <c r="M6050" t="s">
        <v>17444</v>
      </c>
      <c r="N6050">
        <v>0.82305555500000005</v>
      </c>
      <c r="O6050">
        <v>0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0.73792271684227795</v>
      </c>
      <c r="AA6050">
        <v>0</v>
      </c>
      <c r="AB6050">
        <v>0</v>
      </c>
      <c r="AC6050">
        <v>0</v>
      </c>
      <c r="AD6050">
        <v>0</v>
      </c>
      <c r="AE6050">
        <v>0.73792271684227795</v>
      </c>
    </row>
    <row r="6051" spans="1:31" x14ac:dyDescent="0.25">
      <c r="A6051">
        <v>1819215</v>
      </c>
      <c r="B6051">
        <v>1</v>
      </c>
      <c r="C6051" t="s">
        <v>80</v>
      </c>
      <c r="D6051" t="s">
        <v>93</v>
      </c>
      <c r="E6051" t="s">
        <v>176</v>
      </c>
      <c r="F6051" t="s">
        <v>4863</v>
      </c>
      <c r="G6051" t="s">
        <v>263</v>
      </c>
      <c r="H6051" t="s">
        <v>143</v>
      </c>
      <c r="I6051" t="s">
        <v>135</v>
      </c>
      <c r="J6051" t="s">
        <v>136</v>
      </c>
      <c r="K6051" t="s">
        <v>159</v>
      </c>
      <c r="L6051" t="s">
        <v>17445</v>
      </c>
      <c r="M6051" t="s">
        <v>17446</v>
      </c>
      <c r="N6051">
        <v>2.8649322220000002</v>
      </c>
      <c r="O6051">
        <v>2</v>
      </c>
      <c r="P6051">
        <v>290</v>
      </c>
      <c r="Q6051">
        <v>34</v>
      </c>
      <c r="R6051">
        <v>63</v>
      </c>
      <c r="S6051">
        <v>5</v>
      </c>
      <c r="T6051">
        <v>67</v>
      </c>
      <c r="U6051">
        <v>1</v>
      </c>
      <c r="V6051">
        <v>0</v>
      </c>
      <c r="W6051">
        <v>6.3783240806836732</v>
      </c>
      <c r="X6051">
        <v>153.26735209548752</v>
      </c>
      <c r="Y6051">
        <v>656.55192570888687</v>
      </c>
      <c r="Z6051">
        <v>577.12848325073696</v>
      </c>
      <c r="AA6051">
        <v>81.606967383646307</v>
      </c>
      <c r="AB6051">
        <v>218.89840170531869</v>
      </c>
      <c r="AC6051">
        <v>9.1639883110064986</v>
      </c>
      <c r="AD6051">
        <v>0</v>
      </c>
      <c r="AE6051">
        <v>1702.9954425357666</v>
      </c>
    </row>
    <row r="6052" spans="1:31" x14ac:dyDescent="0.25">
      <c r="A6052">
        <v>1819401</v>
      </c>
      <c r="B6052">
        <v>1</v>
      </c>
      <c r="C6052" t="s">
        <v>80</v>
      </c>
      <c r="D6052" t="s">
        <v>97</v>
      </c>
      <c r="E6052" t="s">
        <v>131</v>
      </c>
      <c r="F6052" t="s">
        <v>17447</v>
      </c>
      <c r="G6052" t="s">
        <v>133</v>
      </c>
      <c r="H6052" t="s">
        <v>134</v>
      </c>
      <c r="I6052" t="s">
        <v>135</v>
      </c>
      <c r="J6052" t="s">
        <v>136</v>
      </c>
      <c r="K6052" t="s">
        <v>137</v>
      </c>
      <c r="L6052" t="s">
        <v>17448</v>
      </c>
      <c r="M6052" t="s">
        <v>17449</v>
      </c>
      <c r="N6052">
        <v>1.1402777770000001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8.2536757471854169E-2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8.2536757471854169E-2</v>
      </c>
    </row>
    <row r="6053" spans="1:31" x14ac:dyDescent="0.25">
      <c r="A6053">
        <v>1819650</v>
      </c>
      <c r="B6053">
        <v>1</v>
      </c>
      <c r="C6053" t="s">
        <v>80</v>
      </c>
      <c r="D6053" t="s">
        <v>96</v>
      </c>
      <c r="E6053" t="s">
        <v>131</v>
      </c>
      <c r="F6053" t="s">
        <v>17450</v>
      </c>
      <c r="G6053" t="s">
        <v>231</v>
      </c>
      <c r="H6053" t="s">
        <v>134</v>
      </c>
      <c r="I6053" t="s">
        <v>135</v>
      </c>
      <c r="J6053" t="s">
        <v>136</v>
      </c>
      <c r="K6053" t="s">
        <v>137</v>
      </c>
      <c r="L6053" t="s">
        <v>17451</v>
      </c>
      <c r="M6053" t="s">
        <v>17452</v>
      </c>
      <c r="N6053">
        <v>2.4544444439999999</v>
      </c>
      <c r="O6053">
        <v>0</v>
      </c>
      <c r="P6053">
        <v>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0.41784688828434868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0.41784688828434868</v>
      </c>
    </row>
    <row r="6054" spans="1:31" x14ac:dyDescent="0.25">
      <c r="A6054">
        <v>1819255</v>
      </c>
      <c r="B6054">
        <v>1</v>
      </c>
      <c r="C6054" t="s">
        <v>80</v>
      </c>
      <c r="D6054" t="s">
        <v>90</v>
      </c>
      <c r="E6054" t="s">
        <v>193</v>
      </c>
      <c r="F6054" t="s">
        <v>17453</v>
      </c>
      <c r="G6054" t="s">
        <v>256</v>
      </c>
      <c r="H6054" t="s">
        <v>134</v>
      </c>
      <c r="I6054" t="s">
        <v>135</v>
      </c>
      <c r="J6054" t="s">
        <v>136</v>
      </c>
      <c r="K6054" t="s">
        <v>159</v>
      </c>
      <c r="L6054" t="s">
        <v>17454</v>
      </c>
      <c r="M6054" t="s">
        <v>17455</v>
      </c>
      <c r="N6054">
        <v>3.7401397219999999</v>
      </c>
      <c r="O6054">
        <v>0</v>
      </c>
      <c r="P6054">
        <v>96</v>
      </c>
      <c r="Q6054">
        <v>0</v>
      </c>
      <c r="R6054">
        <v>0</v>
      </c>
      <c r="S6054">
        <v>0</v>
      </c>
      <c r="T6054">
        <v>15</v>
      </c>
      <c r="U6054">
        <v>0</v>
      </c>
      <c r="V6054">
        <v>0</v>
      </c>
      <c r="W6054">
        <v>0</v>
      </c>
      <c r="X6054">
        <v>77.765682425371239</v>
      </c>
      <c r="Y6054">
        <v>0</v>
      </c>
      <c r="Z6054">
        <v>0</v>
      </c>
      <c r="AA6054">
        <v>0</v>
      </c>
      <c r="AB6054">
        <v>22.984837900518507</v>
      </c>
      <c r="AC6054">
        <v>0</v>
      </c>
      <c r="AD6054">
        <v>0</v>
      </c>
      <c r="AE6054">
        <v>100.75052032588974</v>
      </c>
    </row>
    <row r="6055" spans="1:31" x14ac:dyDescent="0.25">
      <c r="A6055">
        <v>1819149</v>
      </c>
      <c r="B6055">
        <v>1</v>
      </c>
      <c r="C6055" t="s">
        <v>80</v>
      </c>
      <c r="D6055" t="s">
        <v>103</v>
      </c>
      <c r="E6055" t="s">
        <v>176</v>
      </c>
      <c r="F6055" t="s">
        <v>17456</v>
      </c>
      <c r="G6055" t="s">
        <v>142</v>
      </c>
      <c r="H6055" t="s">
        <v>143</v>
      </c>
      <c r="I6055" t="s">
        <v>135</v>
      </c>
      <c r="J6055" t="s">
        <v>136</v>
      </c>
      <c r="K6055" t="s">
        <v>137</v>
      </c>
      <c r="L6055" t="s">
        <v>17457</v>
      </c>
      <c r="M6055" t="s">
        <v>17458</v>
      </c>
      <c r="N6055">
        <v>0.43361111099999999</v>
      </c>
      <c r="O6055">
        <v>0</v>
      </c>
      <c r="P6055">
        <v>818</v>
      </c>
      <c r="Q6055">
        <v>0</v>
      </c>
      <c r="R6055">
        <v>19</v>
      </c>
      <c r="S6055">
        <v>0</v>
      </c>
      <c r="T6055">
        <v>106</v>
      </c>
      <c r="U6055">
        <v>0</v>
      </c>
      <c r="V6055">
        <v>0</v>
      </c>
      <c r="W6055">
        <v>0</v>
      </c>
      <c r="X6055">
        <v>62.010021380902849</v>
      </c>
      <c r="Y6055">
        <v>0</v>
      </c>
      <c r="Z6055">
        <v>0.87887752878925995</v>
      </c>
      <c r="AA6055">
        <v>0</v>
      </c>
      <c r="AB6055">
        <v>33.019361887906641</v>
      </c>
      <c r="AC6055">
        <v>0</v>
      </c>
      <c r="AD6055">
        <v>0</v>
      </c>
      <c r="AE6055">
        <v>95.908260797598757</v>
      </c>
    </row>
    <row r="6056" spans="1:31" x14ac:dyDescent="0.25">
      <c r="A6056">
        <v>1819172</v>
      </c>
      <c r="B6056">
        <v>1</v>
      </c>
      <c r="C6056" t="s">
        <v>80</v>
      </c>
      <c r="D6056" t="s">
        <v>103</v>
      </c>
      <c r="E6056" t="s">
        <v>131</v>
      </c>
      <c r="F6056" t="s">
        <v>17425</v>
      </c>
      <c r="G6056" t="s">
        <v>209</v>
      </c>
      <c r="H6056" t="s">
        <v>134</v>
      </c>
      <c r="I6056" t="s">
        <v>135</v>
      </c>
      <c r="J6056" t="s">
        <v>136</v>
      </c>
      <c r="K6056" t="s">
        <v>137</v>
      </c>
      <c r="L6056" t="s">
        <v>17459</v>
      </c>
      <c r="M6056" t="s">
        <v>17460</v>
      </c>
      <c r="N6056">
        <v>0.70833333300000001</v>
      </c>
      <c r="O6056">
        <v>0</v>
      </c>
      <c r="P6056">
        <v>6</v>
      </c>
      <c r="Q6056">
        <v>0</v>
      </c>
      <c r="R6056">
        <v>0</v>
      </c>
      <c r="S6056">
        <v>0</v>
      </c>
      <c r="T6056">
        <v>1</v>
      </c>
      <c r="U6056">
        <v>0</v>
      </c>
      <c r="V6056">
        <v>0</v>
      </c>
      <c r="W6056">
        <v>0</v>
      </c>
      <c r="X6056">
        <v>0.79484819860875</v>
      </c>
      <c r="Y6056">
        <v>0</v>
      </c>
      <c r="Z6056">
        <v>0</v>
      </c>
      <c r="AA6056">
        <v>0</v>
      </c>
      <c r="AB6056">
        <v>0.25212479248200004</v>
      </c>
      <c r="AC6056">
        <v>0</v>
      </c>
      <c r="AD6056">
        <v>0</v>
      </c>
      <c r="AE6056">
        <v>1.0469729910907501</v>
      </c>
    </row>
    <row r="6057" spans="1:31" x14ac:dyDescent="0.25">
      <c r="A6057">
        <v>1819341</v>
      </c>
      <c r="B6057">
        <v>1</v>
      </c>
      <c r="C6057" t="s">
        <v>80</v>
      </c>
      <c r="D6057" t="s">
        <v>99</v>
      </c>
      <c r="E6057" t="s">
        <v>193</v>
      </c>
      <c r="F6057" t="s">
        <v>17461</v>
      </c>
      <c r="G6057" t="s">
        <v>279</v>
      </c>
      <c r="H6057" t="s">
        <v>134</v>
      </c>
      <c r="I6057" t="s">
        <v>135</v>
      </c>
      <c r="J6057" t="s">
        <v>136</v>
      </c>
      <c r="K6057" t="s">
        <v>137</v>
      </c>
      <c r="L6057" t="s">
        <v>17462</v>
      </c>
      <c r="M6057" t="s">
        <v>17463</v>
      </c>
      <c r="N6057">
        <v>4.2694444440000003</v>
      </c>
      <c r="O6057">
        <v>0</v>
      </c>
      <c r="P6057">
        <v>11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14.815674284740961</v>
      </c>
      <c r="Y6057">
        <v>0</v>
      </c>
      <c r="Z6057">
        <v>0</v>
      </c>
      <c r="AA6057">
        <v>0</v>
      </c>
      <c r="AB6057">
        <v>0.15168689898754167</v>
      </c>
      <c r="AC6057">
        <v>0</v>
      </c>
      <c r="AD6057">
        <v>0</v>
      </c>
      <c r="AE6057">
        <v>14.967361183728503</v>
      </c>
    </row>
    <row r="6058" spans="1:31" x14ac:dyDescent="0.25">
      <c r="A6058">
        <v>1819335</v>
      </c>
      <c r="B6058">
        <v>1</v>
      </c>
      <c r="C6058" t="s">
        <v>80</v>
      </c>
      <c r="D6058" t="s">
        <v>98</v>
      </c>
      <c r="E6058" t="s">
        <v>193</v>
      </c>
      <c r="F6058" t="s">
        <v>17464</v>
      </c>
      <c r="G6058" t="s">
        <v>235</v>
      </c>
      <c r="H6058" t="s">
        <v>134</v>
      </c>
      <c r="I6058" t="s">
        <v>135</v>
      </c>
      <c r="J6058" t="s">
        <v>136</v>
      </c>
      <c r="K6058" t="s">
        <v>137</v>
      </c>
      <c r="L6058" t="s">
        <v>17465</v>
      </c>
      <c r="M6058" t="s">
        <v>17466</v>
      </c>
      <c r="N6058">
        <v>3.1116666660000001</v>
      </c>
      <c r="O6058">
        <v>0</v>
      </c>
      <c r="P6058">
        <v>7</v>
      </c>
      <c r="Q6058">
        <v>0</v>
      </c>
      <c r="R6058">
        <v>7</v>
      </c>
      <c r="S6058">
        <v>0</v>
      </c>
      <c r="T6058">
        <v>8</v>
      </c>
      <c r="U6058">
        <v>0</v>
      </c>
      <c r="V6058">
        <v>0</v>
      </c>
      <c r="W6058">
        <v>0</v>
      </c>
      <c r="X6058">
        <v>3.8310410464854145</v>
      </c>
      <c r="Y6058">
        <v>0</v>
      </c>
      <c r="Z6058">
        <v>3.1125395918431575</v>
      </c>
      <c r="AA6058">
        <v>0</v>
      </c>
      <c r="AB6058">
        <v>20.845726231201862</v>
      </c>
      <c r="AC6058">
        <v>0</v>
      </c>
      <c r="AD6058">
        <v>0</v>
      </c>
      <c r="AE6058">
        <v>27.789306869530435</v>
      </c>
    </row>
    <row r="6059" spans="1:31" x14ac:dyDescent="0.25">
      <c r="A6059">
        <v>1819627</v>
      </c>
      <c r="B6059">
        <v>1</v>
      </c>
      <c r="C6059" t="s">
        <v>81</v>
      </c>
      <c r="D6059" t="s">
        <v>118</v>
      </c>
      <c r="E6059" t="s">
        <v>146</v>
      </c>
      <c r="F6059" t="s">
        <v>17467</v>
      </c>
      <c r="G6059" t="s">
        <v>170</v>
      </c>
      <c r="H6059" t="s">
        <v>143</v>
      </c>
      <c r="I6059" t="s">
        <v>135</v>
      </c>
      <c r="J6059" t="s">
        <v>136</v>
      </c>
      <c r="K6059" t="s">
        <v>137</v>
      </c>
      <c r="L6059" t="s">
        <v>17468</v>
      </c>
      <c r="M6059" t="s">
        <v>17469</v>
      </c>
      <c r="N6059">
        <v>2.719166666</v>
      </c>
      <c r="O6059">
        <v>0</v>
      </c>
      <c r="P6059">
        <v>27</v>
      </c>
      <c r="Q6059">
        <v>0</v>
      </c>
      <c r="R6059">
        <v>5</v>
      </c>
      <c r="S6059">
        <v>0</v>
      </c>
      <c r="T6059">
        <v>11</v>
      </c>
      <c r="U6059">
        <v>0</v>
      </c>
      <c r="V6059">
        <v>0</v>
      </c>
      <c r="W6059">
        <v>0</v>
      </c>
      <c r="X6059">
        <v>122.86412325952212</v>
      </c>
      <c r="Y6059">
        <v>0</v>
      </c>
      <c r="Z6059">
        <v>0.72076481967787509</v>
      </c>
      <c r="AA6059">
        <v>0</v>
      </c>
      <c r="AB6059">
        <v>12.810871697748111</v>
      </c>
      <c r="AC6059">
        <v>0</v>
      </c>
      <c r="AD6059">
        <v>0</v>
      </c>
      <c r="AE6059">
        <v>136.3957597769481</v>
      </c>
    </row>
    <row r="6060" spans="1:31" x14ac:dyDescent="0.25">
      <c r="A6060">
        <v>1819378</v>
      </c>
      <c r="B6060">
        <v>1</v>
      </c>
      <c r="C6060" t="s">
        <v>80</v>
      </c>
      <c r="D6060" t="s">
        <v>96</v>
      </c>
      <c r="E6060" t="s">
        <v>131</v>
      </c>
      <c r="F6060" t="s">
        <v>17470</v>
      </c>
      <c r="G6060" t="s">
        <v>133</v>
      </c>
      <c r="H6060" t="s">
        <v>134</v>
      </c>
      <c r="I6060" t="s">
        <v>135</v>
      </c>
      <c r="J6060" t="s">
        <v>136</v>
      </c>
      <c r="K6060" t="s">
        <v>137</v>
      </c>
      <c r="L6060" t="s">
        <v>17471</v>
      </c>
      <c r="M6060" t="s">
        <v>17472</v>
      </c>
      <c r="N6060">
        <v>7.9275000000000002</v>
      </c>
      <c r="O6060">
        <v>0</v>
      </c>
      <c r="P6060">
        <v>1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1.2099474741765739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1.2099474741765739</v>
      </c>
    </row>
    <row r="6061" spans="1:31" x14ac:dyDescent="0.25">
      <c r="A6061">
        <v>1819258</v>
      </c>
      <c r="B6061">
        <v>1</v>
      </c>
      <c r="C6061" t="s">
        <v>80</v>
      </c>
      <c r="D6061" t="s">
        <v>88</v>
      </c>
      <c r="E6061" t="s">
        <v>131</v>
      </c>
      <c r="F6061" t="s">
        <v>17473</v>
      </c>
      <c r="G6061" t="s">
        <v>133</v>
      </c>
      <c r="H6061" t="s">
        <v>134</v>
      </c>
      <c r="I6061" t="s">
        <v>135</v>
      </c>
      <c r="J6061" t="s">
        <v>136</v>
      </c>
      <c r="K6061" t="s">
        <v>137</v>
      </c>
      <c r="L6061" t="s">
        <v>17474</v>
      </c>
      <c r="M6061" t="s">
        <v>17475</v>
      </c>
      <c r="N6061">
        <v>9.6388888880000003</v>
      </c>
      <c r="O6061">
        <v>0</v>
      </c>
      <c r="P6061">
        <v>1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2.4638720814162656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2.4638720814162656</v>
      </c>
    </row>
    <row r="6062" spans="1:31" x14ac:dyDescent="0.25">
      <c r="A6062">
        <v>1819235</v>
      </c>
      <c r="B6062">
        <v>1</v>
      </c>
      <c r="C6062" t="s">
        <v>80</v>
      </c>
      <c r="D6062" t="s">
        <v>93</v>
      </c>
      <c r="E6062" t="s">
        <v>193</v>
      </c>
      <c r="F6062" t="s">
        <v>9575</v>
      </c>
      <c r="G6062" t="s">
        <v>235</v>
      </c>
      <c r="H6062" t="s">
        <v>134</v>
      </c>
      <c r="I6062" t="s">
        <v>135</v>
      </c>
      <c r="J6062" t="s">
        <v>136</v>
      </c>
      <c r="K6062" t="s">
        <v>137</v>
      </c>
      <c r="L6062" t="s">
        <v>17476</v>
      </c>
      <c r="M6062" t="s">
        <v>17477</v>
      </c>
      <c r="N6062">
        <v>10.415555554999999</v>
      </c>
      <c r="O6062">
        <v>0</v>
      </c>
      <c r="P6062">
        <v>0</v>
      </c>
      <c r="Q6062">
        <v>0</v>
      </c>
      <c r="R6062">
        <v>1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</row>
    <row r="6063" spans="1:31" x14ac:dyDescent="0.25">
      <c r="A6063">
        <v>1819567</v>
      </c>
      <c r="B6063">
        <v>1</v>
      </c>
      <c r="C6063" t="s">
        <v>80</v>
      </c>
      <c r="D6063" t="s">
        <v>95</v>
      </c>
      <c r="E6063" t="s">
        <v>326</v>
      </c>
      <c r="F6063" t="s">
        <v>17478</v>
      </c>
      <c r="G6063" t="s">
        <v>299</v>
      </c>
      <c r="H6063" t="s">
        <v>134</v>
      </c>
      <c r="I6063" t="s">
        <v>135</v>
      </c>
      <c r="J6063" t="s">
        <v>136</v>
      </c>
      <c r="K6063" t="s">
        <v>137</v>
      </c>
      <c r="L6063" t="s">
        <v>17479</v>
      </c>
      <c r="M6063" t="s">
        <v>17480</v>
      </c>
      <c r="N6063">
        <v>2.5047222219999998</v>
      </c>
      <c r="O6063">
        <v>0</v>
      </c>
      <c r="P6063">
        <v>28</v>
      </c>
      <c r="Q6063">
        <v>0</v>
      </c>
      <c r="R6063">
        <v>0</v>
      </c>
      <c r="S6063">
        <v>0</v>
      </c>
      <c r="T6063">
        <v>4</v>
      </c>
      <c r="U6063">
        <v>0</v>
      </c>
      <c r="V6063">
        <v>0</v>
      </c>
      <c r="W6063">
        <v>0</v>
      </c>
      <c r="X6063">
        <v>15.089318594087857</v>
      </c>
      <c r="Y6063">
        <v>0</v>
      </c>
      <c r="Z6063">
        <v>0</v>
      </c>
      <c r="AA6063">
        <v>0</v>
      </c>
      <c r="AB6063">
        <v>1.9768464356107445</v>
      </c>
      <c r="AC6063">
        <v>0</v>
      </c>
      <c r="AD6063">
        <v>0</v>
      </c>
      <c r="AE6063">
        <v>17.066165029698602</v>
      </c>
    </row>
    <row r="6064" spans="1:31" x14ac:dyDescent="0.25">
      <c r="A6064">
        <v>1819398</v>
      </c>
      <c r="B6064">
        <v>1</v>
      </c>
      <c r="C6064" t="s">
        <v>80</v>
      </c>
      <c r="D6064" t="s">
        <v>99</v>
      </c>
      <c r="E6064" t="s">
        <v>131</v>
      </c>
      <c r="F6064" t="s">
        <v>17481</v>
      </c>
      <c r="G6064" t="s">
        <v>133</v>
      </c>
      <c r="H6064" t="s">
        <v>134</v>
      </c>
      <c r="I6064" t="s">
        <v>135</v>
      </c>
      <c r="J6064" t="s">
        <v>136</v>
      </c>
      <c r="K6064" t="s">
        <v>137</v>
      </c>
      <c r="L6064" t="s">
        <v>17482</v>
      </c>
      <c r="M6064" t="s">
        <v>17483</v>
      </c>
      <c r="N6064">
        <v>5.4591666659999998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</row>
    <row r="6065" spans="1:31" x14ac:dyDescent="0.25">
      <c r="A6065">
        <v>1819421</v>
      </c>
      <c r="B6065">
        <v>1</v>
      </c>
      <c r="C6065" t="s">
        <v>80</v>
      </c>
      <c r="D6065" t="s">
        <v>100</v>
      </c>
      <c r="E6065" t="s">
        <v>176</v>
      </c>
      <c r="F6065" t="s">
        <v>17484</v>
      </c>
      <c r="G6065" t="s">
        <v>142</v>
      </c>
      <c r="H6065" t="s">
        <v>143</v>
      </c>
      <c r="I6065" t="s">
        <v>135</v>
      </c>
      <c r="J6065" t="s">
        <v>136</v>
      </c>
      <c r="K6065" t="s">
        <v>137</v>
      </c>
      <c r="L6065" t="s">
        <v>17485</v>
      </c>
      <c r="M6065" t="s">
        <v>17486</v>
      </c>
      <c r="N6065">
        <v>1.7108333330000001</v>
      </c>
      <c r="O6065">
        <v>1</v>
      </c>
      <c r="P6065">
        <v>14</v>
      </c>
      <c r="Q6065">
        <v>1</v>
      </c>
      <c r="R6065">
        <v>25</v>
      </c>
      <c r="S6065">
        <v>3</v>
      </c>
      <c r="T6065">
        <v>3</v>
      </c>
      <c r="U6065">
        <v>1</v>
      </c>
      <c r="V6065">
        <v>0</v>
      </c>
      <c r="W6065">
        <v>14.302915788700357</v>
      </c>
      <c r="X6065">
        <v>6.3567363659921403</v>
      </c>
      <c r="Y6065">
        <v>7.9508861324995683</v>
      </c>
      <c r="Z6065">
        <v>7.4672500451115109</v>
      </c>
      <c r="AA6065">
        <v>18.599064098333074</v>
      </c>
      <c r="AB6065">
        <v>20.276294156911103</v>
      </c>
      <c r="AC6065">
        <v>31.063773677469548</v>
      </c>
      <c r="AD6065">
        <v>0</v>
      </c>
      <c r="AE6065">
        <v>106.01692026501729</v>
      </c>
    </row>
    <row r="6066" spans="1:31" x14ac:dyDescent="0.25">
      <c r="A6066">
        <v>1819212</v>
      </c>
      <c r="B6066">
        <v>1</v>
      </c>
      <c r="C6066" t="s">
        <v>80</v>
      </c>
      <c r="D6066" t="s">
        <v>92</v>
      </c>
      <c r="E6066" t="s">
        <v>176</v>
      </c>
      <c r="F6066" t="s">
        <v>17487</v>
      </c>
      <c r="G6066" t="s">
        <v>263</v>
      </c>
      <c r="H6066" t="s">
        <v>143</v>
      </c>
      <c r="I6066" t="s">
        <v>135</v>
      </c>
      <c r="J6066" t="s">
        <v>136</v>
      </c>
      <c r="K6066" t="s">
        <v>159</v>
      </c>
      <c r="L6066" t="s">
        <v>17488</v>
      </c>
      <c r="M6066" t="s">
        <v>17489</v>
      </c>
      <c r="N6066">
        <v>3.6572222220000001</v>
      </c>
      <c r="O6066">
        <v>1</v>
      </c>
      <c r="P6066">
        <v>2756</v>
      </c>
      <c r="Q6066">
        <v>0</v>
      </c>
      <c r="R6066">
        <v>299</v>
      </c>
      <c r="S6066">
        <v>10</v>
      </c>
      <c r="T6066">
        <v>282</v>
      </c>
      <c r="U6066">
        <v>1</v>
      </c>
      <c r="V6066">
        <v>0</v>
      </c>
      <c r="W6066">
        <v>0</v>
      </c>
      <c r="X6066">
        <v>2853.3650706587141</v>
      </c>
      <c r="Y6066">
        <v>0</v>
      </c>
      <c r="Z6066">
        <v>332.19058502105042</v>
      </c>
      <c r="AA6066">
        <v>797.9410501728205</v>
      </c>
      <c r="AB6066">
        <v>2018.1111313081321</v>
      </c>
      <c r="AC6066">
        <v>2.1202456343393599</v>
      </c>
      <c r="AD6066">
        <v>0</v>
      </c>
      <c r="AE6066">
        <v>6003.7280827950563</v>
      </c>
    </row>
    <row r="6067" spans="1:31" x14ac:dyDescent="0.25">
      <c r="A6067">
        <v>1819544</v>
      </c>
      <c r="B6067">
        <v>1</v>
      </c>
      <c r="C6067" t="s">
        <v>80</v>
      </c>
      <c r="D6067" t="s">
        <v>103</v>
      </c>
      <c r="E6067" t="s">
        <v>193</v>
      </c>
      <c r="F6067" t="s">
        <v>17490</v>
      </c>
      <c r="G6067" t="s">
        <v>235</v>
      </c>
      <c r="H6067" t="s">
        <v>134</v>
      </c>
      <c r="I6067" t="s">
        <v>135</v>
      </c>
      <c r="J6067" t="s">
        <v>136</v>
      </c>
      <c r="K6067" t="s">
        <v>137</v>
      </c>
      <c r="L6067" t="s">
        <v>17491</v>
      </c>
      <c r="M6067" t="s">
        <v>17492</v>
      </c>
      <c r="N6067">
        <v>0.33250000000000002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2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0.83616857497629515</v>
      </c>
      <c r="AC6067">
        <v>0</v>
      </c>
      <c r="AD6067">
        <v>0</v>
      </c>
      <c r="AE6067">
        <v>0.83616857497629515</v>
      </c>
    </row>
    <row r="6068" spans="1:31" x14ac:dyDescent="0.25">
      <c r="A6068">
        <v>1819607</v>
      </c>
      <c r="B6068">
        <v>1</v>
      </c>
      <c r="C6068" t="s">
        <v>80</v>
      </c>
      <c r="D6068" t="s">
        <v>92</v>
      </c>
      <c r="E6068" t="s">
        <v>131</v>
      </c>
      <c r="F6068" t="s">
        <v>17493</v>
      </c>
      <c r="G6068" t="s">
        <v>133</v>
      </c>
      <c r="H6068" t="s">
        <v>134</v>
      </c>
      <c r="I6068" t="s">
        <v>135</v>
      </c>
      <c r="J6068" t="s">
        <v>136</v>
      </c>
      <c r="K6068" t="s">
        <v>137</v>
      </c>
      <c r="L6068" t="s">
        <v>17494</v>
      </c>
      <c r="M6068" t="s">
        <v>17495</v>
      </c>
      <c r="N6068">
        <v>3.8455555549999998</v>
      </c>
      <c r="O6068">
        <v>0</v>
      </c>
      <c r="P6068">
        <v>3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7.9092892225916103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7.9092892225916103</v>
      </c>
    </row>
    <row r="6069" spans="1:31" x14ac:dyDescent="0.25">
      <c r="A6069">
        <v>1819358</v>
      </c>
      <c r="B6069">
        <v>1</v>
      </c>
      <c r="C6069" t="s">
        <v>80</v>
      </c>
      <c r="D6069" t="s">
        <v>94</v>
      </c>
      <c r="E6069" t="s">
        <v>146</v>
      </c>
      <c r="F6069" t="s">
        <v>17496</v>
      </c>
      <c r="G6069" t="s">
        <v>593</v>
      </c>
      <c r="H6069" t="s">
        <v>143</v>
      </c>
      <c r="I6069" t="s">
        <v>135</v>
      </c>
      <c r="J6069" t="s">
        <v>136</v>
      </c>
      <c r="K6069" t="s">
        <v>137</v>
      </c>
      <c r="L6069" t="s">
        <v>17497</v>
      </c>
      <c r="M6069" t="s">
        <v>17498</v>
      </c>
      <c r="N6069">
        <v>0.48694444399999998</v>
      </c>
      <c r="O6069">
        <v>0</v>
      </c>
      <c r="P6069">
        <v>0</v>
      </c>
      <c r="Q6069">
        <v>0</v>
      </c>
      <c r="R6069">
        <v>0</v>
      </c>
      <c r="S6069">
        <v>1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8.9473243327942242</v>
      </c>
      <c r="AB6069">
        <v>0</v>
      </c>
      <c r="AC6069">
        <v>0</v>
      </c>
      <c r="AD6069">
        <v>0</v>
      </c>
      <c r="AE6069">
        <v>8.9473243327942242</v>
      </c>
    </row>
    <row r="6070" spans="1:31" x14ac:dyDescent="0.25">
      <c r="A6070">
        <v>1819252</v>
      </c>
      <c r="B6070">
        <v>1</v>
      </c>
      <c r="C6070" t="s">
        <v>80</v>
      </c>
      <c r="D6070" t="s">
        <v>88</v>
      </c>
      <c r="E6070" t="s">
        <v>193</v>
      </c>
      <c r="F6070" t="s">
        <v>17499</v>
      </c>
      <c r="G6070" t="s">
        <v>263</v>
      </c>
      <c r="H6070" t="s">
        <v>134</v>
      </c>
      <c r="I6070" t="s">
        <v>135</v>
      </c>
      <c r="J6070" t="s">
        <v>136</v>
      </c>
      <c r="K6070" t="s">
        <v>159</v>
      </c>
      <c r="L6070" t="s">
        <v>17500</v>
      </c>
      <c r="M6070" t="s">
        <v>17501</v>
      </c>
      <c r="N6070">
        <v>1.1725000000000001</v>
      </c>
      <c r="O6070">
        <v>0</v>
      </c>
      <c r="P6070">
        <v>110</v>
      </c>
      <c r="Q6070">
        <v>0</v>
      </c>
      <c r="R6070">
        <v>0</v>
      </c>
      <c r="S6070">
        <v>0</v>
      </c>
      <c r="T6070">
        <v>6</v>
      </c>
      <c r="U6070">
        <v>0</v>
      </c>
      <c r="V6070">
        <v>0</v>
      </c>
      <c r="W6070">
        <v>0</v>
      </c>
      <c r="X6070">
        <v>29.07562167540814</v>
      </c>
      <c r="Y6070">
        <v>0</v>
      </c>
      <c r="Z6070">
        <v>0</v>
      </c>
      <c r="AA6070">
        <v>0</v>
      </c>
      <c r="AB6070">
        <v>2.0588632849801796</v>
      </c>
      <c r="AC6070">
        <v>0</v>
      </c>
      <c r="AD6070">
        <v>0</v>
      </c>
      <c r="AE6070">
        <v>31.13448496038832</v>
      </c>
    </row>
    <row r="6071" spans="1:31" x14ac:dyDescent="0.25">
      <c r="A6071">
        <v>1819504</v>
      </c>
      <c r="B6071">
        <v>1</v>
      </c>
      <c r="C6071" t="s">
        <v>81</v>
      </c>
      <c r="D6071" t="s">
        <v>120</v>
      </c>
      <c r="E6071" t="s">
        <v>131</v>
      </c>
      <c r="F6071" t="s">
        <v>17502</v>
      </c>
      <c r="G6071" t="s">
        <v>231</v>
      </c>
      <c r="H6071" t="s">
        <v>134</v>
      </c>
      <c r="I6071" t="s">
        <v>135</v>
      </c>
      <c r="J6071" t="s">
        <v>136</v>
      </c>
      <c r="K6071" t="s">
        <v>137</v>
      </c>
      <c r="L6071" t="s">
        <v>17503</v>
      </c>
      <c r="M6071" t="s">
        <v>17504</v>
      </c>
      <c r="N6071">
        <v>1.1186111110000001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0.4155372165617689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0.4155372165617689</v>
      </c>
    </row>
    <row r="6072" spans="1:31" x14ac:dyDescent="0.25">
      <c r="A6072">
        <v>1819404</v>
      </c>
      <c r="B6072">
        <v>1</v>
      </c>
      <c r="C6072" t="s">
        <v>81</v>
      </c>
      <c r="D6072" t="s">
        <v>120</v>
      </c>
      <c r="E6072" t="s">
        <v>131</v>
      </c>
      <c r="F6072" t="s">
        <v>17505</v>
      </c>
      <c r="G6072" t="s">
        <v>231</v>
      </c>
      <c r="H6072" t="s">
        <v>134</v>
      </c>
      <c r="I6072" t="s">
        <v>135</v>
      </c>
      <c r="J6072" t="s">
        <v>136</v>
      </c>
      <c r="K6072" t="s">
        <v>137</v>
      </c>
      <c r="L6072" t="s">
        <v>17506</v>
      </c>
      <c r="M6072" t="s">
        <v>17507</v>
      </c>
      <c r="N6072">
        <v>1.2208333330000001</v>
      </c>
      <c r="O6072">
        <v>0</v>
      </c>
      <c r="P6072">
        <v>1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7.8441857422500007E-4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7.8441857422500007E-4</v>
      </c>
    </row>
    <row r="6073" spans="1:31" x14ac:dyDescent="0.25">
      <c r="A6073">
        <v>1819175</v>
      </c>
      <c r="B6073">
        <v>1</v>
      </c>
      <c r="C6073" t="s">
        <v>81</v>
      </c>
      <c r="D6073" t="s">
        <v>112</v>
      </c>
      <c r="E6073" t="s">
        <v>140</v>
      </c>
      <c r="F6073" t="s">
        <v>17508</v>
      </c>
      <c r="G6073" t="s">
        <v>142</v>
      </c>
      <c r="H6073" t="s">
        <v>143</v>
      </c>
      <c r="I6073" t="s">
        <v>135</v>
      </c>
      <c r="J6073" t="s">
        <v>136</v>
      </c>
      <c r="K6073" t="s">
        <v>137</v>
      </c>
      <c r="L6073" t="s">
        <v>17509</v>
      </c>
      <c r="M6073" t="s">
        <v>17510</v>
      </c>
      <c r="N6073">
        <v>2.9786111110000002</v>
      </c>
      <c r="O6073">
        <v>0</v>
      </c>
      <c r="P6073">
        <v>447</v>
      </c>
      <c r="Q6073">
        <v>0</v>
      </c>
      <c r="R6073">
        <v>57</v>
      </c>
      <c r="S6073">
        <v>0</v>
      </c>
      <c r="T6073">
        <v>53</v>
      </c>
      <c r="U6073">
        <v>0</v>
      </c>
      <c r="V6073">
        <v>2</v>
      </c>
      <c r="W6073">
        <v>0</v>
      </c>
      <c r="X6073">
        <v>175.87099574337793</v>
      </c>
      <c r="Y6073">
        <v>0</v>
      </c>
      <c r="Z6073">
        <v>7.9987300850191057</v>
      </c>
      <c r="AA6073">
        <v>0</v>
      </c>
      <c r="AB6073">
        <v>35.094304287487795</v>
      </c>
      <c r="AC6073">
        <v>0</v>
      </c>
      <c r="AD6073">
        <v>50.390462641187369</v>
      </c>
      <c r="AE6073">
        <v>269.35449275707219</v>
      </c>
    </row>
    <row r="6074" spans="1:31" x14ac:dyDescent="0.25">
      <c r="A6074">
        <v>1819195</v>
      </c>
      <c r="B6074">
        <v>1</v>
      </c>
      <c r="C6074" t="s">
        <v>80</v>
      </c>
      <c r="D6074" t="s">
        <v>93</v>
      </c>
      <c r="E6074" t="s">
        <v>176</v>
      </c>
      <c r="F6074" t="s">
        <v>6885</v>
      </c>
      <c r="G6074" t="s">
        <v>142</v>
      </c>
      <c r="H6074" t="s">
        <v>143</v>
      </c>
      <c r="I6074" t="s">
        <v>135</v>
      </c>
      <c r="J6074" t="s">
        <v>136</v>
      </c>
      <c r="K6074" t="s">
        <v>137</v>
      </c>
      <c r="L6074" t="s">
        <v>17511</v>
      </c>
      <c r="M6074" t="s">
        <v>17512</v>
      </c>
      <c r="N6074">
        <v>0.140555555</v>
      </c>
      <c r="O6074">
        <v>0</v>
      </c>
      <c r="P6074">
        <v>51</v>
      </c>
      <c r="Q6074">
        <v>56</v>
      </c>
      <c r="R6074">
        <v>139</v>
      </c>
      <c r="S6074">
        <v>8</v>
      </c>
      <c r="T6074">
        <v>72</v>
      </c>
      <c r="U6074">
        <v>0</v>
      </c>
      <c r="V6074">
        <v>0</v>
      </c>
      <c r="W6074">
        <v>0</v>
      </c>
      <c r="X6074">
        <v>1.9334403362568073</v>
      </c>
      <c r="Y6074">
        <v>38.436819977765474</v>
      </c>
      <c r="Z6074">
        <v>21.371424156974971</v>
      </c>
      <c r="AA6074">
        <v>10.446077197334409</v>
      </c>
      <c r="AB6074">
        <v>17.291733670769254</v>
      </c>
      <c r="AC6074">
        <v>0</v>
      </c>
      <c r="AD6074">
        <v>0</v>
      </c>
      <c r="AE6074">
        <v>89.479495339100907</v>
      </c>
    </row>
    <row r="6075" spans="1:31" x14ac:dyDescent="0.25">
      <c r="A6075">
        <v>1819338</v>
      </c>
      <c r="B6075">
        <v>1</v>
      </c>
      <c r="C6075" t="s">
        <v>81</v>
      </c>
      <c r="D6075" t="s">
        <v>123</v>
      </c>
      <c r="E6075" t="s">
        <v>176</v>
      </c>
      <c r="F6075" t="s">
        <v>10603</v>
      </c>
      <c r="G6075" t="s">
        <v>142</v>
      </c>
      <c r="H6075" t="s">
        <v>143</v>
      </c>
      <c r="I6075" t="s">
        <v>135</v>
      </c>
      <c r="J6075" t="s">
        <v>136</v>
      </c>
      <c r="K6075" t="s">
        <v>137</v>
      </c>
      <c r="L6075" t="s">
        <v>17513</v>
      </c>
      <c r="M6075" t="s">
        <v>17514</v>
      </c>
      <c r="N6075">
        <v>0.316111111</v>
      </c>
      <c r="O6075">
        <v>0</v>
      </c>
      <c r="P6075">
        <v>1004</v>
      </c>
      <c r="Q6075">
        <v>10</v>
      </c>
      <c r="R6075">
        <v>109</v>
      </c>
      <c r="S6075">
        <v>6</v>
      </c>
      <c r="T6075">
        <v>72</v>
      </c>
      <c r="U6075">
        <v>2</v>
      </c>
      <c r="V6075">
        <v>0</v>
      </c>
      <c r="W6075">
        <v>0</v>
      </c>
      <c r="X6075">
        <v>53.448463615222785</v>
      </c>
      <c r="Y6075">
        <v>5.9080025905666869</v>
      </c>
      <c r="Z6075">
        <v>16.366863368315272</v>
      </c>
      <c r="AA6075">
        <v>12.17941044408629</v>
      </c>
      <c r="AB6075">
        <v>12.847779198379062</v>
      </c>
      <c r="AC6075">
        <v>16.789901609146298</v>
      </c>
      <c r="AD6075">
        <v>0</v>
      </c>
      <c r="AE6075">
        <v>117.5404208257164</v>
      </c>
    </row>
    <row r="6076" spans="1:31" x14ac:dyDescent="0.25">
      <c r="A6076">
        <v>1819461</v>
      </c>
      <c r="B6076">
        <v>1</v>
      </c>
      <c r="C6076" t="s">
        <v>80</v>
      </c>
      <c r="D6076" t="s">
        <v>101</v>
      </c>
      <c r="E6076" t="s">
        <v>131</v>
      </c>
      <c r="F6076" t="s">
        <v>17515</v>
      </c>
      <c r="G6076" t="s">
        <v>133</v>
      </c>
      <c r="H6076" t="s">
        <v>134</v>
      </c>
      <c r="I6076" t="s">
        <v>135</v>
      </c>
      <c r="J6076" t="s">
        <v>136</v>
      </c>
      <c r="K6076" t="s">
        <v>137</v>
      </c>
      <c r="L6076" t="s">
        <v>17516</v>
      </c>
      <c r="M6076" t="s">
        <v>17517</v>
      </c>
      <c r="N6076">
        <v>3.1302777769999999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0.27131582441768753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0.27131582441768753</v>
      </c>
    </row>
    <row r="6077" spans="1:31" x14ac:dyDescent="0.25">
      <c r="A6077">
        <v>1819487</v>
      </c>
      <c r="B6077">
        <v>1</v>
      </c>
      <c r="C6077" t="s">
        <v>80</v>
      </c>
      <c r="D6077" t="s">
        <v>106</v>
      </c>
      <c r="E6077" t="s">
        <v>131</v>
      </c>
      <c r="F6077" t="s">
        <v>17518</v>
      </c>
      <c r="G6077" t="s">
        <v>231</v>
      </c>
      <c r="H6077" t="s">
        <v>134</v>
      </c>
      <c r="I6077" t="s">
        <v>135</v>
      </c>
      <c r="J6077" t="s">
        <v>136</v>
      </c>
      <c r="K6077" t="s">
        <v>137</v>
      </c>
      <c r="L6077" t="s">
        <v>17519</v>
      </c>
      <c r="M6077" t="s">
        <v>17520</v>
      </c>
      <c r="N6077">
        <v>4.2938888879999997</v>
      </c>
      <c r="O6077">
        <v>0</v>
      </c>
      <c r="P6077">
        <v>0</v>
      </c>
      <c r="Q6077">
        <v>0</v>
      </c>
      <c r="R6077">
        <v>7</v>
      </c>
      <c r="S6077">
        <v>0</v>
      </c>
      <c r="T6077">
        <v>1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13.744134781883936</v>
      </c>
      <c r="AA6077">
        <v>0</v>
      </c>
      <c r="AB6077">
        <v>0.16054827803945002</v>
      </c>
      <c r="AC6077">
        <v>0</v>
      </c>
      <c r="AD6077">
        <v>0</v>
      </c>
      <c r="AE6077">
        <v>13.904683059923386</v>
      </c>
    </row>
    <row r="6078" spans="1:31" x14ac:dyDescent="0.25">
      <c r="A6078">
        <v>1819169</v>
      </c>
      <c r="B6078">
        <v>1</v>
      </c>
      <c r="C6078" t="s">
        <v>80</v>
      </c>
      <c r="D6078" t="s">
        <v>106</v>
      </c>
      <c r="E6078" t="s">
        <v>193</v>
      </c>
      <c r="F6078" t="s">
        <v>17521</v>
      </c>
      <c r="G6078" t="s">
        <v>235</v>
      </c>
      <c r="H6078" t="s">
        <v>134</v>
      </c>
      <c r="I6078" t="s">
        <v>135</v>
      </c>
      <c r="J6078" t="s">
        <v>136</v>
      </c>
      <c r="K6078" t="s">
        <v>137</v>
      </c>
      <c r="L6078" t="s">
        <v>17522</v>
      </c>
      <c r="M6078" t="s">
        <v>17523</v>
      </c>
      <c r="N6078">
        <v>2.0988888879999998</v>
      </c>
      <c r="O6078">
        <v>0</v>
      </c>
      <c r="P6078">
        <v>15</v>
      </c>
      <c r="Q6078">
        <v>0</v>
      </c>
      <c r="R6078">
        <v>3</v>
      </c>
      <c r="S6078">
        <v>0</v>
      </c>
      <c r="T6078">
        <v>1</v>
      </c>
      <c r="U6078">
        <v>0</v>
      </c>
      <c r="V6078">
        <v>0</v>
      </c>
      <c r="W6078">
        <v>0</v>
      </c>
      <c r="X6078">
        <v>3.2840656930226366</v>
      </c>
      <c r="Y6078">
        <v>0</v>
      </c>
      <c r="Z6078">
        <v>2.7600787556861466</v>
      </c>
      <c r="AA6078">
        <v>0</v>
      </c>
      <c r="AB6078">
        <v>0.59458939188843474</v>
      </c>
      <c r="AC6078">
        <v>0</v>
      </c>
      <c r="AD6078">
        <v>0</v>
      </c>
      <c r="AE6078">
        <v>6.6387338405972178</v>
      </c>
    </row>
    <row r="6079" spans="1:31" x14ac:dyDescent="0.25">
      <c r="A6079">
        <v>1819275</v>
      </c>
      <c r="B6079">
        <v>1</v>
      </c>
      <c r="C6079" t="s">
        <v>80</v>
      </c>
      <c r="D6079" t="s">
        <v>93</v>
      </c>
      <c r="E6079" t="s">
        <v>131</v>
      </c>
      <c r="F6079" t="s">
        <v>17524</v>
      </c>
      <c r="G6079" t="s">
        <v>209</v>
      </c>
      <c r="H6079" t="s">
        <v>134</v>
      </c>
      <c r="I6079" t="s">
        <v>135</v>
      </c>
      <c r="J6079" t="s">
        <v>136</v>
      </c>
      <c r="K6079" t="s">
        <v>137</v>
      </c>
      <c r="L6079" t="s">
        <v>17525</v>
      </c>
      <c r="M6079" t="s">
        <v>17526</v>
      </c>
      <c r="N6079">
        <v>4.3830555550000003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</row>
    <row r="6080" spans="1:31" x14ac:dyDescent="0.25">
      <c r="A6080">
        <v>1819524</v>
      </c>
      <c r="B6080">
        <v>1</v>
      </c>
      <c r="C6080" t="s">
        <v>81</v>
      </c>
      <c r="D6080" t="s">
        <v>122</v>
      </c>
      <c r="E6080" t="s">
        <v>131</v>
      </c>
      <c r="F6080" t="s">
        <v>17527</v>
      </c>
      <c r="G6080" t="s">
        <v>209</v>
      </c>
      <c r="H6080" t="s">
        <v>134</v>
      </c>
      <c r="I6080" t="s">
        <v>135</v>
      </c>
      <c r="J6080" t="s">
        <v>136</v>
      </c>
      <c r="K6080" t="s">
        <v>137</v>
      </c>
      <c r="L6080" t="s">
        <v>17528</v>
      </c>
      <c r="M6080" t="s">
        <v>17529</v>
      </c>
      <c r="N6080">
        <v>1.4813888879999999</v>
      </c>
      <c r="O6080">
        <v>0</v>
      </c>
      <c r="P6080">
        <v>8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3.2316677340198963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3.2316677340198963</v>
      </c>
    </row>
    <row r="6081" spans="1:31" x14ac:dyDescent="0.25">
      <c r="A6081">
        <v>1819418</v>
      </c>
      <c r="B6081">
        <v>1</v>
      </c>
      <c r="C6081" t="s">
        <v>81</v>
      </c>
      <c r="D6081" t="s">
        <v>117</v>
      </c>
      <c r="E6081" t="s">
        <v>131</v>
      </c>
      <c r="F6081" t="s">
        <v>17530</v>
      </c>
      <c r="G6081" t="s">
        <v>231</v>
      </c>
      <c r="H6081" t="s">
        <v>134</v>
      </c>
      <c r="I6081" t="s">
        <v>135</v>
      </c>
      <c r="J6081" t="s">
        <v>136</v>
      </c>
      <c r="K6081" t="s">
        <v>137</v>
      </c>
      <c r="L6081" t="s">
        <v>17531</v>
      </c>
      <c r="M6081" t="s">
        <v>17532</v>
      </c>
      <c r="N6081">
        <v>6.0022222220000003</v>
      </c>
      <c r="O6081">
        <v>0</v>
      </c>
      <c r="P6081">
        <v>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0.92391266735053756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0.92391266735053756</v>
      </c>
    </row>
    <row r="6082" spans="1:31" x14ac:dyDescent="0.25">
      <c r="A6082">
        <v>1819630</v>
      </c>
      <c r="B6082">
        <v>1</v>
      </c>
      <c r="C6082" t="s">
        <v>80</v>
      </c>
      <c r="D6082" t="s">
        <v>83</v>
      </c>
      <c r="E6082" t="s">
        <v>146</v>
      </c>
      <c r="F6082" t="s">
        <v>17533</v>
      </c>
      <c r="G6082" t="s">
        <v>170</v>
      </c>
      <c r="H6082" t="s">
        <v>143</v>
      </c>
      <c r="I6082" t="s">
        <v>135</v>
      </c>
      <c r="J6082" t="s">
        <v>136</v>
      </c>
      <c r="K6082" t="s">
        <v>137</v>
      </c>
      <c r="L6082" t="s">
        <v>17534</v>
      </c>
      <c r="M6082" t="s">
        <v>17535</v>
      </c>
      <c r="N6082">
        <v>1.4997222219999999</v>
      </c>
      <c r="O6082">
        <v>0</v>
      </c>
      <c r="P6082">
        <v>2</v>
      </c>
      <c r="Q6082">
        <v>0</v>
      </c>
      <c r="R6082">
        <v>3</v>
      </c>
      <c r="S6082">
        <v>3</v>
      </c>
      <c r="T6082">
        <v>28</v>
      </c>
      <c r="U6082">
        <v>1</v>
      </c>
      <c r="V6082">
        <v>4</v>
      </c>
      <c r="W6082">
        <v>0</v>
      </c>
      <c r="X6082">
        <v>8.7109823719984156</v>
      </c>
      <c r="Y6082">
        <v>0</v>
      </c>
      <c r="Z6082">
        <v>0.81689735934857166</v>
      </c>
      <c r="AA6082">
        <v>54.298643751376893</v>
      </c>
      <c r="AB6082">
        <v>74.25464818081285</v>
      </c>
      <c r="AC6082">
        <v>287.44714646680097</v>
      </c>
      <c r="AD6082">
        <v>62.238371646257129</v>
      </c>
      <c r="AE6082">
        <v>487.76668977659483</v>
      </c>
    </row>
    <row r="6083" spans="1:31" x14ac:dyDescent="0.25">
      <c r="A6083">
        <v>1819447</v>
      </c>
      <c r="B6083">
        <v>1</v>
      </c>
      <c r="C6083" t="s">
        <v>80</v>
      </c>
      <c r="D6083" t="s">
        <v>95</v>
      </c>
      <c r="E6083" t="s">
        <v>176</v>
      </c>
      <c r="F6083" t="s">
        <v>17536</v>
      </c>
      <c r="G6083" t="s">
        <v>142</v>
      </c>
      <c r="H6083" t="s">
        <v>143</v>
      </c>
      <c r="I6083" t="s">
        <v>135</v>
      </c>
      <c r="J6083" t="s">
        <v>136</v>
      </c>
      <c r="K6083" t="s">
        <v>137</v>
      </c>
      <c r="L6083" t="s">
        <v>17537</v>
      </c>
      <c r="M6083" t="s">
        <v>17538</v>
      </c>
      <c r="N6083">
        <v>0.52444444400000001</v>
      </c>
      <c r="O6083">
        <v>0</v>
      </c>
      <c r="P6083">
        <v>1101</v>
      </c>
      <c r="Q6083">
        <v>0</v>
      </c>
      <c r="R6083">
        <v>0</v>
      </c>
      <c r="S6083">
        <v>0</v>
      </c>
      <c r="T6083">
        <v>514</v>
      </c>
      <c r="U6083">
        <v>0</v>
      </c>
      <c r="V6083">
        <v>0</v>
      </c>
      <c r="W6083">
        <v>0</v>
      </c>
      <c r="X6083">
        <v>119.60030244570167</v>
      </c>
      <c r="Y6083">
        <v>0</v>
      </c>
      <c r="Z6083">
        <v>0</v>
      </c>
      <c r="AA6083">
        <v>0</v>
      </c>
      <c r="AB6083">
        <v>140.33616441340916</v>
      </c>
      <c r="AC6083">
        <v>0</v>
      </c>
      <c r="AD6083">
        <v>0</v>
      </c>
      <c r="AE6083">
        <v>259.93646685911085</v>
      </c>
    </row>
    <row r="6084" spans="1:31" x14ac:dyDescent="0.25">
      <c r="A6084">
        <v>1819470</v>
      </c>
      <c r="B6084">
        <v>1</v>
      </c>
      <c r="C6084" t="s">
        <v>80</v>
      </c>
      <c r="D6084" t="s">
        <v>103</v>
      </c>
      <c r="E6084" t="s">
        <v>140</v>
      </c>
      <c r="F6084" t="s">
        <v>14838</v>
      </c>
      <c r="G6084" t="s">
        <v>142</v>
      </c>
      <c r="H6084" t="s">
        <v>143</v>
      </c>
      <c r="I6084" t="s">
        <v>135</v>
      </c>
      <c r="J6084" t="s">
        <v>136</v>
      </c>
      <c r="K6084" t="s">
        <v>137</v>
      </c>
      <c r="L6084" t="s">
        <v>17539</v>
      </c>
      <c r="M6084" t="s">
        <v>17540</v>
      </c>
      <c r="N6084">
        <v>0.85305555499999997</v>
      </c>
      <c r="O6084">
        <v>3</v>
      </c>
      <c r="P6084">
        <v>1820</v>
      </c>
      <c r="Q6084">
        <v>20</v>
      </c>
      <c r="R6084">
        <v>234</v>
      </c>
      <c r="S6084">
        <v>22</v>
      </c>
      <c r="T6084">
        <v>507</v>
      </c>
      <c r="U6084">
        <v>2</v>
      </c>
      <c r="V6084">
        <v>1</v>
      </c>
      <c r="W6084">
        <v>0.73916936122428734</v>
      </c>
      <c r="X6084">
        <v>262.20182855855728</v>
      </c>
      <c r="Y6084">
        <v>37.780939449568116</v>
      </c>
      <c r="Z6084">
        <v>32.412279113723059</v>
      </c>
      <c r="AA6084">
        <v>147.87456749192538</v>
      </c>
      <c r="AB6084">
        <v>169.91416852098067</v>
      </c>
      <c r="AC6084">
        <v>128.05262492505966</v>
      </c>
      <c r="AD6084">
        <v>1.3822421494949197</v>
      </c>
      <c r="AE6084">
        <v>780.35781957053337</v>
      </c>
    </row>
    <row r="6085" spans="1:31" x14ac:dyDescent="0.25">
      <c r="A6085">
        <v>1819453</v>
      </c>
      <c r="B6085">
        <v>1</v>
      </c>
      <c r="C6085" t="s">
        <v>80</v>
      </c>
      <c r="D6085" t="s">
        <v>100</v>
      </c>
      <c r="E6085" t="s">
        <v>131</v>
      </c>
      <c r="F6085" t="s">
        <v>17541</v>
      </c>
      <c r="G6085" t="s">
        <v>148</v>
      </c>
      <c r="H6085" t="s">
        <v>134</v>
      </c>
      <c r="I6085" t="s">
        <v>135</v>
      </c>
      <c r="J6085" t="s">
        <v>136</v>
      </c>
      <c r="K6085" t="s">
        <v>137</v>
      </c>
      <c r="L6085" t="s">
        <v>17542</v>
      </c>
      <c r="M6085" t="s">
        <v>17543</v>
      </c>
      <c r="N6085">
        <v>2.4877777769999998</v>
      </c>
      <c r="O6085">
        <v>0</v>
      </c>
      <c r="P6085">
        <v>7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9.3509339366572277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9.3509339366572277</v>
      </c>
    </row>
    <row r="6086" spans="1:31" x14ac:dyDescent="0.25">
      <c r="A6086">
        <v>1819347</v>
      </c>
      <c r="B6086">
        <v>1</v>
      </c>
      <c r="C6086" t="s">
        <v>81</v>
      </c>
      <c r="D6086" t="s">
        <v>117</v>
      </c>
      <c r="E6086" t="s">
        <v>146</v>
      </c>
      <c r="F6086" t="s">
        <v>17544</v>
      </c>
      <c r="G6086" t="s">
        <v>263</v>
      </c>
      <c r="H6086" t="s">
        <v>143</v>
      </c>
      <c r="I6086" t="s">
        <v>135</v>
      </c>
      <c r="J6086" t="s">
        <v>136</v>
      </c>
      <c r="K6086" t="s">
        <v>159</v>
      </c>
      <c r="L6086" t="s">
        <v>17545</v>
      </c>
      <c r="M6086" t="s">
        <v>17546</v>
      </c>
      <c r="N6086">
        <v>2.5350000000000001</v>
      </c>
      <c r="O6086">
        <v>0</v>
      </c>
      <c r="P6086">
        <v>3264</v>
      </c>
      <c r="Q6086">
        <v>0</v>
      </c>
      <c r="R6086">
        <v>2</v>
      </c>
      <c r="S6086">
        <v>0</v>
      </c>
      <c r="T6086">
        <v>230</v>
      </c>
      <c r="U6086">
        <v>0</v>
      </c>
      <c r="V6086">
        <v>2</v>
      </c>
      <c r="W6086">
        <v>0</v>
      </c>
      <c r="X6086">
        <v>1403.7355709392348</v>
      </c>
      <c r="Y6086">
        <v>0</v>
      </c>
      <c r="Z6086">
        <v>0.88737938550366002</v>
      </c>
      <c r="AA6086">
        <v>0</v>
      </c>
      <c r="AB6086">
        <v>213.9826053906813</v>
      </c>
      <c r="AC6086">
        <v>0</v>
      </c>
      <c r="AD6086">
        <v>3.7873810869903006</v>
      </c>
      <c r="AE6086">
        <v>1622.3929368024101</v>
      </c>
    </row>
    <row r="6087" spans="1:31" x14ac:dyDescent="0.25">
      <c r="A6087">
        <v>1819593</v>
      </c>
      <c r="B6087">
        <v>1</v>
      </c>
      <c r="C6087" t="s">
        <v>80</v>
      </c>
      <c r="D6087" t="s">
        <v>83</v>
      </c>
      <c r="E6087" t="s">
        <v>131</v>
      </c>
      <c r="F6087" t="s">
        <v>17547</v>
      </c>
      <c r="G6087" t="s">
        <v>209</v>
      </c>
      <c r="H6087" t="s">
        <v>134</v>
      </c>
      <c r="I6087" t="s">
        <v>135</v>
      </c>
      <c r="J6087" t="s">
        <v>136</v>
      </c>
      <c r="K6087" t="s">
        <v>137</v>
      </c>
      <c r="L6087" t="s">
        <v>17548</v>
      </c>
      <c r="M6087" t="s">
        <v>17549</v>
      </c>
      <c r="N6087">
        <v>1.6858333329999999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1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3.3338748171547254</v>
      </c>
      <c r="AC6087">
        <v>0</v>
      </c>
      <c r="AD6087">
        <v>0</v>
      </c>
      <c r="AE6087">
        <v>3.3338748171547254</v>
      </c>
    </row>
    <row r="6088" spans="1:31" x14ac:dyDescent="0.25">
      <c r="A6088">
        <v>1819261</v>
      </c>
      <c r="B6088">
        <v>1</v>
      </c>
      <c r="C6088" t="s">
        <v>80</v>
      </c>
      <c r="D6088" t="s">
        <v>100</v>
      </c>
      <c r="E6088" t="s">
        <v>291</v>
      </c>
      <c r="F6088" t="s">
        <v>17550</v>
      </c>
      <c r="G6088" t="s">
        <v>263</v>
      </c>
      <c r="H6088" t="s">
        <v>134</v>
      </c>
      <c r="I6088" t="s">
        <v>135</v>
      </c>
      <c r="J6088" t="s">
        <v>136</v>
      </c>
      <c r="K6088" t="s">
        <v>159</v>
      </c>
      <c r="L6088" t="s">
        <v>17551</v>
      </c>
      <c r="M6088" t="s">
        <v>17552</v>
      </c>
      <c r="N6088">
        <v>1.480580555</v>
      </c>
      <c r="O6088">
        <v>0</v>
      </c>
      <c r="P6088">
        <v>85</v>
      </c>
      <c r="Q6088">
        <v>0</v>
      </c>
      <c r="R6088">
        <v>3</v>
      </c>
      <c r="S6088">
        <v>0</v>
      </c>
      <c r="T6088">
        <v>5</v>
      </c>
      <c r="U6088">
        <v>0</v>
      </c>
      <c r="V6088">
        <v>0</v>
      </c>
      <c r="W6088">
        <v>0</v>
      </c>
      <c r="X6088">
        <v>31.003582868505116</v>
      </c>
      <c r="Y6088">
        <v>0</v>
      </c>
      <c r="Z6088">
        <v>1.5233058466996625</v>
      </c>
      <c r="AA6088">
        <v>0</v>
      </c>
      <c r="AB6088">
        <v>2.1877854123501366</v>
      </c>
      <c r="AC6088">
        <v>0</v>
      </c>
      <c r="AD6088">
        <v>0</v>
      </c>
      <c r="AE6088">
        <v>34.714674127554915</v>
      </c>
    </row>
    <row r="6089" spans="1:31" x14ac:dyDescent="0.25">
      <c r="A6089">
        <v>1819155</v>
      </c>
      <c r="B6089">
        <v>1</v>
      </c>
      <c r="C6089" t="s">
        <v>81</v>
      </c>
      <c r="D6089" t="s">
        <v>128</v>
      </c>
      <c r="E6089" t="s">
        <v>146</v>
      </c>
      <c r="F6089" t="s">
        <v>12264</v>
      </c>
      <c r="G6089" t="s">
        <v>142</v>
      </c>
      <c r="H6089" t="s">
        <v>143</v>
      </c>
      <c r="I6089" t="s">
        <v>135</v>
      </c>
      <c r="J6089" t="s">
        <v>136</v>
      </c>
      <c r="K6089" t="s">
        <v>137</v>
      </c>
      <c r="L6089" t="s">
        <v>17553</v>
      </c>
      <c r="M6089" t="s">
        <v>17554</v>
      </c>
      <c r="N6089">
        <v>0.59166666599999995</v>
      </c>
      <c r="O6089">
        <v>0</v>
      </c>
      <c r="P6089">
        <v>2537</v>
      </c>
      <c r="Q6089">
        <v>0</v>
      </c>
      <c r="R6089">
        <v>8</v>
      </c>
      <c r="S6089">
        <v>0</v>
      </c>
      <c r="T6089">
        <v>138</v>
      </c>
      <c r="U6089">
        <v>0</v>
      </c>
      <c r="V6089">
        <v>0</v>
      </c>
      <c r="W6089">
        <v>0</v>
      </c>
      <c r="X6089">
        <v>242.99206955907545</v>
      </c>
      <c r="Y6089">
        <v>0</v>
      </c>
      <c r="Z6089">
        <v>0.65970865490475838</v>
      </c>
      <c r="AA6089">
        <v>0</v>
      </c>
      <c r="AB6089">
        <v>26.138517574011559</v>
      </c>
      <c r="AC6089">
        <v>0</v>
      </c>
      <c r="AD6089">
        <v>0</v>
      </c>
      <c r="AE6089">
        <v>269.79029578799179</v>
      </c>
    </row>
    <row r="6090" spans="1:31" x14ac:dyDescent="0.25">
      <c r="A6090">
        <v>1819599</v>
      </c>
      <c r="B6090">
        <v>1</v>
      </c>
      <c r="C6090" t="s">
        <v>80</v>
      </c>
      <c r="D6090" t="s">
        <v>96</v>
      </c>
      <c r="E6090" t="s">
        <v>291</v>
      </c>
      <c r="F6090" t="s">
        <v>17555</v>
      </c>
      <c r="G6090" t="s">
        <v>279</v>
      </c>
      <c r="H6090" t="s">
        <v>134</v>
      </c>
      <c r="I6090" t="s">
        <v>135</v>
      </c>
      <c r="J6090" t="s">
        <v>136</v>
      </c>
      <c r="K6090" t="s">
        <v>137</v>
      </c>
      <c r="L6090" t="s">
        <v>17556</v>
      </c>
      <c r="M6090" t="s">
        <v>17557</v>
      </c>
      <c r="N6090">
        <v>1.9616666659999999</v>
      </c>
      <c r="O6090">
        <v>0</v>
      </c>
      <c r="P6090">
        <v>279</v>
      </c>
      <c r="Q6090">
        <v>0</v>
      </c>
      <c r="R6090">
        <v>1</v>
      </c>
      <c r="S6090">
        <v>0</v>
      </c>
      <c r="T6090">
        <v>107</v>
      </c>
      <c r="U6090">
        <v>0</v>
      </c>
      <c r="V6090">
        <v>0</v>
      </c>
      <c r="W6090">
        <v>0</v>
      </c>
      <c r="X6090">
        <v>194.13272364049996</v>
      </c>
      <c r="Y6090">
        <v>0</v>
      </c>
      <c r="Z6090">
        <v>3.706806192899334E-2</v>
      </c>
      <c r="AA6090">
        <v>0</v>
      </c>
      <c r="AB6090">
        <v>71.864916387219594</v>
      </c>
      <c r="AC6090">
        <v>0</v>
      </c>
      <c r="AD6090">
        <v>0</v>
      </c>
      <c r="AE6090">
        <v>266.03470808964857</v>
      </c>
    </row>
    <row r="6091" spans="1:31" x14ac:dyDescent="0.25">
      <c r="A6091">
        <v>1819364</v>
      </c>
      <c r="B6091">
        <v>1</v>
      </c>
      <c r="C6091" t="s">
        <v>80</v>
      </c>
      <c r="D6091" t="s">
        <v>100</v>
      </c>
      <c r="E6091" t="s">
        <v>176</v>
      </c>
      <c r="F6091" t="s">
        <v>17558</v>
      </c>
      <c r="G6091" t="s">
        <v>170</v>
      </c>
      <c r="H6091" t="s">
        <v>143</v>
      </c>
      <c r="I6091" t="s">
        <v>135</v>
      </c>
      <c r="J6091" t="s">
        <v>136</v>
      </c>
      <c r="K6091" t="s">
        <v>137</v>
      </c>
      <c r="L6091" t="s">
        <v>17559</v>
      </c>
      <c r="M6091" t="s">
        <v>17560</v>
      </c>
      <c r="N6091">
        <v>3.3624999999999998</v>
      </c>
      <c r="O6091">
        <v>0</v>
      </c>
      <c r="P6091">
        <v>0</v>
      </c>
      <c r="Q6091">
        <v>0</v>
      </c>
      <c r="R6091">
        <v>0</v>
      </c>
      <c r="S6091">
        <v>1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20.902400471830269</v>
      </c>
      <c r="AB6091">
        <v>0</v>
      </c>
      <c r="AC6091">
        <v>0</v>
      </c>
      <c r="AD6091">
        <v>0</v>
      </c>
      <c r="AE6091">
        <v>20.902400471830269</v>
      </c>
    </row>
    <row r="6092" spans="1:31" x14ac:dyDescent="0.25">
      <c r="A6092">
        <v>1819198</v>
      </c>
      <c r="B6092">
        <v>1</v>
      </c>
      <c r="C6092" t="s">
        <v>81</v>
      </c>
      <c r="D6092" t="s">
        <v>120</v>
      </c>
      <c r="E6092" t="s">
        <v>131</v>
      </c>
      <c r="F6092" t="s">
        <v>17561</v>
      </c>
      <c r="G6092" t="s">
        <v>231</v>
      </c>
      <c r="H6092" t="s">
        <v>134</v>
      </c>
      <c r="I6092" t="s">
        <v>135</v>
      </c>
      <c r="J6092" t="s">
        <v>136</v>
      </c>
      <c r="K6092" t="s">
        <v>137</v>
      </c>
      <c r="L6092" t="s">
        <v>17562</v>
      </c>
      <c r="M6092" t="s">
        <v>17563</v>
      </c>
      <c r="N6092">
        <v>1.5752777769999999</v>
      </c>
      <c r="O6092">
        <v>0</v>
      </c>
      <c r="P6092">
        <v>1</v>
      </c>
      <c r="Q6092">
        <v>0</v>
      </c>
      <c r="R6092">
        <v>1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1.068832539757778E-3</v>
      </c>
      <c r="Y6092">
        <v>0</v>
      </c>
      <c r="Z6092">
        <v>5.1196770749970005E-2</v>
      </c>
      <c r="AA6092">
        <v>0</v>
      </c>
      <c r="AB6092">
        <v>0</v>
      </c>
      <c r="AC6092">
        <v>0</v>
      </c>
      <c r="AD6092">
        <v>0</v>
      </c>
      <c r="AE6092">
        <v>5.2265603289727784E-2</v>
      </c>
    </row>
    <row r="6093" spans="1:31" x14ac:dyDescent="0.25">
      <c r="A6093">
        <v>1819556</v>
      </c>
      <c r="B6093">
        <v>1</v>
      </c>
      <c r="C6093" t="s">
        <v>81</v>
      </c>
      <c r="D6093" t="s">
        <v>112</v>
      </c>
      <c r="E6093" t="s">
        <v>176</v>
      </c>
      <c r="F6093" t="s">
        <v>13954</v>
      </c>
      <c r="G6093" t="s">
        <v>158</v>
      </c>
      <c r="H6093" t="s">
        <v>143</v>
      </c>
      <c r="I6093" t="s">
        <v>135</v>
      </c>
      <c r="J6093" t="s">
        <v>136</v>
      </c>
      <c r="K6093" t="s">
        <v>137</v>
      </c>
      <c r="L6093" t="s">
        <v>17564</v>
      </c>
      <c r="M6093" t="s">
        <v>17565</v>
      </c>
      <c r="N6093">
        <v>0.17472222200000001</v>
      </c>
      <c r="O6093">
        <v>0</v>
      </c>
      <c r="P6093">
        <v>828</v>
      </c>
      <c r="Q6093">
        <v>2</v>
      </c>
      <c r="R6093">
        <v>57</v>
      </c>
      <c r="S6093">
        <v>4</v>
      </c>
      <c r="T6093">
        <v>28</v>
      </c>
      <c r="U6093">
        <v>0</v>
      </c>
      <c r="V6093">
        <v>0</v>
      </c>
      <c r="W6093">
        <v>0</v>
      </c>
      <c r="X6093">
        <v>12.087842244948703</v>
      </c>
      <c r="Y6093">
        <v>2.2925098284716485</v>
      </c>
      <c r="Z6093">
        <v>1.1904900899738822</v>
      </c>
      <c r="AA6093">
        <v>1.6152756246869315</v>
      </c>
      <c r="AB6093">
        <v>1.5481628013187705</v>
      </c>
      <c r="AC6093">
        <v>0</v>
      </c>
      <c r="AD6093">
        <v>0</v>
      </c>
      <c r="AE6093">
        <v>18.734280589399933</v>
      </c>
    </row>
    <row r="6094" spans="1:31" x14ac:dyDescent="0.25">
      <c r="A6094">
        <v>1819533</v>
      </c>
      <c r="B6094">
        <v>1</v>
      </c>
      <c r="C6094" t="s">
        <v>81</v>
      </c>
      <c r="D6094" t="s">
        <v>123</v>
      </c>
      <c r="E6094" t="s">
        <v>131</v>
      </c>
      <c r="F6094" t="s">
        <v>17566</v>
      </c>
      <c r="G6094" t="s">
        <v>231</v>
      </c>
      <c r="H6094" t="s">
        <v>134</v>
      </c>
      <c r="I6094" t="s">
        <v>135</v>
      </c>
      <c r="J6094" t="s">
        <v>136</v>
      </c>
      <c r="K6094" t="s">
        <v>137</v>
      </c>
      <c r="L6094" t="s">
        <v>17567</v>
      </c>
      <c r="M6094" t="s">
        <v>17568</v>
      </c>
      <c r="N6094">
        <v>5.8113888879999998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0.53892257895552087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0.53892257895552087</v>
      </c>
    </row>
    <row r="6095" spans="1:31" x14ac:dyDescent="0.25">
      <c r="A6095">
        <v>1819241</v>
      </c>
      <c r="B6095">
        <v>1</v>
      </c>
      <c r="C6095" t="s">
        <v>81</v>
      </c>
      <c r="D6095" t="s">
        <v>113</v>
      </c>
      <c r="E6095" t="s">
        <v>339</v>
      </c>
      <c r="F6095" t="s">
        <v>17569</v>
      </c>
      <c r="G6095" t="s">
        <v>612</v>
      </c>
      <c r="H6095" t="s">
        <v>143</v>
      </c>
      <c r="I6095" t="s">
        <v>135</v>
      </c>
      <c r="J6095" t="s">
        <v>3</v>
      </c>
      <c r="K6095" t="s">
        <v>137</v>
      </c>
      <c r="L6095" t="s">
        <v>17570</v>
      </c>
      <c r="M6095" t="s">
        <v>17571</v>
      </c>
      <c r="N6095">
        <v>2.2138888880000001</v>
      </c>
      <c r="O6095">
        <v>0</v>
      </c>
      <c r="P6095">
        <v>11688</v>
      </c>
      <c r="Q6095">
        <v>2</v>
      </c>
      <c r="R6095">
        <v>53</v>
      </c>
      <c r="S6095">
        <v>7</v>
      </c>
      <c r="T6095">
        <v>1942</v>
      </c>
      <c r="U6095">
        <v>1</v>
      </c>
      <c r="V6095">
        <v>5</v>
      </c>
      <c r="W6095">
        <v>0</v>
      </c>
      <c r="X6095">
        <v>5270.6257432705061</v>
      </c>
      <c r="Y6095">
        <v>14.082990166726269</v>
      </c>
      <c r="Z6095">
        <v>21.12268569715669</v>
      </c>
      <c r="AA6095">
        <v>1424.1785103837494</v>
      </c>
      <c r="AB6095">
        <v>2581.1779309697031</v>
      </c>
      <c r="AC6095">
        <v>1478.7885452520693</v>
      </c>
      <c r="AD6095">
        <v>480.10198454847574</v>
      </c>
      <c r="AE6095">
        <v>11270.078390288387</v>
      </c>
    </row>
    <row r="6096" spans="1:31" x14ac:dyDescent="0.25">
      <c r="A6096">
        <v>1819370</v>
      </c>
      <c r="B6096">
        <v>1</v>
      </c>
      <c r="C6096" t="s">
        <v>80</v>
      </c>
      <c r="D6096" t="s">
        <v>101</v>
      </c>
      <c r="E6096" t="s">
        <v>131</v>
      </c>
      <c r="F6096" t="s">
        <v>17572</v>
      </c>
      <c r="G6096" t="s">
        <v>133</v>
      </c>
      <c r="H6096" t="s">
        <v>134</v>
      </c>
      <c r="I6096" t="s">
        <v>135</v>
      </c>
      <c r="J6096" t="s">
        <v>136</v>
      </c>
      <c r="K6096" t="s">
        <v>137</v>
      </c>
      <c r="L6096" t="s">
        <v>17573</v>
      </c>
      <c r="M6096" t="s">
        <v>17574</v>
      </c>
      <c r="N6096">
        <v>8.8163888880000005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3.1912158227274765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3.1912158227274765</v>
      </c>
    </row>
    <row r="6097" spans="1:31" x14ac:dyDescent="0.25">
      <c r="A6097">
        <v>1819284</v>
      </c>
      <c r="B6097">
        <v>1</v>
      </c>
      <c r="C6097" t="s">
        <v>80</v>
      </c>
      <c r="D6097" t="s">
        <v>100</v>
      </c>
      <c r="E6097" t="s">
        <v>140</v>
      </c>
      <c r="F6097" t="s">
        <v>17575</v>
      </c>
      <c r="G6097" t="s">
        <v>142</v>
      </c>
      <c r="H6097" t="s">
        <v>143</v>
      </c>
      <c r="I6097" t="s">
        <v>135</v>
      </c>
      <c r="J6097" t="s">
        <v>136</v>
      </c>
      <c r="K6097" t="s">
        <v>137</v>
      </c>
      <c r="L6097" t="s">
        <v>17576</v>
      </c>
      <c r="M6097" t="s">
        <v>17577</v>
      </c>
      <c r="N6097">
        <v>1.1936111110000001</v>
      </c>
      <c r="O6097">
        <v>2</v>
      </c>
      <c r="P6097">
        <v>0</v>
      </c>
      <c r="Q6097">
        <v>1</v>
      </c>
      <c r="R6097">
        <v>0</v>
      </c>
      <c r="S6097">
        <v>2</v>
      </c>
      <c r="T6097">
        <v>0</v>
      </c>
      <c r="U6097">
        <v>0</v>
      </c>
      <c r="V6097">
        <v>0</v>
      </c>
      <c r="W6097">
        <v>0.44746536383393842</v>
      </c>
      <c r="X6097">
        <v>0</v>
      </c>
      <c r="Y6097">
        <v>0.50465961786540403</v>
      </c>
      <c r="Z6097">
        <v>0</v>
      </c>
      <c r="AA6097">
        <v>0.40475077077408339</v>
      </c>
      <c r="AB6097">
        <v>0</v>
      </c>
      <c r="AC6097">
        <v>0</v>
      </c>
      <c r="AD6097">
        <v>0</v>
      </c>
      <c r="AE6097">
        <v>1.3568757524734258</v>
      </c>
    </row>
    <row r="6098" spans="1:31" x14ac:dyDescent="0.25">
      <c r="A6098">
        <v>1819178</v>
      </c>
      <c r="B6098">
        <v>1</v>
      </c>
      <c r="C6098" t="s">
        <v>81</v>
      </c>
      <c r="D6098" t="s">
        <v>121</v>
      </c>
      <c r="E6098" t="s">
        <v>140</v>
      </c>
      <c r="F6098" t="s">
        <v>2427</v>
      </c>
      <c r="G6098" t="s">
        <v>142</v>
      </c>
      <c r="H6098" t="s">
        <v>143</v>
      </c>
      <c r="I6098" t="s">
        <v>135</v>
      </c>
      <c r="J6098" t="s">
        <v>136</v>
      </c>
      <c r="K6098" t="s">
        <v>137</v>
      </c>
      <c r="L6098" t="s">
        <v>17578</v>
      </c>
      <c r="M6098" t="s">
        <v>17579</v>
      </c>
      <c r="N6098">
        <v>1.047222222</v>
      </c>
      <c r="O6098">
        <v>0</v>
      </c>
      <c r="P6098">
        <v>896</v>
      </c>
      <c r="Q6098">
        <v>5</v>
      </c>
      <c r="R6098">
        <v>22</v>
      </c>
      <c r="S6098">
        <v>3</v>
      </c>
      <c r="T6098">
        <v>33</v>
      </c>
      <c r="U6098">
        <v>0</v>
      </c>
      <c r="V6098">
        <v>0</v>
      </c>
      <c r="W6098">
        <v>0</v>
      </c>
      <c r="X6098">
        <v>103.54308673170742</v>
      </c>
      <c r="Y6098">
        <v>1.9319198414191556</v>
      </c>
      <c r="Z6098">
        <v>4.0258193111986751</v>
      </c>
      <c r="AA6098">
        <v>9.639863007397885</v>
      </c>
      <c r="AB6098">
        <v>11.168636311908926</v>
      </c>
      <c r="AC6098">
        <v>0</v>
      </c>
      <c r="AD6098">
        <v>0</v>
      </c>
      <c r="AE6098">
        <v>130.30932520363206</v>
      </c>
    </row>
    <row r="6099" spans="1:31" x14ac:dyDescent="0.25">
      <c r="A6099">
        <v>1819327</v>
      </c>
      <c r="B6099">
        <v>1</v>
      </c>
      <c r="C6099" t="s">
        <v>80</v>
      </c>
      <c r="D6099" t="s">
        <v>103</v>
      </c>
      <c r="E6099" t="s">
        <v>131</v>
      </c>
      <c r="F6099" t="s">
        <v>17580</v>
      </c>
      <c r="G6099" t="s">
        <v>133</v>
      </c>
      <c r="H6099" t="s">
        <v>134</v>
      </c>
      <c r="I6099" t="s">
        <v>135</v>
      </c>
      <c r="J6099" t="s">
        <v>136</v>
      </c>
      <c r="K6099" t="s">
        <v>137</v>
      </c>
      <c r="L6099" t="s">
        <v>17581</v>
      </c>
      <c r="M6099" t="s">
        <v>17582</v>
      </c>
      <c r="N6099">
        <v>1.3786111109999999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1.5047623351168058E-2</v>
      </c>
      <c r="AC6099">
        <v>0</v>
      </c>
      <c r="AD6099">
        <v>0</v>
      </c>
      <c r="AE6099">
        <v>1.5047623351168058E-2</v>
      </c>
    </row>
    <row r="6100" spans="1:31" x14ac:dyDescent="0.25">
      <c r="A6100">
        <v>1819427</v>
      </c>
      <c r="B6100">
        <v>1</v>
      </c>
      <c r="C6100" t="s">
        <v>81</v>
      </c>
      <c r="D6100" t="s">
        <v>128</v>
      </c>
      <c r="E6100" t="s">
        <v>140</v>
      </c>
      <c r="F6100" t="s">
        <v>8090</v>
      </c>
      <c r="G6100" t="s">
        <v>142</v>
      </c>
      <c r="H6100" t="s">
        <v>143</v>
      </c>
      <c r="I6100" t="s">
        <v>135</v>
      </c>
      <c r="J6100" t="s">
        <v>136</v>
      </c>
      <c r="K6100" t="s">
        <v>137</v>
      </c>
      <c r="L6100" t="s">
        <v>17583</v>
      </c>
      <c r="M6100" t="s">
        <v>17584</v>
      </c>
      <c r="N6100">
        <v>0.26277777699999999</v>
      </c>
      <c r="O6100">
        <v>0</v>
      </c>
      <c r="P6100">
        <v>1148</v>
      </c>
      <c r="Q6100">
        <v>4</v>
      </c>
      <c r="R6100">
        <v>1</v>
      </c>
      <c r="S6100">
        <v>3</v>
      </c>
      <c r="T6100">
        <v>79</v>
      </c>
      <c r="U6100">
        <v>0</v>
      </c>
      <c r="V6100">
        <v>0</v>
      </c>
      <c r="W6100">
        <v>0</v>
      </c>
      <c r="X6100">
        <v>36.231427378089911</v>
      </c>
      <c r="Y6100">
        <v>0.70479860240328618</v>
      </c>
      <c r="Z6100">
        <v>1.0986246884799999E-3</v>
      </c>
      <c r="AA6100">
        <v>7.5361968927800502</v>
      </c>
      <c r="AB6100">
        <v>3.6519073423680228</v>
      </c>
      <c r="AC6100">
        <v>0</v>
      </c>
      <c r="AD6100">
        <v>0</v>
      </c>
      <c r="AE6100">
        <v>48.125428840329747</v>
      </c>
    </row>
    <row r="6101" spans="1:31" x14ac:dyDescent="0.25">
      <c r="A6101">
        <v>1819613</v>
      </c>
      <c r="B6101">
        <v>1</v>
      </c>
      <c r="C6101" t="s">
        <v>80</v>
      </c>
      <c r="D6101" t="s">
        <v>98</v>
      </c>
      <c r="E6101" t="s">
        <v>176</v>
      </c>
      <c r="F6101" t="s">
        <v>1956</v>
      </c>
      <c r="G6101" t="s">
        <v>142</v>
      </c>
      <c r="H6101" t="s">
        <v>143</v>
      </c>
      <c r="I6101" t="s">
        <v>135</v>
      </c>
      <c r="J6101" t="s">
        <v>136</v>
      </c>
      <c r="K6101" t="s">
        <v>137</v>
      </c>
      <c r="L6101" t="s">
        <v>17585</v>
      </c>
      <c r="M6101" t="s">
        <v>17586</v>
      </c>
      <c r="N6101">
        <v>0.182777777</v>
      </c>
      <c r="O6101">
        <v>0</v>
      </c>
      <c r="P6101">
        <v>0</v>
      </c>
      <c r="Q6101">
        <v>9</v>
      </c>
      <c r="R6101">
        <v>77</v>
      </c>
      <c r="S6101">
        <v>3</v>
      </c>
      <c r="T6101">
        <v>13</v>
      </c>
      <c r="U6101">
        <v>1</v>
      </c>
      <c r="V6101">
        <v>0</v>
      </c>
      <c r="W6101">
        <v>0</v>
      </c>
      <c r="X6101">
        <v>0</v>
      </c>
      <c r="Y6101">
        <v>16.690673874932752</v>
      </c>
      <c r="Z6101">
        <v>13.522151076548141</v>
      </c>
      <c r="AA6101">
        <v>0.65949956385382236</v>
      </c>
      <c r="AB6101">
        <v>24.391380495454197</v>
      </c>
      <c r="AC6101">
        <v>4.8522908450359932</v>
      </c>
      <c r="AD6101">
        <v>0</v>
      </c>
      <c r="AE6101">
        <v>60.115995855824906</v>
      </c>
    </row>
    <row r="6102" spans="1:31" x14ac:dyDescent="0.25">
      <c r="A6102">
        <v>1819141</v>
      </c>
      <c r="B6102">
        <v>1</v>
      </c>
      <c r="C6102" t="s">
        <v>81</v>
      </c>
      <c r="D6102" t="s">
        <v>123</v>
      </c>
      <c r="E6102" t="s">
        <v>140</v>
      </c>
      <c r="F6102" t="s">
        <v>1090</v>
      </c>
      <c r="G6102" t="s">
        <v>142</v>
      </c>
      <c r="H6102" t="s">
        <v>143</v>
      </c>
      <c r="I6102" t="s">
        <v>135</v>
      </c>
      <c r="J6102" t="s">
        <v>136</v>
      </c>
      <c r="K6102" t="s">
        <v>137</v>
      </c>
      <c r="L6102" t="s">
        <v>17587</v>
      </c>
      <c r="M6102" t="s">
        <v>17588</v>
      </c>
      <c r="N6102">
        <v>1.140833333</v>
      </c>
      <c r="O6102">
        <v>0</v>
      </c>
      <c r="P6102">
        <v>334</v>
      </c>
      <c r="Q6102">
        <v>120</v>
      </c>
      <c r="R6102">
        <v>45</v>
      </c>
      <c r="S6102">
        <v>9</v>
      </c>
      <c r="T6102">
        <v>27</v>
      </c>
      <c r="U6102">
        <v>0</v>
      </c>
      <c r="V6102">
        <v>0</v>
      </c>
      <c r="W6102">
        <v>0</v>
      </c>
      <c r="X6102">
        <v>45.600103854249326</v>
      </c>
      <c r="Y6102">
        <v>80.648798973470605</v>
      </c>
      <c r="Z6102">
        <v>24.963843361229166</v>
      </c>
      <c r="AA6102">
        <v>5.2213771357114425</v>
      </c>
      <c r="AB6102">
        <v>9.495412894549375</v>
      </c>
      <c r="AC6102">
        <v>0</v>
      </c>
      <c r="AD6102">
        <v>0</v>
      </c>
      <c r="AE6102">
        <v>165.92953621920992</v>
      </c>
    </row>
    <row r="6103" spans="1:31" x14ac:dyDescent="0.25">
      <c r="A6103">
        <v>1819596</v>
      </c>
      <c r="B6103">
        <v>1</v>
      </c>
      <c r="C6103" t="s">
        <v>80</v>
      </c>
      <c r="D6103" t="s">
        <v>93</v>
      </c>
      <c r="E6103" t="s">
        <v>193</v>
      </c>
      <c r="F6103" t="s">
        <v>17589</v>
      </c>
      <c r="G6103" t="s">
        <v>6665</v>
      </c>
      <c r="H6103" t="s">
        <v>134</v>
      </c>
      <c r="I6103" t="s">
        <v>135</v>
      </c>
      <c r="J6103" t="s">
        <v>136</v>
      </c>
      <c r="K6103" t="s">
        <v>137</v>
      </c>
      <c r="L6103" t="s">
        <v>17590</v>
      </c>
      <c r="M6103" t="s">
        <v>17591</v>
      </c>
      <c r="N6103">
        <v>3.3144444439999998</v>
      </c>
      <c r="O6103">
        <v>0</v>
      </c>
      <c r="P6103">
        <v>0</v>
      </c>
      <c r="Q6103">
        <v>0</v>
      </c>
      <c r="R6103">
        <v>3</v>
      </c>
      <c r="S6103">
        <v>0</v>
      </c>
      <c r="T6103">
        <v>3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3.9842795336946133</v>
      </c>
      <c r="AA6103">
        <v>0</v>
      </c>
      <c r="AB6103">
        <v>5.2089491688468739</v>
      </c>
      <c r="AC6103">
        <v>0</v>
      </c>
      <c r="AD6103">
        <v>0</v>
      </c>
      <c r="AE6103">
        <v>9.1932287025414876</v>
      </c>
    </row>
    <row r="6104" spans="1:31" x14ac:dyDescent="0.25">
      <c r="A6104">
        <v>1819264</v>
      </c>
      <c r="B6104">
        <v>1</v>
      </c>
      <c r="C6104" t="s">
        <v>80</v>
      </c>
      <c r="D6104" t="s">
        <v>103</v>
      </c>
      <c r="E6104" t="s">
        <v>291</v>
      </c>
      <c r="F6104" t="s">
        <v>17592</v>
      </c>
      <c r="G6104" t="s">
        <v>3180</v>
      </c>
      <c r="H6104" t="s">
        <v>134</v>
      </c>
      <c r="I6104" t="s">
        <v>135</v>
      </c>
      <c r="J6104" t="s">
        <v>136</v>
      </c>
      <c r="K6104" t="s">
        <v>137</v>
      </c>
      <c r="L6104" t="s">
        <v>17593</v>
      </c>
      <c r="M6104" t="s">
        <v>17594</v>
      </c>
      <c r="N6104">
        <v>1.738888888</v>
      </c>
      <c r="O6104">
        <v>0</v>
      </c>
      <c r="P6104">
        <v>0</v>
      </c>
      <c r="Q6104">
        <v>2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2.0576437566573809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2.0576437566573809</v>
      </c>
    </row>
    <row r="6105" spans="1:31" x14ac:dyDescent="0.25">
      <c r="A6105">
        <v>1819158</v>
      </c>
      <c r="B6105">
        <v>1</v>
      </c>
      <c r="C6105" t="s">
        <v>80</v>
      </c>
      <c r="D6105" t="s">
        <v>94</v>
      </c>
      <c r="E6105" t="s">
        <v>176</v>
      </c>
      <c r="F6105" t="s">
        <v>8458</v>
      </c>
      <c r="G6105" t="s">
        <v>142</v>
      </c>
      <c r="H6105" t="s">
        <v>143</v>
      </c>
      <c r="I6105" t="s">
        <v>199</v>
      </c>
      <c r="J6105" t="s">
        <v>136</v>
      </c>
      <c r="K6105" t="s">
        <v>137</v>
      </c>
      <c r="L6105" t="s">
        <v>17595</v>
      </c>
      <c r="M6105" t="s">
        <v>17596</v>
      </c>
      <c r="N6105">
        <v>1.6666666E-2</v>
      </c>
      <c r="O6105">
        <v>0</v>
      </c>
      <c r="P6105">
        <v>1985</v>
      </c>
      <c r="Q6105">
        <v>22</v>
      </c>
      <c r="R6105">
        <v>16</v>
      </c>
      <c r="S6105">
        <v>15</v>
      </c>
      <c r="T6105">
        <v>167</v>
      </c>
      <c r="U6105">
        <v>0</v>
      </c>
      <c r="V6105">
        <v>0</v>
      </c>
      <c r="W6105">
        <v>0</v>
      </c>
      <c r="X6105">
        <v>1.8315782494514188</v>
      </c>
      <c r="Y6105">
        <v>0.13596623624594997</v>
      </c>
      <c r="Z6105">
        <v>9.0235485299833329E-2</v>
      </c>
      <c r="AA6105">
        <v>0.31262186579253332</v>
      </c>
      <c r="AB6105">
        <v>0.49625199803166681</v>
      </c>
      <c r="AC6105">
        <v>0</v>
      </c>
      <c r="AD6105">
        <v>0</v>
      </c>
      <c r="AE6105">
        <v>2.8666538348214021</v>
      </c>
    </row>
    <row r="6106" spans="1:31" x14ac:dyDescent="0.25">
      <c r="A6106">
        <v>1819304</v>
      </c>
      <c r="B6106">
        <v>1</v>
      </c>
      <c r="C6106" t="s">
        <v>81</v>
      </c>
      <c r="D6106" t="s">
        <v>123</v>
      </c>
      <c r="E6106" t="s">
        <v>291</v>
      </c>
      <c r="F6106" t="s">
        <v>13706</v>
      </c>
      <c r="G6106" t="s">
        <v>424</v>
      </c>
      <c r="H6106" t="s">
        <v>134</v>
      </c>
      <c r="I6106" t="s">
        <v>135</v>
      </c>
      <c r="J6106" t="s">
        <v>136</v>
      </c>
      <c r="K6106" t="s">
        <v>137</v>
      </c>
      <c r="L6106" t="s">
        <v>17597</v>
      </c>
      <c r="M6106" t="s">
        <v>17598</v>
      </c>
      <c r="N6106">
        <v>12.385555555</v>
      </c>
      <c r="O6106">
        <v>0</v>
      </c>
      <c r="P6106">
        <v>42</v>
      </c>
      <c r="Q6106">
        <v>0</v>
      </c>
      <c r="R6106">
        <v>2</v>
      </c>
      <c r="S6106">
        <v>0</v>
      </c>
      <c r="T6106">
        <v>4</v>
      </c>
      <c r="U6106">
        <v>0</v>
      </c>
      <c r="V6106">
        <v>0</v>
      </c>
      <c r="W6106">
        <v>0</v>
      </c>
      <c r="X6106">
        <v>174.43285871936868</v>
      </c>
      <c r="Y6106">
        <v>0</v>
      </c>
      <c r="Z6106">
        <v>19.665923184078441</v>
      </c>
      <c r="AA6106">
        <v>0</v>
      </c>
      <c r="AB6106">
        <v>19.068342316699116</v>
      </c>
      <c r="AC6106">
        <v>0</v>
      </c>
      <c r="AD6106">
        <v>0</v>
      </c>
      <c r="AE6106">
        <v>213.16712422014626</v>
      </c>
    </row>
    <row r="6107" spans="1:31" x14ac:dyDescent="0.25">
      <c r="A6107">
        <v>1819550</v>
      </c>
      <c r="B6107">
        <v>1</v>
      </c>
      <c r="C6107" t="s">
        <v>81</v>
      </c>
      <c r="D6107" t="s">
        <v>124</v>
      </c>
      <c r="E6107" t="s">
        <v>131</v>
      </c>
      <c r="F6107" t="s">
        <v>17599</v>
      </c>
      <c r="G6107" t="s">
        <v>231</v>
      </c>
      <c r="H6107" t="s">
        <v>134</v>
      </c>
      <c r="I6107" t="s">
        <v>135</v>
      </c>
      <c r="J6107" t="s">
        <v>136</v>
      </c>
      <c r="K6107" t="s">
        <v>137</v>
      </c>
      <c r="L6107" t="s">
        <v>17600</v>
      </c>
      <c r="M6107" t="s">
        <v>17601</v>
      </c>
      <c r="N6107">
        <v>3.3052777770000001</v>
      </c>
      <c r="O6107">
        <v>0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8.8241101501974992E-2</v>
      </c>
      <c r="AA6107">
        <v>0</v>
      </c>
      <c r="AB6107">
        <v>0</v>
      </c>
      <c r="AC6107">
        <v>0</v>
      </c>
      <c r="AD6107">
        <v>0</v>
      </c>
      <c r="AE6107">
        <v>8.8241101501974992E-2</v>
      </c>
    </row>
    <row r="6108" spans="1:31" x14ac:dyDescent="0.25">
      <c r="A6108">
        <v>1819387</v>
      </c>
      <c r="B6108">
        <v>1</v>
      </c>
      <c r="C6108" t="s">
        <v>80</v>
      </c>
      <c r="D6108" t="s">
        <v>86</v>
      </c>
      <c r="E6108" t="s">
        <v>291</v>
      </c>
      <c r="F6108" t="s">
        <v>3261</v>
      </c>
      <c r="G6108" t="s">
        <v>424</v>
      </c>
      <c r="H6108" t="s">
        <v>134</v>
      </c>
      <c r="I6108" t="s">
        <v>135</v>
      </c>
      <c r="J6108" t="s">
        <v>136</v>
      </c>
      <c r="K6108" t="s">
        <v>137</v>
      </c>
      <c r="L6108" t="s">
        <v>17602</v>
      </c>
      <c r="M6108" t="s">
        <v>17603</v>
      </c>
      <c r="N6108">
        <v>0.97722222199999997</v>
      </c>
      <c r="O6108">
        <v>0</v>
      </c>
      <c r="P6108">
        <v>416</v>
      </c>
      <c r="Q6108">
        <v>0</v>
      </c>
      <c r="R6108">
        <v>0</v>
      </c>
      <c r="S6108">
        <v>0</v>
      </c>
      <c r="T6108">
        <v>74</v>
      </c>
      <c r="U6108">
        <v>0</v>
      </c>
      <c r="V6108">
        <v>0</v>
      </c>
      <c r="W6108">
        <v>0</v>
      </c>
      <c r="X6108">
        <v>135.96271583317551</v>
      </c>
      <c r="Y6108">
        <v>0</v>
      </c>
      <c r="Z6108">
        <v>0</v>
      </c>
      <c r="AA6108">
        <v>0</v>
      </c>
      <c r="AB6108">
        <v>83.013566853440778</v>
      </c>
      <c r="AC6108">
        <v>0</v>
      </c>
      <c r="AD6108">
        <v>0</v>
      </c>
      <c r="AE6108">
        <v>218.97628268661629</v>
      </c>
    </row>
    <row r="6109" spans="1:31" x14ac:dyDescent="0.25">
      <c r="A6109">
        <v>1819553</v>
      </c>
      <c r="B6109">
        <v>1</v>
      </c>
      <c r="C6109" t="s">
        <v>81</v>
      </c>
      <c r="D6109" t="s">
        <v>127</v>
      </c>
      <c r="E6109" t="s">
        <v>146</v>
      </c>
      <c r="F6109" t="s">
        <v>17604</v>
      </c>
      <c r="G6109" t="s">
        <v>142</v>
      </c>
      <c r="H6109" t="s">
        <v>143</v>
      </c>
      <c r="I6109" t="s">
        <v>135</v>
      </c>
      <c r="J6109" t="s">
        <v>136</v>
      </c>
      <c r="K6109" t="s">
        <v>137</v>
      </c>
      <c r="L6109" t="s">
        <v>17605</v>
      </c>
      <c r="M6109" t="s">
        <v>17606</v>
      </c>
      <c r="N6109">
        <v>0.829166666</v>
      </c>
      <c r="O6109">
        <v>0</v>
      </c>
      <c r="P6109">
        <v>846</v>
      </c>
      <c r="Q6109">
        <v>9</v>
      </c>
      <c r="R6109">
        <v>25</v>
      </c>
      <c r="S6109">
        <v>1</v>
      </c>
      <c r="T6109">
        <v>99</v>
      </c>
      <c r="U6109">
        <v>0</v>
      </c>
      <c r="V6109">
        <v>1</v>
      </c>
      <c r="W6109">
        <v>0</v>
      </c>
      <c r="X6109">
        <v>196.78814352484756</v>
      </c>
      <c r="Y6109">
        <v>2.0874147773259004</v>
      </c>
      <c r="Z6109">
        <v>2.8364032862744004</v>
      </c>
      <c r="AA6109">
        <v>0.87219132248275011</v>
      </c>
      <c r="AB6109">
        <v>30.988003082235728</v>
      </c>
      <c r="AC6109">
        <v>0</v>
      </c>
      <c r="AD6109">
        <v>15.652838488849866</v>
      </c>
      <c r="AE6109">
        <v>249.2249944820162</v>
      </c>
    </row>
    <row r="6110" spans="1:31" x14ac:dyDescent="0.25">
      <c r="A6110">
        <v>1819224</v>
      </c>
      <c r="B6110">
        <v>1</v>
      </c>
      <c r="C6110" t="s">
        <v>81</v>
      </c>
      <c r="D6110" t="s">
        <v>112</v>
      </c>
      <c r="E6110" t="s">
        <v>193</v>
      </c>
      <c r="F6110" t="s">
        <v>17607</v>
      </c>
      <c r="G6110" t="s">
        <v>235</v>
      </c>
      <c r="H6110" t="s">
        <v>134</v>
      </c>
      <c r="I6110" t="s">
        <v>135</v>
      </c>
      <c r="J6110" t="s">
        <v>136</v>
      </c>
      <c r="K6110" t="s">
        <v>137</v>
      </c>
      <c r="L6110" t="s">
        <v>17608</v>
      </c>
      <c r="M6110" t="s">
        <v>17609</v>
      </c>
      <c r="N6110">
        <v>2.381388888</v>
      </c>
      <c r="O6110">
        <v>0</v>
      </c>
      <c r="P6110">
        <v>1</v>
      </c>
      <c r="Q6110">
        <v>0</v>
      </c>
      <c r="R6110">
        <v>1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1.7799082657355557E-3</v>
      </c>
      <c r="Y6110">
        <v>0</v>
      </c>
      <c r="Z6110">
        <v>2.4299816501295556E-2</v>
      </c>
      <c r="AA6110">
        <v>0</v>
      </c>
      <c r="AB6110">
        <v>0</v>
      </c>
      <c r="AC6110">
        <v>0</v>
      </c>
      <c r="AD6110">
        <v>0</v>
      </c>
      <c r="AE6110">
        <v>2.6079724767031111E-2</v>
      </c>
    </row>
    <row r="6111" spans="1:31" x14ac:dyDescent="0.25">
      <c r="A6111">
        <v>1819344</v>
      </c>
      <c r="B6111">
        <v>1</v>
      </c>
      <c r="C6111" t="s">
        <v>80</v>
      </c>
      <c r="D6111" t="s">
        <v>100</v>
      </c>
      <c r="E6111" t="s">
        <v>140</v>
      </c>
      <c r="F6111" t="s">
        <v>17610</v>
      </c>
      <c r="G6111" t="s">
        <v>263</v>
      </c>
      <c r="H6111" t="s">
        <v>143</v>
      </c>
      <c r="I6111" t="s">
        <v>135</v>
      </c>
      <c r="J6111" t="s">
        <v>136</v>
      </c>
      <c r="K6111" t="s">
        <v>159</v>
      </c>
      <c r="L6111" t="s">
        <v>17611</v>
      </c>
      <c r="M6111" t="s">
        <v>17612</v>
      </c>
      <c r="N6111">
        <v>2.400833333</v>
      </c>
      <c r="O6111">
        <v>0</v>
      </c>
      <c r="P6111">
        <v>328</v>
      </c>
      <c r="Q6111">
        <v>8</v>
      </c>
      <c r="R6111">
        <v>32</v>
      </c>
      <c r="S6111">
        <v>1</v>
      </c>
      <c r="T6111">
        <v>26</v>
      </c>
      <c r="U6111">
        <v>0</v>
      </c>
      <c r="V6111">
        <v>0</v>
      </c>
      <c r="W6111">
        <v>0</v>
      </c>
      <c r="X6111">
        <v>184.85260490503251</v>
      </c>
      <c r="Y6111">
        <v>31.873815483503833</v>
      </c>
      <c r="Z6111">
        <v>104.17372632813718</v>
      </c>
      <c r="AA6111">
        <v>0.74972752838000001</v>
      </c>
      <c r="AB6111">
        <v>33.773257285487837</v>
      </c>
      <c r="AC6111">
        <v>0</v>
      </c>
      <c r="AD6111">
        <v>0</v>
      </c>
      <c r="AE6111">
        <v>355.4231315305413</v>
      </c>
    </row>
    <row r="6112" spans="1:31" x14ac:dyDescent="0.25">
      <c r="A6112">
        <v>1819218</v>
      </c>
      <c r="B6112">
        <v>1</v>
      </c>
      <c r="C6112" t="s">
        <v>80</v>
      </c>
      <c r="D6112" t="s">
        <v>94</v>
      </c>
      <c r="E6112" t="s">
        <v>193</v>
      </c>
      <c r="F6112" t="s">
        <v>17613</v>
      </c>
      <c r="G6112" t="s">
        <v>256</v>
      </c>
      <c r="H6112" t="s">
        <v>134</v>
      </c>
      <c r="I6112" t="s">
        <v>135</v>
      </c>
      <c r="J6112" t="s">
        <v>136</v>
      </c>
      <c r="K6112" t="s">
        <v>159</v>
      </c>
      <c r="L6112" t="s">
        <v>17614</v>
      </c>
      <c r="M6112" t="s">
        <v>17615</v>
      </c>
      <c r="N6112">
        <v>7.8427777770000002</v>
      </c>
      <c r="O6112">
        <v>0</v>
      </c>
      <c r="P6112">
        <v>69</v>
      </c>
      <c r="Q6112">
        <v>0</v>
      </c>
      <c r="R6112">
        <v>1</v>
      </c>
      <c r="S6112">
        <v>0</v>
      </c>
      <c r="T6112">
        <v>11</v>
      </c>
      <c r="U6112">
        <v>0</v>
      </c>
      <c r="V6112">
        <v>0</v>
      </c>
      <c r="W6112">
        <v>0</v>
      </c>
      <c r="X6112">
        <v>87.756357537343348</v>
      </c>
      <c r="Y6112">
        <v>0</v>
      </c>
      <c r="Z6112">
        <v>1.5923641511410114</v>
      </c>
      <c r="AA6112">
        <v>0</v>
      </c>
      <c r="AB6112">
        <v>41.625530479160609</v>
      </c>
      <c r="AC6112">
        <v>0</v>
      </c>
      <c r="AD6112">
        <v>0</v>
      </c>
      <c r="AE6112">
        <v>130.97425216764498</v>
      </c>
    </row>
    <row r="6113" spans="1:31" x14ac:dyDescent="0.25">
      <c r="A6113">
        <v>1819287</v>
      </c>
      <c r="B6113">
        <v>1</v>
      </c>
      <c r="C6113" t="s">
        <v>81</v>
      </c>
      <c r="D6113" t="s">
        <v>122</v>
      </c>
      <c r="E6113" t="s">
        <v>146</v>
      </c>
      <c r="F6113" t="s">
        <v>17616</v>
      </c>
      <c r="G6113" t="s">
        <v>170</v>
      </c>
      <c r="H6113" t="s">
        <v>143</v>
      </c>
      <c r="I6113" t="s">
        <v>135</v>
      </c>
      <c r="J6113" t="s">
        <v>136</v>
      </c>
      <c r="K6113" t="s">
        <v>137</v>
      </c>
      <c r="L6113" t="s">
        <v>17617</v>
      </c>
      <c r="M6113" t="s">
        <v>17618</v>
      </c>
      <c r="N6113">
        <v>1.484722222</v>
      </c>
      <c r="O6113">
        <v>0</v>
      </c>
      <c r="P6113">
        <v>83</v>
      </c>
      <c r="Q6113">
        <v>0</v>
      </c>
      <c r="R6113">
        <v>6</v>
      </c>
      <c r="S6113">
        <v>0</v>
      </c>
      <c r="T6113">
        <v>7</v>
      </c>
      <c r="U6113">
        <v>0</v>
      </c>
      <c r="V6113">
        <v>0</v>
      </c>
      <c r="W6113">
        <v>0</v>
      </c>
      <c r="X6113">
        <v>18.897239511653023</v>
      </c>
      <c r="Y6113">
        <v>0</v>
      </c>
      <c r="Z6113">
        <v>1.4406786799102222</v>
      </c>
      <c r="AA6113">
        <v>0</v>
      </c>
      <c r="AB6113">
        <v>0.50390847190342647</v>
      </c>
      <c r="AC6113">
        <v>0</v>
      </c>
      <c r="AD6113">
        <v>0</v>
      </c>
      <c r="AE6113">
        <v>20.841826663466669</v>
      </c>
    </row>
    <row r="6114" spans="1:31" x14ac:dyDescent="0.25">
      <c r="A6114">
        <v>1819324</v>
      </c>
      <c r="B6114">
        <v>1</v>
      </c>
      <c r="C6114" t="s">
        <v>80</v>
      </c>
      <c r="D6114" t="s">
        <v>97</v>
      </c>
      <c r="E6114" t="s">
        <v>131</v>
      </c>
      <c r="F6114" t="s">
        <v>17619</v>
      </c>
      <c r="G6114" t="s">
        <v>133</v>
      </c>
      <c r="H6114" t="s">
        <v>134</v>
      </c>
      <c r="I6114" t="s">
        <v>135</v>
      </c>
      <c r="J6114" t="s">
        <v>136</v>
      </c>
      <c r="K6114" t="s">
        <v>137</v>
      </c>
      <c r="L6114" t="s">
        <v>17620</v>
      </c>
      <c r="M6114" t="s">
        <v>17621</v>
      </c>
      <c r="N6114">
        <v>3.3333333330000001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2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2.3339443754907712</v>
      </c>
      <c r="AC6114">
        <v>0</v>
      </c>
      <c r="AD6114">
        <v>0</v>
      </c>
      <c r="AE6114">
        <v>2.3339443754907712</v>
      </c>
    </row>
    <row r="6115" spans="1:31" x14ac:dyDescent="0.25">
      <c r="A6115">
        <v>1819473</v>
      </c>
      <c r="B6115">
        <v>1</v>
      </c>
      <c r="C6115" t="s">
        <v>80</v>
      </c>
      <c r="D6115" t="s">
        <v>98</v>
      </c>
      <c r="E6115" t="s">
        <v>131</v>
      </c>
      <c r="F6115" t="s">
        <v>17622</v>
      </c>
      <c r="G6115" t="s">
        <v>231</v>
      </c>
      <c r="H6115" t="s">
        <v>134</v>
      </c>
      <c r="I6115" t="s">
        <v>135</v>
      </c>
      <c r="J6115" t="s">
        <v>136</v>
      </c>
      <c r="K6115" t="s">
        <v>137</v>
      </c>
      <c r="L6115" t="s">
        <v>17623</v>
      </c>
      <c r="M6115" t="s">
        <v>17624</v>
      </c>
      <c r="N6115">
        <v>3.6002777770000001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0.44150642572042498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0.44150642572042498</v>
      </c>
    </row>
    <row r="6116" spans="1:31" x14ac:dyDescent="0.25">
      <c r="A6116">
        <v>1819376</v>
      </c>
      <c r="B6116">
        <v>1</v>
      </c>
      <c r="C6116" t="s">
        <v>80</v>
      </c>
      <c r="D6116" t="s">
        <v>96</v>
      </c>
      <c r="E6116" t="s">
        <v>131</v>
      </c>
      <c r="F6116" t="s">
        <v>17625</v>
      </c>
      <c r="G6116" t="s">
        <v>231</v>
      </c>
      <c r="H6116" t="s">
        <v>134</v>
      </c>
      <c r="I6116" t="s">
        <v>135</v>
      </c>
      <c r="J6116" t="s">
        <v>136</v>
      </c>
      <c r="K6116" t="s">
        <v>137</v>
      </c>
      <c r="L6116" t="s">
        <v>17626</v>
      </c>
      <c r="M6116" t="s">
        <v>17627</v>
      </c>
      <c r="N6116">
        <v>7.1675000000000004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1.0718380964142251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1.0718380964142251</v>
      </c>
    </row>
    <row r="6117" spans="1:31" x14ac:dyDescent="0.25">
      <c r="A6117">
        <v>1819539</v>
      </c>
      <c r="B6117">
        <v>1</v>
      </c>
      <c r="C6117" t="s">
        <v>80</v>
      </c>
      <c r="D6117" t="s">
        <v>95</v>
      </c>
      <c r="E6117" t="s">
        <v>193</v>
      </c>
      <c r="F6117" t="s">
        <v>17628</v>
      </c>
      <c r="G6117" t="s">
        <v>373</v>
      </c>
      <c r="H6117" t="s">
        <v>134</v>
      </c>
      <c r="I6117" t="s">
        <v>135</v>
      </c>
      <c r="J6117" t="s">
        <v>136</v>
      </c>
      <c r="K6117" t="s">
        <v>137</v>
      </c>
      <c r="L6117" t="s">
        <v>17629</v>
      </c>
      <c r="M6117" t="s">
        <v>17630</v>
      </c>
      <c r="N6117">
        <v>1.9875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5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55.625632725510009</v>
      </c>
      <c r="AC6117">
        <v>0</v>
      </c>
      <c r="AD6117">
        <v>0</v>
      </c>
      <c r="AE6117">
        <v>55.625632725510009</v>
      </c>
    </row>
    <row r="6118" spans="1:31" x14ac:dyDescent="0.25">
      <c r="A6118">
        <v>1819167</v>
      </c>
      <c r="B6118">
        <v>1</v>
      </c>
      <c r="C6118" t="s">
        <v>80</v>
      </c>
      <c r="D6118" t="s">
        <v>87</v>
      </c>
      <c r="E6118" t="s">
        <v>176</v>
      </c>
      <c r="F6118" t="s">
        <v>17631</v>
      </c>
      <c r="G6118" t="s">
        <v>158</v>
      </c>
      <c r="H6118" t="s">
        <v>143</v>
      </c>
      <c r="I6118" t="s">
        <v>199</v>
      </c>
      <c r="J6118" t="s">
        <v>136</v>
      </c>
      <c r="K6118" t="s">
        <v>137</v>
      </c>
      <c r="L6118" t="s">
        <v>17632</v>
      </c>
      <c r="M6118" t="s">
        <v>17633</v>
      </c>
      <c r="N6118">
        <v>2.0555555E-2</v>
      </c>
      <c r="O6118">
        <v>0</v>
      </c>
      <c r="P6118">
        <v>248</v>
      </c>
      <c r="Q6118">
        <v>0</v>
      </c>
      <c r="R6118">
        <v>0</v>
      </c>
      <c r="S6118">
        <v>10</v>
      </c>
      <c r="T6118">
        <v>84</v>
      </c>
      <c r="U6118">
        <v>17</v>
      </c>
      <c r="V6118">
        <v>16</v>
      </c>
      <c r="W6118">
        <v>0</v>
      </c>
      <c r="X6118">
        <v>1.3373185156401293</v>
      </c>
      <c r="Y6118">
        <v>0</v>
      </c>
      <c r="Z6118">
        <v>0</v>
      </c>
      <c r="AA6118">
        <v>1.5526775426390433</v>
      </c>
      <c r="AB6118">
        <v>4.2988459460999895</v>
      </c>
      <c r="AC6118">
        <v>10.672381145044737</v>
      </c>
      <c r="AD6118">
        <v>2.9542083784822704</v>
      </c>
      <c r="AE6118">
        <v>20.815431527906171</v>
      </c>
    </row>
    <row r="6119" spans="1:31" x14ac:dyDescent="0.25">
      <c r="A6119">
        <v>1819562</v>
      </c>
      <c r="B6119">
        <v>1</v>
      </c>
      <c r="C6119" t="s">
        <v>80</v>
      </c>
      <c r="D6119" t="s">
        <v>105</v>
      </c>
      <c r="E6119" t="s">
        <v>146</v>
      </c>
      <c r="F6119" t="s">
        <v>17634</v>
      </c>
      <c r="G6119" t="s">
        <v>2850</v>
      </c>
      <c r="H6119" t="s">
        <v>143</v>
      </c>
      <c r="I6119" t="s">
        <v>135</v>
      </c>
      <c r="J6119" t="s">
        <v>136</v>
      </c>
      <c r="K6119" t="s">
        <v>137</v>
      </c>
      <c r="L6119" t="s">
        <v>17635</v>
      </c>
      <c r="M6119" t="s">
        <v>17636</v>
      </c>
      <c r="N6119">
        <v>3.0538888879999999</v>
      </c>
      <c r="O6119">
        <v>0</v>
      </c>
      <c r="P6119">
        <v>3417</v>
      </c>
      <c r="Q6119">
        <v>0</v>
      </c>
      <c r="R6119">
        <v>0</v>
      </c>
      <c r="S6119">
        <v>0</v>
      </c>
      <c r="T6119">
        <v>241</v>
      </c>
      <c r="U6119">
        <v>0</v>
      </c>
      <c r="V6119">
        <v>0</v>
      </c>
      <c r="W6119">
        <v>0</v>
      </c>
      <c r="X6119">
        <v>3295.9819985506997</v>
      </c>
      <c r="Y6119">
        <v>0</v>
      </c>
      <c r="Z6119">
        <v>0</v>
      </c>
      <c r="AA6119">
        <v>0</v>
      </c>
      <c r="AB6119">
        <v>370.11865541000935</v>
      </c>
      <c r="AC6119">
        <v>0</v>
      </c>
      <c r="AD6119">
        <v>0</v>
      </c>
      <c r="AE6119">
        <v>3666.1006539607092</v>
      </c>
    </row>
    <row r="6120" spans="1:31" x14ac:dyDescent="0.25">
      <c r="A6120">
        <v>1819144</v>
      </c>
      <c r="B6120">
        <v>1</v>
      </c>
      <c r="C6120" t="s">
        <v>81</v>
      </c>
      <c r="D6120" t="s">
        <v>128</v>
      </c>
      <c r="E6120" t="s">
        <v>131</v>
      </c>
      <c r="F6120" t="s">
        <v>17637</v>
      </c>
      <c r="G6120" t="s">
        <v>209</v>
      </c>
      <c r="H6120" t="s">
        <v>134</v>
      </c>
      <c r="I6120" t="s">
        <v>135</v>
      </c>
      <c r="J6120" t="s">
        <v>136</v>
      </c>
      <c r="K6120" t="s">
        <v>137</v>
      </c>
      <c r="L6120" t="s">
        <v>17638</v>
      </c>
      <c r="M6120" t="s">
        <v>17639</v>
      </c>
      <c r="N6120">
        <v>1.196666666</v>
      </c>
      <c r="O6120">
        <v>0</v>
      </c>
      <c r="P6120">
        <v>11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2.4102708228270462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2.4102708228270462</v>
      </c>
    </row>
    <row r="6121" spans="1:31" x14ac:dyDescent="0.25">
      <c r="A6121">
        <v>1819499</v>
      </c>
      <c r="B6121">
        <v>1</v>
      </c>
      <c r="C6121" t="s">
        <v>81</v>
      </c>
      <c r="D6121" t="s">
        <v>112</v>
      </c>
      <c r="E6121" t="s">
        <v>131</v>
      </c>
      <c r="F6121" t="s">
        <v>17640</v>
      </c>
      <c r="G6121" t="s">
        <v>209</v>
      </c>
      <c r="H6121" t="s">
        <v>134</v>
      </c>
      <c r="I6121" t="s">
        <v>135</v>
      </c>
      <c r="J6121" t="s">
        <v>136</v>
      </c>
      <c r="K6121" t="s">
        <v>137</v>
      </c>
      <c r="L6121" t="s">
        <v>17641</v>
      </c>
      <c r="M6121" t="s">
        <v>17642</v>
      </c>
      <c r="N6121">
        <v>1.8374999999999999</v>
      </c>
      <c r="O6121">
        <v>0</v>
      </c>
      <c r="P6121">
        <v>2</v>
      </c>
      <c r="Q6121">
        <v>0</v>
      </c>
      <c r="R6121">
        <v>0</v>
      </c>
      <c r="S6121">
        <v>0</v>
      </c>
      <c r="T6121">
        <v>1</v>
      </c>
      <c r="U6121">
        <v>0</v>
      </c>
      <c r="V6121">
        <v>0</v>
      </c>
      <c r="W6121">
        <v>0</v>
      </c>
      <c r="X6121">
        <v>0.49419138862188006</v>
      </c>
      <c r="Y6121">
        <v>0</v>
      </c>
      <c r="Z6121">
        <v>0</v>
      </c>
      <c r="AA6121">
        <v>0</v>
      </c>
      <c r="AB6121">
        <v>1.2780112492954618</v>
      </c>
      <c r="AC6121">
        <v>0</v>
      </c>
      <c r="AD6121">
        <v>0</v>
      </c>
      <c r="AE6121">
        <v>1.7722026379173419</v>
      </c>
    </row>
    <row r="6122" spans="1:31" x14ac:dyDescent="0.25">
      <c r="A6122">
        <v>1819353</v>
      </c>
      <c r="B6122">
        <v>1</v>
      </c>
      <c r="C6122" t="s">
        <v>80</v>
      </c>
      <c r="D6122" t="s">
        <v>85</v>
      </c>
      <c r="E6122" t="s">
        <v>193</v>
      </c>
      <c r="F6122" t="s">
        <v>16436</v>
      </c>
      <c r="G6122" t="s">
        <v>256</v>
      </c>
      <c r="H6122" t="s">
        <v>134</v>
      </c>
      <c r="I6122" t="s">
        <v>135</v>
      </c>
      <c r="J6122" t="s">
        <v>136</v>
      </c>
      <c r="K6122" t="s">
        <v>159</v>
      </c>
      <c r="L6122" t="s">
        <v>17643</v>
      </c>
      <c r="M6122" t="s">
        <v>17644</v>
      </c>
      <c r="N6122">
        <v>0.86222222199999998</v>
      </c>
      <c r="O6122">
        <v>0</v>
      </c>
      <c r="P6122">
        <v>75</v>
      </c>
      <c r="Q6122">
        <v>0</v>
      </c>
      <c r="R6122">
        <v>0</v>
      </c>
      <c r="S6122">
        <v>0</v>
      </c>
      <c r="T6122">
        <v>26</v>
      </c>
      <c r="U6122">
        <v>0</v>
      </c>
      <c r="V6122">
        <v>0</v>
      </c>
      <c r="W6122">
        <v>0</v>
      </c>
      <c r="X6122">
        <v>16.507878924593474</v>
      </c>
      <c r="Y6122">
        <v>0</v>
      </c>
      <c r="Z6122">
        <v>0</v>
      </c>
      <c r="AA6122">
        <v>0</v>
      </c>
      <c r="AB6122">
        <v>9.753201212005095</v>
      </c>
      <c r="AC6122">
        <v>0</v>
      </c>
      <c r="AD6122">
        <v>0</v>
      </c>
      <c r="AE6122">
        <v>26.261080136598569</v>
      </c>
    </row>
    <row r="6123" spans="1:31" x14ac:dyDescent="0.25">
      <c r="A6123">
        <v>1819247</v>
      </c>
      <c r="B6123">
        <v>1</v>
      </c>
      <c r="C6123" t="s">
        <v>80</v>
      </c>
      <c r="D6123" t="s">
        <v>103</v>
      </c>
      <c r="E6123" t="s">
        <v>131</v>
      </c>
      <c r="F6123" t="s">
        <v>17645</v>
      </c>
      <c r="G6123" t="s">
        <v>133</v>
      </c>
      <c r="H6123" t="s">
        <v>134</v>
      </c>
      <c r="I6123" t="s">
        <v>135</v>
      </c>
      <c r="J6123" t="s">
        <v>136</v>
      </c>
      <c r="K6123" t="s">
        <v>137</v>
      </c>
      <c r="L6123" t="s">
        <v>17646</v>
      </c>
      <c r="M6123" t="s">
        <v>17647</v>
      </c>
      <c r="N6123">
        <v>3.0422222219999999</v>
      </c>
      <c r="O6123">
        <v>0</v>
      </c>
      <c r="P6123">
        <v>16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12.084640802067904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12.084640802067904</v>
      </c>
    </row>
    <row r="6124" spans="1:31" x14ac:dyDescent="0.25">
      <c r="A6124">
        <v>1819433</v>
      </c>
      <c r="B6124">
        <v>1</v>
      </c>
      <c r="C6124" t="s">
        <v>81</v>
      </c>
      <c r="D6124" t="s">
        <v>121</v>
      </c>
      <c r="E6124" t="s">
        <v>131</v>
      </c>
      <c r="F6124" t="s">
        <v>17648</v>
      </c>
      <c r="G6124" t="s">
        <v>231</v>
      </c>
      <c r="H6124" t="s">
        <v>134</v>
      </c>
      <c r="I6124" t="s">
        <v>135</v>
      </c>
      <c r="J6124" t="s">
        <v>136</v>
      </c>
      <c r="K6124" t="s">
        <v>137</v>
      </c>
      <c r="L6124" t="s">
        <v>17649</v>
      </c>
      <c r="M6124" t="s">
        <v>17650</v>
      </c>
      <c r="N6124">
        <v>3.1372222220000001</v>
      </c>
      <c r="O6124">
        <v>0</v>
      </c>
      <c r="P6124">
        <v>1</v>
      </c>
      <c r="Q6124">
        <v>0</v>
      </c>
      <c r="R6124">
        <v>1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0.99495291082055148</v>
      </c>
      <c r="Y6124">
        <v>0</v>
      </c>
      <c r="Z6124">
        <v>0.18665756899944971</v>
      </c>
      <c r="AA6124">
        <v>0</v>
      </c>
      <c r="AB6124">
        <v>0</v>
      </c>
      <c r="AC6124">
        <v>0</v>
      </c>
      <c r="AD6124">
        <v>0</v>
      </c>
      <c r="AE6124">
        <v>1.1816104798200011</v>
      </c>
    </row>
    <row r="6125" spans="1:31" x14ac:dyDescent="0.25">
      <c r="A6125">
        <v>1819290</v>
      </c>
      <c r="B6125">
        <v>1</v>
      </c>
      <c r="C6125" t="s">
        <v>80</v>
      </c>
      <c r="D6125" t="s">
        <v>93</v>
      </c>
      <c r="E6125" t="s">
        <v>131</v>
      </c>
      <c r="F6125" t="s">
        <v>17651</v>
      </c>
      <c r="G6125" t="s">
        <v>279</v>
      </c>
      <c r="H6125" t="s">
        <v>134</v>
      </c>
      <c r="I6125" t="s">
        <v>135</v>
      </c>
      <c r="J6125" t="s">
        <v>136</v>
      </c>
      <c r="K6125" t="s">
        <v>137</v>
      </c>
      <c r="L6125" t="s">
        <v>17652</v>
      </c>
      <c r="M6125" t="s">
        <v>17653</v>
      </c>
      <c r="N6125">
        <v>1.135</v>
      </c>
      <c r="O6125">
        <v>0</v>
      </c>
      <c r="P6125">
        <v>1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0.27637773045903558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0.27637773045903558</v>
      </c>
    </row>
    <row r="6126" spans="1:31" x14ac:dyDescent="0.25">
      <c r="A6126">
        <v>1819313</v>
      </c>
      <c r="B6126">
        <v>1</v>
      </c>
      <c r="C6126" t="s">
        <v>80</v>
      </c>
      <c r="D6126" t="s">
        <v>108</v>
      </c>
      <c r="E6126" t="s">
        <v>140</v>
      </c>
      <c r="F6126" t="s">
        <v>17654</v>
      </c>
      <c r="G6126" t="s">
        <v>158</v>
      </c>
      <c r="H6126" t="s">
        <v>143</v>
      </c>
      <c r="I6126" t="s">
        <v>135</v>
      </c>
      <c r="J6126" t="s">
        <v>136</v>
      </c>
      <c r="K6126" t="s">
        <v>159</v>
      </c>
      <c r="L6126" t="s">
        <v>17655</v>
      </c>
      <c r="M6126" t="s">
        <v>17656</v>
      </c>
      <c r="N6126">
        <v>0.74611111100000005</v>
      </c>
      <c r="O6126">
        <v>0</v>
      </c>
      <c r="P6126">
        <v>757</v>
      </c>
      <c r="Q6126">
        <v>3</v>
      </c>
      <c r="R6126">
        <v>84</v>
      </c>
      <c r="S6126">
        <v>3</v>
      </c>
      <c r="T6126">
        <v>131</v>
      </c>
      <c r="U6126">
        <v>1</v>
      </c>
      <c r="V6126">
        <v>0</v>
      </c>
      <c r="W6126">
        <v>0</v>
      </c>
      <c r="X6126">
        <v>123.79671570823722</v>
      </c>
      <c r="Y6126">
        <v>10.948561260050189</v>
      </c>
      <c r="Z6126">
        <v>12.630404983508553</v>
      </c>
      <c r="AA6126">
        <v>29.734259152516508</v>
      </c>
      <c r="AB6126">
        <v>78.447771461475952</v>
      </c>
      <c r="AC6126">
        <v>13.571923629033332</v>
      </c>
      <c r="AD6126">
        <v>0</v>
      </c>
      <c r="AE6126">
        <v>269.12963619482173</v>
      </c>
    </row>
    <row r="6127" spans="1:31" x14ac:dyDescent="0.25">
      <c r="A6127">
        <v>1819147</v>
      </c>
      <c r="B6127">
        <v>1</v>
      </c>
      <c r="C6127" t="s">
        <v>80</v>
      </c>
      <c r="D6127" t="s">
        <v>83</v>
      </c>
      <c r="E6127" t="s">
        <v>140</v>
      </c>
      <c r="F6127" t="s">
        <v>17657</v>
      </c>
      <c r="G6127" t="s">
        <v>142</v>
      </c>
      <c r="H6127" t="s">
        <v>143</v>
      </c>
      <c r="I6127" t="s">
        <v>135</v>
      </c>
      <c r="J6127" t="s">
        <v>136</v>
      </c>
      <c r="K6127" t="s">
        <v>137</v>
      </c>
      <c r="L6127" t="s">
        <v>17658</v>
      </c>
      <c r="M6127" t="s">
        <v>17659</v>
      </c>
      <c r="N6127">
        <v>0.91611111099999998</v>
      </c>
      <c r="O6127">
        <v>3</v>
      </c>
      <c r="P6127">
        <v>192</v>
      </c>
      <c r="Q6127">
        <v>5</v>
      </c>
      <c r="R6127">
        <v>12</v>
      </c>
      <c r="S6127">
        <v>4</v>
      </c>
      <c r="T6127">
        <v>18</v>
      </c>
      <c r="U6127">
        <v>1</v>
      </c>
      <c r="V6127">
        <v>0</v>
      </c>
      <c r="W6127">
        <v>3.1650359069670757</v>
      </c>
      <c r="X6127">
        <v>36.804611839768953</v>
      </c>
      <c r="Y6127">
        <v>2.8340223769249313</v>
      </c>
      <c r="Z6127">
        <v>1.3517330230488245</v>
      </c>
      <c r="AA6127">
        <v>6.1184225232380154</v>
      </c>
      <c r="AB6127">
        <v>3.8988862765338141</v>
      </c>
      <c r="AC6127">
        <v>6.3786899950931</v>
      </c>
      <c r="AD6127">
        <v>0</v>
      </c>
      <c r="AE6127">
        <v>60.551401941574717</v>
      </c>
    </row>
    <row r="6128" spans="1:31" x14ac:dyDescent="0.25">
      <c r="A6128">
        <v>1819170</v>
      </c>
      <c r="B6128">
        <v>1</v>
      </c>
      <c r="C6128" t="s">
        <v>80</v>
      </c>
      <c r="D6128" t="s">
        <v>104</v>
      </c>
      <c r="E6128" t="s">
        <v>146</v>
      </c>
      <c r="F6128" t="s">
        <v>17660</v>
      </c>
      <c r="G6128" t="s">
        <v>142</v>
      </c>
      <c r="H6128" t="s">
        <v>143</v>
      </c>
      <c r="I6128" t="s">
        <v>135</v>
      </c>
      <c r="J6128" t="s">
        <v>136</v>
      </c>
      <c r="K6128" t="s">
        <v>137</v>
      </c>
      <c r="L6128" t="s">
        <v>17661</v>
      </c>
      <c r="M6128" t="s">
        <v>17662</v>
      </c>
      <c r="N6128">
        <v>1.481944444</v>
      </c>
      <c r="O6128">
        <v>0</v>
      </c>
      <c r="P6128">
        <v>53</v>
      </c>
      <c r="Q6128">
        <v>0</v>
      </c>
      <c r="R6128">
        <v>24</v>
      </c>
      <c r="S6128">
        <v>0</v>
      </c>
      <c r="T6128">
        <v>17</v>
      </c>
      <c r="U6128">
        <v>0</v>
      </c>
      <c r="V6128">
        <v>1</v>
      </c>
      <c r="W6128">
        <v>0</v>
      </c>
      <c r="X6128">
        <v>26.714094581420731</v>
      </c>
      <c r="Y6128">
        <v>0</v>
      </c>
      <c r="Z6128">
        <v>12.19722519347939</v>
      </c>
      <c r="AA6128">
        <v>0</v>
      </c>
      <c r="AB6128">
        <v>17.08345093650188</v>
      </c>
      <c r="AC6128">
        <v>0</v>
      </c>
      <c r="AD6128">
        <v>12.3929257798872</v>
      </c>
      <c r="AE6128">
        <v>68.387696491289205</v>
      </c>
    </row>
    <row r="6129" spans="1:31" x14ac:dyDescent="0.25">
      <c r="A6129">
        <v>1819413</v>
      </c>
      <c r="B6129">
        <v>1</v>
      </c>
      <c r="C6129" t="s">
        <v>81</v>
      </c>
      <c r="D6129" t="s">
        <v>118</v>
      </c>
      <c r="E6129" t="s">
        <v>131</v>
      </c>
      <c r="F6129" t="s">
        <v>17663</v>
      </c>
      <c r="G6129" t="s">
        <v>133</v>
      </c>
      <c r="H6129" t="s">
        <v>134</v>
      </c>
      <c r="I6129" t="s">
        <v>135</v>
      </c>
      <c r="J6129" t="s">
        <v>136</v>
      </c>
      <c r="K6129" t="s">
        <v>137</v>
      </c>
      <c r="L6129" t="s">
        <v>17664</v>
      </c>
      <c r="M6129" t="s">
        <v>17665</v>
      </c>
      <c r="N6129">
        <v>0.80972222199999999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0.32550594288493229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0.32550594288493229</v>
      </c>
    </row>
    <row r="6130" spans="1:31" x14ac:dyDescent="0.25">
      <c r="A6130">
        <v>1819227</v>
      </c>
      <c r="B6130">
        <v>1</v>
      </c>
      <c r="C6130" t="s">
        <v>80</v>
      </c>
      <c r="D6130" t="s">
        <v>105</v>
      </c>
      <c r="E6130" t="s">
        <v>339</v>
      </c>
      <c r="F6130" t="s">
        <v>9533</v>
      </c>
      <c r="G6130" t="s">
        <v>263</v>
      </c>
      <c r="H6130" t="s">
        <v>143</v>
      </c>
      <c r="I6130" t="s">
        <v>135</v>
      </c>
      <c r="J6130" t="s">
        <v>136</v>
      </c>
      <c r="K6130" t="s">
        <v>159</v>
      </c>
      <c r="L6130" t="s">
        <v>17666</v>
      </c>
      <c r="M6130" t="s">
        <v>17667</v>
      </c>
      <c r="N6130">
        <v>2.8488888879999998</v>
      </c>
      <c r="O6130">
        <v>1</v>
      </c>
      <c r="P6130">
        <v>4586</v>
      </c>
      <c r="Q6130">
        <v>8</v>
      </c>
      <c r="R6130">
        <v>7</v>
      </c>
      <c r="S6130">
        <v>27</v>
      </c>
      <c r="T6130">
        <v>300</v>
      </c>
      <c r="U6130">
        <v>10</v>
      </c>
      <c r="V6130">
        <v>19</v>
      </c>
      <c r="W6130">
        <v>1.3828332932996448</v>
      </c>
      <c r="X6130">
        <v>3200.1391967699437</v>
      </c>
      <c r="Y6130">
        <v>221.01184609249142</v>
      </c>
      <c r="Z6130">
        <v>6.2822466433195014</v>
      </c>
      <c r="AA6130">
        <v>944.77505974087865</v>
      </c>
      <c r="AB6130">
        <v>884.24880103017324</v>
      </c>
      <c r="AC6130">
        <v>6279.7076543534158</v>
      </c>
      <c r="AD6130">
        <v>1678.3673131526712</v>
      </c>
      <c r="AE6130">
        <v>13215.914951076193</v>
      </c>
    </row>
    <row r="6131" spans="1:31" x14ac:dyDescent="0.25">
      <c r="A6131">
        <v>1819582</v>
      </c>
      <c r="B6131">
        <v>1</v>
      </c>
      <c r="C6131" t="s">
        <v>80</v>
      </c>
      <c r="D6131" t="s">
        <v>97</v>
      </c>
      <c r="E6131" t="s">
        <v>131</v>
      </c>
      <c r="F6131" t="s">
        <v>17668</v>
      </c>
      <c r="G6131" t="s">
        <v>231</v>
      </c>
      <c r="H6131" t="s">
        <v>134</v>
      </c>
      <c r="I6131" t="s">
        <v>135</v>
      </c>
      <c r="J6131" t="s">
        <v>136</v>
      </c>
      <c r="K6131" t="s">
        <v>137</v>
      </c>
      <c r="L6131" t="s">
        <v>17669</v>
      </c>
      <c r="M6131" t="s">
        <v>17670</v>
      </c>
      <c r="N6131">
        <v>2.6611111109999999</v>
      </c>
      <c r="O6131">
        <v>0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0.75462611655767331</v>
      </c>
      <c r="AA6131">
        <v>0</v>
      </c>
      <c r="AB6131">
        <v>0</v>
      </c>
      <c r="AC6131">
        <v>0</v>
      </c>
      <c r="AD6131">
        <v>0</v>
      </c>
      <c r="AE6131">
        <v>0.75462611655767331</v>
      </c>
    </row>
    <row r="6132" spans="1:31" x14ac:dyDescent="0.25">
      <c r="A6132">
        <v>1819333</v>
      </c>
      <c r="B6132">
        <v>1</v>
      </c>
      <c r="C6132" t="s">
        <v>80</v>
      </c>
      <c r="D6132" t="s">
        <v>88</v>
      </c>
      <c r="E6132" t="s">
        <v>193</v>
      </c>
      <c r="F6132" t="s">
        <v>17671</v>
      </c>
      <c r="G6132" t="s">
        <v>263</v>
      </c>
      <c r="H6132" t="s">
        <v>134</v>
      </c>
      <c r="I6132" t="s">
        <v>135</v>
      </c>
      <c r="J6132" t="s">
        <v>136</v>
      </c>
      <c r="K6132" t="s">
        <v>159</v>
      </c>
      <c r="L6132" t="s">
        <v>17672</v>
      </c>
      <c r="M6132" t="s">
        <v>17673</v>
      </c>
      <c r="N6132">
        <v>0.52678222200000002</v>
      </c>
      <c r="O6132">
        <v>0</v>
      </c>
      <c r="P6132">
        <v>100</v>
      </c>
      <c r="Q6132">
        <v>0</v>
      </c>
      <c r="R6132">
        <v>0</v>
      </c>
      <c r="S6132">
        <v>0</v>
      </c>
      <c r="T6132">
        <v>3</v>
      </c>
      <c r="U6132">
        <v>0</v>
      </c>
      <c r="V6132">
        <v>0</v>
      </c>
      <c r="W6132">
        <v>0</v>
      </c>
      <c r="X6132">
        <v>12.787470873687717</v>
      </c>
      <c r="Y6132">
        <v>0</v>
      </c>
      <c r="Z6132">
        <v>0</v>
      </c>
      <c r="AA6132">
        <v>0</v>
      </c>
      <c r="AB6132">
        <v>1.0410845115119105</v>
      </c>
      <c r="AC6132">
        <v>0</v>
      </c>
      <c r="AD6132">
        <v>0</v>
      </c>
      <c r="AE6132">
        <v>13.828555385199627</v>
      </c>
    </row>
    <row r="6133" spans="1:31" x14ac:dyDescent="0.25">
      <c r="A6133">
        <v>1819419</v>
      </c>
      <c r="B6133">
        <v>1</v>
      </c>
      <c r="C6133" t="s">
        <v>80</v>
      </c>
      <c r="D6133" t="s">
        <v>104</v>
      </c>
      <c r="E6133" t="s">
        <v>131</v>
      </c>
      <c r="F6133" t="s">
        <v>17674</v>
      </c>
      <c r="G6133" t="s">
        <v>209</v>
      </c>
      <c r="H6133" t="s">
        <v>134</v>
      </c>
      <c r="I6133" t="s">
        <v>135</v>
      </c>
      <c r="J6133" t="s">
        <v>136</v>
      </c>
      <c r="K6133" t="s">
        <v>137</v>
      </c>
      <c r="L6133" t="s">
        <v>17675</v>
      </c>
      <c r="M6133" t="s">
        <v>17676</v>
      </c>
      <c r="N6133">
        <v>1.406666666</v>
      </c>
      <c r="O6133">
        <v>0</v>
      </c>
      <c r="P6133">
        <v>5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1.1712976040399414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1.1712976040399414</v>
      </c>
    </row>
    <row r="6134" spans="1:31" x14ac:dyDescent="0.25">
      <c r="A6134">
        <v>1819184</v>
      </c>
      <c r="B6134">
        <v>1</v>
      </c>
      <c r="C6134" t="s">
        <v>81</v>
      </c>
      <c r="D6134" t="s">
        <v>118</v>
      </c>
      <c r="E6134" t="s">
        <v>339</v>
      </c>
      <c r="F6134" t="s">
        <v>9862</v>
      </c>
      <c r="G6134" t="s">
        <v>142</v>
      </c>
      <c r="H6134" t="s">
        <v>5442</v>
      </c>
      <c r="I6134" t="s">
        <v>135</v>
      </c>
      <c r="J6134" t="s">
        <v>136</v>
      </c>
      <c r="K6134" t="s">
        <v>137</v>
      </c>
      <c r="L6134" t="s">
        <v>17677</v>
      </c>
      <c r="M6134" t="s">
        <v>17678</v>
      </c>
      <c r="N6134">
        <v>0.59047305500000002</v>
      </c>
      <c r="O6134">
        <v>0</v>
      </c>
      <c r="P6134">
        <v>8385</v>
      </c>
      <c r="Q6134">
        <v>0</v>
      </c>
      <c r="R6134">
        <v>1</v>
      </c>
      <c r="S6134">
        <v>2</v>
      </c>
      <c r="T6134">
        <v>1896</v>
      </c>
      <c r="U6134">
        <v>0</v>
      </c>
      <c r="V6134">
        <v>6</v>
      </c>
      <c r="W6134">
        <v>0</v>
      </c>
      <c r="X6134">
        <v>869.43465113630714</v>
      </c>
      <c r="Y6134">
        <v>0</v>
      </c>
      <c r="Z6134">
        <v>0.14513536884828002</v>
      </c>
      <c r="AA6134">
        <v>1.6810307492519923</v>
      </c>
      <c r="AB6134">
        <v>685.83232849554895</v>
      </c>
      <c r="AC6134">
        <v>0</v>
      </c>
      <c r="AD6134">
        <v>21.312936764586819</v>
      </c>
      <c r="AE6134">
        <v>1578.4060825145432</v>
      </c>
    </row>
    <row r="6135" spans="1:31" x14ac:dyDescent="0.25">
      <c r="A6135">
        <v>1819476</v>
      </c>
      <c r="B6135">
        <v>1</v>
      </c>
      <c r="C6135" t="s">
        <v>80</v>
      </c>
      <c r="D6135" t="s">
        <v>97</v>
      </c>
      <c r="E6135" t="s">
        <v>131</v>
      </c>
      <c r="F6135" t="s">
        <v>17679</v>
      </c>
      <c r="G6135" t="s">
        <v>148</v>
      </c>
      <c r="H6135" t="s">
        <v>134</v>
      </c>
      <c r="I6135" t="s">
        <v>135</v>
      </c>
      <c r="J6135" t="s">
        <v>136</v>
      </c>
      <c r="K6135" t="s">
        <v>137</v>
      </c>
      <c r="L6135" t="s">
        <v>17680</v>
      </c>
      <c r="M6135" t="s">
        <v>17681</v>
      </c>
      <c r="N6135">
        <v>5.8994444440000002</v>
      </c>
      <c r="O6135">
        <v>0</v>
      </c>
      <c r="P6135">
        <v>2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10.778232101310902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10.778232101310902</v>
      </c>
    </row>
    <row r="6136" spans="1:31" x14ac:dyDescent="0.25">
      <c r="A6136">
        <v>1819565</v>
      </c>
      <c r="B6136">
        <v>1</v>
      </c>
      <c r="C6136" t="s">
        <v>80</v>
      </c>
      <c r="D6136" t="s">
        <v>105</v>
      </c>
      <c r="E6136" t="s">
        <v>176</v>
      </c>
      <c r="F6136" t="s">
        <v>17682</v>
      </c>
      <c r="G6136" t="s">
        <v>142</v>
      </c>
      <c r="H6136" t="s">
        <v>143</v>
      </c>
      <c r="I6136" t="s">
        <v>135</v>
      </c>
      <c r="J6136" t="s">
        <v>136</v>
      </c>
      <c r="K6136" t="s">
        <v>137</v>
      </c>
      <c r="L6136" t="s">
        <v>17683</v>
      </c>
      <c r="M6136" t="s">
        <v>17684</v>
      </c>
      <c r="N6136">
        <v>0.95666666600000005</v>
      </c>
      <c r="O6136">
        <v>0</v>
      </c>
      <c r="P6136">
        <v>1725</v>
      </c>
      <c r="Q6136">
        <v>0</v>
      </c>
      <c r="R6136">
        <v>7</v>
      </c>
      <c r="S6136">
        <v>8</v>
      </c>
      <c r="T6136">
        <v>85</v>
      </c>
      <c r="U6136">
        <v>6</v>
      </c>
      <c r="V6136">
        <v>4</v>
      </c>
      <c r="W6136">
        <v>0</v>
      </c>
      <c r="X6136">
        <v>416.74316178261842</v>
      </c>
      <c r="Y6136">
        <v>0</v>
      </c>
      <c r="Z6136">
        <v>2.0560721309005032</v>
      </c>
      <c r="AA6136">
        <v>64.046811193735991</v>
      </c>
      <c r="AB6136">
        <v>84.700134055070592</v>
      </c>
      <c r="AC6136">
        <v>247.25097241015476</v>
      </c>
      <c r="AD6136">
        <v>9.4035716392933928</v>
      </c>
      <c r="AE6136">
        <v>824.20072321177372</v>
      </c>
    </row>
    <row r="6137" spans="1:31" x14ac:dyDescent="0.25">
      <c r="A6137">
        <v>1819164</v>
      </c>
      <c r="B6137">
        <v>1</v>
      </c>
      <c r="C6137" t="s">
        <v>80</v>
      </c>
      <c r="D6137" t="s">
        <v>87</v>
      </c>
      <c r="E6137" t="s">
        <v>176</v>
      </c>
      <c r="F6137" t="s">
        <v>17685</v>
      </c>
      <c r="G6137" t="s">
        <v>142</v>
      </c>
      <c r="H6137" t="s">
        <v>143</v>
      </c>
      <c r="I6137" t="s">
        <v>135</v>
      </c>
      <c r="J6137" t="s">
        <v>136</v>
      </c>
      <c r="K6137" t="s">
        <v>137</v>
      </c>
      <c r="L6137" t="s">
        <v>17363</v>
      </c>
      <c r="M6137" t="s">
        <v>17686</v>
      </c>
      <c r="N6137">
        <v>7.8333333000000005E-2</v>
      </c>
      <c r="O6137">
        <v>1</v>
      </c>
      <c r="P6137">
        <v>426</v>
      </c>
      <c r="Q6137">
        <v>0</v>
      </c>
      <c r="R6137">
        <v>0</v>
      </c>
      <c r="S6137">
        <v>14</v>
      </c>
      <c r="T6137">
        <v>64</v>
      </c>
      <c r="U6137">
        <v>1</v>
      </c>
      <c r="V6137">
        <v>0</v>
      </c>
      <c r="W6137">
        <v>3.0883326701716667E-2</v>
      </c>
      <c r="X6137">
        <v>5.8240294441389846</v>
      </c>
      <c r="Y6137">
        <v>0</v>
      </c>
      <c r="Z6137">
        <v>0</v>
      </c>
      <c r="AA6137">
        <v>22.676883022060203</v>
      </c>
      <c r="AB6137">
        <v>2.4721457619567602</v>
      </c>
      <c r="AC6137">
        <v>0.85999989150400002</v>
      </c>
      <c r="AD6137">
        <v>0</v>
      </c>
      <c r="AE6137">
        <v>31.863941446361665</v>
      </c>
    </row>
    <row r="6138" spans="1:31" x14ac:dyDescent="0.25">
      <c r="A6138">
        <v>1819187</v>
      </c>
      <c r="B6138">
        <v>1</v>
      </c>
      <c r="C6138" t="s">
        <v>80</v>
      </c>
      <c r="D6138" t="s">
        <v>85</v>
      </c>
      <c r="E6138" t="s">
        <v>193</v>
      </c>
      <c r="F6138" t="s">
        <v>17351</v>
      </c>
      <c r="G6138" t="s">
        <v>279</v>
      </c>
      <c r="H6138" t="s">
        <v>134</v>
      </c>
      <c r="I6138" t="s">
        <v>135</v>
      </c>
      <c r="J6138" t="s">
        <v>136</v>
      </c>
      <c r="K6138" t="s">
        <v>137</v>
      </c>
      <c r="L6138" t="s">
        <v>17687</v>
      </c>
      <c r="M6138" t="s">
        <v>17688</v>
      </c>
      <c r="N6138">
        <v>0.25750000000000001</v>
      </c>
      <c r="O6138">
        <v>0</v>
      </c>
      <c r="P6138">
        <v>148</v>
      </c>
      <c r="Q6138">
        <v>0</v>
      </c>
      <c r="R6138">
        <v>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7.5726423753199095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7.5726423753199095</v>
      </c>
    </row>
    <row r="6139" spans="1:31" x14ac:dyDescent="0.25">
      <c r="A6139">
        <v>1819204</v>
      </c>
      <c r="B6139">
        <v>1</v>
      </c>
      <c r="C6139" t="s">
        <v>81</v>
      </c>
      <c r="D6139" t="s">
        <v>122</v>
      </c>
      <c r="E6139" t="s">
        <v>146</v>
      </c>
      <c r="F6139" t="s">
        <v>17689</v>
      </c>
      <c r="G6139" t="s">
        <v>263</v>
      </c>
      <c r="H6139" t="s">
        <v>143</v>
      </c>
      <c r="I6139" t="s">
        <v>135</v>
      </c>
      <c r="J6139" t="s">
        <v>136</v>
      </c>
      <c r="K6139" t="s">
        <v>159</v>
      </c>
      <c r="L6139" t="s">
        <v>17690</v>
      </c>
      <c r="M6139" t="s">
        <v>17691</v>
      </c>
      <c r="N6139">
        <v>1.6641841660000001</v>
      </c>
      <c r="O6139">
        <v>0</v>
      </c>
      <c r="P6139">
        <v>162</v>
      </c>
      <c r="Q6139">
        <v>0</v>
      </c>
      <c r="R6139">
        <v>0</v>
      </c>
      <c r="S6139">
        <v>0</v>
      </c>
      <c r="T6139">
        <v>13</v>
      </c>
      <c r="U6139">
        <v>0</v>
      </c>
      <c r="V6139">
        <v>0</v>
      </c>
      <c r="W6139">
        <v>0</v>
      </c>
      <c r="X6139">
        <v>27.674541311622111</v>
      </c>
      <c r="Y6139">
        <v>0</v>
      </c>
      <c r="Z6139">
        <v>0</v>
      </c>
      <c r="AA6139">
        <v>0</v>
      </c>
      <c r="AB6139">
        <v>3.1810086391253529</v>
      </c>
      <c r="AC6139">
        <v>0</v>
      </c>
      <c r="AD6139">
        <v>0</v>
      </c>
      <c r="AE6139">
        <v>30.855549950747463</v>
      </c>
    </row>
    <row r="6140" spans="1:31" x14ac:dyDescent="0.25">
      <c r="A6140">
        <v>1819250</v>
      </c>
      <c r="B6140">
        <v>1</v>
      </c>
      <c r="C6140" t="s">
        <v>80</v>
      </c>
      <c r="D6140" t="s">
        <v>97</v>
      </c>
      <c r="E6140" t="s">
        <v>131</v>
      </c>
      <c r="F6140" t="s">
        <v>17692</v>
      </c>
      <c r="G6140" t="s">
        <v>148</v>
      </c>
      <c r="H6140" t="s">
        <v>134</v>
      </c>
      <c r="I6140" t="s">
        <v>135</v>
      </c>
      <c r="J6140" t="s">
        <v>136</v>
      </c>
      <c r="K6140" t="s">
        <v>137</v>
      </c>
      <c r="L6140" t="s">
        <v>17693</v>
      </c>
      <c r="M6140" t="s">
        <v>17694</v>
      </c>
      <c r="N6140">
        <v>6.8905555549999997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0.73533832917562159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0.73533832917562159</v>
      </c>
    </row>
    <row r="6141" spans="1:31" x14ac:dyDescent="0.25">
      <c r="A6141">
        <v>1819605</v>
      </c>
      <c r="B6141">
        <v>1</v>
      </c>
      <c r="C6141" t="s">
        <v>80</v>
      </c>
      <c r="D6141" t="s">
        <v>88</v>
      </c>
      <c r="E6141" t="s">
        <v>326</v>
      </c>
      <c r="F6141" t="s">
        <v>17695</v>
      </c>
      <c r="G6141" t="s">
        <v>299</v>
      </c>
      <c r="H6141" t="s">
        <v>134</v>
      </c>
      <c r="I6141" t="s">
        <v>135</v>
      </c>
      <c r="J6141" t="s">
        <v>136</v>
      </c>
      <c r="K6141" t="s">
        <v>137</v>
      </c>
      <c r="L6141" t="s">
        <v>17696</v>
      </c>
      <c r="M6141" t="s">
        <v>17697</v>
      </c>
      <c r="N6141">
        <v>1.881388888</v>
      </c>
      <c r="O6141">
        <v>0</v>
      </c>
      <c r="P6141">
        <v>185</v>
      </c>
      <c r="Q6141">
        <v>0</v>
      </c>
      <c r="R6141">
        <v>0</v>
      </c>
      <c r="S6141">
        <v>0</v>
      </c>
      <c r="T6141">
        <v>9</v>
      </c>
      <c r="U6141">
        <v>0</v>
      </c>
      <c r="V6141">
        <v>0</v>
      </c>
      <c r="W6141">
        <v>0</v>
      </c>
      <c r="X6141">
        <v>96.183419376797545</v>
      </c>
      <c r="Y6141">
        <v>0</v>
      </c>
      <c r="Z6141">
        <v>0</v>
      </c>
      <c r="AA6141">
        <v>0</v>
      </c>
      <c r="AB6141">
        <v>37.938388514323108</v>
      </c>
      <c r="AC6141">
        <v>0</v>
      </c>
      <c r="AD6141">
        <v>0</v>
      </c>
      <c r="AE6141">
        <v>134.12180789112065</v>
      </c>
    </row>
    <row r="6142" spans="1:31" x14ac:dyDescent="0.25">
      <c r="A6142">
        <v>1819356</v>
      </c>
      <c r="B6142">
        <v>1</v>
      </c>
      <c r="C6142" t="s">
        <v>80</v>
      </c>
      <c r="D6142" t="s">
        <v>104</v>
      </c>
      <c r="E6142" t="s">
        <v>131</v>
      </c>
      <c r="F6142" t="s">
        <v>17698</v>
      </c>
      <c r="G6142" t="s">
        <v>231</v>
      </c>
      <c r="H6142" t="s">
        <v>134</v>
      </c>
      <c r="I6142" t="s">
        <v>135</v>
      </c>
      <c r="J6142" t="s">
        <v>136</v>
      </c>
      <c r="K6142" t="s">
        <v>137</v>
      </c>
      <c r="L6142" t="s">
        <v>17699</v>
      </c>
      <c r="M6142" t="s">
        <v>17700</v>
      </c>
      <c r="N6142">
        <v>1.9530555549999999</v>
      </c>
      <c r="O6142">
        <v>0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0.90883408829604451</v>
      </c>
      <c r="AA6142">
        <v>0</v>
      </c>
      <c r="AB6142">
        <v>0</v>
      </c>
      <c r="AC6142">
        <v>0</v>
      </c>
      <c r="AD6142">
        <v>0</v>
      </c>
      <c r="AE6142">
        <v>0.90883408829604451</v>
      </c>
    </row>
    <row r="6143" spans="1:31" x14ac:dyDescent="0.25">
      <c r="A6143">
        <v>1819648</v>
      </c>
      <c r="B6143">
        <v>1</v>
      </c>
      <c r="C6143" t="s">
        <v>80</v>
      </c>
      <c r="D6143" t="s">
        <v>107</v>
      </c>
      <c r="E6143" t="s">
        <v>140</v>
      </c>
      <c r="F6143" t="s">
        <v>13638</v>
      </c>
      <c r="G6143" t="s">
        <v>142</v>
      </c>
      <c r="H6143" t="s">
        <v>143</v>
      </c>
      <c r="I6143" t="s">
        <v>135</v>
      </c>
      <c r="J6143" t="s">
        <v>136</v>
      </c>
      <c r="K6143" t="s">
        <v>137</v>
      </c>
      <c r="L6143" t="s">
        <v>17701</v>
      </c>
      <c r="M6143" t="s">
        <v>17702</v>
      </c>
      <c r="N6143">
        <v>1.165</v>
      </c>
      <c r="O6143">
        <v>6</v>
      </c>
      <c r="P6143">
        <v>1175</v>
      </c>
      <c r="Q6143">
        <v>13</v>
      </c>
      <c r="R6143">
        <v>45</v>
      </c>
      <c r="S6143">
        <v>9</v>
      </c>
      <c r="T6143">
        <v>94</v>
      </c>
      <c r="U6143">
        <v>1</v>
      </c>
      <c r="V6143">
        <v>0</v>
      </c>
      <c r="W6143">
        <v>4.33480382173809</v>
      </c>
      <c r="X6143">
        <v>266.16660663542177</v>
      </c>
      <c r="Y6143">
        <v>42.499020859167835</v>
      </c>
      <c r="Z6143">
        <v>6.9954028401512094</v>
      </c>
      <c r="AA6143">
        <v>69.079540347951564</v>
      </c>
      <c r="AB6143">
        <v>62.214056476697813</v>
      </c>
      <c r="AC6143">
        <v>105.14644913254141</v>
      </c>
      <c r="AD6143">
        <v>0</v>
      </c>
      <c r="AE6143">
        <v>556.43588011366967</v>
      </c>
    </row>
    <row r="6144" spans="1:31" x14ac:dyDescent="0.25">
      <c r="A6144">
        <v>1819459</v>
      </c>
      <c r="B6144">
        <v>1</v>
      </c>
      <c r="C6144" t="s">
        <v>81</v>
      </c>
      <c r="D6144" t="s">
        <v>121</v>
      </c>
      <c r="E6144" t="s">
        <v>140</v>
      </c>
      <c r="F6144" t="s">
        <v>17703</v>
      </c>
      <c r="G6144" t="s">
        <v>142</v>
      </c>
      <c r="H6144" t="s">
        <v>143</v>
      </c>
      <c r="I6144" t="s">
        <v>135</v>
      </c>
      <c r="J6144" t="s">
        <v>136</v>
      </c>
      <c r="K6144" t="s">
        <v>137</v>
      </c>
      <c r="L6144" t="s">
        <v>17704</v>
      </c>
      <c r="M6144" t="s">
        <v>17705</v>
      </c>
      <c r="N6144">
        <v>0.646666666</v>
      </c>
      <c r="O6144">
        <v>0</v>
      </c>
      <c r="P6144">
        <v>876</v>
      </c>
      <c r="Q6144">
        <v>1</v>
      </c>
      <c r="R6144">
        <v>43</v>
      </c>
      <c r="S6144">
        <v>2</v>
      </c>
      <c r="T6144">
        <v>59</v>
      </c>
      <c r="U6144">
        <v>0</v>
      </c>
      <c r="V6144">
        <v>0</v>
      </c>
      <c r="W6144">
        <v>0</v>
      </c>
      <c r="X6144">
        <v>60.428470455501675</v>
      </c>
      <c r="Y6144">
        <v>1.21248833100088</v>
      </c>
      <c r="Z6144">
        <v>3.1655244826147273</v>
      </c>
      <c r="AA6144">
        <v>0.93457560342797996</v>
      </c>
      <c r="AB6144">
        <v>24.11712956019873</v>
      </c>
      <c r="AC6144">
        <v>0</v>
      </c>
      <c r="AD6144">
        <v>0</v>
      </c>
      <c r="AE6144">
        <v>89.858188432743987</v>
      </c>
    </row>
    <row r="6145" spans="1:31" x14ac:dyDescent="0.25">
      <c r="A6145">
        <v>1819602</v>
      </c>
      <c r="B6145">
        <v>1</v>
      </c>
      <c r="C6145" t="s">
        <v>80</v>
      </c>
      <c r="D6145" t="s">
        <v>92</v>
      </c>
      <c r="E6145" t="s">
        <v>131</v>
      </c>
      <c r="F6145" t="s">
        <v>17706</v>
      </c>
      <c r="G6145" t="s">
        <v>209</v>
      </c>
      <c r="H6145" t="s">
        <v>134</v>
      </c>
      <c r="I6145" t="s">
        <v>135</v>
      </c>
      <c r="J6145" t="s">
        <v>136</v>
      </c>
      <c r="K6145" t="s">
        <v>137</v>
      </c>
      <c r="L6145" t="s">
        <v>17707</v>
      </c>
      <c r="M6145" t="s">
        <v>17708</v>
      </c>
      <c r="N6145">
        <v>1.5408333329999999</v>
      </c>
      <c r="O6145">
        <v>0</v>
      </c>
      <c r="P6145">
        <v>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0.28477838414905415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0.28477838414905415</v>
      </c>
    </row>
    <row r="6146" spans="1:31" x14ac:dyDescent="0.25">
      <c r="A6146">
        <v>1819267</v>
      </c>
      <c r="B6146">
        <v>1</v>
      </c>
      <c r="C6146" t="s">
        <v>80</v>
      </c>
      <c r="D6146" t="s">
        <v>84</v>
      </c>
      <c r="E6146" t="s">
        <v>291</v>
      </c>
      <c r="F6146" t="s">
        <v>17709</v>
      </c>
      <c r="G6146" t="s">
        <v>263</v>
      </c>
      <c r="H6146" t="s">
        <v>134</v>
      </c>
      <c r="I6146" t="s">
        <v>135</v>
      </c>
      <c r="J6146" t="s">
        <v>136</v>
      </c>
      <c r="K6146" t="s">
        <v>159</v>
      </c>
      <c r="L6146" t="s">
        <v>17710</v>
      </c>
      <c r="M6146" t="s">
        <v>17711</v>
      </c>
      <c r="N6146">
        <v>0.29361111099999998</v>
      </c>
      <c r="O6146">
        <v>0</v>
      </c>
      <c r="P6146">
        <v>791</v>
      </c>
      <c r="Q6146">
        <v>0</v>
      </c>
      <c r="R6146">
        <v>0</v>
      </c>
      <c r="S6146">
        <v>0</v>
      </c>
      <c r="T6146">
        <v>32</v>
      </c>
      <c r="U6146">
        <v>0</v>
      </c>
      <c r="V6146">
        <v>1</v>
      </c>
      <c r="W6146">
        <v>0</v>
      </c>
      <c r="X6146">
        <v>48.826895599170427</v>
      </c>
      <c r="Y6146">
        <v>0</v>
      </c>
      <c r="Z6146">
        <v>0</v>
      </c>
      <c r="AA6146">
        <v>0</v>
      </c>
      <c r="AB6146">
        <v>6.0442949375983535</v>
      </c>
      <c r="AC6146">
        <v>0</v>
      </c>
      <c r="AD6146">
        <v>0.3986957786903001</v>
      </c>
      <c r="AE6146">
        <v>55.269886315459082</v>
      </c>
    </row>
    <row r="6147" spans="1:31" x14ac:dyDescent="0.25">
      <c r="A6147">
        <v>1819273</v>
      </c>
      <c r="B6147">
        <v>1</v>
      </c>
      <c r="C6147" t="s">
        <v>80</v>
      </c>
      <c r="D6147" t="s">
        <v>96</v>
      </c>
      <c r="E6147" t="s">
        <v>146</v>
      </c>
      <c r="F6147" t="s">
        <v>17712</v>
      </c>
      <c r="G6147" t="s">
        <v>170</v>
      </c>
      <c r="H6147" t="s">
        <v>143</v>
      </c>
      <c r="I6147" t="s">
        <v>135</v>
      </c>
      <c r="J6147" t="s">
        <v>136</v>
      </c>
      <c r="K6147" t="s">
        <v>137</v>
      </c>
      <c r="L6147" t="s">
        <v>17713</v>
      </c>
      <c r="M6147" t="s">
        <v>17714</v>
      </c>
      <c r="N6147">
        <v>2.4708333329999999</v>
      </c>
      <c r="O6147">
        <v>0</v>
      </c>
      <c r="P6147">
        <v>85</v>
      </c>
      <c r="Q6147">
        <v>0</v>
      </c>
      <c r="R6147">
        <v>0</v>
      </c>
      <c r="S6147">
        <v>0</v>
      </c>
      <c r="T6147">
        <v>11</v>
      </c>
      <c r="U6147">
        <v>0</v>
      </c>
      <c r="V6147">
        <v>0</v>
      </c>
      <c r="W6147">
        <v>0</v>
      </c>
      <c r="X6147">
        <v>54.19725071573896</v>
      </c>
      <c r="Y6147">
        <v>0</v>
      </c>
      <c r="Z6147">
        <v>0</v>
      </c>
      <c r="AA6147">
        <v>0</v>
      </c>
      <c r="AB6147">
        <v>17.224446573125039</v>
      </c>
      <c r="AC6147">
        <v>0</v>
      </c>
      <c r="AD6147">
        <v>0</v>
      </c>
      <c r="AE6147">
        <v>71.421697288863996</v>
      </c>
    </row>
    <row r="6148" spans="1:31" x14ac:dyDescent="0.25">
      <c r="A6148">
        <v>1819622</v>
      </c>
      <c r="B6148">
        <v>1</v>
      </c>
      <c r="C6148" t="s">
        <v>81</v>
      </c>
      <c r="D6148" t="s">
        <v>118</v>
      </c>
      <c r="E6148" t="s">
        <v>146</v>
      </c>
      <c r="F6148" t="s">
        <v>17715</v>
      </c>
      <c r="G6148" t="s">
        <v>170</v>
      </c>
      <c r="H6148" t="s">
        <v>143</v>
      </c>
      <c r="I6148" t="s">
        <v>135</v>
      </c>
      <c r="J6148" t="s">
        <v>136</v>
      </c>
      <c r="K6148" t="s">
        <v>137</v>
      </c>
      <c r="L6148" t="s">
        <v>17716</v>
      </c>
      <c r="M6148" t="s">
        <v>17717</v>
      </c>
      <c r="N6148">
        <v>1.3688888880000001</v>
      </c>
      <c r="O6148">
        <v>0</v>
      </c>
      <c r="P6148">
        <v>104</v>
      </c>
      <c r="Q6148">
        <v>0</v>
      </c>
      <c r="R6148">
        <v>12</v>
      </c>
      <c r="S6148">
        <v>0</v>
      </c>
      <c r="T6148">
        <v>4</v>
      </c>
      <c r="U6148">
        <v>0</v>
      </c>
      <c r="V6148">
        <v>0</v>
      </c>
      <c r="W6148">
        <v>0</v>
      </c>
      <c r="X6148">
        <v>29.608070382079916</v>
      </c>
      <c r="Y6148">
        <v>0</v>
      </c>
      <c r="Z6148">
        <v>2.9776971329780997</v>
      </c>
      <c r="AA6148">
        <v>0</v>
      </c>
      <c r="AB6148">
        <v>1.5986892740817342</v>
      </c>
      <c r="AC6148">
        <v>0</v>
      </c>
      <c r="AD6148">
        <v>0</v>
      </c>
      <c r="AE6148">
        <v>34.184456789139752</v>
      </c>
    </row>
    <row r="6149" spans="1:31" x14ac:dyDescent="0.25">
      <c r="A6149">
        <v>1819522</v>
      </c>
      <c r="B6149">
        <v>1</v>
      </c>
      <c r="C6149" t="s">
        <v>80</v>
      </c>
      <c r="D6149" t="s">
        <v>100</v>
      </c>
      <c r="E6149" t="s">
        <v>176</v>
      </c>
      <c r="F6149" t="s">
        <v>17718</v>
      </c>
      <c r="G6149" t="s">
        <v>142</v>
      </c>
      <c r="H6149" t="s">
        <v>143</v>
      </c>
      <c r="I6149" t="s">
        <v>135</v>
      </c>
      <c r="J6149" t="s">
        <v>136</v>
      </c>
      <c r="K6149" t="s">
        <v>137</v>
      </c>
      <c r="L6149" t="s">
        <v>17719</v>
      </c>
      <c r="M6149" t="s">
        <v>17720</v>
      </c>
      <c r="N6149">
        <v>1.5169444439999999</v>
      </c>
      <c r="O6149">
        <v>1</v>
      </c>
      <c r="P6149">
        <v>1267</v>
      </c>
      <c r="Q6149">
        <v>18</v>
      </c>
      <c r="R6149">
        <v>443</v>
      </c>
      <c r="S6149">
        <v>13</v>
      </c>
      <c r="T6149">
        <v>238</v>
      </c>
      <c r="U6149">
        <v>0</v>
      </c>
      <c r="V6149">
        <v>1</v>
      </c>
      <c r="W6149">
        <v>0.9635830341785111</v>
      </c>
      <c r="X6149">
        <v>511.39410852517585</v>
      </c>
      <c r="Y6149">
        <v>327.10874216929227</v>
      </c>
      <c r="Z6149">
        <v>419.05949108469491</v>
      </c>
      <c r="AA6149">
        <v>173.88299340927205</v>
      </c>
      <c r="AB6149">
        <v>299.9322456713503</v>
      </c>
      <c r="AC6149">
        <v>0</v>
      </c>
      <c r="AD6149">
        <v>206.49330697184064</v>
      </c>
      <c r="AE6149">
        <v>1938.8344708658046</v>
      </c>
    </row>
    <row r="6150" spans="1:31" x14ac:dyDescent="0.25">
      <c r="A6150">
        <v>1819230</v>
      </c>
      <c r="B6150">
        <v>1</v>
      </c>
      <c r="C6150" t="s">
        <v>80</v>
      </c>
      <c r="D6150" t="s">
        <v>84</v>
      </c>
      <c r="E6150" t="s">
        <v>291</v>
      </c>
      <c r="F6150" t="s">
        <v>17721</v>
      </c>
      <c r="G6150" t="s">
        <v>263</v>
      </c>
      <c r="H6150" t="s">
        <v>134</v>
      </c>
      <c r="I6150" t="s">
        <v>135</v>
      </c>
      <c r="J6150" t="s">
        <v>136</v>
      </c>
      <c r="K6150" t="s">
        <v>159</v>
      </c>
      <c r="L6150" t="s">
        <v>17722</v>
      </c>
      <c r="M6150" t="s">
        <v>17723</v>
      </c>
      <c r="N6150">
        <v>0.90361111100000002</v>
      </c>
      <c r="O6150">
        <v>0</v>
      </c>
      <c r="P6150">
        <v>13</v>
      </c>
      <c r="Q6150">
        <v>0</v>
      </c>
      <c r="R6150">
        <v>0</v>
      </c>
      <c r="S6150">
        <v>0</v>
      </c>
      <c r="T6150">
        <v>5</v>
      </c>
      <c r="U6150">
        <v>0</v>
      </c>
      <c r="V6150">
        <v>0</v>
      </c>
      <c r="W6150">
        <v>0</v>
      </c>
      <c r="X6150">
        <v>2.412797610364096</v>
      </c>
      <c r="Y6150">
        <v>0</v>
      </c>
      <c r="Z6150">
        <v>0</v>
      </c>
      <c r="AA6150">
        <v>0</v>
      </c>
      <c r="AB6150">
        <v>0.36057228251324008</v>
      </c>
      <c r="AC6150">
        <v>0</v>
      </c>
      <c r="AD6150">
        <v>0</v>
      </c>
      <c r="AE6150">
        <v>2.7733698928773363</v>
      </c>
    </row>
    <row r="6151" spans="1:31" x14ac:dyDescent="0.25">
      <c r="A6151">
        <v>1819399</v>
      </c>
      <c r="B6151">
        <v>1</v>
      </c>
      <c r="C6151" t="s">
        <v>80</v>
      </c>
      <c r="D6151" t="s">
        <v>100</v>
      </c>
      <c r="E6151" t="s">
        <v>291</v>
      </c>
      <c r="F6151" t="s">
        <v>17724</v>
      </c>
      <c r="G6151" t="s">
        <v>1943</v>
      </c>
      <c r="H6151" t="s">
        <v>134</v>
      </c>
      <c r="I6151" t="s">
        <v>135</v>
      </c>
      <c r="J6151" t="s">
        <v>136</v>
      </c>
      <c r="K6151" t="s">
        <v>137</v>
      </c>
      <c r="L6151" t="s">
        <v>17725</v>
      </c>
      <c r="M6151" t="s">
        <v>17726</v>
      </c>
      <c r="N6151">
        <v>0.35444444400000003</v>
      </c>
      <c r="O6151">
        <v>0</v>
      </c>
      <c r="P6151">
        <v>58</v>
      </c>
      <c r="Q6151">
        <v>0</v>
      </c>
      <c r="R6151">
        <v>11</v>
      </c>
      <c r="S6151">
        <v>0</v>
      </c>
      <c r="T6151">
        <v>20</v>
      </c>
      <c r="U6151">
        <v>0</v>
      </c>
      <c r="V6151">
        <v>0</v>
      </c>
      <c r="W6151">
        <v>0</v>
      </c>
      <c r="X6151">
        <v>5.7909770923258854</v>
      </c>
      <c r="Y6151">
        <v>0</v>
      </c>
      <c r="Z6151">
        <v>1.4411039519471833</v>
      </c>
      <c r="AA6151">
        <v>0</v>
      </c>
      <c r="AB6151">
        <v>1.6091142122161948</v>
      </c>
      <c r="AC6151">
        <v>0</v>
      </c>
      <c r="AD6151">
        <v>0</v>
      </c>
      <c r="AE6151">
        <v>8.8411952564892644</v>
      </c>
    </row>
    <row r="6152" spans="1:31" x14ac:dyDescent="0.25">
      <c r="A6152">
        <v>1819259</v>
      </c>
      <c r="B6152">
        <v>1</v>
      </c>
      <c r="C6152" t="s">
        <v>80</v>
      </c>
      <c r="D6152" t="s">
        <v>98</v>
      </c>
      <c r="E6152" t="s">
        <v>176</v>
      </c>
      <c r="F6152" t="s">
        <v>5406</v>
      </c>
      <c r="G6152" t="s">
        <v>142</v>
      </c>
      <c r="H6152" t="s">
        <v>143</v>
      </c>
      <c r="I6152" t="s">
        <v>135</v>
      </c>
      <c r="J6152" t="s">
        <v>136</v>
      </c>
      <c r="K6152" t="s">
        <v>137</v>
      </c>
      <c r="L6152" t="s">
        <v>17727</v>
      </c>
      <c r="M6152" t="s">
        <v>17728</v>
      </c>
      <c r="N6152">
        <v>0.13305555499999999</v>
      </c>
      <c r="O6152">
        <v>0</v>
      </c>
      <c r="P6152">
        <v>20</v>
      </c>
      <c r="Q6152">
        <v>29</v>
      </c>
      <c r="R6152">
        <v>186</v>
      </c>
      <c r="S6152">
        <v>8</v>
      </c>
      <c r="T6152">
        <v>48</v>
      </c>
      <c r="U6152">
        <v>2</v>
      </c>
      <c r="V6152">
        <v>0</v>
      </c>
      <c r="W6152">
        <v>0</v>
      </c>
      <c r="X6152">
        <v>1.0255707654406403</v>
      </c>
      <c r="Y6152">
        <v>26.364640502255103</v>
      </c>
      <c r="Z6152">
        <v>13.914618628098177</v>
      </c>
      <c r="AA6152">
        <v>3.802743842156187</v>
      </c>
      <c r="AB6152">
        <v>9.8531842566724865</v>
      </c>
      <c r="AC6152">
        <v>1.3721823246470224</v>
      </c>
      <c r="AD6152">
        <v>0</v>
      </c>
      <c r="AE6152">
        <v>56.332940319269618</v>
      </c>
    </row>
    <row r="6153" spans="1:31" x14ac:dyDescent="0.25">
      <c r="A6153">
        <v>1819568</v>
      </c>
      <c r="B6153">
        <v>1</v>
      </c>
      <c r="C6153" t="s">
        <v>80</v>
      </c>
      <c r="D6153" t="s">
        <v>99</v>
      </c>
      <c r="E6153" t="s">
        <v>131</v>
      </c>
      <c r="F6153" t="s">
        <v>17729</v>
      </c>
      <c r="G6153" t="s">
        <v>231</v>
      </c>
      <c r="H6153" t="s">
        <v>134</v>
      </c>
      <c r="I6153" t="s">
        <v>135</v>
      </c>
      <c r="J6153" t="s">
        <v>136</v>
      </c>
      <c r="K6153" t="s">
        <v>137</v>
      </c>
      <c r="L6153" t="s">
        <v>17730</v>
      </c>
      <c r="M6153" t="s">
        <v>17731</v>
      </c>
      <c r="N6153">
        <v>1.6302777770000001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4.7239850398986113E-3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4.7239850398986113E-3</v>
      </c>
    </row>
    <row r="6154" spans="1:31" x14ac:dyDescent="0.25">
      <c r="A6154">
        <v>1825705</v>
      </c>
      <c r="B6154">
        <v>1</v>
      </c>
      <c r="C6154" t="s">
        <v>80</v>
      </c>
      <c r="D6154" t="s">
        <v>83</v>
      </c>
      <c r="E6154" t="s">
        <v>146</v>
      </c>
      <c r="F6154" t="s">
        <v>17732</v>
      </c>
      <c r="G6154" t="s">
        <v>5591</v>
      </c>
      <c r="H6154" t="s">
        <v>143</v>
      </c>
      <c r="I6154" t="s">
        <v>135</v>
      </c>
      <c r="J6154" t="s">
        <v>136</v>
      </c>
      <c r="K6154" t="s">
        <v>137</v>
      </c>
      <c r="L6154" t="s">
        <v>17733</v>
      </c>
      <c r="M6154" t="s">
        <v>17734</v>
      </c>
      <c r="N6154">
        <v>4.6166666660000004</v>
      </c>
      <c r="O6154">
        <v>0</v>
      </c>
      <c r="P6154">
        <v>323</v>
      </c>
      <c r="Q6154">
        <v>0</v>
      </c>
      <c r="R6154">
        <v>0</v>
      </c>
      <c r="S6154">
        <v>0</v>
      </c>
      <c r="T6154">
        <v>18</v>
      </c>
      <c r="U6154">
        <v>0</v>
      </c>
      <c r="V6154">
        <v>0</v>
      </c>
      <c r="W6154">
        <v>0</v>
      </c>
      <c r="X6154">
        <v>306.17046803963132</v>
      </c>
      <c r="Y6154">
        <v>0</v>
      </c>
      <c r="Z6154">
        <v>0</v>
      </c>
      <c r="AA6154">
        <v>0</v>
      </c>
      <c r="AB6154">
        <v>20.36317954032894</v>
      </c>
      <c r="AC6154">
        <v>0</v>
      </c>
      <c r="AD6154">
        <v>0</v>
      </c>
      <c r="AE6154">
        <v>326.53364757996025</v>
      </c>
    </row>
    <row r="6155" spans="1:31" x14ac:dyDescent="0.25">
      <c r="A6155">
        <v>1819405</v>
      </c>
      <c r="B6155">
        <v>1</v>
      </c>
      <c r="C6155" t="s">
        <v>80</v>
      </c>
      <c r="D6155" t="s">
        <v>82</v>
      </c>
      <c r="E6155" t="s">
        <v>131</v>
      </c>
      <c r="F6155" t="s">
        <v>17735</v>
      </c>
      <c r="G6155" t="s">
        <v>209</v>
      </c>
      <c r="H6155" t="s">
        <v>134</v>
      </c>
      <c r="I6155" t="s">
        <v>135</v>
      </c>
      <c r="J6155" t="s">
        <v>136</v>
      </c>
      <c r="K6155" t="s">
        <v>137</v>
      </c>
      <c r="L6155" t="s">
        <v>17736</v>
      </c>
      <c r="M6155" t="s">
        <v>17737</v>
      </c>
      <c r="N6155">
        <v>2.528888888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44.488765694310011</v>
      </c>
      <c r="AC6155">
        <v>0</v>
      </c>
      <c r="AD6155">
        <v>0</v>
      </c>
      <c r="AE6155">
        <v>44.488765694310011</v>
      </c>
    </row>
    <row r="6156" spans="1:31" x14ac:dyDescent="0.25">
      <c r="A6156">
        <v>1819654</v>
      </c>
      <c r="B6156">
        <v>1</v>
      </c>
      <c r="C6156" t="s">
        <v>80</v>
      </c>
      <c r="D6156" t="s">
        <v>94</v>
      </c>
      <c r="E6156" t="s">
        <v>131</v>
      </c>
      <c r="F6156" t="s">
        <v>17738</v>
      </c>
      <c r="G6156" t="s">
        <v>231</v>
      </c>
      <c r="H6156" t="s">
        <v>134</v>
      </c>
      <c r="I6156" t="s">
        <v>135</v>
      </c>
      <c r="J6156" t="s">
        <v>136</v>
      </c>
      <c r="K6156" t="s">
        <v>137</v>
      </c>
      <c r="L6156" t="s">
        <v>17739</v>
      </c>
      <c r="M6156" t="s">
        <v>17740</v>
      </c>
      <c r="N6156">
        <v>0.96222222199999996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0.22989285107059029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0.22989285107059029</v>
      </c>
    </row>
    <row r="6157" spans="1:31" x14ac:dyDescent="0.25">
      <c r="A6157">
        <v>1819545</v>
      </c>
      <c r="B6157">
        <v>1</v>
      </c>
      <c r="C6157" t="s">
        <v>80</v>
      </c>
      <c r="D6157" t="s">
        <v>106</v>
      </c>
      <c r="E6157" t="s">
        <v>291</v>
      </c>
      <c r="F6157" t="s">
        <v>17741</v>
      </c>
      <c r="G6157" t="s">
        <v>279</v>
      </c>
      <c r="H6157" t="s">
        <v>134</v>
      </c>
      <c r="I6157" t="s">
        <v>135</v>
      </c>
      <c r="J6157" t="s">
        <v>136</v>
      </c>
      <c r="K6157" t="s">
        <v>137</v>
      </c>
      <c r="L6157" t="s">
        <v>17742</v>
      </c>
      <c r="M6157" t="s">
        <v>17743</v>
      </c>
      <c r="N6157">
        <v>0.25305555499999999</v>
      </c>
      <c r="O6157">
        <v>0</v>
      </c>
      <c r="P6157">
        <v>96</v>
      </c>
      <c r="Q6157">
        <v>0</v>
      </c>
      <c r="R6157">
        <v>6</v>
      </c>
      <c r="S6157">
        <v>0</v>
      </c>
      <c r="T6157">
        <v>18</v>
      </c>
      <c r="U6157">
        <v>0</v>
      </c>
      <c r="V6157">
        <v>0</v>
      </c>
      <c r="W6157">
        <v>0</v>
      </c>
      <c r="X6157">
        <v>5.5811650883351565</v>
      </c>
      <c r="Y6157">
        <v>0</v>
      </c>
      <c r="Z6157">
        <v>0.28023220324739306</v>
      </c>
      <c r="AA6157">
        <v>0</v>
      </c>
      <c r="AB6157">
        <v>2.6429677904236808</v>
      </c>
      <c r="AC6157">
        <v>0</v>
      </c>
      <c r="AD6157">
        <v>0</v>
      </c>
      <c r="AE6157">
        <v>8.5043650820062311</v>
      </c>
    </row>
    <row r="6158" spans="1:31" x14ac:dyDescent="0.25">
      <c r="A6158">
        <v>1819153</v>
      </c>
      <c r="B6158">
        <v>1</v>
      </c>
      <c r="C6158" t="s">
        <v>81</v>
      </c>
      <c r="D6158" t="s">
        <v>127</v>
      </c>
      <c r="E6158" t="s">
        <v>146</v>
      </c>
      <c r="F6158" t="s">
        <v>17744</v>
      </c>
      <c r="G6158" t="s">
        <v>142</v>
      </c>
      <c r="H6158" t="s">
        <v>143</v>
      </c>
      <c r="I6158" t="s">
        <v>135</v>
      </c>
      <c r="J6158" t="s">
        <v>136</v>
      </c>
      <c r="K6158" t="s">
        <v>137</v>
      </c>
      <c r="L6158" t="s">
        <v>17745</v>
      </c>
      <c r="M6158" t="s">
        <v>17746</v>
      </c>
      <c r="N6158">
        <v>1.385</v>
      </c>
      <c r="O6158">
        <v>3</v>
      </c>
      <c r="P6158">
        <v>516</v>
      </c>
      <c r="Q6158">
        <v>90</v>
      </c>
      <c r="R6158">
        <v>47</v>
      </c>
      <c r="S6158">
        <v>7</v>
      </c>
      <c r="T6158">
        <v>44</v>
      </c>
      <c r="U6158">
        <v>0</v>
      </c>
      <c r="V6158">
        <v>0</v>
      </c>
      <c r="W6158">
        <v>0.77295127064633329</v>
      </c>
      <c r="X6158">
        <v>83.674369594748697</v>
      </c>
      <c r="Y6158">
        <v>128.56619094751952</v>
      </c>
      <c r="Z6158">
        <v>58.540452495271872</v>
      </c>
      <c r="AA6158">
        <v>40.665858163285868</v>
      </c>
      <c r="AB6158">
        <v>12.774651871279804</v>
      </c>
      <c r="AC6158">
        <v>0</v>
      </c>
      <c r="AD6158">
        <v>0</v>
      </c>
      <c r="AE6158">
        <v>324.99447434275208</v>
      </c>
    </row>
    <row r="6159" spans="1:31" x14ac:dyDescent="0.25">
      <c r="A6159">
        <v>1819176</v>
      </c>
      <c r="B6159">
        <v>1</v>
      </c>
      <c r="C6159" t="s">
        <v>80</v>
      </c>
      <c r="D6159" t="s">
        <v>96</v>
      </c>
      <c r="E6159" t="s">
        <v>131</v>
      </c>
      <c r="F6159" t="s">
        <v>17747</v>
      </c>
      <c r="G6159" t="s">
        <v>209</v>
      </c>
      <c r="H6159" t="s">
        <v>134</v>
      </c>
      <c r="I6159" t="s">
        <v>135</v>
      </c>
      <c r="J6159" t="s">
        <v>136</v>
      </c>
      <c r="K6159" t="s">
        <v>137</v>
      </c>
      <c r="L6159" t="s">
        <v>17748</v>
      </c>
      <c r="M6159" t="s">
        <v>17749</v>
      </c>
      <c r="N6159">
        <v>2.9527777770000001</v>
      </c>
      <c r="O6159">
        <v>0</v>
      </c>
      <c r="P6159">
        <v>1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0.27727746209437554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0.27727746209437554</v>
      </c>
    </row>
    <row r="6160" spans="1:31" x14ac:dyDescent="0.25">
      <c r="A6160">
        <v>1819296</v>
      </c>
      <c r="B6160">
        <v>1</v>
      </c>
      <c r="C6160" t="s">
        <v>80</v>
      </c>
      <c r="D6160" t="s">
        <v>88</v>
      </c>
      <c r="E6160" t="s">
        <v>193</v>
      </c>
      <c r="F6160" t="s">
        <v>17750</v>
      </c>
      <c r="G6160" t="s">
        <v>263</v>
      </c>
      <c r="H6160" t="s">
        <v>134</v>
      </c>
      <c r="I6160" t="s">
        <v>135</v>
      </c>
      <c r="J6160" t="s">
        <v>136</v>
      </c>
      <c r="K6160" t="s">
        <v>159</v>
      </c>
      <c r="L6160" t="s">
        <v>17751</v>
      </c>
      <c r="M6160" t="s">
        <v>17752</v>
      </c>
      <c r="N6160">
        <v>0.17595638799999999</v>
      </c>
      <c r="O6160">
        <v>0</v>
      </c>
      <c r="P6160">
        <v>232</v>
      </c>
      <c r="Q6160">
        <v>0</v>
      </c>
      <c r="R6160">
        <v>0</v>
      </c>
      <c r="S6160">
        <v>0</v>
      </c>
      <c r="T6160">
        <v>14</v>
      </c>
      <c r="U6160">
        <v>0</v>
      </c>
      <c r="V6160">
        <v>0</v>
      </c>
      <c r="W6160">
        <v>0</v>
      </c>
      <c r="X6160">
        <v>9.4808514275325173</v>
      </c>
      <c r="Y6160">
        <v>0</v>
      </c>
      <c r="Z6160">
        <v>0</v>
      </c>
      <c r="AA6160">
        <v>0</v>
      </c>
      <c r="AB6160">
        <v>1.1315544132357016</v>
      </c>
      <c r="AC6160">
        <v>0</v>
      </c>
      <c r="AD6160">
        <v>0</v>
      </c>
      <c r="AE6160">
        <v>10.612405840768218</v>
      </c>
    </row>
    <row r="6161" spans="1:31" x14ac:dyDescent="0.25">
      <c r="A6161">
        <v>1819219</v>
      </c>
      <c r="B6161">
        <v>1</v>
      </c>
      <c r="C6161" t="s">
        <v>80</v>
      </c>
      <c r="D6161" t="s">
        <v>93</v>
      </c>
      <c r="E6161" t="s">
        <v>131</v>
      </c>
      <c r="F6161" t="s">
        <v>17753</v>
      </c>
      <c r="G6161" t="s">
        <v>231</v>
      </c>
      <c r="H6161" t="s">
        <v>134</v>
      </c>
      <c r="I6161" t="s">
        <v>135</v>
      </c>
      <c r="J6161" t="s">
        <v>136</v>
      </c>
      <c r="K6161" t="s">
        <v>137</v>
      </c>
      <c r="L6161" t="s">
        <v>17754</v>
      </c>
      <c r="M6161" t="s">
        <v>17755</v>
      </c>
      <c r="N6161">
        <v>9.6202777770000001</v>
      </c>
      <c r="O6161">
        <v>0</v>
      </c>
      <c r="P6161">
        <v>1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2.1885805782646495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2.1885805782646495</v>
      </c>
    </row>
    <row r="6162" spans="1:31" x14ac:dyDescent="0.25">
      <c r="A6162">
        <v>1819362</v>
      </c>
      <c r="B6162">
        <v>1</v>
      </c>
      <c r="C6162" t="s">
        <v>80</v>
      </c>
      <c r="D6162" t="s">
        <v>100</v>
      </c>
      <c r="E6162" t="s">
        <v>146</v>
      </c>
      <c r="F6162" t="s">
        <v>17756</v>
      </c>
      <c r="G6162" t="s">
        <v>170</v>
      </c>
      <c r="H6162" t="s">
        <v>143</v>
      </c>
      <c r="I6162" t="s">
        <v>135</v>
      </c>
      <c r="J6162" t="s">
        <v>136</v>
      </c>
      <c r="K6162" t="s">
        <v>137</v>
      </c>
      <c r="L6162" t="s">
        <v>17757</v>
      </c>
      <c r="M6162" t="s">
        <v>17758</v>
      </c>
      <c r="N6162">
        <v>1.3997222220000001</v>
      </c>
      <c r="O6162">
        <v>0</v>
      </c>
      <c r="P6162">
        <v>534</v>
      </c>
      <c r="Q6162">
        <v>0</v>
      </c>
      <c r="R6162">
        <v>30</v>
      </c>
      <c r="S6162">
        <v>0</v>
      </c>
      <c r="T6162">
        <v>82</v>
      </c>
      <c r="U6162">
        <v>0</v>
      </c>
      <c r="V6162">
        <v>0</v>
      </c>
      <c r="W6162">
        <v>0</v>
      </c>
      <c r="X6162">
        <v>220.02244995033391</v>
      </c>
      <c r="Y6162">
        <v>0</v>
      </c>
      <c r="Z6162">
        <v>13.974748046552907</v>
      </c>
      <c r="AA6162">
        <v>0</v>
      </c>
      <c r="AB6162">
        <v>49.255421159385662</v>
      </c>
      <c r="AC6162">
        <v>0</v>
      </c>
      <c r="AD6162">
        <v>0</v>
      </c>
      <c r="AE6162">
        <v>283.25261915627249</v>
      </c>
    </row>
    <row r="6163" spans="1:31" x14ac:dyDescent="0.25">
      <c r="A6163">
        <v>1819196</v>
      </c>
      <c r="B6163">
        <v>1</v>
      </c>
      <c r="C6163" t="s">
        <v>80</v>
      </c>
      <c r="D6163" t="s">
        <v>103</v>
      </c>
      <c r="E6163" t="s">
        <v>193</v>
      </c>
      <c r="F6163" t="s">
        <v>17066</v>
      </c>
      <c r="G6163" t="s">
        <v>235</v>
      </c>
      <c r="H6163" t="s">
        <v>134</v>
      </c>
      <c r="I6163" t="s">
        <v>135</v>
      </c>
      <c r="J6163" t="s">
        <v>136</v>
      </c>
      <c r="K6163" t="s">
        <v>137</v>
      </c>
      <c r="L6163" t="s">
        <v>17759</v>
      </c>
      <c r="M6163" t="s">
        <v>17760</v>
      </c>
      <c r="N6163">
        <v>1.4524999999999999</v>
      </c>
      <c r="O6163">
        <v>0</v>
      </c>
      <c r="P6163">
        <v>228</v>
      </c>
      <c r="Q6163">
        <v>0</v>
      </c>
      <c r="R6163">
        <v>0</v>
      </c>
      <c r="S6163">
        <v>0</v>
      </c>
      <c r="T6163">
        <v>30</v>
      </c>
      <c r="U6163">
        <v>0</v>
      </c>
      <c r="V6163">
        <v>0</v>
      </c>
      <c r="W6163">
        <v>0</v>
      </c>
      <c r="X6163">
        <v>82.897142338055531</v>
      </c>
      <c r="Y6163">
        <v>0</v>
      </c>
      <c r="Z6163">
        <v>0</v>
      </c>
      <c r="AA6163">
        <v>0</v>
      </c>
      <c r="AB6163">
        <v>25.315454297510541</v>
      </c>
      <c r="AC6163">
        <v>0</v>
      </c>
      <c r="AD6163">
        <v>0</v>
      </c>
      <c r="AE6163">
        <v>108.21259663556607</v>
      </c>
    </row>
    <row r="6164" spans="1:31" x14ac:dyDescent="0.25">
      <c r="A6164">
        <v>1819339</v>
      </c>
      <c r="B6164">
        <v>1</v>
      </c>
      <c r="C6164" t="s">
        <v>80</v>
      </c>
      <c r="D6164" t="s">
        <v>99</v>
      </c>
      <c r="E6164" t="s">
        <v>131</v>
      </c>
      <c r="F6164" t="s">
        <v>17761</v>
      </c>
      <c r="G6164" t="s">
        <v>133</v>
      </c>
      <c r="H6164" t="s">
        <v>134</v>
      </c>
      <c r="I6164" t="s">
        <v>135</v>
      </c>
      <c r="J6164" t="s">
        <v>136</v>
      </c>
      <c r="K6164" t="s">
        <v>137</v>
      </c>
      <c r="L6164" t="s">
        <v>17762</v>
      </c>
      <c r="M6164" t="s">
        <v>17763</v>
      </c>
      <c r="N6164">
        <v>3.1038888880000002</v>
      </c>
      <c r="O6164">
        <v>0</v>
      </c>
      <c r="P6164">
        <v>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0.29933419255275001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0.29933419255275001</v>
      </c>
    </row>
    <row r="6165" spans="1:31" x14ac:dyDescent="0.25">
      <c r="A6165">
        <v>1819631</v>
      </c>
      <c r="B6165">
        <v>1</v>
      </c>
      <c r="C6165" t="s">
        <v>80</v>
      </c>
      <c r="D6165" t="s">
        <v>96</v>
      </c>
      <c r="E6165" t="s">
        <v>131</v>
      </c>
      <c r="F6165" t="s">
        <v>17764</v>
      </c>
      <c r="G6165" t="s">
        <v>231</v>
      </c>
      <c r="H6165" t="s">
        <v>134</v>
      </c>
      <c r="I6165" t="s">
        <v>135</v>
      </c>
      <c r="J6165" t="s">
        <v>136</v>
      </c>
      <c r="K6165" t="s">
        <v>137</v>
      </c>
      <c r="L6165" t="s">
        <v>17765</v>
      </c>
      <c r="M6165" t="s">
        <v>17766</v>
      </c>
      <c r="N6165">
        <v>3.4969444439999999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11.481604316844118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11.481604316844118</v>
      </c>
    </row>
    <row r="6166" spans="1:31" x14ac:dyDescent="0.25">
      <c r="A6166">
        <v>1819425</v>
      </c>
      <c r="B6166">
        <v>1</v>
      </c>
      <c r="C6166" t="s">
        <v>80</v>
      </c>
      <c r="D6166" t="s">
        <v>97</v>
      </c>
      <c r="E6166" t="s">
        <v>131</v>
      </c>
      <c r="F6166" t="s">
        <v>17767</v>
      </c>
      <c r="G6166" t="s">
        <v>133</v>
      </c>
      <c r="H6166" t="s">
        <v>134</v>
      </c>
      <c r="I6166" t="s">
        <v>135</v>
      </c>
      <c r="J6166" t="s">
        <v>136</v>
      </c>
      <c r="K6166" t="s">
        <v>137</v>
      </c>
      <c r="L6166" t="s">
        <v>17768</v>
      </c>
      <c r="M6166" t="s">
        <v>17769</v>
      </c>
      <c r="N6166">
        <v>1.268888888</v>
      </c>
      <c r="O6166">
        <v>0</v>
      </c>
      <c r="P6166">
        <v>17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9.0535202030769337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9.0535202030769337</v>
      </c>
    </row>
    <row r="6167" spans="1:31" x14ac:dyDescent="0.25">
      <c r="A6167">
        <v>1819634</v>
      </c>
      <c r="B6167">
        <v>1</v>
      </c>
      <c r="C6167" t="s">
        <v>81</v>
      </c>
      <c r="D6167" t="s">
        <v>112</v>
      </c>
      <c r="E6167" t="s">
        <v>146</v>
      </c>
      <c r="F6167" t="s">
        <v>17770</v>
      </c>
      <c r="G6167" t="s">
        <v>170</v>
      </c>
      <c r="H6167" t="s">
        <v>143</v>
      </c>
      <c r="I6167" t="s">
        <v>135</v>
      </c>
      <c r="J6167" t="s">
        <v>136</v>
      </c>
      <c r="K6167" t="s">
        <v>137</v>
      </c>
      <c r="L6167" t="s">
        <v>17771</v>
      </c>
      <c r="M6167" t="s">
        <v>17772</v>
      </c>
      <c r="N6167">
        <v>1.0977777769999999</v>
      </c>
      <c r="O6167">
        <v>0</v>
      </c>
      <c r="P6167">
        <v>24</v>
      </c>
      <c r="Q6167">
        <v>0</v>
      </c>
      <c r="R6167">
        <v>2</v>
      </c>
      <c r="S6167">
        <v>0</v>
      </c>
      <c r="T6167">
        <v>18</v>
      </c>
      <c r="U6167">
        <v>0</v>
      </c>
      <c r="V6167">
        <v>0</v>
      </c>
      <c r="W6167">
        <v>0</v>
      </c>
      <c r="X6167">
        <v>7.4468121100724076</v>
      </c>
      <c r="Y6167">
        <v>0</v>
      </c>
      <c r="Z6167">
        <v>0.40321719618122664</v>
      </c>
      <c r="AA6167">
        <v>0</v>
      </c>
      <c r="AB6167">
        <v>6.8891366645601693</v>
      </c>
      <c r="AC6167">
        <v>0</v>
      </c>
      <c r="AD6167">
        <v>0</v>
      </c>
      <c r="AE6167">
        <v>14.739165970813804</v>
      </c>
    </row>
    <row r="6168" spans="1:31" x14ac:dyDescent="0.25">
      <c r="A6168">
        <v>1819588</v>
      </c>
      <c r="B6168">
        <v>1</v>
      </c>
      <c r="C6168" t="s">
        <v>80</v>
      </c>
      <c r="D6168" t="s">
        <v>82</v>
      </c>
      <c r="E6168" t="s">
        <v>131</v>
      </c>
      <c r="F6168" t="s">
        <v>17773</v>
      </c>
      <c r="G6168" t="s">
        <v>773</v>
      </c>
      <c r="H6168" t="s">
        <v>134</v>
      </c>
      <c r="I6168" t="s">
        <v>135</v>
      </c>
      <c r="J6168" t="s">
        <v>136</v>
      </c>
      <c r="K6168" t="s">
        <v>137</v>
      </c>
      <c r="L6168" t="s">
        <v>17774</v>
      </c>
      <c r="M6168" t="s">
        <v>17775</v>
      </c>
      <c r="N6168">
        <v>1.4824999999999999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88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54.309217815501455</v>
      </c>
      <c r="AC6168">
        <v>0</v>
      </c>
      <c r="AD6168">
        <v>0</v>
      </c>
      <c r="AE6168">
        <v>54.309217815501455</v>
      </c>
    </row>
    <row r="6169" spans="1:31" x14ac:dyDescent="0.25">
      <c r="A6169">
        <v>1819216</v>
      </c>
      <c r="B6169">
        <v>1</v>
      </c>
      <c r="C6169" t="s">
        <v>80</v>
      </c>
      <c r="D6169" t="s">
        <v>90</v>
      </c>
      <c r="E6169" t="s">
        <v>193</v>
      </c>
      <c r="F6169" t="s">
        <v>17776</v>
      </c>
      <c r="G6169" t="s">
        <v>256</v>
      </c>
      <c r="H6169" t="s">
        <v>134</v>
      </c>
      <c r="I6169" t="s">
        <v>135</v>
      </c>
      <c r="J6169" t="s">
        <v>136</v>
      </c>
      <c r="K6169" t="s">
        <v>159</v>
      </c>
      <c r="L6169" t="s">
        <v>17777</v>
      </c>
      <c r="M6169" t="s">
        <v>17778</v>
      </c>
      <c r="N6169">
        <v>8.0977777769999992</v>
      </c>
      <c r="O6169">
        <v>0</v>
      </c>
      <c r="P6169">
        <v>387</v>
      </c>
      <c r="Q6169">
        <v>0</v>
      </c>
      <c r="R6169">
        <v>0</v>
      </c>
      <c r="S6169">
        <v>0</v>
      </c>
      <c r="T6169">
        <v>9</v>
      </c>
      <c r="U6169">
        <v>0</v>
      </c>
      <c r="V6169">
        <v>0</v>
      </c>
      <c r="W6169">
        <v>0</v>
      </c>
      <c r="X6169">
        <v>900.62474686334383</v>
      </c>
      <c r="Y6169">
        <v>0</v>
      </c>
      <c r="Z6169">
        <v>0</v>
      </c>
      <c r="AA6169">
        <v>0</v>
      </c>
      <c r="AB6169">
        <v>19.178443843476224</v>
      </c>
      <c r="AC6169">
        <v>0</v>
      </c>
      <c r="AD6169">
        <v>0</v>
      </c>
      <c r="AE6169">
        <v>919.80319070682003</v>
      </c>
    </row>
    <row r="6170" spans="1:31" x14ac:dyDescent="0.25">
      <c r="A6170">
        <v>1819442</v>
      </c>
      <c r="B6170">
        <v>1</v>
      </c>
      <c r="C6170" t="s">
        <v>80</v>
      </c>
      <c r="D6170" t="s">
        <v>93</v>
      </c>
      <c r="E6170" t="s">
        <v>131</v>
      </c>
      <c r="F6170" t="s">
        <v>17779</v>
      </c>
      <c r="G6170" t="s">
        <v>133</v>
      </c>
      <c r="H6170" t="s">
        <v>134</v>
      </c>
      <c r="I6170" t="s">
        <v>135</v>
      </c>
      <c r="J6170" t="s">
        <v>136</v>
      </c>
      <c r="K6170" t="s">
        <v>137</v>
      </c>
      <c r="L6170" t="s">
        <v>17780</v>
      </c>
      <c r="M6170" t="s">
        <v>17781</v>
      </c>
      <c r="N6170">
        <v>7.6111111109999996</v>
      </c>
      <c r="O6170">
        <v>0</v>
      </c>
      <c r="P6170">
        <v>9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10.459430605549731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10.459430605549731</v>
      </c>
    </row>
    <row r="6171" spans="1:31" x14ac:dyDescent="0.25">
      <c r="A6171">
        <v>1819594</v>
      </c>
      <c r="B6171">
        <v>1</v>
      </c>
      <c r="C6171" t="s">
        <v>80</v>
      </c>
      <c r="D6171" t="s">
        <v>98</v>
      </c>
      <c r="E6171" t="s">
        <v>131</v>
      </c>
      <c r="F6171" t="s">
        <v>17782</v>
      </c>
      <c r="G6171" t="s">
        <v>231</v>
      </c>
      <c r="H6171" t="s">
        <v>134</v>
      </c>
      <c r="I6171" t="s">
        <v>135</v>
      </c>
      <c r="J6171" t="s">
        <v>136</v>
      </c>
      <c r="K6171" t="s">
        <v>137</v>
      </c>
      <c r="L6171" t="s">
        <v>17783</v>
      </c>
      <c r="M6171" t="s">
        <v>17784</v>
      </c>
      <c r="N6171">
        <v>2.5894444440000002</v>
      </c>
      <c r="O6171">
        <v>0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0.21120175091975557</v>
      </c>
      <c r="AA6171">
        <v>0</v>
      </c>
      <c r="AB6171">
        <v>0</v>
      </c>
      <c r="AC6171">
        <v>0</v>
      </c>
      <c r="AD6171">
        <v>0</v>
      </c>
      <c r="AE6171">
        <v>0.21120175091975557</v>
      </c>
    </row>
    <row r="6172" spans="1:31" x14ac:dyDescent="0.25">
      <c r="A6172">
        <v>1819256</v>
      </c>
      <c r="B6172">
        <v>1</v>
      </c>
      <c r="C6172" t="s">
        <v>80</v>
      </c>
      <c r="D6172" t="s">
        <v>82</v>
      </c>
      <c r="E6172" t="s">
        <v>193</v>
      </c>
      <c r="F6172" t="s">
        <v>17785</v>
      </c>
      <c r="G6172" t="s">
        <v>263</v>
      </c>
      <c r="H6172" t="s">
        <v>134</v>
      </c>
      <c r="I6172" t="s">
        <v>135</v>
      </c>
      <c r="J6172" t="s">
        <v>136</v>
      </c>
      <c r="K6172" t="s">
        <v>159</v>
      </c>
      <c r="L6172" t="s">
        <v>17786</v>
      </c>
      <c r="M6172" t="s">
        <v>17787</v>
      </c>
      <c r="N6172">
        <v>2.227777777</v>
      </c>
      <c r="O6172">
        <v>0</v>
      </c>
      <c r="P6172">
        <v>22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11.825296275536948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11.825296275536948</v>
      </c>
    </row>
    <row r="6173" spans="1:31" x14ac:dyDescent="0.25">
      <c r="A6173">
        <v>1819508</v>
      </c>
      <c r="B6173">
        <v>1</v>
      </c>
      <c r="C6173" t="s">
        <v>80</v>
      </c>
      <c r="D6173" t="s">
        <v>92</v>
      </c>
      <c r="E6173" t="s">
        <v>131</v>
      </c>
      <c r="F6173" t="s">
        <v>17788</v>
      </c>
      <c r="G6173" t="s">
        <v>231</v>
      </c>
      <c r="H6173" t="s">
        <v>134</v>
      </c>
      <c r="I6173" t="s">
        <v>135</v>
      </c>
      <c r="J6173" t="s">
        <v>136</v>
      </c>
      <c r="K6173" t="s">
        <v>137</v>
      </c>
      <c r="L6173" t="s">
        <v>17789</v>
      </c>
      <c r="M6173" t="s">
        <v>17790</v>
      </c>
      <c r="N6173">
        <v>4.2155555549999999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3.068163329306111E-2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3.068163329306111E-2</v>
      </c>
    </row>
    <row r="6174" spans="1:31" x14ac:dyDescent="0.25">
      <c r="A6174">
        <v>1819150</v>
      </c>
      <c r="B6174">
        <v>1</v>
      </c>
      <c r="C6174" t="s">
        <v>80</v>
      </c>
      <c r="D6174" t="s">
        <v>87</v>
      </c>
      <c r="E6174" t="s">
        <v>176</v>
      </c>
      <c r="F6174" t="s">
        <v>17362</v>
      </c>
      <c r="G6174" t="s">
        <v>142</v>
      </c>
      <c r="H6174" t="s">
        <v>143</v>
      </c>
      <c r="I6174" t="s">
        <v>135</v>
      </c>
      <c r="J6174" t="s">
        <v>136</v>
      </c>
      <c r="K6174" t="s">
        <v>137</v>
      </c>
      <c r="L6174" t="s">
        <v>17791</v>
      </c>
      <c r="M6174" t="s">
        <v>17792</v>
      </c>
      <c r="N6174">
        <v>0.34888888800000001</v>
      </c>
      <c r="O6174">
        <v>0</v>
      </c>
      <c r="P6174">
        <v>1441</v>
      </c>
      <c r="Q6174">
        <v>0</v>
      </c>
      <c r="R6174">
        <v>0</v>
      </c>
      <c r="S6174">
        <v>30</v>
      </c>
      <c r="T6174">
        <v>234</v>
      </c>
      <c r="U6174">
        <v>23</v>
      </c>
      <c r="V6174">
        <v>24</v>
      </c>
      <c r="W6174">
        <v>0</v>
      </c>
      <c r="X6174">
        <v>91.08197392380076</v>
      </c>
      <c r="Y6174">
        <v>0</v>
      </c>
      <c r="Z6174">
        <v>0</v>
      </c>
      <c r="AA6174">
        <v>262.31698877638587</v>
      </c>
      <c r="AB6174">
        <v>117.3076020309552</v>
      </c>
      <c r="AC6174">
        <v>204.15489716988191</v>
      </c>
      <c r="AD6174">
        <v>68.067497484644207</v>
      </c>
      <c r="AE6174">
        <v>742.92895938566789</v>
      </c>
    </row>
    <row r="6175" spans="1:31" x14ac:dyDescent="0.25">
      <c r="A6175">
        <v>1819342</v>
      </c>
      <c r="B6175">
        <v>1</v>
      </c>
      <c r="C6175" t="s">
        <v>80</v>
      </c>
      <c r="D6175" t="s">
        <v>104</v>
      </c>
      <c r="E6175" t="s">
        <v>140</v>
      </c>
      <c r="F6175" t="s">
        <v>17793</v>
      </c>
      <c r="G6175" t="s">
        <v>142</v>
      </c>
      <c r="H6175" t="s">
        <v>143</v>
      </c>
      <c r="I6175" t="s">
        <v>135</v>
      </c>
      <c r="J6175" t="s">
        <v>136</v>
      </c>
      <c r="K6175" t="s">
        <v>137</v>
      </c>
      <c r="L6175" t="s">
        <v>17794</v>
      </c>
      <c r="M6175" t="s">
        <v>17795</v>
      </c>
      <c r="N6175">
        <v>1.2122222220000001</v>
      </c>
      <c r="O6175">
        <v>0</v>
      </c>
      <c r="P6175">
        <v>250</v>
      </c>
      <c r="Q6175">
        <v>3</v>
      </c>
      <c r="R6175">
        <v>12</v>
      </c>
      <c r="S6175">
        <v>1</v>
      </c>
      <c r="T6175">
        <v>20</v>
      </c>
      <c r="U6175">
        <v>1</v>
      </c>
      <c r="V6175">
        <v>0</v>
      </c>
      <c r="W6175">
        <v>0</v>
      </c>
      <c r="X6175">
        <v>68.59635410700848</v>
      </c>
      <c r="Y6175">
        <v>83.049473599819947</v>
      </c>
      <c r="Z6175">
        <v>3.0989775303311222</v>
      </c>
      <c r="AA6175">
        <v>35.432698876476394</v>
      </c>
      <c r="AB6175">
        <v>12.004808683767603</v>
      </c>
      <c r="AC6175">
        <v>82.641465573772663</v>
      </c>
      <c r="AD6175">
        <v>0</v>
      </c>
      <c r="AE6175">
        <v>284.82377837117622</v>
      </c>
    </row>
    <row r="6176" spans="1:31" x14ac:dyDescent="0.25">
      <c r="A6176">
        <v>1819465</v>
      </c>
      <c r="B6176">
        <v>1</v>
      </c>
      <c r="C6176" t="s">
        <v>80</v>
      </c>
      <c r="D6176" t="s">
        <v>106</v>
      </c>
      <c r="E6176" t="s">
        <v>146</v>
      </c>
      <c r="F6176" t="s">
        <v>17796</v>
      </c>
      <c r="G6176" t="s">
        <v>170</v>
      </c>
      <c r="H6176" t="s">
        <v>143</v>
      </c>
      <c r="I6176" t="s">
        <v>135</v>
      </c>
      <c r="J6176" t="s">
        <v>136</v>
      </c>
      <c r="K6176" t="s">
        <v>137</v>
      </c>
      <c r="L6176" t="s">
        <v>17797</v>
      </c>
      <c r="M6176" t="s">
        <v>17798</v>
      </c>
      <c r="N6176">
        <v>4.8083333330000002</v>
      </c>
      <c r="O6176">
        <v>0</v>
      </c>
      <c r="P6176">
        <v>1</v>
      </c>
      <c r="Q6176">
        <v>0</v>
      </c>
      <c r="R6176">
        <v>18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7.1123267566160449</v>
      </c>
      <c r="Y6176">
        <v>0</v>
      </c>
      <c r="Z6176">
        <v>66.262579737352652</v>
      </c>
      <c r="AA6176">
        <v>0</v>
      </c>
      <c r="AB6176">
        <v>0</v>
      </c>
      <c r="AC6176">
        <v>0</v>
      </c>
      <c r="AD6176">
        <v>0</v>
      </c>
      <c r="AE6176">
        <v>73.374906493968695</v>
      </c>
    </row>
    <row r="6177" spans="1:31" x14ac:dyDescent="0.25">
      <c r="A6177">
        <v>1819571</v>
      </c>
      <c r="B6177">
        <v>1</v>
      </c>
      <c r="C6177" t="s">
        <v>80</v>
      </c>
      <c r="D6177" t="s">
        <v>106</v>
      </c>
      <c r="E6177" t="s">
        <v>131</v>
      </c>
      <c r="F6177" t="s">
        <v>17799</v>
      </c>
      <c r="G6177" t="s">
        <v>231</v>
      </c>
      <c r="H6177" t="s">
        <v>134</v>
      </c>
      <c r="I6177" t="s">
        <v>135</v>
      </c>
      <c r="J6177" t="s">
        <v>136</v>
      </c>
      <c r="K6177" t="s">
        <v>137</v>
      </c>
      <c r="L6177" t="s">
        <v>17800</v>
      </c>
      <c r="M6177" t="s">
        <v>17801</v>
      </c>
      <c r="N6177">
        <v>2.335</v>
      </c>
      <c r="O6177">
        <v>0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</row>
    <row r="6178" spans="1:31" x14ac:dyDescent="0.25">
      <c r="A6178">
        <v>1819322</v>
      </c>
      <c r="B6178">
        <v>1</v>
      </c>
      <c r="C6178" t="s">
        <v>81</v>
      </c>
      <c r="D6178" t="s">
        <v>115</v>
      </c>
      <c r="E6178" t="s">
        <v>146</v>
      </c>
      <c r="F6178" t="s">
        <v>17802</v>
      </c>
      <c r="G6178" t="s">
        <v>256</v>
      </c>
      <c r="H6178" t="s">
        <v>143</v>
      </c>
      <c r="I6178" t="s">
        <v>135</v>
      </c>
      <c r="J6178" t="s">
        <v>136</v>
      </c>
      <c r="K6178" t="s">
        <v>159</v>
      </c>
      <c r="L6178" t="s">
        <v>17803</v>
      </c>
      <c r="M6178" t="s">
        <v>17804</v>
      </c>
      <c r="N6178">
        <v>1.1375944440000001</v>
      </c>
      <c r="O6178">
        <v>0</v>
      </c>
      <c r="P6178">
        <v>27</v>
      </c>
      <c r="Q6178">
        <v>2</v>
      </c>
      <c r="R6178">
        <v>3</v>
      </c>
      <c r="S6178">
        <v>1</v>
      </c>
      <c r="T6178">
        <v>0</v>
      </c>
      <c r="U6178">
        <v>0</v>
      </c>
      <c r="V6178">
        <v>0</v>
      </c>
      <c r="W6178">
        <v>0</v>
      </c>
      <c r="X6178">
        <v>4.0165048994399406</v>
      </c>
      <c r="Y6178">
        <v>8.3429358016306931</v>
      </c>
      <c r="Z6178">
        <v>0.19559014149232837</v>
      </c>
      <c r="AA6178">
        <v>1.2901942653538749</v>
      </c>
      <c r="AB6178">
        <v>0</v>
      </c>
      <c r="AC6178">
        <v>0</v>
      </c>
      <c r="AD6178">
        <v>0</v>
      </c>
      <c r="AE6178">
        <v>13.845225107916837</v>
      </c>
    </row>
    <row r="6179" spans="1:31" x14ac:dyDescent="0.25">
      <c r="A6179">
        <v>1819379</v>
      </c>
      <c r="B6179">
        <v>1</v>
      </c>
      <c r="C6179" t="s">
        <v>80</v>
      </c>
      <c r="D6179" t="s">
        <v>97</v>
      </c>
      <c r="E6179" t="s">
        <v>131</v>
      </c>
      <c r="F6179" t="s">
        <v>17805</v>
      </c>
      <c r="G6179" t="s">
        <v>231</v>
      </c>
      <c r="H6179" t="s">
        <v>134</v>
      </c>
      <c r="I6179" t="s">
        <v>135</v>
      </c>
      <c r="J6179" t="s">
        <v>136</v>
      </c>
      <c r="K6179" t="s">
        <v>137</v>
      </c>
      <c r="L6179" t="s">
        <v>17806</v>
      </c>
      <c r="M6179" t="s">
        <v>17807</v>
      </c>
      <c r="N6179">
        <v>3.2652777770000001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2</v>
      </c>
      <c r="U6179">
        <v>0</v>
      </c>
      <c r="V6179">
        <v>0</v>
      </c>
      <c r="W6179">
        <v>0</v>
      </c>
      <c r="X6179">
        <v>7.72921890211625E-2</v>
      </c>
      <c r="Y6179">
        <v>0</v>
      </c>
      <c r="Z6179">
        <v>0</v>
      </c>
      <c r="AA6179">
        <v>0</v>
      </c>
      <c r="AB6179">
        <v>1.3444924307462085</v>
      </c>
      <c r="AC6179">
        <v>0</v>
      </c>
      <c r="AD6179">
        <v>0</v>
      </c>
      <c r="AE6179">
        <v>1.4217846197673709</v>
      </c>
    </row>
    <row r="6180" spans="1:31" x14ac:dyDescent="0.25">
      <c r="A6180">
        <v>1819528</v>
      </c>
      <c r="B6180">
        <v>1</v>
      </c>
      <c r="C6180" t="s">
        <v>80</v>
      </c>
      <c r="D6180" t="s">
        <v>104</v>
      </c>
      <c r="E6180" t="s">
        <v>131</v>
      </c>
      <c r="F6180" t="s">
        <v>17808</v>
      </c>
      <c r="G6180" t="s">
        <v>148</v>
      </c>
      <c r="H6180" t="s">
        <v>134</v>
      </c>
      <c r="I6180" t="s">
        <v>135</v>
      </c>
      <c r="J6180" t="s">
        <v>136</v>
      </c>
      <c r="K6180" t="s">
        <v>137</v>
      </c>
      <c r="L6180" t="s">
        <v>17809</v>
      </c>
      <c r="M6180" t="s">
        <v>17810</v>
      </c>
      <c r="N6180">
        <v>1.542777777</v>
      </c>
      <c r="O6180">
        <v>0</v>
      </c>
      <c r="P6180">
        <v>4</v>
      </c>
      <c r="Q6180">
        <v>0</v>
      </c>
      <c r="R6180">
        <v>0</v>
      </c>
      <c r="S6180">
        <v>0</v>
      </c>
      <c r="T6180">
        <v>3</v>
      </c>
      <c r="U6180">
        <v>0</v>
      </c>
      <c r="V6180">
        <v>0</v>
      </c>
      <c r="W6180">
        <v>0</v>
      </c>
      <c r="X6180">
        <v>2.0148934358038968</v>
      </c>
      <c r="Y6180">
        <v>0</v>
      </c>
      <c r="Z6180">
        <v>0</v>
      </c>
      <c r="AA6180">
        <v>0</v>
      </c>
      <c r="AB6180">
        <v>3.9874052445919048</v>
      </c>
      <c r="AC6180">
        <v>0</v>
      </c>
      <c r="AD6180">
        <v>0</v>
      </c>
      <c r="AE6180">
        <v>6.0022986803958016</v>
      </c>
    </row>
    <row r="6181" spans="1:31" x14ac:dyDescent="0.25">
      <c r="A6181">
        <v>1819637</v>
      </c>
      <c r="B6181">
        <v>1</v>
      </c>
      <c r="C6181" t="s">
        <v>80</v>
      </c>
      <c r="D6181" t="s">
        <v>95</v>
      </c>
      <c r="E6181" t="s">
        <v>326</v>
      </c>
      <c r="F6181" t="s">
        <v>17811</v>
      </c>
      <c r="G6181" t="s">
        <v>279</v>
      </c>
      <c r="H6181" t="s">
        <v>134</v>
      </c>
      <c r="I6181" t="s">
        <v>135</v>
      </c>
      <c r="J6181" t="s">
        <v>136</v>
      </c>
      <c r="K6181" t="s">
        <v>137</v>
      </c>
      <c r="L6181" t="s">
        <v>17812</v>
      </c>
      <c r="M6181" t="s">
        <v>17813</v>
      </c>
      <c r="N6181">
        <v>0.23527777699999999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4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0.84310965922106695</v>
      </c>
      <c r="AC6181">
        <v>0</v>
      </c>
      <c r="AD6181">
        <v>0</v>
      </c>
      <c r="AE6181">
        <v>0.84310965922106695</v>
      </c>
    </row>
    <row r="6182" spans="1:31" x14ac:dyDescent="0.25">
      <c r="A6182">
        <v>1819142</v>
      </c>
      <c r="B6182">
        <v>1</v>
      </c>
      <c r="C6182" t="s">
        <v>80</v>
      </c>
      <c r="D6182" t="s">
        <v>85</v>
      </c>
      <c r="E6182" t="s">
        <v>131</v>
      </c>
      <c r="F6182" t="s">
        <v>17814</v>
      </c>
      <c r="G6182" t="s">
        <v>133</v>
      </c>
      <c r="H6182" t="s">
        <v>134</v>
      </c>
      <c r="I6182" t="s">
        <v>135</v>
      </c>
      <c r="J6182" t="s">
        <v>136</v>
      </c>
      <c r="K6182" t="s">
        <v>137</v>
      </c>
      <c r="L6182" t="s">
        <v>17815</v>
      </c>
      <c r="M6182" t="s">
        <v>17816</v>
      </c>
      <c r="N6182">
        <v>2.093611111</v>
      </c>
      <c r="O6182">
        <v>0</v>
      </c>
      <c r="P6182">
        <v>11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2.8309645473358338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2.8309645473358338</v>
      </c>
    </row>
    <row r="6183" spans="1:31" x14ac:dyDescent="0.25">
      <c r="A6183">
        <v>1819537</v>
      </c>
      <c r="B6183">
        <v>1</v>
      </c>
      <c r="C6183" t="s">
        <v>80</v>
      </c>
      <c r="D6183" t="s">
        <v>86</v>
      </c>
      <c r="E6183" t="s">
        <v>131</v>
      </c>
      <c r="F6183" t="s">
        <v>17817</v>
      </c>
      <c r="G6183" t="s">
        <v>231</v>
      </c>
      <c r="H6183" t="s">
        <v>134</v>
      </c>
      <c r="I6183" t="s">
        <v>135</v>
      </c>
      <c r="J6183" t="s">
        <v>136</v>
      </c>
      <c r="K6183" t="s">
        <v>137</v>
      </c>
      <c r="L6183" t="s">
        <v>17818</v>
      </c>
      <c r="M6183" t="s">
        <v>17717</v>
      </c>
      <c r="N6183">
        <v>4.9852777770000003</v>
      </c>
      <c r="O6183">
        <v>0</v>
      </c>
      <c r="P6183">
        <v>2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4.2943872320329497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4.2943872320329497</v>
      </c>
    </row>
    <row r="6184" spans="1:31" x14ac:dyDescent="0.25">
      <c r="A6184">
        <v>1819560</v>
      </c>
      <c r="B6184">
        <v>1</v>
      </c>
      <c r="C6184" t="s">
        <v>80</v>
      </c>
      <c r="D6184" t="s">
        <v>110</v>
      </c>
      <c r="E6184" t="s">
        <v>193</v>
      </c>
      <c r="F6184" t="s">
        <v>17819</v>
      </c>
      <c r="G6184" t="s">
        <v>235</v>
      </c>
      <c r="H6184" t="s">
        <v>134</v>
      </c>
      <c r="I6184" t="s">
        <v>135</v>
      </c>
      <c r="J6184" t="s">
        <v>136</v>
      </c>
      <c r="K6184" t="s">
        <v>137</v>
      </c>
      <c r="L6184" t="s">
        <v>17820</v>
      </c>
      <c r="M6184" t="s">
        <v>17821</v>
      </c>
      <c r="N6184">
        <v>0.79083333300000003</v>
      </c>
      <c r="O6184">
        <v>0</v>
      </c>
      <c r="P6184">
        <v>97</v>
      </c>
      <c r="Q6184">
        <v>0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0</v>
      </c>
      <c r="X6184">
        <v>22.344360376195439</v>
      </c>
      <c r="Y6184">
        <v>0</v>
      </c>
      <c r="Z6184">
        <v>0</v>
      </c>
      <c r="AA6184">
        <v>0</v>
      </c>
      <c r="AB6184">
        <v>8.4281072407458336E-3</v>
      </c>
      <c r="AC6184">
        <v>0</v>
      </c>
      <c r="AD6184">
        <v>0</v>
      </c>
      <c r="AE6184">
        <v>22.352788483436186</v>
      </c>
    </row>
    <row r="6185" spans="1:31" x14ac:dyDescent="0.25">
      <c r="A6185">
        <v>1819643</v>
      </c>
      <c r="B6185">
        <v>1</v>
      </c>
      <c r="C6185" t="s">
        <v>80</v>
      </c>
      <c r="D6185" t="s">
        <v>93</v>
      </c>
      <c r="E6185" t="s">
        <v>193</v>
      </c>
      <c r="F6185" t="s">
        <v>1372</v>
      </c>
      <c r="G6185" t="s">
        <v>6665</v>
      </c>
      <c r="H6185" t="s">
        <v>134</v>
      </c>
      <c r="I6185" t="s">
        <v>135</v>
      </c>
      <c r="J6185" t="s">
        <v>136</v>
      </c>
      <c r="K6185" t="s">
        <v>137</v>
      </c>
      <c r="L6185" t="s">
        <v>17822</v>
      </c>
      <c r="M6185" t="s">
        <v>17823</v>
      </c>
      <c r="N6185">
        <v>1.098055555</v>
      </c>
      <c r="O6185">
        <v>0</v>
      </c>
      <c r="P6185">
        <v>1</v>
      </c>
      <c r="Q6185">
        <v>0</v>
      </c>
      <c r="R6185">
        <v>7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1.2498195617222224E-4</v>
      </c>
      <c r="Y6185">
        <v>0</v>
      </c>
      <c r="Z6185">
        <v>12.922689061981917</v>
      </c>
      <c r="AA6185">
        <v>0</v>
      </c>
      <c r="AB6185">
        <v>2.124567096927275</v>
      </c>
      <c r="AC6185">
        <v>0</v>
      </c>
      <c r="AD6185">
        <v>0</v>
      </c>
      <c r="AE6185">
        <v>15.047381140865365</v>
      </c>
    </row>
    <row r="6186" spans="1:31" x14ac:dyDescent="0.25">
      <c r="A6186">
        <v>1819345</v>
      </c>
      <c r="B6186">
        <v>1</v>
      </c>
      <c r="C6186" t="s">
        <v>80</v>
      </c>
      <c r="D6186" t="s">
        <v>103</v>
      </c>
      <c r="E6186" t="s">
        <v>131</v>
      </c>
      <c r="F6186" t="s">
        <v>17824</v>
      </c>
      <c r="G6186" t="s">
        <v>148</v>
      </c>
      <c r="H6186" t="s">
        <v>134</v>
      </c>
      <c r="I6186" t="s">
        <v>135</v>
      </c>
      <c r="J6186" t="s">
        <v>136</v>
      </c>
      <c r="K6186" t="s">
        <v>137</v>
      </c>
      <c r="L6186" t="s">
        <v>17825</v>
      </c>
      <c r="M6186" t="s">
        <v>17826</v>
      </c>
      <c r="N6186">
        <v>5.4275000000000002</v>
      </c>
      <c r="O6186">
        <v>0</v>
      </c>
      <c r="P6186">
        <v>6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7.4937224226366679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7.4937224226366679</v>
      </c>
    </row>
    <row r="6187" spans="1:31" x14ac:dyDescent="0.25">
      <c r="A6187">
        <v>1819205</v>
      </c>
      <c r="B6187">
        <v>1</v>
      </c>
      <c r="C6187" t="s">
        <v>81</v>
      </c>
      <c r="D6187" t="s">
        <v>116</v>
      </c>
      <c r="E6187" t="s">
        <v>326</v>
      </c>
      <c r="F6187" t="s">
        <v>17827</v>
      </c>
      <c r="G6187" t="s">
        <v>256</v>
      </c>
      <c r="H6187" t="s">
        <v>134</v>
      </c>
      <c r="I6187" t="s">
        <v>135</v>
      </c>
      <c r="J6187" t="s">
        <v>136</v>
      </c>
      <c r="K6187" t="s">
        <v>159</v>
      </c>
      <c r="L6187" t="s">
        <v>17828</v>
      </c>
      <c r="M6187" t="s">
        <v>17829</v>
      </c>
      <c r="N6187">
        <v>3.1829063880000001</v>
      </c>
      <c r="O6187">
        <v>0</v>
      </c>
      <c r="P6187">
        <v>27</v>
      </c>
      <c r="Q6187">
        <v>0</v>
      </c>
      <c r="R6187">
        <v>0</v>
      </c>
      <c r="S6187">
        <v>0</v>
      </c>
      <c r="T6187">
        <v>7</v>
      </c>
      <c r="U6187">
        <v>0</v>
      </c>
      <c r="V6187">
        <v>0</v>
      </c>
      <c r="W6187">
        <v>0</v>
      </c>
      <c r="X6187">
        <v>21.841149515506331</v>
      </c>
      <c r="Y6187">
        <v>0</v>
      </c>
      <c r="Z6187">
        <v>0</v>
      </c>
      <c r="AA6187">
        <v>0</v>
      </c>
      <c r="AB6187">
        <v>4.3945629839542377</v>
      </c>
      <c r="AC6187">
        <v>0</v>
      </c>
      <c r="AD6187">
        <v>0</v>
      </c>
      <c r="AE6187">
        <v>26.235712499460568</v>
      </c>
    </row>
    <row r="6188" spans="1:31" x14ac:dyDescent="0.25">
      <c r="A6188">
        <v>1819411</v>
      </c>
      <c r="B6188">
        <v>1</v>
      </c>
      <c r="C6188" t="s">
        <v>80</v>
      </c>
      <c r="D6188" t="s">
        <v>94</v>
      </c>
      <c r="E6188" t="s">
        <v>291</v>
      </c>
      <c r="F6188" t="s">
        <v>17830</v>
      </c>
      <c r="G6188" t="s">
        <v>263</v>
      </c>
      <c r="H6188" t="s">
        <v>134</v>
      </c>
      <c r="I6188" t="s">
        <v>135</v>
      </c>
      <c r="J6188" t="s">
        <v>136</v>
      </c>
      <c r="K6188" t="s">
        <v>159</v>
      </c>
      <c r="L6188" t="s">
        <v>17831</v>
      </c>
      <c r="M6188" t="s">
        <v>17832</v>
      </c>
      <c r="N6188">
        <v>1.383534166</v>
      </c>
      <c r="O6188">
        <v>0</v>
      </c>
      <c r="P6188">
        <v>81</v>
      </c>
      <c r="Q6188">
        <v>0</v>
      </c>
      <c r="R6188">
        <v>7</v>
      </c>
      <c r="S6188">
        <v>0</v>
      </c>
      <c r="T6188">
        <v>9</v>
      </c>
      <c r="U6188">
        <v>0</v>
      </c>
      <c r="V6188">
        <v>0</v>
      </c>
      <c r="W6188">
        <v>0</v>
      </c>
      <c r="X6188">
        <v>16.972591843347907</v>
      </c>
      <c r="Y6188">
        <v>0</v>
      </c>
      <c r="Z6188">
        <v>2.1989776098824878</v>
      </c>
      <c r="AA6188">
        <v>0</v>
      </c>
      <c r="AB6188">
        <v>10.258975287555334</v>
      </c>
      <c r="AC6188">
        <v>0</v>
      </c>
      <c r="AD6188">
        <v>0</v>
      </c>
      <c r="AE6188">
        <v>29.430544740785727</v>
      </c>
    </row>
    <row r="6189" spans="1:31" x14ac:dyDescent="0.25">
      <c r="A6189">
        <v>1819580</v>
      </c>
      <c r="B6189">
        <v>1</v>
      </c>
      <c r="C6189" t="s">
        <v>80</v>
      </c>
      <c r="D6189" t="s">
        <v>96</v>
      </c>
      <c r="E6189" t="s">
        <v>131</v>
      </c>
      <c r="F6189" t="s">
        <v>17833</v>
      </c>
      <c r="G6189" t="s">
        <v>148</v>
      </c>
      <c r="H6189" t="s">
        <v>134</v>
      </c>
      <c r="I6189" t="s">
        <v>135</v>
      </c>
      <c r="J6189" t="s">
        <v>136</v>
      </c>
      <c r="K6189" t="s">
        <v>137</v>
      </c>
      <c r="L6189" t="s">
        <v>17834</v>
      </c>
      <c r="M6189" t="s">
        <v>17835</v>
      </c>
      <c r="N6189">
        <v>3.0277777769999998</v>
      </c>
      <c r="O6189">
        <v>0</v>
      </c>
      <c r="P6189">
        <v>2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1.4291299011912566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1.4291299011912566</v>
      </c>
    </row>
    <row r="6190" spans="1:31" x14ac:dyDescent="0.25">
      <c r="A6190">
        <v>1819368</v>
      </c>
      <c r="B6190">
        <v>1</v>
      </c>
      <c r="C6190" t="s">
        <v>81</v>
      </c>
      <c r="D6190" t="s">
        <v>122</v>
      </c>
      <c r="E6190" t="s">
        <v>131</v>
      </c>
      <c r="F6190" t="s">
        <v>17836</v>
      </c>
      <c r="G6190" t="s">
        <v>231</v>
      </c>
      <c r="H6190" t="s">
        <v>134</v>
      </c>
      <c r="I6190" t="s">
        <v>135</v>
      </c>
      <c r="J6190" t="s">
        <v>136</v>
      </c>
      <c r="K6190" t="s">
        <v>137</v>
      </c>
      <c r="L6190" t="s">
        <v>17837</v>
      </c>
      <c r="M6190" t="s">
        <v>17838</v>
      </c>
      <c r="N6190">
        <v>1.035555555</v>
      </c>
      <c r="O6190">
        <v>0</v>
      </c>
      <c r="P6190">
        <v>7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1.0383055311724823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1.0383055311724823</v>
      </c>
    </row>
    <row r="6191" spans="1:31" x14ac:dyDescent="0.25">
      <c r="A6191">
        <v>1819268</v>
      </c>
      <c r="B6191">
        <v>1</v>
      </c>
      <c r="C6191" t="s">
        <v>80</v>
      </c>
      <c r="D6191" t="s">
        <v>94</v>
      </c>
      <c r="E6191" t="s">
        <v>291</v>
      </c>
      <c r="F6191" t="s">
        <v>17839</v>
      </c>
      <c r="G6191" t="s">
        <v>726</v>
      </c>
      <c r="H6191" t="s">
        <v>134</v>
      </c>
      <c r="I6191" t="s">
        <v>135</v>
      </c>
      <c r="J6191" t="s">
        <v>136</v>
      </c>
      <c r="K6191" t="s">
        <v>137</v>
      </c>
      <c r="L6191" t="s">
        <v>17840</v>
      </c>
      <c r="M6191" t="s">
        <v>17841</v>
      </c>
      <c r="N6191">
        <v>0.68</v>
      </c>
      <c r="O6191">
        <v>0</v>
      </c>
      <c r="P6191">
        <v>136</v>
      </c>
      <c r="Q6191">
        <v>0</v>
      </c>
      <c r="R6191">
        <v>1</v>
      </c>
      <c r="S6191">
        <v>0</v>
      </c>
      <c r="T6191">
        <v>19</v>
      </c>
      <c r="U6191">
        <v>0</v>
      </c>
      <c r="V6191">
        <v>0</v>
      </c>
      <c r="W6191">
        <v>0</v>
      </c>
      <c r="X6191">
        <v>11.120129395407123</v>
      </c>
      <c r="Y6191">
        <v>0</v>
      </c>
      <c r="Z6191">
        <v>2.3319470479200004E-3</v>
      </c>
      <c r="AA6191">
        <v>0</v>
      </c>
      <c r="AB6191">
        <v>7.0023444356737201</v>
      </c>
      <c r="AC6191">
        <v>0</v>
      </c>
      <c r="AD6191">
        <v>0</v>
      </c>
      <c r="AE6191">
        <v>18.124805778128763</v>
      </c>
    </row>
    <row r="6192" spans="1:31" x14ac:dyDescent="0.25">
      <c r="A6192">
        <v>1819288</v>
      </c>
      <c r="B6192">
        <v>1</v>
      </c>
      <c r="C6192" t="s">
        <v>80</v>
      </c>
      <c r="D6192" t="s">
        <v>99</v>
      </c>
      <c r="E6192" t="s">
        <v>176</v>
      </c>
      <c r="F6192" t="s">
        <v>17842</v>
      </c>
      <c r="G6192" t="s">
        <v>263</v>
      </c>
      <c r="H6192" t="s">
        <v>143</v>
      </c>
      <c r="I6192" t="s">
        <v>135</v>
      </c>
      <c r="J6192" t="s">
        <v>136</v>
      </c>
      <c r="K6192" t="s">
        <v>159</v>
      </c>
      <c r="L6192" t="s">
        <v>17843</v>
      </c>
      <c r="M6192" t="s">
        <v>17844</v>
      </c>
      <c r="N6192">
        <v>1.5533925</v>
      </c>
      <c r="O6192">
        <v>0</v>
      </c>
      <c r="P6192">
        <v>0</v>
      </c>
      <c r="Q6192">
        <v>0</v>
      </c>
      <c r="R6192">
        <v>0</v>
      </c>
      <c r="S6192">
        <v>7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327.78948157196692</v>
      </c>
      <c r="AB6192">
        <v>0</v>
      </c>
      <c r="AC6192">
        <v>0</v>
      </c>
      <c r="AD6192">
        <v>0</v>
      </c>
      <c r="AE6192">
        <v>327.78948157196692</v>
      </c>
    </row>
    <row r="6193" spans="1:31" x14ac:dyDescent="0.25">
      <c r="A6193">
        <v>1819617</v>
      </c>
      <c r="B6193">
        <v>1</v>
      </c>
      <c r="C6193" t="s">
        <v>80</v>
      </c>
      <c r="D6193" t="s">
        <v>93</v>
      </c>
      <c r="E6193" t="s">
        <v>176</v>
      </c>
      <c r="F6193" t="s">
        <v>16958</v>
      </c>
      <c r="G6193" t="s">
        <v>142</v>
      </c>
      <c r="H6193" t="s">
        <v>143</v>
      </c>
      <c r="I6193" t="s">
        <v>135</v>
      </c>
      <c r="J6193" t="s">
        <v>136</v>
      </c>
      <c r="K6193" t="s">
        <v>137</v>
      </c>
      <c r="L6193" t="s">
        <v>17845</v>
      </c>
      <c r="M6193" t="s">
        <v>17846</v>
      </c>
      <c r="N6193">
        <v>0.64416666600000005</v>
      </c>
      <c r="O6193">
        <v>4</v>
      </c>
      <c r="P6193">
        <v>3312</v>
      </c>
      <c r="Q6193">
        <v>100</v>
      </c>
      <c r="R6193">
        <v>837</v>
      </c>
      <c r="S6193">
        <v>45</v>
      </c>
      <c r="T6193">
        <v>695</v>
      </c>
      <c r="U6193">
        <v>2</v>
      </c>
      <c r="V6193">
        <v>1</v>
      </c>
      <c r="W6193">
        <v>2.1402621977150753</v>
      </c>
      <c r="X6193">
        <v>437.46093921907396</v>
      </c>
      <c r="Y6193">
        <v>425.84653859599223</v>
      </c>
      <c r="Z6193">
        <v>646.53650440297326</v>
      </c>
      <c r="AA6193">
        <v>136.10056346918444</v>
      </c>
      <c r="AB6193">
        <v>473.22725988721646</v>
      </c>
      <c r="AC6193">
        <v>64.226073566775383</v>
      </c>
      <c r="AD6193">
        <v>4.1455731921390564</v>
      </c>
      <c r="AE6193">
        <v>2189.6837145310701</v>
      </c>
    </row>
    <row r="6194" spans="1:31" x14ac:dyDescent="0.25">
      <c r="A6194">
        <v>1819225</v>
      </c>
      <c r="B6194">
        <v>1</v>
      </c>
      <c r="C6194" t="s">
        <v>80</v>
      </c>
      <c r="D6194" t="s">
        <v>101</v>
      </c>
      <c r="E6194" t="s">
        <v>131</v>
      </c>
      <c r="F6194" t="s">
        <v>17847</v>
      </c>
      <c r="G6194" t="s">
        <v>148</v>
      </c>
      <c r="H6194" t="s">
        <v>134</v>
      </c>
      <c r="I6194" t="s">
        <v>135</v>
      </c>
      <c r="J6194" t="s">
        <v>136</v>
      </c>
      <c r="K6194" t="s">
        <v>137</v>
      </c>
      <c r="L6194" t="s">
        <v>17848</v>
      </c>
      <c r="M6194" t="s">
        <v>17849</v>
      </c>
      <c r="N6194">
        <v>1.691944444</v>
      </c>
      <c r="O6194">
        <v>0</v>
      </c>
      <c r="P6194">
        <v>1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4.4993714723349454E-2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4.4993714723349454E-2</v>
      </c>
    </row>
    <row r="6195" spans="1:31" x14ac:dyDescent="0.25">
      <c r="A6195">
        <v>1819331</v>
      </c>
      <c r="B6195">
        <v>1</v>
      </c>
      <c r="C6195" t="s">
        <v>80</v>
      </c>
      <c r="D6195" t="s">
        <v>92</v>
      </c>
      <c r="E6195" t="s">
        <v>140</v>
      </c>
      <c r="F6195" t="s">
        <v>17850</v>
      </c>
      <c r="G6195" t="s">
        <v>142</v>
      </c>
      <c r="H6195" t="s">
        <v>143</v>
      </c>
      <c r="I6195" t="s">
        <v>135</v>
      </c>
      <c r="J6195" t="s">
        <v>136</v>
      </c>
      <c r="K6195" t="s">
        <v>137</v>
      </c>
      <c r="L6195" t="s">
        <v>17851</v>
      </c>
      <c r="M6195" t="s">
        <v>17852</v>
      </c>
      <c r="N6195">
        <v>0.34222222200000002</v>
      </c>
      <c r="O6195">
        <v>0</v>
      </c>
      <c r="P6195">
        <v>1266</v>
      </c>
      <c r="Q6195">
        <v>0</v>
      </c>
      <c r="R6195">
        <v>15</v>
      </c>
      <c r="S6195">
        <v>0</v>
      </c>
      <c r="T6195">
        <v>33</v>
      </c>
      <c r="U6195">
        <v>0</v>
      </c>
      <c r="V6195">
        <v>0</v>
      </c>
      <c r="W6195">
        <v>0</v>
      </c>
      <c r="X6195">
        <v>68.033220298462922</v>
      </c>
      <c r="Y6195">
        <v>0</v>
      </c>
      <c r="Z6195">
        <v>0.30476279092951997</v>
      </c>
      <c r="AA6195">
        <v>0</v>
      </c>
      <c r="AB6195">
        <v>8.4662644724469782</v>
      </c>
      <c r="AC6195">
        <v>0</v>
      </c>
      <c r="AD6195">
        <v>0</v>
      </c>
      <c r="AE6195">
        <v>76.804247561839418</v>
      </c>
    </row>
    <row r="6196" spans="1:31" x14ac:dyDescent="0.25">
      <c r="A6196">
        <v>1819325</v>
      </c>
      <c r="B6196">
        <v>1</v>
      </c>
      <c r="C6196" t="s">
        <v>80</v>
      </c>
      <c r="D6196" t="s">
        <v>107</v>
      </c>
      <c r="E6196" t="s">
        <v>131</v>
      </c>
      <c r="F6196" t="s">
        <v>17853</v>
      </c>
      <c r="G6196" t="s">
        <v>133</v>
      </c>
      <c r="H6196" t="s">
        <v>134</v>
      </c>
      <c r="I6196" t="s">
        <v>135</v>
      </c>
      <c r="J6196" t="s">
        <v>136</v>
      </c>
      <c r="K6196" t="s">
        <v>137</v>
      </c>
      <c r="L6196" t="s">
        <v>17854</v>
      </c>
      <c r="M6196" t="s">
        <v>17855</v>
      </c>
      <c r="N6196">
        <v>4.806944444</v>
      </c>
      <c r="O6196">
        <v>0</v>
      </c>
      <c r="P6196">
        <v>10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5.1130711313508934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5.1130711313508934</v>
      </c>
    </row>
    <row r="6197" spans="1:31" x14ac:dyDescent="0.25">
      <c r="A6197">
        <v>1819182</v>
      </c>
      <c r="B6197">
        <v>1</v>
      </c>
      <c r="C6197" t="s">
        <v>81</v>
      </c>
      <c r="D6197" t="s">
        <v>128</v>
      </c>
      <c r="E6197" t="s">
        <v>131</v>
      </c>
      <c r="F6197" t="s">
        <v>17856</v>
      </c>
      <c r="G6197" t="s">
        <v>133</v>
      </c>
      <c r="H6197" t="s">
        <v>134</v>
      </c>
      <c r="I6197" t="s">
        <v>135</v>
      </c>
      <c r="J6197" t="s">
        <v>136</v>
      </c>
      <c r="K6197" t="s">
        <v>137</v>
      </c>
      <c r="L6197" t="s">
        <v>17857</v>
      </c>
      <c r="M6197" t="s">
        <v>17858</v>
      </c>
      <c r="N6197">
        <v>1.8969444440000001</v>
      </c>
      <c r="O6197">
        <v>0</v>
      </c>
      <c r="P6197">
        <v>10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3.3575459468153714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3.3575459468153714</v>
      </c>
    </row>
    <row r="6198" spans="1:31" x14ac:dyDescent="0.25">
      <c r="A6198">
        <v>1819139</v>
      </c>
      <c r="B6198">
        <v>1</v>
      </c>
      <c r="C6198" t="s">
        <v>80</v>
      </c>
      <c r="D6198" t="s">
        <v>83</v>
      </c>
      <c r="E6198" t="s">
        <v>146</v>
      </c>
      <c r="F6198" t="s">
        <v>17859</v>
      </c>
      <c r="G6198" t="s">
        <v>5591</v>
      </c>
      <c r="H6198" t="s">
        <v>143</v>
      </c>
      <c r="I6198" t="s">
        <v>135</v>
      </c>
      <c r="J6198" t="s">
        <v>136</v>
      </c>
      <c r="K6198" t="s">
        <v>137</v>
      </c>
      <c r="L6198" t="s">
        <v>17860</v>
      </c>
      <c r="M6198" t="s">
        <v>17733</v>
      </c>
      <c r="N6198">
        <v>9.7463888880000003</v>
      </c>
      <c r="O6198">
        <v>0</v>
      </c>
      <c r="P6198">
        <v>915</v>
      </c>
      <c r="Q6198">
        <v>1</v>
      </c>
      <c r="R6198">
        <v>3</v>
      </c>
      <c r="S6198">
        <v>10</v>
      </c>
      <c r="T6198">
        <v>1106</v>
      </c>
      <c r="U6198">
        <v>7</v>
      </c>
      <c r="V6198">
        <v>53</v>
      </c>
      <c r="W6198">
        <v>0</v>
      </c>
      <c r="X6198">
        <v>1445.2071618432599</v>
      </c>
      <c r="Y6198">
        <v>1551.4592002462914</v>
      </c>
      <c r="Z6198">
        <v>12.016571345544424</v>
      </c>
      <c r="AA6198">
        <v>550.70367253570964</v>
      </c>
      <c r="AB6198">
        <v>5470.3287155256521</v>
      </c>
      <c r="AC6198">
        <v>2026.6189126528543</v>
      </c>
      <c r="AD6198">
        <v>9433.0741465728497</v>
      </c>
      <c r="AE6198">
        <v>20489.408380722161</v>
      </c>
    </row>
    <row r="6199" spans="1:31" x14ac:dyDescent="0.25">
      <c r="A6199">
        <v>1819185</v>
      </c>
      <c r="B6199">
        <v>1</v>
      </c>
      <c r="C6199" t="s">
        <v>80</v>
      </c>
      <c r="D6199" t="s">
        <v>96</v>
      </c>
      <c r="E6199" t="s">
        <v>131</v>
      </c>
      <c r="F6199" t="s">
        <v>17861</v>
      </c>
      <c r="G6199" t="s">
        <v>209</v>
      </c>
      <c r="H6199" t="s">
        <v>134</v>
      </c>
      <c r="I6199" t="s">
        <v>135</v>
      </c>
      <c r="J6199" t="s">
        <v>136</v>
      </c>
      <c r="K6199" t="s">
        <v>137</v>
      </c>
      <c r="L6199" t="s">
        <v>17862</v>
      </c>
      <c r="M6199" t="s">
        <v>17863</v>
      </c>
      <c r="N6199">
        <v>5.9050000000000002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12.486561072511769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12.486561072511769</v>
      </c>
    </row>
    <row r="6200" spans="1:31" x14ac:dyDescent="0.25">
      <c r="A6200">
        <v>1819517</v>
      </c>
      <c r="B6200">
        <v>1</v>
      </c>
      <c r="C6200" t="s">
        <v>81</v>
      </c>
      <c r="D6200" t="s">
        <v>123</v>
      </c>
      <c r="E6200" t="s">
        <v>131</v>
      </c>
      <c r="F6200" t="s">
        <v>17864</v>
      </c>
      <c r="G6200" t="s">
        <v>231</v>
      </c>
      <c r="H6200" t="s">
        <v>134</v>
      </c>
      <c r="I6200" t="s">
        <v>135</v>
      </c>
      <c r="J6200" t="s">
        <v>136</v>
      </c>
      <c r="K6200" t="s">
        <v>137</v>
      </c>
      <c r="L6200" t="s">
        <v>17865</v>
      </c>
      <c r="M6200" t="s">
        <v>17866</v>
      </c>
      <c r="N6200">
        <v>1.6427777770000001</v>
      </c>
      <c r="O6200">
        <v>0</v>
      </c>
      <c r="P6200">
        <v>3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1.1496003028130377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1.1496003028130377</v>
      </c>
    </row>
    <row r="6201" spans="1:31" x14ac:dyDescent="0.25">
      <c r="A6201">
        <v>1819162</v>
      </c>
      <c r="B6201">
        <v>1</v>
      </c>
      <c r="C6201" t="s">
        <v>80</v>
      </c>
      <c r="D6201" t="s">
        <v>90</v>
      </c>
      <c r="E6201" t="s">
        <v>146</v>
      </c>
      <c r="F6201" t="s">
        <v>17867</v>
      </c>
      <c r="G6201" t="s">
        <v>142</v>
      </c>
      <c r="H6201" t="s">
        <v>143</v>
      </c>
      <c r="I6201" t="s">
        <v>135</v>
      </c>
      <c r="J6201" t="s">
        <v>136</v>
      </c>
      <c r="K6201" t="s">
        <v>137</v>
      </c>
      <c r="L6201" t="s">
        <v>17868</v>
      </c>
      <c r="M6201" t="s">
        <v>17869</v>
      </c>
      <c r="N6201">
        <v>3.1322222219999998</v>
      </c>
      <c r="O6201">
        <v>0</v>
      </c>
      <c r="P6201">
        <v>3696</v>
      </c>
      <c r="Q6201">
        <v>0</v>
      </c>
      <c r="R6201">
        <v>0</v>
      </c>
      <c r="S6201">
        <v>1</v>
      </c>
      <c r="T6201">
        <v>355</v>
      </c>
      <c r="U6201">
        <v>0</v>
      </c>
      <c r="V6201">
        <v>1</v>
      </c>
      <c r="W6201">
        <v>0</v>
      </c>
      <c r="X6201">
        <v>2358.0848746186603</v>
      </c>
      <c r="Y6201">
        <v>0</v>
      </c>
      <c r="Z6201">
        <v>0</v>
      </c>
      <c r="AA6201">
        <v>448.22509157217758</v>
      </c>
      <c r="AB6201">
        <v>540.54087779535519</v>
      </c>
      <c r="AC6201">
        <v>0</v>
      </c>
      <c r="AD6201">
        <v>25.92238703903238</v>
      </c>
      <c r="AE6201">
        <v>3372.7732310252254</v>
      </c>
    </row>
    <row r="6202" spans="1:31" x14ac:dyDescent="0.25">
      <c r="A6202">
        <v>1819494</v>
      </c>
      <c r="B6202">
        <v>1</v>
      </c>
      <c r="C6202" t="s">
        <v>80</v>
      </c>
      <c r="D6202" t="s">
        <v>96</v>
      </c>
      <c r="E6202" t="s">
        <v>131</v>
      </c>
      <c r="F6202" t="s">
        <v>17870</v>
      </c>
      <c r="G6202" t="s">
        <v>231</v>
      </c>
      <c r="H6202" t="s">
        <v>134</v>
      </c>
      <c r="I6202" t="s">
        <v>135</v>
      </c>
      <c r="J6202" t="s">
        <v>136</v>
      </c>
      <c r="K6202" t="s">
        <v>137</v>
      </c>
      <c r="L6202" t="s">
        <v>17871</v>
      </c>
      <c r="M6202" t="s">
        <v>17872</v>
      </c>
      <c r="N6202">
        <v>1.9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0.16544746327500504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0.16544746327500504</v>
      </c>
    </row>
    <row r="6203" spans="1:31" x14ac:dyDescent="0.25">
      <c r="A6203">
        <v>1819454</v>
      </c>
      <c r="B6203">
        <v>1</v>
      </c>
      <c r="C6203" t="s">
        <v>81</v>
      </c>
      <c r="D6203" t="s">
        <v>118</v>
      </c>
      <c r="E6203" t="s">
        <v>131</v>
      </c>
      <c r="F6203" t="s">
        <v>17873</v>
      </c>
      <c r="G6203" t="s">
        <v>209</v>
      </c>
      <c r="H6203" t="s">
        <v>134</v>
      </c>
      <c r="I6203" t="s">
        <v>135</v>
      </c>
      <c r="J6203" t="s">
        <v>136</v>
      </c>
      <c r="K6203" t="s">
        <v>137</v>
      </c>
      <c r="L6203" t="s">
        <v>17874</v>
      </c>
      <c r="M6203" t="s">
        <v>17875</v>
      </c>
      <c r="N6203">
        <v>1.046944444</v>
      </c>
      <c r="O6203">
        <v>0</v>
      </c>
      <c r="P6203">
        <v>4</v>
      </c>
      <c r="Q6203">
        <v>0</v>
      </c>
      <c r="R6203">
        <v>0</v>
      </c>
      <c r="S6203">
        <v>0</v>
      </c>
      <c r="T6203">
        <v>2</v>
      </c>
      <c r="U6203">
        <v>0</v>
      </c>
      <c r="V6203">
        <v>0</v>
      </c>
      <c r="W6203">
        <v>0</v>
      </c>
      <c r="X6203">
        <v>0.99643080686325336</v>
      </c>
      <c r="Y6203">
        <v>0</v>
      </c>
      <c r="Z6203">
        <v>0</v>
      </c>
      <c r="AA6203">
        <v>0</v>
      </c>
      <c r="AB6203">
        <v>3.4542221107744773</v>
      </c>
      <c r="AC6203">
        <v>0</v>
      </c>
      <c r="AD6203">
        <v>0</v>
      </c>
      <c r="AE6203">
        <v>4.450652917637731</v>
      </c>
    </row>
    <row r="6204" spans="1:31" x14ac:dyDescent="0.25">
      <c r="A6204">
        <v>1819348</v>
      </c>
      <c r="B6204">
        <v>1</v>
      </c>
      <c r="C6204" t="s">
        <v>80</v>
      </c>
      <c r="D6204" t="s">
        <v>84</v>
      </c>
      <c r="E6204" t="s">
        <v>291</v>
      </c>
      <c r="F6204" t="s">
        <v>17876</v>
      </c>
      <c r="G6204" t="s">
        <v>263</v>
      </c>
      <c r="H6204" t="s">
        <v>134</v>
      </c>
      <c r="I6204" t="s">
        <v>135</v>
      </c>
      <c r="J6204" t="s">
        <v>136</v>
      </c>
      <c r="K6204" t="s">
        <v>159</v>
      </c>
      <c r="L6204" t="s">
        <v>17877</v>
      </c>
      <c r="M6204" t="s">
        <v>17878</v>
      </c>
      <c r="N6204">
        <v>0.32972222200000001</v>
      </c>
      <c r="O6204">
        <v>0</v>
      </c>
      <c r="P6204">
        <v>606</v>
      </c>
      <c r="Q6204">
        <v>0</v>
      </c>
      <c r="R6204">
        <v>0</v>
      </c>
      <c r="S6204">
        <v>0</v>
      </c>
      <c r="T6204">
        <v>65</v>
      </c>
      <c r="U6204">
        <v>0</v>
      </c>
      <c r="V6204">
        <v>0</v>
      </c>
      <c r="W6204">
        <v>0</v>
      </c>
      <c r="X6204">
        <v>50.832549182610784</v>
      </c>
      <c r="Y6204">
        <v>0</v>
      </c>
      <c r="Z6204">
        <v>0</v>
      </c>
      <c r="AA6204">
        <v>0</v>
      </c>
      <c r="AB6204">
        <v>14.331521615381092</v>
      </c>
      <c r="AC6204">
        <v>0</v>
      </c>
      <c r="AD6204">
        <v>0</v>
      </c>
      <c r="AE6204">
        <v>65.164070797991883</v>
      </c>
    </row>
    <row r="6205" spans="1:31" x14ac:dyDescent="0.25">
      <c r="A6205">
        <v>1819262</v>
      </c>
      <c r="B6205">
        <v>1</v>
      </c>
      <c r="C6205" t="s">
        <v>80</v>
      </c>
      <c r="D6205" t="s">
        <v>108</v>
      </c>
      <c r="E6205" t="s">
        <v>291</v>
      </c>
      <c r="F6205" t="s">
        <v>2999</v>
      </c>
      <c r="G6205" t="s">
        <v>263</v>
      </c>
      <c r="H6205" t="s">
        <v>134</v>
      </c>
      <c r="I6205" t="s">
        <v>135</v>
      </c>
      <c r="J6205" t="s">
        <v>136</v>
      </c>
      <c r="K6205" t="s">
        <v>159</v>
      </c>
      <c r="L6205" t="s">
        <v>17879</v>
      </c>
      <c r="M6205" t="s">
        <v>17880</v>
      </c>
      <c r="N6205">
        <v>5.3253544440000002</v>
      </c>
      <c r="O6205">
        <v>0</v>
      </c>
      <c r="P6205">
        <v>134</v>
      </c>
      <c r="Q6205">
        <v>0</v>
      </c>
      <c r="R6205">
        <v>0</v>
      </c>
      <c r="S6205">
        <v>0</v>
      </c>
      <c r="T6205">
        <v>55</v>
      </c>
      <c r="U6205">
        <v>0</v>
      </c>
      <c r="V6205">
        <v>0</v>
      </c>
      <c r="W6205">
        <v>0</v>
      </c>
      <c r="X6205">
        <v>153.60563850092379</v>
      </c>
      <c r="Y6205">
        <v>0</v>
      </c>
      <c r="Z6205">
        <v>0</v>
      </c>
      <c r="AA6205">
        <v>0</v>
      </c>
      <c r="AB6205">
        <v>181.97086154051712</v>
      </c>
      <c r="AC6205">
        <v>0</v>
      </c>
      <c r="AD6205">
        <v>0</v>
      </c>
      <c r="AE6205">
        <v>335.57650004144091</v>
      </c>
    </row>
    <row r="6206" spans="1:31" x14ac:dyDescent="0.25">
      <c r="A6206">
        <v>1819202</v>
      </c>
      <c r="B6206">
        <v>1</v>
      </c>
      <c r="C6206" t="s">
        <v>80</v>
      </c>
      <c r="D6206" t="s">
        <v>97</v>
      </c>
      <c r="E6206" t="s">
        <v>176</v>
      </c>
      <c r="F6206" t="s">
        <v>17881</v>
      </c>
      <c r="G6206" t="s">
        <v>142</v>
      </c>
      <c r="H6206" t="s">
        <v>143</v>
      </c>
      <c r="I6206" t="s">
        <v>135</v>
      </c>
      <c r="J6206" t="s">
        <v>136</v>
      </c>
      <c r="K6206" t="s">
        <v>137</v>
      </c>
      <c r="L6206" t="s">
        <v>17408</v>
      </c>
      <c r="M6206" t="s">
        <v>17882</v>
      </c>
      <c r="N6206">
        <v>0.17583333300000001</v>
      </c>
      <c r="O6206">
        <v>6</v>
      </c>
      <c r="P6206">
        <v>1021</v>
      </c>
      <c r="Q6206">
        <v>11</v>
      </c>
      <c r="R6206">
        <v>124</v>
      </c>
      <c r="S6206">
        <v>26</v>
      </c>
      <c r="T6206">
        <v>157</v>
      </c>
      <c r="U6206">
        <v>0</v>
      </c>
      <c r="V6206">
        <v>0</v>
      </c>
      <c r="W6206">
        <v>1.6710181567919427</v>
      </c>
      <c r="X6206">
        <v>46.174721800981509</v>
      </c>
      <c r="Y6206">
        <v>3.718968908602116</v>
      </c>
      <c r="Z6206">
        <v>6.9165413046197974</v>
      </c>
      <c r="AA6206">
        <v>80.337206775591937</v>
      </c>
      <c r="AB6206">
        <v>11.10303556664768</v>
      </c>
      <c r="AC6206">
        <v>0</v>
      </c>
      <c r="AD6206">
        <v>0</v>
      </c>
      <c r="AE6206">
        <v>149.92149251323499</v>
      </c>
    </row>
    <row r="6207" spans="1:31" x14ac:dyDescent="0.25">
      <c r="A6207">
        <v>1819577</v>
      </c>
      <c r="B6207">
        <v>1</v>
      </c>
      <c r="C6207" t="s">
        <v>80</v>
      </c>
      <c r="D6207" t="s">
        <v>103</v>
      </c>
      <c r="E6207" t="s">
        <v>146</v>
      </c>
      <c r="F6207" t="s">
        <v>17883</v>
      </c>
      <c r="G6207" t="s">
        <v>170</v>
      </c>
      <c r="H6207" t="s">
        <v>143</v>
      </c>
      <c r="I6207" t="s">
        <v>135</v>
      </c>
      <c r="J6207" t="s">
        <v>136</v>
      </c>
      <c r="K6207" t="s">
        <v>137</v>
      </c>
      <c r="L6207" t="s">
        <v>17884</v>
      </c>
      <c r="M6207" t="s">
        <v>17885</v>
      </c>
      <c r="N6207">
        <v>0.53305555500000001</v>
      </c>
      <c r="O6207">
        <v>0</v>
      </c>
      <c r="P6207">
        <v>0</v>
      </c>
      <c r="Q6207">
        <v>0</v>
      </c>
      <c r="R6207">
        <v>7</v>
      </c>
      <c r="S6207">
        <v>0</v>
      </c>
      <c r="T6207">
        <v>2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7.6061724396644994</v>
      </c>
      <c r="AA6207">
        <v>0</v>
      </c>
      <c r="AB6207">
        <v>0.78953273907763755</v>
      </c>
      <c r="AC6207">
        <v>0</v>
      </c>
      <c r="AD6207">
        <v>0</v>
      </c>
      <c r="AE6207">
        <v>8.3957051787421371</v>
      </c>
    </row>
    <row r="6208" spans="1:31" x14ac:dyDescent="0.25">
      <c r="A6208">
        <v>1819248</v>
      </c>
      <c r="B6208">
        <v>1</v>
      </c>
      <c r="C6208" t="s">
        <v>80</v>
      </c>
      <c r="D6208" t="s">
        <v>94</v>
      </c>
      <c r="E6208" t="s">
        <v>131</v>
      </c>
      <c r="F6208" t="s">
        <v>17886</v>
      </c>
      <c r="G6208" t="s">
        <v>231</v>
      </c>
      <c r="H6208" t="s">
        <v>134</v>
      </c>
      <c r="I6208" t="s">
        <v>135</v>
      </c>
      <c r="J6208" t="s">
        <v>136</v>
      </c>
      <c r="K6208" t="s">
        <v>137</v>
      </c>
      <c r="L6208" t="s">
        <v>17887</v>
      </c>
      <c r="M6208" t="s">
        <v>17888</v>
      </c>
      <c r="N6208">
        <v>2.0794444439999999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</row>
    <row r="6209" spans="1:31" x14ac:dyDescent="0.25">
      <c r="A6209">
        <v>1819534</v>
      </c>
      <c r="B6209">
        <v>1</v>
      </c>
      <c r="C6209" t="s">
        <v>80</v>
      </c>
      <c r="D6209" t="s">
        <v>86</v>
      </c>
      <c r="E6209" t="s">
        <v>193</v>
      </c>
      <c r="F6209" t="s">
        <v>17889</v>
      </c>
      <c r="G6209" t="s">
        <v>148</v>
      </c>
      <c r="H6209" t="s">
        <v>134</v>
      </c>
      <c r="I6209" t="s">
        <v>135</v>
      </c>
      <c r="J6209" t="s">
        <v>136</v>
      </c>
      <c r="K6209" t="s">
        <v>137</v>
      </c>
      <c r="L6209" t="s">
        <v>17890</v>
      </c>
      <c r="M6209" t="s">
        <v>17891</v>
      </c>
      <c r="N6209">
        <v>4.0216666659999998</v>
      </c>
      <c r="O6209">
        <v>0</v>
      </c>
      <c r="P6209">
        <v>126</v>
      </c>
      <c r="Q6209">
        <v>0</v>
      </c>
      <c r="R6209">
        <v>0</v>
      </c>
      <c r="S6209">
        <v>0</v>
      </c>
      <c r="T6209">
        <v>4</v>
      </c>
      <c r="U6209">
        <v>0</v>
      </c>
      <c r="V6209">
        <v>0</v>
      </c>
      <c r="W6209">
        <v>0</v>
      </c>
      <c r="X6209">
        <v>116.21707911046856</v>
      </c>
      <c r="Y6209">
        <v>0</v>
      </c>
      <c r="Z6209">
        <v>0</v>
      </c>
      <c r="AA6209">
        <v>0</v>
      </c>
      <c r="AB6209">
        <v>8.3856519453621114</v>
      </c>
      <c r="AC6209">
        <v>0</v>
      </c>
      <c r="AD6209">
        <v>0</v>
      </c>
      <c r="AE6209">
        <v>124.60273105583067</v>
      </c>
    </row>
    <row r="6210" spans="1:31" x14ac:dyDescent="0.25">
      <c r="A6210">
        <v>1819265</v>
      </c>
      <c r="B6210">
        <v>1</v>
      </c>
      <c r="C6210" t="s">
        <v>80</v>
      </c>
      <c r="D6210" t="s">
        <v>95</v>
      </c>
      <c r="E6210" t="s">
        <v>140</v>
      </c>
      <c r="F6210" t="s">
        <v>17892</v>
      </c>
      <c r="G6210" t="s">
        <v>142</v>
      </c>
      <c r="H6210" t="s">
        <v>143</v>
      </c>
      <c r="I6210" t="s">
        <v>135</v>
      </c>
      <c r="J6210" t="s">
        <v>136</v>
      </c>
      <c r="K6210" t="s">
        <v>137</v>
      </c>
      <c r="L6210" t="s">
        <v>17893</v>
      </c>
      <c r="M6210" t="s">
        <v>17894</v>
      </c>
      <c r="N6210">
        <v>0.48222222199999998</v>
      </c>
      <c r="O6210">
        <v>0</v>
      </c>
      <c r="P6210">
        <v>73</v>
      </c>
      <c r="Q6210">
        <v>3</v>
      </c>
      <c r="R6210">
        <v>1</v>
      </c>
      <c r="S6210">
        <v>4</v>
      </c>
      <c r="T6210">
        <v>3</v>
      </c>
      <c r="U6210">
        <v>1</v>
      </c>
      <c r="V6210">
        <v>0</v>
      </c>
      <c r="W6210">
        <v>0</v>
      </c>
      <c r="X6210">
        <v>9.2440190062380836</v>
      </c>
      <c r="Y6210">
        <v>22.171026179163505</v>
      </c>
      <c r="Z6210">
        <v>0.10969871459390666</v>
      </c>
      <c r="AA6210">
        <v>56.74127016477771</v>
      </c>
      <c r="AB6210">
        <v>0.51092299074158221</v>
      </c>
      <c r="AC6210">
        <v>59.611349075308809</v>
      </c>
      <c r="AD6210">
        <v>0</v>
      </c>
      <c r="AE6210">
        <v>148.38828613082359</v>
      </c>
    </row>
    <row r="6211" spans="1:31" x14ac:dyDescent="0.25">
      <c r="A6211">
        <v>1819477</v>
      </c>
      <c r="B6211">
        <v>1</v>
      </c>
      <c r="C6211" t="s">
        <v>80</v>
      </c>
      <c r="D6211" t="s">
        <v>83</v>
      </c>
      <c r="E6211" t="s">
        <v>131</v>
      </c>
      <c r="F6211" t="s">
        <v>17895</v>
      </c>
      <c r="G6211" t="s">
        <v>209</v>
      </c>
      <c r="H6211" t="s">
        <v>134</v>
      </c>
      <c r="I6211" t="s">
        <v>135</v>
      </c>
      <c r="J6211" t="s">
        <v>136</v>
      </c>
      <c r="K6211" t="s">
        <v>137</v>
      </c>
      <c r="L6211" t="s">
        <v>17896</v>
      </c>
      <c r="M6211" t="s">
        <v>17897</v>
      </c>
      <c r="N6211">
        <v>1.650555555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5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11.135748719678004</v>
      </c>
      <c r="AC6211">
        <v>0</v>
      </c>
      <c r="AD6211">
        <v>0</v>
      </c>
      <c r="AE6211">
        <v>11.135748719678004</v>
      </c>
    </row>
    <row r="6212" spans="1:31" x14ac:dyDescent="0.25">
      <c r="A6212">
        <v>1819620</v>
      </c>
      <c r="B6212">
        <v>1</v>
      </c>
      <c r="C6212" t="s">
        <v>80</v>
      </c>
      <c r="D6212" t="s">
        <v>82</v>
      </c>
      <c r="E6212" t="s">
        <v>131</v>
      </c>
      <c r="F6212" t="s">
        <v>17898</v>
      </c>
      <c r="G6212" t="s">
        <v>133</v>
      </c>
      <c r="H6212" t="s">
        <v>134</v>
      </c>
      <c r="I6212" t="s">
        <v>135</v>
      </c>
      <c r="J6212" t="s">
        <v>136</v>
      </c>
      <c r="K6212" t="s">
        <v>137</v>
      </c>
      <c r="L6212" t="s">
        <v>17899</v>
      </c>
      <c r="M6212" t="s">
        <v>17900</v>
      </c>
      <c r="N6212">
        <v>9.34</v>
      </c>
      <c r="O6212">
        <v>0</v>
      </c>
      <c r="P6212">
        <v>5</v>
      </c>
      <c r="Q6212">
        <v>0</v>
      </c>
      <c r="R6212">
        <v>0</v>
      </c>
      <c r="S6212">
        <v>0</v>
      </c>
      <c r="T6212">
        <v>3</v>
      </c>
      <c r="U6212">
        <v>0</v>
      </c>
      <c r="V6212">
        <v>0</v>
      </c>
      <c r="W6212">
        <v>0</v>
      </c>
      <c r="X6212">
        <v>4.5337769175681917</v>
      </c>
      <c r="Y6212">
        <v>0</v>
      </c>
      <c r="Z6212">
        <v>0</v>
      </c>
      <c r="AA6212">
        <v>0</v>
      </c>
      <c r="AB6212">
        <v>2.4373417216339206</v>
      </c>
      <c r="AC6212">
        <v>0</v>
      </c>
      <c r="AD6212">
        <v>0</v>
      </c>
      <c r="AE6212">
        <v>6.9711186392021123</v>
      </c>
    </row>
    <row r="6213" spans="1:31" x14ac:dyDescent="0.25">
      <c r="A6213">
        <v>1819371</v>
      </c>
      <c r="B6213">
        <v>1</v>
      </c>
      <c r="C6213" t="s">
        <v>81</v>
      </c>
      <c r="D6213" t="s">
        <v>120</v>
      </c>
      <c r="E6213" t="s">
        <v>146</v>
      </c>
      <c r="F6213" t="s">
        <v>17901</v>
      </c>
      <c r="G6213" t="s">
        <v>142</v>
      </c>
      <c r="H6213" t="s">
        <v>143</v>
      </c>
      <c r="I6213" t="s">
        <v>135</v>
      </c>
      <c r="J6213" t="s">
        <v>136</v>
      </c>
      <c r="K6213" t="s">
        <v>137</v>
      </c>
      <c r="L6213" t="s">
        <v>17902</v>
      </c>
      <c r="M6213" t="s">
        <v>17903</v>
      </c>
      <c r="N6213">
        <v>1.2813888879999999</v>
      </c>
      <c r="O6213">
        <v>0</v>
      </c>
      <c r="P6213">
        <v>239</v>
      </c>
      <c r="Q6213">
        <v>0</v>
      </c>
      <c r="R6213">
        <v>2</v>
      </c>
      <c r="S6213">
        <v>0</v>
      </c>
      <c r="T6213">
        <v>61</v>
      </c>
      <c r="U6213">
        <v>0</v>
      </c>
      <c r="V6213">
        <v>0</v>
      </c>
      <c r="W6213">
        <v>0</v>
      </c>
      <c r="X6213">
        <v>59.452515373665918</v>
      </c>
      <c r="Y6213">
        <v>0</v>
      </c>
      <c r="Z6213">
        <v>0.46138654112110833</v>
      </c>
      <c r="AA6213">
        <v>0</v>
      </c>
      <c r="AB6213">
        <v>30.007918155204919</v>
      </c>
      <c r="AC6213">
        <v>0</v>
      </c>
      <c r="AD6213">
        <v>0</v>
      </c>
      <c r="AE6213">
        <v>89.921820069991952</v>
      </c>
    </row>
    <row r="6214" spans="1:31" x14ac:dyDescent="0.25">
      <c r="A6214">
        <v>1819285</v>
      </c>
      <c r="B6214">
        <v>1</v>
      </c>
      <c r="C6214" t="s">
        <v>80</v>
      </c>
      <c r="D6214" t="s">
        <v>97</v>
      </c>
      <c r="E6214" t="s">
        <v>131</v>
      </c>
      <c r="F6214" t="s">
        <v>17904</v>
      </c>
      <c r="G6214" t="s">
        <v>133</v>
      </c>
      <c r="H6214" t="s">
        <v>134</v>
      </c>
      <c r="I6214" t="s">
        <v>135</v>
      </c>
      <c r="J6214" t="s">
        <v>136</v>
      </c>
      <c r="K6214" t="s">
        <v>137</v>
      </c>
      <c r="L6214" t="s">
        <v>17905</v>
      </c>
      <c r="M6214" t="s">
        <v>17906</v>
      </c>
      <c r="N6214">
        <v>2.7597222220000002</v>
      </c>
      <c r="O6214">
        <v>0</v>
      </c>
      <c r="P6214">
        <v>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0.44678829177255008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0.44678829177255008</v>
      </c>
    </row>
    <row r="6215" spans="1:31" x14ac:dyDescent="0.25">
      <c r="A6215">
        <v>1819179</v>
      </c>
      <c r="B6215">
        <v>1</v>
      </c>
      <c r="C6215" t="s">
        <v>80</v>
      </c>
      <c r="D6215" t="s">
        <v>106</v>
      </c>
      <c r="E6215" t="s">
        <v>131</v>
      </c>
      <c r="F6215" t="s">
        <v>17907</v>
      </c>
      <c r="G6215" t="s">
        <v>133</v>
      </c>
      <c r="H6215" t="s">
        <v>134</v>
      </c>
      <c r="I6215" t="s">
        <v>135</v>
      </c>
      <c r="J6215" t="s">
        <v>136</v>
      </c>
      <c r="K6215" t="s">
        <v>137</v>
      </c>
      <c r="L6215" t="s">
        <v>17908</v>
      </c>
      <c r="M6215" t="s">
        <v>17909</v>
      </c>
      <c r="N6215">
        <v>2.3883333329999998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1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4.2222331414800002E-3</v>
      </c>
      <c r="AC6215">
        <v>0</v>
      </c>
      <c r="AD6215">
        <v>0</v>
      </c>
      <c r="AE6215">
        <v>4.2222331414800002E-3</v>
      </c>
    </row>
    <row r="6216" spans="1:31" x14ac:dyDescent="0.25">
      <c r="A6216">
        <v>1819328</v>
      </c>
      <c r="B6216">
        <v>1</v>
      </c>
      <c r="C6216" t="s">
        <v>81</v>
      </c>
      <c r="D6216" t="s">
        <v>114</v>
      </c>
      <c r="E6216" t="s">
        <v>131</v>
      </c>
      <c r="F6216" t="s">
        <v>17910</v>
      </c>
      <c r="G6216" t="s">
        <v>231</v>
      </c>
      <c r="H6216" t="s">
        <v>134</v>
      </c>
      <c r="I6216" t="s">
        <v>135</v>
      </c>
      <c r="J6216" t="s">
        <v>136</v>
      </c>
      <c r="K6216" t="s">
        <v>137</v>
      </c>
      <c r="L6216" t="s">
        <v>17911</v>
      </c>
      <c r="M6216" t="s">
        <v>17912</v>
      </c>
      <c r="N6216">
        <v>3.0794444439999999</v>
      </c>
      <c r="O6216">
        <v>0</v>
      </c>
      <c r="P6216">
        <v>1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0.31588064568197227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0.31588064568197227</v>
      </c>
    </row>
    <row r="6217" spans="1:31" x14ac:dyDescent="0.25">
      <c r="A6217">
        <v>1819566</v>
      </c>
      <c r="B6217">
        <v>1</v>
      </c>
      <c r="C6217" t="s">
        <v>80</v>
      </c>
      <c r="D6217" t="s">
        <v>82</v>
      </c>
      <c r="E6217" t="s">
        <v>326</v>
      </c>
      <c r="F6217" t="s">
        <v>17913</v>
      </c>
      <c r="G6217" t="s">
        <v>235</v>
      </c>
      <c r="H6217" t="s">
        <v>134</v>
      </c>
      <c r="I6217" t="s">
        <v>135</v>
      </c>
      <c r="J6217" t="s">
        <v>136</v>
      </c>
      <c r="K6217" t="s">
        <v>137</v>
      </c>
      <c r="L6217" t="s">
        <v>17914</v>
      </c>
      <c r="M6217" t="s">
        <v>17915</v>
      </c>
      <c r="N6217">
        <v>1.123611111</v>
      </c>
      <c r="O6217">
        <v>0</v>
      </c>
      <c r="P6217">
        <v>34</v>
      </c>
      <c r="Q6217">
        <v>0</v>
      </c>
      <c r="R6217">
        <v>0</v>
      </c>
      <c r="S6217">
        <v>0</v>
      </c>
      <c r="T6217">
        <v>4</v>
      </c>
      <c r="U6217">
        <v>0</v>
      </c>
      <c r="V6217">
        <v>0</v>
      </c>
      <c r="W6217">
        <v>0</v>
      </c>
      <c r="X6217">
        <v>16.475311232545465</v>
      </c>
      <c r="Y6217">
        <v>0</v>
      </c>
      <c r="Z6217">
        <v>0</v>
      </c>
      <c r="AA6217">
        <v>0</v>
      </c>
      <c r="AB6217">
        <v>5.2248373387316844</v>
      </c>
      <c r="AC6217">
        <v>0</v>
      </c>
      <c r="AD6217">
        <v>0</v>
      </c>
      <c r="AE6217">
        <v>21.70014857127715</v>
      </c>
    </row>
    <row r="6218" spans="1:31" x14ac:dyDescent="0.25">
      <c r="A6218">
        <v>1819520</v>
      </c>
      <c r="B6218">
        <v>1</v>
      </c>
      <c r="C6218" t="s">
        <v>80</v>
      </c>
      <c r="D6218" t="s">
        <v>97</v>
      </c>
      <c r="E6218" t="s">
        <v>176</v>
      </c>
      <c r="F6218" t="s">
        <v>17916</v>
      </c>
      <c r="G6218" t="s">
        <v>158</v>
      </c>
      <c r="H6218" t="s">
        <v>143</v>
      </c>
      <c r="I6218" t="s">
        <v>135</v>
      </c>
      <c r="J6218" t="s">
        <v>136</v>
      </c>
      <c r="K6218" t="s">
        <v>137</v>
      </c>
      <c r="L6218" t="s">
        <v>17917</v>
      </c>
      <c r="M6218" t="s">
        <v>17918</v>
      </c>
      <c r="N6218">
        <v>0.44916666599999999</v>
      </c>
      <c r="O6218">
        <v>19</v>
      </c>
      <c r="P6218">
        <v>101</v>
      </c>
      <c r="Q6218">
        <v>5</v>
      </c>
      <c r="R6218">
        <v>28</v>
      </c>
      <c r="S6218">
        <v>3</v>
      </c>
      <c r="T6218">
        <v>15</v>
      </c>
      <c r="U6218">
        <v>0</v>
      </c>
      <c r="V6218">
        <v>0</v>
      </c>
      <c r="W6218">
        <v>36.353827438146304</v>
      </c>
      <c r="X6218">
        <v>30.803493162846646</v>
      </c>
      <c r="Y6218">
        <v>1.9309955307143141</v>
      </c>
      <c r="Z6218">
        <v>6.841068992910909</v>
      </c>
      <c r="AA6218">
        <v>5.8259065206075711</v>
      </c>
      <c r="AB6218">
        <v>3.210020071536098</v>
      </c>
      <c r="AC6218">
        <v>0</v>
      </c>
      <c r="AD6218">
        <v>0</v>
      </c>
      <c r="AE6218">
        <v>84.965311716761832</v>
      </c>
    </row>
    <row r="6219" spans="1:31" x14ac:dyDescent="0.25">
      <c r="A6219">
        <v>1819543</v>
      </c>
      <c r="B6219">
        <v>1</v>
      </c>
      <c r="C6219" t="s">
        <v>80</v>
      </c>
      <c r="D6219" t="s">
        <v>83</v>
      </c>
      <c r="E6219" t="s">
        <v>131</v>
      </c>
      <c r="F6219" t="s">
        <v>17919</v>
      </c>
      <c r="G6219" t="s">
        <v>209</v>
      </c>
      <c r="H6219" t="s">
        <v>134</v>
      </c>
      <c r="I6219" t="s">
        <v>135</v>
      </c>
      <c r="J6219" t="s">
        <v>136</v>
      </c>
      <c r="K6219" t="s">
        <v>137</v>
      </c>
      <c r="L6219" t="s">
        <v>17920</v>
      </c>
      <c r="M6219" t="s">
        <v>17921</v>
      </c>
      <c r="N6219">
        <v>1.9369444440000001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8.7020826301421792</v>
      </c>
      <c r="AC6219">
        <v>0</v>
      </c>
      <c r="AD6219">
        <v>0</v>
      </c>
      <c r="AE6219">
        <v>8.7020826301421792</v>
      </c>
    </row>
    <row r="6220" spans="1:31" x14ac:dyDescent="0.25">
      <c r="A6220">
        <v>1819165</v>
      </c>
      <c r="B6220">
        <v>1</v>
      </c>
      <c r="C6220" t="s">
        <v>80</v>
      </c>
      <c r="D6220" t="s">
        <v>103</v>
      </c>
      <c r="E6220" t="s">
        <v>146</v>
      </c>
      <c r="F6220" t="s">
        <v>2210</v>
      </c>
      <c r="G6220" t="s">
        <v>142</v>
      </c>
      <c r="H6220" t="s">
        <v>143</v>
      </c>
      <c r="I6220" t="s">
        <v>135</v>
      </c>
      <c r="J6220" t="s">
        <v>136</v>
      </c>
      <c r="K6220" t="s">
        <v>137</v>
      </c>
      <c r="L6220" t="s">
        <v>17922</v>
      </c>
      <c r="M6220" t="s">
        <v>17923</v>
      </c>
      <c r="N6220">
        <v>1.1669444440000001</v>
      </c>
      <c r="O6220">
        <v>0</v>
      </c>
      <c r="P6220">
        <v>0</v>
      </c>
      <c r="Q6220">
        <v>0</v>
      </c>
      <c r="R6220">
        <v>0</v>
      </c>
      <c r="S6220">
        <v>1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638.85026412316984</v>
      </c>
      <c r="AB6220">
        <v>0</v>
      </c>
      <c r="AC6220">
        <v>0</v>
      </c>
      <c r="AD6220">
        <v>0</v>
      </c>
      <c r="AE6220">
        <v>638.85026412316984</v>
      </c>
    </row>
    <row r="6221" spans="1:31" x14ac:dyDescent="0.25">
      <c r="A6221">
        <v>1819311</v>
      </c>
      <c r="B6221">
        <v>1</v>
      </c>
      <c r="C6221" t="s">
        <v>81</v>
      </c>
      <c r="D6221" t="s">
        <v>118</v>
      </c>
      <c r="E6221" t="s">
        <v>131</v>
      </c>
      <c r="F6221" t="s">
        <v>17924</v>
      </c>
      <c r="G6221" t="s">
        <v>231</v>
      </c>
      <c r="H6221" t="s">
        <v>134</v>
      </c>
      <c r="I6221" t="s">
        <v>135</v>
      </c>
      <c r="J6221" t="s">
        <v>136</v>
      </c>
      <c r="K6221" t="s">
        <v>137</v>
      </c>
      <c r="L6221" t="s">
        <v>17925</v>
      </c>
      <c r="M6221" t="s">
        <v>17926</v>
      </c>
      <c r="N6221">
        <v>0.47444444400000002</v>
      </c>
      <c r="O6221">
        <v>0</v>
      </c>
      <c r="P6221">
        <v>2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0.11782065616937779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0.11782065616937779</v>
      </c>
    </row>
    <row r="6222" spans="1:31" x14ac:dyDescent="0.25">
      <c r="A6222">
        <v>1819251</v>
      </c>
      <c r="B6222">
        <v>1</v>
      </c>
      <c r="C6222" t="s">
        <v>80</v>
      </c>
      <c r="D6222" t="s">
        <v>83</v>
      </c>
      <c r="E6222" t="s">
        <v>193</v>
      </c>
      <c r="F6222" t="s">
        <v>17927</v>
      </c>
      <c r="G6222" t="s">
        <v>256</v>
      </c>
      <c r="H6222" t="s">
        <v>134</v>
      </c>
      <c r="I6222" t="s">
        <v>135</v>
      </c>
      <c r="J6222" t="s">
        <v>136</v>
      </c>
      <c r="K6222" t="s">
        <v>159</v>
      </c>
      <c r="L6222" t="s">
        <v>17928</v>
      </c>
      <c r="M6222" t="s">
        <v>17929</v>
      </c>
      <c r="N6222">
        <v>0.92806388799999995</v>
      </c>
      <c r="O6222">
        <v>0</v>
      </c>
      <c r="P6222">
        <v>66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13.051210750585062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13.051210750585062</v>
      </c>
    </row>
    <row r="6223" spans="1:31" x14ac:dyDescent="0.25">
      <c r="A6223">
        <v>1819443</v>
      </c>
      <c r="B6223">
        <v>1</v>
      </c>
      <c r="C6223" t="s">
        <v>80</v>
      </c>
      <c r="D6223" t="s">
        <v>94</v>
      </c>
      <c r="E6223" t="s">
        <v>176</v>
      </c>
      <c r="F6223" t="s">
        <v>17930</v>
      </c>
      <c r="G6223" t="s">
        <v>142</v>
      </c>
      <c r="H6223" t="s">
        <v>143</v>
      </c>
      <c r="I6223" t="s">
        <v>135</v>
      </c>
      <c r="J6223" t="s">
        <v>136</v>
      </c>
      <c r="K6223" t="s">
        <v>137</v>
      </c>
      <c r="L6223" t="s">
        <v>17931</v>
      </c>
      <c r="M6223" t="s">
        <v>17932</v>
      </c>
      <c r="N6223">
        <v>5.5555555E-2</v>
      </c>
      <c r="O6223">
        <v>3</v>
      </c>
      <c r="P6223">
        <v>333</v>
      </c>
      <c r="Q6223">
        <v>13</v>
      </c>
      <c r="R6223">
        <v>11</v>
      </c>
      <c r="S6223">
        <v>3</v>
      </c>
      <c r="T6223">
        <v>28</v>
      </c>
      <c r="U6223">
        <v>0</v>
      </c>
      <c r="V6223">
        <v>0</v>
      </c>
      <c r="W6223">
        <v>7.7696357654166673E-2</v>
      </c>
      <c r="X6223">
        <v>2.0915662161073332</v>
      </c>
      <c r="Y6223">
        <v>4.7870613463602218</v>
      </c>
      <c r="Z6223">
        <v>5.4709571256577799E-2</v>
      </c>
      <c r="AA6223">
        <v>0.59608981321959997</v>
      </c>
      <c r="AB6223">
        <v>0.73341616072847793</v>
      </c>
      <c r="AC6223">
        <v>0</v>
      </c>
      <c r="AD6223">
        <v>0</v>
      </c>
      <c r="AE6223">
        <v>8.340539465326378</v>
      </c>
    </row>
    <row r="6224" spans="1:31" x14ac:dyDescent="0.25">
      <c r="A6224">
        <v>1819151</v>
      </c>
      <c r="B6224">
        <v>1</v>
      </c>
      <c r="C6224" t="s">
        <v>80</v>
      </c>
      <c r="D6224" t="s">
        <v>90</v>
      </c>
      <c r="E6224" t="s">
        <v>339</v>
      </c>
      <c r="F6224" t="s">
        <v>13557</v>
      </c>
      <c r="G6224" t="s">
        <v>142</v>
      </c>
      <c r="H6224" t="s">
        <v>143</v>
      </c>
      <c r="I6224" t="s">
        <v>135</v>
      </c>
      <c r="J6224" t="s">
        <v>136</v>
      </c>
      <c r="K6224" t="s">
        <v>137</v>
      </c>
      <c r="L6224" t="s">
        <v>17933</v>
      </c>
      <c r="M6224" t="s">
        <v>17934</v>
      </c>
      <c r="N6224">
        <v>1.098055555</v>
      </c>
      <c r="O6224">
        <v>0</v>
      </c>
      <c r="P6224">
        <v>11002</v>
      </c>
      <c r="Q6224">
        <v>0</v>
      </c>
      <c r="R6224">
        <v>0</v>
      </c>
      <c r="S6224">
        <v>1</v>
      </c>
      <c r="T6224">
        <v>995</v>
      </c>
      <c r="U6224">
        <v>0</v>
      </c>
      <c r="V6224">
        <v>5</v>
      </c>
      <c r="W6224">
        <v>0</v>
      </c>
      <c r="X6224">
        <v>1876.2748449122312</v>
      </c>
      <c r="Y6224">
        <v>0</v>
      </c>
      <c r="Z6224">
        <v>0</v>
      </c>
      <c r="AA6224">
        <v>115.65377870082877</v>
      </c>
      <c r="AB6224">
        <v>392.9582881795975</v>
      </c>
      <c r="AC6224">
        <v>0</v>
      </c>
      <c r="AD6224">
        <v>40.480011513870167</v>
      </c>
      <c r="AE6224">
        <v>2425.3669233065275</v>
      </c>
    </row>
    <row r="6225" spans="1:31" x14ac:dyDescent="0.25">
      <c r="A6225">
        <v>1819337</v>
      </c>
      <c r="B6225">
        <v>1</v>
      </c>
      <c r="C6225" t="s">
        <v>81</v>
      </c>
      <c r="D6225" t="s">
        <v>120</v>
      </c>
      <c r="E6225" t="s">
        <v>131</v>
      </c>
      <c r="F6225" t="s">
        <v>17935</v>
      </c>
      <c r="G6225" t="s">
        <v>231</v>
      </c>
      <c r="H6225" t="s">
        <v>134</v>
      </c>
      <c r="I6225" t="s">
        <v>135</v>
      </c>
      <c r="J6225" t="s">
        <v>136</v>
      </c>
      <c r="K6225" t="s">
        <v>137</v>
      </c>
      <c r="L6225" t="s">
        <v>17936</v>
      </c>
      <c r="M6225" t="s">
        <v>17937</v>
      </c>
      <c r="N6225">
        <v>1.4641666659999999</v>
      </c>
      <c r="O6225">
        <v>0</v>
      </c>
      <c r="P6225">
        <v>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0.33895170492926008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0.33895170492926008</v>
      </c>
    </row>
    <row r="6226" spans="1:31" x14ac:dyDescent="0.25">
      <c r="A6226">
        <v>1819437</v>
      </c>
      <c r="B6226">
        <v>1</v>
      </c>
      <c r="C6226" t="s">
        <v>81</v>
      </c>
      <c r="D6226" t="s">
        <v>118</v>
      </c>
      <c r="E6226" t="s">
        <v>140</v>
      </c>
      <c r="F6226" t="s">
        <v>16315</v>
      </c>
      <c r="G6226" t="s">
        <v>142</v>
      </c>
      <c r="H6226" t="s">
        <v>143</v>
      </c>
      <c r="I6226" t="s">
        <v>135</v>
      </c>
      <c r="J6226" t="s">
        <v>136</v>
      </c>
      <c r="K6226" t="s">
        <v>137</v>
      </c>
      <c r="L6226" t="s">
        <v>17938</v>
      </c>
      <c r="M6226" t="s">
        <v>17939</v>
      </c>
      <c r="N6226">
        <v>1.947777777</v>
      </c>
      <c r="O6226">
        <v>1</v>
      </c>
      <c r="P6226">
        <v>367</v>
      </c>
      <c r="Q6226">
        <v>111</v>
      </c>
      <c r="R6226">
        <v>76</v>
      </c>
      <c r="S6226">
        <v>15</v>
      </c>
      <c r="T6226">
        <v>38</v>
      </c>
      <c r="U6226">
        <v>2</v>
      </c>
      <c r="V6226">
        <v>0</v>
      </c>
      <c r="W6226">
        <v>0.59722858948123747</v>
      </c>
      <c r="X6226">
        <v>106.64759401373772</v>
      </c>
      <c r="Y6226">
        <v>449.55258633419083</v>
      </c>
      <c r="Z6226">
        <v>199.28402698533941</v>
      </c>
      <c r="AA6226">
        <v>90.759631872627224</v>
      </c>
      <c r="AB6226">
        <v>31.342689216164988</v>
      </c>
      <c r="AC6226">
        <v>489.42230021206194</v>
      </c>
      <c r="AD6226">
        <v>0</v>
      </c>
      <c r="AE6226">
        <v>1367.6060572236033</v>
      </c>
    </row>
    <row r="6227" spans="1:31" x14ac:dyDescent="0.25">
      <c r="A6227">
        <v>1819629</v>
      </c>
      <c r="B6227">
        <v>1</v>
      </c>
      <c r="C6227" t="s">
        <v>80</v>
      </c>
      <c r="D6227" t="s">
        <v>90</v>
      </c>
      <c r="E6227" t="s">
        <v>131</v>
      </c>
      <c r="F6227" t="s">
        <v>17940</v>
      </c>
      <c r="G6227" t="s">
        <v>148</v>
      </c>
      <c r="H6227" t="s">
        <v>134</v>
      </c>
      <c r="I6227" t="s">
        <v>135</v>
      </c>
      <c r="J6227" t="s">
        <v>136</v>
      </c>
      <c r="K6227" t="s">
        <v>137</v>
      </c>
      <c r="L6227" t="s">
        <v>17941</v>
      </c>
      <c r="M6227" t="s">
        <v>17942</v>
      </c>
      <c r="N6227">
        <v>6.5019444440000003</v>
      </c>
      <c r="O6227">
        <v>0</v>
      </c>
      <c r="P6227">
        <v>5</v>
      </c>
      <c r="Q6227">
        <v>0</v>
      </c>
      <c r="R6227">
        <v>0</v>
      </c>
      <c r="S6227">
        <v>0</v>
      </c>
      <c r="T6227">
        <v>1</v>
      </c>
      <c r="U6227">
        <v>0</v>
      </c>
      <c r="V6227">
        <v>0</v>
      </c>
      <c r="W6227">
        <v>0</v>
      </c>
      <c r="X6227">
        <v>7.9947376285650522</v>
      </c>
      <c r="Y6227">
        <v>0</v>
      </c>
      <c r="Z6227">
        <v>0</v>
      </c>
      <c r="AA6227">
        <v>0</v>
      </c>
      <c r="AB6227">
        <v>5.2101655544995324</v>
      </c>
      <c r="AC6227">
        <v>0</v>
      </c>
      <c r="AD6227">
        <v>0</v>
      </c>
      <c r="AE6227">
        <v>13.204903183064584</v>
      </c>
    </row>
    <row r="6228" spans="1:31" x14ac:dyDescent="0.25">
      <c r="A6228">
        <v>1819480</v>
      </c>
      <c r="B6228">
        <v>1</v>
      </c>
      <c r="C6228" t="s">
        <v>80</v>
      </c>
      <c r="D6228" t="s">
        <v>93</v>
      </c>
      <c r="E6228" t="s">
        <v>193</v>
      </c>
      <c r="F6228" t="s">
        <v>17943</v>
      </c>
      <c r="G6228" t="s">
        <v>447</v>
      </c>
      <c r="H6228" t="s">
        <v>134</v>
      </c>
      <c r="I6228" t="s">
        <v>135</v>
      </c>
      <c r="J6228" t="s">
        <v>136</v>
      </c>
      <c r="K6228" t="s">
        <v>137</v>
      </c>
      <c r="L6228" t="s">
        <v>17944</v>
      </c>
      <c r="M6228" t="s">
        <v>17945</v>
      </c>
      <c r="N6228">
        <v>2.4500000000000002</v>
      </c>
      <c r="O6228">
        <v>0</v>
      </c>
      <c r="P6228">
        <v>24</v>
      </c>
      <c r="Q6228">
        <v>0</v>
      </c>
      <c r="R6228">
        <v>15</v>
      </c>
      <c r="S6228">
        <v>0</v>
      </c>
      <c r="T6228">
        <v>12</v>
      </c>
      <c r="U6228">
        <v>0</v>
      </c>
      <c r="V6228">
        <v>0</v>
      </c>
      <c r="W6228">
        <v>0</v>
      </c>
      <c r="X6228">
        <v>4.4759946800791495</v>
      </c>
      <c r="Y6228">
        <v>0</v>
      </c>
      <c r="Z6228">
        <v>2.0140567790059203</v>
      </c>
      <c r="AA6228">
        <v>0</v>
      </c>
      <c r="AB6228">
        <v>14.975314932077611</v>
      </c>
      <c r="AC6228">
        <v>0</v>
      </c>
      <c r="AD6228">
        <v>0</v>
      </c>
      <c r="AE6228">
        <v>21.465366391162682</v>
      </c>
    </row>
    <row r="6229" spans="1:31" x14ac:dyDescent="0.25">
      <c r="A6229">
        <v>1819380</v>
      </c>
      <c r="B6229">
        <v>1</v>
      </c>
      <c r="C6229" t="s">
        <v>80</v>
      </c>
      <c r="D6229" t="s">
        <v>88</v>
      </c>
      <c r="E6229" t="s">
        <v>326</v>
      </c>
      <c r="F6229" t="s">
        <v>17695</v>
      </c>
      <c r="G6229" t="s">
        <v>279</v>
      </c>
      <c r="H6229" t="s">
        <v>134</v>
      </c>
      <c r="I6229" t="s">
        <v>135</v>
      </c>
      <c r="J6229" t="s">
        <v>136</v>
      </c>
      <c r="K6229" t="s">
        <v>137</v>
      </c>
      <c r="L6229" t="s">
        <v>17946</v>
      </c>
      <c r="M6229" t="s">
        <v>17947</v>
      </c>
      <c r="N6229">
        <v>1.193333333</v>
      </c>
      <c r="O6229">
        <v>0</v>
      </c>
      <c r="P6229">
        <v>185</v>
      </c>
      <c r="Q6229">
        <v>0</v>
      </c>
      <c r="R6229">
        <v>0</v>
      </c>
      <c r="S6229">
        <v>0</v>
      </c>
      <c r="T6229">
        <v>9</v>
      </c>
      <c r="U6229">
        <v>0</v>
      </c>
      <c r="V6229">
        <v>0</v>
      </c>
      <c r="W6229">
        <v>0</v>
      </c>
      <c r="X6229">
        <v>48.626182145964613</v>
      </c>
      <c r="Y6229">
        <v>0</v>
      </c>
      <c r="Z6229">
        <v>0</v>
      </c>
      <c r="AA6229">
        <v>0</v>
      </c>
      <c r="AB6229">
        <v>32.33298305532788</v>
      </c>
      <c r="AC6229">
        <v>0</v>
      </c>
      <c r="AD6229">
        <v>0</v>
      </c>
      <c r="AE6229">
        <v>80.959165201292492</v>
      </c>
    </row>
    <row r="6230" spans="1:31" x14ac:dyDescent="0.25">
      <c r="A6230">
        <v>1819523</v>
      </c>
      <c r="B6230">
        <v>1</v>
      </c>
      <c r="C6230" t="s">
        <v>80</v>
      </c>
      <c r="D6230" t="s">
        <v>86</v>
      </c>
      <c r="E6230" t="s">
        <v>291</v>
      </c>
      <c r="F6230" t="s">
        <v>3261</v>
      </c>
      <c r="G6230" t="s">
        <v>424</v>
      </c>
      <c r="H6230" t="s">
        <v>134</v>
      </c>
      <c r="I6230" t="s">
        <v>135</v>
      </c>
      <c r="J6230" t="s">
        <v>136</v>
      </c>
      <c r="K6230" t="s">
        <v>137</v>
      </c>
      <c r="L6230" t="s">
        <v>17948</v>
      </c>
      <c r="M6230" t="s">
        <v>17949</v>
      </c>
      <c r="N6230">
        <v>2.1858333330000002</v>
      </c>
      <c r="O6230">
        <v>0</v>
      </c>
      <c r="P6230">
        <v>416</v>
      </c>
      <c r="Q6230">
        <v>0</v>
      </c>
      <c r="R6230">
        <v>0</v>
      </c>
      <c r="S6230">
        <v>0</v>
      </c>
      <c r="T6230">
        <v>74</v>
      </c>
      <c r="U6230">
        <v>0</v>
      </c>
      <c r="V6230">
        <v>0</v>
      </c>
      <c r="W6230">
        <v>0</v>
      </c>
      <c r="X6230">
        <v>314.73777627719721</v>
      </c>
      <c r="Y6230">
        <v>0</v>
      </c>
      <c r="Z6230">
        <v>0</v>
      </c>
      <c r="AA6230">
        <v>0</v>
      </c>
      <c r="AB6230">
        <v>162.58174389493118</v>
      </c>
      <c r="AC6230">
        <v>0</v>
      </c>
      <c r="AD6230">
        <v>0</v>
      </c>
      <c r="AE6230">
        <v>477.31952017212836</v>
      </c>
    </row>
    <row r="6231" spans="1:31" x14ac:dyDescent="0.25">
      <c r="A6231">
        <v>1819214</v>
      </c>
      <c r="B6231">
        <v>1</v>
      </c>
      <c r="C6231" t="s">
        <v>80</v>
      </c>
      <c r="D6231" t="s">
        <v>94</v>
      </c>
      <c r="E6231" t="s">
        <v>131</v>
      </c>
      <c r="F6231" t="s">
        <v>17950</v>
      </c>
      <c r="G6231" t="s">
        <v>209</v>
      </c>
      <c r="H6231" t="s">
        <v>134</v>
      </c>
      <c r="I6231" t="s">
        <v>135</v>
      </c>
      <c r="J6231" t="s">
        <v>136</v>
      </c>
      <c r="K6231" t="s">
        <v>137</v>
      </c>
      <c r="L6231" t="s">
        <v>17951</v>
      </c>
      <c r="M6231" t="s">
        <v>17952</v>
      </c>
      <c r="N6231">
        <v>1.6486111109999999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12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15.448426306746667</v>
      </c>
      <c r="AC6231">
        <v>0</v>
      </c>
      <c r="AD6231">
        <v>0</v>
      </c>
      <c r="AE6231">
        <v>15.448426306746667</v>
      </c>
    </row>
    <row r="6232" spans="1:31" x14ac:dyDescent="0.25">
      <c r="A6232">
        <v>1819609</v>
      </c>
      <c r="B6232">
        <v>1</v>
      </c>
      <c r="C6232" t="s">
        <v>80</v>
      </c>
      <c r="D6232" t="s">
        <v>108</v>
      </c>
      <c r="E6232" t="s">
        <v>193</v>
      </c>
      <c r="F6232" t="s">
        <v>17953</v>
      </c>
      <c r="G6232" t="s">
        <v>235</v>
      </c>
      <c r="H6232" t="s">
        <v>134</v>
      </c>
      <c r="I6232" t="s">
        <v>135</v>
      </c>
      <c r="J6232" t="s">
        <v>136</v>
      </c>
      <c r="K6232" t="s">
        <v>137</v>
      </c>
      <c r="L6232" t="s">
        <v>17954</v>
      </c>
      <c r="M6232" t="s">
        <v>17955</v>
      </c>
      <c r="N6232">
        <v>2.560277777</v>
      </c>
      <c r="O6232">
        <v>0</v>
      </c>
      <c r="P6232">
        <v>7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4.3026889791572422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4.3026889791572422</v>
      </c>
    </row>
    <row r="6233" spans="1:31" x14ac:dyDescent="0.25">
      <c r="A6233">
        <v>1819191</v>
      </c>
      <c r="B6233">
        <v>1</v>
      </c>
      <c r="C6233" t="s">
        <v>81</v>
      </c>
      <c r="D6233" t="s">
        <v>115</v>
      </c>
      <c r="E6233" t="s">
        <v>140</v>
      </c>
      <c r="F6233" t="s">
        <v>17956</v>
      </c>
      <c r="G6233" t="s">
        <v>256</v>
      </c>
      <c r="H6233" t="s">
        <v>143</v>
      </c>
      <c r="I6233" t="s">
        <v>135</v>
      </c>
      <c r="J6233" t="s">
        <v>136</v>
      </c>
      <c r="K6233" t="s">
        <v>159</v>
      </c>
      <c r="L6233" t="s">
        <v>17957</v>
      </c>
      <c r="M6233" t="s">
        <v>17958</v>
      </c>
      <c r="N6233">
        <v>9.3925127770000003</v>
      </c>
      <c r="O6233">
        <v>0</v>
      </c>
      <c r="P6233">
        <v>746</v>
      </c>
      <c r="Q6233">
        <v>1</v>
      </c>
      <c r="R6233">
        <v>33</v>
      </c>
      <c r="S6233">
        <v>1</v>
      </c>
      <c r="T6233">
        <v>29</v>
      </c>
      <c r="U6233">
        <v>1</v>
      </c>
      <c r="V6233">
        <v>0</v>
      </c>
      <c r="W6233">
        <v>0</v>
      </c>
      <c r="X6233">
        <v>566.96650832700141</v>
      </c>
      <c r="Y6233">
        <v>31.796769192823771</v>
      </c>
      <c r="Z6233">
        <v>193.92859156743035</v>
      </c>
      <c r="AA6233">
        <v>18.361328391631066</v>
      </c>
      <c r="AB6233">
        <v>27.123661731454401</v>
      </c>
      <c r="AC6233">
        <v>209.08208611549654</v>
      </c>
      <c r="AD6233">
        <v>0</v>
      </c>
      <c r="AE6233">
        <v>1047.2589453258374</v>
      </c>
    </row>
    <row r="6234" spans="1:31" x14ac:dyDescent="0.25">
      <c r="A6234">
        <v>1819168</v>
      </c>
      <c r="B6234">
        <v>1</v>
      </c>
      <c r="C6234" t="s">
        <v>80</v>
      </c>
      <c r="D6234" t="s">
        <v>87</v>
      </c>
      <c r="E6234" t="s">
        <v>176</v>
      </c>
      <c r="F6234" t="s">
        <v>17959</v>
      </c>
      <c r="G6234" t="s">
        <v>158</v>
      </c>
      <c r="H6234" t="s">
        <v>143</v>
      </c>
      <c r="I6234" t="s">
        <v>199</v>
      </c>
      <c r="J6234" t="s">
        <v>136</v>
      </c>
      <c r="K6234" t="s">
        <v>137</v>
      </c>
      <c r="L6234" t="s">
        <v>17960</v>
      </c>
      <c r="M6234" t="s">
        <v>17961</v>
      </c>
      <c r="N6234">
        <v>8.8888879999999993E-3</v>
      </c>
      <c r="O6234">
        <v>0</v>
      </c>
      <c r="P6234">
        <v>1167</v>
      </c>
      <c r="Q6234">
        <v>0</v>
      </c>
      <c r="R6234">
        <v>0</v>
      </c>
      <c r="S6234">
        <v>14</v>
      </c>
      <c r="T6234">
        <v>139</v>
      </c>
      <c r="U6234">
        <v>4</v>
      </c>
      <c r="V6234">
        <v>5</v>
      </c>
      <c r="W6234">
        <v>0</v>
      </c>
      <c r="X6234">
        <v>1.9188903430816988</v>
      </c>
      <c r="Y6234">
        <v>0</v>
      </c>
      <c r="Z6234">
        <v>0</v>
      </c>
      <c r="AA6234">
        <v>3.5042625516154668</v>
      </c>
      <c r="AB6234">
        <v>1.4651992855321596</v>
      </c>
      <c r="AC6234">
        <v>0.99973341806417793</v>
      </c>
      <c r="AD6234">
        <v>0.45384903893205331</v>
      </c>
      <c r="AE6234">
        <v>8.3419346372255578</v>
      </c>
    </row>
    <row r="6235" spans="1:31" x14ac:dyDescent="0.25">
      <c r="A6235">
        <v>1819586</v>
      </c>
      <c r="B6235">
        <v>1</v>
      </c>
      <c r="C6235" t="s">
        <v>80</v>
      </c>
      <c r="D6235" t="s">
        <v>103</v>
      </c>
      <c r="E6235" t="s">
        <v>146</v>
      </c>
      <c r="F6235" t="s">
        <v>17962</v>
      </c>
      <c r="G6235" t="s">
        <v>158</v>
      </c>
      <c r="H6235" t="s">
        <v>143</v>
      </c>
      <c r="I6235" t="s">
        <v>135</v>
      </c>
      <c r="J6235" t="s">
        <v>136</v>
      </c>
      <c r="K6235" t="s">
        <v>137</v>
      </c>
      <c r="L6235" t="s">
        <v>17963</v>
      </c>
      <c r="M6235" t="s">
        <v>17964</v>
      </c>
      <c r="N6235">
        <v>0.193333333</v>
      </c>
      <c r="O6235">
        <v>0</v>
      </c>
      <c r="P6235">
        <v>8</v>
      </c>
      <c r="Q6235">
        <v>0</v>
      </c>
      <c r="R6235">
        <v>25</v>
      </c>
      <c r="S6235">
        <v>1</v>
      </c>
      <c r="T6235">
        <v>4</v>
      </c>
      <c r="U6235">
        <v>0</v>
      </c>
      <c r="V6235">
        <v>0</v>
      </c>
      <c r="W6235">
        <v>0</v>
      </c>
      <c r="X6235">
        <v>0.81299124098730002</v>
      </c>
      <c r="Y6235">
        <v>0</v>
      </c>
      <c r="Z6235">
        <v>6.877501030066667</v>
      </c>
      <c r="AA6235">
        <v>5.9018743923207735</v>
      </c>
      <c r="AB6235">
        <v>0.2908012690735467</v>
      </c>
      <c r="AC6235">
        <v>0</v>
      </c>
      <c r="AD6235">
        <v>0</v>
      </c>
      <c r="AE6235">
        <v>13.883167932448288</v>
      </c>
    </row>
    <row r="6236" spans="1:31" x14ac:dyDescent="0.25">
      <c r="A6236">
        <v>1819145</v>
      </c>
      <c r="B6236">
        <v>1</v>
      </c>
      <c r="C6236" t="s">
        <v>80</v>
      </c>
      <c r="D6236" t="s">
        <v>82</v>
      </c>
      <c r="E6236" t="s">
        <v>326</v>
      </c>
      <c r="F6236" t="s">
        <v>17965</v>
      </c>
      <c r="G6236" t="s">
        <v>235</v>
      </c>
      <c r="H6236" t="s">
        <v>134</v>
      </c>
      <c r="I6236" t="s">
        <v>135</v>
      </c>
      <c r="J6236" t="s">
        <v>136</v>
      </c>
      <c r="K6236" t="s">
        <v>137</v>
      </c>
      <c r="L6236" t="s">
        <v>17966</v>
      </c>
      <c r="M6236" t="s">
        <v>17967</v>
      </c>
      <c r="N6236">
        <v>1.3194444439999999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34</v>
      </c>
      <c r="U6236">
        <v>0</v>
      </c>
      <c r="V6236">
        <v>1</v>
      </c>
      <c r="W6236">
        <v>0</v>
      </c>
      <c r="X6236">
        <v>0.13550626516364694</v>
      </c>
      <c r="Y6236">
        <v>0</v>
      </c>
      <c r="Z6236">
        <v>0</v>
      </c>
      <c r="AA6236">
        <v>0</v>
      </c>
      <c r="AB6236">
        <v>7.1425073677997029</v>
      </c>
      <c r="AC6236">
        <v>0</v>
      </c>
      <c r="AD6236">
        <v>0.24485287184873086</v>
      </c>
      <c r="AE6236">
        <v>7.5228665048120806</v>
      </c>
    </row>
    <row r="6237" spans="1:31" x14ac:dyDescent="0.25">
      <c r="A6237">
        <v>1819646</v>
      </c>
      <c r="B6237">
        <v>1</v>
      </c>
      <c r="C6237" t="s">
        <v>81</v>
      </c>
      <c r="D6237" t="s">
        <v>120</v>
      </c>
      <c r="E6237" t="s">
        <v>193</v>
      </c>
      <c r="F6237" t="s">
        <v>9185</v>
      </c>
      <c r="G6237" t="s">
        <v>6665</v>
      </c>
      <c r="H6237" t="s">
        <v>134</v>
      </c>
      <c r="I6237" t="s">
        <v>135</v>
      </c>
      <c r="J6237" t="s">
        <v>136</v>
      </c>
      <c r="K6237" t="s">
        <v>137</v>
      </c>
      <c r="L6237" t="s">
        <v>17968</v>
      </c>
      <c r="M6237" t="s">
        <v>17969</v>
      </c>
      <c r="N6237">
        <v>1.3505555549999999</v>
      </c>
      <c r="O6237">
        <v>0</v>
      </c>
      <c r="P6237">
        <v>26</v>
      </c>
      <c r="Q6237">
        <v>0</v>
      </c>
      <c r="R6237">
        <v>0</v>
      </c>
      <c r="S6237">
        <v>0</v>
      </c>
      <c r="T6237">
        <v>1</v>
      </c>
      <c r="U6237">
        <v>0</v>
      </c>
      <c r="V6237">
        <v>0</v>
      </c>
      <c r="W6237">
        <v>0</v>
      </c>
      <c r="X6237">
        <v>6.1722087095111986</v>
      </c>
      <c r="Y6237">
        <v>0</v>
      </c>
      <c r="Z6237">
        <v>0</v>
      </c>
      <c r="AA6237">
        <v>0</v>
      </c>
      <c r="AB6237">
        <v>8.2728153444444459E-5</v>
      </c>
      <c r="AC6237">
        <v>0</v>
      </c>
      <c r="AD6237">
        <v>0</v>
      </c>
      <c r="AE6237">
        <v>6.1722914376646427</v>
      </c>
    </row>
    <row r="6238" spans="1:31" x14ac:dyDescent="0.25">
      <c r="A6238">
        <v>1819208</v>
      </c>
      <c r="B6238">
        <v>1</v>
      </c>
      <c r="C6238" t="s">
        <v>80</v>
      </c>
      <c r="D6238" t="s">
        <v>97</v>
      </c>
      <c r="E6238" t="s">
        <v>193</v>
      </c>
      <c r="F6238" t="s">
        <v>17970</v>
      </c>
      <c r="G6238" t="s">
        <v>256</v>
      </c>
      <c r="H6238" t="s">
        <v>134</v>
      </c>
      <c r="I6238" t="s">
        <v>135</v>
      </c>
      <c r="J6238" t="s">
        <v>136</v>
      </c>
      <c r="K6238" t="s">
        <v>159</v>
      </c>
      <c r="L6238" t="s">
        <v>17971</v>
      </c>
      <c r="M6238" t="s">
        <v>17972</v>
      </c>
      <c r="N6238">
        <v>3.1924999999999999</v>
      </c>
      <c r="O6238">
        <v>0</v>
      </c>
      <c r="P6238">
        <v>13</v>
      </c>
      <c r="Q6238">
        <v>0</v>
      </c>
      <c r="R6238">
        <v>6</v>
      </c>
      <c r="S6238">
        <v>0</v>
      </c>
      <c r="T6238">
        <v>2</v>
      </c>
      <c r="U6238">
        <v>0</v>
      </c>
      <c r="V6238">
        <v>0</v>
      </c>
      <c r="W6238">
        <v>0</v>
      </c>
      <c r="X6238">
        <v>23.849130487925269</v>
      </c>
      <c r="Y6238">
        <v>0</v>
      </c>
      <c r="Z6238">
        <v>8.276688300248443</v>
      </c>
      <c r="AA6238">
        <v>0</v>
      </c>
      <c r="AB6238">
        <v>26.83116759241846</v>
      </c>
      <c r="AC6238">
        <v>0</v>
      </c>
      <c r="AD6238">
        <v>0</v>
      </c>
      <c r="AE6238">
        <v>58.95698638059217</v>
      </c>
    </row>
    <row r="6239" spans="1:31" x14ac:dyDescent="0.25">
      <c r="A6239">
        <v>1819354</v>
      </c>
      <c r="B6239">
        <v>1</v>
      </c>
      <c r="C6239" t="s">
        <v>80</v>
      </c>
      <c r="D6239" t="s">
        <v>88</v>
      </c>
      <c r="E6239" t="s">
        <v>193</v>
      </c>
      <c r="F6239" t="s">
        <v>17973</v>
      </c>
      <c r="G6239" t="s">
        <v>263</v>
      </c>
      <c r="H6239" t="s">
        <v>134</v>
      </c>
      <c r="I6239" t="s">
        <v>135</v>
      </c>
      <c r="J6239" t="s">
        <v>136</v>
      </c>
      <c r="K6239" t="s">
        <v>159</v>
      </c>
      <c r="L6239" t="s">
        <v>17974</v>
      </c>
      <c r="M6239" t="s">
        <v>17975</v>
      </c>
      <c r="N6239">
        <v>0.20679249999999999</v>
      </c>
      <c r="O6239">
        <v>0</v>
      </c>
      <c r="P6239">
        <v>34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1.6342844809279653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1.6342844809279653</v>
      </c>
    </row>
    <row r="6240" spans="1:31" x14ac:dyDescent="0.25">
      <c r="A6240">
        <v>1819254</v>
      </c>
      <c r="B6240">
        <v>1</v>
      </c>
      <c r="C6240" t="s">
        <v>80</v>
      </c>
      <c r="D6240" t="s">
        <v>90</v>
      </c>
      <c r="E6240" t="s">
        <v>146</v>
      </c>
      <c r="F6240" t="s">
        <v>13742</v>
      </c>
      <c r="G6240" t="s">
        <v>142</v>
      </c>
      <c r="H6240" t="s">
        <v>143</v>
      </c>
      <c r="I6240" t="s">
        <v>135</v>
      </c>
      <c r="J6240" t="s">
        <v>136</v>
      </c>
      <c r="K6240" t="s">
        <v>137</v>
      </c>
      <c r="L6240" t="s">
        <v>17976</v>
      </c>
      <c r="M6240" t="s">
        <v>17977</v>
      </c>
      <c r="N6240">
        <v>0.96499999999999997</v>
      </c>
      <c r="O6240">
        <v>0</v>
      </c>
      <c r="P6240">
        <v>2266</v>
      </c>
      <c r="Q6240">
        <v>0</v>
      </c>
      <c r="R6240">
        <v>0</v>
      </c>
      <c r="S6240">
        <v>0</v>
      </c>
      <c r="T6240">
        <v>92</v>
      </c>
      <c r="U6240">
        <v>0</v>
      </c>
      <c r="V6240">
        <v>0</v>
      </c>
      <c r="W6240">
        <v>0</v>
      </c>
      <c r="X6240">
        <v>533.18484629994202</v>
      </c>
      <c r="Y6240">
        <v>0</v>
      </c>
      <c r="Z6240">
        <v>0</v>
      </c>
      <c r="AA6240">
        <v>0</v>
      </c>
      <c r="AB6240">
        <v>120.51361668182989</v>
      </c>
      <c r="AC6240">
        <v>0</v>
      </c>
      <c r="AD6240">
        <v>0</v>
      </c>
      <c r="AE6240">
        <v>653.69846298177185</v>
      </c>
    </row>
    <row r="6241" spans="1:31" x14ac:dyDescent="0.25">
      <c r="A6241">
        <v>1819483</v>
      </c>
      <c r="B6241">
        <v>1</v>
      </c>
      <c r="C6241" t="s">
        <v>81</v>
      </c>
      <c r="D6241" t="s">
        <v>118</v>
      </c>
      <c r="E6241" t="s">
        <v>146</v>
      </c>
      <c r="F6241" t="s">
        <v>17978</v>
      </c>
      <c r="G6241" t="s">
        <v>142</v>
      </c>
      <c r="H6241" t="s">
        <v>143</v>
      </c>
      <c r="I6241" t="s">
        <v>135</v>
      </c>
      <c r="J6241" t="s">
        <v>136</v>
      </c>
      <c r="K6241" t="s">
        <v>137</v>
      </c>
      <c r="L6241" t="s">
        <v>17979</v>
      </c>
      <c r="M6241" t="s">
        <v>17980</v>
      </c>
      <c r="N6241">
        <v>1.724444444</v>
      </c>
      <c r="O6241">
        <v>0</v>
      </c>
      <c r="P6241">
        <v>119</v>
      </c>
      <c r="Q6241">
        <v>0</v>
      </c>
      <c r="R6241">
        <v>14</v>
      </c>
      <c r="S6241">
        <v>0</v>
      </c>
      <c r="T6241">
        <v>29</v>
      </c>
      <c r="U6241">
        <v>0</v>
      </c>
      <c r="V6241">
        <v>0</v>
      </c>
      <c r="W6241">
        <v>0</v>
      </c>
      <c r="X6241">
        <v>51.070901166024143</v>
      </c>
      <c r="Y6241">
        <v>0</v>
      </c>
      <c r="Z6241">
        <v>9.7437544363683575</v>
      </c>
      <c r="AA6241">
        <v>0</v>
      </c>
      <c r="AB6241">
        <v>45.625775129062987</v>
      </c>
      <c r="AC6241">
        <v>0</v>
      </c>
      <c r="AD6241">
        <v>0</v>
      </c>
      <c r="AE6241">
        <v>106.44043073145548</v>
      </c>
    </row>
    <row r="6242" spans="1:31" x14ac:dyDescent="0.25">
      <c r="A6242">
        <v>1819314</v>
      </c>
      <c r="B6242">
        <v>1</v>
      </c>
      <c r="C6242" t="s">
        <v>80</v>
      </c>
      <c r="D6242" t="s">
        <v>92</v>
      </c>
      <c r="E6242" t="s">
        <v>131</v>
      </c>
      <c r="F6242" t="s">
        <v>17981</v>
      </c>
      <c r="G6242" t="s">
        <v>148</v>
      </c>
      <c r="H6242" t="s">
        <v>134</v>
      </c>
      <c r="I6242" t="s">
        <v>135</v>
      </c>
      <c r="J6242" t="s">
        <v>136</v>
      </c>
      <c r="K6242" t="s">
        <v>137</v>
      </c>
      <c r="L6242" t="s">
        <v>17982</v>
      </c>
      <c r="M6242" t="s">
        <v>17983</v>
      </c>
      <c r="N6242">
        <v>8.6411111110000007</v>
      </c>
      <c r="O6242">
        <v>0</v>
      </c>
      <c r="P6242">
        <v>4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11.823335514231136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11.823335514231136</v>
      </c>
    </row>
    <row r="6243" spans="1:31" x14ac:dyDescent="0.25">
      <c r="A6243">
        <v>1819440</v>
      </c>
      <c r="B6243">
        <v>1</v>
      </c>
      <c r="C6243" t="s">
        <v>80</v>
      </c>
      <c r="D6243" t="s">
        <v>97</v>
      </c>
      <c r="E6243" t="s">
        <v>146</v>
      </c>
      <c r="F6243" t="s">
        <v>17984</v>
      </c>
      <c r="G6243" t="s">
        <v>170</v>
      </c>
      <c r="H6243" t="s">
        <v>143</v>
      </c>
      <c r="I6243" t="s">
        <v>135</v>
      </c>
      <c r="J6243" t="s">
        <v>136</v>
      </c>
      <c r="K6243" t="s">
        <v>137</v>
      </c>
      <c r="L6243" t="s">
        <v>17985</v>
      </c>
      <c r="M6243" t="s">
        <v>17986</v>
      </c>
      <c r="N6243">
        <v>3.1247222219999999</v>
      </c>
      <c r="O6243">
        <v>1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4.1609386742097048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4.1609386742097048</v>
      </c>
    </row>
    <row r="6244" spans="1:31" x14ac:dyDescent="0.25">
      <c r="A6244">
        <v>1819463</v>
      </c>
      <c r="B6244">
        <v>1</v>
      </c>
      <c r="C6244" t="s">
        <v>80</v>
      </c>
      <c r="D6244" t="s">
        <v>94</v>
      </c>
      <c r="E6244" t="s">
        <v>131</v>
      </c>
      <c r="F6244" t="s">
        <v>17987</v>
      </c>
      <c r="G6244" t="s">
        <v>148</v>
      </c>
      <c r="H6244" t="s">
        <v>134</v>
      </c>
      <c r="I6244" t="s">
        <v>135</v>
      </c>
      <c r="J6244" t="s">
        <v>136</v>
      </c>
      <c r="K6244" t="s">
        <v>137</v>
      </c>
      <c r="L6244" t="s">
        <v>17988</v>
      </c>
      <c r="M6244" t="s">
        <v>17989</v>
      </c>
      <c r="N6244">
        <v>2.8863888879999999</v>
      </c>
      <c r="O6244">
        <v>0</v>
      </c>
      <c r="P6244">
        <v>1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0.93203973850609223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0.93203973850609223</v>
      </c>
    </row>
    <row r="6245" spans="1:31" x14ac:dyDescent="0.25">
      <c r="A6245">
        <v>1819291</v>
      </c>
      <c r="B6245">
        <v>1</v>
      </c>
      <c r="C6245" t="s">
        <v>80</v>
      </c>
      <c r="D6245" t="s">
        <v>98</v>
      </c>
      <c r="E6245" t="s">
        <v>131</v>
      </c>
      <c r="F6245" t="s">
        <v>17990</v>
      </c>
      <c r="G6245" t="s">
        <v>231</v>
      </c>
      <c r="H6245" t="s">
        <v>134</v>
      </c>
      <c r="I6245" t="s">
        <v>135</v>
      </c>
      <c r="J6245" t="s">
        <v>136</v>
      </c>
      <c r="K6245" t="s">
        <v>137</v>
      </c>
      <c r="L6245" t="s">
        <v>17991</v>
      </c>
      <c r="M6245" t="s">
        <v>17992</v>
      </c>
      <c r="N6245">
        <v>4.4400000000000004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1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0.27962892537119999</v>
      </c>
      <c r="AC6245">
        <v>0</v>
      </c>
      <c r="AD6245">
        <v>0</v>
      </c>
      <c r="AE6245">
        <v>0.27962892537119999</v>
      </c>
    </row>
    <row r="6246" spans="1:31" x14ac:dyDescent="0.25">
      <c r="A6246">
        <v>1819583</v>
      </c>
      <c r="B6246">
        <v>1</v>
      </c>
      <c r="C6246" t="s">
        <v>81</v>
      </c>
      <c r="D6246" t="s">
        <v>121</v>
      </c>
      <c r="E6246" t="s">
        <v>131</v>
      </c>
      <c r="F6246" t="s">
        <v>17993</v>
      </c>
      <c r="G6246" t="s">
        <v>231</v>
      </c>
      <c r="H6246" t="s">
        <v>134</v>
      </c>
      <c r="I6246" t="s">
        <v>135</v>
      </c>
      <c r="J6246" t="s">
        <v>136</v>
      </c>
      <c r="K6246" t="s">
        <v>137</v>
      </c>
      <c r="L6246" t="s">
        <v>17994</v>
      </c>
      <c r="M6246" t="s">
        <v>17995</v>
      </c>
      <c r="N6246">
        <v>2.4183333330000001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0.73018087338125959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0.73018087338125959</v>
      </c>
    </row>
    <row r="6247" spans="1:31" x14ac:dyDescent="0.25">
      <c r="A6247">
        <v>1819420</v>
      </c>
      <c r="B6247">
        <v>1</v>
      </c>
      <c r="C6247" t="s">
        <v>81</v>
      </c>
      <c r="D6247" t="s">
        <v>126</v>
      </c>
      <c r="E6247" t="s">
        <v>146</v>
      </c>
      <c r="F6247" t="s">
        <v>17996</v>
      </c>
      <c r="G6247" t="s">
        <v>593</v>
      </c>
      <c r="H6247" t="s">
        <v>143</v>
      </c>
      <c r="I6247" t="s">
        <v>135</v>
      </c>
      <c r="J6247" t="s">
        <v>136</v>
      </c>
      <c r="K6247" t="s">
        <v>137</v>
      </c>
      <c r="L6247" t="s">
        <v>17997</v>
      </c>
      <c r="M6247" t="s">
        <v>17998</v>
      </c>
      <c r="N6247">
        <v>1.7441666659999999</v>
      </c>
      <c r="O6247">
        <v>0</v>
      </c>
      <c r="P6247">
        <v>13</v>
      </c>
      <c r="Q6247">
        <v>0</v>
      </c>
      <c r="R6247">
        <v>10</v>
      </c>
      <c r="S6247">
        <v>0</v>
      </c>
      <c r="T6247">
        <v>2</v>
      </c>
      <c r="U6247">
        <v>0</v>
      </c>
      <c r="V6247">
        <v>0</v>
      </c>
      <c r="W6247">
        <v>0</v>
      </c>
      <c r="X6247">
        <v>3.4976133212412135</v>
      </c>
      <c r="Y6247">
        <v>0</v>
      </c>
      <c r="Z6247">
        <v>16.45597819305457</v>
      </c>
      <c r="AA6247">
        <v>0</v>
      </c>
      <c r="AB6247">
        <v>22.73024118298952</v>
      </c>
      <c r="AC6247">
        <v>0</v>
      </c>
      <c r="AD6247">
        <v>0</v>
      </c>
      <c r="AE6247">
        <v>42.683832697285304</v>
      </c>
    </row>
    <row r="6248" spans="1:31" x14ac:dyDescent="0.25">
      <c r="A6248">
        <v>1819589</v>
      </c>
      <c r="B6248">
        <v>1</v>
      </c>
      <c r="C6248" t="s">
        <v>81</v>
      </c>
      <c r="D6248" t="s">
        <v>120</v>
      </c>
      <c r="E6248" t="s">
        <v>176</v>
      </c>
      <c r="F6248" t="s">
        <v>17999</v>
      </c>
      <c r="G6248" t="s">
        <v>142</v>
      </c>
      <c r="H6248" t="s">
        <v>143</v>
      </c>
      <c r="I6248" t="s">
        <v>135</v>
      </c>
      <c r="J6248" t="s">
        <v>136</v>
      </c>
      <c r="K6248" t="s">
        <v>137</v>
      </c>
      <c r="L6248" t="s">
        <v>18000</v>
      </c>
      <c r="M6248" t="s">
        <v>18001</v>
      </c>
      <c r="N6248">
        <v>0.77249999999999996</v>
      </c>
      <c r="O6248">
        <v>0</v>
      </c>
      <c r="P6248">
        <v>504</v>
      </c>
      <c r="Q6248">
        <v>0</v>
      </c>
      <c r="R6248">
        <v>8</v>
      </c>
      <c r="S6248">
        <v>1</v>
      </c>
      <c r="T6248">
        <v>43</v>
      </c>
      <c r="U6248">
        <v>0</v>
      </c>
      <c r="V6248">
        <v>1</v>
      </c>
      <c r="W6248">
        <v>0</v>
      </c>
      <c r="X6248">
        <v>83.07491202280832</v>
      </c>
      <c r="Y6248">
        <v>0</v>
      </c>
      <c r="Z6248">
        <v>2.3087564095321005</v>
      </c>
      <c r="AA6248">
        <v>0.33735627639388499</v>
      </c>
      <c r="AB6248">
        <v>14.464474079600334</v>
      </c>
      <c r="AC6248">
        <v>0</v>
      </c>
      <c r="AD6248">
        <v>1.9747114661378482</v>
      </c>
      <c r="AE6248">
        <v>102.16021025447249</v>
      </c>
    </row>
    <row r="6249" spans="1:31" x14ac:dyDescent="0.25">
      <c r="A6249">
        <v>1819263</v>
      </c>
      <c r="B6249">
        <v>1</v>
      </c>
      <c r="C6249" t="s">
        <v>81</v>
      </c>
      <c r="D6249" t="s">
        <v>128</v>
      </c>
      <c r="E6249" t="s">
        <v>140</v>
      </c>
      <c r="F6249" t="s">
        <v>15745</v>
      </c>
      <c r="G6249" t="s">
        <v>142</v>
      </c>
      <c r="H6249" t="s">
        <v>143</v>
      </c>
      <c r="I6249" t="s">
        <v>135</v>
      </c>
      <c r="J6249" t="s">
        <v>136</v>
      </c>
      <c r="K6249" t="s">
        <v>137</v>
      </c>
      <c r="L6249" t="s">
        <v>18002</v>
      </c>
      <c r="M6249" t="s">
        <v>18003</v>
      </c>
      <c r="N6249">
        <v>0.82722222199999995</v>
      </c>
      <c r="O6249">
        <v>0</v>
      </c>
      <c r="P6249">
        <v>0</v>
      </c>
      <c r="Q6249">
        <v>0</v>
      </c>
      <c r="R6249">
        <v>0</v>
      </c>
      <c r="S6249">
        <v>9</v>
      </c>
      <c r="T6249">
        <v>1</v>
      </c>
      <c r="U6249">
        <v>5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49.963327768473462</v>
      </c>
      <c r="AB6249">
        <v>1.002589427216471</v>
      </c>
      <c r="AC6249">
        <v>143.49154180233867</v>
      </c>
      <c r="AD6249">
        <v>0</v>
      </c>
      <c r="AE6249">
        <v>194.45745899802861</v>
      </c>
    </row>
    <row r="6250" spans="1:31" x14ac:dyDescent="0.25">
      <c r="A6250">
        <v>1819449</v>
      </c>
      <c r="B6250">
        <v>1</v>
      </c>
      <c r="C6250" t="s">
        <v>81</v>
      </c>
      <c r="D6250" t="s">
        <v>123</v>
      </c>
      <c r="E6250" t="s">
        <v>193</v>
      </c>
      <c r="F6250" t="s">
        <v>14531</v>
      </c>
      <c r="G6250" t="s">
        <v>235</v>
      </c>
      <c r="H6250" t="s">
        <v>134</v>
      </c>
      <c r="I6250" t="s">
        <v>135</v>
      </c>
      <c r="J6250" t="s">
        <v>136</v>
      </c>
      <c r="K6250" t="s">
        <v>137</v>
      </c>
      <c r="L6250" t="s">
        <v>18004</v>
      </c>
      <c r="M6250" t="s">
        <v>18005</v>
      </c>
      <c r="N6250">
        <v>2.446388888</v>
      </c>
      <c r="O6250">
        <v>0</v>
      </c>
      <c r="P6250">
        <v>0</v>
      </c>
      <c r="Q6250">
        <v>0</v>
      </c>
      <c r="R6250">
        <v>4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0.49660799182085763</v>
      </c>
      <c r="AA6250">
        <v>0</v>
      </c>
      <c r="AB6250">
        <v>0</v>
      </c>
      <c r="AC6250">
        <v>0</v>
      </c>
      <c r="AD6250">
        <v>0</v>
      </c>
      <c r="AE6250">
        <v>0.49660799182085763</v>
      </c>
    </row>
    <row r="6251" spans="1:31" x14ac:dyDescent="0.25">
      <c r="A6251">
        <v>1819549</v>
      </c>
      <c r="B6251">
        <v>1</v>
      </c>
      <c r="C6251" t="s">
        <v>81</v>
      </c>
      <c r="D6251" t="s">
        <v>113</v>
      </c>
      <c r="E6251" t="s">
        <v>131</v>
      </c>
      <c r="F6251" t="s">
        <v>18006</v>
      </c>
      <c r="G6251" t="s">
        <v>231</v>
      </c>
      <c r="H6251" t="s">
        <v>134</v>
      </c>
      <c r="I6251" t="s">
        <v>135</v>
      </c>
      <c r="J6251" t="s">
        <v>136</v>
      </c>
      <c r="K6251" t="s">
        <v>137</v>
      </c>
      <c r="L6251" t="s">
        <v>18007</v>
      </c>
      <c r="M6251" t="s">
        <v>18008</v>
      </c>
      <c r="N6251">
        <v>3.77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0.44507232550674003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0.44507232550674003</v>
      </c>
    </row>
    <row r="6252" spans="1:31" x14ac:dyDescent="0.25">
      <c r="A6252">
        <v>1819217</v>
      </c>
      <c r="B6252">
        <v>1</v>
      </c>
      <c r="C6252" t="s">
        <v>81</v>
      </c>
      <c r="D6252" t="s">
        <v>128</v>
      </c>
      <c r="E6252" t="s">
        <v>140</v>
      </c>
      <c r="F6252" t="s">
        <v>224</v>
      </c>
      <c r="G6252" t="s">
        <v>263</v>
      </c>
      <c r="H6252" t="s">
        <v>143</v>
      </c>
      <c r="I6252" t="s">
        <v>135</v>
      </c>
      <c r="J6252" t="s">
        <v>136</v>
      </c>
      <c r="K6252" t="s">
        <v>159</v>
      </c>
      <c r="L6252" t="s">
        <v>18009</v>
      </c>
      <c r="M6252" t="s">
        <v>18010</v>
      </c>
      <c r="N6252">
        <v>5.2621861110000001</v>
      </c>
      <c r="O6252">
        <v>1</v>
      </c>
      <c r="P6252">
        <v>553</v>
      </c>
      <c r="Q6252">
        <v>2</v>
      </c>
      <c r="R6252">
        <v>3</v>
      </c>
      <c r="S6252">
        <v>3</v>
      </c>
      <c r="T6252">
        <v>38</v>
      </c>
      <c r="U6252">
        <v>0</v>
      </c>
      <c r="V6252">
        <v>0</v>
      </c>
      <c r="W6252">
        <v>1.263951858352</v>
      </c>
      <c r="X6252">
        <v>310.64342310888662</v>
      </c>
      <c r="Y6252">
        <v>5.743264015972124</v>
      </c>
      <c r="Z6252">
        <v>1.3498334018363978</v>
      </c>
      <c r="AA6252">
        <v>171.67938312586506</v>
      </c>
      <c r="AB6252">
        <v>125.6615281264789</v>
      </c>
      <c r="AC6252">
        <v>0</v>
      </c>
      <c r="AD6252">
        <v>0</v>
      </c>
      <c r="AE6252">
        <v>616.34138363739112</v>
      </c>
    </row>
    <row r="6253" spans="1:31" x14ac:dyDescent="0.25">
      <c r="A6253">
        <v>1819323</v>
      </c>
      <c r="B6253">
        <v>1</v>
      </c>
      <c r="C6253" t="s">
        <v>80</v>
      </c>
      <c r="D6253" t="s">
        <v>100</v>
      </c>
      <c r="E6253" t="s">
        <v>131</v>
      </c>
      <c r="F6253" t="s">
        <v>18011</v>
      </c>
      <c r="G6253" t="s">
        <v>231</v>
      </c>
      <c r="H6253" t="s">
        <v>134</v>
      </c>
      <c r="I6253" t="s">
        <v>135</v>
      </c>
      <c r="J6253" t="s">
        <v>136</v>
      </c>
      <c r="K6253" t="s">
        <v>137</v>
      </c>
      <c r="L6253" t="s">
        <v>18012</v>
      </c>
      <c r="M6253" t="s">
        <v>18013</v>
      </c>
      <c r="N6253">
        <v>3.8505555550000001</v>
      </c>
      <c r="O6253">
        <v>0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1.6009226592997234</v>
      </c>
      <c r="AA6253">
        <v>0</v>
      </c>
      <c r="AB6253">
        <v>0</v>
      </c>
      <c r="AC6253">
        <v>0</v>
      </c>
      <c r="AD6253">
        <v>0</v>
      </c>
      <c r="AE6253">
        <v>1.6009226592997234</v>
      </c>
    </row>
    <row r="6254" spans="1:31" x14ac:dyDescent="0.25">
      <c r="A6254">
        <v>1819572</v>
      </c>
      <c r="B6254">
        <v>1</v>
      </c>
      <c r="C6254" t="s">
        <v>80</v>
      </c>
      <c r="D6254" t="s">
        <v>97</v>
      </c>
      <c r="E6254" t="s">
        <v>131</v>
      </c>
      <c r="F6254" t="s">
        <v>18014</v>
      </c>
      <c r="G6254" t="s">
        <v>133</v>
      </c>
      <c r="H6254" t="s">
        <v>134</v>
      </c>
      <c r="I6254" t="s">
        <v>135</v>
      </c>
      <c r="J6254" t="s">
        <v>136</v>
      </c>
      <c r="K6254" t="s">
        <v>137</v>
      </c>
      <c r="L6254" t="s">
        <v>18015</v>
      </c>
      <c r="M6254" t="s">
        <v>18016</v>
      </c>
      <c r="N6254">
        <v>5.4124999999999996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2.8878033913149852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2.8878033913149852</v>
      </c>
    </row>
    <row r="6255" spans="1:31" x14ac:dyDescent="0.25">
      <c r="A6255">
        <v>1819280</v>
      </c>
      <c r="B6255">
        <v>1</v>
      </c>
      <c r="C6255" t="s">
        <v>80</v>
      </c>
      <c r="D6255" t="s">
        <v>97</v>
      </c>
      <c r="E6255" t="s">
        <v>131</v>
      </c>
      <c r="F6255" t="s">
        <v>18017</v>
      </c>
      <c r="G6255" t="s">
        <v>133</v>
      </c>
      <c r="H6255" t="s">
        <v>134</v>
      </c>
      <c r="I6255" t="s">
        <v>135</v>
      </c>
      <c r="J6255" t="s">
        <v>136</v>
      </c>
      <c r="K6255" t="s">
        <v>137</v>
      </c>
      <c r="L6255" t="s">
        <v>17733</v>
      </c>
      <c r="M6255" t="s">
        <v>18018</v>
      </c>
      <c r="N6255">
        <v>1.1016666660000001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4.6748742752250008E-2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4.6748742752250008E-2</v>
      </c>
    </row>
    <row r="6256" spans="1:31" x14ac:dyDescent="0.25">
      <c r="A6256">
        <v>1819180</v>
      </c>
      <c r="B6256">
        <v>1</v>
      </c>
      <c r="C6256" t="s">
        <v>80</v>
      </c>
      <c r="D6256" t="s">
        <v>96</v>
      </c>
      <c r="E6256" t="s">
        <v>176</v>
      </c>
      <c r="F6256" t="s">
        <v>18019</v>
      </c>
      <c r="G6256" t="s">
        <v>142</v>
      </c>
      <c r="H6256" t="s">
        <v>143</v>
      </c>
      <c r="I6256" t="s">
        <v>135</v>
      </c>
      <c r="J6256" t="s">
        <v>136</v>
      </c>
      <c r="K6256" t="s">
        <v>137</v>
      </c>
      <c r="L6256" t="s">
        <v>18020</v>
      </c>
      <c r="M6256" t="s">
        <v>18021</v>
      </c>
      <c r="N6256">
        <v>0.20388888799999999</v>
      </c>
      <c r="O6256">
        <v>2</v>
      </c>
      <c r="P6256">
        <v>1564</v>
      </c>
      <c r="Q6256">
        <v>0</v>
      </c>
      <c r="R6256">
        <v>1</v>
      </c>
      <c r="S6256">
        <v>4</v>
      </c>
      <c r="T6256">
        <v>70</v>
      </c>
      <c r="U6256">
        <v>0</v>
      </c>
      <c r="V6256">
        <v>0</v>
      </c>
      <c r="W6256">
        <v>6.5749127231079862</v>
      </c>
      <c r="X6256">
        <v>51.324580262222852</v>
      </c>
      <c r="Y6256">
        <v>0</v>
      </c>
      <c r="Z6256">
        <v>6.2985935913248331E-2</v>
      </c>
      <c r="AA6256">
        <v>6.759225367942908</v>
      </c>
      <c r="AB6256">
        <v>9.1819330528090788</v>
      </c>
      <c r="AC6256">
        <v>0</v>
      </c>
      <c r="AD6256">
        <v>0</v>
      </c>
      <c r="AE6256">
        <v>73.903637341996074</v>
      </c>
    </row>
    <row r="6257" spans="1:31" x14ac:dyDescent="0.25">
      <c r="A6257">
        <v>1819423</v>
      </c>
      <c r="B6257">
        <v>1</v>
      </c>
      <c r="C6257" t="s">
        <v>80</v>
      </c>
      <c r="D6257" t="s">
        <v>83</v>
      </c>
      <c r="E6257" t="s">
        <v>146</v>
      </c>
      <c r="F6257" t="s">
        <v>18022</v>
      </c>
      <c r="G6257" t="s">
        <v>2385</v>
      </c>
      <c r="H6257" t="s">
        <v>143</v>
      </c>
      <c r="I6257" t="s">
        <v>135</v>
      </c>
      <c r="J6257" t="s">
        <v>136</v>
      </c>
      <c r="K6257" t="s">
        <v>137</v>
      </c>
      <c r="L6257" t="s">
        <v>18023</v>
      </c>
      <c r="M6257" t="s">
        <v>18024</v>
      </c>
      <c r="N6257">
        <v>0.98166666599999997</v>
      </c>
      <c r="O6257">
        <v>0</v>
      </c>
      <c r="P6257">
        <v>2531</v>
      </c>
      <c r="Q6257">
        <v>1</v>
      </c>
      <c r="R6257">
        <v>3</v>
      </c>
      <c r="S6257">
        <v>11</v>
      </c>
      <c r="T6257">
        <v>1197</v>
      </c>
      <c r="U6257">
        <v>8</v>
      </c>
      <c r="V6257">
        <v>53</v>
      </c>
      <c r="W6257">
        <v>0</v>
      </c>
      <c r="X6257">
        <v>582.80276518750088</v>
      </c>
      <c r="Y6257">
        <v>200.51788975519077</v>
      </c>
      <c r="Z6257">
        <v>1.7137851985998203</v>
      </c>
      <c r="AA6257">
        <v>113.50816549176034</v>
      </c>
      <c r="AB6257">
        <v>972.89305769645296</v>
      </c>
      <c r="AC6257">
        <v>384.37237830828275</v>
      </c>
      <c r="AD6257">
        <v>1763.0937993528271</v>
      </c>
      <c r="AE6257">
        <v>4018.9018409906148</v>
      </c>
    </row>
    <row r="6258" spans="1:31" x14ac:dyDescent="0.25">
      <c r="A6258">
        <v>1819638</v>
      </c>
      <c r="B6258">
        <v>1</v>
      </c>
      <c r="C6258" t="s">
        <v>80</v>
      </c>
      <c r="D6258" t="s">
        <v>88</v>
      </c>
      <c r="E6258" t="s">
        <v>146</v>
      </c>
      <c r="F6258" t="s">
        <v>18025</v>
      </c>
      <c r="G6258" t="s">
        <v>142</v>
      </c>
      <c r="H6258" t="s">
        <v>143</v>
      </c>
      <c r="I6258" t="s">
        <v>135</v>
      </c>
      <c r="J6258" t="s">
        <v>136</v>
      </c>
      <c r="K6258" t="s">
        <v>137</v>
      </c>
      <c r="L6258" t="s">
        <v>18026</v>
      </c>
      <c r="M6258" t="s">
        <v>18027</v>
      </c>
      <c r="N6258">
        <v>0.58138888799999999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161.87603726724871</v>
      </c>
      <c r="AD6258">
        <v>0</v>
      </c>
      <c r="AE6258">
        <v>161.87603726724871</v>
      </c>
    </row>
    <row r="6259" spans="1:31" x14ac:dyDescent="0.25">
      <c r="A6259">
        <v>1819446</v>
      </c>
      <c r="B6259">
        <v>1</v>
      </c>
      <c r="C6259" t="s">
        <v>80</v>
      </c>
      <c r="D6259" t="s">
        <v>95</v>
      </c>
      <c r="E6259" t="s">
        <v>176</v>
      </c>
      <c r="F6259" t="s">
        <v>18028</v>
      </c>
      <c r="G6259" t="s">
        <v>142</v>
      </c>
      <c r="H6259" t="s">
        <v>143</v>
      </c>
      <c r="I6259" t="s">
        <v>135</v>
      </c>
      <c r="J6259" t="s">
        <v>136</v>
      </c>
      <c r="K6259" t="s">
        <v>137</v>
      </c>
      <c r="L6259" t="s">
        <v>17537</v>
      </c>
      <c r="M6259" t="s">
        <v>18029</v>
      </c>
      <c r="N6259">
        <v>0.37527777699999998</v>
      </c>
      <c r="O6259">
        <v>0</v>
      </c>
      <c r="P6259">
        <v>422</v>
      </c>
      <c r="Q6259">
        <v>0</v>
      </c>
      <c r="R6259">
        <v>0</v>
      </c>
      <c r="S6259">
        <v>0</v>
      </c>
      <c r="T6259">
        <v>24</v>
      </c>
      <c r="U6259">
        <v>0</v>
      </c>
      <c r="V6259">
        <v>0</v>
      </c>
      <c r="W6259">
        <v>0</v>
      </c>
      <c r="X6259">
        <v>41.378453581546417</v>
      </c>
      <c r="Y6259">
        <v>0</v>
      </c>
      <c r="Z6259">
        <v>0</v>
      </c>
      <c r="AA6259">
        <v>0</v>
      </c>
      <c r="AB6259">
        <v>13.770120042490431</v>
      </c>
      <c r="AC6259">
        <v>0</v>
      </c>
      <c r="AD6259">
        <v>0</v>
      </c>
      <c r="AE6259">
        <v>55.14857362403685</v>
      </c>
    </row>
    <row r="6260" spans="1:31" x14ac:dyDescent="0.25">
      <c r="A6260">
        <v>1819615</v>
      </c>
      <c r="B6260">
        <v>1</v>
      </c>
      <c r="C6260" t="s">
        <v>81</v>
      </c>
      <c r="D6260" t="s">
        <v>113</v>
      </c>
      <c r="E6260" t="s">
        <v>193</v>
      </c>
      <c r="F6260" t="s">
        <v>18030</v>
      </c>
      <c r="G6260" t="s">
        <v>235</v>
      </c>
      <c r="H6260" t="s">
        <v>134</v>
      </c>
      <c r="I6260" t="s">
        <v>135</v>
      </c>
      <c r="J6260" t="s">
        <v>136</v>
      </c>
      <c r="K6260" t="s">
        <v>137</v>
      </c>
      <c r="L6260" t="s">
        <v>18031</v>
      </c>
      <c r="M6260" t="s">
        <v>18032</v>
      </c>
      <c r="N6260">
        <v>2.235833333</v>
      </c>
      <c r="O6260">
        <v>0</v>
      </c>
      <c r="P6260">
        <v>3</v>
      </c>
      <c r="Q6260">
        <v>0</v>
      </c>
      <c r="R6260">
        <v>5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0.31684360283602392</v>
      </c>
      <c r="Y6260">
        <v>0</v>
      </c>
      <c r="Z6260">
        <v>0.27045443541326775</v>
      </c>
      <c r="AA6260">
        <v>0</v>
      </c>
      <c r="AB6260">
        <v>0.20065855136339333</v>
      </c>
      <c r="AC6260">
        <v>0</v>
      </c>
      <c r="AD6260">
        <v>0</v>
      </c>
      <c r="AE6260">
        <v>0.787956589612685</v>
      </c>
    </row>
    <row r="6261" spans="1:31" x14ac:dyDescent="0.25">
      <c r="A6261">
        <v>1819137</v>
      </c>
      <c r="B6261">
        <v>1</v>
      </c>
      <c r="C6261" t="s">
        <v>80</v>
      </c>
      <c r="D6261" t="s">
        <v>94</v>
      </c>
      <c r="E6261" t="s">
        <v>146</v>
      </c>
      <c r="F6261" t="s">
        <v>1799</v>
      </c>
      <c r="G6261" t="s">
        <v>142</v>
      </c>
      <c r="H6261" t="s">
        <v>143</v>
      </c>
      <c r="I6261" t="s">
        <v>199</v>
      </c>
      <c r="J6261" t="s">
        <v>136</v>
      </c>
      <c r="K6261" t="s">
        <v>137</v>
      </c>
      <c r="L6261" t="s">
        <v>18033</v>
      </c>
      <c r="M6261" t="s">
        <v>18034</v>
      </c>
      <c r="N6261">
        <v>1.2500000000000001E-2</v>
      </c>
      <c r="O6261">
        <v>0</v>
      </c>
      <c r="P6261">
        <v>277</v>
      </c>
      <c r="Q6261">
        <v>8</v>
      </c>
      <c r="R6261">
        <v>4</v>
      </c>
      <c r="S6261">
        <v>2</v>
      </c>
      <c r="T6261">
        <v>21</v>
      </c>
      <c r="U6261">
        <v>0</v>
      </c>
      <c r="V6261">
        <v>0</v>
      </c>
      <c r="W6261">
        <v>0</v>
      </c>
      <c r="X6261">
        <v>0.33773657037569998</v>
      </c>
      <c r="Y6261">
        <v>0.64142963789037499</v>
      </c>
      <c r="Z6261">
        <v>5.1358211228750006E-3</v>
      </c>
      <c r="AA6261">
        <v>7.7462967313200015E-2</v>
      </c>
      <c r="AB6261">
        <v>4.85120859675E-2</v>
      </c>
      <c r="AC6261">
        <v>0</v>
      </c>
      <c r="AD6261">
        <v>0</v>
      </c>
      <c r="AE6261">
        <v>1.11027708266965</v>
      </c>
    </row>
    <row r="6262" spans="1:31" x14ac:dyDescent="0.25">
      <c r="A6262">
        <v>1819592</v>
      </c>
      <c r="B6262">
        <v>1</v>
      </c>
      <c r="C6262" t="s">
        <v>80</v>
      </c>
      <c r="D6262" t="s">
        <v>84</v>
      </c>
      <c r="E6262" t="s">
        <v>146</v>
      </c>
      <c r="F6262" t="s">
        <v>18035</v>
      </c>
      <c r="G6262" t="s">
        <v>142</v>
      </c>
      <c r="H6262" t="s">
        <v>143</v>
      </c>
      <c r="I6262" t="s">
        <v>135</v>
      </c>
      <c r="J6262" t="s">
        <v>136</v>
      </c>
      <c r="K6262" t="s">
        <v>137</v>
      </c>
      <c r="L6262" t="s">
        <v>18036</v>
      </c>
      <c r="M6262" t="s">
        <v>18037</v>
      </c>
      <c r="N6262">
        <v>1.5222222219999999</v>
      </c>
      <c r="O6262">
        <v>0</v>
      </c>
      <c r="P6262">
        <v>112</v>
      </c>
      <c r="Q6262">
        <v>0</v>
      </c>
      <c r="R6262">
        <v>2</v>
      </c>
      <c r="S6262">
        <v>0</v>
      </c>
      <c r="T6262">
        <v>4</v>
      </c>
      <c r="U6262">
        <v>0</v>
      </c>
      <c r="V6262">
        <v>0</v>
      </c>
      <c r="W6262">
        <v>0</v>
      </c>
      <c r="X6262">
        <v>52.389489593392568</v>
      </c>
      <c r="Y6262">
        <v>0</v>
      </c>
      <c r="Z6262">
        <v>0.49335136811697117</v>
      </c>
      <c r="AA6262">
        <v>0</v>
      </c>
      <c r="AB6262">
        <v>2.9828278092452885</v>
      </c>
      <c r="AC6262">
        <v>0</v>
      </c>
      <c r="AD6262">
        <v>0</v>
      </c>
      <c r="AE6262">
        <v>55.865668770754823</v>
      </c>
    </row>
    <row r="6263" spans="1:31" x14ac:dyDescent="0.25">
      <c r="A6263">
        <v>1819237</v>
      </c>
      <c r="B6263">
        <v>1</v>
      </c>
      <c r="C6263" t="s">
        <v>81</v>
      </c>
      <c r="D6263" t="s">
        <v>113</v>
      </c>
      <c r="E6263" t="s">
        <v>176</v>
      </c>
      <c r="F6263" t="s">
        <v>18038</v>
      </c>
      <c r="G6263" t="s">
        <v>142</v>
      </c>
      <c r="H6263" t="s">
        <v>143</v>
      </c>
      <c r="I6263" t="s">
        <v>135</v>
      </c>
      <c r="J6263" t="s">
        <v>136</v>
      </c>
      <c r="K6263" t="s">
        <v>137</v>
      </c>
      <c r="L6263" t="s">
        <v>18039</v>
      </c>
      <c r="M6263" t="s">
        <v>18040</v>
      </c>
      <c r="N6263">
        <v>0.12111111099999999</v>
      </c>
      <c r="O6263">
        <v>0</v>
      </c>
      <c r="P6263">
        <v>461</v>
      </c>
      <c r="Q6263">
        <v>43</v>
      </c>
      <c r="R6263">
        <v>247</v>
      </c>
      <c r="S6263">
        <v>8</v>
      </c>
      <c r="T6263">
        <v>30</v>
      </c>
      <c r="U6263">
        <v>0</v>
      </c>
      <c r="V6263">
        <v>0</v>
      </c>
      <c r="W6263">
        <v>0</v>
      </c>
      <c r="X6263">
        <v>8.8986521238340863</v>
      </c>
      <c r="Y6263">
        <v>6.5773980181087666</v>
      </c>
      <c r="Z6263">
        <v>13.300145969513302</v>
      </c>
      <c r="AA6263">
        <v>12.125257517914568</v>
      </c>
      <c r="AB6263">
        <v>3.2325158217993151</v>
      </c>
      <c r="AC6263">
        <v>0</v>
      </c>
      <c r="AD6263">
        <v>0</v>
      </c>
      <c r="AE6263">
        <v>44.133969451170039</v>
      </c>
    </row>
    <row r="6264" spans="1:31" x14ac:dyDescent="0.25">
      <c r="A6264">
        <v>1819492</v>
      </c>
      <c r="B6264">
        <v>1</v>
      </c>
      <c r="C6264" t="s">
        <v>80</v>
      </c>
      <c r="D6264" t="s">
        <v>99</v>
      </c>
      <c r="E6264" t="s">
        <v>140</v>
      </c>
      <c r="F6264" t="s">
        <v>18041</v>
      </c>
      <c r="G6264" t="s">
        <v>142</v>
      </c>
      <c r="H6264" t="s">
        <v>143</v>
      </c>
      <c r="I6264" t="s">
        <v>135</v>
      </c>
      <c r="J6264" t="s">
        <v>136</v>
      </c>
      <c r="K6264" t="s">
        <v>137</v>
      </c>
      <c r="L6264" t="s">
        <v>18042</v>
      </c>
      <c r="M6264" t="s">
        <v>18043</v>
      </c>
      <c r="N6264">
        <v>1.700555555</v>
      </c>
      <c r="O6264">
        <v>0</v>
      </c>
      <c r="P6264">
        <v>0</v>
      </c>
      <c r="Q6264">
        <v>0</v>
      </c>
      <c r="R6264">
        <v>0</v>
      </c>
      <c r="S6264">
        <v>4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346.57856467556576</v>
      </c>
      <c r="AB6264">
        <v>0</v>
      </c>
      <c r="AC6264">
        <v>0</v>
      </c>
      <c r="AD6264">
        <v>0</v>
      </c>
      <c r="AE6264">
        <v>346.57856467556576</v>
      </c>
    </row>
    <row r="6265" spans="1:31" x14ac:dyDescent="0.25">
      <c r="A6265">
        <v>1819406</v>
      </c>
      <c r="B6265">
        <v>1</v>
      </c>
      <c r="C6265" t="s">
        <v>81</v>
      </c>
      <c r="D6265" t="s">
        <v>118</v>
      </c>
      <c r="E6265" t="s">
        <v>193</v>
      </c>
      <c r="F6265" t="s">
        <v>18044</v>
      </c>
      <c r="G6265" t="s">
        <v>279</v>
      </c>
      <c r="H6265" t="s">
        <v>134</v>
      </c>
      <c r="I6265" t="s">
        <v>135</v>
      </c>
      <c r="J6265" t="s">
        <v>136</v>
      </c>
      <c r="K6265" t="s">
        <v>137</v>
      </c>
      <c r="L6265" t="s">
        <v>18045</v>
      </c>
      <c r="M6265" t="s">
        <v>18046</v>
      </c>
      <c r="N6265">
        <v>2.323611111</v>
      </c>
      <c r="O6265">
        <v>0</v>
      </c>
      <c r="P6265">
        <v>28</v>
      </c>
      <c r="Q6265">
        <v>0</v>
      </c>
      <c r="R6265">
        <v>0</v>
      </c>
      <c r="S6265">
        <v>0</v>
      </c>
      <c r="T6265">
        <v>1</v>
      </c>
      <c r="U6265">
        <v>0</v>
      </c>
      <c r="V6265">
        <v>0</v>
      </c>
      <c r="W6265">
        <v>0</v>
      </c>
      <c r="X6265">
        <v>12.28360070621221</v>
      </c>
      <c r="Y6265">
        <v>0</v>
      </c>
      <c r="Z6265">
        <v>0</v>
      </c>
      <c r="AA6265">
        <v>0</v>
      </c>
      <c r="AB6265">
        <v>2.7640010317119448E-2</v>
      </c>
      <c r="AC6265">
        <v>0</v>
      </c>
      <c r="AD6265">
        <v>0</v>
      </c>
      <c r="AE6265">
        <v>12.31124071652933</v>
      </c>
    </row>
    <row r="6266" spans="1:31" x14ac:dyDescent="0.25">
      <c r="A6266">
        <v>1819154</v>
      </c>
      <c r="B6266">
        <v>1</v>
      </c>
      <c r="C6266" t="s">
        <v>81</v>
      </c>
      <c r="D6266" t="s">
        <v>112</v>
      </c>
      <c r="E6266" t="s">
        <v>146</v>
      </c>
      <c r="F6266" t="s">
        <v>18047</v>
      </c>
      <c r="G6266" t="s">
        <v>142</v>
      </c>
      <c r="H6266" t="s">
        <v>143</v>
      </c>
      <c r="I6266" t="s">
        <v>135</v>
      </c>
      <c r="J6266" t="s">
        <v>136</v>
      </c>
      <c r="K6266" t="s">
        <v>137</v>
      </c>
      <c r="L6266" t="s">
        <v>18048</v>
      </c>
      <c r="M6266" t="s">
        <v>18049</v>
      </c>
      <c r="N6266">
        <v>1.6902777769999999</v>
      </c>
      <c r="O6266">
        <v>0</v>
      </c>
      <c r="P6266">
        <v>1805</v>
      </c>
      <c r="Q6266">
        <v>32</v>
      </c>
      <c r="R6266">
        <v>350</v>
      </c>
      <c r="S6266">
        <v>13</v>
      </c>
      <c r="T6266">
        <v>239</v>
      </c>
      <c r="U6266">
        <v>3</v>
      </c>
      <c r="V6266">
        <v>3</v>
      </c>
      <c r="W6266">
        <v>0</v>
      </c>
      <c r="X6266">
        <v>384.34060659709479</v>
      </c>
      <c r="Y6266">
        <v>10.143313021410279</v>
      </c>
      <c r="Z6266">
        <v>64.907686378122648</v>
      </c>
      <c r="AA6266">
        <v>95.098630496335545</v>
      </c>
      <c r="AB6266">
        <v>65.094620455294361</v>
      </c>
      <c r="AC6266">
        <v>100.08465127833601</v>
      </c>
      <c r="AD6266">
        <v>139.6618177688664</v>
      </c>
      <c r="AE6266">
        <v>859.33132599546002</v>
      </c>
    </row>
    <row r="6267" spans="1:31" x14ac:dyDescent="0.25">
      <c r="A6267">
        <v>1819532</v>
      </c>
      <c r="B6267">
        <v>1</v>
      </c>
      <c r="C6267" t="s">
        <v>80</v>
      </c>
      <c r="D6267" t="s">
        <v>86</v>
      </c>
      <c r="E6267" t="s">
        <v>176</v>
      </c>
      <c r="F6267" t="s">
        <v>18050</v>
      </c>
      <c r="G6267" t="s">
        <v>148</v>
      </c>
      <c r="H6267" t="s">
        <v>143</v>
      </c>
      <c r="I6267" t="s">
        <v>135</v>
      </c>
      <c r="J6267" t="s">
        <v>136</v>
      </c>
      <c r="K6267" t="s">
        <v>137</v>
      </c>
      <c r="L6267" t="s">
        <v>18051</v>
      </c>
      <c r="M6267" t="s">
        <v>18052</v>
      </c>
      <c r="N6267">
        <v>2.4247222220000002</v>
      </c>
      <c r="O6267">
        <v>0</v>
      </c>
      <c r="P6267">
        <v>0</v>
      </c>
      <c r="Q6267">
        <v>0</v>
      </c>
      <c r="R6267">
        <v>0</v>
      </c>
      <c r="S6267">
        <v>2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787.27879215103587</v>
      </c>
      <c r="AB6267">
        <v>0</v>
      </c>
      <c r="AC6267">
        <v>0</v>
      </c>
      <c r="AD6267">
        <v>0</v>
      </c>
      <c r="AE6267">
        <v>787.27879215103587</v>
      </c>
    </row>
    <row r="6268" spans="1:31" x14ac:dyDescent="0.25">
      <c r="A6268">
        <v>1819197</v>
      </c>
      <c r="B6268">
        <v>1</v>
      </c>
      <c r="C6268" t="s">
        <v>80</v>
      </c>
      <c r="D6268" t="s">
        <v>104</v>
      </c>
      <c r="E6268" t="s">
        <v>146</v>
      </c>
      <c r="F6268" t="s">
        <v>18053</v>
      </c>
      <c r="G6268" t="s">
        <v>170</v>
      </c>
      <c r="H6268" t="s">
        <v>143</v>
      </c>
      <c r="I6268" t="s">
        <v>135</v>
      </c>
      <c r="J6268" t="s">
        <v>136</v>
      </c>
      <c r="K6268" t="s">
        <v>137</v>
      </c>
      <c r="L6268" t="s">
        <v>18054</v>
      </c>
      <c r="M6268" t="s">
        <v>18055</v>
      </c>
      <c r="N6268">
        <v>1.3402777770000001</v>
      </c>
      <c r="O6268">
        <v>0</v>
      </c>
      <c r="P6268">
        <v>100</v>
      </c>
      <c r="Q6268">
        <v>0</v>
      </c>
      <c r="R6268">
        <v>3</v>
      </c>
      <c r="S6268">
        <v>0</v>
      </c>
      <c r="T6268">
        <v>17</v>
      </c>
      <c r="U6268">
        <v>0</v>
      </c>
      <c r="V6268">
        <v>0</v>
      </c>
      <c r="W6268">
        <v>0</v>
      </c>
      <c r="X6268">
        <v>34.857192545220485</v>
      </c>
      <c r="Y6268">
        <v>0</v>
      </c>
      <c r="Z6268">
        <v>0.22442678720583334</v>
      </c>
      <c r="AA6268">
        <v>0</v>
      </c>
      <c r="AB6268">
        <v>13.950148474930574</v>
      </c>
      <c r="AC6268">
        <v>0</v>
      </c>
      <c r="AD6268">
        <v>0</v>
      </c>
      <c r="AE6268">
        <v>49.031767807356893</v>
      </c>
    </row>
    <row r="6269" spans="1:31" x14ac:dyDescent="0.25">
      <c r="A6269">
        <v>1819555</v>
      </c>
      <c r="B6269">
        <v>1</v>
      </c>
      <c r="C6269" t="s">
        <v>81</v>
      </c>
      <c r="D6269" t="s">
        <v>113</v>
      </c>
      <c r="E6269" t="s">
        <v>140</v>
      </c>
      <c r="F6269" t="s">
        <v>18056</v>
      </c>
      <c r="G6269" t="s">
        <v>5591</v>
      </c>
      <c r="H6269" t="s">
        <v>143</v>
      </c>
      <c r="I6269" t="s">
        <v>135</v>
      </c>
      <c r="J6269" t="s">
        <v>136</v>
      </c>
      <c r="K6269" t="s">
        <v>137</v>
      </c>
      <c r="L6269" t="s">
        <v>18057</v>
      </c>
      <c r="M6269" t="s">
        <v>18058</v>
      </c>
      <c r="N6269">
        <v>2.122777777</v>
      </c>
      <c r="O6269">
        <v>0</v>
      </c>
      <c r="P6269">
        <v>21</v>
      </c>
      <c r="Q6269">
        <v>4</v>
      </c>
      <c r="R6269">
        <v>50</v>
      </c>
      <c r="S6269">
        <v>1</v>
      </c>
      <c r="T6269">
        <v>4</v>
      </c>
      <c r="U6269">
        <v>0</v>
      </c>
      <c r="V6269">
        <v>0</v>
      </c>
      <c r="W6269">
        <v>0</v>
      </c>
      <c r="X6269">
        <v>8.3832860717487794</v>
      </c>
      <c r="Y6269">
        <v>9.2488752705475541</v>
      </c>
      <c r="Z6269">
        <v>67.247509157308883</v>
      </c>
      <c r="AA6269">
        <v>0.54590100056096491</v>
      </c>
      <c r="AB6269">
        <v>1.293385295882628</v>
      </c>
      <c r="AC6269">
        <v>0</v>
      </c>
      <c r="AD6269">
        <v>0</v>
      </c>
      <c r="AE6269">
        <v>86.718956796048815</v>
      </c>
    </row>
    <row r="6270" spans="1:31" x14ac:dyDescent="0.25">
      <c r="A6270">
        <v>1819320</v>
      </c>
      <c r="B6270">
        <v>1</v>
      </c>
      <c r="C6270" t="s">
        <v>81</v>
      </c>
      <c r="D6270" t="s">
        <v>128</v>
      </c>
      <c r="E6270" t="s">
        <v>140</v>
      </c>
      <c r="F6270" t="s">
        <v>18059</v>
      </c>
      <c r="G6270" t="s">
        <v>2385</v>
      </c>
      <c r="H6270" t="s">
        <v>143</v>
      </c>
      <c r="I6270" t="s">
        <v>135</v>
      </c>
      <c r="J6270" t="s">
        <v>136</v>
      </c>
      <c r="K6270" t="s">
        <v>137</v>
      </c>
      <c r="L6270" t="s">
        <v>18060</v>
      </c>
      <c r="M6270" t="s">
        <v>18061</v>
      </c>
      <c r="N6270">
        <v>0.69944444400000005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1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338.21891900402989</v>
      </c>
      <c r="AD6270">
        <v>0</v>
      </c>
      <c r="AE6270">
        <v>338.21891900402989</v>
      </c>
    </row>
    <row r="6271" spans="1:31" x14ac:dyDescent="0.25">
      <c r="A6271">
        <v>1819363</v>
      </c>
      <c r="B6271">
        <v>1</v>
      </c>
      <c r="C6271" t="s">
        <v>80</v>
      </c>
      <c r="D6271" t="s">
        <v>82</v>
      </c>
      <c r="E6271" t="s">
        <v>131</v>
      </c>
      <c r="F6271" t="s">
        <v>18062</v>
      </c>
      <c r="G6271" t="s">
        <v>231</v>
      </c>
      <c r="H6271" t="s">
        <v>134</v>
      </c>
      <c r="I6271" t="s">
        <v>135</v>
      </c>
      <c r="J6271" t="s">
        <v>136</v>
      </c>
      <c r="K6271" t="s">
        <v>137</v>
      </c>
      <c r="L6271" t="s">
        <v>18063</v>
      </c>
      <c r="M6271" t="s">
        <v>18064</v>
      </c>
      <c r="N6271">
        <v>1.7041666660000001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0.15169420379928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0.15169420379928</v>
      </c>
    </row>
    <row r="6272" spans="1:31" x14ac:dyDescent="0.25">
      <c r="A6272">
        <v>1819512</v>
      </c>
      <c r="B6272">
        <v>1</v>
      </c>
      <c r="C6272" t="s">
        <v>81</v>
      </c>
      <c r="D6272" t="s">
        <v>112</v>
      </c>
      <c r="E6272" t="s">
        <v>146</v>
      </c>
      <c r="F6272" t="s">
        <v>18065</v>
      </c>
      <c r="G6272" t="s">
        <v>170</v>
      </c>
      <c r="H6272" t="s">
        <v>143</v>
      </c>
      <c r="I6272" t="s">
        <v>135</v>
      </c>
      <c r="J6272" t="s">
        <v>136</v>
      </c>
      <c r="K6272" t="s">
        <v>137</v>
      </c>
      <c r="L6272" t="s">
        <v>18066</v>
      </c>
      <c r="M6272" t="s">
        <v>18067</v>
      </c>
      <c r="N6272">
        <v>1.85</v>
      </c>
      <c r="O6272">
        <v>0</v>
      </c>
      <c r="P6272">
        <v>73</v>
      </c>
      <c r="Q6272">
        <v>0</v>
      </c>
      <c r="R6272">
        <v>22</v>
      </c>
      <c r="S6272">
        <v>0</v>
      </c>
      <c r="T6272">
        <v>5</v>
      </c>
      <c r="U6272">
        <v>0</v>
      </c>
      <c r="V6272">
        <v>0</v>
      </c>
      <c r="W6272">
        <v>0</v>
      </c>
      <c r="X6272">
        <v>11.056427749409192</v>
      </c>
      <c r="Y6272">
        <v>0</v>
      </c>
      <c r="Z6272">
        <v>9.4983401064565047</v>
      </c>
      <c r="AA6272">
        <v>0</v>
      </c>
      <c r="AB6272">
        <v>1.2171027594056667</v>
      </c>
      <c r="AC6272">
        <v>0</v>
      </c>
      <c r="AD6272">
        <v>0</v>
      </c>
      <c r="AE6272">
        <v>21.771870615271364</v>
      </c>
    </row>
    <row r="6273" spans="1:31" x14ac:dyDescent="0.25">
      <c r="A6273">
        <v>1819240</v>
      </c>
      <c r="B6273">
        <v>1</v>
      </c>
      <c r="C6273" t="s">
        <v>81</v>
      </c>
      <c r="D6273" t="s">
        <v>120</v>
      </c>
      <c r="E6273" t="s">
        <v>140</v>
      </c>
      <c r="F6273" t="s">
        <v>18068</v>
      </c>
      <c r="G6273" t="s">
        <v>256</v>
      </c>
      <c r="H6273" t="s">
        <v>143</v>
      </c>
      <c r="I6273" t="s">
        <v>135</v>
      </c>
      <c r="J6273" t="s">
        <v>136</v>
      </c>
      <c r="K6273" t="s">
        <v>159</v>
      </c>
      <c r="L6273" t="s">
        <v>18069</v>
      </c>
      <c r="M6273" t="s">
        <v>18070</v>
      </c>
      <c r="N6273">
        <v>7.1309174999999998</v>
      </c>
      <c r="O6273">
        <v>0</v>
      </c>
      <c r="P6273">
        <v>538</v>
      </c>
      <c r="Q6273">
        <v>33</v>
      </c>
      <c r="R6273">
        <v>6</v>
      </c>
      <c r="S6273">
        <v>2</v>
      </c>
      <c r="T6273">
        <v>73</v>
      </c>
      <c r="U6273">
        <v>0</v>
      </c>
      <c r="V6273">
        <v>0</v>
      </c>
      <c r="W6273">
        <v>0</v>
      </c>
      <c r="X6273">
        <v>751.02689056650536</v>
      </c>
      <c r="Y6273">
        <v>699.78954492831963</v>
      </c>
      <c r="Z6273">
        <v>13.970522272208429</v>
      </c>
      <c r="AA6273">
        <v>936.84410584413911</v>
      </c>
      <c r="AB6273">
        <v>236.36299531872106</v>
      </c>
      <c r="AC6273">
        <v>0</v>
      </c>
      <c r="AD6273">
        <v>0</v>
      </c>
      <c r="AE6273">
        <v>2637.9940589298935</v>
      </c>
    </row>
    <row r="6274" spans="1:31" x14ac:dyDescent="0.25">
      <c r="A6274">
        <v>1819326</v>
      </c>
      <c r="B6274">
        <v>1</v>
      </c>
      <c r="C6274" t="s">
        <v>80</v>
      </c>
      <c r="D6274" t="s">
        <v>84</v>
      </c>
      <c r="E6274" t="s">
        <v>291</v>
      </c>
      <c r="F6274" t="s">
        <v>18071</v>
      </c>
      <c r="G6274" t="s">
        <v>263</v>
      </c>
      <c r="H6274" t="s">
        <v>134</v>
      </c>
      <c r="I6274" t="s">
        <v>135</v>
      </c>
      <c r="J6274" t="s">
        <v>136</v>
      </c>
      <c r="K6274" t="s">
        <v>159</v>
      </c>
      <c r="L6274" t="s">
        <v>18072</v>
      </c>
      <c r="M6274" t="s">
        <v>18073</v>
      </c>
      <c r="N6274">
        <v>0.70083333299999995</v>
      </c>
      <c r="O6274">
        <v>0</v>
      </c>
      <c r="P6274">
        <v>374</v>
      </c>
      <c r="Q6274">
        <v>0</v>
      </c>
      <c r="R6274">
        <v>0</v>
      </c>
      <c r="S6274">
        <v>0</v>
      </c>
      <c r="T6274">
        <v>35</v>
      </c>
      <c r="U6274">
        <v>0</v>
      </c>
      <c r="V6274">
        <v>0</v>
      </c>
      <c r="W6274">
        <v>0</v>
      </c>
      <c r="X6274">
        <v>61.623670089669865</v>
      </c>
      <c r="Y6274">
        <v>0</v>
      </c>
      <c r="Z6274">
        <v>0</v>
      </c>
      <c r="AA6274">
        <v>0</v>
      </c>
      <c r="AB6274">
        <v>75.231735720101227</v>
      </c>
      <c r="AC6274">
        <v>0</v>
      </c>
      <c r="AD6274">
        <v>0</v>
      </c>
      <c r="AE6274">
        <v>136.8554058097711</v>
      </c>
    </row>
    <row r="6275" spans="1:31" x14ac:dyDescent="0.25">
      <c r="A6275">
        <v>1819575</v>
      </c>
      <c r="B6275">
        <v>1</v>
      </c>
      <c r="C6275" t="s">
        <v>81</v>
      </c>
      <c r="D6275" t="s">
        <v>113</v>
      </c>
      <c r="E6275" t="s">
        <v>131</v>
      </c>
      <c r="F6275" t="s">
        <v>18074</v>
      </c>
      <c r="G6275" t="s">
        <v>148</v>
      </c>
      <c r="H6275" t="s">
        <v>134</v>
      </c>
      <c r="I6275" t="s">
        <v>135</v>
      </c>
      <c r="J6275" t="s">
        <v>136</v>
      </c>
      <c r="K6275" t="s">
        <v>137</v>
      </c>
      <c r="L6275" t="s">
        <v>18075</v>
      </c>
      <c r="M6275" t="s">
        <v>18076</v>
      </c>
      <c r="N6275">
        <v>2.0575000000000001</v>
      </c>
      <c r="O6275">
        <v>0</v>
      </c>
      <c r="P6275">
        <v>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0.17926036186122918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0.17926036186122918</v>
      </c>
    </row>
    <row r="6276" spans="1:31" x14ac:dyDescent="0.25">
      <c r="A6276">
        <v>1819177</v>
      </c>
      <c r="B6276">
        <v>1</v>
      </c>
      <c r="C6276" t="s">
        <v>80</v>
      </c>
      <c r="D6276" t="s">
        <v>107</v>
      </c>
      <c r="E6276" t="s">
        <v>131</v>
      </c>
      <c r="F6276" t="s">
        <v>18077</v>
      </c>
      <c r="G6276" t="s">
        <v>231</v>
      </c>
      <c r="H6276" t="s">
        <v>134</v>
      </c>
      <c r="I6276" t="s">
        <v>135</v>
      </c>
      <c r="J6276" t="s">
        <v>136</v>
      </c>
      <c r="K6276" t="s">
        <v>137</v>
      </c>
      <c r="L6276" t="s">
        <v>18078</v>
      </c>
      <c r="M6276" t="s">
        <v>18079</v>
      </c>
      <c r="N6276">
        <v>2.5538888879999999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1.7461617999827778E-2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1.7461617999827778E-2</v>
      </c>
    </row>
    <row r="6277" spans="1:31" x14ac:dyDescent="0.25">
      <c r="A6277">
        <v>1819277</v>
      </c>
      <c r="B6277">
        <v>1</v>
      </c>
      <c r="C6277" t="s">
        <v>80</v>
      </c>
      <c r="D6277" t="s">
        <v>110</v>
      </c>
      <c r="E6277" t="s">
        <v>131</v>
      </c>
      <c r="F6277" t="s">
        <v>18080</v>
      </c>
      <c r="G6277" t="s">
        <v>209</v>
      </c>
      <c r="H6277" t="s">
        <v>134</v>
      </c>
      <c r="I6277" t="s">
        <v>135</v>
      </c>
      <c r="J6277" t="s">
        <v>136</v>
      </c>
      <c r="K6277" t="s">
        <v>137</v>
      </c>
      <c r="L6277" t="s">
        <v>18081</v>
      </c>
      <c r="M6277" t="s">
        <v>18082</v>
      </c>
      <c r="N6277">
        <v>1.7450000000000001</v>
      </c>
      <c r="O6277">
        <v>0</v>
      </c>
      <c r="P6277">
        <v>5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1.8702288153327775</v>
      </c>
      <c r="Y6277">
        <v>0</v>
      </c>
      <c r="Z6277">
        <v>0</v>
      </c>
      <c r="AA6277">
        <v>0</v>
      </c>
      <c r="AB6277">
        <v>2.3490780727419329</v>
      </c>
      <c r="AC6277">
        <v>0</v>
      </c>
      <c r="AD6277">
        <v>0</v>
      </c>
      <c r="AE6277">
        <v>4.2193068880747102</v>
      </c>
    </row>
    <row r="6278" spans="1:31" x14ac:dyDescent="0.25">
      <c r="A6278">
        <v>1819667</v>
      </c>
      <c r="B6278">
        <v>1</v>
      </c>
      <c r="C6278" t="s">
        <v>81</v>
      </c>
      <c r="D6278" t="s">
        <v>123</v>
      </c>
      <c r="E6278" t="s">
        <v>146</v>
      </c>
      <c r="F6278" t="s">
        <v>18083</v>
      </c>
      <c r="G6278" t="s">
        <v>593</v>
      </c>
      <c r="H6278" t="s">
        <v>143</v>
      </c>
      <c r="I6278" t="s">
        <v>135</v>
      </c>
      <c r="J6278" t="s">
        <v>136</v>
      </c>
      <c r="K6278" t="s">
        <v>137</v>
      </c>
      <c r="L6278" t="s">
        <v>18084</v>
      </c>
      <c r="M6278" t="s">
        <v>18085</v>
      </c>
      <c r="N6278">
        <v>2.957222222</v>
      </c>
      <c r="O6278">
        <v>0</v>
      </c>
      <c r="P6278">
        <v>55</v>
      </c>
      <c r="Q6278">
        <v>0</v>
      </c>
      <c r="R6278">
        <v>9</v>
      </c>
      <c r="S6278">
        <v>0</v>
      </c>
      <c r="T6278">
        <v>9</v>
      </c>
      <c r="U6278">
        <v>0</v>
      </c>
      <c r="V6278">
        <v>0</v>
      </c>
      <c r="W6278">
        <v>0</v>
      </c>
      <c r="X6278">
        <v>12.369686445019614</v>
      </c>
      <c r="Y6278">
        <v>0</v>
      </c>
      <c r="Z6278">
        <v>2.59014650699197</v>
      </c>
      <c r="AA6278">
        <v>0</v>
      </c>
      <c r="AB6278">
        <v>3.0195119433459432</v>
      </c>
      <c r="AC6278">
        <v>0</v>
      </c>
      <c r="AD6278">
        <v>0</v>
      </c>
      <c r="AE6278">
        <v>17.979344895357528</v>
      </c>
    </row>
    <row r="6279" spans="1:31" x14ac:dyDescent="0.25">
      <c r="A6279">
        <v>1819681</v>
      </c>
      <c r="B6279">
        <v>1</v>
      </c>
      <c r="C6279" t="s">
        <v>81</v>
      </c>
      <c r="D6279" t="s">
        <v>128</v>
      </c>
      <c r="E6279" t="s">
        <v>291</v>
      </c>
      <c r="F6279" t="s">
        <v>18086</v>
      </c>
      <c r="G6279" t="s">
        <v>937</v>
      </c>
      <c r="H6279" t="s">
        <v>134</v>
      </c>
      <c r="I6279" t="s">
        <v>135</v>
      </c>
      <c r="J6279" t="s">
        <v>136</v>
      </c>
      <c r="K6279" t="s">
        <v>137</v>
      </c>
      <c r="L6279" t="s">
        <v>18087</v>
      </c>
      <c r="M6279" t="s">
        <v>18088</v>
      </c>
      <c r="N6279">
        <v>1.256388888</v>
      </c>
      <c r="O6279">
        <v>0</v>
      </c>
      <c r="P6279">
        <v>782</v>
      </c>
      <c r="Q6279">
        <v>0</v>
      </c>
      <c r="R6279">
        <v>0</v>
      </c>
      <c r="S6279">
        <v>0</v>
      </c>
      <c r="T6279">
        <v>15</v>
      </c>
      <c r="U6279">
        <v>0</v>
      </c>
      <c r="V6279">
        <v>0</v>
      </c>
      <c r="W6279">
        <v>0</v>
      </c>
      <c r="X6279">
        <v>167.68001343445863</v>
      </c>
      <c r="Y6279">
        <v>0</v>
      </c>
      <c r="Z6279">
        <v>0</v>
      </c>
      <c r="AA6279">
        <v>0</v>
      </c>
      <c r="AB6279">
        <v>13.883210728979225</v>
      </c>
      <c r="AC6279">
        <v>0</v>
      </c>
      <c r="AD6279">
        <v>0</v>
      </c>
      <c r="AE6279">
        <v>181.56322416343787</v>
      </c>
    </row>
    <row r="6280" spans="1:31" x14ac:dyDescent="0.25">
      <c r="A6280">
        <v>1819683</v>
      </c>
      <c r="B6280">
        <v>1</v>
      </c>
      <c r="C6280" t="s">
        <v>80</v>
      </c>
      <c r="D6280" t="s">
        <v>92</v>
      </c>
      <c r="E6280" t="s">
        <v>146</v>
      </c>
      <c r="F6280" t="s">
        <v>18089</v>
      </c>
      <c r="G6280" t="s">
        <v>2366</v>
      </c>
      <c r="H6280" t="s">
        <v>143</v>
      </c>
      <c r="I6280" t="s">
        <v>135</v>
      </c>
      <c r="J6280" t="s">
        <v>136</v>
      </c>
      <c r="K6280" t="s">
        <v>137</v>
      </c>
      <c r="L6280" t="s">
        <v>18090</v>
      </c>
      <c r="M6280" t="s">
        <v>18091</v>
      </c>
      <c r="N6280">
        <v>1.2222222220000001</v>
      </c>
      <c r="O6280">
        <v>0</v>
      </c>
      <c r="P6280">
        <v>630</v>
      </c>
      <c r="Q6280">
        <v>0</v>
      </c>
      <c r="R6280">
        <v>0</v>
      </c>
      <c r="S6280">
        <v>0</v>
      </c>
      <c r="T6280">
        <v>19</v>
      </c>
      <c r="U6280">
        <v>0</v>
      </c>
      <c r="V6280">
        <v>0</v>
      </c>
      <c r="W6280">
        <v>0</v>
      </c>
      <c r="X6280">
        <v>160.99811704926697</v>
      </c>
      <c r="Y6280">
        <v>0</v>
      </c>
      <c r="Z6280">
        <v>0</v>
      </c>
      <c r="AA6280">
        <v>0</v>
      </c>
      <c r="AB6280">
        <v>9.6889439851757704</v>
      </c>
      <c r="AC6280">
        <v>0</v>
      </c>
      <c r="AD6280">
        <v>0</v>
      </c>
      <c r="AE6280">
        <v>170.68706103444273</v>
      </c>
    </row>
    <row r="6281" spans="1:31" x14ac:dyDescent="0.25">
      <c r="A6281">
        <v>1819684</v>
      </c>
      <c r="B6281">
        <v>1</v>
      </c>
      <c r="C6281" t="s">
        <v>80</v>
      </c>
      <c r="D6281" t="s">
        <v>92</v>
      </c>
      <c r="E6281" t="s">
        <v>176</v>
      </c>
      <c r="F6281" t="s">
        <v>11701</v>
      </c>
      <c r="G6281" t="s">
        <v>142</v>
      </c>
      <c r="H6281" t="s">
        <v>143</v>
      </c>
      <c r="I6281" t="s">
        <v>135</v>
      </c>
      <c r="J6281" t="s">
        <v>136</v>
      </c>
      <c r="K6281" t="s">
        <v>137</v>
      </c>
      <c r="L6281" t="s">
        <v>18092</v>
      </c>
      <c r="M6281" t="s">
        <v>18093</v>
      </c>
      <c r="N6281">
        <v>1.274444444</v>
      </c>
      <c r="O6281">
        <v>0</v>
      </c>
      <c r="P6281">
        <v>544</v>
      </c>
      <c r="Q6281">
        <v>2</v>
      </c>
      <c r="R6281">
        <v>169</v>
      </c>
      <c r="S6281">
        <v>7</v>
      </c>
      <c r="T6281">
        <v>43</v>
      </c>
      <c r="U6281">
        <v>0</v>
      </c>
      <c r="V6281">
        <v>1</v>
      </c>
      <c r="W6281">
        <v>0</v>
      </c>
      <c r="X6281">
        <v>120.56795527862718</v>
      </c>
      <c r="Y6281">
        <v>0.69763598322730269</v>
      </c>
      <c r="Z6281">
        <v>27.15561475595678</v>
      </c>
      <c r="AA6281">
        <v>14.789240866130585</v>
      </c>
      <c r="AB6281">
        <v>39.050460765455398</v>
      </c>
      <c r="AC6281">
        <v>0</v>
      </c>
      <c r="AD6281">
        <v>9.7300033127343338E-2</v>
      </c>
      <c r="AE6281">
        <v>202.35820768252461</v>
      </c>
    </row>
    <row r="6282" spans="1:31" x14ac:dyDescent="0.25">
      <c r="A6282">
        <v>1819691</v>
      </c>
      <c r="B6282">
        <v>1</v>
      </c>
      <c r="C6282" t="s">
        <v>80</v>
      </c>
      <c r="D6282" t="s">
        <v>103</v>
      </c>
      <c r="E6282" t="s">
        <v>176</v>
      </c>
      <c r="F6282" t="s">
        <v>18094</v>
      </c>
      <c r="G6282" t="s">
        <v>1471</v>
      </c>
      <c r="H6282" t="s">
        <v>143</v>
      </c>
      <c r="I6282" t="s">
        <v>135</v>
      </c>
      <c r="J6282" t="s">
        <v>136</v>
      </c>
      <c r="K6282" t="s">
        <v>137</v>
      </c>
      <c r="L6282" t="s">
        <v>18095</v>
      </c>
      <c r="M6282" t="s">
        <v>18096</v>
      </c>
      <c r="N6282">
        <v>0.85944444399999997</v>
      </c>
      <c r="O6282">
        <v>5</v>
      </c>
      <c r="P6282">
        <v>1768</v>
      </c>
      <c r="Q6282">
        <v>83</v>
      </c>
      <c r="R6282">
        <v>202</v>
      </c>
      <c r="S6282">
        <v>24</v>
      </c>
      <c r="T6282">
        <v>153</v>
      </c>
      <c r="U6282">
        <v>1</v>
      </c>
      <c r="V6282">
        <v>0</v>
      </c>
      <c r="W6282">
        <v>1.1857946213381558</v>
      </c>
      <c r="X6282">
        <v>269.67631024124256</v>
      </c>
      <c r="Y6282">
        <v>114.98102027382716</v>
      </c>
      <c r="Z6282">
        <v>180.78655876107234</v>
      </c>
      <c r="AA6282">
        <v>97.835237314101875</v>
      </c>
      <c r="AB6282">
        <v>92.231879834084395</v>
      </c>
      <c r="AC6282">
        <v>9.7389501108449998</v>
      </c>
      <c r="AD6282">
        <v>0</v>
      </c>
      <c r="AE6282">
        <v>766.43575115651151</v>
      </c>
    </row>
    <row r="6283" spans="1:31" x14ac:dyDescent="0.25">
      <c r="A6283">
        <v>1819694</v>
      </c>
      <c r="B6283">
        <v>1</v>
      </c>
      <c r="C6283" t="s">
        <v>80</v>
      </c>
      <c r="D6283" t="s">
        <v>89</v>
      </c>
      <c r="E6283" t="s">
        <v>146</v>
      </c>
      <c r="F6283" t="s">
        <v>18097</v>
      </c>
      <c r="G6283" t="s">
        <v>170</v>
      </c>
      <c r="H6283" t="s">
        <v>143</v>
      </c>
      <c r="I6283" t="s">
        <v>135</v>
      </c>
      <c r="J6283" t="s">
        <v>136</v>
      </c>
      <c r="K6283" t="s">
        <v>137</v>
      </c>
      <c r="L6283" t="s">
        <v>18098</v>
      </c>
      <c r="M6283" t="s">
        <v>18099</v>
      </c>
      <c r="N6283">
        <v>3.111388888</v>
      </c>
      <c r="O6283">
        <v>0</v>
      </c>
      <c r="P6283">
        <v>5</v>
      </c>
      <c r="Q6283">
        <v>0</v>
      </c>
      <c r="R6283">
        <v>4</v>
      </c>
      <c r="S6283">
        <v>4</v>
      </c>
      <c r="T6283">
        <v>1</v>
      </c>
      <c r="U6283">
        <v>0</v>
      </c>
      <c r="V6283">
        <v>0</v>
      </c>
      <c r="W6283">
        <v>0</v>
      </c>
      <c r="X6283">
        <v>20.563363170490614</v>
      </c>
      <c r="Y6283">
        <v>0</v>
      </c>
      <c r="Z6283">
        <v>2.9737317326533077</v>
      </c>
      <c r="AA6283">
        <v>128.54501060146987</v>
      </c>
      <c r="AB6283">
        <v>8.9157141241440002E-2</v>
      </c>
      <c r="AC6283">
        <v>0</v>
      </c>
      <c r="AD6283">
        <v>0</v>
      </c>
      <c r="AE6283">
        <v>152.17126264585522</v>
      </c>
    </row>
    <row r="6284" spans="1:31" x14ac:dyDescent="0.25">
      <c r="A6284">
        <v>1819695</v>
      </c>
      <c r="B6284">
        <v>1</v>
      </c>
      <c r="C6284" t="s">
        <v>80</v>
      </c>
      <c r="D6284" t="s">
        <v>103</v>
      </c>
      <c r="E6284" t="s">
        <v>176</v>
      </c>
      <c r="F6284" t="s">
        <v>18100</v>
      </c>
      <c r="G6284" t="s">
        <v>142</v>
      </c>
      <c r="H6284" t="s">
        <v>143</v>
      </c>
      <c r="I6284" t="s">
        <v>135</v>
      </c>
      <c r="J6284" t="s">
        <v>136</v>
      </c>
      <c r="K6284" t="s">
        <v>137</v>
      </c>
      <c r="L6284" t="s">
        <v>18101</v>
      </c>
      <c r="M6284" t="s">
        <v>18102</v>
      </c>
      <c r="N6284">
        <v>0.80722222200000004</v>
      </c>
      <c r="O6284">
        <v>0</v>
      </c>
      <c r="P6284">
        <v>13</v>
      </c>
      <c r="Q6284">
        <v>13</v>
      </c>
      <c r="R6284">
        <v>69</v>
      </c>
      <c r="S6284">
        <v>5</v>
      </c>
      <c r="T6284">
        <v>8</v>
      </c>
      <c r="U6284">
        <v>1</v>
      </c>
      <c r="V6284">
        <v>0</v>
      </c>
      <c r="W6284">
        <v>0</v>
      </c>
      <c r="X6284">
        <v>3.4558280010950706</v>
      </c>
      <c r="Y6284">
        <v>76.855735343157704</v>
      </c>
      <c r="Z6284">
        <v>34.114478097908915</v>
      </c>
      <c r="AA6284">
        <v>60.669467456008285</v>
      </c>
      <c r="AB6284">
        <v>3.0829040658690552</v>
      </c>
      <c r="AC6284">
        <v>74.022502626640545</v>
      </c>
      <c r="AD6284">
        <v>0</v>
      </c>
      <c r="AE6284">
        <v>252.20091559067959</v>
      </c>
    </row>
    <row r="6285" spans="1:31" x14ac:dyDescent="0.25">
      <c r="A6285">
        <v>1819697</v>
      </c>
      <c r="B6285">
        <v>1</v>
      </c>
      <c r="C6285" t="s">
        <v>81</v>
      </c>
      <c r="D6285" t="s">
        <v>113</v>
      </c>
      <c r="E6285" t="s">
        <v>176</v>
      </c>
      <c r="F6285" t="s">
        <v>3036</v>
      </c>
      <c r="G6285" t="s">
        <v>142</v>
      </c>
      <c r="H6285" t="s">
        <v>143</v>
      </c>
      <c r="I6285" t="s">
        <v>135</v>
      </c>
      <c r="J6285" t="s">
        <v>136</v>
      </c>
      <c r="K6285" t="s">
        <v>137</v>
      </c>
      <c r="L6285" t="s">
        <v>18103</v>
      </c>
      <c r="M6285" t="s">
        <v>18104</v>
      </c>
      <c r="N6285">
        <v>0.42916666599999997</v>
      </c>
      <c r="O6285">
        <v>2</v>
      </c>
      <c r="P6285">
        <v>114</v>
      </c>
      <c r="Q6285">
        <v>4</v>
      </c>
      <c r="R6285">
        <v>23</v>
      </c>
      <c r="S6285">
        <v>10</v>
      </c>
      <c r="T6285">
        <v>15</v>
      </c>
      <c r="U6285">
        <v>4</v>
      </c>
      <c r="V6285">
        <v>1</v>
      </c>
      <c r="W6285">
        <v>0.15349026080941253</v>
      </c>
      <c r="X6285">
        <v>5.3504974855741185</v>
      </c>
      <c r="Y6285">
        <v>1.7953681346850248</v>
      </c>
      <c r="Z6285">
        <v>0.848542248921625</v>
      </c>
      <c r="AA6285">
        <v>76.24491898493136</v>
      </c>
      <c r="AB6285">
        <v>8.0648261983043827</v>
      </c>
      <c r="AC6285">
        <v>293.06561289331523</v>
      </c>
      <c r="AD6285">
        <v>1.5752106341706957</v>
      </c>
      <c r="AE6285">
        <v>387.09846684071186</v>
      </c>
    </row>
    <row r="6286" spans="1:31" x14ac:dyDescent="0.25">
      <c r="A6286">
        <v>1819698</v>
      </c>
      <c r="B6286">
        <v>1</v>
      </c>
      <c r="C6286" t="s">
        <v>80</v>
      </c>
      <c r="D6286" t="s">
        <v>103</v>
      </c>
      <c r="E6286" t="s">
        <v>339</v>
      </c>
      <c r="F6286" t="s">
        <v>18105</v>
      </c>
      <c r="G6286" t="s">
        <v>158</v>
      </c>
      <c r="H6286" t="s">
        <v>143</v>
      </c>
      <c r="I6286" t="s">
        <v>199</v>
      </c>
      <c r="J6286" t="s">
        <v>136</v>
      </c>
      <c r="K6286" t="s">
        <v>137</v>
      </c>
      <c r="L6286" t="s">
        <v>18106</v>
      </c>
      <c r="M6286" t="s">
        <v>18107</v>
      </c>
      <c r="N6286">
        <v>3.1863888E-2</v>
      </c>
      <c r="O6286">
        <v>6</v>
      </c>
      <c r="P6286">
        <v>2036</v>
      </c>
      <c r="Q6286">
        <v>84</v>
      </c>
      <c r="R6286">
        <v>214</v>
      </c>
      <c r="S6286">
        <v>30</v>
      </c>
      <c r="T6286">
        <v>169</v>
      </c>
      <c r="U6286">
        <v>8</v>
      </c>
      <c r="V6286">
        <v>1</v>
      </c>
      <c r="W6286">
        <v>5.7577156158448349E-2</v>
      </c>
      <c r="X6286">
        <v>11.041658315329197</v>
      </c>
      <c r="Y6286">
        <v>13.089614045784923</v>
      </c>
      <c r="Z6286">
        <v>7.0343901607030386</v>
      </c>
      <c r="AA6286">
        <v>4.1129491292761902</v>
      </c>
      <c r="AB6286">
        <v>4.9168394922946277</v>
      </c>
      <c r="AC6286">
        <v>41.36692769083681</v>
      </c>
      <c r="AD6286">
        <v>3.5452460499740139</v>
      </c>
      <c r="AE6286">
        <v>85.165202040357244</v>
      </c>
    </row>
    <row r="6287" spans="1:31" x14ac:dyDescent="0.25">
      <c r="A6287">
        <v>1819707</v>
      </c>
      <c r="B6287">
        <v>1</v>
      </c>
      <c r="C6287" t="s">
        <v>80</v>
      </c>
      <c r="D6287" t="s">
        <v>106</v>
      </c>
      <c r="E6287" t="s">
        <v>140</v>
      </c>
      <c r="F6287" t="s">
        <v>18108</v>
      </c>
      <c r="G6287" t="s">
        <v>142</v>
      </c>
      <c r="H6287" t="s">
        <v>143</v>
      </c>
      <c r="I6287" t="s">
        <v>199</v>
      </c>
      <c r="J6287" t="s">
        <v>136</v>
      </c>
      <c r="K6287" t="s">
        <v>137</v>
      </c>
      <c r="L6287" t="s">
        <v>18109</v>
      </c>
      <c r="M6287" t="s">
        <v>18110</v>
      </c>
      <c r="N6287">
        <v>1.8055555000000001E-2</v>
      </c>
      <c r="O6287">
        <v>0</v>
      </c>
      <c r="P6287">
        <v>756</v>
      </c>
      <c r="Q6287">
        <v>1</v>
      </c>
      <c r="R6287">
        <v>80</v>
      </c>
      <c r="S6287">
        <v>5</v>
      </c>
      <c r="T6287">
        <v>114</v>
      </c>
      <c r="U6287">
        <v>0</v>
      </c>
      <c r="V6287">
        <v>0</v>
      </c>
      <c r="W6287">
        <v>0</v>
      </c>
      <c r="X6287">
        <v>1.3463126773618694</v>
      </c>
      <c r="Y6287">
        <v>5.2776398952333325E-3</v>
      </c>
      <c r="Z6287">
        <v>0.23518134573544722</v>
      </c>
      <c r="AA6287">
        <v>0.15334383545552502</v>
      </c>
      <c r="AB6287">
        <v>0.80486058917672754</v>
      </c>
      <c r="AC6287">
        <v>0</v>
      </c>
      <c r="AD6287">
        <v>0</v>
      </c>
      <c r="AE6287">
        <v>2.5449760876248027</v>
      </c>
    </row>
    <row r="6288" spans="1:31" x14ac:dyDescent="0.25">
      <c r="A6288">
        <v>1819770</v>
      </c>
      <c r="B6288">
        <v>1</v>
      </c>
      <c r="C6288" t="s">
        <v>80</v>
      </c>
      <c r="D6288" t="s">
        <v>103</v>
      </c>
      <c r="E6288" t="s">
        <v>176</v>
      </c>
      <c r="F6288" t="s">
        <v>18111</v>
      </c>
      <c r="G6288" t="s">
        <v>142</v>
      </c>
      <c r="H6288" t="s">
        <v>143</v>
      </c>
      <c r="I6288" t="s">
        <v>135</v>
      </c>
      <c r="J6288" t="s">
        <v>136</v>
      </c>
      <c r="K6288" t="s">
        <v>137</v>
      </c>
      <c r="L6288" t="s">
        <v>18112</v>
      </c>
      <c r="M6288" t="s">
        <v>18113</v>
      </c>
      <c r="N6288">
        <v>0.755833333</v>
      </c>
      <c r="O6288">
        <v>0</v>
      </c>
      <c r="P6288">
        <v>27</v>
      </c>
      <c r="Q6288">
        <v>6</v>
      </c>
      <c r="R6288">
        <v>8</v>
      </c>
      <c r="S6288">
        <v>20</v>
      </c>
      <c r="T6288">
        <v>29</v>
      </c>
      <c r="U6288">
        <v>28</v>
      </c>
      <c r="V6288">
        <v>9</v>
      </c>
      <c r="W6288">
        <v>0</v>
      </c>
      <c r="X6288">
        <v>5.6966409163819716</v>
      </c>
      <c r="Y6288">
        <v>49.312065650802225</v>
      </c>
      <c r="Z6288">
        <v>13.47819259108222</v>
      </c>
      <c r="AA6288">
        <v>74.083092370278422</v>
      </c>
      <c r="AB6288">
        <v>20.962278963128682</v>
      </c>
      <c r="AC6288">
        <v>921.9565937226198</v>
      </c>
      <c r="AD6288">
        <v>248.56875614549634</v>
      </c>
      <c r="AE6288">
        <v>1334.0576203597896</v>
      </c>
    </row>
    <row r="6289" spans="1:31" x14ac:dyDescent="0.25">
      <c r="A6289">
        <v>1819793</v>
      </c>
      <c r="B6289">
        <v>1</v>
      </c>
      <c r="C6289" t="s">
        <v>81</v>
      </c>
      <c r="D6289" t="s">
        <v>113</v>
      </c>
      <c r="E6289" t="s">
        <v>146</v>
      </c>
      <c r="F6289" t="s">
        <v>18114</v>
      </c>
      <c r="G6289" t="s">
        <v>593</v>
      </c>
      <c r="H6289" t="s">
        <v>143</v>
      </c>
      <c r="I6289" t="s">
        <v>135</v>
      </c>
      <c r="J6289" t="s">
        <v>136</v>
      </c>
      <c r="K6289" t="s">
        <v>137</v>
      </c>
      <c r="L6289" t="s">
        <v>18115</v>
      </c>
      <c r="M6289" t="s">
        <v>18116</v>
      </c>
      <c r="N6289">
        <v>1.6233333329999999</v>
      </c>
      <c r="O6289">
        <v>0</v>
      </c>
      <c r="P6289">
        <v>151</v>
      </c>
      <c r="Q6289">
        <v>0</v>
      </c>
      <c r="R6289">
        <v>5</v>
      </c>
      <c r="S6289">
        <v>0</v>
      </c>
      <c r="T6289">
        <v>2</v>
      </c>
      <c r="U6289">
        <v>0</v>
      </c>
      <c r="V6289">
        <v>0</v>
      </c>
      <c r="W6289">
        <v>0</v>
      </c>
      <c r="X6289">
        <v>26.949067903054257</v>
      </c>
      <c r="Y6289">
        <v>0</v>
      </c>
      <c r="Z6289">
        <v>2.4796983619973503</v>
      </c>
      <c r="AA6289">
        <v>0</v>
      </c>
      <c r="AB6289">
        <v>0.25006582285297002</v>
      </c>
      <c r="AC6289">
        <v>0</v>
      </c>
      <c r="AD6289">
        <v>0</v>
      </c>
      <c r="AE6289">
        <v>29.678832087904578</v>
      </c>
    </row>
    <row r="6290" spans="1:31" x14ac:dyDescent="0.25">
      <c r="A6290">
        <v>1819806</v>
      </c>
      <c r="B6290">
        <v>1</v>
      </c>
      <c r="C6290" t="s">
        <v>81</v>
      </c>
      <c r="D6290" t="s">
        <v>121</v>
      </c>
      <c r="E6290" t="s">
        <v>146</v>
      </c>
      <c r="F6290" t="s">
        <v>16785</v>
      </c>
      <c r="G6290" t="s">
        <v>142</v>
      </c>
      <c r="H6290" t="s">
        <v>143</v>
      </c>
      <c r="I6290" t="s">
        <v>135</v>
      </c>
      <c r="J6290" t="s">
        <v>136</v>
      </c>
      <c r="K6290" t="s">
        <v>137</v>
      </c>
      <c r="L6290" t="s">
        <v>18117</v>
      </c>
      <c r="M6290" t="s">
        <v>18118</v>
      </c>
      <c r="N6290">
        <v>0.73111111100000004</v>
      </c>
      <c r="O6290">
        <v>0</v>
      </c>
      <c r="P6290">
        <v>1166</v>
      </c>
      <c r="Q6290">
        <v>0</v>
      </c>
      <c r="R6290">
        <v>10</v>
      </c>
      <c r="S6290">
        <v>5</v>
      </c>
      <c r="T6290">
        <v>256</v>
      </c>
      <c r="U6290">
        <v>0</v>
      </c>
      <c r="V6290">
        <v>0</v>
      </c>
      <c r="W6290">
        <v>0</v>
      </c>
      <c r="X6290">
        <v>89.753778028135542</v>
      </c>
      <c r="Y6290">
        <v>0</v>
      </c>
      <c r="Z6290">
        <v>1.2295700823194293</v>
      </c>
      <c r="AA6290">
        <v>40.837092655049332</v>
      </c>
      <c r="AB6290">
        <v>31.012297006121365</v>
      </c>
      <c r="AC6290">
        <v>0</v>
      </c>
      <c r="AD6290">
        <v>0</v>
      </c>
      <c r="AE6290">
        <v>162.83273777162569</v>
      </c>
    </row>
    <row r="6291" spans="1:31" x14ac:dyDescent="0.25">
      <c r="A6291">
        <v>1819912</v>
      </c>
      <c r="B6291">
        <v>1</v>
      </c>
      <c r="C6291" t="s">
        <v>80</v>
      </c>
      <c r="D6291" t="s">
        <v>103</v>
      </c>
      <c r="E6291" t="s">
        <v>140</v>
      </c>
      <c r="F6291" t="s">
        <v>13909</v>
      </c>
      <c r="G6291" t="s">
        <v>142</v>
      </c>
      <c r="H6291" t="s">
        <v>143</v>
      </c>
      <c r="I6291" t="s">
        <v>135</v>
      </c>
      <c r="J6291" t="s">
        <v>136</v>
      </c>
      <c r="K6291" t="s">
        <v>137</v>
      </c>
      <c r="L6291" t="s">
        <v>18119</v>
      </c>
      <c r="M6291" t="s">
        <v>18120</v>
      </c>
      <c r="N6291">
        <v>0.755</v>
      </c>
      <c r="O6291">
        <v>0</v>
      </c>
      <c r="P6291">
        <v>962</v>
      </c>
      <c r="Q6291">
        <v>10</v>
      </c>
      <c r="R6291">
        <v>13</v>
      </c>
      <c r="S6291">
        <v>2</v>
      </c>
      <c r="T6291">
        <v>132</v>
      </c>
      <c r="U6291">
        <v>0</v>
      </c>
      <c r="V6291">
        <v>3</v>
      </c>
      <c r="W6291">
        <v>0</v>
      </c>
      <c r="X6291">
        <v>129.34006623500548</v>
      </c>
      <c r="Y6291">
        <v>20.62893509956201</v>
      </c>
      <c r="Z6291">
        <v>8.8888542642504582</v>
      </c>
      <c r="AA6291">
        <v>3.9359793903734706</v>
      </c>
      <c r="AB6291">
        <v>48.441384547859101</v>
      </c>
      <c r="AC6291">
        <v>0</v>
      </c>
      <c r="AD6291">
        <v>0.89404176097608001</v>
      </c>
      <c r="AE6291">
        <v>212.12926129802659</v>
      </c>
    </row>
    <row r="6292" spans="1:31" x14ac:dyDescent="0.25">
      <c r="A6292">
        <v>1819970</v>
      </c>
      <c r="B6292">
        <v>1</v>
      </c>
      <c r="C6292" t="s">
        <v>81</v>
      </c>
      <c r="D6292" t="s">
        <v>112</v>
      </c>
      <c r="E6292" t="s">
        <v>146</v>
      </c>
      <c r="F6292" t="s">
        <v>18121</v>
      </c>
      <c r="G6292" t="s">
        <v>142</v>
      </c>
      <c r="H6292" t="s">
        <v>143</v>
      </c>
      <c r="I6292" t="s">
        <v>135</v>
      </c>
      <c r="J6292" t="s">
        <v>136</v>
      </c>
      <c r="K6292" t="s">
        <v>137</v>
      </c>
      <c r="L6292" t="s">
        <v>18122</v>
      </c>
      <c r="M6292" t="s">
        <v>18123</v>
      </c>
      <c r="N6292">
        <v>0.51500000000000001</v>
      </c>
      <c r="O6292">
        <v>0</v>
      </c>
      <c r="P6292">
        <v>541</v>
      </c>
      <c r="Q6292">
        <v>0</v>
      </c>
      <c r="R6292">
        <v>11</v>
      </c>
      <c r="S6292">
        <v>0</v>
      </c>
      <c r="T6292">
        <v>64</v>
      </c>
      <c r="U6292">
        <v>0</v>
      </c>
      <c r="V6292">
        <v>0</v>
      </c>
      <c r="W6292">
        <v>0</v>
      </c>
      <c r="X6292">
        <v>35.729517140276037</v>
      </c>
      <c r="Y6292">
        <v>0</v>
      </c>
      <c r="Z6292">
        <v>3.1032539668743153</v>
      </c>
      <c r="AA6292">
        <v>0</v>
      </c>
      <c r="AB6292">
        <v>6.2696582512635048</v>
      </c>
      <c r="AC6292">
        <v>0</v>
      </c>
      <c r="AD6292">
        <v>0</v>
      </c>
      <c r="AE6292">
        <v>45.102429358413858</v>
      </c>
    </row>
    <row r="6293" spans="1:31" x14ac:dyDescent="0.25">
      <c r="A6293">
        <v>1819988</v>
      </c>
      <c r="B6293">
        <v>1</v>
      </c>
      <c r="C6293" t="s">
        <v>81</v>
      </c>
      <c r="D6293" t="s">
        <v>115</v>
      </c>
      <c r="E6293" t="s">
        <v>146</v>
      </c>
      <c r="F6293" t="s">
        <v>18124</v>
      </c>
      <c r="G6293" t="s">
        <v>170</v>
      </c>
      <c r="H6293" t="s">
        <v>143</v>
      </c>
      <c r="I6293" t="s">
        <v>135</v>
      </c>
      <c r="J6293" t="s">
        <v>136</v>
      </c>
      <c r="K6293" t="s">
        <v>137</v>
      </c>
      <c r="L6293" t="s">
        <v>18125</v>
      </c>
      <c r="M6293" t="s">
        <v>18126</v>
      </c>
      <c r="N6293">
        <v>1.2625</v>
      </c>
      <c r="O6293">
        <v>0</v>
      </c>
      <c r="P6293">
        <v>239</v>
      </c>
      <c r="Q6293">
        <v>0</v>
      </c>
      <c r="R6293">
        <v>0</v>
      </c>
      <c r="S6293">
        <v>0</v>
      </c>
      <c r="T6293">
        <v>8</v>
      </c>
      <c r="U6293">
        <v>0</v>
      </c>
      <c r="V6293">
        <v>0</v>
      </c>
      <c r="W6293">
        <v>0</v>
      </c>
      <c r="X6293">
        <v>16.610121327726926</v>
      </c>
      <c r="Y6293">
        <v>0</v>
      </c>
      <c r="Z6293">
        <v>0</v>
      </c>
      <c r="AA6293">
        <v>0</v>
      </c>
      <c r="AB6293">
        <v>1.1873327163977199</v>
      </c>
      <c r="AC6293">
        <v>0</v>
      </c>
      <c r="AD6293">
        <v>0</v>
      </c>
      <c r="AE6293">
        <v>17.797454044124645</v>
      </c>
    </row>
    <row r="6294" spans="1:31" x14ac:dyDescent="0.25">
      <c r="A6294">
        <v>1819990</v>
      </c>
      <c r="B6294">
        <v>1</v>
      </c>
      <c r="C6294" t="s">
        <v>80</v>
      </c>
      <c r="D6294" t="s">
        <v>103</v>
      </c>
      <c r="E6294" t="s">
        <v>140</v>
      </c>
      <c r="F6294" t="s">
        <v>18127</v>
      </c>
      <c r="G6294" t="s">
        <v>142</v>
      </c>
      <c r="H6294" t="s">
        <v>143</v>
      </c>
      <c r="I6294" t="s">
        <v>135</v>
      </c>
      <c r="J6294" t="s">
        <v>136</v>
      </c>
      <c r="K6294" t="s">
        <v>137</v>
      </c>
      <c r="L6294" t="s">
        <v>18128</v>
      </c>
      <c r="M6294" t="s">
        <v>18129</v>
      </c>
      <c r="N6294">
        <v>0.58111111100000001</v>
      </c>
      <c r="O6294">
        <v>3</v>
      </c>
      <c r="P6294">
        <v>1819</v>
      </c>
      <c r="Q6294">
        <v>20</v>
      </c>
      <c r="R6294">
        <v>234</v>
      </c>
      <c r="S6294">
        <v>22</v>
      </c>
      <c r="T6294">
        <v>507</v>
      </c>
      <c r="U6294">
        <v>2</v>
      </c>
      <c r="V6294">
        <v>1</v>
      </c>
      <c r="W6294">
        <v>0.33871556857715279</v>
      </c>
      <c r="X6294">
        <v>120.15047677202061</v>
      </c>
      <c r="Y6294">
        <v>16.79288644354709</v>
      </c>
      <c r="Z6294">
        <v>15.813484149171581</v>
      </c>
      <c r="AA6294">
        <v>61.655902154488203</v>
      </c>
      <c r="AB6294">
        <v>60.944769879704438</v>
      </c>
      <c r="AC6294">
        <v>45.393325039358217</v>
      </c>
      <c r="AD6294">
        <v>0.39738465757704</v>
      </c>
      <c r="AE6294">
        <v>321.48694466444437</v>
      </c>
    </row>
    <row r="6295" spans="1:31" x14ac:dyDescent="0.25">
      <c r="A6295">
        <v>1819999</v>
      </c>
      <c r="B6295">
        <v>1</v>
      </c>
      <c r="C6295" t="s">
        <v>81</v>
      </c>
      <c r="D6295" t="s">
        <v>122</v>
      </c>
      <c r="E6295" t="s">
        <v>146</v>
      </c>
      <c r="F6295" t="s">
        <v>18130</v>
      </c>
      <c r="G6295" t="s">
        <v>170</v>
      </c>
      <c r="H6295" t="s">
        <v>143</v>
      </c>
      <c r="I6295" t="s">
        <v>135</v>
      </c>
      <c r="J6295" t="s">
        <v>136</v>
      </c>
      <c r="K6295" t="s">
        <v>137</v>
      </c>
      <c r="L6295" t="s">
        <v>18131</v>
      </c>
      <c r="M6295" t="s">
        <v>18132</v>
      </c>
      <c r="N6295">
        <v>2.6033333330000001</v>
      </c>
      <c r="O6295">
        <v>0</v>
      </c>
      <c r="P6295">
        <v>61</v>
      </c>
      <c r="Q6295">
        <v>0</v>
      </c>
      <c r="R6295">
        <v>7</v>
      </c>
      <c r="S6295">
        <v>0</v>
      </c>
      <c r="T6295">
        <v>3</v>
      </c>
      <c r="U6295">
        <v>0</v>
      </c>
      <c r="V6295">
        <v>0</v>
      </c>
      <c r="W6295">
        <v>0</v>
      </c>
      <c r="X6295">
        <v>15.695324576080147</v>
      </c>
      <c r="Y6295">
        <v>0</v>
      </c>
      <c r="Z6295">
        <v>4.0419104165524402</v>
      </c>
      <c r="AA6295">
        <v>0</v>
      </c>
      <c r="AB6295">
        <v>0.70431534283276565</v>
      </c>
      <c r="AC6295">
        <v>0</v>
      </c>
      <c r="AD6295">
        <v>0</v>
      </c>
      <c r="AE6295">
        <v>20.441550335465351</v>
      </c>
    </row>
    <row r="6296" spans="1:31" x14ac:dyDescent="0.25">
      <c r="A6296">
        <v>1820051</v>
      </c>
      <c r="B6296">
        <v>1</v>
      </c>
      <c r="C6296" t="s">
        <v>81</v>
      </c>
      <c r="D6296" t="s">
        <v>127</v>
      </c>
      <c r="E6296" t="s">
        <v>291</v>
      </c>
      <c r="F6296" t="s">
        <v>18133</v>
      </c>
      <c r="G6296" t="s">
        <v>424</v>
      </c>
      <c r="H6296" t="s">
        <v>134</v>
      </c>
      <c r="I6296" t="s">
        <v>135</v>
      </c>
      <c r="J6296" t="s">
        <v>136</v>
      </c>
      <c r="K6296" t="s">
        <v>137</v>
      </c>
      <c r="L6296" t="s">
        <v>18134</v>
      </c>
      <c r="M6296" t="s">
        <v>18135</v>
      </c>
      <c r="N6296">
        <v>3.903611111</v>
      </c>
      <c r="O6296">
        <v>0</v>
      </c>
      <c r="P6296">
        <v>46</v>
      </c>
      <c r="Q6296">
        <v>0</v>
      </c>
      <c r="R6296">
        <v>15</v>
      </c>
      <c r="S6296">
        <v>0</v>
      </c>
      <c r="T6296">
        <v>10</v>
      </c>
      <c r="U6296">
        <v>0</v>
      </c>
      <c r="V6296">
        <v>0</v>
      </c>
      <c r="W6296">
        <v>0</v>
      </c>
      <c r="X6296">
        <v>48.600603201067102</v>
      </c>
      <c r="Y6296">
        <v>0</v>
      </c>
      <c r="Z6296">
        <v>5.7929092920273773</v>
      </c>
      <c r="AA6296">
        <v>0</v>
      </c>
      <c r="AB6296">
        <v>7.515102553036578</v>
      </c>
      <c r="AC6296">
        <v>0</v>
      </c>
      <c r="AD6296">
        <v>0</v>
      </c>
      <c r="AE6296">
        <v>61.908615046131054</v>
      </c>
    </row>
    <row r="6297" spans="1:31" x14ac:dyDescent="0.25">
      <c r="A6297">
        <v>1820060</v>
      </c>
      <c r="B6297">
        <v>1</v>
      </c>
      <c r="C6297" t="s">
        <v>81</v>
      </c>
      <c r="D6297" t="s">
        <v>123</v>
      </c>
      <c r="E6297" t="s">
        <v>140</v>
      </c>
      <c r="F6297" t="s">
        <v>4860</v>
      </c>
      <c r="G6297" t="s">
        <v>142</v>
      </c>
      <c r="H6297" t="s">
        <v>143</v>
      </c>
      <c r="I6297" t="s">
        <v>135</v>
      </c>
      <c r="J6297" t="s">
        <v>136</v>
      </c>
      <c r="K6297" t="s">
        <v>137</v>
      </c>
      <c r="L6297" t="s">
        <v>18136</v>
      </c>
      <c r="M6297" t="s">
        <v>18137</v>
      </c>
      <c r="N6297">
        <v>1.089444444</v>
      </c>
      <c r="O6297">
        <v>3</v>
      </c>
      <c r="P6297">
        <v>531</v>
      </c>
      <c r="Q6297">
        <v>231</v>
      </c>
      <c r="R6297">
        <v>97</v>
      </c>
      <c r="S6297">
        <v>16</v>
      </c>
      <c r="T6297">
        <v>50</v>
      </c>
      <c r="U6297">
        <v>0</v>
      </c>
      <c r="V6297">
        <v>0</v>
      </c>
      <c r="W6297">
        <v>21.577875088862502</v>
      </c>
      <c r="X6297">
        <v>83.067578450990425</v>
      </c>
      <c r="Y6297">
        <v>185.03277942133676</v>
      </c>
      <c r="Z6297">
        <v>104.98993372205446</v>
      </c>
      <c r="AA6297">
        <v>49.114697690784077</v>
      </c>
      <c r="AB6297">
        <v>19.974498666580082</v>
      </c>
      <c r="AC6297">
        <v>0</v>
      </c>
      <c r="AD6297">
        <v>0</v>
      </c>
      <c r="AE6297">
        <v>463.75736304060825</v>
      </c>
    </row>
    <row r="6298" spans="1:31" x14ac:dyDescent="0.25">
      <c r="A6298">
        <v>1820071</v>
      </c>
      <c r="B6298">
        <v>1</v>
      </c>
      <c r="C6298" t="s">
        <v>81</v>
      </c>
      <c r="D6298" t="s">
        <v>118</v>
      </c>
      <c r="E6298" t="s">
        <v>146</v>
      </c>
      <c r="F6298" t="s">
        <v>18138</v>
      </c>
      <c r="G6298" t="s">
        <v>170</v>
      </c>
      <c r="H6298" t="s">
        <v>143</v>
      </c>
      <c r="I6298" t="s">
        <v>135</v>
      </c>
      <c r="J6298" t="s">
        <v>136</v>
      </c>
      <c r="K6298" t="s">
        <v>137</v>
      </c>
      <c r="L6298" t="s">
        <v>18139</v>
      </c>
      <c r="M6298" t="s">
        <v>18140</v>
      </c>
      <c r="N6298">
        <v>1.4783333329999999</v>
      </c>
      <c r="O6298">
        <v>0</v>
      </c>
      <c r="P6298">
        <v>0</v>
      </c>
      <c r="Q6298">
        <v>0</v>
      </c>
      <c r="R6298">
        <v>4</v>
      </c>
      <c r="S6298">
        <v>0</v>
      </c>
      <c r="T6298">
        <v>1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1.2605754179796334</v>
      </c>
      <c r="AA6298">
        <v>0</v>
      </c>
      <c r="AB6298">
        <v>1.0086770448018825</v>
      </c>
      <c r="AC6298">
        <v>0</v>
      </c>
      <c r="AD6298">
        <v>0</v>
      </c>
      <c r="AE6298">
        <v>2.269252462781516</v>
      </c>
    </row>
    <row r="6299" spans="1:31" x14ac:dyDescent="0.25">
      <c r="A6299">
        <v>1820112</v>
      </c>
      <c r="B6299">
        <v>1</v>
      </c>
      <c r="C6299" t="s">
        <v>81</v>
      </c>
      <c r="D6299" t="s">
        <v>126</v>
      </c>
      <c r="E6299" t="s">
        <v>146</v>
      </c>
      <c r="F6299" t="s">
        <v>18141</v>
      </c>
      <c r="G6299" t="s">
        <v>170</v>
      </c>
      <c r="H6299" t="s">
        <v>143</v>
      </c>
      <c r="I6299" t="s">
        <v>135</v>
      </c>
      <c r="J6299" t="s">
        <v>136</v>
      </c>
      <c r="K6299" t="s">
        <v>137</v>
      </c>
      <c r="L6299" t="s">
        <v>18142</v>
      </c>
      <c r="M6299" t="s">
        <v>18143</v>
      </c>
      <c r="N6299">
        <v>1.5933333329999999</v>
      </c>
      <c r="O6299">
        <v>0</v>
      </c>
      <c r="P6299">
        <v>113</v>
      </c>
      <c r="Q6299">
        <v>0</v>
      </c>
      <c r="R6299">
        <v>8</v>
      </c>
      <c r="S6299">
        <v>0</v>
      </c>
      <c r="T6299">
        <v>17</v>
      </c>
      <c r="U6299">
        <v>1</v>
      </c>
      <c r="V6299">
        <v>0</v>
      </c>
      <c r="W6299">
        <v>0</v>
      </c>
      <c r="X6299">
        <v>23.563500949318215</v>
      </c>
      <c r="Y6299">
        <v>0</v>
      </c>
      <c r="Z6299">
        <v>1.4618367066470668</v>
      </c>
      <c r="AA6299">
        <v>0</v>
      </c>
      <c r="AB6299">
        <v>21.35235074075845</v>
      </c>
      <c r="AC6299">
        <v>1.1782179389486667</v>
      </c>
      <c r="AD6299">
        <v>0</v>
      </c>
      <c r="AE6299">
        <v>47.555906335672397</v>
      </c>
    </row>
    <row r="6300" spans="1:31" x14ac:dyDescent="0.25">
      <c r="A6300">
        <v>1820114</v>
      </c>
      <c r="B6300">
        <v>1</v>
      </c>
      <c r="C6300" t="s">
        <v>80</v>
      </c>
      <c r="D6300" t="s">
        <v>84</v>
      </c>
      <c r="E6300" t="s">
        <v>131</v>
      </c>
      <c r="F6300" t="s">
        <v>18144</v>
      </c>
      <c r="G6300" t="s">
        <v>231</v>
      </c>
      <c r="H6300" t="s">
        <v>134</v>
      </c>
      <c r="I6300" t="s">
        <v>135</v>
      </c>
      <c r="J6300" t="s">
        <v>136</v>
      </c>
      <c r="K6300" t="s">
        <v>137</v>
      </c>
      <c r="L6300" t="s">
        <v>18145</v>
      </c>
      <c r="M6300" t="s">
        <v>18146</v>
      </c>
      <c r="N6300">
        <v>4.3702777770000001</v>
      </c>
      <c r="O6300">
        <v>0</v>
      </c>
      <c r="P6300">
        <v>4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2.8234126117205331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2.8234126117205331</v>
      </c>
    </row>
    <row r="6301" spans="1:31" x14ac:dyDescent="0.25">
      <c r="A6301">
        <v>1820115</v>
      </c>
      <c r="B6301">
        <v>1</v>
      </c>
      <c r="C6301" t="s">
        <v>80</v>
      </c>
      <c r="D6301" t="s">
        <v>104</v>
      </c>
      <c r="E6301" t="s">
        <v>140</v>
      </c>
      <c r="F6301" t="s">
        <v>5012</v>
      </c>
      <c r="G6301" t="s">
        <v>142</v>
      </c>
      <c r="H6301" t="s">
        <v>143</v>
      </c>
      <c r="I6301" t="s">
        <v>135</v>
      </c>
      <c r="J6301" t="s">
        <v>136</v>
      </c>
      <c r="K6301" t="s">
        <v>137</v>
      </c>
      <c r="L6301" t="s">
        <v>18147</v>
      </c>
      <c r="M6301" t="s">
        <v>18148</v>
      </c>
      <c r="N6301">
        <v>0.96444444399999996</v>
      </c>
      <c r="O6301">
        <v>0</v>
      </c>
      <c r="P6301">
        <v>435</v>
      </c>
      <c r="Q6301">
        <v>4</v>
      </c>
      <c r="R6301">
        <v>10</v>
      </c>
      <c r="S6301">
        <v>2</v>
      </c>
      <c r="T6301">
        <v>99</v>
      </c>
      <c r="U6301">
        <v>1</v>
      </c>
      <c r="V6301">
        <v>0</v>
      </c>
      <c r="W6301">
        <v>0</v>
      </c>
      <c r="X6301">
        <v>91.555346723691898</v>
      </c>
      <c r="Y6301">
        <v>6.9951283191449107</v>
      </c>
      <c r="Z6301">
        <v>23.162094468949675</v>
      </c>
      <c r="AA6301">
        <v>67.342653877568779</v>
      </c>
      <c r="AB6301">
        <v>55.362643264915334</v>
      </c>
      <c r="AC6301">
        <v>36.182266824607474</v>
      </c>
      <c r="AD6301">
        <v>0</v>
      </c>
      <c r="AE6301">
        <v>280.60013347887809</v>
      </c>
    </row>
    <row r="6302" spans="1:31" x14ac:dyDescent="0.25">
      <c r="A6302">
        <v>1820120</v>
      </c>
      <c r="B6302">
        <v>1</v>
      </c>
      <c r="C6302" t="s">
        <v>80</v>
      </c>
      <c r="D6302" t="s">
        <v>95</v>
      </c>
      <c r="E6302" t="s">
        <v>339</v>
      </c>
      <c r="F6302" t="s">
        <v>11965</v>
      </c>
      <c r="G6302" t="s">
        <v>142</v>
      </c>
      <c r="H6302" t="s">
        <v>143</v>
      </c>
      <c r="I6302" t="s">
        <v>135</v>
      </c>
      <c r="J6302" t="s">
        <v>136</v>
      </c>
      <c r="K6302" t="s">
        <v>137</v>
      </c>
      <c r="L6302" t="s">
        <v>18149</v>
      </c>
      <c r="M6302" t="s">
        <v>18150</v>
      </c>
      <c r="N6302">
        <v>0.331778611</v>
      </c>
      <c r="O6302">
        <v>0</v>
      </c>
      <c r="P6302">
        <v>6174</v>
      </c>
      <c r="Q6302">
        <v>0</v>
      </c>
      <c r="R6302">
        <v>2</v>
      </c>
      <c r="S6302">
        <v>2</v>
      </c>
      <c r="T6302">
        <v>415</v>
      </c>
      <c r="U6302">
        <v>0</v>
      </c>
      <c r="V6302">
        <v>0</v>
      </c>
      <c r="W6302">
        <v>0</v>
      </c>
      <c r="X6302">
        <v>266.0391015326307</v>
      </c>
      <c r="Y6302">
        <v>0</v>
      </c>
      <c r="Z6302">
        <v>3.6245549672766678E-2</v>
      </c>
      <c r="AA6302">
        <v>3.0484760892750096</v>
      </c>
      <c r="AB6302">
        <v>99.105261264109586</v>
      </c>
      <c r="AC6302">
        <v>0</v>
      </c>
      <c r="AD6302">
        <v>0</v>
      </c>
      <c r="AE6302">
        <v>368.22908443568804</v>
      </c>
    </row>
    <row r="6303" spans="1:31" x14ac:dyDescent="0.25">
      <c r="A6303">
        <v>1820122</v>
      </c>
      <c r="B6303">
        <v>1</v>
      </c>
      <c r="C6303" t="s">
        <v>80</v>
      </c>
      <c r="D6303" t="s">
        <v>98</v>
      </c>
      <c r="E6303" t="s">
        <v>176</v>
      </c>
      <c r="F6303" t="s">
        <v>18151</v>
      </c>
      <c r="G6303" t="s">
        <v>142</v>
      </c>
      <c r="H6303" t="s">
        <v>143</v>
      </c>
      <c r="I6303" t="s">
        <v>135</v>
      </c>
      <c r="J6303" t="s">
        <v>136</v>
      </c>
      <c r="K6303" t="s">
        <v>137</v>
      </c>
      <c r="L6303" t="s">
        <v>18152</v>
      </c>
      <c r="M6303" t="s">
        <v>18153</v>
      </c>
      <c r="N6303">
        <v>2.0319444440000001</v>
      </c>
      <c r="O6303">
        <v>1</v>
      </c>
      <c r="P6303">
        <v>230</v>
      </c>
      <c r="Q6303">
        <v>2</v>
      </c>
      <c r="R6303">
        <v>12</v>
      </c>
      <c r="S6303">
        <v>7</v>
      </c>
      <c r="T6303">
        <v>52</v>
      </c>
      <c r="U6303">
        <v>2</v>
      </c>
      <c r="V6303">
        <v>0</v>
      </c>
      <c r="W6303">
        <v>0.73898885950666671</v>
      </c>
      <c r="X6303">
        <v>84.535399431238019</v>
      </c>
      <c r="Y6303">
        <v>2.5392501828235456</v>
      </c>
      <c r="Z6303">
        <v>8.3961991715723876</v>
      </c>
      <c r="AA6303">
        <v>147.22512527033911</v>
      </c>
      <c r="AB6303">
        <v>86.874384727315814</v>
      </c>
      <c r="AC6303">
        <v>167.43286203039753</v>
      </c>
      <c r="AD6303">
        <v>0</v>
      </c>
      <c r="AE6303">
        <v>497.74220967319309</v>
      </c>
    </row>
    <row r="6304" spans="1:31" x14ac:dyDescent="0.25">
      <c r="A6304">
        <v>1820123</v>
      </c>
      <c r="B6304">
        <v>1</v>
      </c>
      <c r="C6304" t="s">
        <v>80</v>
      </c>
      <c r="D6304" t="s">
        <v>93</v>
      </c>
      <c r="E6304" t="s">
        <v>176</v>
      </c>
      <c r="F6304" t="s">
        <v>202</v>
      </c>
      <c r="G6304" t="s">
        <v>142</v>
      </c>
      <c r="H6304" t="s">
        <v>143</v>
      </c>
      <c r="I6304" t="s">
        <v>135</v>
      </c>
      <c r="J6304" t="s">
        <v>136</v>
      </c>
      <c r="K6304" t="s">
        <v>137</v>
      </c>
      <c r="L6304" t="s">
        <v>18154</v>
      </c>
      <c r="M6304" t="s">
        <v>18155</v>
      </c>
      <c r="N6304">
        <v>1.589722222</v>
      </c>
      <c r="O6304">
        <v>0</v>
      </c>
      <c r="P6304">
        <v>310</v>
      </c>
      <c r="Q6304">
        <v>16</v>
      </c>
      <c r="R6304">
        <v>160</v>
      </c>
      <c r="S6304">
        <v>2</v>
      </c>
      <c r="T6304">
        <v>93</v>
      </c>
      <c r="U6304">
        <v>0</v>
      </c>
      <c r="V6304">
        <v>0</v>
      </c>
      <c r="W6304">
        <v>0</v>
      </c>
      <c r="X6304">
        <v>70.389265587738663</v>
      </c>
      <c r="Y6304">
        <v>176.54360682345825</v>
      </c>
      <c r="Z6304">
        <v>121.1515390687909</v>
      </c>
      <c r="AA6304">
        <v>3.0924218345125665</v>
      </c>
      <c r="AB6304">
        <v>89.134956322537377</v>
      </c>
      <c r="AC6304">
        <v>0</v>
      </c>
      <c r="AD6304">
        <v>0</v>
      </c>
      <c r="AE6304">
        <v>460.31178963703775</v>
      </c>
    </row>
    <row r="6305" spans="1:31" x14ac:dyDescent="0.25">
      <c r="A6305">
        <v>1820125</v>
      </c>
      <c r="B6305">
        <v>1</v>
      </c>
      <c r="C6305" t="s">
        <v>80</v>
      </c>
      <c r="D6305" t="s">
        <v>95</v>
      </c>
      <c r="E6305" t="s">
        <v>193</v>
      </c>
      <c r="F6305" t="s">
        <v>18156</v>
      </c>
      <c r="G6305" t="s">
        <v>235</v>
      </c>
      <c r="H6305" t="s">
        <v>134</v>
      </c>
      <c r="I6305" t="s">
        <v>135</v>
      </c>
      <c r="J6305" t="s">
        <v>136</v>
      </c>
      <c r="K6305" t="s">
        <v>137</v>
      </c>
      <c r="L6305" t="s">
        <v>18157</v>
      </c>
      <c r="M6305" t="s">
        <v>18158</v>
      </c>
      <c r="N6305">
        <v>0.71416666600000001</v>
      </c>
      <c r="O6305">
        <v>0</v>
      </c>
      <c r="P6305">
        <v>90</v>
      </c>
      <c r="Q6305">
        <v>0</v>
      </c>
      <c r="R6305">
        <v>0</v>
      </c>
      <c r="S6305">
        <v>0</v>
      </c>
      <c r="T6305">
        <v>7</v>
      </c>
      <c r="U6305">
        <v>0</v>
      </c>
      <c r="V6305">
        <v>0</v>
      </c>
      <c r="W6305">
        <v>0</v>
      </c>
      <c r="X6305">
        <v>11.497361345534312</v>
      </c>
      <c r="Y6305">
        <v>0</v>
      </c>
      <c r="Z6305">
        <v>0</v>
      </c>
      <c r="AA6305">
        <v>0</v>
      </c>
      <c r="AB6305">
        <v>1.0520808341834911</v>
      </c>
      <c r="AC6305">
        <v>0</v>
      </c>
      <c r="AD6305">
        <v>0</v>
      </c>
      <c r="AE6305">
        <v>12.549442179717802</v>
      </c>
    </row>
    <row r="6306" spans="1:31" x14ac:dyDescent="0.25">
      <c r="A6306">
        <v>1820127</v>
      </c>
      <c r="B6306">
        <v>1</v>
      </c>
      <c r="C6306" t="s">
        <v>81</v>
      </c>
      <c r="D6306" t="s">
        <v>113</v>
      </c>
      <c r="E6306" t="s">
        <v>140</v>
      </c>
      <c r="F6306" t="s">
        <v>5021</v>
      </c>
      <c r="G6306" t="s">
        <v>142</v>
      </c>
      <c r="H6306" t="s">
        <v>143</v>
      </c>
      <c r="I6306" t="s">
        <v>135</v>
      </c>
      <c r="J6306" t="s">
        <v>136</v>
      </c>
      <c r="K6306" t="s">
        <v>137</v>
      </c>
      <c r="L6306" t="s">
        <v>18159</v>
      </c>
      <c r="M6306" t="s">
        <v>18160</v>
      </c>
      <c r="N6306">
        <v>0.78333333299999997</v>
      </c>
      <c r="O6306">
        <v>1</v>
      </c>
      <c r="P6306">
        <v>1501</v>
      </c>
      <c r="Q6306">
        <v>15</v>
      </c>
      <c r="R6306">
        <v>375</v>
      </c>
      <c r="S6306">
        <v>4</v>
      </c>
      <c r="T6306">
        <v>103</v>
      </c>
      <c r="U6306">
        <v>0</v>
      </c>
      <c r="V6306">
        <v>1</v>
      </c>
      <c r="W6306">
        <v>0.38903683669586941</v>
      </c>
      <c r="X6306">
        <v>162.1084514938839</v>
      </c>
      <c r="Y6306">
        <v>7.9212293871037334</v>
      </c>
      <c r="Z6306">
        <v>73.296020165044283</v>
      </c>
      <c r="AA6306">
        <v>14.556886824330569</v>
      </c>
      <c r="AB6306">
        <v>28.301318667495948</v>
      </c>
      <c r="AC6306">
        <v>0</v>
      </c>
      <c r="AD6306">
        <v>1.049386183091302</v>
      </c>
      <c r="AE6306">
        <v>287.62232955764557</v>
      </c>
    </row>
    <row r="6307" spans="1:31" x14ac:dyDescent="0.25">
      <c r="A6307">
        <v>1820128</v>
      </c>
      <c r="B6307">
        <v>1</v>
      </c>
      <c r="C6307" t="s">
        <v>80</v>
      </c>
      <c r="D6307" t="s">
        <v>101</v>
      </c>
      <c r="E6307" t="s">
        <v>176</v>
      </c>
      <c r="F6307" t="s">
        <v>3048</v>
      </c>
      <c r="G6307" t="s">
        <v>142</v>
      </c>
      <c r="H6307" t="s">
        <v>143</v>
      </c>
      <c r="I6307" t="s">
        <v>135</v>
      </c>
      <c r="J6307" t="s">
        <v>136</v>
      </c>
      <c r="K6307" t="s">
        <v>137</v>
      </c>
      <c r="L6307" t="s">
        <v>18161</v>
      </c>
      <c r="M6307" t="s">
        <v>18162</v>
      </c>
      <c r="N6307">
        <v>0.54666666600000002</v>
      </c>
      <c r="O6307">
        <v>0</v>
      </c>
      <c r="P6307">
        <v>3516</v>
      </c>
      <c r="Q6307">
        <v>0</v>
      </c>
      <c r="R6307">
        <v>2</v>
      </c>
      <c r="S6307">
        <v>1</v>
      </c>
      <c r="T6307">
        <v>113</v>
      </c>
      <c r="U6307">
        <v>0</v>
      </c>
      <c r="V6307">
        <v>0</v>
      </c>
      <c r="W6307">
        <v>0</v>
      </c>
      <c r="X6307">
        <v>271.04541627124689</v>
      </c>
      <c r="Y6307">
        <v>0</v>
      </c>
      <c r="Z6307">
        <v>6.3038704557116687E-2</v>
      </c>
      <c r="AA6307">
        <v>2.6343222502067434</v>
      </c>
      <c r="AB6307">
        <v>39.973371333134374</v>
      </c>
      <c r="AC6307">
        <v>0</v>
      </c>
      <c r="AD6307">
        <v>0</v>
      </c>
      <c r="AE6307">
        <v>313.71614855914515</v>
      </c>
    </row>
    <row r="6308" spans="1:31" x14ac:dyDescent="0.25">
      <c r="A6308">
        <v>1820129</v>
      </c>
      <c r="B6308">
        <v>1</v>
      </c>
      <c r="C6308" t="s">
        <v>80</v>
      </c>
      <c r="D6308" t="s">
        <v>100</v>
      </c>
      <c r="E6308" t="s">
        <v>146</v>
      </c>
      <c r="F6308" t="s">
        <v>13934</v>
      </c>
      <c r="G6308" t="s">
        <v>142</v>
      </c>
      <c r="H6308" t="s">
        <v>143</v>
      </c>
      <c r="I6308" t="s">
        <v>135</v>
      </c>
      <c r="J6308" t="s">
        <v>136</v>
      </c>
      <c r="K6308" t="s">
        <v>137</v>
      </c>
      <c r="L6308" t="s">
        <v>18163</v>
      </c>
      <c r="M6308" t="s">
        <v>18164</v>
      </c>
      <c r="N6308">
        <v>0.52944444400000001</v>
      </c>
      <c r="O6308">
        <v>0</v>
      </c>
      <c r="P6308">
        <v>792</v>
      </c>
      <c r="Q6308">
        <v>0</v>
      </c>
      <c r="R6308">
        <v>113</v>
      </c>
      <c r="S6308">
        <v>0</v>
      </c>
      <c r="T6308">
        <v>84</v>
      </c>
      <c r="U6308">
        <v>0</v>
      </c>
      <c r="V6308">
        <v>0</v>
      </c>
      <c r="W6308">
        <v>0</v>
      </c>
      <c r="X6308">
        <v>126.53649948126922</v>
      </c>
      <c r="Y6308">
        <v>0</v>
      </c>
      <c r="Z6308">
        <v>39.06023611924946</v>
      </c>
      <c r="AA6308">
        <v>0</v>
      </c>
      <c r="AB6308">
        <v>27.352298093170234</v>
      </c>
      <c r="AC6308">
        <v>0</v>
      </c>
      <c r="AD6308">
        <v>0</v>
      </c>
      <c r="AE6308">
        <v>192.94903369368893</v>
      </c>
    </row>
    <row r="6309" spans="1:31" x14ac:dyDescent="0.25">
      <c r="A6309">
        <v>1820130</v>
      </c>
      <c r="B6309">
        <v>1</v>
      </c>
      <c r="C6309" t="s">
        <v>80</v>
      </c>
      <c r="D6309" t="s">
        <v>95</v>
      </c>
      <c r="E6309" t="s">
        <v>140</v>
      </c>
      <c r="F6309" t="s">
        <v>18165</v>
      </c>
      <c r="G6309" t="s">
        <v>142</v>
      </c>
      <c r="H6309" t="s">
        <v>143</v>
      </c>
      <c r="I6309" t="s">
        <v>135</v>
      </c>
      <c r="J6309" t="s">
        <v>136</v>
      </c>
      <c r="K6309" t="s">
        <v>137</v>
      </c>
      <c r="L6309" t="s">
        <v>18166</v>
      </c>
      <c r="M6309" t="s">
        <v>18167</v>
      </c>
      <c r="N6309">
        <v>1.507222222</v>
      </c>
      <c r="O6309">
        <v>1</v>
      </c>
      <c r="P6309">
        <v>0</v>
      </c>
      <c r="Q6309">
        <v>2</v>
      </c>
      <c r="R6309">
        <v>1</v>
      </c>
      <c r="S6309">
        <v>15</v>
      </c>
      <c r="T6309">
        <v>0</v>
      </c>
      <c r="U6309">
        <v>2</v>
      </c>
      <c r="V6309">
        <v>0</v>
      </c>
      <c r="W6309">
        <v>1.1196799225716301</v>
      </c>
      <c r="X6309">
        <v>0</v>
      </c>
      <c r="Y6309">
        <v>0.48324137650330667</v>
      </c>
      <c r="Z6309">
        <v>1.8312369358845833E-2</v>
      </c>
      <c r="AA6309">
        <v>88.387343504295671</v>
      </c>
      <c r="AB6309">
        <v>0</v>
      </c>
      <c r="AC6309">
        <v>80.844963875396985</v>
      </c>
      <c r="AD6309">
        <v>0</v>
      </c>
      <c r="AE6309">
        <v>170.85354104812643</v>
      </c>
    </row>
    <row r="6310" spans="1:31" x14ac:dyDescent="0.25">
      <c r="A6310">
        <v>1820131</v>
      </c>
      <c r="B6310">
        <v>1</v>
      </c>
      <c r="C6310" t="s">
        <v>81</v>
      </c>
      <c r="D6310" t="s">
        <v>121</v>
      </c>
      <c r="E6310" t="s">
        <v>140</v>
      </c>
      <c r="F6310" t="s">
        <v>2427</v>
      </c>
      <c r="G6310" t="s">
        <v>142</v>
      </c>
      <c r="H6310" t="s">
        <v>143</v>
      </c>
      <c r="I6310" t="s">
        <v>135</v>
      </c>
      <c r="J6310" t="s">
        <v>136</v>
      </c>
      <c r="K6310" t="s">
        <v>137</v>
      </c>
      <c r="L6310" t="s">
        <v>18168</v>
      </c>
      <c r="M6310" t="s">
        <v>18169</v>
      </c>
      <c r="N6310">
        <v>0.98666666599999997</v>
      </c>
      <c r="O6310">
        <v>0</v>
      </c>
      <c r="P6310">
        <v>864</v>
      </c>
      <c r="Q6310">
        <v>5</v>
      </c>
      <c r="R6310">
        <v>22</v>
      </c>
      <c r="S6310">
        <v>3</v>
      </c>
      <c r="T6310">
        <v>32</v>
      </c>
      <c r="U6310">
        <v>0</v>
      </c>
      <c r="V6310">
        <v>0</v>
      </c>
      <c r="W6310">
        <v>0</v>
      </c>
      <c r="X6310">
        <v>91.85735498742693</v>
      </c>
      <c r="Y6310">
        <v>1.6756076730631932</v>
      </c>
      <c r="Z6310">
        <v>3.3912231139674507</v>
      </c>
      <c r="AA6310">
        <v>8.4819291576594722</v>
      </c>
      <c r="AB6310">
        <v>9.6392687963640515</v>
      </c>
      <c r="AC6310">
        <v>0</v>
      </c>
      <c r="AD6310">
        <v>0</v>
      </c>
      <c r="AE6310">
        <v>115.0453837284811</v>
      </c>
    </row>
    <row r="6311" spans="1:31" x14ac:dyDescent="0.25">
      <c r="A6311">
        <v>1820132</v>
      </c>
      <c r="B6311">
        <v>1</v>
      </c>
      <c r="C6311" t="s">
        <v>80</v>
      </c>
      <c r="D6311" t="s">
        <v>105</v>
      </c>
      <c r="E6311" t="s">
        <v>193</v>
      </c>
      <c r="F6311" t="s">
        <v>18170</v>
      </c>
      <c r="G6311" t="s">
        <v>475</v>
      </c>
      <c r="H6311" t="s">
        <v>134</v>
      </c>
      <c r="I6311" t="s">
        <v>135</v>
      </c>
      <c r="J6311" t="s">
        <v>136</v>
      </c>
      <c r="K6311" t="s">
        <v>137</v>
      </c>
      <c r="L6311" t="s">
        <v>18171</v>
      </c>
      <c r="M6311" t="s">
        <v>18172</v>
      </c>
      <c r="N6311">
        <v>4.7083333329999997</v>
      </c>
      <c r="O6311">
        <v>0</v>
      </c>
      <c r="P6311">
        <v>0</v>
      </c>
      <c r="Q6311">
        <v>0</v>
      </c>
      <c r="R6311">
        <v>1</v>
      </c>
      <c r="S6311">
        <v>0</v>
      </c>
      <c r="T6311">
        <v>3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0.30695788956145831</v>
      </c>
      <c r="AA6311">
        <v>0</v>
      </c>
      <c r="AB6311">
        <v>16.519074863614104</v>
      </c>
      <c r="AC6311">
        <v>0</v>
      </c>
      <c r="AD6311">
        <v>0</v>
      </c>
      <c r="AE6311">
        <v>16.826032753175564</v>
      </c>
    </row>
    <row r="6312" spans="1:31" x14ac:dyDescent="0.25">
      <c r="A6312">
        <v>1820135</v>
      </c>
      <c r="B6312">
        <v>1</v>
      </c>
      <c r="C6312" t="s">
        <v>80</v>
      </c>
      <c r="D6312" t="s">
        <v>85</v>
      </c>
      <c r="E6312" t="s">
        <v>131</v>
      </c>
      <c r="F6312" t="s">
        <v>18173</v>
      </c>
      <c r="G6312" t="s">
        <v>133</v>
      </c>
      <c r="H6312" t="s">
        <v>134</v>
      </c>
      <c r="I6312" t="s">
        <v>135</v>
      </c>
      <c r="J6312" t="s">
        <v>136</v>
      </c>
      <c r="K6312" t="s">
        <v>137</v>
      </c>
      <c r="L6312" t="s">
        <v>18174</v>
      </c>
      <c r="M6312" t="s">
        <v>18175</v>
      </c>
      <c r="N6312">
        <v>0.55361111100000004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2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0.7322236957650009</v>
      </c>
      <c r="AC6312">
        <v>0</v>
      </c>
      <c r="AD6312">
        <v>0</v>
      </c>
      <c r="AE6312">
        <v>0.7322236957650009</v>
      </c>
    </row>
    <row r="6313" spans="1:31" x14ac:dyDescent="0.25">
      <c r="A6313">
        <v>1820138</v>
      </c>
      <c r="B6313">
        <v>1</v>
      </c>
      <c r="C6313" t="s">
        <v>80</v>
      </c>
      <c r="D6313" t="s">
        <v>93</v>
      </c>
      <c r="E6313" t="s">
        <v>193</v>
      </c>
      <c r="F6313" t="s">
        <v>18176</v>
      </c>
      <c r="G6313" t="s">
        <v>235</v>
      </c>
      <c r="H6313" t="s">
        <v>134</v>
      </c>
      <c r="I6313" t="s">
        <v>135</v>
      </c>
      <c r="J6313" t="s">
        <v>136</v>
      </c>
      <c r="K6313" t="s">
        <v>137</v>
      </c>
      <c r="L6313" t="s">
        <v>18177</v>
      </c>
      <c r="M6313" t="s">
        <v>18178</v>
      </c>
      <c r="N6313">
        <v>3.3958333330000001</v>
      </c>
      <c r="O6313">
        <v>0</v>
      </c>
      <c r="P6313">
        <v>2</v>
      </c>
      <c r="Q6313">
        <v>0</v>
      </c>
      <c r="R6313">
        <v>2</v>
      </c>
      <c r="S6313">
        <v>0</v>
      </c>
      <c r="T6313">
        <v>1</v>
      </c>
      <c r="U6313">
        <v>0</v>
      </c>
      <c r="V6313">
        <v>0</v>
      </c>
      <c r="W6313">
        <v>0</v>
      </c>
      <c r="X6313">
        <v>2.6692797924040699</v>
      </c>
      <c r="Y6313">
        <v>0</v>
      </c>
      <c r="Z6313">
        <v>1.4959920303728316</v>
      </c>
      <c r="AA6313">
        <v>0</v>
      </c>
      <c r="AB6313">
        <v>0.31056195399791997</v>
      </c>
      <c r="AC6313">
        <v>0</v>
      </c>
      <c r="AD6313">
        <v>0</v>
      </c>
      <c r="AE6313">
        <v>4.4758337767748211</v>
      </c>
    </row>
    <row r="6314" spans="1:31" x14ac:dyDescent="0.25">
      <c r="A6314">
        <v>1820139</v>
      </c>
      <c r="B6314">
        <v>1</v>
      </c>
      <c r="C6314" t="s">
        <v>80</v>
      </c>
      <c r="D6314" t="s">
        <v>103</v>
      </c>
      <c r="E6314" t="s">
        <v>140</v>
      </c>
      <c r="F6314" t="s">
        <v>18179</v>
      </c>
      <c r="G6314" t="s">
        <v>142</v>
      </c>
      <c r="H6314" t="s">
        <v>143</v>
      </c>
      <c r="I6314" t="s">
        <v>135</v>
      </c>
      <c r="J6314" t="s">
        <v>136</v>
      </c>
      <c r="K6314" t="s">
        <v>137</v>
      </c>
      <c r="L6314" t="s">
        <v>18180</v>
      </c>
      <c r="M6314" t="s">
        <v>18181</v>
      </c>
      <c r="N6314">
        <v>1.180555555</v>
      </c>
      <c r="O6314">
        <v>2</v>
      </c>
      <c r="P6314">
        <v>0</v>
      </c>
      <c r="Q6314">
        <v>3</v>
      </c>
      <c r="R6314">
        <v>0</v>
      </c>
      <c r="S6314">
        <v>4</v>
      </c>
      <c r="T6314">
        <v>0</v>
      </c>
      <c r="U6314">
        <v>3</v>
      </c>
      <c r="V6314">
        <v>0</v>
      </c>
      <c r="W6314">
        <v>11.205442705003456</v>
      </c>
      <c r="X6314">
        <v>0</v>
      </c>
      <c r="Y6314">
        <v>5.5098327182095836</v>
      </c>
      <c r="Z6314">
        <v>0</v>
      </c>
      <c r="AA6314">
        <v>14.73409952330859</v>
      </c>
      <c r="AB6314">
        <v>0</v>
      </c>
      <c r="AC6314">
        <v>147.52824088219486</v>
      </c>
      <c r="AD6314">
        <v>0</v>
      </c>
      <c r="AE6314">
        <v>178.97761582871649</v>
      </c>
    </row>
    <row r="6315" spans="1:31" x14ac:dyDescent="0.25">
      <c r="A6315">
        <v>1820141</v>
      </c>
      <c r="B6315">
        <v>1</v>
      </c>
      <c r="C6315" t="s">
        <v>81</v>
      </c>
      <c r="D6315" t="s">
        <v>126</v>
      </c>
      <c r="E6315" t="s">
        <v>140</v>
      </c>
      <c r="F6315" t="s">
        <v>6065</v>
      </c>
      <c r="G6315" t="s">
        <v>142</v>
      </c>
      <c r="H6315" t="s">
        <v>143</v>
      </c>
      <c r="I6315" t="s">
        <v>135</v>
      </c>
      <c r="J6315" t="s">
        <v>136</v>
      </c>
      <c r="K6315" t="s">
        <v>137</v>
      </c>
      <c r="L6315" t="s">
        <v>18182</v>
      </c>
      <c r="M6315" t="s">
        <v>18183</v>
      </c>
      <c r="N6315">
        <v>2.2638888879999999</v>
      </c>
      <c r="O6315">
        <v>3</v>
      </c>
      <c r="P6315">
        <v>1368</v>
      </c>
      <c r="Q6315">
        <v>65</v>
      </c>
      <c r="R6315">
        <v>410</v>
      </c>
      <c r="S6315">
        <v>14</v>
      </c>
      <c r="T6315">
        <v>71</v>
      </c>
      <c r="U6315">
        <v>0</v>
      </c>
      <c r="V6315">
        <v>0</v>
      </c>
      <c r="W6315">
        <v>2.200156423662273</v>
      </c>
      <c r="X6315">
        <v>293.29104216496</v>
      </c>
      <c r="Y6315">
        <v>892.93911938462145</v>
      </c>
      <c r="Z6315">
        <v>239.69253485171737</v>
      </c>
      <c r="AA6315">
        <v>279.16448611846454</v>
      </c>
      <c r="AB6315">
        <v>241.52625435396919</v>
      </c>
      <c r="AC6315">
        <v>0</v>
      </c>
      <c r="AD6315">
        <v>0</v>
      </c>
      <c r="AE6315">
        <v>1948.8135932973951</v>
      </c>
    </row>
    <row r="6316" spans="1:31" x14ac:dyDescent="0.25">
      <c r="A6316">
        <v>1820144</v>
      </c>
      <c r="B6316">
        <v>1</v>
      </c>
      <c r="C6316" t="s">
        <v>80</v>
      </c>
      <c r="D6316" t="s">
        <v>110</v>
      </c>
      <c r="E6316" t="s">
        <v>193</v>
      </c>
      <c r="F6316" t="s">
        <v>18184</v>
      </c>
      <c r="G6316" t="s">
        <v>235</v>
      </c>
      <c r="H6316" t="s">
        <v>134</v>
      </c>
      <c r="I6316" t="s">
        <v>135</v>
      </c>
      <c r="J6316" t="s">
        <v>136</v>
      </c>
      <c r="K6316" t="s">
        <v>137</v>
      </c>
      <c r="L6316" t="s">
        <v>18185</v>
      </c>
      <c r="M6316" t="s">
        <v>18186</v>
      </c>
      <c r="N6316">
        <v>1.6944444439999999</v>
      </c>
      <c r="O6316">
        <v>0</v>
      </c>
      <c r="P6316">
        <v>138</v>
      </c>
      <c r="Q6316">
        <v>0</v>
      </c>
      <c r="R6316">
        <v>0</v>
      </c>
      <c r="S6316">
        <v>0</v>
      </c>
      <c r="T6316">
        <v>8</v>
      </c>
      <c r="U6316">
        <v>0</v>
      </c>
      <c r="V6316">
        <v>0</v>
      </c>
      <c r="W6316">
        <v>0</v>
      </c>
      <c r="X6316">
        <v>56.708350414616021</v>
      </c>
      <c r="Y6316">
        <v>0</v>
      </c>
      <c r="Z6316">
        <v>0</v>
      </c>
      <c r="AA6316">
        <v>0</v>
      </c>
      <c r="AB6316">
        <v>3.8901024574973002</v>
      </c>
      <c r="AC6316">
        <v>0</v>
      </c>
      <c r="AD6316">
        <v>0</v>
      </c>
      <c r="AE6316">
        <v>60.59845287211332</v>
      </c>
    </row>
    <row r="6317" spans="1:31" x14ac:dyDescent="0.25">
      <c r="A6317">
        <v>1820145</v>
      </c>
      <c r="B6317">
        <v>1</v>
      </c>
      <c r="C6317" t="s">
        <v>81</v>
      </c>
      <c r="D6317" t="s">
        <v>128</v>
      </c>
      <c r="E6317" t="s">
        <v>193</v>
      </c>
      <c r="F6317" t="s">
        <v>18187</v>
      </c>
      <c r="G6317" t="s">
        <v>235</v>
      </c>
      <c r="H6317" t="s">
        <v>134</v>
      </c>
      <c r="I6317" t="s">
        <v>135</v>
      </c>
      <c r="J6317" t="s">
        <v>136</v>
      </c>
      <c r="K6317" t="s">
        <v>137</v>
      </c>
      <c r="L6317" t="s">
        <v>18188</v>
      </c>
      <c r="M6317" t="s">
        <v>18189</v>
      </c>
      <c r="N6317">
        <v>3.7202777770000002</v>
      </c>
      <c r="O6317">
        <v>0</v>
      </c>
      <c r="P6317">
        <v>18</v>
      </c>
      <c r="Q6317">
        <v>0</v>
      </c>
      <c r="R6317">
        <v>0</v>
      </c>
      <c r="S6317">
        <v>0</v>
      </c>
      <c r="T6317">
        <v>1</v>
      </c>
      <c r="U6317">
        <v>0</v>
      </c>
      <c r="V6317">
        <v>0</v>
      </c>
      <c r="W6317">
        <v>0</v>
      </c>
      <c r="X6317">
        <v>6.457780289883428</v>
      </c>
      <c r="Y6317">
        <v>0</v>
      </c>
      <c r="Z6317">
        <v>0</v>
      </c>
      <c r="AA6317">
        <v>0</v>
      </c>
      <c r="AB6317">
        <v>2.4125438644748889E-2</v>
      </c>
      <c r="AC6317">
        <v>0</v>
      </c>
      <c r="AD6317">
        <v>0</v>
      </c>
      <c r="AE6317">
        <v>6.4819057285281767</v>
      </c>
    </row>
    <row r="6318" spans="1:31" x14ac:dyDescent="0.25">
      <c r="A6318">
        <v>1820149</v>
      </c>
      <c r="B6318">
        <v>1</v>
      </c>
      <c r="C6318" t="s">
        <v>80</v>
      </c>
      <c r="D6318" t="s">
        <v>85</v>
      </c>
      <c r="E6318" t="s">
        <v>291</v>
      </c>
      <c r="F6318" t="s">
        <v>18190</v>
      </c>
      <c r="G6318" t="s">
        <v>263</v>
      </c>
      <c r="H6318" t="s">
        <v>134</v>
      </c>
      <c r="I6318" t="s">
        <v>135</v>
      </c>
      <c r="J6318" t="s">
        <v>136</v>
      </c>
      <c r="K6318" t="s">
        <v>159</v>
      </c>
      <c r="L6318" t="s">
        <v>18191</v>
      </c>
      <c r="M6318" t="s">
        <v>18192</v>
      </c>
      <c r="N6318">
        <v>0.65722222200000002</v>
      </c>
      <c r="O6318">
        <v>0</v>
      </c>
      <c r="P6318">
        <v>537</v>
      </c>
      <c r="Q6318">
        <v>0</v>
      </c>
      <c r="R6318">
        <v>0</v>
      </c>
      <c r="S6318">
        <v>0</v>
      </c>
      <c r="T6318">
        <v>58</v>
      </c>
      <c r="U6318">
        <v>0</v>
      </c>
      <c r="V6318">
        <v>0</v>
      </c>
      <c r="W6318">
        <v>0</v>
      </c>
      <c r="X6318">
        <v>81.028528170073699</v>
      </c>
      <c r="Y6318">
        <v>0</v>
      </c>
      <c r="Z6318">
        <v>0</v>
      </c>
      <c r="AA6318">
        <v>0</v>
      </c>
      <c r="AB6318">
        <v>32.323057649065611</v>
      </c>
      <c r="AC6318">
        <v>0</v>
      </c>
      <c r="AD6318">
        <v>0</v>
      </c>
      <c r="AE6318">
        <v>113.3515858191393</v>
      </c>
    </row>
    <row r="6319" spans="1:31" x14ac:dyDescent="0.25">
      <c r="A6319">
        <v>1820150</v>
      </c>
      <c r="B6319">
        <v>1</v>
      </c>
      <c r="C6319" t="s">
        <v>80</v>
      </c>
      <c r="D6319" t="s">
        <v>83</v>
      </c>
      <c r="E6319" t="s">
        <v>193</v>
      </c>
      <c r="F6319" t="s">
        <v>18193</v>
      </c>
      <c r="G6319" t="s">
        <v>256</v>
      </c>
      <c r="H6319" t="s">
        <v>134</v>
      </c>
      <c r="I6319" t="s">
        <v>135</v>
      </c>
      <c r="J6319" t="s">
        <v>136</v>
      </c>
      <c r="K6319" t="s">
        <v>159</v>
      </c>
      <c r="L6319" t="s">
        <v>18194</v>
      </c>
      <c r="M6319" t="s">
        <v>18195</v>
      </c>
      <c r="N6319">
        <v>8.6991933330000002</v>
      </c>
      <c r="O6319">
        <v>0</v>
      </c>
      <c r="P6319">
        <v>28</v>
      </c>
      <c r="Q6319">
        <v>0</v>
      </c>
      <c r="R6319">
        <v>10</v>
      </c>
      <c r="S6319">
        <v>0</v>
      </c>
      <c r="T6319">
        <v>1</v>
      </c>
      <c r="U6319">
        <v>0</v>
      </c>
      <c r="V6319">
        <v>0</v>
      </c>
      <c r="W6319">
        <v>0</v>
      </c>
      <c r="X6319">
        <v>49.994562344948861</v>
      </c>
      <c r="Y6319">
        <v>0</v>
      </c>
      <c r="Z6319">
        <v>13.772054094749679</v>
      </c>
      <c r="AA6319">
        <v>0</v>
      </c>
      <c r="AB6319">
        <v>1.1154376561829873</v>
      </c>
      <c r="AC6319">
        <v>0</v>
      </c>
      <c r="AD6319">
        <v>0</v>
      </c>
      <c r="AE6319">
        <v>64.882054095881529</v>
      </c>
    </row>
    <row r="6320" spans="1:31" x14ac:dyDescent="0.25">
      <c r="A6320">
        <v>1820155</v>
      </c>
      <c r="B6320">
        <v>1</v>
      </c>
      <c r="C6320" t="s">
        <v>81</v>
      </c>
      <c r="D6320" t="s">
        <v>118</v>
      </c>
      <c r="E6320" t="s">
        <v>326</v>
      </c>
      <c r="F6320" t="s">
        <v>18196</v>
      </c>
      <c r="G6320" t="s">
        <v>263</v>
      </c>
      <c r="H6320" t="s">
        <v>134</v>
      </c>
      <c r="I6320" t="s">
        <v>135</v>
      </c>
      <c r="J6320" t="s">
        <v>136</v>
      </c>
      <c r="K6320" t="s">
        <v>159</v>
      </c>
      <c r="L6320" t="s">
        <v>18197</v>
      </c>
      <c r="M6320" t="s">
        <v>18198</v>
      </c>
      <c r="N6320">
        <v>4.2641294439999999</v>
      </c>
      <c r="O6320">
        <v>0</v>
      </c>
      <c r="P6320">
        <v>92</v>
      </c>
      <c r="Q6320">
        <v>0</v>
      </c>
      <c r="R6320">
        <v>0</v>
      </c>
      <c r="S6320">
        <v>0</v>
      </c>
      <c r="T6320">
        <v>2</v>
      </c>
      <c r="U6320">
        <v>0</v>
      </c>
      <c r="V6320">
        <v>0</v>
      </c>
      <c r="W6320">
        <v>0</v>
      </c>
      <c r="X6320">
        <v>85.611100886366359</v>
      </c>
      <c r="Y6320">
        <v>0</v>
      </c>
      <c r="Z6320">
        <v>0</v>
      </c>
      <c r="AA6320">
        <v>0</v>
      </c>
      <c r="AB6320">
        <v>33.797066942318175</v>
      </c>
      <c r="AC6320">
        <v>0</v>
      </c>
      <c r="AD6320">
        <v>0</v>
      </c>
      <c r="AE6320">
        <v>119.40816782868453</v>
      </c>
    </row>
    <row r="6321" spans="1:31" x14ac:dyDescent="0.25">
      <c r="A6321">
        <v>1820157</v>
      </c>
      <c r="B6321">
        <v>1</v>
      </c>
      <c r="C6321" t="s">
        <v>80</v>
      </c>
      <c r="D6321" t="s">
        <v>96</v>
      </c>
      <c r="E6321" t="s">
        <v>176</v>
      </c>
      <c r="F6321" t="s">
        <v>18199</v>
      </c>
      <c r="G6321" t="s">
        <v>263</v>
      </c>
      <c r="H6321" t="s">
        <v>143</v>
      </c>
      <c r="I6321" t="s">
        <v>135</v>
      </c>
      <c r="J6321" t="s">
        <v>136</v>
      </c>
      <c r="K6321" t="s">
        <v>159</v>
      </c>
      <c r="L6321" t="s">
        <v>18200</v>
      </c>
      <c r="M6321" t="s">
        <v>18201</v>
      </c>
      <c r="N6321">
        <v>2.5056758330000002</v>
      </c>
      <c r="O6321">
        <v>0</v>
      </c>
      <c r="P6321">
        <v>1498</v>
      </c>
      <c r="Q6321">
        <v>0</v>
      </c>
      <c r="R6321">
        <v>0</v>
      </c>
      <c r="S6321">
        <v>3</v>
      </c>
      <c r="T6321">
        <v>95</v>
      </c>
      <c r="U6321">
        <v>0</v>
      </c>
      <c r="V6321">
        <v>0</v>
      </c>
      <c r="W6321">
        <v>0</v>
      </c>
      <c r="X6321">
        <v>835.73165864667999</v>
      </c>
      <c r="Y6321">
        <v>0</v>
      </c>
      <c r="Z6321">
        <v>0</v>
      </c>
      <c r="AA6321">
        <v>35.833013231430805</v>
      </c>
      <c r="AB6321">
        <v>246.58022119832262</v>
      </c>
      <c r="AC6321">
        <v>0</v>
      </c>
      <c r="AD6321">
        <v>0</v>
      </c>
      <c r="AE6321">
        <v>1118.1448930764334</v>
      </c>
    </row>
    <row r="6322" spans="1:31" x14ac:dyDescent="0.25">
      <c r="A6322">
        <v>1820158</v>
      </c>
      <c r="B6322">
        <v>1</v>
      </c>
      <c r="C6322" t="s">
        <v>81</v>
      </c>
      <c r="D6322" t="s">
        <v>120</v>
      </c>
      <c r="E6322" t="s">
        <v>146</v>
      </c>
      <c r="F6322" t="s">
        <v>18202</v>
      </c>
      <c r="G6322" t="s">
        <v>256</v>
      </c>
      <c r="H6322" t="s">
        <v>143</v>
      </c>
      <c r="I6322" t="s">
        <v>135</v>
      </c>
      <c r="J6322" t="s">
        <v>136</v>
      </c>
      <c r="K6322" t="s">
        <v>159</v>
      </c>
      <c r="L6322" t="s">
        <v>18203</v>
      </c>
      <c r="M6322" t="s">
        <v>18204</v>
      </c>
      <c r="N6322">
        <v>8.5494583330000005</v>
      </c>
      <c r="O6322">
        <v>0</v>
      </c>
      <c r="P6322">
        <v>0</v>
      </c>
      <c r="Q6322">
        <v>6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23.40351926275374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23.40351926275374</v>
      </c>
    </row>
    <row r="6323" spans="1:31" x14ac:dyDescent="0.25">
      <c r="A6323">
        <v>1820159</v>
      </c>
      <c r="B6323">
        <v>1</v>
      </c>
      <c r="C6323" t="s">
        <v>80</v>
      </c>
      <c r="D6323" t="s">
        <v>103</v>
      </c>
      <c r="E6323" t="s">
        <v>146</v>
      </c>
      <c r="F6323" t="s">
        <v>18205</v>
      </c>
      <c r="G6323" t="s">
        <v>3180</v>
      </c>
      <c r="H6323" t="s">
        <v>143</v>
      </c>
      <c r="I6323" t="s">
        <v>135</v>
      </c>
      <c r="J6323" t="s">
        <v>136</v>
      </c>
      <c r="K6323" t="s">
        <v>137</v>
      </c>
      <c r="L6323" t="s">
        <v>18206</v>
      </c>
      <c r="M6323" t="s">
        <v>18207</v>
      </c>
      <c r="N6323">
        <v>1.6555555550000001</v>
      </c>
      <c r="O6323">
        <v>0</v>
      </c>
      <c r="P6323">
        <v>0</v>
      </c>
      <c r="Q6323">
        <v>2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1.8714257361565831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1.8714257361565831</v>
      </c>
    </row>
    <row r="6324" spans="1:31" x14ac:dyDescent="0.25">
      <c r="A6324">
        <v>1820161</v>
      </c>
      <c r="B6324">
        <v>1</v>
      </c>
      <c r="C6324" t="s">
        <v>80</v>
      </c>
      <c r="D6324" t="s">
        <v>89</v>
      </c>
      <c r="E6324" t="s">
        <v>291</v>
      </c>
      <c r="F6324" t="s">
        <v>18208</v>
      </c>
      <c r="G6324" t="s">
        <v>256</v>
      </c>
      <c r="H6324" t="s">
        <v>134</v>
      </c>
      <c r="I6324" t="s">
        <v>135</v>
      </c>
      <c r="J6324" t="s">
        <v>136</v>
      </c>
      <c r="K6324" t="s">
        <v>159</v>
      </c>
      <c r="L6324" t="s">
        <v>18209</v>
      </c>
      <c r="M6324" t="s">
        <v>18210</v>
      </c>
      <c r="N6324">
        <v>3.2955702769999999</v>
      </c>
      <c r="O6324">
        <v>0</v>
      </c>
      <c r="P6324">
        <v>142</v>
      </c>
      <c r="Q6324">
        <v>0</v>
      </c>
      <c r="R6324">
        <v>0</v>
      </c>
      <c r="S6324">
        <v>0</v>
      </c>
      <c r="T6324">
        <v>9</v>
      </c>
      <c r="U6324">
        <v>0</v>
      </c>
      <c r="V6324">
        <v>0</v>
      </c>
      <c r="W6324">
        <v>0</v>
      </c>
      <c r="X6324">
        <v>261.02851688501926</v>
      </c>
      <c r="Y6324">
        <v>0</v>
      </c>
      <c r="Z6324">
        <v>0</v>
      </c>
      <c r="AA6324">
        <v>0</v>
      </c>
      <c r="AB6324">
        <v>72.197519707605494</v>
      </c>
      <c r="AC6324">
        <v>0</v>
      </c>
      <c r="AD6324">
        <v>0</v>
      </c>
      <c r="AE6324">
        <v>333.22603659262472</v>
      </c>
    </row>
    <row r="6325" spans="1:31" x14ac:dyDescent="0.25">
      <c r="A6325">
        <v>1820162</v>
      </c>
      <c r="B6325">
        <v>1</v>
      </c>
      <c r="C6325" t="s">
        <v>80</v>
      </c>
      <c r="D6325" t="s">
        <v>83</v>
      </c>
      <c r="E6325" t="s">
        <v>193</v>
      </c>
      <c r="F6325" t="s">
        <v>18211</v>
      </c>
      <c r="G6325" t="s">
        <v>256</v>
      </c>
      <c r="H6325" t="s">
        <v>134</v>
      </c>
      <c r="I6325" t="s">
        <v>135</v>
      </c>
      <c r="J6325" t="s">
        <v>136</v>
      </c>
      <c r="K6325" t="s">
        <v>159</v>
      </c>
      <c r="L6325" t="s">
        <v>18212</v>
      </c>
      <c r="M6325" t="s">
        <v>18213</v>
      </c>
      <c r="N6325">
        <v>8.2380555550000008</v>
      </c>
      <c r="O6325">
        <v>0</v>
      </c>
      <c r="P6325">
        <v>51</v>
      </c>
      <c r="Q6325">
        <v>0</v>
      </c>
      <c r="R6325">
        <v>0</v>
      </c>
      <c r="S6325">
        <v>0</v>
      </c>
      <c r="T6325">
        <v>6</v>
      </c>
      <c r="U6325">
        <v>0</v>
      </c>
      <c r="V6325">
        <v>0</v>
      </c>
      <c r="W6325">
        <v>0</v>
      </c>
      <c r="X6325">
        <v>135.33867410229914</v>
      </c>
      <c r="Y6325">
        <v>0</v>
      </c>
      <c r="Z6325">
        <v>0</v>
      </c>
      <c r="AA6325">
        <v>0</v>
      </c>
      <c r="AB6325">
        <v>5.4519741297156861</v>
      </c>
      <c r="AC6325">
        <v>0</v>
      </c>
      <c r="AD6325">
        <v>0</v>
      </c>
      <c r="AE6325">
        <v>140.79064823201483</v>
      </c>
    </row>
    <row r="6326" spans="1:31" x14ac:dyDescent="0.25">
      <c r="A6326">
        <v>1820164</v>
      </c>
      <c r="B6326">
        <v>1</v>
      </c>
      <c r="C6326" t="s">
        <v>80</v>
      </c>
      <c r="D6326" t="s">
        <v>95</v>
      </c>
      <c r="E6326" t="s">
        <v>146</v>
      </c>
      <c r="F6326" t="s">
        <v>381</v>
      </c>
      <c r="G6326" t="s">
        <v>170</v>
      </c>
      <c r="H6326" t="s">
        <v>143</v>
      </c>
      <c r="I6326" t="s">
        <v>135</v>
      </c>
      <c r="J6326" t="s">
        <v>136</v>
      </c>
      <c r="K6326" t="s">
        <v>137</v>
      </c>
      <c r="L6326" t="s">
        <v>18214</v>
      </c>
      <c r="M6326" t="s">
        <v>18215</v>
      </c>
      <c r="N6326">
        <v>1.4750000000000001</v>
      </c>
      <c r="O6326">
        <v>0</v>
      </c>
      <c r="P6326">
        <v>625</v>
      </c>
      <c r="Q6326">
        <v>0</v>
      </c>
      <c r="R6326">
        <v>10</v>
      </c>
      <c r="S6326">
        <v>4</v>
      </c>
      <c r="T6326">
        <v>29</v>
      </c>
      <c r="U6326">
        <v>1</v>
      </c>
      <c r="V6326">
        <v>0</v>
      </c>
      <c r="W6326">
        <v>0</v>
      </c>
      <c r="X6326">
        <v>176.47202767368279</v>
      </c>
      <c r="Y6326">
        <v>0</v>
      </c>
      <c r="Z6326">
        <v>3.2669552475918051</v>
      </c>
      <c r="AA6326">
        <v>117.69348734207591</v>
      </c>
      <c r="AB6326">
        <v>13.680044428447834</v>
      </c>
      <c r="AC6326">
        <v>160.85852206243703</v>
      </c>
      <c r="AD6326">
        <v>0</v>
      </c>
      <c r="AE6326">
        <v>471.9710367542354</v>
      </c>
    </row>
    <row r="6327" spans="1:31" x14ac:dyDescent="0.25">
      <c r="A6327">
        <v>1820165</v>
      </c>
      <c r="B6327">
        <v>1</v>
      </c>
      <c r="C6327" t="s">
        <v>80</v>
      </c>
      <c r="D6327" t="s">
        <v>105</v>
      </c>
      <c r="E6327" t="s">
        <v>140</v>
      </c>
      <c r="F6327" t="s">
        <v>18216</v>
      </c>
      <c r="G6327" t="s">
        <v>256</v>
      </c>
      <c r="H6327" t="s">
        <v>143</v>
      </c>
      <c r="I6327" t="s">
        <v>135</v>
      </c>
      <c r="J6327" t="s">
        <v>136</v>
      </c>
      <c r="K6327" t="s">
        <v>159</v>
      </c>
      <c r="L6327" t="s">
        <v>18217</v>
      </c>
      <c r="M6327" t="s">
        <v>18218</v>
      </c>
      <c r="N6327">
        <v>2.3005555549999999</v>
      </c>
      <c r="O6327">
        <v>1</v>
      </c>
      <c r="P6327">
        <v>829</v>
      </c>
      <c r="Q6327">
        <v>2</v>
      </c>
      <c r="R6327">
        <v>30</v>
      </c>
      <c r="S6327">
        <v>13</v>
      </c>
      <c r="T6327">
        <v>59</v>
      </c>
      <c r="U6327">
        <v>2</v>
      </c>
      <c r="V6327">
        <v>0</v>
      </c>
      <c r="W6327">
        <v>2.8666397070133329</v>
      </c>
      <c r="X6327">
        <v>404.23430258772811</v>
      </c>
      <c r="Y6327">
        <v>4.7670162433439236</v>
      </c>
      <c r="Z6327">
        <v>3.3810617166044747</v>
      </c>
      <c r="AA6327">
        <v>131.85081219300196</v>
      </c>
      <c r="AB6327">
        <v>61.699491397206963</v>
      </c>
      <c r="AC6327">
        <v>522.62568248694379</v>
      </c>
      <c r="AD6327">
        <v>0</v>
      </c>
      <c r="AE6327">
        <v>1131.4250063318427</v>
      </c>
    </row>
    <row r="6328" spans="1:31" x14ac:dyDescent="0.25">
      <c r="A6328">
        <v>1820168</v>
      </c>
      <c r="B6328">
        <v>1</v>
      </c>
      <c r="C6328" t="s">
        <v>80</v>
      </c>
      <c r="D6328" t="s">
        <v>92</v>
      </c>
      <c r="E6328" t="s">
        <v>146</v>
      </c>
      <c r="F6328" t="s">
        <v>18219</v>
      </c>
      <c r="G6328" t="s">
        <v>263</v>
      </c>
      <c r="H6328" t="s">
        <v>143</v>
      </c>
      <c r="I6328" t="s">
        <v>135</v>
      </c>
      <c r="J6328" t="s">
        <v>136</v>
      </c>
      <c r="K6328" t="s">
        <v>159</v>
      </c>
      <c r="L6328" t="s">
        <v>18220</v>
      </c>
      <c r="M6328" t="s">
        <v>18221</v>
      </c>
      <c r="N6328">
        <v>2.5941488879999999</v>
      </c>
      <c r="O6328">
        <v>0</v>
      </c>
      <c r="P6328">
        <v>120</v>
      </c>
      <c r="Q6328">
        <v>0</v>
      </c>
      <c r="R6328">
        <v>0</v>
      </c>
      <c r="S6328">
        <v>0</v>
      </c>
      <c r="T6328">
        <v>4</v>
      </c>
      <c r="U6328">
        <v>0</v>
      </c>
      <c r="V6328">
        <v>0</v>
      </c>
      <c r="W6328">
        <v>0</v>
      </c>
      <c r="X6328">
        <v>95.349076545089318</v>
      </c>
      <c r="Y6328">
        <v>0</v>
      </c>
      <c r="Z6328">
        <v>0</v>
      </c>
      <c r="AA6328">
        <v>0</v>
      </c>
      <c r="AB6328">
        <v>32.391070206185354</v>
      </c>
      <c r="AC6328">
        <v>0</v>
      </c>
      <c r="AD6328">
        <v>0</v>
      </c>
      <c r="AE6328">
        <v>127.74014675127466</v>
      </c>
    </row>
    <row r="6329" spans="1:31" x14ac:dyDescent="0.25">
      <c r="A6329">
        <v>1820170</v>
      </c>
      <c r="B6329">
        <v>1</v>
      </c>
      <c r="C6329" t="s">
        <v>80</v>
      </c>
      <c r="D6329" t="s">
        <v>84</v>
      </c>
      <c r="E6329" t="s">
        <v>193</v>
      </c>
      <c r="F6329" t="s">
        <v>18222</v>
      </c>
      <c r="G6329" t="s">
        <v>256</v>
      </c>
      <c r="H6329" t="s">
        <v>134</v>
      </c>
      <c r="I6329" t="s">
        <v>135</v>
      </c>
      <c r="J6329" t="s">
        <v>136</v>
      </c>
      <c r="K6329" t="s">
        <v>159</v>
      </c>
      <c r="L6329" t="s">
        <v>18223</v>
      </c>
      <c r="M6329" t="s">
        <v>18224</v>
      </c>
      <c r="N6329">
        <v>4.9124444440000001</v>
      </c>
      <c r="O6329">
        <v>0</v>
      </c>
      <c r="P6329">
        <v>153</v>
      </c>
      <c r="Q6329">
        <v>0</v>
      </c>
      <c r="R6329">
        <v>0</v>
      </c>
      <c r="S6329">
        <v>0</v>
      </c>
      <c r="T6329">
        <v>12</v>
      </c>
      <c r="U6329">
        <v>0</v>
      </c>
      <c r="V6329">
        <v>0</v>
      </c>
      <c r="W6329">
        <v>0</v>
      </c>
      <c r="X6329">
        <v>157.95009516670669</v>
      </c>
      <c r="Y6329">
        <v>0</v>
      </c>
      <c r="Z6329">
        <v>0</v>
      </c>
      <c r="AA6329">
        <v>0</v>
      </c>
      <c r="AB6329">
        <v>42.845931057830093</v>
      </c>
      <c r="AC6329">
        <v>0</v>
      </c>
      <c r="AD6329">
        <v>0</v>
      </c>
      <c r="AE6329">
        <v>200.79602622453677</v>
      </c>
    </row>
    <row r="6330" spans="1:31" x14ac:dyDescent="0.25">
      <c r="A6330">
        <v>1820171</v>
      </c>
      <c r="B6330">
        <v>1</v>
      </c>
      <c r="C6330" t="s">
        <v>80</v>
      </c>
      <c r="D6330" t="s">
        <v>104</v>
      </c>
      <c r="E6330" t="s">
        <v>176</v>
      </c>
      <c r="F6330" t="s">
        <v>18225</v>
      </c>
      <c r="G6330" t="s">
        <v>256</v>
      </c>
      <c r="H6330" t="s">
        <v>143</v>
      </c>
      <c r="I6330" t="s">
        <v>135</v>
      </c>
      <c r="J6330" t="s">
        <v>136</v>
      </c>
      <c r="K6330" t="s">
        <v>159</v>
      </c>
      <c r="L6330" t="s">
        <v>18226</v>
      </c>
      <c r="M6330" t="s">
        <v>18227</v>
      </c>
      <c r="N6330">
        <v>2.3053611109999999</v>
      </c>
      <c r="O6330">
        <v>6</v>
      </c>
      <c r="P6330">
        <v>4372</v>
      </c>
      <c r="Q6330">
        <v>8</v>
      </c>
      <c r="R6330">
        <v>37</v>
      </c>
      <c r="S6330">
        <v>5</v>
      </c>
      <c r="T6330">
        <v>363</v>
      </c>
      <c r="U6330">
        <v>0</v>
      </c>
      <c r="V6330">
        <v>3</v>
      </c>
      <c r="W6330">
        <v>28.322730819879684</v>
      </c>
      <c r="X6330">
        <v>2831.3348232432454</v>
      </c>
      <c r="Y6330">
        <v>10.235684452769926</v>
      </c>
      <c r="Z6330">
        <v>69.323430946143844</v>
      </c>
      <c r="AA6330">
        <v>29.799819789066557</v>
      </c>
      <c r="AB6330">
        <v>594.26545752683637</v>
      </c>
      <c r="AC6330">
        <v>0</v>
      </c>
      <c r="AD6330">
        <v>102.14471716472121</v>
      </c>
      <c r="AE6330">
        <v>3665.4266639426633</v>
      </c>
    </row>
    <row r="6331" spans="1:31" x14ac:dyDescent="0.25">
      <c r="A6331">
        <v>1820172</v>
      </c>
      <c r="B6331">
        <v>1</v>
      </c>
      <c r="C6331" t="s">
        <v>81</v>
      </c>
      <c r="D6331" t="s">
        <v>120</v>
      </c>
      <c r="E6331" t="s">
        <v>140</v>
      </c>
      <c r="F6331" t="s">
        <v>18228</v>
      </c>
      <c r="G6331" t="s">
        <v>256</v>
      </c>
      <c r="H6331" t="s">
        <v>143</v>
      </c>
      <c r="I6331" t="s">
        <v>135</v>
      </c>
      <c r="J6331" t="s">
        <v>136</v>
      </c>
      <c r="K6331" t="s">
        <v>159</v>
      </c>
      <c r="L6331" t="s">
        <v>18229</v>
      </c>
      <c r="M6331" t="s">
        <v>18230</v>
      </c>
      <c r="N6331">
        <v>6.886666666</v>
      </c>
      <c r="O6331">
        <v>0</v>
      </c>
      <c r="P6331">
        <v>538</v>
      </c>
      <c r="Q6331">
        <v>33</v>
      </c>
      <c r="R6331">
        <v>6</v>
      </c>
      <c r="S6331">
        <v>2</v>
      </c>
      <c r="T6331">
        <v>73</v>
      </c>
      <c r="U6331">
        <v>0</v>
      </c>
      <c r="V6331">
        <v>0</v>
      </c>
      <c r="W6331">
        <v>0</v>
      </c>
      <c r="X6331">
        <v>727.60535692425401</v>
      </c>
      <c r="Y6331">
        <v>662.88919873410987</v>
      </c>
      <c r="Z6331">
        <v>12.818768814806321</v>
      </c>
      <c r="AA6331">
        <v>877.56469480403109</v>
      </c>
      <c r="AB6331">
        <v>221.33593240159408</v>
      </c>
      <c r="AC6331">
        <v>0</v>
      </c>
      <c r="AD6331">
        <v>0</v>
      </c>
      <c r="AE6331">
        <v>2502.2139516787956</v>
      </c>
    </row>
    <row r="6332" spans="1:31" x14ac:dyDescent="0.25">
      <c r="A6332">
        <v>1820174</v>
      </c>
      <c r="B6332">
        <v>1</v>
      </c>
      <c r="C6332" t="s">
        <v>80</v>
      </c>
      <c r="D6332" t="s">
        <v>104</v>
      </c>
      <c r="E6332" t="s">
        <v>176</v>
      </c>
      <c r="F6332" t="s">
        <v>7702</v>
      </c>
      <c r="G6332" t="s">
        <v>256</v>
      </c>
      <c r="H6332" t="s">
        <v>143</v>
      </c>
      <c r="I6332" t="s">
        <v>135</v>
      </c>
      <c r="J6332" t="s">
        <v>136</v>
      </c>
      <c r="K6332" t="s">
        <v>159</v>
      </c>
      <c r="L6332" t="s">
        <v>18231</v>
      </c>
      <c r="M6332" t="s">
        <v>1935</v>
      </c>
      <c r="N6332">
        <v>2.221944444</v>
      </c>
      <c r="O6332">
        <v>8</v>
      </c>
      <c r="P6332">
        <v>168</v>
      </c>
      <c r="Q6332">
        <v>10</v>
      </c>
      <c r="R6332">
        <v>27</v>
      </c>
      <c r="S6332">
        <v>11</v>
      </c>
      <c r="T6332">
        <v>60</v>
      </c>
      <c r="U6332">
        <v>1</v>
      </c>
      <c r="V6332">
        <v>0</v>
      </c>
      <c r="W6332">
        <v>52.142261758129528</v>
      </c>
      <c r="X6332">
        <v>179.63281710100932</v>
      </c>
      <c r="Y6332">
        <v>31.383224518040183</v>
      </c>
      <c r="Z6332">
        <v>53.619538947780782</v>
      </c>
      <c r="AA6332">
        <v>153.13991584896036</v>
      </c>
      <c r="AB6332">
        <v>210.41187974463941</v>
      </c>
      <c r="AC6332">
        <v>49.233143010547018</v>
      </c>
      <c r="AD6332">
        <v>0</v>
      </c>
      <c r="AE6332">
        <v>729.56278092910657</v>
      </c>
    </row>
    <row r="6333" spans="1:31" x14ac:dyDescent="0.25">
      <c r="A6333">
        <v>1820175</v>
      </c>
      <c r="B6333">
        <v>1</v>
      </c>
      <c r="C6333" t="s">
        <v>81</v>
      </c>
      <c r="D6333" t="s">
        <v>128</v>
      </c>
      <c r="E6333" t="s">
        <v>131</v>
      </c>
      <c r="F6333" t="s">
        <v>18232</v>
      </c>
      <c r="G6333" t="s">
        <v>231</v>
      </c>
      <c r="H6333" t="s">
        <v>134</v>
      </c>
      <c r="I6333" t="s">
        <v>135</v>
      </c>
      <c r="J6333" t="s">
        <v>136</v>
      </c>
      <c r="K6333" t="s">
        <v>137</v>
      </c>
      <c r="L6333" t="s">
        <v>18233</v>
      </c>
      <c r="M6333" t="s">
        <v>18234</v>
      </c>
      <c r="N6333">
        <v>1.167777777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1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0.27211188429823113</v>
      </c>
      <c r="AC6333">
        <v>0</v>
      </c>
      <c r="AD6333">
        <v>0</v>
      </c>
      <c r="AE6333">
        <v>0.27211188429823113</v>
      </c>
    </row>
    <row r="6334" spans="1:31" x14ac:dyDescent="0.25">
      <c r="A6334">
        <v>1820178</v>
      </c>
      <c r="B6334">
        <v>1</v>
      </c>
      <c r="C6334" t="s">
        <v>80</v>
      </c>
      <c r="D6334" t="s">
        <v>105</v>
      </c>
      <c r="E6334" t="s">
        <v>176</v>
      </c>
      <c r="F6334" t="s">
        <v>18235</v>
      </c>
      <c r="G6334" t="s">
        <v>148</v>
      </c>
      <c r="H6334" t="s">
        <v>143</v>
      </c>
      <c r="I6334" t="s">
        <v>135</v>
      </c>
      <c r="J6334" t="s">
        <v>3</v>
      </c>
      <c r="K6334" t="s">
        <v>137</v>
      </c>
      <c r="L6334" t="s">
        <v>18236</v>
      </c>
      <c r="M6334" t="s">
        <v>18237</v>
      </c>
      <c r="N6334">
        <v>1.5674999999999999</v>
      </c>
      <c r="O6334">
        <v>0</v>
      </c>
      <c r="P6334">
        <v>1571</v>
      </c>
      <c r="Q6334">
        <v>0</v>
      </c>
      <c r="R6334">
        <v>1</v>
      </c>
      <c r="S6334">
        <v>0</v>
      </c>
      <c r="T6334">
        <v>140</v>
      </c>
      <c r="U6334">
        <v>0</v>
      </c>
      <c r="V6334">
        <v>0</v>
      </c>
      <c r="W6334">
        <v>0</v>
      </c>
      <c r="X6334">
        <v>654.6494712714607</v>
      </c>
      <c r="Y6334">
        <v>0</v>
      </c>
      <c r="Z6334">
        <v>1.5777952831740389</v>
      </c>
      <c r="AA6334">
        <v>0</v>
      </c>
      <c r="AB6334">
        <v>257.48570935708307</v>
      </c>
      <c r="AC6334">
        <v>0</v>
      </c>
      <c r="AD6334">
        <v>0</v>
      </c>
      <c r="AE6334">
        <v>913.71297591171788</v>
      </c>
    </row>
    <row r="6335" spans="1:31" x14ac:dyDescent="0.25">
      <c r="A6335">
        <v>1820179</v>
      </c>
      <c r="B6335">
        <v>1</v>
      </c>
      <c r="C6335" t="s">
        <v>80</v>
      </c>
      <c r="D6335" t="s">
        <v>83</v>
      </c>
      <c r="E6335" t="s">
        <v>193</v>
      </c>
      <c r="F6335" t="s">
        <v>18238</v>
      </c>
      <c r="G6335" t="s">
        <v>256</v>
      </c>
      <c r="H6335" t="s">
        <v>134</v>
      </c>
      <c r="I6335" t="s">
        <v>135</v>
      </c>
      <c r="J6335" t="s">
        <v>136</v>
      </c>
      <c r="K6335" t="s">
        <v>159</v>
      </c>
      <c r="L6335" t="s">
        <v>18239</v>
      </c>
      <c r="M6335" t="s">
        <v>18240</v>
      </c>
      <c r="N6335">
        <v>7.8692361110000002</v>
      </c>
      <c r="O6335">
        <v>0</v>
      </c>
      <c r="P6335">
        <v>157</v>
      </c>
      <c r="Q6335">
        <v>0</v>
      </c>
      <c r="R6335">
        <v>0</v>
      </c>
      <c r="S6335">
        <v>0</v>
      </c>
      <c r="T6335">
        <v>5</v>
      </c>
      <c r="U6335">
        <v>0</v>
      </c>
      <c r="V6335">
        <v>0</v>
      </c>
      <c r="W6335">
        <v>0</v>
      </c>
      <c r="X6335">
        <v>358.39880103514315</v>
      </c>
      <c r="Y6335">
        <v>0</v>
      </c>
      <c r="Z6335">
        <v>0</v>
      </c>
      <c r="AA6335">
        <v>0</v>
      </c>
      <c r="AB6335">
        <v>4.1268988510226956</v>
      </c>
      <c r="AC6335">
        <v>0</v>
      </c>
      <c r="AD6335">
        <v>0</v>
      </c>
      <c r="AE6335">
        <v>362.52569988616585</v>
      </c>
    </row>
    <row r="6336" spans="1:31" x14ac:dyDescent="0.25">
      <c r="A6336">
        <v>1820181</v>
      </c>
      <c r="B6336">
        <v>1</v>
      </c>
      <c r="C6336" t="s">
        <v>80</v>
      </c>
      <c r="D6336" t="s">
        <v>82</v>
      </c>
      <c r="E6336" t="s">
        <v>193</v>
      </c>
      <c r="F6336" t="s">
        <v>18241</v>
      </c>
      <c r="G6336" t="s">
        <v>263</v>
      </c>
      <c r="H6336" t="s">
        <v>134</v>
      </c>
      <c r="I6336" t="s">
        <v>135</v>
      </c>
      <c r="J6336" t="s">
        <v>136</v>
      </c>
      <c r="K6336" t="s">
        <v>159</v>
      </c>
      <c r="L6336" t="s">
        <v>18242</v>
      </c>
      <c r="M6336" t="s">
        <v>18243</v>
      </c>
      <c r="N6336">
        <v>3.7069444439999999</v>
      </c>
      <c r="O6336">
        <v>0</v>
      </c>
      <c r="P6336">
        <v>170</v>
      </c>
      <c r="Q6336">
        <v>0</v>
      </c>
      <c r="R6336">
        <v>0</v>
      </c>
      <c r="S6336">
        <v>0</v>
      </c>
      <c r="T6336">
        <v>3</v>
      </c>
      <c r="U6336">
        <v>0</v>
      </c>
      <c r="V6336">
        <v>0</v>
      </c>
      <c r="W6336">
        <v>0</v>
      </c>
      <c r="X6336">
        <v>130.77947693985692</v>
      </c>
      <c r="Y6336">
        <v>0</v>
      </c>
      <c r="Z6336">
        <v>0</v>
      </c>
      <c r="AA6336">
        <v>0</v>
      </c>
      <c r="AB6336">
        <v>1.3994098934970194</v>
      </c>
      <c r="AC6336">
        <v>0</v>
      </c>
      <c r="AD6336">
        <v>0</v>
      </c>
      <c r="AE6336">
        <v>132.17888683335394</v>
      </c>
    </row>
    <row r="6337" spans="1:31" x14ac:dyDescent="0.25">
      <c r="A6337">
        <v>1820630</v>
      </c>
      <c r="B6337">
        <v>1</v>
      </c>
      <c r="C6337" t="s">
        <v>81</v>
      </c>
      <c r="D6337" t="s">
        <v>118</v>
      </c>
      <c r="E6337" t="s">
        <v>193</v>
      </c>
      <c r="F6337" t="s">
        <v>18244</v>
      </c>
      <c r="G6337" t="s">
        <v>447</v>
      </c>
      <c r="H6337" t="s">
        <v>134</v>
      </c>
      <c r="I6337" t="s">
        <v>135</v>
      </c>
      <c r="J6337" t="s">
        <v>136</v>
      </c>
      <c r="K6337" t="s">
        <v>137</v>
      </c>
      <c r="L6337" t="s">
        <v>18245</v>
      </c>
      <c r="M6337" t="s">
        <v>18246</v>
      </c>
      <c r="N6337">
        <v>2.5191666659999998</v>
      </c>
      <c r="O6337">
        <v>0</v>
      </c>
      <c r="P6337">
        <v>3</v>
      </c>
      <c r="Q6337">
        <v>0</v>
      </c>
      <c r="R6337">
        <v>2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1.6429721578994576</v>
      </c>
      <c r="Y6337">
        <v>0</v>
      </c>
      <c r="Z6337">
        <v>12.983080901625751</v>
      </c>
      <c r="AA6337">
        <v>0</v>
      </c>
      <c r="AB6337">
        <v>0</v>
      </c>
      <c r="AC6337">
        <v>0</v>
      </c>
      <c r="AD6337">
        <v>0</v>
      </c>
      <c r="AE6337">
        <v>14.626053059525209</v>
      </c>
    </row>
    <row r="6338" spans="1:31" x14ac:dyDescent="0.25">
      <c r="A6338">
        <v>1820639</v>
      </c>
      <c r="B6338">
        <v>1</v>
      </c>
      <c r="C6338" t="s">
        <v>81</v>
      </c>
      <c r="D6338" t="s">
        <v>127</v>
      </c>
      <c r="E6338" t="s">
        <v>140</v>
      </c>
      <c r="F6338" t="s">
        <v>12559</v>
      </c>
      <c r="G6338" t="s">
        <v>142</v>
      </c>
      <c r="H6338" t="s">
        <v>143</v>
      </c>
      <c r="I6338" t="s">
        <v>135</v>
      </c>
      <c r="J6338" t="s">
        <v>136</v>
      </c>
      <c r="K6338" t="s">
        <v>137</v>
      </c>
      <c r="L6338" t="s">
        <v>18247</v>
      </c>
      <c r="M6338" t="s">
        <v>18248</v>
      </c>
      <c r="N6338">
        <v>1.994444444</v>
      </c>
      <c r="O6338">
        <v>2</v>
      </c>
      <c r="P6338">
        <v>52</v>
      </c>
      <c r="Q6338">
        <v>79</v>
      </c>
      <c r="R6338">
        <v>74</v>
      </c>
      <c r="S6338">
        <v>0</v>
      </c>
      <c r="T6338">
        <v>5</v>
      </c>
      <c r="U6338">
        <v>1</v>
      </c>
      <c r="V6338">
        <v>0</v>
      </c>
      <c r="W6338">
        <v>0.48033514192844173</v>
      </c>
      <c r="X6338">
        <v>15.952053844328631</v>
      </c>
      <c r="Y6338">
        <v>63.526897770668818</v>
      </c>
      <c r="Z6338">
        <v>34.598628266686134</v>
      </c>
      <c r="AA6338">
        <v>0</v>
      </c>
      <c r="AB6338">
        <v>2.9717151507521669</v>
      </c>
      <c r="AC6338">
        <v>210.71545168136817</v>
      </c>
      <c r="AD6338">
        <v>0</v>
      </c>
      <c r="AE6338">
        <v>328.24508185573234</v>
      </c>
    </row>
    <row r="6339" spans="1:31" x14ac:dyDescent="0.25">
      <c r="A6339">
        <v>1820641</v>
      </c>
      <c r="B6339">
        <v>1</v>
      </c>
      <c r="C6339" t="s">
        <v>81</v>
      </c>
      <c r="D6339" t="s">
        <v>119</v>
      </c>
      <c r="E6339" t="s">
        <v>140</v>
      </c>
      <c r="F6339" t="s">
        <v>5185</v>
      </c>
      <c r="G6339" t="s">
        <v>142</v>
      </c>
      <c r="H6339" t="s">
        <v>143</v>
      </c>
      <c r="I6339" t="s">
        <v>199</v>
      </c>
      <c r="J6339" t="s">
        <v>136</v>
      </c>
      <c r="K6339" t="s">
        <v>137</v>
      </c>
      <c r="L6339" t="s">
        <v>18249</v>
      </c>
      <c r="M6339" t="s">
        <v>18250</v>
      </c>
      <c r="N6339">
        <v>1.3055555E-2</v>
      </c>
      <c r="O6339">
        <v>1</v>
      </c>
      <c r="P6339">
        <v>1265</v>
      </c>
      <c r="Q6339">
        <v>113</v>
      </c>
      <c r="R6339">
        <v>222</v>
      </c>
      <c r="S6339">
        <v>0</v>
      </c>
      <c r="T6339">
        <v>81</v>
      </c>
      <c r="U6339">
        <v>0</v>
      </c>
      <c r="V6339">
        <v>0</v>
      </c>
      <c r="W6339">
        <v>9.7512534096000001E-4</v>
      </c>
      <c r="X6339">
        <v>1.2505667111653411</v>
      </c>
      <c r="Y6339">
        <v>0.96807134425225527</v>
      </c>
      <c r="Z6339">
        <v>0.35027309559240244</v>
      </c>
      <c r="AA6339">
        <v>0</v>
      </c>
      <c r="AB6339">
        <v>0.26272536753038322</v>
      </c>
      <c r="AC6339">
        <v>0</v>
      </c>
      <c r="AD6339">
        <v>0</v>
      </c>
      <c r="AE6339">
        <v>2.832611643881342</v>
      </c>
    </row>
    <row r="6340" spans="1:31" x14ac:dyDescent="0.25">
      <c r="A6340">
        <v>1820642</v>
      </c>
      <c r="B6340">
        <v>1</v>
      </c>
      <c r="C6340" t="s">
        <v>80</v>
      </c>
      <c r="D6340" t="s">
        <v>100</v>
      </c>
      <c r="E6340" t="s">
        <v>140</v>
      </c>
      <c r="F6340" t="s">
        <v>18251</v>
      </c>
      <c r="G6340" t="s">
        <v>142</v>
      </c>
      <c r="H6340" t="s">
        <v>143</v>
      </c>
      <c r="I6340" t="s">
        <v>135</v>
      </c>
      <c r="J6340" t="s">
        <v>136</v>
      </c>
      <c r="K6340" t="s">
        <v>137</v>
      </c>
      <c r="L6340" t="s">
        <v>18252</v>
      </c>
      <c r="M6340" t="s">
        <v>18253</v>
      </c>
      <c r="N6340">
        <v>1.237777777</v>
      </c>
      <c r="O6340">
        <v>0</v>
      </c>
      <c r="P6340">
        <v>829</v>
      </c>
      <c r="Q6340">
        <v>0</v>
      </c>
      <c r="R6340">
        <v>7</v>
      </c>
      <c r="S6340">
        <v>0</v>
      </c>
      <c r="T6340">
        <v>38</v>
      </c>
      <c r="U6340">
        <v>0</v>
      </c>
      <c r="V6340">
        <v>0</v>
      </c>
      <c r="W6340">
        <v>0</v>
      </c>
      <c r="X6340">
        <v>120.92824375868372</v>
      </c>
      <c r="Y6340">
        <v>0</v>
      </c>
      <c r="Z6340">
        <v>2.201164255004886</v>
      </c>
      <c r="AA6340">
        <v>0</v>
      </c>
      <c r="AB6340">
        <v>22.091472929203661</v>
      </c>
      <c r="AC6340">
        <v>0</v>
      </c>
      <c r="AD6340">
        <v>0</v>
      </c>
      <c r="AE6340">
        <v>145.22088094289228</v>
      </c>
    </row>
    <row r="6341" spans="1:31" x14ac:dyDescent="0.25">
      <c r="A6341">
        <v>1820643</v>
      </c>
      <c r="B6341">
        <v>1</v>
      </c>
      <c r="C6341" t="s">
        <v>80</v>
      </c>
      <c r="D6341" t="s">
        <v>105</v>
      </c>
      <c r="E6341" t="s">
        <v>339</v>
      </c>
      <c r="F6341" t="s">
        <v>9533</v>
      </c>
      <c r="G6341" t="s">
        <v>142</v>
      </c>
      <c r="H6341" t="s">
        <v>143</v>
      </c>
      <c r="I6341" t="s">
        <v>135</v>
      </c>
      <c r="J6341" t="s">
        <v>136</v>
      </c>
      <c r="K6341" t="s">
        <v>137</v>
      </c>
      <c r="L6341" t="s">
        <v>18254</v>
      </c>
      <c r="M6341" t="s">
        <v>18255</v>
      </c>
      <c r="N6341">
        <v>0.39611111100000002</v>
      </c>
      <c r="O6341">
        <v>1</v>
      </c>
      <c r="P6341">
        <v>4586</v>
      </c>
      <c r="Q6341">
        <v>8</v>
      </c>
      <c r="R6341">
        <v>7</v>
      </c>
      <c r="S6341">
        <v>27</v>
      </c>
      <c r="T6341">
        <v>300</v>
      </c>
      <c r="U6341">
        <v>10</v>
      </c>
      <c r="V6341">
        <v>19</v>
      </c>
      <c r="W6341">
        <v>0.12182662932288002</v>
      </c>
      <c r="X6341">
        <v>281.51400672473233</v>
      </c>
      <c r="Y6341">
        <v>19.759953557047954</v>
      </c>
      <c r="Z6341">
        <v>0.58871115651092776</v>
      </c>
      <c r="AA6341">
        <v>75.992177155408925</v>
      </c>
      <c r="AB6341">
        <v>61.976508419624935</v>
      </c>
      <c r="AC6341">
        <v>366.6239076027926</v>
      </c>
      <c r="AD6341">
        <v>74.883607585864823</v>
      </c>
      <c r="AE6341">
        <v>881.46069883130531</v>
      </c>
    </row>
    <row r="6342" spans="1:31" x14ac:dyDescent="0.25">
      <c r="A6342">
        <v>1820644</v>
      </c>
      <c r="B6342">
        <v>1</v>
      </c>
      <c r="C6342" t="s">
        <v>80</v>
      </c>
      <c r="D6342" t="s">
        <v>94</v>
      </c>
      <c r="E6342" t="s">
        <v>176</v>
      </c>
      <c r="F6342" t="s">
        <v>5590</v>
      </c>
      <c r="G6342" t="s">
        <v>142</v>
      </c>
      <c r="H6342" t="s">
        <v>143</v>
      </c>
      <c r="I6342" t="s">
        <v>135</v>
      </c>
      <c r="J6342" t="s">
        <v>136</v>
      </c>
      <c r="K6342" t="s">
        <v>137</v>
      </c>
      <c r="L6342" t="s">
        <v>18256</v>
      </c>
      <c r="M6342" t="s">
        <v>18257</v>
      </c>
      <c r="N6342">
        <v>1.9575</v>
      </c>
      <c r="O6342">
        <v>0</v>
      </c>
      <c r="P6342">
        <v>1</v>
      </c>
      <c r="Q6342">
        <v>5</v>
      </c>
      <c r="R6342">
        <v>54</v>
      </c>
      <c r="S6342">
        <v>0</v>
      </c>
      <c r="T6342">
        <v>4</v>
      </c>
      <c r="U6342">
        <v>0</v>
      </c>
      <c r="V6342">
        <v>0</v>
      </c>
      <c r="W6342">
        <v>0</v>
      </c>
      <c r="X6342">
        <v>0.33610548025682779</v>
      </c>
      <c r="Y6342">
        <v>4.9850855283900248</v>
      </c>
      <c r="Z6342">
        <v>26.553913758036185</v>
      </c>
      <c r="AA6342">
        <v>0</v>
      </c>
      <c r="AB6342">
        <v>10.828957318452828</v>
      </c>
      <c r="AC6342">
        <v>0</v>
      </c>
      <c r="AD6342">
        <v>0</v>
      </c>
      <c r="AE6342">
        <v>42.704062085135867</v>
      </c>
    </row>
    <row r="6343" spans="1:31" x14ac:dyDescent="0.25">
      <c r="A6343">
        <v>1820645</v>
      </c>
      <c r="B6343">
        <v>1</v>
      </c>
      <c r="C6343" t="s">
        <v>81</v>
      </c>
      <c r="D6343" t="s">
        <v>116</v>
      </c>
      <c r="E6343" t="s">
        <v>146</v>
      </c>
      <c r="F6343" t="s">
        <v>4248</v>
      </c>
      <c r="G6343" t="s">
        <v>142</v>
      </c>
      <c r="H6343" t="s">
        <v>143</v>
      </c>
      <c r="I6343" t="s">
        <v>135</v>
      </c>
      <c r="J6343" t="s">
        <v>136</v>
      </c>
      <c r="K6343" t="s">
        <v>137</v>
      </c>
      <c r="L6343" t="s">
        <v>18258</v>
      </c>
      <c r="M6343" t="s">
        <v>18259</v>
      </c>
      <c r="N6343">
        <v>0.21111111099999999</v>
      </c>
      <c r="O6343">
        <v>0</v>
      </c>
      <c r="P6343">
        <v>371</v>
      </c>
      <c r="Q6343">
        <v>0</v>
      </c>
      <c r="R6343">
        <v>4</v>
      </c>
      <c r="S6343">
        <v>3</v>
      </c>
      <c r="T6343">
        <v>34</v>
      </c>
      <c r="U6343">
        <v>1</v>
      </c>
      <c r="V6343">
        <v>0</v>
      </c>
      <c r="W6343">
        <v>0</v>
      </c>
      <c r="X6343">
        <v>9.1768910855191841</v>
      </c>
      <c r="Y6343">
        <v>0</v>
      </c>
      <c r="Z6343">
        <v>2.9160564950482783E-2</v>
      </c>
      <c r="AA6343">
        <v>2.7528027447489558</v>
      </c>
      <c r="AB6343">
        <v>1.4284082909511759</v>
      </c>
      <c r="AC6343">
        <v>2.3266527127593597</v>
      </c>
      <c r="AD6343">
        <v>0</v>
      </c>
      <c r="AE6343">
        <v>15.713915398929158</v>
      </c>
    </row>
    <row r="6344" spans="1:31" x14ac:dyDescent="0.25">
      <c r="A6344">
        <v>1820649</v>
      </c>
      <c r="B6344">
        <v>1</v>
      </c>
      <c r="C6344" t="s">
        <v>80</v>
      </c>
      <c r="D6344" t="s">
        <v>104</v>
      </c>
      <c r="E6344" t="s">
        <v>146</v>
      </c>
      <c r="F6344" t="s">
        <v>18053</v>
      </c>
      <c r="G6344" t="s">
        <v>170</v>
      </c>
      <c r="H6344" t="s">
        <v>143</v>
      </c>
      <c r="I6344" t="s">
        <v>135</v>
      </c>
      <c r="J6344" t="s">
        <v>136</v>
      </c>
      <c r="K6344" t="s">
        <v>137</v>
      </c>
      <c r="L6344" t="s">
        <v>18260</v>
      </c>
      <c r="M6344" t="s">
        <v>18261</v>
      </c>
      <c r="N6344">
        <v>1.980555555</v>
      </c>
      <c r="O6344">
        <v>0</v>
      </c>
      <c r="P6344">
        <v>100</v>
      </c>
      <c r="Q6344">
        <v>0</v>
      </c>
      <c r="R6344">
        <v>3</v>
      </c>
      <c r="S6344">
        <v>0</v>
      </c>
      <c r="T6344">
        <v>17</v>
      </c>
      <c r="U6344">
        <v>0</v>
      </c>
      <c r="V6344">
        <v>0</v>
      </c>
      <c r="W6344">
        <v>0</v>
      </c>
      <c r="X6344">
        <v>41.850860504924036</v>
      </c>
      <c r="Y6344">
        <v>0</v>
      </c>
      <c r="Z6344">
        <v>0.27972000837597777</v>
      </c>
      <c r="AA6344">
        <v>0</v>
      </c>
      <c r="AB6344">
        <v>13.368113006620927</v>
      </c>
      <c r="AC6344">
        <v>0</v>
      </c>
      <c r="AD6344">
        <v>0</v>
      </c>
      <c r="AE6344">
        <v>55.498693519920934</v>
      </c>
    </row>
    <row r="6345" spans="1:31" x14ac:dyDescent="0.25">
      <c r="A6345">
        <v>1820651</v>
      </c>
      <c r="B6345">
        <v>1</v>
      </c>
      <c r="C6345" t="s">
        <v>81</v>
      </c>
      <c r="D6345" t="s">
        <v>112</v>
      </c>
      <c r="E6345" t="s">
        <v>176</v>
      </c>
      <c r="F6345" t="s">
        <v>18262</v>
      </c>
      <c r="G6345" t="s">
        <v>142</v>
      </c>
      <c r="H6345" t="s">
        <v>143</v>
      </c>
      <c r="I6345" t="s">
        <v>199</v>
      </c>
      <c r="J6345" t="s">
        <v>136</v>
      </c>
      <c r="K6345" t="s">
        <v>137</v>
      </c>
      <c r="L6345" t="s">
        <v>18263</v>
      </c>
      <c r="M6345" t="s">
        <v>18264</v>
      </c>
      <c r="N6345">
        <v>5.5555550000000002E-3</v>
      </c>
      <c r="O6345">
        <v>1</v>
      </c>
      <c r="P6345">
        <v>490</v>
      </c>
      <c r="Q6345">
        <v>25</v>
      </c>
      <c r="R6345">
        <v>70</v>
      </c>
      <c r="S6345">
        <v>9</v>
      </c>
      <c r="T6345">
        <v>44</v>
      </c>
      <c r="U6345">
        <v>3</v>
      </c>
      <c r="V6345">
        <v>2</v>
      </c>
      <c r="W6345">
        <v>6.3918848385000008E-3</v>
      </c>
      <c r="X6345">
        <v>0.3177231698734499</v>
      </c>
      <c r="Y6345">
        <v>0.31144334261631673</v>
      </c>
      <c r="Z6345">
        <v>4.4336522142933349E-2</v>
      </c>
      <c r="AA6345">
        <v>0.254573928758</v>
      </c>
      <c r="AB6345">
        <v>3.3039720077777779E-2</v>
      </c>
      <c r="AC6345">
        <v>0.48147665078675556</v>
      </c>
      <c r="AD6345">
        <v>4.1861840505111108E-3</v>
      </c>
      <c r="AE6345">
        <v>1.4531714031442444</v>
      </c>
    </row>
    <row r="6346" spans="1:31" x14ac:dyDescent="0.25">
      <c r="A6346">
        <v>1820654</v>
      </c>
      <c r="B6346">
        <v>1</v>
      </c>
      <c r="C6346" t="s">
        <v>80</v>
      </c>
      <c r="D6346" t="s">
        <v>104</v>
      </c>
      <c r="E6346" t="s">
        <v>140</v>
      </c>
      <c r="F6346" t="s">
        <v>2216</v>
      </c>
      <c r="G6346" t="s">
        <v>142</v>
      </c>
      <c r="H6346" t="s">
        <v>143</v>
      </c>
      <c r="I6346" t="s">
        <v>135</v>
      </c>
      <c r="J6346" t="s">
        <v>136</v>
      </c>
      <c r="K6346" t="s">
        <v>137</v>
      </c>
      <c r="L6346" t="s">
        <v>18265</v>
      </c>
      <c r="M6346" t="s">
        <v>18266</v>
      </c>
      <c r="N6346">
        <v>0.72694444400000002</v>
      </c>
      <c r="O6346">
        <v>0</v>
      </c>
      <c r="P6346">
        <v>250</v>
      </c>
      <c r="Q6346">
        <v>3</v>
      </c>
      <c r="R6346">
        <v>12</v>
      </c>
      <c r="S6346">
        <v>1</v>
      </c>
      <c r="T6346">
        <v>20</v>
      </c>
      <c r="U6346">
        <v>1</v>
      </c>
      <c r="V6346">
        <v>0</v>
      </c>
      <c r="W6346">
        <v>0</v>
      </c>
      <c r="X6346">
        <v>30.489121735764869</v>
      </c>
      <c r="Y6346">
        <v>39.687193282163726</v>
      </c>
      <c r="Z6346">
        <v>1.51247140815765</v>
      </c>
      <c r="AA6346">
        <v>13.67080031084733</v>
      </c>
      <c r="AB6346">
        <v>4.1057045861910755</v>
      </c>
      <c r="AC6346">
        <v>28.045837102019256</v>
      </c>
      <c r="AD6346">
        <v>0</v>
      </c>
      <c r="AE6346">
        <v>117.51112842514391</v>
      </c>
    </row>
    <row r="6347" spans="1:31" x14ac:dyDescent="0.25">
      <c r="A6347">
        <v>1820657</v>
      </c>
      <c r="B6347">
        <v>1</v>
      </c>
      <c r="C6347" t="s">
        <v>81</v>
      </c>
      <c r="D6347" t="s">
        <v>126</v>
      </c>
      <c r="E6347" t="s">
        <v>140</v>
      </c>
      <c r="F6347" t="s">
        <v>10074</v>
      </c>
      <c r="G6347" t="s">
        <v>158</v>
      </c>
      <c r="H6347" t="s">
        <v>143</v>
      </c>
      <c r="I6347" t="s">
        <v>199</v>
      </c>
      <c r="J6347" t="s">
        <v>136</v>
      </c>
      <c r="K6347" t="s">
        <v>137</v>
      </c>
      <c r="L6347" t="s">
        <v>18267</v>
      </c>
      <c r="M6347" t="s">
        <v>18268</v>
      </c>
      <c r="N6347">
        <v>2.9722222E-2</v>
      </c>
      <c r="O6347">
        <v>0</v>
      </c>
      <c r="P6347">
        <v>2417</v>
      </c>
      <c r="Q6347">
        <v>52</v>
      </c>
      <c r="R6347">
        <v>264</v>
      </c>
      <c r="S6347">
        <v>21</v>
      </c>
      <c r="T6347">
        <v>295</v>
      </c>
      <c r="U6347">
        <v>2</v>
      </c>
      <c r="V6347">
        <v>0</v>
      </c>
      <c r="W6347">
        <v>0</v>
      </c>
      <c r="X6347">
        <v>6.1413392189110221</v>
      </c>
      <c r="Y6347">
        <v>2.1043201975482995</v>
      </c>
      <c r="Z6347">
        <v>1.109077251292</v>
      </c>
      <c r="AA6347">
        <v>1.8618821723337045</v>
      </c>
      <c r="AB6347">
        <v>2.5053313447781118</v>
      </c>
      <c r="AC6347">
        <v>1.8685230164556086</v>
      </c>
      <c r="AD6347">
        <v>0</v>
      </c>
      <c r="AE6347">
        <v>15.590473201318746</v>
      </c>
    </row>
    <row r="6348" spans="1:31" x14ac:dyDescent="0.25">
      <c r="A6348">
        <v>1820658</v>
      </c>
      <c r="B6348">
        <v>1</v>
      </c>
      <c r="C6348" t="s">
        <v>80</v>
      </c>
      <c r="D6348" t="s">
        <v>107</v>
      </c>
      <c r="E6348" t="s">
        <v>140</v>
      </c>
      <c r="F6348" t="s">
        <v>18269</v>
      </c>
      <c r="G6348" t="s">
        <v>142</v>
      </c>
      <c r="H6348" t="s">
        <v>143</v>
      </c>
      <c r="I6348" t="s">
        <v>135</v>
      </c>
      <c r="J6348" t="s">
        <v>136</v>
      </c>
      <c r="K6348" t="s">
        <v>137</v>
      </c>
      <c r="L6348" t="s">
        <v>18270</v>
      </c>
      <c r="M6348" t="s">
        <v>18271</v>
      </c>
      <c r="N6348">
        <v>0.821944444</v>
      </c>
      <c r="O6348">
        <v>0</v>
      </c>
      <c r="P6348">
        <v>464</v>
      </c>
      <c r="Q6348">
        <v>16</v>
      </c>
      <c r="R6348">
        <v>34</v>
      </c>
      <c r="S6348">
        <v>7</v>
      </c>
      <c r="T6348">
        <v>22</v>
      </c>
      <c r="U6348">
        <v>1</v>
      </c>
      <c r="V6348">
        <v>0</v>
      </c>
      <c r="W6348">
        <v>0</v>
      </c>
      <c r="X6348">
        <v>60.315829307362918</v>
      </c>
      <c r="Y6348">
        <v>118.9222276862283</v>
      </c>
      <c r="Z6348">
        <v>8.1648161318534633</v>
      </c>
      <c r="AA6348">
        <v>36.608940781076548</v>
      </c>
      <c r="AB6348">
        <v>24.808662206533427</v>
      </c>
      <c r="AC6348">
        <v>55.566497985151145</v>
      </c>
      <c r="AD6348">
        <v>0</v>
      </c>
      <c r="AE6348">
        <v>304.38697409820577</v>
      </c>
    </row>
    <row r="6349" spans="1:31" x14ac:dyDescent="0.25">
      <c r="A6349">
        <v>1820659</v>
      </c>
      <c r="B6349">
        <v>1</v>
      </c>
      <c r="C6349" t="s">
        <v>81</v>
      </c>
      <c r="D6349" t="s">
        <v>127</v>
      </c>
      <c r="E6349" t="s">
        <v>140</v>
      </c>
      <c r="F6349" t="s">
        <v>7862</v>
      </c>
      <c r="G6349" t="s">
        <v>142</v>
      </c>
      <c r="H6349" t="s">
        <v>143</v>
      </c>
      <c r="I6349" t="s">
        <v>135</v>
      </c>
      <c r="J6349" t="s">
        <v>136</v>
      </c>
      <c r="K6349" t="s">
        <v>137</v>
      </c>
      <c r="L6349" t="s">
        <v>18272</v>
      </c>
      <c r="M6349" t="s">
        <v>18273</v>
      </c>
      <c r="N6349">
        <v>1.4436111110000001</v>
      </c>
      <c r="O6349">
        <v>2</v>
      </c>
      <c r="P6349">
        <v>52</v>
      </c>
      <c r="Q6349">
        <v>79</v>
      </c>
      <c r="R6349">
        <v>74</v>
      </c>
      <c r="S6349">
        <v>0</v>
      </c>
      <c r="T6349">
        <v>5</v>
      </c>
      <c r="U6349">
        <v>1</v>
      </c>
      <c r="V6349">
        <v>0</v>
      </c>
      <c r="W6349">
        <v>0.43943202224172673</v>
      </c>
      <c r="X6349">
        <v>14.593708623299346</v>
      </c>
      <c r="Y6349">
        <v>61.920714476768815</v>
      </c>
      <c r="Z6349">
        <v>31.98275963592306</v>
      </c>
      <c r="AA6349">
        <v>0</v>
      </c>
      <c r="AB6349">
        <v>2.6539777355471919</v>
      </c>
      <c r="AC6349">
        <v>217.11659152148562</v>
      </c>
      <c r="AD6349">
        <v>0</v>
      </c>
      <c r="AE6349">
        <v>328.70718401526574</v>
      </c>
    </row>
    <row r="6350" spans="1:31" x14ac:dyDescent="0.25">
      <c r="A6350">
        <v>1820660</v>
      </c>
      <c r="B6350">
        <v>1</v>
      </c>
      <c r="C6350" t="s">
        <v>80</v>
      </c>
      <c r="D6350" t="s">
        <v>100</v>
      </c>
      <c r="E6350" t="s">
        <v>146</v>
      </c>
      <c r="F6350" t="s">
        <v>18274</v>
      </c>
      <c r="G6350" t="s">
        <v>170</v>
      </c>
      <c r="H6350" t="s">
        <v>143</v>
      </c>
      <c r="I6350" t="s">
        <v>135</v>
      </c>
      <c r="J6350" t="s">
        <v>136</v>
      </c>
      <c r="K6350" t="s">
        <v>137</v>
      </c>
      <c r="L6350" t="s">
        <v>18275</v>
      </c>
      <c r="M6350" t="s">
        <v>18276</v>
      </c>
      <c r="N6350">
        <v>0.36777777699999997</v>
      </c>
      <c r="O6350">
        <v>0</v>
      </c>
      <c r="P6350">
        <v>191</v>
      </c>
      <c r="Q6350">
        <v>0</v>
      </c>
      <c r="R6350">
        <v>28</v>
      </c>
      <c r="S6350">
        <v>4</v>
      </c>
      <c r="T6350">
        <v>10</v>
      </c>
      <c r="U6350">
        <v>1</v>
      </c>
      <c r="V6350">
        <v>0</v>
      </c>
      <c r="W6350">
        <v>0</v>
      </c>
      <c r="X6350">
        <v>11.477936582047001</v>
      </c>
      <c r="Y6350">
        <v>0</v>
      </c>
      <c r="Z6350">
        <v>1.8395583944966745</v>
      </c>
      <c r="AA6350">
        <v>6.1950296899876403</v>
      </c>
      <c r="AB6350">
        <v>1.8416076416717866</v>
      </c>
      <c r="AC6350">
        <v>34.150659265108892</v>
      </c>
      <c r="AD6350">
        <v>0</v>
      </c>
      <c r="AE6350">
        <v>55.504791573311991</v>
      </c>
    </row>
    <row r="6351" spans="1:31" x14ac:dyDescent="0.25">
      <c r="A6351">
        <v>1820666</v>
      </c>
      <c r="B6351">
        <v>1</v>
      </c>
      <c r="C6351" t="s">
        <v>81</v>
      </c>
      <c r="D6351" t="s">
        <v>118</v>
      </c>
      <c r="E6351" t="s">
        <v>146</v>
      </c>
      <c r="F6351" t="s">
        <v>18277</v>
      </c>
      <c r="G6351" t="s">
        <v>170</v>
      </c>
      <c r="H6351" t="s">
        <v>143</v>
      </c>
      <c r="I6351" t="s">
        <v>135</v>
      </c>
      <c r="J6351" t="s">
        <v>136</v>
      </c>
      <c r="K6351" t="s">
        <v>137</v>
      </c>
      <c r="L6351" t="s">
        <v>18278</v>
      </c>
      <c r="M6351" t="s">
        <v>18279</v>
      </c>
      <c r="N6351">
        <v>3.250555555</v>
      </c>
      <c r="O6351">
        <v>0</v>
      </c>
      <c r="P6351">
        <v>0</v>
      </c>
      <c r="Q6351">
        <v>30</v>
      </c>
      <c r="R6351">
        <v>0</v>
      </c>
      <c r="S6351">
        <v>1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68.180182709746163</v>
      </c>
      <c r="Z6351">
        <v>0</v>
      </c>
      <c r="AA6351">
        <v>0.84466377386549008</v>
      </c>
      <c r="AB6351">
        <v>0</v>
      </c>
      <c r="AC6351">
        <v>0</v>
      </c>
      <c r="AD6351">
        <v>0</v>
      </c>
      <c r="AE6351">
        <v>69.024846483611654</v>
      </c>
    </row>
    <row r="6352" spans="1:31" x14ac:dyDescent="0.25">
      <c r="A6352">
        <v>1820667</v>
      </c>
      <c r="B6352">
        <v>1</v>
      </c>
      <c r="C6352" t="s">
        <v>80</v>
      </c>
      <c r="D6352" t="s">
        <v>96</v>
      </c>
      <c r="E6352" t="s">
        <v>131</v>
      </c>
      <c r="F6352" t="s">
        <v>18280</v>
      </c>
      <c r="G6352" t="s">
        <v>209</v>
      </c>
      <c r="H6352" t="s">
        <v>134</v>
      </c>
      <c r="I6352" t="s">
        <v>135</v>
      </c>
      <c r="J6352" t="s">
        <v>136</v>
      </c>
      <c r="K6352" t="s">
        <v>137</v>
      </c>
      <c r="L6352" t="s">
        <v>18281</v>
      </c>
      <c r="M6352" t="s">
        <v>18282</v>
      </c>
      <c r="N6352">
        <v>1.9075</v>
      </c>
      <c r="O6352">
        <v>0</v>
      </c>
      <c r="P6352">
        <v>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0.35256698517905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0.35256698517905</v>
      </c>
    </row>
    <row r="6353" spans="1:31" x14ac:dyDescent="0.25">
      <c r="A6353">
        <v>1820670</v>
      </c>
      <c r="B6353">
        <v>1</v>
      </c>
      <c r="C6353" t="s">
        <v>80</v>
      </c>
      <c r="D6353" t="s">
        <v>97</v>
      </c>
      <c r="E6353" t="s">
        <v>131</v>
      </c>
      <c r="F6353" t="s">
        <v>18283</v>
      </c>
      <c r="G6353" t="s">
        <v>209</v>
      </c>
      <c r="H6353" t="s">
        <v>134</v>
      </c>
      <c r="I6353" t="s">
        <v>135</v>
      </c>
      <c r="J6353" t="s">
        <v>136</v>
      </c>
      <c r="K6353" t="s">
        <v>137</v>
      </c>
      <c r="L6353" t="s">
        <v>18284</v>
      </c>
      <c r="M6353" t="s">
        <v>18285</v>
      </c>
      <c r="N6353">
        <v>2.540277777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9.2571940067850286E-2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9.2571940067850286E-2</v>
      </c>
    </row>
    <row r="6354" spans="1:31" x14ac:dyDescent="0.25">
      <c r="A6354">
        <v>1820674</v>
      </c>
      <c r="B6354">
        <v>1</v>
      </c>
      <c r="C6354" t="s">
        <v>80</v>
      </c>
      <c r="D6354" t="s">
        <v>91</v>
      </c>
      <c r="E6354" t="s">
        <v>140</v>
      </c>
      <c r="F6354" t="s">
        <v>18286</v>
      </c>
      <c r="G6354" t="s">
        <v>142</v>
      </c>
      <c r="H6354" t="s">
        <v>143</v>
      </c>
      <c r="I6354" t="s">
        <v>199</v>
      </c>
      <c r="J6354" t="s">
        <v>136</v>
      </c>
      <c r="K6354" t="s">
        <v>137</v>
      </c>
      <c r="L6354" t="s">
        <v>18287</v>
      </c>
      <c r="M6354" t="s">
        <v>18288</v>
      </c>
      <c r="N6354">
        <v>1.9444444000000002E-2</v>
      </c>
      <c r="O6354">
        <v>6</v>
      </c>
      <c r="P6354">
        <v>9</v>
      </c>
      <c r="Q6354">
        <v>37</v>
      </c>
      <c r="R6354">
        <v>16</v>
      </c>
      <c r="S6354">
        <v>32</v>
      </c>
      <c r="T6354">
        <v>54</v>
      </c>
      <c r="U6354">
        <v>1</v>
      </c>
      <c r="V6354">
        <v>0</v>
      </c>
      <c r="W6354">
        <v>0.14036426332957777</v>
      </c>
      <c r="X6354">
        <v>3.2278924581925002E-2</v>
      </c>
      <c r="Y6354">
        <v>0.80408162462283073</v>
      </c>
      <c r="Z6354">
        <v>3.4955119167266673E-2</v>
      </c>
      <c r="AA6354">
        <v>1.7361190281155783</v>
      </c>
      <c r="AB6354">
        <v>0.32832962413253325</v>
      </c>
      <c r="AC6354">
        <v>7.05179925877778E-2</v>
      </c>
      <c r="AD6354">
        <v>0</v>
      </c>
      <c r="AE6354">
        <v>3.1466465765374894</v>
      </c>
    </row>
    <row r="6355" spans="1:31" x14ac:dyDescent="0.25">
      <c r="A6355">
        <v>1820676</v>
      </c>
      <c r="B6355">
        <v>1</v>
      </c>
      <c r="C6355" t="s">
        <v>81</v>
      </c>
      <c r="D6355" t="s">
        <v>118</v>
      </c>
      <c r="E6355" t="s">
        <v>140</v>
      </c>
      <c r="F6355" t="s">
        <v>18289</v>
      </c>
      <c r="G6355" t="s">
        <v>263</v>
      </c>
      <c r="H6355" t="s">
        <v>143</v>
      </c>
      <c r="I6355" t="s">
        <v>135</v>
      </c>
      <c r="J6355" t="s">
        <v>136</v>
      </c>
      <c r="K6355" t="s">
        <v>159</v>
      </c>
      <c r="L6355" t="s">
        <v>18290</v>
      </c>
      <c r="M6355" t="s">
        <v>18291</v>
      </c>
      <c r="N6355">
        <v>0.68531194399999995</v>
      </c>
      <c r="O6355">
        <v>0</v>
      </c>
      <c r="P6355">
        <v>61</v>
      </c>
      <c r="Q6355">
        <v>23</v>
      </c>
      <c r="R6355">
        <v>27</v>
      </c>
      <c r="S6355">
        <v>0</v>
      </c>
      <c r="T6355">
        <v>5</v>
      </c>
      <c r="U6355">
        <v>0</v>
      </c>
      <c r="V6355">
        <v>2</v>
      </c>
      <c r="W6355">
        <v>0</v>
      </c>
      <c r="X6355">
        <v>9.5499657735395758</v>
      </c>
      <c r="Y6355">
        <v>11.229753342869529</v>
      </c>
      <c r="Z6355">
        <v>14.681309574828477</v>
      </c>
      <c r="AA6355">
        <v>0</v>
      </c>
      <c r="AB6355">
        <v>3.318791071036137</v>
      </c>
      <c r="AC6355">
        <v>0</v>
      </c>
      <c r="AD6355">
        <v>22.361286475971447</v>
      </c>
      <c r="AE6355">
        <v>61.141106238245165</v>
      </c>
    </row>
    <row r="6356" spans="1:31" x14ac:dyDescent="0.25">
      <c r="A6356">
        <v>1820677</v>
      </c>
      <c r="B6356">
        <v>1</v>
      </c>
      <c r="C6356" t="s">
        <v>80</v>
      </c>
      <c r="D6356" t="s">
        <v>101</v>
      </c>
      <c r="E6356" t="s">
        <v>140</v>
      </c>
      <c r="F6356" t="s">
        <v>18292</v>
      </c>
      <c r="G6356" t="s">
        <v>256</v>
      </c>
      <c r="H6356" t="s">
        <v>143</v>
      </c>
      <c r="I6356" t="s">
        <v>135</v>
      </c>
      <c r="J6356" t="s">
        <v>136</v>
      </c>
      <c r="K6356" t="s">
        <v>159</v>
      </c>
      <c r="L6356" t="s">
        <v>18293</v>
      </c>
      <c r="M6356" t="s">
        <v>18294</v>
      </c>
      <c r="N6356">
        <v>6.7634980550000003</v>
      </c>
      <c r="O6356">
        <v>8</v>
      </c>
      <c r="P6356">
        <v>0</v>
      </c>
      <c r="Q6356">
        <v>9</v>
      </c>
      <c r="R6356">
        <v>0</v>
      </c>
      <c r="S6356">
        <v>6</v>
      </c>
      <c r="T6356">
        <v>1</v>
      </c>
      <c r="U6356">
        <v>0</v>
      </c>
      <c r="V6356">
        <v>0</v>
      </c>
      <c r="W6356">
        <v>17.659828588559595</v>
      </c>
      <c r="X6356">
        <v>0</v>
      </c>
      <c r="Y6356">
        <v>869.45759014364774</v>
      </c>
      <c r="Z6356">
        <v>0</v>
      </c>
      <c r="AA6356">
        <v>1530.5512877479084</v>
      </c>
      <c r="AB6356">
        <v>6.6196944423391662</v>
      </c>
      <c r="AC6356">
        <v>0</v>
      </c>
      <c r="AD6356">
        <v>0</v>
      </c>
      <c r="AE6356">
        <v>2424.2884009224549</v>
      </c>
    </row>
    <row r="6357" spans="1:31" x14ac:dyDescent="0.25">
      <c r="A6357">
        <v>1820679</v>
      </c>
      <c r="B6357">
        <v>1</v>
      </c>
      <c r="C6357" t="s">
        <v>81</v>
      </c>
      <c r="D6357" t="s">
        <v>118</v>
      </c>
      <c r="E6357" t="s">
        <v>146</v>
      </c>
      <c r="F6357" t="s">
        <v>4316</v>
      </c>
      <c r="G6357" t="s">
        <v>263</v>
      </c>
      <c r="H6357" t="s">
        <v>143</v>
      </c>
      <c r="I6357" t="s">
        <v>135</v>
      </c>
      <c r="J6357" t="s">
        <v>136</v>
      </c>
      <c r="K6357" t="s">
        <v>159</v>
      </c>
      <c r="L6357" t="s">
        <v>18295</v>
      </c>
      <c r="M6357" t="s">
        <v>18296</v>
      </c>
      <c r="N6357">
        <v>8.1855563880000002</v>
      </c>
      <c r="O6357">
        <v>2</v>
      </c>
      <c r="P6357">
        <v>1306</v>
      </c>
      <c r="Q6357">
        <v>141</v>
      </c>
      <c r="R6357">
        <v>145</v>
      </c>
      <c r="S6357">
        <v>12</v>
      </c>
      <c r="T6357">
        <v>111</v>
      </c>
      <c r="U6357">
        <v>1</v>
      </c>
      <c r="V6357">
        <v>0</v>
      </c>
      <c r="W6357">
        <v>3.5699117818352408</v>
      </c>
      <c r="X6357">
        <v>1313.0909997095712</v>
      </c>
      <c r="Y6357">
        <v>1745.8673429369846</v>
      </c>
      <c r="Z6357">
        <v>438.51170421743325</v>
      </c>
      <c r="AA6357">
        <v>514.9310020290701</v>
      </c>
      <c r="AB6357">
        <v>168.42384520566335</v>
      </c>
      <c r="AC6357">
        <v>6.3351519433128667</v>
      </c>
      <c r="AD6357">
        <v>0</v>
      </c>
      <c r="AE6357">
        <v>4190.7299578238699</v>
      </c>
    </row>
    <row r="6358" spans="1:31" x14ac:dyDescent="0.25">
      <c r="A6358">
        <v>1820681</v>
      </c>
      <c r="B6358">
        <v>1</v>
      </c>
      <c r="C6358" t="s">
        <v>81</v>
      </c>
      <c r="D6358" t="s">
        <v>127</v>
      </c>
      <c r="E6358" t="s">
        <v>146</v>
      </c>
      <c r="F6358" t="s">
        <v>18297</v>
      </c>
      <c r="G6358" t="s">
        <v>263</v>
      </c>
      <c r="H6358" t="s">
        <v>143</v>
      </c>
      <c r="I6358" t="s">
        <v>135</v>
      </c>
      <c r="J6358" t="s">
        <v>136</v>
      </c>
      <c r="K6358" t="s">
        <v>159</v>
      </c>
      <c r="L6358" t="s">
        <v>18298</v>
      </c>
      <c r="M6358" t="s">
        <v>18299</v>
      </c>
      <c r="N6358">
        <v>1.1474850000000001</v>
      </c>
      <c r="O6358">
        <v>0</v>
      </c>
      <c r="P6358">
        <v>0</v>
      </c>
      <c r="Q6358">
        <v>0</v>
      </c>
      <c r="R6358">
        <v>0</v>
      </c>
      <c r="S6358">
        <v>1</v>
      </c>
      <c r="T6358">
        <v>32</v>
      </c>
      <c r="U6358">
        <v>1</v>
      </c>
      <c r="V6358">
        <v>1</v>
      </c>
      <c r="W6358">
        <v>0</v>
      </c>
      <c r="X6358">
        <v>0</v>
      </c>
      <c r="Y6358">
        <v>0</v>
      </c>
      <c r="Z6358">
        <v>0</v>
      </c>
      <c r="AA6358">
        <v>28.920325508438147</v>
      </c>
      <c r="AB6358">
        <v>22.556008246627645</v>
      </c>
      <c r="AC6358">
        <v>3.5122895392472806</v>
      </c>
      <c r="AD6358">
        <v>6.4930178128060394</v>
      </c>
      <c r="AE6358">
        <v>61.48164110711911</v>
      </c>
    </row>
    <row r="6359" spans="1:31" x14ac:dyDescent="0.25">
      <c r="A6359">
        <v>1820684</v>
      </c>
      <c r="B6359">
        <v>1</v>
      </c>
      <c r="C6359" t="s">
        <v>81</v>
      </c>
      <c r="D6359" t="s">
        <v>126</v>
      </c>
      <c r="E6359" t="s">
        <v>193</v>
      </c>
      <c r="F6359" t="s">
        <v>18300</v>
      </c>
      <c r="G6359" t="s">
        <v>247</v>
      </c>
      <c r="H6359" t="s">
        <v>134</v>
      </c>
      <c r="I6359" t="s">
        <v>135</v>
      </c>
      <c r="J6359" t="s">
        <v>136</v>
      </c>
      <c r="K6359" t="s">
        <v>137</v>
      </c>
      <c r="L6359" t="s">
        <v>18301</v>
      </c>
      <c r="M6359" t="s">
        <v>18302</v>
      </c>
      <c r="N6359">
        <v>1.7297222219999999</v>
      </c>
      <c r="O6359">
        <v>0</v>
      </c>
      <c r="P6359">
        <v>46</v>
      </c>
      <c r="Q6359">
        <v>0</v>
      </c>
      <c r="R6359">
        <v>0</v>
      </c>
      <c r="S6359">
        <v>0</v>
      </c>
      <c r="T6359">
        <v>11</v>
      </c>
      <c r="U6359">
        <v>0</v>
      </c>
      <c r="V6359">
        <v>0</v>
      </c>
      <c r="W6359">
        <v>0</v>
      </c>
      <c r="X6359">
        <v>9.2981441376282277</v>
      </c>
      <c r="Y6359">
        <v>0</v>
      </c>
      <c r="Z6359">
        <v>0</v>
      </c>
      <c r="AA6359">
        <v>0</v>
      </c>
      <c r="AB6359">
        <v>10.722113792108305</v>
      </c>
      <c r="AC6359">
        <v>0</v>
      </c>
      <c r="AD6359">
        <v>0</v>
      </c>
      <c r="AE6359">
        <v>20.02025792973653</v>
      </c>
    </row>
    <row r="6360" spans="1:31" x14ac:dyDescent="0.25">
      <c r="A6360">
        <v>1820685</v>
      </c>
      <c r="B6360">
        <v>1</v>
      </c>
      <c r="C6360" t="s">
        <v>80</v>
      </c>
      <c r="D6360" t="s">
        <v>83</v>
      </c>
      <c r="E6360" t="s">
        <v>193</v>
      </c>
      <c r="F6360" t="s">
        <v>18193</v>
      </c>
      <c r="G6360" t="s">
        <v>256</v>
      </c>
      <c r="H6360" t="s">
        <v>134</v>
      </c>
      <c r="I6360" t="s">
        <v>135</v>
      </c>
      <c r="J6360" t="s">
        <v>136</v>
      </c>
      <c r="K6360" t="s">
        <v>159</v>
      </c>
      <c r="L6360" t="s">
        <v>18303</v>
      </c>
      <c r="M6360" t="s">
        <v>18304</v>
      </c>
      <c r="N6360">
        <v>8.4870988880000002</v>
      </c>
      <c r="O6360">
        <v>0</v>
      </c>
      <c r="P6360">
        <v>28</v>
      </c>
      <c r="Q6360">
        <v>0</v>
      </c>
      <c r="R6360">
        <v>10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50.867010389554032</v>
      </c>
      <c r="Y6360">
        <v>0</v>
      </c>
      <c r="Z6360">
        <v>13.611316823436123</v>
      </c>
      <c r="AA6360">
        <v>0</v>
      </c>
      <c r="AB6360">
        <v>0.80435741748764344</v>
      </c>
      <c r="AC6360">
        <v>0</v>
      </c>
      <c r="AD6360">
        <v>0</v>
      </c>
      <c r="AE6360">
        <v>65.282684630477789</v>
      </c>
    </row>
    <row r="6361" spans="1:31" x14ac:dyDescent="0.25">
      <c r="A6361">
        <v>1820686</v>
      </c>
      <c r="B6361">
        <v>1</v>
      </c>
      <c r="C6361" t="s">
        <v>81</v>
      </c>
      <c r="D6361" t="s">
        <v>123</v>
      </c>
      <c r="E6361" t="s">
        <v>146</v>
      </c>
      <c r="F6361" t="s">
        <v>18305</v>
      </c>
      <c r="G6361" t="s">
        <v>142</v>
      </c>
      <c r="H6361" t="s">
        <v>143</v>
      </c>
      <c r="I6361" t="s">
        <v>135</v>
      </c>
      <c r="J6361" t="s">
        <v>136</v>
      </c>
      <c r="K6361" t="s">
        <v>137</v>
      </c>
      <c r="L6361" t="s">
        <v>18306</v>
      </c>
      <c r="M6361" t="s">
        <v>18307</v>
      </c>
      <c r="N6361">
        <v>0.92249999999999999</v>
      </c>
      <c r="O6361">
        <v>0</v>
      </c>
      <c r="P6361">
        <v>3803</v>
      </c>
      <c r="Q6361">
        <v>0</v>
      </c>
      <c r="R6361">
        <v>2</v>
      </c>
      <c r="S6361">
        <v>0</v>
      </c>
      <c r="T6361">
        <v>167</v>
      </c>
      <c r="U6361">
        <v>0</v>
      </c>
      <c r="V6361">
        <v>1</v>
      </c>
      <c r="W6361">
        <v>0</v>
      </c>
      <c r="X6361">
        <v>612.31884043165314</v>
      </c>
      <c r="Y6361">
        <v>0</v>
      </c>
      <c r="Z6361">
        <v>7.189586845604834E-2</v>
      </c>
      <c r="AA6361">
        <v>0</v>
      </c>
      <c r="AB6361">
        <v>58.698438502407569</v>
      </c>
      <c r="AC6361">
        <v>0</v>
      </c>
      <c r="AD6361">
        <v>3.2320615775059993</v>
      </c>
      <c r="AE6361">
        <v>674.32123638002281</v>
      </c>
    </row>
    <row r="6362" spans="1:31" x14ac:dyDescent="0.25">
      <c r="A6362">
        <v>1820688</v>
      </c>
      <c r="B6362">
        <v>1</v>
      </c>
      <c r="C6362" t="s">
        <v>81</v>
      </c>
      <c r="D6362" t="s">
        <v>122</v>
      </c>
      <c r="E6362" t="s">
        <v>291</v>
      </c>
      <c r="F6362" t="s">
        <v>18308</v>
      </c>
      <c r="G6362" t="s">
        <v>263</v>
      </c>
      <c r="H6362" t="s">
        <v>134</v>
      </c>
      <c r="I6362" t="s">
        <v>135</v>
      </c>
      <c r="J6362" t="s">
        <v>136</v>
      </c>
      <c r="K6362" t="s">
        <v>159</v>
      </c>
      <c r="L6362" t="s">
        <v>18309</v>
      </c>
      <c r="M6362" t="s">
        <v>18310</v>
      </c>
      <c r="N6362">
        <v>2.7415877769999999</v>
      </c>
      <c r="O6362">
        <v>0</v>
      </c>
      <c r="P6362">
        <v>813</v>
      </c>
      <c r="Q6362">
        <v>0</v>
      </c>
      <c r="R6362">
        <v>0</v>
      </c>
      <c r="S6362">
        <v>0</v>
      </c>
      <c r="T6362">
        <v>30</v>
      </c>
      <c r="U6362">
        <v>0</v>
      </c>
      <c r="V6362">
        <v>0</v>
      </c>
      <c r="W6362">
        <v>0</v>
      </c>
      <c r="X6362">
        <v>458.75046421123369</v>
      </c>
      <c r="Y6362">
        <v>0</v>
      </c>
      <c r="Z6362">
        <v>0</v>
      </c>
      <c r="AA6362">
        <v>0</v>
      </c>
      <c r="AB6362">
        <v>35.214128985985134</v>
      </c>
      <c r="AC6362">
        <v>0</v>
      </c>
      <c r="AD6362">
        <v>0</v>
      </c>
      <c r="AE6362">
        <v>493.96459319721885</v>
      </c>
    </row>
    <row r="6363" spans="1:31" x14ac:dyDescent="0.25">
      <c r="A6363">
        <v>1820689</v>
      </c>
      <c r="B6363">
        <v>1</v>
      </c>
      <c r="C6363" t="s">
        <v>80</v>
      </c>
      <c r="D6363" t="s">
        <v>89</v>
      </c>
      <c r="E6363" t="s">
        <v>326</v>
      </c>
      <c r="F6363" t="s">
        <v>18311</v>
      </c>
      <c r="G6363" t="s">
        <v>299</v>
      </c>
      <c r="H6363" t="s">
        <v>134</v>
      </c>
      <c r="I6363" t="s">
        <v>135</v>
      </c>
      <c r="J6363" t="s">
        <v>136</v>
      </c>
      <c r="K6363" t="s">
        <v>137</v>
      </c>
      <c r="L6363" t="s">
        <v>18312</v>
      </c>
      <c r="M6363" t="s">
        <v>18313</v>
      </c>
      <c r="N6363">
        <v>1.122222222</v>
      </c>
      <c r="O6363">
        <v>0</v>
      </c>
      <c r="P6363">
        <v>53</v>
      </c>
      <c r="Q6363">
        <v>0</v>
      </c>
      <c r="R6363">
        <v>0</v>
      </c>
      <c r="S6363">
        <v>0</v>
      </c>
      <c r="T6363">
        <v>4</v>
      </c>
      <c r="U6363">
        <v>0</v>
      </c>
      <c r="V6363">
        <v>0</v>
      </c>
      <c r="W6363">
        <v>0</v>
      </c>
      <c r="X6363">
        <v>17.711224212375999</v>
      </c>
      <c r="Y6363">
        <v>0</v>
      </c>
      <c r="Z6363">
        <v>0</v>
      </c>
      <c r="AA6363">
        <v>0</v>
      </c>
      <c r="AB6363">
        <v>1.1203893134187779</v>
      </c>
      <c r="AC6363">
        <v>0</v>
      </c>
      <c r="AD6363">
        <v>0</v>
      </c>
      <c r="AE6363">
        <v>18.831613525794776</v>
      </c>
    </row>
    <row r="6364" spans="1:31" x14ac:dyDescent="0.25">
      <c r="A6364">
        <v>1820690</v>
      </c>
      <c r="B6364">
        <v>1</v>
      </c>
      <c r="C6364" t="s">
        <v>80</v>
      </c>
      <c r="D6364" t="s">
        <v>82</v>
      </c>
      <c r="E6364" t="s">
        <v>146</v>
      </c>
      <c r="F6364" t="s">
        <v>18314</v>
      </c>
      <c r="G6364" t="s">
        <v>263</v>
      </c>
      <c r="H6364" t="s">
        <v>143</v>
      </c>
      <c r="I6364" t="s">
        <v>135</v>
      </c>
      <c r="J6364" t="s">
        <v>136</v>
      </c>
      <c r="K6364" t="s">
        <v>159</v>
      </c>
      <c r="L6364" t="s">
        <v>18315</v>
      </c>
      <c r="M6364" t="s">
        <v>18316</v>
      </c>
      <c r="N6364">
        <v>1.0748916660000001</v>
      </c>
      <c r="O6364">
        <v>0</v>
      </c>
      <c r="P6364">
        <v>0</v>
      </c>
      <c r="Q6364">
        <v>0</v>
      </c>
      <c r="R6364">
        <v>0</v>
      </c>
      <c r="S6364">
        <v>1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30.793596110754127</v>
      </c>
      <c r="AB6364">
        <v>0</v>
      </c>
      <c r="AC6364">
        <v>0</v>
      </c>
      <c r="AD6364">
        <v>0</v>
      </c>
      <c r="AE6364">
        <v>30.793596110754127</v>
      </c>
    </row>
    <row r="6365" spans="1:31" x14ac:dyDescent="0.25">
      <c r="A6365">
        <v>1820692</v>
      </c>
      <c r="B6365">
        <v>1</v>
      </c>
      <c r="C6365" t="s">
        <v>80</v>
      </c>
      <c r="D6365" t="s">
        <v>83</v>
      </c>
      <c r="E6365" t="s">
        <v>291</v>
      </c>
      <c r="F6365" t="s">
        <v>18317</v>
      </c>
      <c r="G6365" t="s">
        <v>256</v>
      </c>
      <c r="H6365" t="s">
        <v>134</v>
      </c>
      <c r="I6365" t="s">
        <v>135</v>
      </c>
      <c r="J6365" t="s">
        <v>136</v>
      </c>
      <c r="K6365" t="s">
        <v>159</v>
      </c>
      <c r="L6365" t="s">
        <v>18318</v>
      </c>
      <c r="M6365" t="s">
        <v>18319</v>
      </c>
      <c r="N6365">
        <v>7.6862583329999996</v>
      </c>
      <c r="O6365">
        <v>0</v>
      </c>
      <c r="P6365">
        <v>447</v>
      </c>
      <c r="Q6365">
        <v>0</v>
      </c>
      <c r="R6365">
        <v>0</v>
      </c>
      <c r="S6365">
        <v>0</v>
      </c>
      <c r="T6365">
        <v>21</v>
      </c>
      <c r="U6365">
        <v>0</v>
      </c>
      <c r="V6365">
        <v>0</v>
      </c>
      <c r="W6365">
        <v>0</v>
      </c>
      <c r="X6365">
        <v>814.47719987370726</v>
      </c>
      <c r="Y6365">
        <v>0</v>
      </c>
      <c r="Z6365">
        <v>0</v>
      </c>
      <c r="AA6365">
        <v>0</v>
      </c>
      <c r="AB6365">
        <v>25.216584565427301</v>
      </c>
      <c r="AC6365">
        <v>0</v>
      </c>
      <c r="AD6365">
        <v>0</v>
      </c>
      <c r="AE6365">
        <v>839.69378443913456</v>
      </c>
    </row>
    <row r="6366" spans="1:31" x14ac:dyDescent="0.25">
      <c r="A6366">
        <v>1820693</v>
      </c>
      <c r="B6366">
        <v>1</v>
      </c>
      <c r="C6366" t="s">
        <v>80</v>
      </c>
      <c r="D6366" t="s">
        <v>90</v>
      </c>
      <c r="E6366" t="s">
        <v>193</v>
      </c>
      <c r="F6366" t="s">
        <v>18320</v>
      </c>
      <c r="G6366" t="s">
        <v>263</v>
      </c>
      <c r="H6366" t="s">
        <v>134</v>
      </c>
      <c r="I6366" t="s">
        <v>135</v>
      </c>
      <c r="J6366" t="s">
        <v>136</v>
      </c>
      <c r="K6366" t="s">
        <v>159</v>
      </c>
      <c r="L6366" t="s">
        <v>18321</v>
      </c>
      <c r="M6366" t="s">
        <v>18322</v>
      </c>
      <c r="N6366">
        <v>1.426162777</v>
      </c>
      <c r="O6366">
        <v>0</v>
      </c>
      <c r="P6366">
        <v>108</v>
      </c>
      <c r="Q6366">
        <v>0</v>
      </c>
      <c r="R6366">
        <v>0</v>
      </c>
      <c r="S6366">
        <v>0</v>
      </c>
      <c r="T6366">
        <v>24</v>
      </c>
      <c r="U6366">
        <v>0</v>
      </c>
      <c r="V6366">
        <v>0</v>
      </c>
      <c r="W6366">
        <v>0</v>
      </c>
      <c r="X6366">
        <v>41.116180837973772</v>
      </c>
      <c r="Y6366">
        <v>0</v>
      </c>
      <c r="Z6366">
        <v>0</v>
      </c>
      <c r="AA6366">
        <v>0</v>
      </c>
      <c r="AB6366">
        <v>27.600595440283065</v>
      </c>
      <c r="AC6366">
        <v>0</v>
      </c>
      <c r="AD6366">
        <v>0</v>
      </c>
      <c r="AE6366">
        <v>68.716776278256845</v>
      </c>
    </row>
    <row r="6367" spans="1:31" x14ac:dyDescent="0.25">
      <c r="A6367">
        <v>1820695</v>
      </c>
      <c r="B6367">
        <v>1</v>
      </c>
      <c r="C6367" t="s">
        <v>80</v>
      </c>
      <c r="D6367" t="s">
        <v>104</v>
      </c>
      <c r="E6367" t="s">
        <v>193</v>
      </c>
      <c r="F6367" t="s">
        <v>18323</v>
      </c>
      <c r="G6367" t="s">
        <v>256</v>
      </c>
      <c r="H6367" t="s">
        <v>134</v>
      </c>
      <c r="I6367" t="s">
        <v>135</v>
      </c>
      <c r="J6367" t="s">
        <v>136</v>
      </c>
      <c r="K6367" t="s">
        <v>159</v>
      </c>
      <c r="L6367" t="s">
        <v>18324</v>
      </c>
      <c r="M6367" t="s">
        <v>18325</v>
      </c>
      <c r="N6367">
        <v>2.0069499999999998</v>
      </c>
      <c r="O6367">
        <v>0</v>
      </c>
      <c r="P6367">
        <v>13</v>
      </c>
      <c r="Q6367">
        <v>0</v>
      </c>
      <c r="R6367">
        <v>0</v>
      </c>
      <c r="S6367">
        <v>0</v>
      </c>
      <c r="T6367">
        <v>5</v>
      </c>
      <c r="U6367">
        <v>0</v>
      </c>
      <c r="V6367">
        <v>0</v>
      </c>
      <c r="W6367">
        <v>0</v>
      </c>
      <c r="X6367">
        <v>10.968374641839121</v>
      </c>
      <c r="Y6367">
        <v>0</v>
      </c>
      <c r="Z6367">
        <v>0</v>
      </c>
      <c r="AA6367">
        <v>0</v>
      </c>
      <c r="AB6367">
        <v>5.371814231415077</v>
      </c>
      <c r="AC6367">
        <v>0</v>
      </c>
      <c r="AD6367">
        <v>0</v>
      </c>
      <c r="AE6367">
        <v>16.340188873254199</v>
      </c>
    </row>
    <row r="6368" spans="1:31" x14ac:dyDescent="0.25">
      <c r="A6368">
        <v>1820696</v>
      </c>
      <c r="B6368">
        <v>1</v>
      </c>
      <c r="C6368" t="s">
        <v>80</v>
      </c>
      <c r="D6368" t="s">
        <v>107</v>
      </c>
      <c r="E6368" t="s">
        <v>193</v>
      </c>
      <c r="F6368" t="s">
        <v>18326</v>
      </c>
      <c r="G6368" t="s">
        <v>235</v>
      </c>
      <c r="H6368" t="s">
        <v>134</v>
      </c>
      <c r="I6368" t="s">
        <v>135</v>
      </c>
      <c r="J6368" t="s">
        <v>136</v>
      </c>
      <c r="K6368" t="s">
        <v>137</v>
      </c>
      <c r="L6368" t="s">
        <v>18327</v>
      </c>
      <c r="M6368" t="s">
        <v>18328</v>
      </c>
      <c r="N6368">
        <v>2.2833333329999999</v>
      </c>
      <c r="O6368">
        <v>0</v>
      </c>
      <c r="P6368">
        <v>14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2.9134640952090032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2.9134640952090032</v>
      </c>
    </row>
    <row r="6369" spans="1:31" x14ac:dyDescent="0.25">
      <c r="A6369">
        <v>1820698</v>
      </c>
      <c r="B6369">
        <v>1</v>
      </c>
      <c r="C6369" t="s">
        <v>80</v>
      </c>
      <c r="D6369" t="s">
        <v>83</v>
      </c>
      <c r="E6369" t="s">
        <v>291</v>
      </c>
      <c r="F6369" t="s">
        <v>18329</v>
      </c>
      <c r="G6369" t="s">
        <v>256</v>
      </c>
      <c r="H6369" t="s">
        <v>134</v>
      </c>
      <c r="I6369" t="s">
        <v>135</v>
      </c>
      <c r="J6369" t="s">
        <v>136</v>
      </c>
      <c r="K6369" t="s">
        <v>159</v>
      </c>
      <c r="L6369" t="s">
        <v>18330</v>
      </c>
      <c r="M6369" t="s">
        <v>18331</v>
      </c>
      <c r="N6369">
        <v>3.0778694440000001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21</v>
      </c>
      <c r="U6369">
        <v>0</v>
      </c>
      <c r="V6369">
        <v>2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50.045431526641295</v>
      </c>
      <c r="AC6369">
        <v>0</v>
      </c>
      <c r="AD6369">
        <v>8.3647825086441294</v>
      </c>
      <c r="AE6369">
        <v>58.410214035285421</v>
      </c>
    </row>
    <row r="6370" spans="1:31" x14ac:dyDescent="0.25">
      <c r="A6370">
        <v>1820699</v>
      </c>
      <c r="B6370">
        <v>1</v>
      </c>
      <c r="C6370" t="s">
        <v>80</v>
      </c>
      <c r="D6370" t="s">
        <v>93</v>
      </c>
      <c r="E6370" t="s">
        <v>193</v>
      </c>
      <c r="F6370" t="s">
        <v>18332</v>
      </c>
      <c r="G6370" t="s">
        <v>263</v>
      </c>
      <c r="H6370" t="s">
        <v>134</v>
      </c>
      <c r="I6370" t="s">
        <v>135</v>
      </c>
      <c r="J6370" t="s">
        <v>136</v>
      </c>
      <c r="K6370" t="s">
        <v>159</v>
      </c>
      <c r="L6370" t="s">
        <v>18333</v>
      </c>
      <c r="M6370" t="s">
        <v>18334</v>
      </c>
      <c r="N6370">
        <v>0.59851277700000005</v>
      </c>
      <c r="O6370">
        <v>0</v>
      </c>
      <c r="P6370">
        <v>195</v>
      </c>
      <c r="Q6370">
        <v>0</v>
      </c>
      <c r="R6370">
        <v>0</v>
      </c>
      <c r="S6370">
        <v>0</v>
      </c>
      <c r="T6370">
        <v>21</v>
      </c>
      <c r="U6370">
        <v>0</v>
      </c>
      <c r="V6370">
        <v>0</v>
      </c>
      <c r="W6370">
        <v>0</v>
      </c>
      <c r="X6370">
        <v>21.746105766391445</v>
      </c>
      <c r="Y6370">
        <v>0</v>
      </c>
      <c r="Z6370">
        <v>0</v>
      </c>
      <c r="AA6370">
        <v>0</v>
      </c>
      <c r="AB6370">
        <v>7.4262078720372182</v>
      </c>
      <c r="AC6370">
        <v>0</v>
      </c>
      <c r="AD6370">
        <v>0</v>
      </c>
      <c r="AE6370">
        <v>29.172313638428662</v>
      </c>
    </row>
    <row r="6371" spans="1:31" x14ac:dyDescent="0.25">
      <c r="A6371">
        <v>1820700</v>
      </c>
      <c r="B6371">
        <v>1</v>
      </c>
      <c r="C6371" t="s">
        <v>80</v>
      </c>
      <c r="D6371" t="s">
        <v>83</v>
      </c>
      <c r="E6371" t="s">
        <v>146</v>
      </c>
      <c r="F6371" t="s">
        <v>18335</v>
      </c>
      <c r="G6371" t="s">
        <v>256</v>
      </c>
      <c r="H6371" t="s">
        <v>143</v>
      </c>
      <c r="I6371" t="s">
        <v>135</v>
      </c>
      <c r="J6371" t="s">
        <v>136</v>
      </c>
      <c r="K6371" t="s">
        <v>159</v>
      </c>
      <c r="L6371" t="s">
        <v>18336</v>
      </c>
      <c r="M6371" t="s">
        <v>18337</v>
      </c>
      <c r="N6371">
        <v>1.8872222219999999</v>
      </c>
      <c r="O6371">
        <v>0</v>
      </c>
      <c r="P6371">
        <v>23</v>
      </c>
      <c r="Q6371">
        <v>0</v>
      </c>
      <c r="R6371">
        <v>0</v>
      </c>
      <c r="S6371">
        <v>8</v>
      </c>
      <c r="T6371">
        <v>312</v>
      </c>
      <c r="U6371">
        <v>4</v>
      </c>
      <c r="V6371">
        <v>10</v>
      </c>
      <c r="W6371">
        <v>0</v>
      </c>
      <c r="X6371">
        <v>7.9715947037185391</v>
      </c>
      <c r="Y6371">
        <v>0</v>
      </c>
      <c r="Z6371">
        <v>0</v>
      </c>
      <c r="AA6371">
        <v>371.25853332020586</v>
      </c>
      <c r="AB6371">
        <v>284.71281602317964</v>
      </c>
      <c r="AC6371">
        <v>473.85174907261342</v>
      </c>
      <c r="AD6371">
        <v>37.707269957119657</v>
      </c>
      <c r="AE6371">
        <v>1175.5019630768372</v>
      </c>
    </row>
    <row r="6372" spans="1:31" x14ac:dyDescent="0.25">
      <c r="A6372">
        <v>1820702</v>
      </c>
      <c r="B6372">
        <v>1</v>
      </c>
      <c r="C6372" t="s">
        <v>80</v>
      </c>
      <c r="D6372" t="s">
        <v>83</v>
      </c>
      <c r="E6372" t="s">
        <v>291</v>
      </c>
      <c r="F6372" t="s">
        <v>18338</v>
      </c>
      <c r="G6372" t="s">
        <v>256</v>
      </c>
      <c r="H6372" t="s">
        <v>134</v>
      </c>
      <c r="I6372" t="s">
        <v>135</v>
      </c>
      <c r="J6372" t="s">
        <v>136</v>
      </c>
      <c r="K6372" t="s">
        <v>159</v>
      </c>
      <c r="L6372" t="s">
        <v>18339</v>
      </c>
      <c r="M6372" t="s">
        <v>18340</v>
      </c>
      <c r="N6372">
        <v>3.1008333330000002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15</v>
      </c>
      <c r="U6372">
        <v>0</v>
      </c>
      <c r="V6372">
        <v>2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72.047230841418823</v>
      </c>
      <c r="AC6372">
        <v>0</v>
      </c>
      <c r="AD6372">
        <v>114.26143200915502</v>
      </c>
      <c r="AE6372">
        <v>186.30866285057385</v>
      </c>
    </row>
    <row r="6373" spans="1:31" x14ac:dyDescent="0.25">
      <c r="A6373">
        <v>1820703</v>
      </c>
      <c r="B6373">
        <v>1</v>
      </c>
      <c r="C6373" t="s">
        <v>80</v>
      </c>
      <c r="D6373" t="s">
        <v>109</v>
      </c>
      <c r="E6373" t="s">
        <v>193</v>
      </c>
      <c r="F6373" t="s">
        <v>18341</v>
      </c>
      <c r="G6373" t="s">
        <v>1987</v>
      </c>
      <c r="H6373" t="s">
        <v>134</v>
      </c>
      <c r="I6373" t="s">
        <v>135</v>
      </c>
      <c r="J6373" t="s">
        <v>136</v>
      </c>
      <c r="K6373" t="s">
        <v>137</v>
      </c>
      <c r="L6373" t="s">
        <v>18342</v>
      </c>
      <c r="M6373" t="s">
        <v>18343</v>
      </c>
      <c r="N6373">
        <v>3.315833333</v>
      </c>
      <c r="O6373">
        <v>0</v>
      </c>
      <c r="P6373">
        <v>13</v>
      </c>
      <c r="Q6373">
        <v>0</v>
      </c>
      <c r="R6373">
        <v>0</v>
      </c>
      <c r="S6373">
        <v>0</v>
      </c>
      <c r="T6373">
        <v>7</v>
      </c>
      <c r="U6373">
        <v>0</v>
      </c>
      <c r="V6373">
        <v>0</v>
      </c>
      <c r="W6373">
        <v>0</v>
      </c>
      <c r="X6373">
        <v>6.0070695956364464</v>
      </c>
      <c r="Y6373">
        <v>0</v>
      </c>
      <c r="Z6373">
        <v>0</v>
      </c>
      <c r="AA6373">
        <v>0</v>
      </c>
      <c r="AB6373">
        <v>10.857506561545414</v>
      </c>
      <c r="AC6373">
        <v>0</v>
      </c>
      <c r="AD6373">
        <v>0</v>
      </c>
      <c r="AE6373">
        <v>16.864576157181858</v>
      </c>
    </row>
    <row r="6374" spans="1:31" x14ac:dyDescent="0.25">
      <c r="A6374">
        <v>1820705</v>
      </c>
      <c r="B6374">
        <v>1</v>
      </c>
      <c r="C6374" t="s">
        <v>80</v>
      </c>
      <c r="D6374" t="s">
        <v>93</v>
      </c>
      <c r="E6374" t="s">
        <v>131</v>
      </c>
      <c r="F6374" t="s">
        <v>18344</v>
      </c>
      <c r="G6374" t="s">
        <v>133</v>
      </c>
      <c r="H6374" t="s">
        <v>134</v>
      </c>
      <c r="I6374" t="s">
        <v>135</v>
      </c>
      <c r="J6374" t="s">
        <v>136</v>
      </c>
      <c r="K6374" t="s">
        <v>137</v>
      </c>
      <c r="L6374" t="s">
        <v>18345</v>
      </c>
      <c r="M6374" t="s">
        <v>18346</v>
      </c>
      <c r="N6374">
        <v>13.386388888000001</v>
      </c>
      <c r="O6374">
        <v>0</v>
      </c>
      <c r="P6374">
        <v>13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37.883298883269539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37.883298883269539</v>
      </c>
    </row>
    <row r="6375" spans="1:31" x14ac:dyDescent="0.25">
      <c r="A6375">
        <v>1820707</v>
      </c>
      <c r="B6375">
        <v>1</v>
      </c>
      <c r="C6375" t="s">
        <v>80</v>
      </c>
      <c r="D6375" t="s">
        <v>93</v>
      </c>
      <c r="E6375" t="s">
        <v>131</v>
      </c>
      <c r="F6375" t="s">
        <v>18347</v>
      </c>
      <c r="G6375" t="s">
        <v>133</v>
      </c>
      <c r="H6375" t="s">
        <v>134</v>
      </c>
      <c r="I6375" t="s">
        <v>135</v>
      </c>
      <c r="J6375" t="s">
        <v>136</v>
      </c>
      <c r="K6375" t="s">
        <v>137</v>
      </c>
      <c r="L6375" t="s">
        <v>18348</v>
      </c>
      <c r="M6375" t="s">
        <v>18349</v>
      </c>
      <c r="N6375">
        <v>11.860555554999999</v>
      </c>
      <c r="O6375">
        <v>0</v>
      </c>
      <c r="P6375">
        <v>8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17.64232302864955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17.64232302864955</v>
      </c>
    </row>
    <row r="6376" spans="1:31" x14ac:dyDescent="0.25">
      <c r="A6376">
        <v>1820711</v>
      </c>
      <c r="B6376">
        <v>1</v>
      </c>
      <c r="C6376" t="s">
        <v>80</v>
      </c>
      <c r="D6376" t="s">
        <v>88</v>
      </c>
      <c r="E6376" t="s">
        <v>339</v>
      </c>
      <c r="F6376" t="s">
        <v>18350</v>
      </c>
      <c r="G6376" t="s">
        <v>2366</v>
      </c>
      <c r="H6376" t="s">
        <v>143</v>
      </c>
      <c r="I6376" t="s">
        <v>135</v>
      </c>
      <c r="J6376" t="s">
        <v>136</v>
      </c>
      <c r="K6376" t="s">
        <v>137</v>
      </c>
      <c r="L6376" t="s">
        <v>18351</v>
      </c>
      <c r="M6376" t="s">
        <v>18352</v>
      </c>
      <c r="N6376">
        <v>1.789722222</v>
      </c>
      <c r="O6376">
        <v>0</v>
      </c>
      <c r="P6376">
        <v>138</v>
      </c>
      <c r="Q6376">
        <v>0</v>
      </c>
      <c r="R6376">
        <v>0</v>
      </c>
      <c r="S6376">
        <v>2</v>
      </c>
      <c r="T6376">
        <v>1</v>
      </c>
      <c r="U6376">
        <v>0</v>
      </c>
      <c r="V6376">
        <v>0</v>
      </c>
      <c r="W6376">
        <v>0</v>
      </c>
      <c r="X6376">
        <v>111.26207655101045</v>
      </c>
      <c r="Y6376">
        <v>0</v>
      </c>
      <c r="Z6376">
        <v>0</v>
      </c>
      <c r="AA6376">
        <v>202.8888348088567</v>
      </c>
      <c r="AB6376">
        <v>1.7474328466018332</v>
      </c>
      <c r="AC6376">
        <v>0</v>
      </c>
      <c r="AD6376">
        <v>0</v>
      </c>
      <c r="AE6376">
        <v>315.89834420646901</v>
      </c>
    </row>
    <row r="6377" spans="1:31" x14ac:dyDescent="0.25">
      <c r="A6377">
        <v>1820714</v>
      </c>
      <c r="B6377">
        <v>1</v>
      </c>
      <c r="C6377" t="s">
        <v>80</v>
      </c>
      <c r="D6377" t="s">
        <v>100</v>
      </c>
      <c r="E6377" t="s">
        <v>176</v>
      </c>
      <c r="F6377" t="s">
        <v>11302</v>
      </c>
      <c r="G6377" t="s">
        <v>142</v>
      </c>
      <c r="H6377" t="s">
        <v>143</v>
      </c>
      <c r="I6377" t="s">
        <v>135</v>
      </c>
      <c r="J6377" t="s">
        <v>136</v>
      </c>
      <c r="K6377" t="s">
        <v>137</v>
      </c>
      <c r="L6377" t="s">
        <v>18353</v>
      </c>
      <c r="M6377" t="s">
        <v>18354</v>
      </c>
      <c r="N6377">
        <v>8.5833332999999998E-2</v>
      </c>
      <c r="O6377">
        <v>1</v>
      </c>
      <c r="P6377">
        <v>1306</v>
      </c>
      <c r="Q6377">
        <v>15</v>
      </c>
      <c r="R6377">
        <v>156</v>
      </c>
      <c r="S6377">
        <v>29</v>
      </c>
      <c r="T6377">
        <v>104</v>
      </c>
      <c r="U6377">
        <v>2</v>
      </c>
      <c r="V6377">
        <v>0</v>
      </c>
      <c r="W6377">
        <v>3.1561644976073333E-2</v>
      </c>
      <c r="X6377">
        <v>36.939489226683598</v>
      </c>
      <c r="Y6377">
        <v>1.7429411992465023</v>
      </c>
      <c r="Z6377">
        <v>7.5248162534342589</v>
      </c>
      <c r="AA6377">
        <v>12.366744164733023</v>
      </c>
      <c r="AB6377">
        <v>5.305265339756458</v>
      </c>
      <c r="AC6377">
        <v>5.276916085495909</v>
      </c>
      <c r="AD6377">
        <v>0</v>
      </c>
      <c r="AE6377">
        <v>69.187733914325818</v>
      </c>
    </row>
    <row r="6378" spans="1:31" x14ac:dyDescent="0.25">
      <c r="A6378">
        <v>1820715</v>
      </c>
      <c r="B6378">
        <v>1</v>
      </c>
      <c r="C6378" t="s">
        <v>80</v>
      </c>
      <c r="D6378" t="s">
        <v>106</v>
      </c>
      <c r="E6378" t="s">
        <v>140</v>
      </c>
      <c r="F6378" t="s">
        <v>18355</v>
      </c>
      <c r="G6378" t="s">
        <v>142</v>
      </c>
      <c r="H6378" t="s">
        <v>143</v>
      </c>
      <c r="I6378" t="s">
        <v>135</v>
      </c>
      <c r="J6378" t="s">
        <v>136</v>
      </c>
      <c r="K6378" t="s">
        <v>137</v>
      </c>
      <c r="L6378" t="s">
        <v>18356</v>
      </c>
      <c r="M6378" t="s">
        <v>18357</v>
      </c>
      <c r="N6378">
        <v>0.87305555499999998</v>
      </c>
      <c r="O6378">
        <v>0</v>
      </c>
      <c r="P6378">
        <v>0</v>
      </c>
      <c r="Q6378">
        <v>33</v>
      </c>
      <c r="R6378">
        <v>85</v>
      </c>
      <c r="S6378">
        <v>8</v>
      </c>
      <c r="T6378">
        <v>7</v>
      </c>
      <c r="U6378">
        <v>0</v>
      </c>
      <c r="V6378">
        <v>0</v>
      </c>
      <c r="W6378">
        <v>0</v>
      </c>
      <c r="X6378">
        <v>0</v>
      </c>
      <c r="Y6378">
        <v>62.70229807183555</v>
      </c>
      <c r="Z6378">
        <v>34.714188659759984</v>
      </c>
      <c r="AA6378">
        <v>22.679593321724354</v>
      </c>
      <c r="AB6378">
        <v>13.207361112309339</v>
      </c>
      <c r="AC6378">
        <v>0</v>
      </c>
      <c r="AD6378">
        <v>0</v>
      </c>
      <c r="AE6378">
        <v>133.30344116562924</v>
      </c>
    </row>
    <row r="6379" spans="1:31" x14ac:dyDescent="0.25">
      <c r="A6379">
        <v>1820776</v>
      </c>
      <c r="B6379">
        <v>1</v>
      </c>
      <c r="C6379" t="s">
        <v>80</v>
      </c>
      <c r="D6379" t="s">
        <v>82</v>
      </c>
      <c r="E6379" t="s">
        <v>176</v>
      </c>
      <c r="F6379" t="s">
        <v>18358</v>
      </c>
      <c r="G6379" t="s">
        <v>148</v>
      </c>
      <c r="H6379" t="s">
        <v>143</v>
      </c>
      <c r="I6379" t="s">
        <v>135</v>
      </c>
      <c r="J6379" t="s">
        <v>3</v>
      </c>
      <c r="K6379" t="s">
        <v>137</v>
      </c>
      <c r="L6379" t="s">
        <v>18359</v>
      </c>
      <c r="M6379" t="s">
        <v>18360</v>
      </c>
      <c r="N6379">
        <v>0.94527777700000004</v>
      </c>
      <c r="O6379">
        <v>0</v>
      </c>
      <c r="P6379">
        <v>2888</v>
      </c>
      <c r="Q6379">
        <v>0</v>
      </c>
      <c r="R6379">
        <v>0</v>
      </c>
      <c r="S6379">
        <v>3</v>
      </c>
      <c r="T6379">
        <v>573</v>
      </c>
      <c r="U6379">
        <v>0</v>
      </c>
      <c r="V6379">
        <v>2</v>
      </c>
      <c r="W6379">
        <v>0</v>
      </c>
      <c r="X6379">
        <v>722.84884045611955</v>
      </c>
      <c r="Y6379">
        <v>0</v>
      </c>
      <c r="Z6379">
        <v>0</v>
      </c>
      <c r="AA6379">
        <v>1211.8364746502909</v>
      </c>
      <c r="AB6379">
        <v>203.70458784258906</v>
      </c>
      <c r="AC6379">
        <v>0</v>
      </c>
      <c r="AD6379">
        <v>71.271093027070265</v>
      </c>
      <c r="AE6379">
        <v>2209.6609959760699</v>
      </c>
    </row>
    <row r="6380" spans="1:31" x14ac:dyDescent="0.25">
      <c r="A6380">
        <v>1820785</v>
      </c>
      <c r="B6380">
        <v>1</v>
      </c>
      <c r="C6380" t="s">
        <v>81</v>
      </c>
      <c r="D6380" t="s">
        <v>124</v>
      </c>
      <c r="E6380" t="s">
        <v>131</v>
      </c>
      <c r="F6380" t="s">
        <v>18361</v>
      </c>
      <c r="G6380" t="s">
        <v>231</v>
      </c>
      <c r="H6380" t="s">
        <v>134</v>
      </c>
      <c r="I6380" t="s">
        <v>135</v>
      </c>
      <c r="J6380" t="s">
        <v>136</v>
      </c>
      <c r="K6380" t="s">
        <v>137</v>
      </c>
      <c r="L6380" t="s">
        <v>18362</v>
      </c>
      <c r="M6380" t="s">
        <v>18363</v>
      </c>
      <c r="N6380">
        <v>1.0205555550000001</v>
      </c>
      <c r="O6380">
        <v>0</v>
      </c>
      <c r="P6380">
        <v>1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0.25747409863100001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0.25747409863100001</v>
      </c>
    </row>
    <row r="6381" spans="1:31" x14ac:dyDescent="0.25">
      <c r="A6381">
        <v>1820786</v>
      </c>
      <c r="B6381">
        <v>1</v>
      </c>
      <c r="C6381" t="s">
        <v>80</v>
      </c>
      <c r="D6381" t="s">
        <v>100</v>
      </c>
      <c r="E6381" t="s">
        <v>291</v>
      </c>
      <c r="F6381" t="s">
        <v>18364</v>
      </c>
      <c r="G6381" t="s">
        <v>424</v>
      </c>
      <c r="H6381" t="s">
        <v>134</v>
      </c>
      <c r="I6381" t="s">
        <v>135</v>
      </c>
      <c r="J6381" t="s">
        <v>136</v>
      </c>
      <c r="K6381" t="s">
        <v>137</v>
      </c>
      <c r="L6381" t="s">
        <v>18365</v>
      </c>
      <c r="M6381" t="s">
        <v>18366</v>
      </c>
      <c r="N6381">
        <v>3.804444444</v>
      </c>
      <c r="O6381">
        <v>0</v>
      </c>
      <c r="P6381">
        <v>447</v>
      </c>
      <c r="Q6381">
        <v>0</v>
      </c>
      <c r="R6381">
        <v>3</v>
      </c>
      <c r="S6381">
        <v>0</v>
      </c>
      <c r="T6381">
        <v>52</v>
      </c>
      <c r="U6381">
        <v>0</v>
      </c>
      <c r="V6381">
        <v>0</v>
      </c>
      <c r="W6381">
        <v>0</v>
      </c>
      <c r="X6381">
        <v>285.99035393095056</v>
      </c>
      <c r="Y6381">
        <v>0</v>
      </c>
      <c r="Z6381">
        <v>3.0576964347763966</v>
      </c>
      <c r="AA6381">
        <v>0</v>
      </c>
      <c r="AB6381">
        <v>128.32386232039769</v>
      </c>
      <c r="AC6381">
        <v>0</v>
      </c>
      <c r="AD6381">
        <v>0</v>
      </c>
      <c r="AE6381">
        <v>417.37191268612469</v>
      </c>
    </row>
    <row r="6382" spans="1:31" x14ac:dyDescent="0.25">
      <c r="A6382">
        <v>1820791</v>
      </c>
      <c r="B6382">
        <v>1</v>
      </c>
      <c r="C6382" t="s">
        <v>81</v>
      </c>
      <c r="D6382" t="s">
        <v>118</v>
      </c>
      <c r="E6382" t="s">
        <v>146</v>
      </c>
      <c r="F6382" t="s">
        <v>18367</v>
      </c>
      <c r="G6382" t="s">
        <v>170</v>
      </c>
      <c r="H6382" t="s">
        <v>143</v>
      </c>
      <c r="I6382" t="s">
        <v>135</v>
      </c>
      <c r="J6382" t="s">
        <v>136</v>
      </c>
      <c r="K6382" t="s">
        <v>137</v>
      </c>
      <c r="L6382" t="s">
        <v>18368</v>
      </c>
      <c r="M6382" t="s">
        <v>18369</v>
      </c>
      <c r="N6382">
        <v>3.341111111</v>
      </c>
      <c r="O6382">
        <v>0</v>
      </c>
      <c r="P6382">
        <v>334</v>
      </c>
      <c r="Q6382">
        <v>0</v>
      </c>
      <c r="R6382">
        <v>5</v>
      </c>
      <c r="S6382">
        <v>0</v>
      </c>
      <c r="T6382">
        <v>39</v>
      </c>
      <c r="U6382">
        <v>0</v>
      </c>
      <c r="V6382">
        <v>0</v>
      </c>
      <c r="W6382">
        <v>0</v>
      </c>
      <c r="X6382">
        <v>198.38031070130742</v>
      </c>
      <c r="Y6382">
        <v>0</v>
      </c>
      <c r="Z6382">
        <v>3.043338188403141</v>
      </c>
      <c r="AA6382">
        <v>0</v>
      </c>
      <c r="AB6382">
        <v>26.206030532634198</v>
      </c>
      <c r="AC6382">
        <v>0</v>
      </c>
      <c r="AD6382">
        <v>0</v>
      </c>
      <c r="AE6382">
        <v>227.62967942234476</v>
      </c>
    </row>
    <row r="6383" spans="1:31" x14ac:dyDescent="0.25">
      <c r="A6383">
        <v>1820792</v>
      </c>
      <c r="B6383">
        <v>1</v>
      </c>
      <c r="C6383" t="s">
        <v>80</v>
      </c>
      <c r="D6383" t="s">
        <v>105</v>
      </c>
      <c r="E6383" t="s">
        <v>140</v>
      </c>
      <c r="F6383" t="s">
        <v>18370</v>
      </c>
      <c r="G6383" t="s">
        <v>256</v>
      </c>
      <c r="H6383" t="s">
        <v>143</v>
      </c>
      <c r="I6383" t="s">
        <v>135</v>
      </c>
      <c r="J6383" t="s">
        <v>136</v>
      </c>
      <c r="K6383" t="s">
        <v>159</v>
      </c>
      <c r="L6383" t="s">
        <v>18371</v>
      </c>
      <c r="M6383" t="s">
        <v>18372</v>
      </c>
      <c r="N6383">
        <v>8.0091666660000005</v>
      </c>
      <c r="O6383">
        <v>0</v>
      </c>
      <c r="P6383">
        <v>40</v>
      </c>
      <c r="Q6383">
        <v>0</v>
      </c>
      <c r="R6383">
        <v>5</v>
      </c>
      <c r="S6383">
        <v>1</v>
      </c>
      <c r="T6383">
        <v>28</v>
      </c>
      <c r="U6383">
        <v>0</v>
      </c>
      <c r="V6383">
        <v>0</v>
      </c>
      <c r="W6383">
        <v>0</v>
      </c>
      <c r="X6383">
        <v>81.017581318919596</v>
      </c>
      <c r="Y6383">
        <v>0</v>
      </c>
      <c r="Z6383">
        <v>9.0612033488032608</v>
      </c>
      <c r="AA6383">
        <v>5.4806521108713726</v>
      </c>
      <c r="AB6383">
        <v>244.87684304232911</v>
      </c>
      <c r="AC6383">
        <v>0</v>
      </c>
      <c r="AD6383">
        <v>0</v>
      </c>
      <c r="AE6383">
        <v>340.43627982092335</v>
      </c>
    </row>
    <row r="6384" spans="1:31" x14ac:dyDescent="0.25">
      <c r="A6384">
        <v>1820793</v>
      </c>
      <c r="B6384">
        <v>1</v>
      </c>
      <c r="C6384" t="s">
        <v>80</v>
      </c>
      <c r="D6384" t="s">
        <v>83</v>
      </c>
      <c r="E6384" t="s">
        <v>131</v>
      </c>
      <c r="F6384" t="s">
        <v>18373</v>
      </c>
      <c r="G6384" t="s">
        <v>133</v>
      </c>
      <c r="H6384" t="s">
        <v>134</v>
      </c>
      <c r="I6384" t="s">
        <v>135</v>
      </c>
      <c r="J6384" t="s">
        <v>136</v>
      </c>
      <c r="K6384" t="s">
        <v>137</v>
      </c>
      <c r="L6384" t="s">
        <v>18374</v>
      </c>
      <c r="M6384" t="s">
        <v>18375</v>
      </c>
      <c r="N6384">
        <v>2.4811111110000001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0.1321460696034889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0.1321460696034889</v>
      </c>
    </row>
    <row r="6385" spans="1:31" x14ac:dyDescent="0.25">
      <c r="A6385">
        <v>1820795</v>
      </c>
      <c r="B6385">
        <v>1</v>
      </c>
      <c r="C6385" t="s">
        <v>81</v>
      </c>
      <c r="D6385" t="s">
        <v>113</v>
      </c>
      <c r="E6385" t="s">
        <v>140</v>
      </c>
      <c r="F6385" t="s">
        <v>18376</v>
      </c>
      <c r="G6385" t="s">
        <v>142</v>
      </c>
      <c r="H6385" t="s">
        <v>143</v>
      </c>
      <c r="I6385" t="s">
        <v>135</v>
      </c>
      <c r="J6385" t="s">
        <v>136</v>
      </c>
      <c r="K6385" t="s">
        <v>137</v>
      </c>
      <c r="L6385" t="s">
        <v>18377</v>
      </c>
      <c r="M6385" t="s">
        <v>18378</v>
      </c>
      <c r="N6385">
        <v>1.866666666</v>
      </c>
      <c r="O6385">
        <v>0</v>
      </c>
      <c r="P6385">
        <v>0</v>
      </c>
      <c r="Q6385">
        <v>6</v>
      </c>
      <c r="R6385">
        <v>0</v>
      </c>
      <c r="S6385">
        <v>4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63.638285661577619</v>
      </c>
      <c r="Z6385">
        <v>0</v>
      </c>
      <c r="AA6385">
        <v>23.416392422307855</v>
      </c>
      <c r="AB6385">
        <v>0</v>
      </c>
      <c r="AC6385">
        <v>0</v>
      </c>
      <c r="AD6385">
        <v>0</v>
      </c>
      <c r="AE6385">
        <v>87.054678083885477</v>
      </c>
    </row>
    <row r="6386" spans="1:31" x14ac:dyDescent="0.25">
      <c r="A6386">
        <v>1820797</v>
      </c>
      <c r="B6386">
        <v>1</v>
      </c>
      <c r="C6386" t="s">
        <v>81</v>
      </c>
      <c r="D6386" t="s">
        <v>112</v>
      </c>
      <c r="E6386" t="s">
        <v>146</v>
      </c>
      <c r="F6386" t="s">
        <v>18379</v>
      </c>
      <c r="G6386" t="s">
        <v>170</v>
      </c>
      <c r="H6386" t="s">
        <v>143</v>
      </c>
      <c r="I6386" t="s">
        <v>135</v>
      </c>
      <c r="J6386" t="s">
        <v>136</v>
      </c>
      <c r="K6386" t="s">
        <v>137</v>
      </c>
      <c r="L6386" t="s">
        <v>18380</v>
      </c>
      <c r="M6386" t="s">
        <v>18381</v>
      </c>
      <c r="N6386">
        <v>2.9422222219999998</v>
      </c>
      <c r="O6386">
        <v>0</v>
      </c>
      <c r="P6386">
        <v>1</v>
      </c>
      <c r="Q6386">
        <v>0</v>
      </c>
      <c r="R6386">
        <v>17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3.138966286090711</v>
      </c>
      <c r="AA6386">
        <v>0</v>
      </c>
      <c r="AB6386">
        <v>0</v>
      </c>
      <c r="AC6386">
        <v>0</v>
      </c>
      <c r="AD6386">
        <v>0</v>
      </c>
      <c r="AE6386">
        <v>3.138966286090711</v>
      </c>
    </row>
    <row r="6387" spans="1:31" x14ac:dyDescent="0.25">
      <c r="A6387">
        <v>1820802</v>
      </c>
      <c r="B6387">
        <v>1</v>
      </c>
      <c r="C6387" t="s">
        <v>80</v>
      </c>
      <c r="D6387" t="s">
        <v>104</v>
      </c>
      <c r="E6387" t="s">
        <v>140</v>
      </c>
      <c r="F6387" t="s">
        <v>2216</v>
      </c>
      <c r="G6387" t="s">
        <v>142</v>
      </c>
      <c r="H6387" t="s">
        <v>143</v>
      </c>
      <c r="I6387" t="s">
        <v>135</v>
      </c>
      <c r="J6387" t="s">
        <v>136</v>
      </c>
      <c r="K6387" t="s">
        <v>137</v>
      </c>
      <c r="L6387" t="s">
        <v>18382</v>
      </c>
      <c r="M6387" t="s">
        <v>18383</v>
      </c>
      <c r="N6387">
        <v>2.048611111</v>
      </c>
      <c r="O6387">
        <v>0</v>
      </c>
      <c r="P6387">
        <v>250</v>
      </c>
      <c r="Q6387">
        <v>3</v>
      </c>
      <c r="R6387">
        <v>12</v>
      </c>
      <c r="S6387">
        <v>1</v>
      </c>
      <c r="T6387">
        <v>20</v>
      </c>
      <c r="U6387">
        <v>1</v>
      </c>
      <c r="V6387">
        <v>0</v>
      </c>
      <c r="W6387">
        <v>0</v>
      </c>
      <c r="X6387">
        <v>120.57420909916355</v>
      </c>
      <c r="Y6387">
        <v>140.1699665604358</v>
      </c>
      <c r="Z6387">
        <v>5.1090024586676641</v>
      </c>
      <c r="AA6387">
        <v>48.112171576942629</v>
      </c>
      <c r="AB6387">
        <v>14.778168971206249</v>
      </c>
      <c r="AC6387">
        <v>102.23277448045789</v>
      </c>
      <c r="AD6387">
        <v>0</v>
      </c>
      <c r="AE6387">
        <v>430.97629314687379</v>
      </c>
    </row>
    <row r="6388" spans="1:31" x14ac:dyDescent="0.25">
      <c r="A6388">
        <v>1820805</v>
      </c>
      <c r="B6388">
        <v>1</v>
      </c>
      <c r="C6388" t="s">
        <v>81</v>
      </c>
      <c r="D6388" t="s">
        <v>125</v>
      </c>
      <c r="E6388" t="s">
        <v>131</v>
      </c>
      <c r="F6388" t="s">
        <v>18384</v>
      </c>
      <c r="G6388" t="s">
        <v>231</v>
      </c>
      <c r="H6388" t="s">
        <v>134</v>
      </c>
      <c r="I6388" t="s">
        <v>135</v>
      </c>
      <c r="J6388" t="s">
        <v>136</v>
      </c>
      <c r="K6388" t="s">
        <v>137</v>
      </c>
      <c r="L6388" t="s">
        <v>18385</v>
      </c>
      <c r="M6388" t="s">
        <v>18386</v>
      </c>
      <c r="N6388">
        <v>2.5780555550000002</v>
      </c>
      <c r="O6388">
        <v>0</v>
      </c>
      <c r="P6388">
        <v>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0.70955975207736011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0.70955975207736011</v>
      </c>
    </row>
    <row r="6389" spans="1:31" x14ac:dyDescent="0.25">
      <c r="A6389">
        <v>1820828</v>
      </c>
      <c r="B6389">
        <v>1</v>
      </c>
      <c r="C6389" t="s">
        <v>80</v>
      </c>
      <c r="D6389" t="s">
        <v>94</v>
      </c>
      <c r="E6389" t="s">
        <v>131</v>
      </c>
      <c r="F6389" t="s">
        <v>18387</v>
      </c>
      <c r="G6389" t="s">
        <v>231</v>
      </c>
      <c r="H6389" t="s">
        <v>134</v>
      </c>
      <c r="I6389" t="s">
        <v>135</v>
      </c>
      <c r="J6389" t="s">
        <v>136</v>
      </c>
      <c r="K6389" t="s">
        <v>137</v>
      </c>
      <c r="L6389" t="s">
        <v>18388</v>
      </c>
      <c r="M6389" t="s">
        <v>18389</v>
      </c>
      <c r="N6389">
        <v>4.6675000000000004</v>
      </c>
      <c r="O6389">
        <v>0</v>
      </c>
      <c r="P6389">
        <v>0</v>
      </c>
      <c r="Q6389">
        <v>0</v>
      </c>
      <c r="R6389">
        <v>1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1.9067402292277529</v>
      </c>
      <c r="AA6389">
        <v>0</v>
      </c>
      <c r="AB6389">
        <v>0</v>
      </c>
      <c r="AC6389">
        <v>0</v>
      </c>
      <c r="AD6389">
        <v>0</v>
      </c>
      <c r="AE6389">
        <v>1.9067402292277529</v>
      </c>
    </row>
    <row r="6390" spans="1:31" x14ac:dyDescent="0.25">
      <c r="A6390">
        <v>1820834</v>
      </c>
      <c r="B6390">
        <v>1</v>
      </c>
      <c r="C6390" t="s">
        <v>80</v>
      </c>
      <c r="D6390" t="s">
        <v>90</v>
      </c>
      <c r="E6390" t="s">
        <v>193</v>
      </c>
      <c r="F6390" t="s">
        <v>18390</v>
      </c>
      <c r="G6390" t="s">
        <v>235</v>
      </c>
      <c r="H6390" t="s">
        <v>134</v>
      </c>
      <c r="I6390" t="s">
        <v>135</v>
      </c>
      <c r="J6390" t="s">
        <v>136</v>
      </c>
      <c r="K6390" t="s">
        <v>137</v>
      </c>
      <c r="L6390" t="s">
        <v>18391</v>
      </c>
      <c r="M6390" t="s">
        <v>18392</v>
      </c>
      <c r="N6390">
        <v>1.001944444</v>
      </c>
      <c r="O6390">
        <v>0</v>
      </c>
      <c r="P6390">
        <v>216</v>
      </c>
      <c r="Q6390">
        <v>0</v>
      </c>
      <c r="R6390">
        <v>0</v>
      </c>
      <c r="S6390">
        <v>0</v>
      </c>
      <c r="T6390">
        <v>16</v>
      </c>
      <c r="U6390">
        <v>0</v>
      </c>
      <c r="V6390">
        <v>0</v>
      </c>
      <c r="W6390">
        <v>0</v>
      </c>
      <c r="X6390">
        <v>56.639001480522737</v>
      </c>
      <c r="Y6390">
        <v>0</v>
      </c>
      <c r="Z6390">
        <v>0</v>
      </c>
      <c r="AA6390">
        <v>0</v>
      </c>
      <c r="AB6390">
        <v>3.5782954788566474</v>
      </c>
      <c r="AC6390">
        <v>0</v>
      </c>
      <c r="AD6390">
        <v>0</v>
      </c>
      <c r="AE6390">
        <v>60.217296959379382</v>
      </c>
    </row>
    <row r="6391" spans="1:31" x14ac:dyDescent="0.25">
      <c r="A6391">
        <v>1820844</v>
      </c>
      <c r="B6391">
        <v>1</v>
      </c>
      <c r="C6391" t="s">
        <v>81</v>
      </c>
      <c r="D6391" t="s">
        <v>121</v>
      </c>
      <c r="E6391" t="s">
        <v>140</v>
      </c>
      <c r="F6391" t="s">
        <v>2248</v>
      </c>
      <c r="G6391" t="s">
        <v>142</v>
      </c>
      <c r="H6391" t="s">
        <v>143</v>
      </c>
      <c r="I6391" t="s">
        <v>135</v>
      </c>
      <c r="J6391" t="s">
        <v>136</v>
      </c>
      <c r="K6391" t="s">
        <v>137</v>
      </c>
      <c r="L6391" t="s">
        <v>18393</v>
      </c>
      <c r="M6391" t="s">
        <v>18394</v>
      </c>
      <c r="N6391">
        <v>1.031666666</v>
      </c>
      <c r="O6391">
        <v>0</v>
      </c>
      <c r="P6391">
        <v>633</v>
      </c>
      <c r="Q6391">
        <v>0</v>
      </c>
      <c r="R6391">
        <v>9</v>
      </c>
      <c r="S6391">
        <v>0</v>
      </c>
      <c r="T6391">
        <v>30</v>
      </c>
      <c r="U6391">
        <v>0</v>
      </c>
      <c r="V6391">
        <v>0</v>
      </c>
      <c r="W6391">
        <v>0</v>
      </c>
      <c r="X6391">
        <v>78.205577031466603</v>
      </c>
      <c r="Y6391">
        <v>0</v>
      </c>
      <c r="Z6391">
        <v>0.25690027530031562</v>
      </c>
      <c r="AA6391">
        <v>0</v>
      </c>
      <c r="AB6391">
        <v>9.6457853223903953</v>
      </c>
      <c r="AC6391">
        <v>0</v>
      </c>
      <c r="AD6391">
        <v>0</v>
      </c>
      <c r="AE6391">
        <v>88.108262629157309</v>
      </c>
    </row>
    <row r="6392" spans="1:31" x14ac:dyDescent="0.25">
      <c r="A6392">
        <v>1820877</v>
      </c>
      <c r="B6392">
        <v>1</v>
      </c>
      <c r="C6392" t="s">
        <v>80</v>
      </c>
      <c r="D6392" t="s">
        <v>103</v>
      </c>
      <c r="E6392" t="s">
        <v>131</v>
      </c>
      <c r="F6392" t="s">
        <v>18395</v>
      </c>
      <c r="G6392" t="s">
        <v>148</v>
      </c>
      <c r="H6392" t="s">
        <v>134</v>
      </c>
      <c r="I6392" t="s">
        <v>135</v>
      </c>
      <c r="J6392" t="s">
        <v>136</v>
      </c>
      <c r="K6392" t="s">
        <v>137</v>
      </c>
      <c r="L6392" t="s">
        <v>18396</v>
      </c>
      <c r="M6392" t="s">
        <v>18397</v>
      </c>
      <c r="N6392">
        <v>3.3374999999999999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3.3051152985750001</v>
      </c>
      <c r="AC6392">
        <v>0</v>
      </c>
      <c r="AD6392">
        <v>0</v>
      </c>
      <c r="AE6392">
        <v>3.3051152985750001</v>
      </c>
    </row>
    <row r="6393" spans="1:31" x14ac:dyDescent="0.25">
      <c r="A6393">
        <v>1820883</v>
      </c>
      <c r="B6393">
        <v>1</v>
      </c>
      <c r="C6393" t="s">
        <v>81</v>
      </c>
      <c r="D6393" t="s">
        <v>128</v>
      </c>
      <c r="E6393" t="s">
        <v>131</v>
      </c>
      <c r="F6393" t="s">
        <v>18398</v>
      </c>
      <c r="G6393" t="s">
        <v>133</v>
      </c>
      <c r="H6393" t="s">
        <v>134</v>
      </c>
      <c r="I6393" t="s">
        <v>135</v>
      </c>
      <c r="J6393" t="s">
        <v>136</v>
      </c>
      <c r="K6393" t="s">
        <v>137</v>
      </c>
      <c r="L6393" t="s">
        <v>18399</v>
      </c>
      <c r="M6393" t="s">
        <v>18400</v>
      </c>
      <c r="N6393">
        <v>1.541111111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1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2.4601119072112856</v>
      </c>
      <c r="AC6393">
        <v>0</v>
      </c>
      <c r="AD6393">
        <v>0</v>
      </c>
      <c r="AE6393">
        <v>2.4601119072112856</v>
      </c>
    </row>
    <row r="6394" spans="1:31" x14ac:dyDescent="0.25">
      <c r="A6394">
        <v>1820890</v>
      </c>
      <c r="B6394">
        <v>1</v>
      </c>
      <c r="C6394" t="s">
        <v>80</v>
      </c>
      <c r="D6394" t="s">
        <v>84</v>
      </c>
      <c r="E6394" t="s">
        <v>131</v>
      </c>
      <c r="F6394" t="s">
        <v>18401</v>
      </c>
      <c r="G6394" t="s">
        <v>148</v>
      </c>
      <c r="H6394" t="s">
        <v>134</v>
      </c>
      <c r="I6394" t="s">
        <v>135</v>
      </c>
      <c r="J6394" t="s">
        <v>136</v>
      </c>
      <c r="K6394" t="s">
        <v>137</v>
      </c>
      <c r="L6394" t="s">
        <v>18402</v>
      </c>
      <c r="M6394" t="s">
        <v>18403</v>
      </c>
      <c r="N6394">
        <v>7.0161111109999998</v>
      </c>
      <c r="O6394">
        <v>0</v>
      </c>
      <c r="P6394">
        <v>10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20.13040758645602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20.13040758645602</v>
      </c>
    </row>
    <row r="6395" spans="1:31" x14ac:dyDescent="0.25">
      <c r="A6395">
        <v>1820894</v>
      </c>
      <c r="B6395">
        <v>1</v>
      </c>
      <c r="C6395" t="s">
        <v>80</v>
      </c>
      <c r="D6395" t="s">
        <v>107</v>
      </c>
      <c r="E6395" t="s">
        <v>193</v>
      </c>
      <c r="F6395" t="s">
        <v>18404</v>
      </c>
      <c r="G6395" t="s">
        <v>1987</v>
      </c>
      <c r="H6395" t="s">
        <v>134</v>
      </c>
      <c r="I6395" t="s">
        <v>135</v>
      </c>
      <c r="J6395" t="s">
        <v>136</v>
      </c>
      <c r="K6395" t="s">
        <v>137</v>
      </c>
      <c r="L6395" t="s">
        <v>18405</v>
      </c>
      <c r="M6395" t="s">
        <v>18406</v>
      </c>
      <c r="N6395">
        <v>0.92583333300000004</v>
      </c>
      <c r="O6395">
        <v>0</v>
      </c>
      <c r="P6395">
        <v>21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2.7131495001218862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2.7131495001218862</v>
      </c>
    </row>
    <row r="6396" spans="1:31" x14ac:dyDescent="0.25">
      <c r="A6396">
        <v>1820910</v>
      </c>
      <c r="B6396">
        <v>1</v>
      </c>
      <c r="C6396" t="s">
        <v>80</v>
      </c>
      <c r="D6396" t="s">
        <v>98</v>
      </c>
      <c r="E6396" t="s">
        <v>140</v>
      </c>
      <c r="F6396" t="s">
        <v>12479</v>
      </c>
      <c r="G6396" t="s">
        <v>142</v>
      </c>
      <c r="H6396" t="s">
        <v>143</v>
      </c>
      <c r="I6396" t="s">
        <v>135</v>
      </c>
      <c r="J6396" t="s">
        <v>136</v>
      </c>
      <c r="K6396" t="s">
        <v>137</v>
      </c>
      <c r="L6396" t="s">
        <v>18407</v>
      </c>
      <c r="M6396" t="s">
        <v>18408</v>
      </c>
      <c r="N6396">
        <v>0.90861111100000003</v>
      </c>
      <c r="O6396">
        <v>0</v>
      </c>
      <c r="P6396">
        <v>76</v>
      </c>
      <c r="Q6396">
        <v>0</v>
      </c>
      <c r="R6396">
        <v>16</v>
      </c>
      <c r="S6396">
        <v>0</v>
      </c>
      <c r="T6396">
        <v>23</v>
      </c>
      <c r="U6396">
        <v>0</v>
      </c>
      <c r="V6396">
        <v>0</v>
      </c>
      <c r="W6396">
        <v>0</v>
      </c>
      <c r="X6396">
        <v>24.170551349738112</v>
      </c>
      <c r="Y6396">
        <v>0</v>
      </c>
      <c r="Z6396">
        <v>11.591915806542678</v>
      </c>
      <c r="AA6396">
        <v>0</v>
      </c>
      <c r="AB6396">
        <v>9.7412236498795313</v>
      </c>
      <c r="AC6396">
        <v>0</v>
      </c>
      <c r="AD6396">
        <v>0</v>
      </c>
      <c r="AE6396">
        <v>45.503690806160321</v>
      </c>
    </row>
    <row r="6397" spans="1:31" x14ac:dyDescent="0.25">
      <c r="A6397">
        <v>1820920</v>
      </c>
      <c r="B6397">
        <v>1</v>
      </c>
      <c r="C6397" t="s">
        <v>80</v>
      </c>
      <c r="D6397" t="s">
        <v>92</v>
      </c>
      <c r="E6397" t="s">
        <v>131</v>
      </c>
      <c r="F6397" t="s">
        <v>18409</v>
      </c>
      <c r="G6397" t="s">
        <v>133</v>
      </c>
      <c r="H6397" t="s">
        <v>134</v>
      </c>
      <c r="I6397" t="s">
        <v>135</v>
      </c>
      <c r="J6397" t="s">
        <v>136</v>
      </c>
      <c r="K6397" t="s">
        <v>137</v>
      </c>
      <c r="L6397" t="s">
        <v>18410</v>
      </c>
      <c r="M6397" t="s">
        <v>18411</v>
      </c>
      <c r="N6397">
        <v>2.3394444440000002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1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1.9162364209298102</v>
      </c>
      <c r="AC6397">
        <v>0</v>
      </c>
      <c r="AD6397">
        <v>0</v>
      </c>
      <c r="AE6397">
        <v>1.9162364209298102</v>
      </c>
    </row>
    <row r="6398" spans="1:31" x14ac:dyDescent="0.25">
      <c r="A6398">
        <v>1820924</v>
      </c>
      <c r="B6398">
        <v>1</v>
      </c>
      <c r="C6398" t="s">
        <v>80</v>
      </c>
      <c r="D6398" t="s">
        <v>99</v>
      </c>
      <c r="E6398" t="s">
        <v>131</v>
      </c>
      <c r="F6398" t="s">
        <v>18412</v>
      </c>
      <c r="G6398" t="s">
        <v>133</v>
      </c>
      <c r="H6398" t="s">
        <v>134</v>
      </c>
      <c r="I6398" t="s">
        <v>135</v>
      </c>
      <c r="J6398" t="s">
        <v>136</v>
      </c>
      <c r="K6398" t="s">
        <v>137</v>
      </c>
      <c r="L6398" t="s">
        <v>18413</v>
      </c>
      <c r="M6398" t="s">
        <v>18414</v>
      </c>
      <c r="N6398">
        <v>1.963333333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0.33991053676531252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0.33991053676531252</v>
      </c>
    </row>
    <row r="6399" spans="1:31" x14ac:dyDescent="0.25">
      <c r="A6399">
        <v>1820925</v>
      </c>
      <c r="B6399">
        <v>1</v>
      </c>
      <c r="C6399" t="s">
        <v>80</v>
      </c>
      <c r="D6399" t="s">
        <v>107</v>
      </c>
      <c r="E6399" t="s">
        <v>193</v>
      </c>
      <c r="F6399" t="s">
        <v>18415</v>
      </c>
      <c r="G6399" t="s">
        <v>235</v>
      </c>
      <c r="H6399" t="s">
        <v>134</v>
      </c>
      <c r="I6399" t="s">
        <v>135</v>
      </c>
      <c r="J6399" t="s">
        <v>136</v>
      </c>
      <c r="K6399" t="s">
        <v>137</v>
      </c>
      <c r="L6399" t="s">
        <v>18416</v>
      </c>
      <c r="M6399" t="s">
        <v>18417</v>
      </c>
      <c r="N6399">
        <v>6.6827777770000001</v>
      </c>
      <c r="O6399">
        <v>0</v>
      </c>
      <c r="P6399">
        <v>12</v>
      </c>
      <c r="Q6399">
        <v>0</v>
      </c>
      <c r="R6399">
        <v>0</v>
      </c>
      <c r="S6399">
        <v>0</v>
      </c>
      <c r="T6399">
        <v>1</v>
      </c>
      <c r="U6399">
        <v>0</v>
      </c>
      <c r="V6399">
        <v>0</v>
      </c>
      <c r="W6399">
        <v>0</v>
      </c>
      <c r="X6399">
        <v>17.066587852358222</v>
      </c>
      <c r="Y6399">
        <v>0</v>
      </c>
      <c r="Z6399">
        <v>0</v>
      </c>
      <c r="AA6399">
        <v>0</v>
      </c>
      <c r="AB6399">
        <v>6.8379999660081126E-2</v>
      </c>
      <c r="AC6399">
        <v>0</v>
      </c>
      <c r="AD6399">
        <v>0</v>
      </c>
      <c r="AE6399">
        <v>17.134967852018303</v>
      </c>
    </row>
    <row r="6400" spans="1:31" x14ac:dyDescent="0.25">
      <c r="A6400">
        <v>1820927</v>
      </c>
      <c r="B6400">
        <v>1</v>
      </c>
      <c r="C6400" t="s">
        <v>80</v>
      </c>
      <c r="D6400" t="s">
        <v>95</v>
      </c>
      <c r="E6400" t="s">
        <v>326</v>
      </c>
      <c r="F6400" t="s">
        <v>17478</v>
      </c>
      <c r="G6400" t="s">
        <v>279</v>
      </c>
      <c r="H6400" t="s">
        <v>134</v>
      </c>
      <c r="I6400" t="s">
        <v>135</v>
      </c>
      <c r="J6400" t="s">
        <v>136</v>
      </c>
      <c r="K6400" t="s">
        <v>137</v>
      </c>
      <c r="L6400" t="s">
        <v>18418</v>
      </c>
      <c r="M6400" t="s">
        <v>18419</v>
      </c>
      <c r="N6400">
        <v>0.28333333300000002</v>
      </c>
      <c r="O6400">
        <v>0</v>
      </c>
      <c r="P6400">
        <v>28</v>
      </c>
      <c r="Q6400">
        <v>0</v>
      </c>
      <c r="R6400">
        <v>0</v>
      </c>
      <c r="S6400">
        <v>0</v>
      </c>
      <c r="T6400">
        <v>4</v>
      </c>
      <c r="U6400">
        <v>0</v>
      </c>
      <c r="V6400">
        <v>0</v>
      </c>
      <c r="W6400">
        <v>0</v>
      </c>
      <c r="X6400">
        <v>1.8887306640350334</v>
      </c>
      <c r="Y6400">
        <v>0</v>
      </c>
      <c r="Z6400">
        <v>0</v>
      </c>
      <c r="AA6400">
        <v>0</v>
      </c>
      <c r="AB6400">
        <v>0.20293474015653334</v>
      </c>
      <c r="AC6400">
        <v>0</v>
      </c>
      <c r="AD6400">
        <v>0</v>
      </c>
      <c r="AE6400">
        <v>2.0916654041915668</v>
      </c>
    </row>
    <row r="6401" spans="1:31" x14ac:dyDescent="0.25">
      <c r="A6401">
        <v>1820930</v>
      </c>
      <c r="B6401">
        <v>1</v>
      </c>
      <c r="C6401" t="s">
        <v>81</v>
      </c>
      <c r="D6401" t="s">
        <v>127</v>
      </c>
      <c r="E6401" t="s">
        <v>140</v>
      </c>
      <c r="F6401" t="s">
        <v>7862</v>
      </c>
      <c r="G6401" t="s">
        <v>142</v>
      </c>
      <c r="H6401" t="s">
        <v>143</v>
      </c>
      <c r="I6401" t="s">
        <v>135</v>
      </c>
      <c r="J6401" t="s">
        <v>136</v>
      </c>
      <c r="K6401" t="s">
        <v>137</v>
      </c>
      <c r="L6401" t="s">
        <v>18420</v>
      </c>
      <c r="M6401" t="s">
        <v>18421</v>
      </c>
      <c r="N6401">
        <v>2.4144444439999999</v>
      </c>
      <c r="O6401">
        <v>2</v>
      </c>
      <c r="P6401">
        <v>52</v>
      </c>
      <c r="Q6401">
        <v>79</v>
      </c>
      <c r="R6401">
        <v>74</v>
      </c>
      <c r="S6401">
        <v>0</v>
      </c>
      <c r="T6401">
        <v>5</v>
      </c>
      <c r="U6401">
        <v>1</v>
      </c>
      <c r="V6401">
        <v>0</v>
      </c>
      <c r="W6401">
        <v>0.92031466952187679</v>
      </c>
      <c r="X6401">
        <v>30.564008670629526</v>
      </c>
      <c r="Y6401">
        <v>116.23587794747264</v>
      </c>
      <c r="Z6401">
        <v>59.457711632136672</v>
      </c>
      <c r="AA6401">
        <v>0</v>
      </c>
      <c r="AB6401">
        <v>5.1992026936767308</v>
      </c>
      <c r="AC6401">
        <v>376.89687758309191</v>
      </c>
      <c r="AD6401">
        <v>0</v>
      </c>
      <c r="AE6401">
        <v>589.27399319652932</v>
      </c>
    </row>
    <row r="6402" spans="1:31" x14ac:dyDescent="0.25">
      <c r="A6402">
        <v>1820931</v>
      </c>
      <c r="B6402">
        <v>1</v>
      </c>
      <c r="C6402" t="s">
        <v>80</v>
      </c>
      <c r="D6402" t="s">
        <v>82</v>
      </c>
      <c r="E6402" t="s">
        <v>146</v>
      </c>
      <c r="F6402" t="s">
        <v>18422</v>
      </c>
      <c r="G6402" t="s">
        <v>148</v>
      </c>
      <c r="H6402" t="s">
        <v>143</v>
      </c>
      <c r="I6402" t="s">
        <v>135</v>
      </c>
      <c r="J6402" t="s">
        <v>3</v>
      </c>
      <c r="K6402" t="s">
        <v>137</v>
      </c>
      <c r="L6402" t="s">
        <v>18423</v>
      </c>
      <c r="M6402" t="s">
        <v>18424</v>
      </c>
      <c r="N6402">
        <v>1.491944444</v>
      </c>
      <c r="O6402">
        <v>0</v>
      </c>
      <c r="P6402">
        <v>690</v>
      </c>
      <c r="Q6402">
        <v>0</v>
      </c>
      <c r="R6402">
        <v>0</v>
      </c>
      <c r="S6402">
        <v>0</v>
      </c>
      <c r="T6402">
        <v>46</v>
      </c>
      <c r="U6402">
        <v>0</v>
      </c>
      <c r="V6402">
        <v>0</v>
      </c>
      <c r="W6402">
        <v>0</v>
      </c>
      <c r="X6402">
        <v>250.23055581869968</v>
      </c>
      <c r="Y6402">
        <v>0</v>
      </c>
      <c r="Z6402">
        <v>0</v>
      </c>
      <c r="AA6402">
        <v>0</v>
      </c>
      <c r="AB6402">
        <v>38.537893734106845</v>
      </c>
      <c r="AC6402">
        <v>0</v>
      </c>
      <c r="AD6402">
        <v>0</v>
      </c>
      <c r="AE6402">
        <v>288.76844955280654</v>
      </c>
    </row>
    <row r="6403" spans="1:31" x14ac:dyDescent="0.25">
      <c r="A6403">
        <v>1820934</v>
      </c>
      <c r="B6403">
        <v>1</v>
      </c>
      <c r="C6403" t="s">
        <v>80</v>
      </c>
      <c r="D6403" t="s">
        <v>110</v>
      </c>
      <c r="E6403" t="s">
        <v>291</v>
      </c>
      <c r="F6403" t="s">
        <v>18425</v>
      </c>
      <c r="G6403" t="s">
        <v>279</v>
      </c>
      <c r="H6403" t="s">
        <v>134</v>
      </c>
      <c r="I6403" t="s">
        <v>135</v>
      </c>
      <c r="J6403" t="s">
        <v>136</v>
      </c>
      <c r="K6403" t="s">
        <v>137</v>
      </c>
      <c r="L6403" t="s">
        <v>18426</v>
      </c>
      <c r="M6403" t="s">
        <v>18427</v>
      </c>
      <c r="N6403">
        <v>0.78888888800000001</v>
      </c>
      <c r="O6403">
        <v>0</v>
      </c>
      <c r="P6403">
        <v>385</v>
      </c>
      <c r="Q6403">
        <v>0</v>
      </c>
      <c r="R6403">
        <v>0</v>
      </c>
      <c r="S6403">
        <v>0</v>
      </c>
      <c r="T6403">
        <v>34</v>
      </c>
      <c r="U6403">
        <v>0</v>
      </c>
      <c r="V6403">
        <v>0</v>
      </c>
      <c r="W6403">
        <v>0</v>
      </c>
      <c r="X6403">
        <v>105.11957202353926</v>
      </c>
      <c r="Y6403">
        <v>0</v>
      </c>
      <c r="Z6403">
        <v>0</v>
      </c>
      <c r="AA6403">
        <v>0</v>
      </c>
      <c r="AB6403">
        <v>16.026754720848185</v>
      </c>
      <c r="AC6403">
        <v>0</v>
      </c>
      <c r="AD6403">
        <v>0</v>
      </c>
      <c r="AE6403">
        <v>121.14632674438745</v>
      </c>
    </row>
    <row r="6404" spans="1:31" x14ac:dyDescent="0.25">
      <c r="A6404">
        <v>1820937</v>
      </c>
      <c r="B6404">
        <v>1</v>
      </c>
      <c r="C6404" t="s">
        <v>80</v>
      </c>
      <c r="D6404" t="s">
        <v>90</v>
      </c>
      <c r="E6404" t="s">
        <v>291</v>
      </c>
      <c r="F6404" t="s">
        <v>18428</v>
      </c>
      <c r="G6404" t="s">
        <v>263</v>
      </c>
      <c r="H6404" t="s">
        <v>134</v>
      </c>
      <c r="I6404" t="s">
        <v>135</v>
      </c>
      <c r="J6404" t="s">
        <v>136</v>
      </c>
      <c r="K6404" t="s">
        <v>159</v>
      </c>
      <c r="L6404" t="s">
        <v>18429</v>
      </c>
      <c r="M6404" t="s">
        <v>18430</v>
      </c>
      <c r="N6404">
        <v>1.4013888880000001</v>
      </c>
      <c r="O6404">
        <v>0</v>
      </c>
      <c r="P6404">
        <v>259</v>
      </c>
      <c r="Q6404">
        <v>0</v>
      </c>
      <c r="R6404">
        <v>0</v>
      </c>
      <c r="S6404">
        <v>0</v>
      </c>
      <c r="T6404">
        <v>41</v>
      </c>
      <c r="U6404">
        <v>0</v>
      </c>
      <c r="V6404">
        <v>0</v>
      </c>
      <c r="W6404">
        <v>0</v>
      </c>
      <c r="X6404">
        <v>111.44475911523533</v>
      </c>
      <c r="Y6404">
        <v>0</v>
      </c>
      <c r="Z6404">
        <v>0</v>
      </c>
      <c r="AA6404">
        <v>0</v>
      </c>
      <c r="AB6404">
        <v>107.66798844129157</v>
      </c>
      <c r="AC6404">
        <v>0</v>
      </c>
      <c r="AD6404">
        <v>0</v>
      </c>
      <c r="AE6404">
        <v>219.1127475565269</v>
      </c>
    </row>
    <row r="6405" spans="1:31" x14ac:dyDescent="0.25">
      <c r="A6405">
        <v>1820938</v>
      </c>
      <c r="B6405">
        <v>1</v>
      </c>
      <c r="C6405" t="s">
        <v>81</v>
      </c>
      <c r="D6405" t="s">
        <v>120</v>
      </c>
      <c r="E6405" t="s">
        <v>176</v>
      </c>
      <c r="F6405" t="s">
        <v>18431</v>
      </c>
      <c r="G6405" t="s">
        <v>142</v>
      </c>
      <c r="H6405" t="s">
        <v>143</v>
      </c>
      <c r="I6405" t="s">
        <v>199</v>
      </c>
      <c r="J6405" t="s">
        <v>136</v>
      </c>
      <c r="K6405" t="s">
        <v>137</v>
      </c>
      <c r="L6405" t="s">
        <v>18432</v>
      </c>
      <c r="M6405" t="s">
        <v>18433</v>
      </c>
      <c r="N6405">
        <v>2.3055554999999998E-2</v>
      </c>
      <c r="O6405">
        <v>2</v>
      </c>
      <c r="P6405">
        <v>3426</v>
      </c>
      <c r="Q6405">
        <v>258</v>
      </c>
      <c r="R6405">
        <v>241</v>
      </c>
      <c r="S6405">
        <v>39</v>
      </c>
      <c r="T6405">
        <v>398</v>
      </c>
      <c r="U6405">
        <v>3</v>
      </c>
      <c r="V6405">
        <v>2</v>
      </c>
      <c r="W6405">
        <v>5.2409200970133338E-2</v>
      </c>
      <c r="X6405">
        <v>15.059351395022576</v>
      </c>
      <c r="Y6405">
        <v>10.461681965108752</v>
      </c>
      <c r="Z6405">
        <v>3.0067396389359953</v>
      </c>
      <c r="AA6405">
        <v>2.0909613352542133</v>
      </c>
      <c r="AB6405">
        <v>2.7207604400412504</v>
      </c>
      <c r="AC6405">
        <v>0.28765197932072001</v>
      </c>
      <c r="AD6405">
        <v>3.2316199064126666E-2</v>
      </c>
      <c r="AE6405">
        <v>33.711872153717771</v>
      </c>
    </row>
    <row r="6406" spans="1:31" x14ac:dyDescent="0.25">
      <c r="A6406">
        <v>1820939</v>
      </c>
      <c r="B6406">
        <v>1</v>
      </c>
      <c r="C6406" t="s">
        <v>80</v>
      </c>
      <c r="D6406" t="s">
        <v>89</v>
      </c>
      <c r="E6406" t="s">
        <v>131</v>
      </c>
      <c r="F6406" t="s">
        <v>18434</v>
      </c>
      <c r="G6406" t="s">
        <v>133</v>
      </c>
      <c r="H6406" t="s">
        <v>134</v>
      </c>
      <c r="I6406" t="s">
        <v>135</v>
      </c>
      <c r="J6406" t="s">
        <v>136</v>
      </c>
      <c r="K6406" t="s">
        <v>137</v>
      </c>
      <c r="L6406" t="s">
        <v>18435</v>
      </c>
      <c r="M6406" t="s">
        <v>18436</v>
      </c>
      <c r="N6406">
        <v>8.4483333330000008</v>
      </c>
      <c r="O6406">
        <v>0</v>
      </c>
      <c r="P6406">
        <v>2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8.7127179651263305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8.7127179651263305</v>
      </c>
    </row>
    <row r="6407" spans="1:31" x14ac:dyDescent="0.25">
      <c r="A6407">
        <v>1820941</v>
      </c>
      <c r="B6407">
        <v>1</v>
      </c>
      <c r="C6407" t="s">
        <v>81</v>
      </c>
      <c r="D6407" t="s">
        <v>122</v>
      </c>
      <c r="E6407" t="s">
        <v>193</v>
      </c>
      <c r="F6407" t="s">
        <v>18437</v>
      </c>
      <c r="G6407" t="s">
        <v>235</v>
      </c>
      <c r="H6407" t="s">
        <v>134</v>
      </c>
      <c r="I6407" t="s">
        <v>135</v>
      </c>
      <c r="J6407" t="s">
        <v>136</v>
      </c>
      <c r="K6407" t="s">
        <v>137</v>
      </c>
      <c r="L6407" t="s">
        <v>18438</v>
      </c>
      <c r="M6407" t="s">
        <v>18439</v>
      </c>
      <c r="N6407">
        <v>2.8275000000000001</v>
      </c>
      <c r="O6407">
        <v>0</v>
      </c>
      <c r="P6407">
        <v>56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25.028848693504159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25.028848693504159</v>
      </c>
    </row>
    <row r="6408" spans="1:31" x14ac:dyDescent="0.25">
      <c r="A6408">
        <v>1820942</v>
      </c>
      <c r="B6408">
        <v>1</v>
      </c>
      <c r="C6408" t="s">
        <v>80</v>
      </c>
      <c r="D6408" t="s">
        <v>96</v>
      </c>
      <c r="E6408" t="s">
        <v>131</v>
      </c>
      <c r="F6408" t="s">
        <v>18440</v>
      </c>
      <c r="G6408" t="s">
        <v>231</v>
      </c>
      <c r="H6408" t="s">
        <v>134</v>
      </c>
      <c r="I6408" t="s">
        <v>135</v>
      </c>
      <c r="J6408" t="s">
        <v>136</v>
      </c>
      <c r="K6408" t="s">
        <v>137</v>
      </c>
      <c r="L6408" t="s">
        <v>18441</v>
      </c>
      <c r="M6408" t="s">
        <v>18442</v>
      </c>
      <c r="N6408">
        <v>2.5466666660000001</v>
      </c>
      <c r="O6408">
        <v>0</v>
      </c>
      <c r="P6408">
        <v>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</row>
    <row r="6409" spans="1:31" x14ac:dyDescent="0.25">
      <c r="A6409">
        <v>1820947</v>
      </c>
      <c r="B6409">
        <v>1</v>
      </c>
      <c r="C6409" t="s">
        <v>80</v>
      </c>
      <c r="D6409" t="s">
        <v>94</v>
      </c>
      <c r="E6409" t="s">
        <v>176</v>
      </c>
      <c r="F6409" t="s">
        <v>18443</v>
      </c>
      <c r="G6409" t="s">
        <v>187</v>
      </c>
      <c r="H6409" t="s">
        <v>143</v>
      </c>
      <c r="I6409" t="s">
        <v>135</v>
      </c>
      <c r="J6409" t="s">
        <v>136</v>
      </c>
      <c r="K6409" t="s">
        <v>137</v>
      </c>
      <c r="L6409" t="s">
        <v>18444</v>
      </c>
      <c r="M6409" t="s">
        <v>18445</v>
      </c>
      <c r="N6409">
        <v>2.7791666660000001</v>
      </c>
      <c r="O6409">
        <v>0</v>
      </c>
      <c r="P6409">
        <v>415</v>
      </c>
      <c r="Q6409">
        <v>0</v>
      </c>
      <c r="R6409">
        <v>0</v>
      </c>
      <c r="S6409">
        <v>1</v>
      </c>
      <c r="T6409">
        <v>29</v>
      </c>
      <c r="U6409">
        <v>0</v>
      </c>
      <c r="V6409">
        <v>0</v>
      </c>
      <c r="W6409">
        <v>0</v>
      </c>
      <c r="X6409">
        <v>310.22917632955568</v>
      </c>
      <c r="Y6409">
        <v>0</v>
      </c>
      <c r="Z6409">
        <v>0</v>
      </c>
      <c r="AA6409">
        <v>15.130859796315704</v>
      </c>
      <c r="AB6409">
        <v>57.091888804994525</v>
      </c>
      <c r="AC6409">
        <v>0</v>
      </c>
      <c r="AD6409">
        <v>0</v>
      </c>
      <c r="AE6409">
        <v>382.45192493086591</v>
      </c>
    </row>
    <row r="6410" spans="1:31" x14ac:dyDescent="0.25">
      <c r="A6410">
        <v>1820948</v>
      </c>
      <c r="B6410">
        <v>1</v>
      </c>
      <c r="C6410" t="s">
        <v>80</v>
      </c>
      <c r="D6410" t="s">
        <v>98</v>
      </c>
      <c r="E6410" t="s">
        <v>193</v>
      </c>
      <c r="F6410" t="s">
        <v>18446</v>
      </c>
      <c r="G6410" t="s">
        <v>231</v>
      </c>
      <c r="H6410" t="s">
        <v>134</v>
      </c>
      <c r="I6410" t="s">
        <v>135</v>
      </c>
      <c r="J6410" t="s">
        <v>136</v>
      </c>
      <c r="K6410" t="s">
        <v>137</v>
      </c>
      <c r="L6410" t="s">
        <v>18447</v>
      </c>
      <c r="M6410" t="s">
        <v>18448</v>
      </c>
      <c r="N6410">
        <v>2.0097222220000002</v>
      </c>
      <c r="O6410">
        <v>0</v>
      </c>
      <c r="P6410">
        <v>0</v>
      </c>
      <c r="Q6410">
        <v>0</v>
      </c>
      <c r="R6410">
        <v>1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</row>
    <row r="6411" spans="1:31" x14ac:dyDescent="0.25">
      <c r="A6411">
        <v>1820950</v>
      </c>
      <c r="B6411">
        <v>1</v>
      </c>
      <c r="C6411" t="s">
        <v>80</v>
      </c>
      <c r="D6411" t="s">
        <v>99</v>
      </c>
      <c r="E6411" t="s">
        <v>131</v>
      </c>
      <c r="F6411" t="s">
        <v>18449</v>
      </c>
      <c r="G6411" t="s">
        <v>231</v>
      </c>
      <c r="H6411" t="s">
        <v>134</v>
      </c>
      <c r="I6411" t="s">
        <v>135</v>
      </c>
      <c r="J6411" t="s">
        <v>136</v>
      </c>
      <c r="K6411" t="s">
        <v>137</v>
      </c>
      <c r="L6411" t="s">
        <v>18450</v>
      </c>
      <c r="M6411" t="s">
        <v>18451</v>
      </c>
      <c r="N6411">
        <v>2.7827777770000002</v>
      </c>
      <c r="O6411">
        <v>0</v>
      </c>
      <c r="P6411">
        <v>11</v>
      </c>
      <c r="Q6411">
        <v>0</v>
      </c>
      <c r="R6411">
        <v>0</v>
      </c>
      <c r="S6411">
        <v>0</v>
      </c>
      <c r="T6411">
        <v>1</v>
      </c>
      <c r="U6411">
        <v>0</v>
      </c>
      <c r="V6411">
        <v>0</v>
      </c>
      <c r="W6411">
        <v>0</v>
      </c>
      <c r="X6411">
        <v>8.9832875357723498</v>
      </c>
      <c r="Y6411">
        <v>0</v>
      </c>
      <c r="Z6411">
        <v>0</v>
      </c>
      <c r="AA6411">
        <v>0</v>
      </c>
      <c r="AB6411">
        <v>2.1944784752264614</v>
      </c>
      <c r="AC6411">
        <v>0</v>
      </c>
      <c r="AD6411">
        <v>0</v>
      </c>
      <c r="AE6411">
        <v>11.177766010998811</v>
      </c>
    </row>
    <row r="6412" spans="1:31" x14ac:dyDescent="0.25">
      <c r="A6412">
        <v>1820952</v>
      </c>
      <c r="B6412">
        <v>1</v>
      </c>
      <c r="C6412" t="s">
        <v>80</v>
      </c>
      <c r="D6412" t="s">
        <v>96</v>
      </c>
      <c r="E6412" t="s">
        <v>131</v>
      </c>
      <c r="F6412" t="s">
        <v>18452</v>
      </c>
      <c r="G6412" t="s">
        <v>209</v>
      </c>
      <c r="H6412" t="s">
        <v>134</v>
      </c>
      <c r="I6412" t="s">
        <v>135</v>
      </c>
      <c r="J6412" t="s">
        <v>136</v>
      </c>
      <c r="K6412" t="s">
        <v>137</v>
      </c>
      <c r="L6412" t="s">
        <v>18453</v>
      </c>
      <c r="M6412" t="s">
        <v>18454</v>
      </c>
      <c r="N6412">
        <v>2.0794444439999999</v>
      </c>
      <c r="O6412">
        <v>0</v>
      </c>
      <c r="P6412">
        <v>0</v>
      </c>
      <c r="Q6412">
        <v>0</v>
      </c>
      <c r="R6412">
        <v>1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0.44531841068213779</v>
      </c>
      <c r="AA6412">
        <v>0</v>
      </c>
      <c r="AB6412">
        <v>0</v>
      </c>
      <c r="AC6412">
        <v>0</v>
      </c>
      <c r="AD6412">
        <v>0</v>
      </c>
      <c r="AE6412">
        <v>0.44531841068213779</v>
      </c>
    </row>
    <row r="6413" spans="1:31" x14ac:dyDescent="0.25">
      <c r="A6413">
        <v>1820953</v>
      </c>
      <c r="B6413">
        <v>1</v>
      </c>
      <c r="C6413" t="s">
        <v>80</v>
      </c>
      <c r="D6413" t="s">
        <v>97</v>
      </c>
      <c r="E6413" t="s">
        <v>131</v>
      </c>
      <c r="F6413" t="s">
        <v>18455</v>
      </c>
      <c r="G6413" t="s">
        <v>148</v>
      </c>
      <c r="H6413" t="s">
        <v>134</v>
      </c>
      <c r="I6413" t="s">
        <v>135</v>
      </c>
      <c r="J6413" t="s">
        <v>136</v>
      </c>
      <c r="K6413" t="s">
        <v>137</v>
      </c>
      <c r="L6413" t="s">
        <v>18456</v>
      </c>
      <c r="M6413" t="s">
        <v>18457</v>
      </c>
      <c r="N6413">
        <v>5.5877777770000003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3.899440456373982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3.899440456373982</v>
      </c>
    </row>
    <row r="6414" spans="1:31" x14ac:dyDescent="0.25">
      <c r="A6414">
        <v>1820954</v>
      </c>
      <c r="B6414">
        <v>1</v>
      </c>
      <c r="C6414" t="s">
        <v>80</v>
      </c>
      <c r="D6414" t="s">
        <v>90</v>
      </c>
      <c r="E6414" t="s">
        <v>193</v>
      </c>
      <c r="F6414" t="s">
        <v>18458</v>
      </c>
      <c r="G6414" t="s">
        <v>235</v>
      </c>
      <c r="H6414" t="s">
        <v>134</v>
      </c>
      <c r="I6414" t="s">
        <v>135</v>
      </c>
      <c r="J6414" t="s">
        <v>136</v>
      </c>
      <c r="K6414" t="s">
        <v>137</v>
      </c>
      <c r="L6414" t="s">
        <v>18459</v>
      </c>
      <c r="M6414" t="s">
        <v>18460</v>
      </c>
      <c r="N6414">
        <v>1.231666666</v>
      </c>
      <c r="O6414">
        <v>0</v>
      </c>
      <c r="P6414">
        <v>255</v>
      </c>
      <c r="Q6414">
        <v>0</v>
      </c>
      <c r="R6414">
        <v>0</v>
      </c>
      <c r="S6414">
        <v>0</v>
      </c>
      <c r="T6414">
        <v>17</v>
      </c>
      <c r="U6414">
        <v>0</v>
      </c>
      <c r="V6414">
        <v>0</v>
      </c>
      <c r="W6414">
        <v>0</v>
      </c>
      <c r="X6414">
        <v>71.973405548456896</v>
      </c>
      <c r="Y6414">
        <v>0</v>
      </c>
      <c r="Z6414">
        <v>0</v>
      </c>
      <c r="AA6414">
        <v>0</v>
      </c>
      <c r="AB6414">
        <v>3.4899843013499225</v>
      </c>
      <c r="AC6414">
        <v>0</v>
      </c>
      <c r="AD6414">
        <v>0</v>
      </c>
      <c r="AE6414">
        <v>75.463389849806816</v>
      </c>
    </row>
    <row r="6415" spans="1:31" x14ac:dyDescent="0.25">
      <c r="A6415">
        <v>1820955</v>
      </c>
      <c r="B6415">
        <v>1</v>
      </c>
      <c r="C6415" t="s">
        <v>80</v>
      </c>
      <c r="D6415" t="s">
        <v>93</v>
      </c>
      <c r="E6415" t="s">
        <v>193</v>
      </c>
      <c r="F6415" t="s">
        <v>18461</v>
      </c>
      <c r="G6415" t="s">
        <v>373</v>
      </c>
      <c r="H6415" t="s">
        <v>134</v>
      </c>
      <c r="I6415" t="s">
        <v>135</v>
      </c>
      <c r="J6415" t="s">
        <v>136</v>
      </c>
      <c r="K6415" t="s">
        <v>137</v>
      </c>
      <c r="L6415" t="s">
        <v>18462</v>
      </c>
      <c r="M6415" t="s">
        <v>18463</v>
      </c>
      <c r="N6415">
        <v>2.5222222219999999</v>
      </c>
      <c r="O6415">
        <v>0</v>
      </c>
      <c r="P6415">
        <v>4</v>
      </c>
      <c r="Q6415">
        <v>0</v>
      </c>
      <c r="R6415">
        <v>11</v>
      </c>
      <c r="S6415">
        <v>0</v>
      </c>
      <c r="T6415">
        <v>2</v>
      </c>
      <c r="U6415">
        <v>0</v>
      </c>
      <c r="V6415">
        <v>0</v>
      </c>
      <c r="W6415">
        <v>0</v>
      </c>
      <c r="X6415">
        <v>1.6072262380889202</v>
      </c>
      <c r="Y6415">
        <v>0</v>
      </c>
      <c r="Z6415">
        <v>4.0642066332488888E-2</v>
      </c>
      <c r="AA6415">
        <v>0</v>
      </c>
      <c r="AB6415">
        <v>2.5126966976567999</v>
      </c>
      <c r="AC6415">
        <v>0</v>
      </c>
      <c r="AD6415">
        <v>0</v>
      </c>
      <c r="AE6415">
        <v>4.1605650020782088</v>
      </c>
    </row>
    <row r="6416" spans="1:31" x14ac:dyDescent="0.25">
      <c r="A6416">
        <v>1820957</v>
      </c>
      <c r="B6416">
        <v>1</v>
      </c>
      <c r="C6416" t="s">
        <v>80</v>
      </c>
      <c r="D6416" t="s">
        <v>96</v>
      </c>
      <c r="E6416" t="s">
        <v>131</v>
      </c>
      <c r="F6416" t="s">
        <v>18464</v>
      </c>
      <c r="G6416" t="s">
        <v>279</v>
      </c>
      <c r="H6416" t="s">
        <v>134</v>
      </c>
      <c r="I6416" t="s">
        <v>135</v>
      </c>
      <c r="J6416" t="s">
        <v>136</v>
      </c>
      <c r="K6416" t="s">
        <v>137</v>
      </c>
      <c r="L6416" t="s">
        <v>18465</v>
      </c>
      <c r="M6416" t="s">
        <v>18466</v>
      </c>
      <c r="N6416">
        <v>4.0374999999999996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7.9792833840277785E-4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7.9792833840277785E-4</v>
      </c>
    </row>
    <row r="6417" spans="1:31" x14ac:dyDescent="0.25">
      <c r="A6417">
        <v>1820959</v>
      </c>
      <c r="B6417">
        <v>1</v>
      </c>
      <c r="C6417" t="s">
        <v>80</v>
      </c>
      <c r="D6417" t="s">
        <v>98</v>
      </c>
      <c r="E6417" t="s">
        <v>193</v>
      </c>
      <c r="F6417" t="s">
        <v>18467</v>
      </c>
      <c r="G6417" t="s">
        <v>235</v>
      </c>
      <c r="H6417" t="s">
        <v>134</v>
      </c>
      <c r="I6417" t="s">
        <v>135</v>
      </c>
      <c r="J6417" t="s">
        <v>136</v>
      </c>
      <c r="K6417" t="s">
        <v>137</v>
      </c>
      <c r="L6417" t="s">
        <v>18468</v>
      </c>
      <c r="M6417" t="s">
        <v>18469</v>
      </c>
      <c r="N6417">
        <v>1.7411111109999999</v>
      </c>
      <c r="O6417">
        <v>0</v>
      </c>
      <c r="P6417">
        <v>1</v>
      </c>
      <c r="Q6417">
        <v>0</v>
      </c>
      <c r="R6417">
        <v>5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0.93563989283798166</v>
      </c>
      <c r="AA6417">
        <v>0</v>
      </c>
      <c r="AB6417">
        <v>0</v>
      </c>
      <c r="AC6417">
        <v>0</v>
      </c>
      <c r="AD6417">
        <v>0</v>
      </c>
      <c r="AE6417">
        <v>0.93563989283798166</v>
      </c>
    </row>
    <row r="6418" spans="1:31" x14ac:dyDescent="0.25">
      <c r="A6418">
        <v>1820962</v>
      </c>
      <c r="B6418">
        <v>1</v>
      </c>
      <c r="C6418" t="s">
        <v>81</v>
      </c>
      <c r="D6418" t="s">
        <v>121</v>
      </c>
      <c r="E6418" t="s">
        <v>131</v>
      </c>
      <c r="F6418" t="s">
        <v>18470</v>
      </c>
      <c r="G6418" t="s">
        <v>231</v>
      </c>
      <c r="H6418" t="s">
        <v>134</v>
      </c>
      <c r="I6418" t="s">
        <v>135</v>
      </c>
      <c r="J6418" t="s">
        <v>136</v>
      </c>
      <c r="K6418" t="s">
        <v>137</v>
      </c>
      <c r="L6418" t="s">
        <v>18471</v>
      </c>
      <c r="M6418" t="s">
        <v>18472</v>
      </c>
      <c r="N6418">
        <v>1.7952777769999999</v>
      </c>
      <c r="O6418">
        <v>0</v>
      </c>
      <c r="P6418">
        <v>0</v>
      </c>
      <c r="Q6418">
        <v>0</v>
      </c>
      <c r="R6418">
        <v>1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6.7839905562916674E-3</v>
      </c>
      <c r="AA6418">
        <v>0</v>
      </c>
      <c r="AB6418">
        <v>0</v>
      </c>
      <c r="AC6418">
        <v>0</v>
      </c>
      <c r="AD6418">
        <v>0</v>
      </c>
      <c r="AE6418">
        <v>6.7839905562916674E-3</v>
      </c>
    </row>
    <row r="6419" spans="1:31" x14ac:dyDescent="0.25">
      <c r="A6419">
        <v>1820963</v>
      </c>
      <c r="B6419">
        <v>1</v>
      </c>
      <c r="C6419" t="s">
        <v>80</v>
      </c>
      <c r="D6419" t="s">
        <v>98</v>
      </c>
      <c r="E6419" t="s">
        <v>193</v>
      </c>
      <c r="F6419" t="s">
        <v>18473</v>
      </c>
      <c r="G6419" t="s">
        <v>373</v>
      </c>
      <c r="H6419" t="s">
        <v>134</v>
      </c>
      <c r="I6419" t="s">
        <v>135</v>
      </c>
      <c r="J6419" t="s">
        <v>136</v>
      </c>
      <c r="K6419" t="s">
        <v>137</v>
      </c>
      <c r="L6419" t="s">
        <v>18474</v>
      </c>
      <c r="M6419" t="s">
        <v>18475</v>
      </c>
      <c r="N6419">
        <v>4.244722222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3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8.402446979866431</v>
      </c>
      <c r="AC6419">
        <v>0</v>
      </c>
      <c r="AD6419">
        <v>0</v>
      </c>
      <c r="AE6419">
        <v>8.402446979866431</v>
      </c>
    </row>
    <row r="6420" spans="1:31" x14ac:dyDescent="0.25">
      <c r="A6420">
        <v>1820964</v>
      </c>
      <c r="B6420">
        <v>1</v>
      </c>
      <c r="C6420" t="s">
        <v>80</v>
      </c>
      <c r="D6420" t="s">
        <v>90</v>
      </c>
      <c r="E6420" t="s">
        <v>291</v>
      </c>
      <c r="F6420" t="s">
        <v>18476</v>
      </c>
      <c r="G6420" t="s">
        <v>263</v>
      </c>
      <c r="H6420" t="s">
        <v>134</v>
      </c>
      <c r="I6420" t="s">
        <v>135</v>
      </c>
      <c r="J6420" t="s">
        <v>136</v>
      </c>
      <c r="K6420" t="s">
        <v>159</v>
      </c>
      <c r="L6420" t="s">
        <v>18477</v>
      </c>
      <c r="M6420" t="s">
        <v>18478</v>
      </c>
      <c r="N6420">
        <v>1.2041666660000001</v>
      </c>
      <c r="O6420">
        <v>0</v>
      </c>
      <c r="P6420">
        <v>660</v>
      </c>
      <c r="Q6420">
        <v>0</v>
      </c>
      <c r="R6420">
        <v>0</v>
      </c>
      <c r="S6420">
        <v>0</v>
      </c>
      <c r="T6420">
        <v>24</v>
      </c>
      <c r="U6420">
        <v>0</v>
      </c>
      <c r="V6420">
        <v>0</v>
      </c>
      <c r="W6420">
        <v>0</v>
      </c>
      <c r="X6420">
        <v>249.59828239244803</v>
      </c>
      <c r="Y6420">
        <v>0</v>
      </c>
      <c r="Z6420">
        <v>0</v>
      </c>
      <c r="AA6420">
        <v>0</v>
      </c>
      <c r="AB6420">
        <v>9.5863234401830795</v>
      </c>
      <c r="AC6420">
        <v>0</v>
      </c>
      <c r="AD6420">
        <v>0</v>
      </c>
      <c r="AE6420">
        <v>259.18460583263112</v>
      </c>
    </row>
    <row r="6421" spans="1:31" x14ac:dyDescent="0.25">
      <c r="A6421">
        <v>1820965</v>
      </c>
      <c r="B6421">
        <v>1</v>
      </c>
      <c r="C6421" t="s">
        <v>80</v>
      </c>
      <c r="D6421" t="s">
        <v>84</v>
      </c>
      <c r="E6421" t="s">
        <v>193</v>
      </c>
      <c r="F6421" t="s">
        <v>18479</v>
      </c>
      <c r="G6421" t="s">
        <v>235</v>
      </c>
      <c r="H6421" t="s">
        <v>134</v>
      </c>
      <c r="I6421" t="s">
        <v>135</v>
      </c>
      <c r="J6421" t="s">
        <v>136</v>
      </c>
      <c r="K6421" t="s">
        <v>137</v>
      </c>
      <c r="L6421" t="s">
        <v>18480</v>
      </c>
      <c r="M6421" t="s">
        <v>18481</v>
      </c>
      <c r="N6421">
        <v>3.4897222220000002</v>
      </c>
      <c r="O6421">
        <v>0</v>
      </c>
      <c r="P6421">
        <v>185</v>
      </c>
      <c r="Q6421">
        <v>0</v>
      </c>
      <c r="R6421">
        <v>0</v>
      </c>
      <c r="S6421">
        <v>0</v>
      </c>
      <c r="T6421">
        <v>14</v>
      </c>
      <c r="U6421">
        <v>0</v>
      </c>
      <c r="V6421">
        <v>0</v>
      </c>
      <c r="W6421">
        <v>0</v>
      </c>
      <c r="X6421">
        <v>138.01496071946221</v>
      </c>
      <c r="Y6421">
        <v>0</v>
      </c>
      <c r="Z6421">
        <v>0</v>
      </c>
      <c r="AA6421">
        <v>0</v>
      </c>
      <c r="AB6421">
        <v>27.876171839243305</v>
      </c>
      <c r="AC6421">
        <v>0</v>
      </c>
      <c r="AD6421">
        <v>0</v>
      </c>
      <c r="AE6421">
        <v>165.89113255870552</v>
      </c>
    </row>
    <row r="6422" spans="1:31" x14ac:dyDescent="0.25">
      <c r="A6422">
        <v>1820967</v>
      </c>
      <c r="B6422">
        <v>1</v>
      </c>
      <c r="C6422" t="s">
        <v>81</v>
      </c>
      <c r="D6422" t="s">
        <v>112</v>
      </c>
      <c r="E6422" t="s">
        <v>193</v>
      </c>
      <c r="F6422" t="s">
        <v>18482</v>
      </c>
      <c r="G6422" t="s">
        <v>726</v>
      </c>
      <c r="H6422" t="s">
        <v>134</v>
      </c>
      <c r="I6422" t="s">
        <v>135</v>
      </c>
      <c r="J6422" t="s">
        <v>136</v>
      </c>
      <c r="K6422" t="s">
        <v>137</v>
      </c>
      <c r="L6422" t="s">
        <v>18483</v>
      </c>
      <c r="M6422" t="s">
        <v>18484</v>
      </c>
      <c r="N6422">
        <v>1.277222222</v>
      </c>
      <c r="O6422">
        <v>0</v>
      </c>
      <c r="P6422">
        <v>7</v>
      </c>
      <c r="Q6422">
        <v>0</v>
      </c>
      <c r="R6422">
        <v>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0.11923175628032891</v>
      </c>
      <c r="Y6422">
        <v>0</v>
      </c>
      <c r="Z6422">
        <v>2.3940188314855561E-3</v>
      </c>
      <c r="AA6422">
        <v>0</v>
      </c>
      <c r="AB6422">
        <v>0</v>
      </c>
      <c r="AC6422">
        <v>0</v>
      </c>
      <c r="AD6422">
        <v>0</v>
      </c>
      <c r="AE6422">
        <v>0.12162577511181447</v>
      </c>
    </row>
    <row r="6423" spans="1:31" x14ac:dyDescent="0.25">
      <c r="A6423">
        <v>1820968</v>
      </c>
      <c r="B6423">
        <v>1</v>
      </c>
      <c r="C6423" t="s">
        <v>81</v>
      </c>
      <c r="D6423" t="s">
        <v>128</v>
      </c>
      <c r="E6423" t="s">
        <v>193</v>
      </c>
      <c r="F6423" t="s">
        <v>18485</v>
      </c>
      <c r="G6423" t="s">
        <v>373</v>
      </c>
      <c r="H6423" t="s">
        <v>134</v>
      </c>
      <c r="I6423" t="s">
        <v>135</v>
      </c>
      <c r="J6423" t="s">
        <v>136</v>
      </c>
      <c r="K6423" t="s">
        <v>137</v>
      </c>
      <c r="L6423" t="s">
        <v>18486</v>
      </c>
      <c r="M6423" t="s">
        <v>18487</v>
      </c>
      <c r="N6423">
        <v>3.8191666660000001</v>
      </c>
      <c r="O6423">
        <v>0</v>
      </c>
      <c r="P6423">
        <v>251</v>
      </c>
      <c r="Q6423">
        <v>0</v>
      </c>
      <c r="R6423">
        <v>0</v>
      </c>
      <c r="S6423">
        <v>0</v>
      </c>
      <c r="T6423">
        <v>7</v>
      </c>
      <c r="U6423">
        <v>0</v>
      </c>
      <c r="V6423">
        <v>0</v>
      </c>
      <c r="W6423">
        <v>0</v>
      </c>
      <c r="X6423">
        <v>334.25817455173552</v>
      </c>
      <c r="Y6423">
        <v>0</v>
      </c>
      <c r="Z6423">
        <v>0</v>
      </c>
      <c r="AA6423">
        <v>0</v>
      </c>
      <c r="AB6423">
        <v>12.619020295588744</v>
      </c>
      <c r="AC6423">
        <v>0</v>
      </c>
      <c r="AD6423">
        <v>0</v>
      </c>
      <c r="AE6423">
        <v>346.87719484732429</v>
      </c>
    </row>
    <row r="6424" spans="1:31" x14ac:dyDescent="0.25">
      <c r="A6424">
        <v>1820969</v>
      </c>
      <c r="B6424">
        <v>1</v>
      </c>
      <c r="C6424" t="s">
        <v>80</v>
      </c>
      <c r="D6424" t="s">
        <v>88</v>
      </c>
      <c r="E6424" t="s">
        <v>131</v>
      </c>
      <c r="F6424" t="s">
        <v>18488</v>
      </c>
      <c r="G6424" t="s">
        <v>209</v>
      </c>
      <c r="H6424" t="s">
        <v>134</v>
      </c>
      <c r="I6424" t="s">
        <v>135</v>
      </c>
      <c r="J6424" t="s">
        <v>136</v>
      </c>
      <c r="K6424" t="s">
        <v>137</v>
      </c>
      <c r="L6424" t="s">
        <v>18489</v>
      </c>
      <c r="M6424" t="s">
        <v>18490</v>
      </c>
      <c r="N6424">
        <v>0.77472222199999996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9.3150123183598144</v>
      </c>
      <c r="AE6424">
        <v>9.3150123183598144</v>
      </c>
    </row>
    <row r="6425" spans="1:31" x14ac:dyDescent="0.25">
      <c r="A6425">
        <v>1820970</v>
      </c>
      <c r="B6425">
        <v>1</v>
      </c>
      <c r="C6425" t="s">
        <v>81</v>
      </c>
      <c r="D6425" t="s">
        <v>118</v>
      </c>
      <c r="E6425" t="s">
        <v>140</v>
      </c>
      <c r="F6425" t="s">
        <v>18491</v>
      </c>
      <c r="G6425" t="s">
        <v>3018</v>
      </c>
      <c r="H6425" t="s">
        <v>143</v>
      </c>
      <c r="I6425" t="s">
        <v>135</v>
      </c>
      <c r="J6425" t="s">
        <v>136</v>
      </c>
      <c r="K6425" t="s">
        <v>159</v>
      </c>
      <c r="L6425" t="s">
        <v>18492</v>
      </c>
      <c r="M6425" t="s">
        <v>18493</v>
      </c>
      <c r="N6425">
        <v>0.95</v>
      </c>
      <c r="O6425">
        <v>1</v>
      </c>
      <c r="P6425">
        <v>155</v>
      </c>
      <c r="Q6425">
        <v>93</v>
      </c>
      <c r="R6425">
        <v>90</v>
      </c>
      <c r="S6425">
        <v>4</v>
      </c>
      <c r="T6425">
        <v>12</v>
      </c>
      <c r="U6425">
        <v>1</v>
      </c>
      <c r="V6425">
        <v>0</v>
      </c>
      <c r="W6425">
        <v>1.3096530311475001</v>
      </c>
      <c r="X6425">
        <v>27.868591481233505</v>
      </c>
      <c r="Y6425">
        <v>151.07925074033582</v>
      </c>
      <c r="Z6425">
        <v>38.619992042361709</v>
      </c>
      <c r="AA6425">
        <v>24.937640507470004</v>
      </c>
      <c r="AB6425">
        <v>4.9981343400557998</v>
      </c>
      <c r="AC6425">
        <v>5.0682010220127998</v>
      </c>
      <c r="AD6425">
        <v>0</v>
      </c>
      <c r="AE6425">
        <v>253.88146316461714</v>
      </c>
    </row>
    <row r="6426" spans="1:31" x14ac:dyDescent="0.25">
      <c r="A6426">
        <v>1820971</v>
      </c>
      <c r="B6426">
        <v>1</v>
      </c>
      <c r="C6426" t="s">
        <v>81</v>
      </c>
      <c r="D6426" t="s">
        <v>123</v>
      </c>
      <c r="E6426" t="s">
        <v>140</v>
      </c>
      <c r="F6426" t="s">
        <v>8436</v>
      </c>
      <c r="G6426" t="s">
        <v>142</v>
      </c>
      <c r="H6426" t="s">
        <v>143</v>
      </c>
      <c r="I6426" t="s">
        <v>135</v>
      </c>
      <c r="J6426" t="s">
        <v>136</v>
      </c>
      <c r="K6426" t="s">
        <v>137</v>
      </c>
      <c r="L6426" t="s">
        <v>18494</v>
      </c>
      <c r="M6426" t="s">
        <v>18495</v>
      </c>
      <c r="N6426">
        <v>1.092777777</v>
      </c>
      <c r="O6426">
        <v>3</v>
      </c>
      <c r="P6426">
        <v>531</v>
      </c>
      <c r="Q6426">
        <v>231</v>
      </c>
      <c r="R6426">
        <v>97</v>
      </c>
      <c r="S6426">
        <v>16</v>
      </c>
      <c r="T6426">
        <v>50</v>
      </c>
      <c r="U6426">
        <v>0</v>
      </c>
      <c r="V6426">
        <v>0</v>
      </c>
      <c r="W6426">
        <v>31.959392315984694</v>
      </c>
      <c r="X6426">
        <v>123.03293051949134</v>
      </c>
      <c r="Y6426">
        <v>261.82289400036291</v>
      </c>
      <c r="Z6426">
        <v>134.48192126490829</v>
      </c>
      <c r="AA6426">
        <v>58.568088693420137</v>
      </c>
      <c r="AB6426">
        <v>24.689936790536716</v>
      </c>
      <c r="AC6426">
        <v>0</v>
      </c>
      <c r="AD6426">
        <v>0</v>
      </c>
      <c r="AE6426">
        <v>634.55516358470413</v>
      </c>
    </row>
    <row r="6427" spans="1:31" x14ac:dyDescent="0.25">
      <c r="A6427">
        <v>1820974</v>
      </c>
      <c r="B6427">
        <v>1</v>
      </c>
      <c r="C6427" t="s">
        <v>80</v>
      </c>
      <c r="D6427" t="s">
        <v>98</v>
      </c>
      <c r="E6427" t="s">
        <v>176</v>
      </c>
      <c r="F6427" t="s">
        <v>1956</v>
      </c>
      <c r="G6427" t="s">
        <v>142</v>
      </c>
      <c r="H6427" t="s">
        <v>143</v>
      </c>
      <c r="I6427" t="s">
        <v>135</v>
      </c>
      <c r="J6427" t="s">
        <v>136</v>
      </c>
      <c r="K6427" t="s">
        <v>137</v>
      </c>
      <c r="L6427" t="s">
        <v>18496</v>
      </c>
      <c r="M6427" t="s">
        <v>18497</v>
      </c>
      <c r="N6427">
        <v>1.0011111109999999</v>
      </c>
      <c r="O6427">
        <v>0</v>
      </c>
      <c r="P6427">
        <v>0</v>
      </c>
      <c r="Q6427">
        <v>9</v>
      </c>
      <c r="R6427">
        <v>77</v>
      </c>
      <c r="S6427">
        <v>3</v>
      </c>
      <c r="T6427">
        <v>13</v>
      </c>
      <c r="U6427">
        <v>1</v>
      </c>
      <c r="V6427">
        <v>0</v>
      </c>
      <c r="W6427">
        <v>0</v>
      </c>
      <c r="X6427">
        <v>0</v>
      </c>
      <c r="Y6427">
        <v>103.82873668316005</v>
      </c>
      <c r="Z6427">
        <v>77.308981936737254</v>
      </c>
      <c r="AA6427">
        <v>3.5845929635298752</v>
      </c>
      <c r="AB6427">
        <v>126.56374089739089</v>
      </c>
      <c r="AC6427">
        <v>30.295372122287603</v>
      </c>
      <c r="AD6427">
        <v>0</v>
      </c>
      <c r="AE6427">
        <v>341.58142460310569</v>
      </c>
    </row>
    <row r="6428" spans="1:31" x14ac:dyDescent="0.25">
      <c r="A6428">
        <v>1820979</v>
      </c>
      <c r="B6428">
        <v>1</v>
      </c>
      <c r="C6428" t="s">
        <v>80</v>
      </c>
      <c r="D6428" t="s">
        <v>100</v>
      </c>
      <c r="E6428" t="s">
        <v>131</v>
      </c>
      <c r="F6428" t="s">
        <v>18498</v>
      </c>
      <c r="G6428" t="s">
        <v>231</v>
      </c>
      <c r="H6428" t="s">
        <v>134</v>
      </c>
      <c r="I6428" t="s">
        <v>135</v>
      </c>
      <c r="J6428" t="s">
        <v>136</v>
      </c>
      <c r="K6428" t="s">
        <v>137</v>
      </c>
      <c r="L6428" t="s">
        <v>18499</v>
      </c>
      <c r="M6428" t="s">
        <v>18500</v>
      </c>
      <c r="N6428">
        <v>1.4952777770000001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0.95030247627062514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0.95030247627062514</v>
      </c>
    </row>
    <row r="6429" spans="1:31" x14ac:dyDescent="0.25">
      <c r="A6429">
        <v>1820980</v>
      </c>
      <c r="B6429">
        <v>1</v>
      </c>
      <c r="C6429" t="s">
        <v>80</v>
      </c>
      <c r="D6429" t="s">
        <v>90</v>
      </c>
      <c r="E6429" t="s">
        <v>193</v>
      </c>
      <c r="F6429" t="s">
        <v>18501</v>
      </c>
      <c r="G6429" t="s">
        <v>263</v>
      </c>
      <c r="H6429" t="s">
        <v>134</v>
      </c>
      <c r="I6429" t="s">
        <v>135</v>
      </c>
      <c r="J6429" t="s">
        <v>136</v>
      </c>
      <c r="K6429" t="s">
        <v>159</v>
      </c>
      <c r="L6429" t="s">
        <v>18502</v>
      </c>
      <c r="M6429" t="s">
        <v>18503</v>
      </c>
      <c r="N6429">
        <v>3.8758333330000001</v>
      </c>
      <c r="O6429">
        <v>0</v>
      </c>
      <c r="P6429">
        <v>93</v>
      </c>
      <c r="Q6429">
        <v>0</v>
      </c>
      <c r="R6429">
        <v>0</v>
      </c>
      <c r="S6429">
        <v>0</v>
      </c>
      <c r="T6429">
        <v>6</v>
      </c>
      <c r="U6429">
        <v>0</v>
      </c>
      <c r="V6429">
        <v>0</v>
      </c>
      <c r="W6429">
        <v>0</v>
      </c>
      <c r="X6429">
        <v>123.31811193261963</v>
      </c>
      <c r="Y6429">
        <v>0</v>
      </c>
      <c r="Z6429">
        <v>0</v>
      </c>
      <c r="AA6429">
        <v>0</v>
      </c>
      <c r="AB6429">
        <v>18.606252180588616</v>
      </c>
      <c r="AC6429">
        <v>0</v>
      </c>
      <c r="AD6429">
        <v>0</v>
      </c>
      <c r="AE6429">
        <v>141.92436411320824</v>
      </c>
    </row>
    <row r="6430" spans="1:31" x14ac:dyDescent="0.25">
      <c r="A6430">
        <v>1820982</v>
      </c>
      <c r="B6430">
        <v>1</v>
      </c>
      <c r="C6430" t="s">
        <v>80</v>
      </c>
      <c r="D6430" t="s">
        <v>97</v>
      </c>
      <c r="E6430" t="s">
        <v>131</v>
      </c>
      <c r="F6430" t="s">
        <v>18504</v>
      </c>
      <c r="G6430" t="s">
        <v>133</v>
      </c>
      <c r="H6430" t="s">
        <v>134</v>
      </c>
      <c r="I6430" t="s">
        <v>135</v>
      </c>
      <c r="J6430" t="s">
        <v>136</v>
      </c>
      <c r="K6430" t="s">
        <v>137</v>
      </c>
      <c r="L6430" t="s">
        <v>18505</v>
      </c>
      <c r="M6430" t="s">
        <v>18506</v>
      </c>
      <c r="N6430">
        <v>1.0508333329999999</v>
      </c>
      <c r="O6430">
        <v>0</v>
      </c>
      <c r="P6430">
        <v>2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3.2365423040361116E-4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3.2365423040361116E-4</v>
      </c>
    </row>
    <row r="6431" spans="1:31" x14ac:dyDescent="0.25">
      <c r="A6431">
        <v>1820983</v>
      </c>
      <c r="B6431">
        <v>1</v>
      </c>
      <c r="C6431" t="s">
        <v>80</v>
      </c>
      <c r="D6431" t="s">
        <v>97</v>
      </c>
      <c r="E6431" t="s">
        <v>131</v>
      </c>
      <c r="F6431" t="s">
        <v>18507</v>
      </c>
      <c r="G6431" t="s">
        <v>231</v>
      </c>
      <c r="H6431" t="s">
        <v>134</v>
      </c>
      <c r="I6431" t="s">
        <v>135</v>
      </c>
      <c r="J6431" t="s">
        <v>136</v>
      </c>
      <c r="K6431" t="s">
        <v>137</v>
      </c>
      <c r="L6431" t="s">
        <v>18508</v>
      </c>
      <c r="M6431" t="s">
        <v>18509</v>
      </c>
      <c r="N6431">
        <v>1.923333333</v>
      </c>
      <c r="O6431">
        <v>0</v>
      </c>
      <c r="P6431">
        <v>1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0.40312026216562258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0.40312026216562258</v>
      </c>
    </row>
    <row r="6432" spans="1:31" x14ac:dyDescent="0.25">
      <c r="A6432">
        <v>1820984</v>
      </c>
      <c r="B6432">
        <v>1</v>
      </c>
      <c r="C6432" t="s">
        <v>81</v>
      </c>
      <c r="D6432" t="s">
        <v>120</v>
      </c>
      <c r="E6432" t="s">
        <v>131</v>
      </c>
      <c r="F6432" t="s">
        <v>18510</v>
      </c>
      <c r="G6432" t="s">
        <v>231</v>
      </c>
      <c r="H6432" t="s">
        <v>134</v>
      </c>
      <c r="I6432" t="s">
        <v>135</v>
      </c>
      <c r="J6432" t="s">
        <v>136</v>
      </c>
      <c r="K6432" t="s">
        <v>137</v>
      </c>
      <c r="L6432" t="s">
        <v>18511</v>
      </c>
      <c r="M6432" t="s">
        <v>18512</v>
      </c>
      <c r="N6432">
        <v>1.332777777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0.32610983151991335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0.32610983151991335</v>
      </c>
    </row>
    <row r="6433" spans="1:31" x14ac:dyDescent="0.25">
      <c r="A6433">
        <v>1820987</v>
      </c>
      <c r="B6433">
        <v>1</v>
      </c>
      <c r="C6433" t="s">
        <v>80</v>
      </c>
      <c r="D6433" t="s">
        <v>100</v>
      </c>
      <c r="E6433" t="s">
        <v>131</v>
      </c>
      <c r="F6433" t="s">
        <v>18513</v>
      </c>
      <c r="G6433" t="s">
        <v>231</v>
      </c>
      <c r="H6433" t="s">
        <v>134</v>
      </c>
      <c r="I6433" t="s">
        <v>135</v>
      </c>
      <c r="J6433" t="s">
        <v>136</v>
      </c>
      <c r="K6433" t="s">
        <v>137</v>
      </c>
      <c r="L6433" t="s">
        <v>18514</v>
      </c>
      <c r="M6433" t="s">
        <v>18515</v>
      </c>
      <c r="N6433">
        <v>1.2188888879999999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0.46469521188863999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0.46469521188863999</v>
      </c>
    </row>
    <row r="6434" spans="1:31" x14ac:dyDescent="0.25">
      <c r="A6434">
        <v>1820988</v>
      </c>
      <c r="B6434">
        <v>1</v>
      </c>
      <c r="C6434" t="s">
        <v>80</v>
      </c>
      <c r="D6434" t="s">
        <v>83</v>
      </c>
      <c r="E6434" t="s">
        <v>146</v>
      </c>
      <c r="F6434" t="s">
        <v>18516</v>
      </c>
      <c r="G6434" t="s">
        <v>256</v>
      </c>
      <c r="H6434" t="s">
        <v>143</v>
      </c>
      <c r="I6434" t="s">
        <v>135</v>
      </c>
      <c r="J6434" t="s">
        <v>136</v>
      </c>
      <c r="K6434" t="s">
        <v>159</v>
      </c>
      <c r="L6434" t="s">
        <v>18517</v>
      </c>
      <c r="M6434" t="s">
        <v>18518</v>
      </c>
      <c r="N6434">
        <v>0.68917222199999995</v>
      </c>
      <c r="O6434">
        <v>0</v>
      </c>
      <c r="P6434">
        <v>0</v>
      </c>
      <c r="Q6434">
        <v>0</v>
      </c>
      <c r="R6434">
        <v>0</v>
      </c>
      <c r="S6434">
        <v>2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8.9339099734890386</v>
      </c>
      <c r="AB6434">
        <v>0</v>
      </c>
      <c r="AC6434">
        <v>0</v>
      </c>
      <c r="AD6434">
        <v>0</v>
      </c>
      <c r="AE6434">
        <v>8.9339099734890386</v>
      </c>
    </row>
    <row r="6435" spans="1:31" x14ac:dyDescent="0.25">
      <c r="A6435">
        <v>1820990</v>
      </c>
      <c r="B6435">
        <v>1</v>
      </c>
      <c r="C6435" t="s">
        <v>80</v>
      </c>
      <c r="D6435" t="s">
        <v>106</v>
      </c>
      <c r="E6435" t="s">
        <v>131</v>
      </c>
      <c r="F6435" t="s">
        <v>18519</v>
      </c>
      <c r="G6435" t="s">
        <v>231</v>
      </c>
      <c r="H6435" t="s">
        <v>134</v>
      </c>
      <c r="I6435" t="s">
        <v>135</v>
      </c>
      <c r="J6435" t="s">
        <v>136</v>
      </c>
      <c r="K6435" t="s">
        <v>137</v>
      </c>
      <c r="L6435" t="s">
        <v>18520</v>
      </c>
      <c r="M6435" t="s">
        <v>18521</v>
      </c>
      <c r="N6435">
        <v>2.1575000000000002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0.42210436927343753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0.42210436927343753</v>
      </c>
    </row>
    <row r="6436" spans="1:31" x14ac:dyDescent="0.25">
      <c r="A6436">
        <v>1820991</v>
      </c>
      <c r="B6436">
        <v>1</v>
      </c>
      <c r="C6436" t="s">
        <v>80</v>
      </c>
      <c r="D6436" t="s">
        <v>105</v>
      </c>
      <c r="E6436" t="s">
        <v>193</v>
      </c>
      <c r="F6436" t="s">
        <v>18522</v>
      </c>
      <c r="G6436" t="s">
        <v>235</v>
      </c>
      <c r="H6436" t="s">
        <v>134</v>
      </c>
      <c r="I6436" t="s">
        <v>135</v>
      </c>
      <c r="J6436" t="s">
        <v>136</v>
      </c>
      <c r="K6436" t="s">
        <v>137</v>
      </c>
      <c r="L6436" t="s">
        <v>18523</v>
      </c>
      <c r="M6436" t="s">
        <v>18524</v>
      </c>
      <c r="N6436">
        <v>1.91</v>
      </c>
      <c r="O6436">
        <v>0</v>
      </c>
      <c r="P6436">
        <v>24</v>
      </c>
      <c r="Q6436">
        <v>0</v>
      </c>
      <c r="R6436">
        <v>1</v>
      </c>
      <c r="S6436">
        <v>0</v>
      </c>
      <c r="T6436">
        <v>3</v>
      </c>
      <c r="U6436">
        <v>0</v>
      </c>
      <c r="V6436">
        <v>0</v>
      </c>
      <c r="W6436">
        <v>0</v>
      </c>
      <c r="X6436">
        <v>12.616961109256902</v>
      </c>
      <c r="Y6436">
        <v>0</v>
      </c>
      <c r="Z6436">
        <v>0.35867529906250001</v>
      </c>
      <c r="AA6436">
        <v>0</v>
      </c>
      <c r="AB6436">
        <v>1.0264261607188874</v>
      </c>
      <c r="AC6436">
        <v>0</v>
      </c>
      <c r="AD6436">
        <v>0</v>
      </c>
      <c r="AE6436">
        <v>14.002062569038291</v>
      </c>
    </row>
    <row r="6437" spans="1:31" x14ac:dyDescent="0.25">
      <c r="A6437">
        <v>1820992</v>
      </c>
      <c r="B6437">
        <v>1</v>
      </c>
      <c r="C6437" t="s">
        <v>80</v>
      </c>
      <c r="D6437" t="s">
        <v>83</v>
      </c>
      <c r="E6437" t="s">
        <v>131</v>
      </c>
      <c r="F6437" t="s">
        <v>18525</v>
      </c>
      <c r="G6437" t="s">
        <v>148</v>
      </c>
      <c r="H6437" t="s">
        <v>134</v>
      </c>
      <c r="I6437" t="s">
        <v>135</v>
      </c>
      <c r="J6437" t="s">
        <v>136</v>
      </c>
      <c r="K6437" t="s">
        <v>137</v>
      </c>
      <c r="L6437" t="s">
        <v>18526</v>
      </c>
      <c r="M6437" t="s">
        <v>18527</v>
      </c>
      <c r="N6437">
        <v>3.278333333</v>
      </c>
      <c r="O6437">
        <v>0</v>
      </c>
      <c r="P6437">
        <v>2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1.9240860873008367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1.9240860873008367</v>
      </c>
    </row>
    <row r="6438" spans="1:31" x14ac:dyDescent="0.25">
      <c r="A6438">
        <v>1820994</v>
      </c>
      <c r="B6438">
        <v>1</v>
      </c>
      <c r="C6438" t="s">
        <v>80</v>
      </c>
      <c r="D6438" t="s">
        <v>108</v>
      </c>
      <c r="E6438" t="s">
        <v>131</v>
      </c>
      <c r="F6438" t="s">
        <v>18528</v>
      </c>
      <c r="G6438" t="s">
        <v>231</v>
      </c>
      <c r="H6438" t="s">
        <v>134</v>
      </c>
      <c r="I6438" t="s">
        <v>135</v>
      </c>
      <c r="J6438" t="s">
        <v>136</v>
      </c>
      <c r="K6438" t="s">
        <v>137</v>
      </c>
      <c r="L6438" t="s">
        <v>18529</v>
      </c>
      <c r="M6438" t="s">
        <v>18530</v>
      </c>
      <c r="N6438">
        <v>1.47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1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0.12854237341632002</v>
      </c>
      <c r="AC6438">
        <v>0</v>
      </c>
      <c r="AD6438">
        <v>0</v>
      </c>
      <c r="AE6438">
        <v>0.12854237341632002</v>
      </c>
    </row>
    <row r="6439" spans="1:31" x14ac:dyDescent="0.25">
      <c r="A6439">
        <v>1820996</v>
      </c>
      <c r="B6439">
        <v>1</v>
      </c>
      <c r="C6439" t="s">
        <v>80</v>
      </c>
      <c r="D6439" t="s">
        <v>84</v>
      </c>
      <c r="E6439" t="s">
        <v>140</v>
      </c>
      <c r="F6439" t="s">
        <v>8317</v>
      </c>
      <c r="G6439" t="s">
        <v>142</v>
      </c>
      <c r="H6439" t="s">
        <v>143</v>
      </c>
      <c r="I6439" t="s">
        <v>135</v>
      </c>
      <c r="J6439" t="s">
        <v>136</v>
      </c>
      <c r="K6439" t="s">
        <v>137</v>
      </c>
      <c r="L6439" t="s">
        <v>18531</v>
      </c>
      <c r="M6439" t="s">
        <v>18532</v>
      </c>
      <c r="N6439">
        <v>0.259722222</v>
      </c>
      <c r="O6439">
        <v>6</v>
      </c>
      <c r="P6439">
        <v>1341</v>
      </c>
      <c r="Q6439">
        <v>13</v>
      </c>
      <c r="R6439">
        <v>280</v>
      </c>
      <c r="S6439">
        <v>26</v>
      </c>
      <c r="T6439">
        <v>189</v>
      </c>
      <c r="U6439">
        <v>1</v>
      </c>
      <c r="V6439">
        <v>0</v>
      </c>
      <c r="W6439">
        <v>1.2831687891462003</v>
      </c>
      <c r="X6439">
        <v>114.41353841249681</v>
      </c>
      <c r="Y6439">
        <v>5.9138996342689092</v>
      </c>
      <c r="Z6439">
        <v>28.84916353118739</v>
      </c>
      <c r="AA6439">
        <v>25.242216190265239</v>
      </c>
      <c r="AB6439">
        <v>31.807402976157082</v>
      </c>
      <c r="AC6439">
        <v>23.961647071131001</v>
      </c>
      <c r="AD6439">
        <v>0</v>
      </c>
      <c r="AE6439">
        <v>231.47103660465262</v>
      </c>
    </row>
    <row r="6440" spans="1:31" x14ac:dyDescent="0.25">
      <c r="A6440">
        <v>1820997</v>
      </c>
      <c r="B6440">
        <v>1</v>
      </c>
      <c r="C6440" t="s">
        <v>80</v>
      </c>
      <c r="D6440" t="s">
        <v>92</v>
      </c>
      <c r="E6440" t="s">
        <v>131</v>
      </c>
      <c r="F6440" t="s">
        <v>18533</v>
      </c>
      <c r="G6440" t="s">
        <v>148</v>
      </c>
      <c r="H6440" t="s">
        <v>134</v>
      </c>
      <c r="I6440" t="s">
        <v>135</v>
      </c>
      <c r="J6440" t="s">
        <v>136</v>
      </c>
      <c r="K6440" t="s">
        <v>137</v>
      </c>
      <c r="L6440" t="s">
        <v>18534</v>
      </c>
      <c r="M6440" t="s">
        <v>18535</v>
      </c>
      <c r="N6440">
        <v>7.6733333330000004</v>
      </c>
      <c r="O6440">
        <v>0</v>
      </c>
      <c r="P6440">
        <v>4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12.941191812155077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12.941191812155077</v>
      </c>
    </row>
    <row r="6441" spans="1:31" x14ac:dyDescent="0.25">
      <c r="A6441">
        <v>1820998</v>
      </c>
      <c r="B6441">
        <v>1</v>
      </c>
      <c r="C6441" t="s">
        <v>81</v>
      </c>
      <c r="D6441" t="s">
        <v>112</v>
      </c>
      <c r="E6441" t="s">
        <v>146</v>
      </c>
      <c r="F6441" t="s">
        <v>18536</v>
      </c>
      <c r="G6441" t="s">
        <v>187</v>
      </c>
      <c r="H6441" t="s">
        <v>143</v>
      </c>
      <c r="I6441" t="s">
        <v>135</v>
      </c>
      <c r="J6441" t="s">
        <v>136</v>
      </c>
      <c r="K6441" t="s">
        <v>137</v>
      </c>
      <c r="L6441" t="s">
        <v>18537</v>
      </c>
      <c r="M6441" t="s">
        <v>18538</v>
      </c>
      <c r="N6441">
        <v>1.240277777</v>
      </c>
      <c r="O6441">
        <v>0</v>
      </c>
      <c r="P6441">
        <v>52</v>
      </c>
      <c r="Q6441">
        <v>0</v>
      </c>
      <c r="R6441">
        <v>8</v>
      </c>
      <c r="S6441">
        <v>0</v>
      </c>
      <c r="T6441">
        <v>9</v>
      </c>
      <c r="U6441">
        <v>0</v>
      </c>
      <c r="V6441">
        <v>0</v>
      </c>
      <c r="W6441">
        <v>0</v>
      </c>
      <c r="X6441">
        <v>11.925361160510532</v>
      </c>
      <c r="Y6441">
        <v>0</v>
      </c>
      <c r="Z6441">
        <v>0.86883959932522581</v>
      </c>
      <c r="AA6441">
        <v>0</v>
      </c>
      <c r="AB6441">
        <v>2.8078807887159973</v>
      </c>
      <c r="AC6441">
        <v>0</v>
      </c>
      <c r="AD6441">
        <v>0</v>
      </c>
      <c r="AE6441">
        <v>15.602081548551755</v>
      </c>
    </row>
    <row r="6442" spans="1:31" x14ac:dyDescent="0.25">
      <c r="A6442">
        <v>1821000</v>
      </c>
      <c r="B6442">
        <v>1</v>
      </c>
      <c r="C6442" t="s">
        <v>80</v>
      </c>
      <c r="D6442" t="s">
        <v>99</v>
      </c>
      <c r="E6442" t="s">
        <v>131</v>
      </c>
      <c r="F6442" t="s">
        <v>18539</v>
      </c>
      <c r="G6442" t="s">
        <v>231</v>
      </c>
      <c r="H6442" t="s">
        <v>134</v>
      </c>
      <c r="I6442" t="s">
        <v>135</v>
      </c>
      <c r="J6442" t="s">
        <v>136</v>
      </c>
      <c r="K6442" t="s">
        <v>137</v>
      </c>
      <c r="L6442" t="s">
        <v>18540</v>
      </c>
      <c r="M6442" t="s">
        <v>18541</v>
      </c>
      <c r="N6442">
        <v>5.3977777769999999</v>
      </c>
      <c r="O6442">
        <v>0</v>
      </c>
      <c r="P6442">
        <v>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0.26063719156373222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0.26063719156373222</v>
      </c>
    </row>
    <row r="6443" spans="1:31" x14ac:dyDescent="0.25">
      <c r="A6443">
        <v>1821001</v>
      </c>
      <c r="B6443">
        <v>1</v>
      </c>
      <c r="C6443" t="s">
        <v>80</v>
      </c>
      <c r="D6443" t="s">
        <v>104</v>
      </c>
      <c r="E6443" t="s">
        <v>131</v>
      </c>
      <c r="F6443" t="s">
        <v>18542</v>
      </c>
      <c r="G6443" t="s">
        <v>231</v>
      </c>
      <c r="H6443" t="s">
        <v>134</v>
      </c>
      <c r="I6443" t="s">
        <v>135</v>
      </c>
      <c r="J6443" t="s">
        <v>136</v>
      </c>
      <c r="K6443" t="s">
        <v>137</v>
      </c>
      <c r="L6443" t="s">
        <v>18543</v>
      </c>
      <c r="M6443" t="s">
        <v>18544</v>
      </c>
      <c r="N6443">
        <v>1.6913888880000001</v>
      </c>
      <c r="O6443">
        <v>0</v>
      </c>
      <c r="P6443">
        <v>3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1.1325917787250932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1.1325917787250932</v>
      </c>
    </row>
    <row r="6444" spans="1:31" x14ac:dyDescent="0.25">
      <c r="A6444">
        <v>1821006</v>
      </c>
      <c r="B6444">
        <v>1</v>
      </c>
      <c r="C6444" t="s">
        <v>80</v>
      </c>
      <c r="D6444" t="s">
        <v>109</v>
      </c>
      <c r="E6444" t="s">
        <v>146</v>
      </c>
      <c r="F6444" t="s">
        <v>18545</v>
      </c>
      <c r="G6444" t="s">
        <v>170</v>
      </c>
      <c r="H6444" t="s">
        <v>143</v>
      </c>
      <c r="I6444" t="s">
        <v>135</v>
      </c>
      <c r="J6444" t="s">
        <v>136</v>
      </c>
      <c r="K6444" t="s">
        <v>137</v>
      </c>
      <c r="L6444" t="s">
        <v>18546</v>
      </c>
      <c r="M6444" t="s">
        <v>18547</v>
      </c>
      <c r="N6444">
        <v>1.838055555</v>
      </c>
      <c r="O6444">
        <v>0</v>
      </c>
      <c r="P6444">
        <v>48</v>
      </c>
      <c r="Q6444">
        <v>0</v>
      </c>
      <c r="R6444">
        <v>11</v>
      </c>
      <c r="S6444">
        <v>0</v>
      </c>
      <c r="T6444">
        <v>18</v>
      </c>
      <c r="U6444">
        <v>0</v>
      </c>
      <c r="V6444">
        <v>0</v>
      </c>
      <c r="W6444">
        <v>0</v>
      </c>
      <c r="X6444">
        <v>23.946736565810969</v>
      </c>
      <c r="Y6444">
        <v>0</v>
      </c>
      <c r="Z6444">
        <v>33.743482936337607</v>
      </c>
      <c r="AA6444">
        <v>0</v>
      </c>
      <c r="AB6444">
        <v>22.550891011402346</v>
      </c>
      <c r="AC6444">
        <v>0</v>
      </c>
      <c r="AD6444">
        <v>0</v>
      </c>
      <c r="AE6444">
        <v>80.241110513550922</v>
      </c>
    </row>
    <row r="6445" spans="1:31" x14ac:dyDescent="0.25">
      <c r="A6445">
        <v>1821011</v>
      </c>
      <c r="B6445">
        <v>1</v>
      </c>
      <c r="C6445" t="s">
        <v>80</v>
      </c>
      <c r="D6445" t="s">
        <v>86</v>
      </c>
      <c r="E6445" t="s">
        <v>131</v>
      </c>
      <c r="F6445" t="s">
        <v>18548</v>
      </c>
      <c r="G6445" t="s">
        <v>231</v>
      </c>
      <c r="H6445" t="s">
        <v>134</v>
      </c>
      <c r="I6445" t="s">
        <v>135</v>
      </c>
      <c r="J6445" t="s">
        <v>136</v>
      </c>
      <c r="K6445" t="s">
        <v>137</v>
      </c>
      <c r="L6445" t="s">
        <v>18549</v>
      </c>
      <c r="M6445" t="s">
        <v>18550</v>
      </c>
      <c r="N6445">
        <v>1.3133333330000001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8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1.5552737945820732</v>
      </c>
      <c r="AC6445">
        <v>0</v>
      </c>
      <c r="AD6445">
        <v>0</v>
      </c>
      <c r="AE6445">
        <v>1.5552737945820732</v>
      </c>
    </row>
    <row r="6446" spans="1:31" x14ac:dyDescent="0.25">
      <c r="A6446">
        <v>1821012</v>
      </c>
      <c r="B6446">
        <v>1</v>
      </c>
      <c r="C6446" t="s">
        <v>80</v>
      </c>
      <c r="D6446" t="s">
        <v>98</v>
      </c>
      <c r="E6446" t="s">
        <v>131</v>
      </c>
      <c r="F6446" t="s">
        <v>18551</v>
      </c>
      <c r="G6446" t="s">
        <v>148</v>
      </c>
      <c r="H6446" t="s">
        <v>134</v>
      </c>
      <c r="I6446" t="s">
        <v>135</v>
      </c>
      <c r="J6446" t="s">
        <v>136</v>
      </c>
      <c r="K6446" t="s">
        <v>137</v>
      </c>
      <c r="L6446" t="s">
        <v>18552</v>
      </c>
      <c r="M6446" t="s">
        <v>18553</v>
      </c>
      <c r="N6446">
        <v>1.276944444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</row>
    <row r="6447" spans="1:31" x14ac:dyDescent="0.25">
      <c r="A6447">
        <v>1821013</v>
      </c>
      <c r="B6447">
        <v>1</v>
      </c>
      <c r="C6447" t="s">
        <v>81</v>
      </c>
      <c r="D6447" t="s">
        <v>115</v>
      </c>
      <c r="E6447" t="s">
        <v>146</v>
      </c>
      <c r="F6447" t="s">
        <v>18554</v>
      </c>
      <c r="G6447" t="s">
        <v>593</v>
      </c>
      <c r="H6447" t="s">
        <v>143</v>
      </c>
      <c r="I6447" t="s">
        <v>135</v>
      </c>
      <c r="J6447" t="s">
        <v>136</v>
      </c>
      <c r="K6447" t="s">
        <v>137</v>
      </c>
      <c r="L6447" t="s">
        <v>18555</v>
      </c>
      <c r="M6447" t="s">
        <v>18556</v>
      </c>
      <c r="N6447">
        <v>1.9824999999999999</v>
      </c>
      <c r="O6447">
        <v>0</v>
      </c>
      <c r="P6447">
        <v>16</v>
      </c>
      <c r="Q6447">
        <v>0</v>
      </c>
      <c r="R6447">
        <v>11</v>
      </c>
      <c r="S6447">
        <v>0</v>
      </c>
      <c r="T6447">
        <v>1</v>
      </c>
      <c r="U6447">
        <v>0</v>
      </c>
      <c r="V6447">
        <v>0</v>
      </c>
      <c r="W6447">
        <v>0</v>
      </c>
      <c r="X6447">
        <v>5.1363277443723465</v>
      </c>
      <c r="Y6447">
        <v>0</v>
      </c>
      <c r="Z6447">
        <v>2.7098233382564221</v>
      </c>
      <c r="AA6447">
        <v>0</v>
      </c>
      <c r="AB6447">
        <v>0.48732338899206645</v>
      </c>
      <c r="AC6447">
        <v>0</v>
      </c>
      <c r="AD6447">
        <v>0</v>
      </c>
      <c r="AE6447">
        <v>8.3334744716208355</v>
      </c>
    </row>
    <row r="6448" spans="1:31" x14ac:dyDescent="0.25">
      <c r="A6448">
        <v>1821014</v>
      </c>
      <c r="B6448">
        <v>1</v>
      </c>
      <c r="C6448" t="s">
        <v>81</v>
      </c>
      <c r="D6448" t="s">
        <v>112</v>
      </c>
      <c r="E6448" t="s">
        <v>291</v>
      </c>
      <c r="F6448" t="s">
        <v>18557</v>
      </c>
      <c r="G6448" t="s">
        <v>424</v>
      </c>
      <c r="H6448" t="s">
        <v>134</v>
      </c>
      <c r="I6448" t="s">
        <v>135</v>
      </c>
      <c r="J6448" t="s">
        <v>136</v>
      </c>
      <c r="K6448" t="s">
        <v>137</v>
      </c>
      <c r="L6448" t="s">
        <v>18558</v>
      </c>
      <c r="M6448" t="s">
        <v>18559</v>
      </c>
      <c r="N6448">
        <v>1.058333333</v>
      </c>
      <c r="O6448">
        <v>0</v>
      </c>
      <c r="P6448">
        <v>29</v>
      </c>
      <c r="Q6448">
        <v>0</v>
      </c>
      <c r="R6448">
        <v>49</v>
      </c>
      <c r="S6448">
        <v>0</v>
      </c>
      <c r="T6448">
        <v>2</v>
      </c>
      <c r="U6448">
        <v>0</v>
      </c>
      <c r="V6448">
        <v>0</v>
      </c>
      <c r="W6448">
        <v>0</v>
      </c>
      <c r="X6448">
        <v>1.1169449156513847</v>
      </c>
      <c r="Y6448">
        <v>0</v>
      </c>
      <c r="Z6448">
        <v>4.4307229337724365</v>
      </c>
      <c r="AA6448">
        <v>0</v>
      </c>
      <c r="AB6448">
        <v>2.1023805003898</v>
      </c>
      <c r="AC6448">
        <v>0</v>
      </c>
      <c r="AD6448">
        <v>0</v>
      </c>
      <c r="AE6448">
        <v>7.6500483498136207</v>
      </c>
    </row>
    <row r="6449" spans="1:31" x14ac:dyDescent="0.25">
      <c r="A6449">
        <v>1821016</v>
      </c>
      <c r="B6449">
        <v>1</v>
      </c>
      <c r="C6449" t="s">
        <v>80</v>
      </c>
      <c r="D6449" t="s">
        <v>92</v>
      </c>
      <c r="E6449" t="s">
        <v>131</v>
      </c>
      <c r="F6449" t="s">
        <v>18560</v>
      </c>
      <c r="G6449" t="s">
        <v>231</v>
      </c>
      <c r="H6449" t="s">
        <v>134</v>
      </c>
      <c r="I6449" t="s">
        <v>135</v>
      </c>
      <c r="J6449" t="s">
        <v>136</v>
      </c>
      <c r="K6449" t="s">
        <v>137</v>
      </c>
      <c r="L6449" t="s">
        <v>18561</v>
      </c>
      <c r="M6449" t="s">
        <v>18562</v>
      </c>
      <c r="N6449">
        <v>1.774444444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2.401169549880889E-2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2.401169549880889E-2</v>
      </c>
    </row>
    <row r="6450" spans="1:31" x14ac:dyDescent="0.25">
      <c r="A6450">
        <v>1821018</v>
      </c>
      <c r="B6450">
        <v>1</v>
      </c>
      <c r="C6450" t="s">
        <v>80</v>
      </c>
      <c r="D6450" t="s">
        <v>83</v>
      </c>
      <c r="E6450" t="s">
        <v>193</v>
      </c>
      <c r="F6450" t="s">
        <v>18563</v>
      </c>
      <c r="G6450" t="s">
        <v>373</v>
      </c>
      <c r="H6450" t="s">
        <v>134</v>
      </c>
      <c r="I6450" t="s">
        <v>135</v>
      </c>
      <c r="J6450" t="s">
        <v>136</v>
      </c>
      <c r="K6450" t="s">
        <v>137</v>
      </c>
      <c r="L6450" t="s">
        <v>18564</v>
      </c>
      <c r="M6450" t="s">
        <v>18565</v>
      </c>
      <c r="N6450">
        <v>2.489166666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10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66.356066741590269</v>
      </c>
      <c r="AC6450">
        <v>0</v>
      </c>
      <c r="AD6450">
        <v>0</v>
      </c>
      <c r="AE6450">
        <v>66.356066741590269</v>
      </c>
    </row>
    <row r="6451" spans="1:31" x14ac:dyDescent="0.25">
      <c r="A6451">
        <v>1821019</v>
      </c>
      <c r="B6451">
        <v>1</v>
      </c>
      <c r="C6451" t="s">
        <v>80</v>
      </c>
      <c r="D6451" t="s">
        <v>88</v>
      </c>
      <c r="E6451" t="s">
        <v>131</v>
      </c>
      <c r="F6451" t="s">
        <v>7093</v>
      </c>
      <c r="G6451" t="s">
        <v>133</v>
      </c>
      <c r="H6451" t="s">
        <v>134</v>
      </c>
      <c r="I6451" t="s">
        <v>135</v>
      </c>
      <c r="J6451" t="s">
        <v>136</v>
      </c>
      <c r="K6451" t="s">
        <v>137</v>
      </c>
      <c r="L6451" t="s">
        <v>18566</v>
      </c>
      <c r="M6451" t="s">
        <v>18567</v>
      </c>
      <c r="N6451">
        <v>2.7808333329999999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5</v>
      </c>
      <c r="U6451">
        <v>0</v>
      </c>
      <c r="V6451">
        <v>1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9.0743589171393229</v>
      </c>
      <c r="AC6451">
        <v>0</v>
      </c>
      <c r="AD6451">
        <v>12.661754417976544</v>
      </c>
      <c r="AE6451">
        <v>21.736113335115867</v>
      </c>
    </row>
    <row r="6452" spans="1:31" x14ac:dyDescent="0.25">
      <c r="A6452">
        <v>1821021</v>
      </c>
      <c r="B6452">
        <v>1</v>
      </c>
      <c r="C6452" t="s">
        <v>80</v>
      </c>
      <c r="D6452" t="s">
        <v>84</v>
      </c>
      <c r="E6452" t="s">
        <v>193</v>
      </c>
      <c r="F6452" t="s">
        <v>18568</v>
      </c>
      <c r="G6452" t="s">
        <v>373</v>
      </c>
      <c r="H6452" t="s">
        <v>134</v>
      </c>
      <c r="I6452" t="s">
        <v>135</v>
      </c>
      <c r="J6452" t="s">
        <v>136</v>
      </c>
      <c r="K6452" t="s">
        <v>137</v>
      </c>
      <c r="L6452" t="s">
        <v>18569</v>
      </c>
      <c r="M6452" t="s">
        <v>18570</v>
      </c>
      <c r="N6452">
        <v>0.85944444399999997</v>
      </c>
      <c r="O6452">
        <v>0</v>
      </c>
      <c r="P6452">
        <v>141</v>
      </c>
      <c r="Q6452">
        <v>0</v>
      </c>
      <c r="R6452">
        <v>0</v>
      </c>
      <c r="S6452">
        <v>0</v>
      </c>
      <c r="T6452">
        <v>18</v>
      </c>
      <c r="U6452">
        <v>0</v>
      </c>
      <c r="V6452">
        <v>0</v>
      </c>
      <c r="W6452">
        <v>0</v>
      </c>
      <c r="X6452">
        <v>28.209860461496653</v>
      </c>
      <c r="Y6452">
        <v>0</v>
      </c>
      <c r="Z6452">
        <v>0</v>
      </c>
      <c r="AA6452">
        <v>0</v>
      </c>
      <c r="AB6452">
        <v>12.523422804235979</v>
      </c>
      <c r="AC6452">
        <v>0</v>
      </c>
      <c r="AD6452">
        <v>0</v>
      </c>
      <c r="AE6452">
        <v>40.733283265732631</v>
      </c>
    </row>
    <row r="6453" spans="1:31" x14ac:dyDescent="0.25">
      <c r="A6453">
        <v>1821024</v>
      </c>
      <c r="B6453">
        <v>1</v>
      </c>
      <c r="C6453" t="s">
        <v>80</v>
      </c>
      <c r="D6453" t="s">
        <v>84</v>
      </c>
      <c r="E6453" t="s">
        <v>131</v>
      </c>
      <c r="F6453" t="s">
        <v>18571</v>
      </c>
      <c r="G6453" t="s">
        <v>133</v>
      </c>
      <c r="H6453" t="s">
        <v>134</v>
      </c>
      <c r="I6453" t="s">
        <v>135</v>
      </c>
      <c r="J6453" t="s">
        <v>136</v>
      </c>
      <c r="K6453" t="s">
        <v>137</v>
      </c>
      <c r="L6453" t="s">
        <v>18572</v>
      </c>
      <c r="M6453" t="s">
        <v>18573</v>
      </c>
      <c r="N6453">
        <v>7.5519444440000001</v>
      </c>
      <c r="O6453">
        <v>0</v>
      </c>
      <c r="P6453">
        <v>9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16.017529227026696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16.017529227026696</v>
      </c>
    </row>
    <row r="6454" spans="1:31" x14ac:dyDescent="0.25">
      <c r="A6454">
        <v>1821025</v>
      </c>
      <c r="B6454">
        <v>1</v>
      </c>
      <c r="C6454" t="s">
        <v>80</v>
      </c>
      <c r="D6454" t="s">
        <v>95</v>
      </c>
      <c r="E6454" t="s">
        <v>176</v>
      </c>
      <c r="F6454" t="s">
        <v>18574</v>
      </c>
      <c r="G6454" t="s">
        <v>142</v>
      </c>
      <c r="H6454" t="s">
        <v>143</v>
      </c>
      <c r="I6454" t="s">
        <v>135</v>
      </c>
      <c r="J6454" t="s">
        <v>136</v>
      </c>
      <c r="K6454" t="s">
        <v>137</v>
      </c>
      <c r="L6454" t="s">
        <v>18575</v>
      </c>
      <c r="M6454" t="s">
        <v>18576</v>
      </c>
      <c r="N6454">
        <v>0.30888888799999997</v>
      </c>
      <c r="O6454">
        <v>0</v>
      </c>
      <c r="P6454">
        <v>4017</v>
      </c>
      <c r="Q6454">
        <v>0</v>
      </c>
      <c r="R6454">
        <v>0</v>
      </c>
      <c r="S6454">
        <v>0</v>
      </c>
      <c r="T6454">
        <v>176</v>
      </c>
      <c r="U6454">
        <v>0</v>
      </c>
      <c r="V6454">
        <v>0</v>
      </c>
      <c r="W6454">
        <v>0</v>
      </c>
      <c r="X6454">
        <v>335.18021817991115</v>
      </c>
      <c r="Y6454">
        <v>0</v>
      </c>
      <c r="Z6454">
        <v>0</v>
      </c>
      <c r="AA6454">
        <v>0</v>
      </c>
      <c r="AB6454">
        <v>59.914916047419808</v>
      </c>
      <c r="AC6454">
        <v>0</v>
      </c>
      <c r="AD6454">
        <v>0</v>
      </c>
      <c r="AE6454">
        <v>395.09513422733096</v>
      </c>
    </row>
    <row r="6455" spans="1:31" x14ac:dyDescent="0.25">
      <c r="A6455">
        <v>1821032</v>
      </c>
      <c r="B6455">
        <v>1</v>
      </c>
      <c r="C6455" t="s">
        <v>80</v>
      </c>
      <c r="D6455" t="s">
        <v>93</v>
      </c>
      <c r="E6455" t="s">
        <v>176</v>
      </c>
      <c r="F6455" t="s">
        <v>1027</v>
      </c>
      <c r="G6455" t="s">
        <v>170</v>
      </c>
      <c r="H6455" t="s">
        <v>143</v>
      </c>
      <c r="I6455" t="s">
        <v>135</v>
      </c>
      <c r="J6455" t="s">
        <v>136</v>
      </c>
      <c r="K6455" t="s">
        <v>137</v>
      </c>
      <c r="L6455" t="s">
        <v>18577</v>
      </c>
      <c r="M6455" t="s">
        <v>18578</v>
      </c>
      <c r="N6455">
        <v>1.7694444439999999</v>
      </c>
      <c r="O6455">
        <v>0</v>
      </c>
      <c r="P6455">
        <v>1598</v>
      </c>
      <c r="Q6455">
        <v>35</v>
      </c>
      <c r="R6455">
        <v>151</v>
      </c>
      <c r="S6455">
        <v>11</v>
      </c>
      <c r="T6455">
        <v>215</v>
      </c>
      <c r="U6455">
        <v>1</v>
      </c>
      <c r="V6455">
        <v>1</v>
      </c>
      <c r="W6455">
        <v>0</v>
      </c>
      <c r="X6455">
        <v>606.47707897313842</v>
      </c>
      <c r="Y6455">
        <v>322.00089313438559</v>
      </c>
      <c r="Z6455">
        <v>259.2720321181738</v>
      </c>
      <c r="AA6455">
        <v>73.963110889242856</v>
      </c>
      <c r="AB6455">
        <v>287.2994790597678</v>
      </c>
      <c r="AC6455">
        <v>636.42974610328349</v>
      </c>
      <c r="AD6455">
        <v>28.568373628768374</v>
      </c>
      <c r="AE6455">
        <v>2214.0107139067604</v>
      </c>
    </row>
    <row r="6456" spans="1:31" x14ac:dyDescent="0.25">
      <c r="A6456">
        <v>1821034</v>
      </c>
      <c r="B6456">
        <v>1</v>
      </c>
      <c r="C6456" t="s">
        <v>80</v>
      </c>
      <c r="D6456" t="s">
        <v>96</v>
      </c>
      <c r="E6456" t="s">
        <v>131</v>
      </c>
      <c r="F6456" t="s">
        <v>18579</v>
      </c>
      <c r="G6456" t="s">
        <v>231</v>
      </c>
      <c r="H6456" t="s">
        <v>134</v>
      </c>
      <c r="I6456" t="s">
        <v>135</v>
      </c>
      <c r="J6456" t="s">
        <v>136</v>
      </c>
      <c r="K6456" t="s">
        <v>137</v>
      </c>
      <c r="L6456" t="s">
        <v>18580</v>
      </c>
      <c r="M6456" t="s">
        <v>18581</v>
      </c>
      <c r="N6456">
        <v>4.8055555549999998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1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18.904383452759081</v>
      </c>
      <c r="AC6456">
        <v>0</v>
      </c>
      <c r="AD6456">
        <v>0</v>
      </c>
      <c r="AE6456">
        <v>18.904383452759081</v>
      </c>
    </row>
    <row r="6457" spans="1:31" x14ac:dyDescent="0.25">
      <c r="A6457">
        <v>1821035</v>
      </c>
      <c r="B6457">
        <v>1</v>
      </c>
      <c r="C6457" t="s">
        <v>80</v>
      </c>
      <c r="D6457" t="s">
        <v>104</v>
      </c>
      <c r="E6457" t="s">
        <v>131</v>
      </c>
      <c r="F6457" t="s">
        <v>18582</v>
      </c>
      <c r="G6457" t="s">
        <v>231</v>
      </c>
      <c r="H6457" t="s">
        <v>134</v>
      </c>
      <c r="I6457" t="s">
        <v>135</v>
      </c>
      <c r="J6457" t="s">
        <v>136</v>
      </c>
      <c r="K6457" t="s">
        <v>137</v>
      </c>
      <c r="L6457" t="s">
        <v>18583</v>
      </c>
      <c r="M6457" t="s">
        <v>18584</v>
      </c>
      <c r="N6457">
        <v>3.915</v>
      </c>
      <c r="O6457">
        <v>0</v>
      </c>
      <c r="P6457">
        <v>0</v>
      </c>
      <c r="Q6457">
        <v>0</v>
      </c>
      <c r="R6457">
        <v>1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1.4732322331187007</v>
      </c>
      <c r="AA6457">
        <v>0</v>
      </c>
      <c r="AB6457">
        <v>0</v>
      </c>
      <c r="AC6457">
        <v>0</v>
      </c>
      <c r="AD6457">
        <v>0</v>
      </c>
      <c r="AE6457">
        <v>1.4732322331187007</v>
      </c>
    </row>
    <row r="6458" spans="1:31" x14ac:dyDescent="0.25">
      <c r="A6458">
        <v>1821036</v>
      </c>
      <c r="B6458">
        <v>1</v>
      </c>
      <c r="C6458" t="s">
        <v>80</v>
      </c>
      <c r="D6458" t="s">
        <v>100</v>
      </c>
      <c r="E6458" t="s">
        <v>193</v>
      </c>
      <c r="F6458" t="s">
        <v>18585</v>
      </c>
      <c r="G6458" t="s">
        <v>235</v>
      </c>
      <c r="H6458" t="s">
        <v>134</v>
      </c>
      <c r="I6458" t="s">
        <v>135</v>
      </c>
      <c r="J6458" t="s">
        <v>136</v>
      </c>
      <c r="K6458" t="s">
        <v>137</v>
      </c>
      <c r="L6458" t="s">
        <v>18586</v>
      </c>
      <c r="M6458" t="s">
        <v>18587</v>
      </c>
      <c r="N6458">
        <v>2.1611111109999999</v>
      </c>
      <c r="O6458">
        <v>0</v>
      </c>
      <c r="P6458">
        <v>40</v>
      </c>
      <c r="Q6458">
        <v>0</v>
      </c>
      <c r="R6458">
        <v>0</v>
      </c>
      <c r="S6458">
        <v>0</v>
      </c>
      <c r="T6458">
        <v>5</v>
      </c>
      <c r="U6458">
        <v>0</v>
      </c>
      <c r="V6458">
        <v>0</v>
      </c>
      <c r="W6458">
        <v>0</v>
      </c>
      <c r="X6458">
        <v>23.830650318299163</v>
      </c>
      <c r="Y6458">
        <v>0</v>
      </c>
      <c r="Z6458">
        <v>0</v>
      </c>
      <c r="AA6458">
        <v>0</v>
      </c>
      <c r="AB6458">
        <v>1.8473182864716615</v>
      </c>
      <c r="AC6458">
        <v>0</v>
      </c>
      <c r="AD6458">
        <v>0</v>
      </c>
      <c r="AE6458">
        <v>25.677968604770825</v>
      </c>
    </row>
    <row r="6459" spans="1:31" x14ac:dyDescent="0.25">
      <c r="A6459">
        <v>1821039</v>
      </c>
      <c r="B6459">
        <v>1</v>
      </c>
      <c r="C6459" t="s">
        <v>80</v>
      </c>
      <c r="D6459" t="s">
        <v>105</v>
      </c>
      <c r="E6459" t="s">
        <v>193</v>
      </c>
      <c r="F6459" t="s">
        <v>18588</v>
      </c>
      <c r="G6459" t="s">
        <v>373</v>
      </c>
      <c r="H6459" t="s">
        <v>134</v>
      </c>
      <c r="I6459" t="s">
        <v>135</v>
      </c>
      <c r="J6459" t="s">
        <v>136</v>
      </c>
      <c r="K6459" t="s">
        <v>137</v>
      </c>
      <c r="L6459" t="s">
        <v>18589</v>
      </c>
      <c r="M6459" t="s">
        <v>18590</v>
      </c>
      <c r="N6459">
        <v>0.76722222200000001</v>
      </c>
      <c r="O6459">
        <v>0</v>
      </c>
      <c r="P6459">
        <v>21</v>
      </c>
      <c r="Q6459">
        <v>0</v>
      </c>
      <c r="R6459">
        <v>0</v>
      </c>
      <c r="S6459">
        <v>0</v>
      </c>
      <c r="T6459">
        <v>2</v>
      </c>
      <c r="U6459">
        <v>0</v>
      </c>
      <c r="V6459">
        <v>0</v>
      </c>
      <c r="W6459">
        <v>0</v>
      </c>
      <c r="X6459">
        <v>3.6593834212647445</v>
      </c>
      <c r="Y6459">
        <v>0</v>
      </c>
      <c r="Z6459">
        <v>0</v>
      </c>
      <c r="AA6459">
        <v>0</v>
      </c>
      <c r="AB6459">
        <v>0.77245026481069989</v>
      </c>
      <c r="AC6459">
        <v>0</v>
      </c>
      <c r="AD6459">
        <v>0</v>
      </c>
      <c r="AE6459">
        <v>4.4318336860754446</v>
      </c>
    </row>
    <row r="6460" spans="1:31" x14ac:dyDescent="0.25">
      <c r="A6460">
        <v>1821040</v>
      </c>
      <c r="B6460">
        <v>1</v>
      </c>
      <c r="C6460" t="s">
        <v>80</v>
      </c>
      <c r="D6460" t="s">
        <v>104</v>
      </c>
      <c r="E6460" t="s">
        <v>146</v>
      </c>
      <c r="F6460" t="s">
        <v>18591</v>
      </c>
      <c r="G6460" t="s">
        <v>142</v>
      </c>
      <c r="H6460" t="s">
        <v>143</v>
      </c>
      <c r="I6460" t="s">
        <v>135</v>
      </c>
      <c r="J6460" t="s">
        <v>136</v>
      </c>
      <c r="K6460" t="s">
        <v>137</v>
      </c>
      <c r="L6460" t="s">
        <v>18592</v>
      </c>
      <c r="M6460" t="s">
        <v>18593</v>
      </c>
      <c r="N6460">
        <v>0.74722222199999999</v>
      </c>
      <c r="O6460">
        <v>0</v>
      </c>
      <c r="P6460">
        <v>788</v>
      </c>
      <c r="Q6460">
        <v>0</v>
      </c>
      <c r="R6460">
        <v>6</v>
      </c>
      <c r="S6460">
        <v>0</v>
      </c>
      <c r="T6460">
        <v>82</v>
      </c>
      <c r="U6460">
        <v>0</v>
      </c>
      <c r="V6460">
        <v>2</v>
      </c>
      <c r="W6460">
        <v>0</v>
      </c>
      <c r="X6460">
        <v>174.41320921444617</v>
      </c>
      <c r="Y6460">
        <v>0</v>
      </c>
      <c r="Z6460">
        <v>15.481519013121281</v>
      </c>
      <c r="AA6460">
        <v>0</v>
      </c>
      <c r="AB6460">
        <v>40.184759267811003</v>
      </c>
      <c r="AC6460">
        <v>0</v>
      </c>
      <c r="AD6460">
        <v>14.626455246056222</v>
      </c>
      <c r="AE6460">
        <v>244.70594274143465</v>
      </c>
    </row>
    <row r="6461" spans="1:31" x14ac:dyDescent="0.25">
      <c r="A6461">
        <v>1821042</v>
      </c>
      <c r="B6461">
        <v>1</v>
      </c>
      <c r="C6461" t="s">
        <v>81</v>
      </c>
      <c r="D6461" t="s">
        <v>125</v>
      </c>
      <c r="E6461" t="s">
        <v>193</v>
      </c>
      <c r="F6461" t="s">
        <v>18594</v>
      </c>
      <c r="G6461" t="s">
        <v>148</v>
      </c>
      <c r="H6461" t="s">
        <v>134</v>
      </c>
      <c r="I6461" t="s">
        <v>135</v>
      </c>
      <c r="J6461" t="s">
        <v>3</v>
      </c>
      <c r="K6461" t="s">
        <v>137</v>
      </c>
      <c r="L6461" t="s">
        <v>18595</v>
      </c>
      <c r="M6461" t="s">
        <v>18596</v>
      </c>
      <c r="N6461">
        <v>1.4997222219999999</v>
      </c>
      <c r="O6461">
        <v>0</v>
      </c>
      <c r="P6461">
        <v>34</v>
      </c>
      <c r="Q6461">
        <v>0</v>
      </c>
      <c r="R6461">
        <v>0</v>
      </c>
      <c r="S6461">
        <v>0</v>
      </c>
      <c r="T6461">
        <v>5</v>
      </c>
      <c r="U6461">
        <v>0</v>
      </c>
      <c r="V6461">
        <v>0</v>
      </c>
      <c r="W6461">
        <v>0</v>
      </c>
      <c r="X6461">
        <v>11.363918097478106</v>
      </c>
      <c r="Y6461">
        <v>0</v>
      </c>
      <c r="Z6461">
        <v>0</v>
      </c>
      <c r="AA6461">
        <v>0</v>
      </c>
      <c r="AB6461">
        <v>2.3236458837900975</v>
      </c>
      <c r="AC6461">
        <v>0</v>
      </c>
      <c r="AD6461">
        <v>0</v>
      </c>
      <c r="AE6461">
        <v>13.687563981268204</v>
      </c>
    </row>
    <row r="6462" spans="1:31" x14ac:dyDescent="0.25">
      <c r="A6462">
        <v>1821043</v>
      </c>
      <c r="B6462">
        <v>1</v>
      </c>
      <c r="C6462" t="s">
        <v>81</v>
      </c>
      <c r="D6462" t="s">
        <v>122</v>
      </c>
      <c r="E6462" t="s">
        <v>140</v>
      </c>
      <c r="F6462" t="s">
        <v>16904</v>
      </c>
      <c r="G6462" t="s">
        <v>142</v>
      </c>
      <c r="H6462" t="s">
        <v>143</v>
      </c>
      <c r="I6462" t="s">
        <v>135</v>
      </c>
      <c r="J6462" t="s">
        <v>136</v>
      </c>
      <c r="K6462" t="s">
        <v>137</v>
      </c>
      <c r="L6462" t="s">
        <v>18597</v>
      </c>
      <c r="M6462" t="s">
        <v>18598</v>
      </c>
      <c r="N6462">
        <v>0.64722222200000001</v>
      </c>
      <c r="O6462">
        <v>1</v>
      </c>
      <c r="P6462">
        <v>462</v>
      </c>
      <c r="Q6462">
        <v>4</v>
      </c>
      <c r="R6462">
        <v>0</v>
      </c>
      <c r="S6462">
        <v>2</v>
      </c>
      <c r="T6462">
        <v>18</v>
      </c>
      <c r="U6462">
        <v>0</v>
      </c>
      <c r="V6462">
        <v>0</v>
      </c>
      <c r="W6462">
        <v>3.7453689431317501E-2</v>
      </c>
      <c r="X6462">
        <v>29.679370189987566</v>
      </c>
      <c r="Y6462">
        <v>1.2193366678787134</v>
      </c>
      <c r="Z6462">
        <v>0</v>
      </c>
      <c r="AA6462">
        <v>2.5832603433718035</v>
      </c>
      <c r="AB6462">
        <v>0.76233686001021617</v>
      </c>
      <c r="AC6462">
        <v>0</v>
      </c>
      <c r="AD6462">
        <v>0</v>
      </c>
      <c r="AE6462">
        <v>34.281757750679617</v>
      </c>
    </row>
    <row r="6463" spans="1:31" x14ac:dyDescent="0.25">
      <c r="A6463">
        <v>1821046</v>
      </c>
      <c r="B6463">
        <v>1</v>
      </c>
      <c r="C6463" t="s">
        <v>80</v>
      </c>
      <c r="D6463" t="s">
        <v>82</v>
      </c>
      <c r="E6463" t="s">
        <v>291</v>
      </c>
      <c r="F6463" t="s">
        <v>18599</v>
      </c>
      <c r="G6463" t="s">
        <v>937</v>
      </c>
      <c r="H6463" t="s">
        <v>134</v>
      </c>
      <c r="I6463" t="s">
        <v>135</v>
      </c>
      <c r="J6463" t="s">
        <v>136</v>
      </c>
      <c r="K6463" t="s">
        <v>137</v>
      </c>
      <c r="L6463" t="s">
        <v>18600</v>
      </c>
      <c r="M6463" t="s">
        <v>18601</v>
      </c>
      <c r="N6463">
        <v>1.2455555549999999</v>
      </c>
      <c r="O6463">
        <v>0</v>
      </c>
      <c r="P6463">
        <v>196</v>
      </c>
      <c r="Q6463">
        <v>0</v>
      </c>
      <c r="R6463">
        <v>0</v>
      </c>
      <c r="S6463">
        <v>0</v>
      </c>
      <c r="T6463">
        <v>127</v>
      </c>
      <c r="U6463">
        <v>0</v>
      </c>
      <c r="V6463">
        <v>0</v>
      </c>
      <c r="W6463">
        <v>0</v>
      </c>
      <c r="X6463">
        <v>51.074090400434329</v>
      </c>
      <c r="Y6463">
        <v>0</v>
      </c>
      <c r="Z6463">
        <v>0</v>
      </c>
      <c r="AA6463">
        <v>0</v>
      </c>
      <c r="AB6463">
        <v>69.531472244970203</v>
      </c>
      <c r="AC6463">
        <v>0</v>
      </c>
      <c r="AD6463">
        <v>0</v>
      </c>
      <c r="AE6463">
        <v>120.60556264540453</v>
      </c>
    </row>
    <row r="6464" spans="1:31" x14ac:dyDescent="0.25">
      <c r="A6464">
        <v>1821049</v>
      </c>
      <c r="B6464">
        <v>1</v>
      </c>
      <c r="C6464" t="s">
        <v>80</v>
      </c>
      <c r="D6464" t="s">
        <v>84</v>
      </c>
      <c r="E6464" t="s">
        <v>176</v>
      </c>
      <c r="F6464" t="s">
        <v>18602</v>
      </c>
      <c r="G6464" t="s">
        <v>142</v>
      </c>
      <c r="H6464" t="s">
        <v>143</v>
      </c>
      <c r="I6464" t="s">
        <v>135</v>
      </c>
      <c r="J6464" t="s">
        <v>136</v>
      </c>
      <c r="K6464" t="s">
        <v>137</v>
      </c>
      <c r="L6464" t="s">
        <v>18603</v>
      </c>
      <c r="M6464" t="s">
        <v>18604</v>
      </c>
      <c r="N6464">
        <v>1.8302777770000001</v>
      </c>
      <c r="O6464">
        <v>0</v>
      </c>
      <c r="P6464">
        <v>3466</v>
      </c>
      <c r="Q6464">
        <v>0</v>
      </c>
      <c r="R6464">
        <v>0</v>
      </c>
      <c r="S6464">
        <v>0</v>
      </c>
      <c r="T6464">
        <v>298</v>
      </c>
      <c r="U6464">
        <v>0</v>
      </c>
      <c r="V6464">
        <v>0</v>
      </c>
      <c r="W6464">
        <v>0</v>
      </c>
      <c r="X6464">
        <v>3846.1981069768035</v>
      </c>
      <c r="Y6464">
        <v>0</v>
      </c>
      <c r="Z6464">
        <v>0</v>
      </c>
      <c r="AA6464">
        <v>0</v>
      </c>
      <c r="AB6464">
        <v>245.64999859258413</v>
      </c>
      <c r="AC6464">
        <v>0</v>
      </c>
      <c r="AD6464">
        <v>0</v>
      </c>
      <c r="AE6464">
        <v>4091.8481055693878</v>
      </c>
    </row>
    <row r="6465" spans="1:31" x14ac:dyDescent="0.25">
      <c r="A6465">
        <v>1821050</v>
      </c>
      <c r="B6465">
        <v>1</v>
      </c>
      <c r="C6465" t="s">
        <v>80</v>
      </c>
      <c r="D6465" t="s">
        <v>84</v>
      </c>
      <c r="E6465" t="s">
        <v>176</v>
      </c>
      <c r="F6465" t="s">
        <v>18605</v>
      </c>
      <c r="G6465" t="s">
        <v>142</v>
      </c>
      <c r="H6465" t="s">
        <v>143</v>
      </c>
      <c r="I6465" t="s">
        <v>135</v>
      </c>
      <c r="J6465" t="s">
        <v>136</v>
      </c>
      <c r="K6465" t="s">
        <v>137</v>
      </c>
      <c r="L6465" t="s">
        <v>18603</v>
      </c>
      <c r="M6465" t="s">
        <v>18606</v>
      </c>
      <c r="N6465">
        <v>1.1969444440000001</v>
      </c>
      <c r="O6465">
        <v>0</v>
      </c>
      <c r="P6465">
        <v>13796</v>
      </c>
      <c r="Q6465">
        <v>0</v>
      </c>
      <c r="R6465">
        <v>0</v>
      </c>
      <c r="S6465">
        <v>1</v>
      </c>
      <c r="T6465">
        <v>1259</v>
      </c>
      <c r="U6465">
        <v>0</v>
      </c>
      <c r="V6465">
        <v>3</v>
      </c>
      <c r="W6465">
        <v>0</v>
      </c>
      <c r="X6465">
        <v>4066.3652672445892</v>
      </c>
      <c r="Y6465">
        <v>0</v>
      </c>
      <c r="Z6465">
        <v>0</v>
      </c>
      <c r="AA6465">
        <v>5.6657473149000044</v>
      </c>
      <c r="AB6465">
        <v>722.56579772262694</v>
      </c>
      <c r="AC6465">
        <v>0</v>
      </c>
      <c r="AD6465">
        <v>42.03803076862178</v>
      </c>
      <c r="AE6465">
        <v>4836.6348430507378</v>
      </c>
    </row>
    <row r="6466" spans="1:31" x14ac:dyDescent="0.25">
      <c r="A6466">
        <v>1821054</v>
      </c>
      <c r="B6466">
        <v>1</v>
      </c>
      <c r="C6466" t="s">
        <v>80</v>
      </c>
      <c r="D6466" t="s">
        <v>92</v>
      </c>
      <c r="E6466" t="s">
        <v>176</v>
      </c>
      <c r="F6466" t="s">
        <v>18607</v>
      </c>
      <c r="G6466" t="s">
        <v>142</v>
      </c>
      <c r="H6466" t="s">
        <v>143</v>
      </c>
      <c r="I6466" t="s">
        <v>135</v>
      </c>
      <c r="J6466" t="s">
        <v>136</v>
      </c>
      <c r="K6466" t="s">
        <v>137</v>
      </c>
      <c r="L6466" t="s">
        <v>18608</v>
      </c>
      <c r="M6466" t="s">
        <v>18609</v>
      </c>
      <c r="N6466">
        <v>0.75027777699999998</v>
      </c>
      <c r="O6466">
        <v>0</v>
      </c>
      <c r="P6466">
        <v>257</v>
      </c>
      <c r="Q6466">
        <v>0</v>
      </c>
      <c r="R6466">
        <v>1</v>
      </c>
      <c r="S6466">
        <v>7</v>
      </c>
      <c r="T6466">
        <v>12</v>
      </c>
      <c r="U6466">
        <v>0</v>
      </c>
      <c r="V6466">
        <v>0</v>
      </c>
      <c r="W6466">
        <v>0</v>
      </c>
      <c r="X6466">
        <v>58.961076322809618</v>
      </c>
      <c r="Y6466">
        <v>0</v>
      </c>
      <c r="Z6466">
        <v>0</v>
      </c>
      <c r="AA6466">
        <v>26.031871130571492</v>
      </c>
      <c r="AB6466">
        <v>5.4730240316078334</v>
      </c>
      <c r="AC6466">
        <v>0</v>
      </c>
      <c r="AD6466">
        <v>0</v>
      </c>
      <c r="AE6466">
        <v>90.465971484988941</v>
      </c>
    </row>
    <row r="6467" spans="1:31" x14ac:dyDescent="0.25">
      <c r="A6467">
        <v>1821056</v>
      </c>
      <c r="B6467">
        <v>1</v>
      </c>
      <c r="C6467" t="s">
        <v>80</v>
      </c>
      <c r="D6467" t="s">
        <v>92</v>
      </c>
      <c r="E6467" t="s">
        <v>131</v>
      </c>
      <c r="F6467" t="s">
        <v>18610</v>
      </c>
      <c r="G6467" t="s">
        <v>231</v>
      </c>
      <c r="H6467" t="s">
        <v>134</v>
      </c>
      <c r="I6467" t="s">
        <v>135</v>
      </c>
      <c r="J6467" t="s">
        <v>136</v>
      </c>
      <c r="K6467" t="s">
        <v>137</v>
      </c>
      <c r="L6467" t="s">
        <v>18611</v>
      </c>
      <c r="M6467" t="s">
        <v>18612</v>
      </c>
      <c r="N6467">
        <v>2.4794444439999999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0.24522322182649889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0.24522322182649889</v>
      </c>
    </row>
    <row r="6468" spans="1:31" x14ac:dyDescent="0.25">
      <c r="A6468">
        <v>1821058</v>
      </c>
      <c r="B6468">
        <v>1</v>
      </c>
      <c r="C6468" t="s">
        <v>80</v>
      </c>
      <c r="D6468" t="s">
        <v>82</v>
      </c>
      <c r="E6468" t="s">
        <v>131</v>
      </c>
      <c r="F6468" t="s">
        <v>18613</v>
      </c>
      <c r="G6468" t="s">
        <v>231</v>
      </c>
      <c r="H6468" t="s">
        <v>134</v>
      </c>
      <c r="I6468" t="s">
        <v>135</v>
      </c>
      <c r="J6468" t="s">
        <v>136</v>
      </c>
      <c r="K6468" t="s">
        <v>137</v>
      </c>
      <c r="L6468" t="s">
        <v>18614</v>
      </c>
      <c r="M6468" t="s">
        <v>18615</v>
      </c>
      <c r="N6468">
        <v>1.662222222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0.68671925961063829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0.68671925961063829</v>
      </c>
    </row>
    <row r="6469" spans="1:31" x14ac:dyDescent="0.25">
      <c r="A6469">
        <v>1821061</v>
      </c>
      <c r="B6469">
        <v>1</v>
      </c>
      <c r="C6469" t="s">
        <v>81</v>
      </c>
      <c r="D6469" t="s">
        <v>127</v>
      </c>
      <c r="E6469" t="s">
        <v>291</v>
      </c>
      <c r="F6469" t="s">
        <v>18616</v>
      </c>
      <c r="G6469" t="s">
        <v>424</v>
      </c>
      <c r="H6469" t="s">
        <v>134</v>
      </c>
      <c r="I6469" t="s">
        <v>135</v>
      </c>
      <c r="J6469" t="s">
        <v>136</v>
      </c>
      <c r="K6469" t="s">
        <v>137</v>
      </c>
      <c r="L6469" t="s">
        <v>18617</v>
      </c>
      <c r="M6469" t="s">
        <v>18618</v>
      </c>
      <c r="N6469">
        <v>3.0480555549999999</v>
      </c>
      <c r="O6469">
        <v>0</v>
      </c>
      <c r="P6469">
        <v>214</v>
      </c>
      <c r="Q6469">
        <v>0</v>
      </c>
      <c r="R6469">
        <v>5</v>
      </c>
      <c r="S6469">
        <v>0</v>
      </c>
      <c r="T6469">
        <v>15</v>
      </c>
      <c r="U6469">
        <v>0</v>
      </c>
      <c r="V6469">
        <v>0</v>
      </c>
      <c r="W6469">
        <v>0</v>
      </c>
      <c r="X6469">
        <v>117.95164809156233</v>
      </c>
      <c r="Y6469">
        <v>0</v>
      </c>
      <c r="Z6469">
        <v>1.2023768216555635</v>
      </c>
      <c r="AA6469">
        <v>0</v>
      </c>
      <c r="AB6469">
        <v>6.0886190519861545</v>
      </c>
      <c r="AC6469">
        <v>0</v>
      </c>
      <c r="AD6469">
        <v>0</v>
      </c>
      <c r="AE6469">
        <v>125.24264396520405</v>
      </c>
    </row>
    <row r="6470" spans="1:31" x14ac:dyDescent="0.25">
      <c r="A6470">
        <v>1821062</v>
      </c>
      <c r="B6470">
        <v>1</v>
      </c>
      <c r="C6470" t="s">
        <v>80</v>
      </c>
      <c r="D6470" t="s">
        <v>102</v>
      </c>
      <c r="E6470" t="s">
        <v>291</v>
      </c>
      <c r="F6470" t="s">
        <v>18619</v>
      </c>
      <c r="G6470" t="s">
        <v>424</v>
      </c>
      <c r="H6470" t="s">
        <v>134</v>
      </c>
      <c r="I6470" t="s">
        <v>135</v>
      </c>
      <c r="J6470" t="s">
        <v>136</v>
      </c>
      <c r="K6470" t="s">
        <v>137</v>
      </c>
      <c r="L6470" t="s">
        <v>18620</v>
      </c>
      <c r="M6470" t="s">
        <v>18621</v>
      </c>
      <c r="N6470">
        <v>0.45361111100000001</v>
      </c>
      <c r="O6470">
        <v>0</v>
      </c>
      <c r="P6470">
        <v>23</v>
      </c>
      <c r="Q6470">
        <v>0</v>
      </c>
      <c r="R6470">
        <v>6</v>
      </c>
      <c r="S6470">
        <v>0</v>
      </c>
      <c r="T6470">
        <v>4</v>
      </c>
      <c r="U6470">
        <v>0</v>
      </c>
      <c r="V6470">
        <v>0</v>
      </c>
      <c r="W6470">
        <v>0</v>
      </c>
      <c r="X6470">
        <v>2.1826077597747755</v>
      </c>
      <c r="Y6470">
        <v>0</v>
      </c>
      <c r="Z6470">
        <v>1.9877544763646713</v>
      </c>
      <c r="AA6470">
        <v>0</v>
      </c>
      <c r="AB6470">
        <v>0.50923092173725837</v>
      </c>
      <c r="AC6470">
        <v>0</v>
      </c>
      <c r="AD6470">
        <v>0</v>
      </c>
      <c r="AE6470">
        <v>4.6795931578767052</v>
      </c>
    </row>
    <row r="6471" spans="1:31" x14ac:dyDescent="0.25">
      <c r="A6471">
        <v>1821063</v>
      </c>
      <c r="B6471">
        <v>1</v>
      </c>
      <c r="C6471" t="s">
        <v>80</v>
      </c>
      <c r="D6471" t="s">
        <v>97</v>
      </c>
      <c r="E6471" t="s">
        <v>131</v>
      </c>
      <c r="F6471" t="s">
        <v>18622</v>
      </c>
      <c r="G6471" t="s">
        <v>231</v>
      </c>
      <c r="H6471" t="s">
        <v>134</v>
      </c>
      <c r="I6471" t="s">
        <v>135</v>
      </c>
      <c r="J6471" t="s">
        <v>136</v>
      </c>
      <c r="K6471" t="s">
        <v>137</v>
      </c>
      <c r="L6471" t="s">
        <v>18623</v>
      </c>
      <c r="M6471" t="s">
        <v>18624</v>
      </c>
      <c r="N6471">
        <v>1.4355555550000001</v>
      </c>
      <c r="O6471">
        <v>0</v>
      </c>
      <c r="P6471">
        <v>1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0.29370406222918832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0.29370406222918832</v>
      </c>
    </row>
    <row r="6472" spans="1:31" x14ac:dyDescent="0.25">
      <c r="A6472">
        <v>1821064</v>
      </c>
      <c r="B6472">
        <v>1</v>
      </c>
      <c r="C6472" t="s">
        <v>81</v>
      </c>
      <c r="D6472" t="s">
        <v>122</v>
      </c>
      <c r="E6472" t="s">
        <v>131</v>
      </c>
      <c r="F6472" t="s">
        <v>18625</v>
      </c>
      <c r="G6472" t="s">
        <v>231</v>
      </c>
      <c r="H6472" t="s">
        <v>134</v>
      </c>
      <c r="I6472" t="s">
        <v>135</v>
      </c>
      <c r="J6472" t="s">
        <v>136</v>
      </c>
      <c r="K6472" t="s">
        <v>137</v>
      </c>
      <c r="L6472" t="s">
        <v>18626</v>
      </c>
      <c r="M6472" t="s">
        <v>18627</v>
      </c>
      <c r="N6472">
        <v>2.9161111110000002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0.63131681487838065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0.63131681487838065</v>
      </c>
    </row>
    <row r="6473" spans="1:31" x14ac:dyDescent="0.25">
      <c r="A6473">
        <v>1821065</v>
      </c>
      <c r="B6473">
        <v>1</v>
      </c>
      <c r="C6473" t="s">
        <v>80</v>
      </c>
      <c r="D6473" t="s">
        <v>98</v>
      </c>
      <c r="E6473" t="s">
        <v>193</v>
      </c>
      <c r="F6473" t="s">
        <v>18628</v>
      </c>
      <c r="G6473" t="s">
        <v>235</v>
      </c>
      <c r="H6473" t="s">
        <v>134</v>
      </c>
      <c r="I6473" t="s">
        <v>135</v>
      </c>
      <c r="J6473" t="s">
        <v>136</v>
      </c>
      <c r="K6473" t="s">
        <v>137</v>
      </c>
      <c r="L6473" t="s">
        <v>18629</v>
      </c>
      <c r="M6473" t="s">
        <v>18630</v>
      </c>
      <c r="N6473">
        <v>4.5163888879999998</v>
      </c>
      <c r="O6473">
        <v>0</v>
      </c>
      <c r="P6473">
        <v>0</v>
      </c>
      <c r="Q6473">
        <v>0</v>
      </c>
      <c r="R6473">
        <v>3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0.26575741954361115</v>
      </c>
      <c r="AA6473">
        <v>0</v>
      </c>
      <c r="AB6473">
        <v>0</v>
      </c>
      <c r="AC6473">
        <v>0</v>
      </c>
      <c r="AD6473">
        <v>0</v>
      </c>
      <c r="AE6473">
        <v>0.26575741954361115</v>
      </c>
    </row>
    <row r="6474" spans="1:31" x14ac:dyDescent="0.25">
      <c r="A6474">
        <v>1821067</v>
      </c>
      <c r="B6474">
        <v>1</v>
      </c>
      <c r="C6474" t="s">
        <v>81</v>
      </c>
      <c r="D6474" t="s">
        <v>120</v>
      </c>
      <c r="E6474" t="s">
        <v>291</v>
      </c>
      <c r="F6474" t="s">
        <v>18631</v>
      </c>
      <c r="G6474" t="s">
        <v>424</v>
      </c>
      <c r="H6474" t="s">
        <v>134</v>
      </c>
      <c r="I6474" t="s">
        <v>135</v>
      </c>
      <c r="J6474" t="s">
        <v>136</v>
      </c>
      <c r="K6474" t="s">
        <v>137</v>
      </c>
      <c r="L6474" t="s">
        <v>18632</v>
      </c>
      <c r="M6474" t="s">
        <v>18633</v>
      </c>
      <c r="N6474">
        <v>1.4994444440000001</v>
      </c>
      <c r="O6474">
        <v>0</v>
      </c>
      <c r="P6474">
        <v>0</v>
      </c>
      <c r="Q6474">
        <v>0</v>
      </c>
      <c r="R6474">
        <v>5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3.389296798954105</v>
      </c>
      <c r="AA6474">
        <v>0</v>
      </c>
      <c r="AB6474">
        <v>0</v>
      </c>
      <c r="AC6474">
        <v>0</v>
      </c>
      <c r="AD6474">
        <v>0</v>
      </c>
      <c r="AE6474">
        <v>3.389296798954105</v>
      </c>
    </row>
    <row r="6475" spans="1:31" x14ac:dyDescent="0.25">
      <c r="A6475">
        <v>1821069</v>
      </c>
      <c r="B6475">
        <v>1</v>
      </c>
      <c r="C6475" t="s">
        <v>80</v>
      </c>
      <c r="D6475" t="s">
        <v>104</v>
      </c>
      <c r="E6475" t="s">
        <v>146</v>
      </c>
      <c r="F6475" t="s">
        <v>10168</v>
      </c>
      <c r="G6475" t="s">
        <v>170</v>
      </c>
      <c r="H6475" t="s">
        <v>143</v>
      </c>
      <c r="I6475" t="s">
        <v>135</v>
      </c>
      <c r="J6475" t="s">
        <v>136</v>
      </c>
      <c r="K6475" t="s">
        <v>137</v>
      </c>
      <c r="L6475" t="s">
        <v>18634</v>
      </c>
      <c r="M6475" t="s">
        <v>18635</v>
      </c>
      <c r="N6475">
        <v>2.735833333</v>
      </c>
      <c r="O6475">
        <v>0</v>
      </c>
      <c r="P6475">
        <v>8</v>
      </c>
      <c r="Q6475">
        <v>0</v>
      </c>
      <c r="R6475">
        <v>34</v>
      </c>
      <c r="S6475">
        <v>0</v>
      </c>
      <c r="T6475">
        <v>6</v>
      </c>
      <c r="U6475">
        <v>0</v>
      </c>
      <c r="V6475">
        <v>0</v>
      </c>
      <c r="W6475">
        <v>0</v>
      </c>
      <c r="X6475">
        <v>3.5592037023683005</v>
      </c>
      <c r="Y6475">
        <v>0</v>
      </c>
      <c r="Z6475">
        <v>20.015211675452555</v>
      </c>
      <c r="AA6475">
        <v>0</v>
      </c>
      <c r="AB6475">
        <v>5.0843032381872337</v>
      </c>
      <c r="AC6475">
        <v>0</v>
      </c>
      <c r="AD6475">
        <v>0</v>
      </c>
      <c r="AE6475">
        <v>28.658718616008088</v>
      </c>
    </row>
    <row r="6476" spans="1:31" x14ac:dyDescent="0.25">
      <c r="A6476">
        <v>1821070</v>
      </c>
      <c r="B6476">
        <v>1</v>
      </c>
      <c r="C6476" t="s">
        <v>81</v>
      </c>
      <c r="D6476" t="s">
        <v>124</v>
      </c>
      <c r="E6476" t="s">
        <v>131</v>
      </c>
      <c r="F6476" t="s">
        <v>18636</v>
      </c>
      <c r="G6476" t="s">
        <v>231</v>
      </c>
      <c r="H6476" t="s">
        <v>134</v>
      </c>
      <c r="I6476" t="s">
        <v>135</v>
      </c>
      <c r="J6476" t="s">
        <v>136</v>
      </c>
      <c r="K6476" t="s">
        <v>137</v>
      </c>
      <c r="L6476" t="s">
        <v>18637</v>
      </c>
      <c r="M6476" t="s">
        <v>18638</v>
      </c>
      <c r="N6476">
        <v>1.259166666</v>
      </c>
      <c r="O6476">
        <v>0</v>
      </c>
      <c r="P6476">
        <v>1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0.38176085849041674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0.38176085849041674</v>
      </c>
    </row>
    <row r="6477" spans="1:31" x14ac:dyDescent="0.25">
      <c r="A6477">
        <v>1821071</v>
      </c>
      <c r="B6477">
        <v>1</v>
      </c>
      <c r="C6477" t="s">
        <v>80</v>
      </c>
      <c r="D6477" t="s">
        <v>95</v>
      </c>
      <c r="E6477" t="s">
        <v>193</v>
      </c>
      <c r="F6477" t="s">
        <v>18639</v>
      </c>
      <c r="G6477" t="s">
        <v>373</v>
      </c>
      <c r="H6477" t="s">
        <v>134</v>
      </c>
      <c r="I6477" t="s">
        <v>135</v>
      </c>
      <c r="J6477" t="s">
        <v>136</v>
      </c>
      <c r="K6477" t="s">
        <v>137</v>
      </c>
      <c r="L6477" t="s">
        <v>18640</v>
      </c>
      <c r="M6477" t="s">
        <v>18641</v>
      </c>
      <c r="N6477">
        <v>1.724722222</v>
      </c>
      <c r="O6477">
        <v>0</v>
      </c>
      <c r="P6477">
        <v>14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5.6654874303539611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5.6654874303539611</v>
      </c>
    </row>
    <row r="6478" spans="1:31" x14ac:dyDescent="0.25">
      <c r="A6478">
        <v>1821072</v>
      </c>
      <c r="B6478">
        <v>1</v>
      </c>
      <c r="C6478" t="s">
        <v>80</v>
      </c>
      <c r="D6478" t="s">
        <v>109</v>
      </c>
      <c r="E6478" t="s">
        <v>131</v>
      </c>
      <c r="F6478" t="s">
        <v>18642</v>
      </c>
      <c r="G6478" t="s">
        <v>231</v>
      </c>
      <c r="H6478" t="s">
        <v>134</v>
      </c>
      <c r="I6478" t="s">
        <v>135</v>
      </c>
      <c r="J6478" t="s">
        <v>136</v>
      </c>
      <c r="K6478" t="s">
        <v>137</v>
      </c>
      <c r="L6478" t="s">
        <v>18643</v>
      </c>
      <c r="M6478" t="s">
        <v>18644</v>
      </c>
      <c r="N6478">
        <v>1.7483333329999999</v>
      </c>
      <c r="O6478">
        <v>0</v>
      </c>
      <c r="P6478">
        <v>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0.14326582809644167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0.14326582809644167</v>
      </c>
    </row>
    <row r="6479" spans="1:31" x14ac:dyDescent="0.25">
      <c r="A6479">
        <v>1821073</v>
      </c>
      <c r="B6479">
        <v>1</v>
      </c>
      <c r="C6479" t="s">
        <v>80</v>
      </c>
      <c r="D6479" t="s">
        <v>85</v>
      </c>
      <c r="E6479" t="s">
        <v>131</v>
      </c>
      <c r="F6479" t="s">
        <v>18645</v>
      </c>
      <c r="G6479" t="s">
        <v>209</v>
      </c>
      <c r="H6479" t="s">
        <v>134</v>
      </c>
      <c r="I6479" t="s">
        <v>135</v>
      </c>
      <c r="J6479" t="s">
        <v>136</v>
      </c>
      <c r="K6479" t="s">
        <v>137</v>
      </c>
      <c r="L6479" t="s">
        <v>18646</v>
      </c>
      <c r="M6479" t="s">
        <v>18647</v>
      </c>
      <c r="N6479">
        <v>0.76138888800000004</v>
      </c>
      <c r="O6479">
        <v>0</v>
      </c>
      <c r="P6479">
        <v>10</v>
      </c>
      <c r="Q6479">
        <v>0</v>
      </c>
      <c r="R6479">
        <v>0</v>
      </c>
      <c r="S6479">
        <v>0</v>
      </c>
      <c r="T6479">
        <v>3</v>
      </c>
      <c r="U6479">
        <v>0</v>
      </c>
      <c r="V6479">
        <v>0</v>
      </c>
      <c r="W6479">
        <v>0</v>
      </c>
      <c r="X6479">
        <v>1.6028936417850843</v>
      </c>
      <c r="Y6479">
        <v>0</v>
      </c>
      <c r="Z6479">
        <v>0</v>
      </c>
      <c r="AA6479">
        <v>0</v>
      </c>
      <c r="AB6479">
        <v>0.12131163690819169</v>
      </c>
      <c r="AC6479">
        <v>0</v>
      </c>
      <c r="AD6479">
        <v>0</v>
      </c>
      <c r="AE6479">
        <v>1.724205278693276</v>
      </c>
    </row>
    <row r="6480" spans="1:31" x14ac:dyDescent="0.25">
      <c r="A6480">
        <v>1821076</v>
      </c>
      <c r="B6480">
        <v>1</v>
      </c>
      <c r="C6480" t="s">
        <v>80</v>
      </c>
      <c r="D6480" t="s">
        <v>83</v>
      </c>
      <c r="E6480" t="s">
        <v>146</v>
      </c>
      <c r="F6480" t="s">
        <v>18648</v>
      </c>
      <c r="G6480" t="s">
        <v>142</v>
      </c>
      <c r="H6480" t="s">
        <v>143</v>
      </c>
      <c r="I6480" t="s">
        <v>135</v>
      </c>
      <c r="J6480" t="s">
        <v>136</v>
      </c>
      <c r="K6480" t="s">
        <v>137</v>
      </c>
      <c r="L6480" t="s">
        <v>18649</v>
      </c>
      <c r="M6480" t="s">
        <v>18650</v>
      </c>
      <c r="N6480">
        <v>0.646666666</v>
      </c>
      <c r="O6480">
        <v>0</v>
      </c>
      <c r="P6480">
        <v>0</v>
      </c>
      <c r="Q6480">
        <v>0</v>
      </c>
      <c r="R6480">
        <v>0</v>
      </c>
      <c r="S6480">
        <v>1</v>
      </c>
      <c r="T6480">
        <v>0</v>
      </c>
      <c r="U6480">
        <v>2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18.217709859218594</v>
      </c>
      <c r="AB6480">
        <v>0</v>
      </c>
      <c r="AC6480">
        <v>268.35936217622799</v>
      </c>
      <c r="AD6480">
        <v>0</v>
      </c>
      <c r="AE6480">
        <v>286.57707203544658</v>
      </c>
    </row>
    <row r="6481" spans="1:31" x14ac:dyDescent="0.25">
      <c r="A6481">
        <v>1821079</v>
      </c>
      <c r="B6481">
        <v>1</v>
      </c>
      <c r="C6481" t="s">
        <v>80</v>
      </c>
      <c r="D6481" t="s">
        <v>82</v>
      </c>
      <c r="E6481" t="s">
        <v>193</v>
      </c>
      <c r="F6481" t="s">
        <v>18651</v>
      </c>
      <c r="G6481" t="s">
        <v>235</v>
      </c>
      <c r="H6481" t="s">
        <v>134</v>
      </c>
      <c r="I6481" t="s">
        <v>135</v>
      </c>
      <c r="J6481" t="s">
        <v>136</v>
      </c>
      <c r="K6481" t="s">
        <v>137</v>
      </c>
      <c r="L6481" t="s">
        <v>18652</v>
      </c>
      <c r="M6481" t="s">
        <v>18653</v>
      </c>
      <c r="N6481">
        <v>0.85972222200000004</v>
      </c>
      <c r="O6481">
        <v>0</v>
      </c>
      <c r="P6481">
        <v>136</v>
      </c>
      <c r="Q6481">
        <v>0</v>
      </c>
      <c r="R6481">
        <v>0</v>
      </c>
      <c r="S6481">
        <v>0</v>
      </c>
      <c r="T6481">
        <v>7</v>
      </c>
      <c r="U6481">
        <v>0</v>
      </c>
      <c r="V6481">
        <v>0</v>
      </c>
      <c r="W6481">
        <v>0</v>
      </c>
      <c r="X6481">
        <v>32.570645821249855</v>
      </c>
      <c r="Y6481">
        <v>0</v>
      </c>
      <c r="Z6481">
        <v>0</v>
      </c>
      <c r="AA6481">
        <v>0</v>
      </c>
      <c r="AB6481">
        <v>1.5121187845546669</v>
      </c>
      <c r="AC6481">
        <v>0</v>
      </c>
      <c r="AD6481">
        <v>0</v>
      </c>
      <c r="AE6481">
        <v>34.08276460580452</v>
      </c>
    </row>
    <row r="6482" spans="1:31" x14ac:dyDescent="0.25">
      <c r="A6482">
        <v>1821080</v>
      </c>
      <c r="B6482">
        <v>1</v>
      </c>
      <c r="C6482" t="s">
        <v>81</v>
      </c>
      <c r="D6482" t="s">
        <v>113</v>
      </c>
      <c r="E6482" t="s">
        <v>291</v>
      </c>
      <c r="F6482" t="s">
        <v>18654</v>
      </c>
      <c r="G6482" t="s">
        <v>424</v>
      </c>
      <c r="H6482" t="s">
        <v>134</v>
      </c>
      <c r="I6482" t="s">
        <v>135</v>
      </c>
      <c r="J6482" t="s">
        <v>136</v>
      </c>
      <c r="K6482" t="s">
        <v>137</v>
      </c>
      <c r="L6482" t="s">
        <v>18655</v>
      </c>
      <c r="M6482" t="s">
        <v>18656</v>
      </c>
      <c r="N6482">
        <v>3.3463888879999999</v>
      </c>
      <c r="O6482">
        <v>0</v>
      </c>
      <c r="P6482">
        <v>151</v>
      </c>
      <c r="Q6482">
        <v>0</v>
      </c>
      <c r="R6482">
        <v>0</v>
      </c>
      <c r="S6482">
        <v>0</v>
      </c>
      <c r="T6482">
        <v>19</v>
      </c>
      <c r="U6482">
        <v>0</v>
      </c>
      <c r="V6482">
        <v>0</v>
      </c>
      <c r="W6482">
        <v>0</v>
      </c>
      <c r="X6482">
        <v>65.408214372937834</v>
      </c>
      <c r="Y6482">
        <v>0</v>
      </c>
      <c r="Z6482">
        <v>0</v>
      </c>
      <c r="AA6482">
        <v>0</v>
      </c>
      <c r="AB6482">
        <v>7.4107294411487965</v>
      </c>
      <c r="AC6482">
        <v>0</v>
      </c>
      <c r="AD6482">
        <v>0</v>
      </c>
      <c r="AE6482">
        <v>72.818943814086637</v>
      </c>
    </row>
    <row r="6483" spans="1:31" x14ac:dyDescent="0.25">
      <c r="A6483">
        <v>1821082</v>
      </c>
      <c r="B6483">
        <v>1</v>
      </c>
      <c r="C6483" t="s">
        <v>80</v>
      </c>
      <c r="D6483" t="s">
        <v>99</v>
      </c>
      <c r="E6483" t="s">
        <v>131</v>
      </c>
      <c r="F6483" t="s">
        <v>18657</v>
      </c>
      <c r="G6483" t="s">
        <v>231</v>
      </c>
      <c r="H6483" t="s">
        <v>134</v>
      </c>
      <c r="I6483" t="s">
        <v>135</v>
      </c>
      <c r="J6483" t="s">
        <v>136</v>
      </c>
      <c r="K6483" t="s">
        <v>137</v>
      </c>
      <c r="L6483" t="s">
        <v>18658</v>
      </c>
      <c r="M6483" t="s">
        <v>18659</v>
      </c>
      <c r="N6483">
        <v>2.7180555549999998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0.85561408804591066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0.85561408804591066</v>
      </c>
    </row>
    <row r="6484" spans="1:31" x14ac:dyDescent="0.25">
      <c r="A6484">
        <v>1821084</v>
      </c>
      <c r="B6484">
        <v>1</v>
      </c>
      <c r="C6484" t="s">
        <v>80</v>
      </c>
      <c r="D6484" t="s">
        <v>97</v>
      </c>
      <c r="E6484" t="s">
        <v>176</v>
      </c>
      <c r="F6484" t="s">
        <v>2369</v>
      </c>
      <c r="G6484" t="s">
        <v>170</v>
      </c>
      <c r="H6484" t="s">
        <v>143</v>
      </c>
      <c r="I6484" t="s">
        <v>135</v>
      </c>
      <c r="J6484" t="s">
        <v>136</v>
      </c>
      <c r="K6484" t="s">
        <v>137</v>
      </c>
      <c r="L6484" t="s">
        <v>18660</v>
      </c>
      <c r="M6484" t="s">
        <v>18661</v>
      </c>
      <c r="N6484">
        <v>1.631388888</v>
      </c>
      <c r="O6484">
        <v>1</v>
      </c>
      <c r="P6484">
        <v>73</v>
      </c>
      <c r="Q6484">
        <v>2</v>
      </c>
      <c r="R6484">
        <v>1</v>
      </c>
      <c r="S6484">
        <v>5</v>
      </c>
      <c r="T6484">
        <v>5</v>
      </c>
      <c r="U6484">
        <v>0</v>
      </c>
      <c r="V6484">
        <v>0</v>
      </c>
      <c r="W6484">
        <v>1.8364116716544863</v>
      </c>
      <c r="X6484">
        <v>40.995734492431062</v>
      </c>
      <c r="Y6484">
        <v>1.2004288120315334</v>
      </c>
      <c r="Z6484">
        <v>0.11774530003383751</v>
      </c>
      <c r="AA6484">
        <v>58.550965562843395</v>
      </c>
      <c r="AB6484">
        <v>4.0131551440822921</v>
      </c>
      <c r="AC6484">
        <v>0</v>
      </c>
      <c r="AD6484">
        <v>0</v>
      </c>
      <c r="AE6484">
        <v>106.71444098307661</v>
      </c>
    </row>
    <row r="6485" spans="1:31" x14ac:dyDescent="0.25">
      <c r="A6485">
        <v>1821085</v>
      </c>
      <c r="B6485">
        <v>1</v>
      </c>
      <c r="C6485" t="s">
        <v>80</v>
      </c>
      <c r="D6485" t="s">
        <v>101</v>
      </c>
      <c r="E6485" t="s">
        <v>140</v>
      </c>
      <c r="F6485" t="s">
        <v>18292</v>
      </c>
      <c r="G6485" t="s">
        <v>142</v>
      </c>
      <c r="H6485" t="s">
        <v>143</v>
      </c>
      <c r="I6485" t="s">
        <v>135</v>
      </c>
      <c r="J6485" t="s">
        <v>136</v>
      </c>
      <c r="K6485" t="s">
        <v>137</v>
      </c>
      <c r="L6485" t="s">
        <v>18662</v>
      </c>
      <c r="M6485" t="s">
        <v>18663</v>
      </c>
      <c r="N6485">
        <v>0.62333333300000004</v>
      </c>
      <c r="O6485">
        <v>8</v>
      </c>
      <c r="P6485">
        <v>0</v>
      </c>
      <c r="Q6485">
        <v>9</v>
      </c>
      <c r="R6485">
        <v>0</v>
      </c>
      <c r="S6485">
        <v>6</v>
      </c>
      <c r="T6485">
        <v>1</v>
      </c>
      <c r="U6485">
        <v>0</v>
      </c>
      <c r="V6485">
        <v>0</v>
      </c>
      <c r="W6485">
        <v>1.6652326220580871</v>
      </c>
      <c r="X6485">
        <v>0</v>
      </c>
      <c r="Y6485">
        <v>79.555399647713116</v>
      </c>
      <c r="Z6485">
        <v>0</v>
      </c>
      <c r="AA6485">
        <v>141.13022301342383</v>
      </c>
      <c r="AB6485">
        <v>0.60763735553924991</v>
      </c>
      <c r="AC6485">
        <v>0</v>
      </c>
      <c r="AD6485">
        <v>0</v>
      </c>
      <c r="AE6485">
        <v>222.95849263873427</v>
      </c>
    </row>
    <row r="6486" spans="1:31" x14ac:dyDescent="0.25">
      <c r="A6486">
        <v>1821087</v>
      </c>
      <c r="B6486">
        <v>1</v>
      </c>
      <c r="C6486" t="s">
        <v>81</v>
      </c>
      <c r="D6486" t="s">
        <v>117</v>
      </c>
      <c r="E6486" t="s">
        <v>131</v>
      </c>
      <c r="F6486" t="s">
        <v>18664</v>
      </c>
      <c r="G6486" t="s">
        <v>231</v>
      </c>
      <c r="H6486" t="s">
        <v>134</v>
      </c>
      <c r="I6486" t="s">
        <v>135</v>
      </c>
      <c r="J6486" t="s">
        <v>136</v>
      </c>
      <c r="K6486" t="s">
        <v>137</v>
      </c>
      <c r="L6486" t="s">
        <v>18665</v>
      </c>
      <c r="M6486" t="s">
        <v>18666</v>
      </c>
      <c r="N6486">
        <v>4.4800000000000004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3.8368618631893625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3.8368618631893625</v>
      </c>
    </row>
    <row r="6487" spans="1:31" x14ac:dyDescent="0.25">
      <c r="A6487">
        <v>1821089</v>
      </c>
      <c r="B6487">
        <v>1</v>
      </c>
      <c r="C6487" t="s">
        <v>81</v>
      </c>
      <c r="D6487" t="s">
        <v>115</v>
      </c>
      <c r="E6487" t="s">
        <v>193</v>
      </c>
      <c r="F6487" t="s">
        <v>18667</v>
      </c>
      <c r="G6487" t="s">
        <v>235</v>
      </c>
      <c r="H6487" t="s">
        <v>134</v>
      </c>
      <c r="I6487" t="s">
        <v>135</v>
      </c>
      <c r="J6487" t="s">
        <v>136</v>
      </c>
      <c r="K6487" t="s">
        <v>137</v>
      </c>
      <c r="L6487" t="s">
        <v>18668</v>
      </c>
      <c r="M6487" t="s">
        <v>18669</v>
      </c>
      <c r="N6487">
        <v>1.268611111</v>
      </c>
      <c r="O6487">
        <v>0</v>
      </c>
      <c r="P6487">
        <v>16</v>
      </c>
      <c r="Q6487">
        <v>0</v>
      </c>
      <c r="R6487">
        <v>1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0.19360813028415333</v>
      </c>
      <c r="Y6487">
        <v>0</v>
      </c>
      <c r="Z6487">
        <v>8.5933297092700006E-3</v>
      </c>
      <c r="AA6487">
        <v>0</v>
      </c>
      <c r="AB6487">
        <v>0</v>
      </c>
      <c r="AC6487">
        <v>0</v>
      </c>
      <c r="AD6487">
        <v>0</v>
      </c>
      <c r="AE6487">
        <v>0.20220145999342332</v>
      </c>
    </row>
    <row r="6488" spans="1:31" x14ac:dyDescent="0.25">
      <c r="A6488">
        <v>1821092</v>
      </c>
      <c r="B6488">
        <v>1</v>
      </c>
      <c r="C6488" t="s">
        <v>80</v>
      </c>
      <c r="D6488" t="s">
        <v>106</v>
      </c>
      <c r="E6488" t="s">
        <v>131</v>
      </c>
      <c r="F6488" t="s">
        <v>18670</v>
      </c>
      <c r="G6488" t="s">
        <v>231</v>
      </c>
      <c r="H6488" t="s">
        <v>134</v>
      </c>
      <c r="I6488" t="s">
        <v>135</v>
      </c>
      <c r="J6488" t="s">
        <v>136</v>
      </c>
      <c r="K6488" t="s">
        <v>137</v>
      </c>
      <c r="L6488" t="s">
        <v>18671</v>
      </c>
      <c r="M6488" t="s">
        <v>18672</v>
      </c>
      <c r="N6488">
        <v>1.678055555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1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2.149112632997667E-2</v>
      </c>
      <c r="AC6488">
        <v>0</v>
      </c>
      <c r="AD6488">
        <v>0</v>
      </c>
      <c r="AE6488">
        <v>2.149112632997667E-2</v>
      </c>
    </row>
    <row r="6489" spans="1:31" x14ac:dyDescent="0.25">
      <c r="A6489">
        <v>1821093</v>
      </c>
      <c r="B6489">
        <v>1</v>
      </c>
      <c r="C6489" t="s">
        <v>80</v>
      </c>
      <c r="D6489" t="s">
        <v>84</v>
      </c>
      <c r="E6489" t="s">
        <v>193</v>
      </c>
      <c r="F6489" t="s">
        <v>18673</v>
      </c>
      <c r="G6489" t="s">
        <v>235</v>
      </c>
      <c r="H6489" t="s">
        <v>134</v>
      </c>
      <c r="I6489" t="s">
        <v>135</v>
      </c>
      <c r="J6489" t="s">
        <v>136</v>
      </c>
      <c r="K6489" t="s">
        <v>137</v>
      </c>
      <c r="L6489" t="s">
        <v>18674</v>
      </c>
      <c r="M6489" t="s">
        <v>18675</v>
      </c>
      <c r="N6489">
        <v>2.3391666660000001</v>
      </c>
      <c r="O6489">
        <v>0</v>
      </c>
      <c r="P6489">
        <v>118</v>
      </c>
      <c r="Q6489">
        <v>0</v>
      </c>
      <c r="R6489">
        <v>0</v>
      </c>
      <c r="S6489">
        <v>0</v>
      </c>
      <c r="T6489">
        <v>6</v>
      </c>
      <c r="U6489">
        <v>0</v>
      </c>
      <c r="V6489">
        <v>0</v>
      </c>
      <c r="W6489">
        <v>0</v>
      </c>
      <c r="X6489">
        <v>61.09721854762801</v>
      </c>
      <c r="Y6489">
        <v>0</v>
      </c>
      <c r="Z6489">
        <v>0</v>
      </c>
      <c r="AA6489">
        <v>0</v>
      </c>
      <c r="AB6489">
        <v>4.579663294737232</v>
      </c>
      <c r="AC6489">
        <v>0</v>
      </c>
      <c r="AD6489">
        <v>0</v>
      </c>
      <c r="AE6489">
        <v>65.676881842365248</v>
      </c>
    </row>
    <row r="6490" spans="1:31" x14ac:dyDescent="0.25">
      <c r="A6490">
        <v>1821094</v>
      </c>
      <c r="B6490">
        <v>1</v>
      </c>
      <c r="C6490" t="s">
        <v>80</v>
      </c>
      <c r="D6490" t="s">
        <v>99</v>
      </c>
      <c r="E6490" t="s">
        <v>193</v>
      </c>
      <c r="F6490" t="s">
        <v>18676</v>
      </c>
      <c r="G6490" t="s">
        <v>235</v>
      </c>
      <c r="H6490" t="s">
        <v>134</v>
      </c>
      <c r="I6490" t="s">
        <v>135</v>
      </c>
      <c r="J6490" t="s">
        <v>136</v>
      </c>
      <c r="K6490" t="s">
        <v>137</v>
      </c>
      <c r="L6490" t="s">
        <v>18677</v>
      </c>
      <c r="M6490" t="s">
        <v>18678</v>
      </c>
      <c r="N6490">
        <v>1.655</v>
      </c>
      <c r="O6490">
        <v>0</v>
      </c>
      <c r="P6490">
        <v>24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</v>
      </c>
      <c r="W6490">
        <v>0</v>
      </c>
      <c r="X6490">
        <v>5.2734046945390993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2.5583355091777604</v>
      </c>
      <c r="AE6490">
        <v>7.8317402037168602</v>
      </c>
    </row>
    <row r="6491" spans="1:31" x14ac:dyDescent="0.25">
      <c r="A6491">
        <v>1821095</v>
      </c>
      <c r="B6491">
        <v>1</v>
      </c>
      <c r="C6491" t="s">
        <v>81</v>
      </c>
      <c r="D6491" t="s">
        <v>123</v>
      </c>
      <c r="E6491" t="s">
        <v>193</v>
      </c>
      <c r="F6491" t="s">
        <v>18679</v>
      </c>
      <c r="G6491" t="s">
        <v>373</v>
      </c>
      <c r="H6491" t="s">
        <v>134</v>
      </c>
      <c r="I6491" t="s">
        <v>135</v>
      </c>
      <c r="J6491" t="s">
        <v>136</v>
      </c>
      <c r="K6491" t="s">
        <v>137</v>
      </c>
      <c r="L6491" t="s">
        <v>18680</v>
      </c>
      <c r="M6491" t="s">
        <v>18681</v>
      </c>
      <c r="N6491">
        <v>1.9675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2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129.15434449253104</v>
      </c>
      <c r="AE6491">
        <v>129.15434449253104</v>
      </c>
    </row>
    <row r="6492" spans="1:31" x14ac:dyDescent="0.25">
      <c r="A6492">
        <v>1821096</v>
      </c>
      <c r="B6492">
        <v>1</v>
      </c>
      <c r="C6492" t="s">
        <v>80</v>
      </c>
      <c r="D6492" t="s">
        <v>103</v>
      </c>
      <c r="E6492" t="s">
        <v>131</v>
      </c>
      <c r="F6492" t="s">
        <v>18682</v>
      </c>
      <c r="G6492" t="s">
        <v>231</v>
      </c>
      <c r="H6492" t="s">
        <v>134</v>
      </c>
      <c r="I6492" t="s">
        <v>135</v>
      </c>
      <c r="J6492" t="s">
        <v>136</v>
      </c>
      <c r="K6492" t="s">
        <v>137</v>
      </c>
      <c r="L6492" t="s">
        <v>18683</v>
      </c>
      <c r="M6492" t="s">
        <v>18684</v>
      </c>
      <c r="N6492">
        <v>0.50666666599999999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0.10960328648336001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0.10960328648336001</v>
      </c>
    </row>
    <row r="6493" spans="1:31" x14ac:dyDescent="0.25">
      <c r="A6493">
        <v>1821097</v>
      </c>
      <c r="B6493">
        <v>1</v>
      </c>
      <c r="C6493" t="s">
        <v>80</v>
      </c>
      <c r="D6493" t="s">
        <v>88</v>
      </c>
      <c r="E6493" t="s">
        <v>131</v>
      </c>
      <c r="F6493" t="s">
        <v>18685</v>
      </c>
      <c r="G6493" t="s">
        <v>148</v>
      </c>
      <c r="H6493" t="s">
        <v>134</v>
      </c>
      <c r="I6493" t="s">
        <v>135</v>
      </c>
      <c r="J6493" t="s">
        <v>3</v>
      </c>
      <c r="K6493" t="s">
        <v>137</v>
      </c>
      <c r="L6493" t="s">
        <v>18686</v>
      </c>
      <c r="M6493" t="s">
        <v>18687</v>
      </c>
      <c r="N6493">
        <v>3.506388888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1.2138749060822098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1.2138749060822098</v>
      </c>
    </row>
    <row r="6494" spans="1:31" x14ac:dyDescent="0.25">
      <c r="A6494">
        <v>1821098</v>
      </c>
      <c r="B6494">
        <v>1</v>
      </c>
      <c r="C6494" t="s">
        <v>81</v>
      </c>
      <c r="D6494" t="s">
        <v>123</v>
      </c>
      <c r="E6494" t="s">
        <v>131</v>
      </c>
      <c r="F6494" t="s">
        <v>18688</v>
      </c>
      <c r="G6494" t="s">
        <v>231</v>
      </c>
      <c r="H6494" t="s">
        <v>134</v>
      </c>
      <c r="I6494" t="s">
        <v>135</v>
      </c>
      <c r="J6494" t="s">
        <v>136</v>
      </c>
      <c r="K6494" t="s">
        <v>137</v>
      </c>
      <c r="L6494" t="s">
        <v>18689</v>
      </c>
      <c r="M6494" t="s">
        <v>18690</v>
      </c>
      <c r="N6494">
        <v>2.5858333330000001</v>
      </c>
      <c r="O6494">
        <v>0</v>
      </c>
      <c r="P6494">
        <v>4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1.2782352497339327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1.2782352497339327</v>
      </c>
    </row>
    <row r="6495" spans="1:31" x14ac:dyDescent="0.25">
      <c r="A6495">
        <v>1821103</v>
      </c>
      <c r="B6495">
        <v>1</v>
      </c>
      <c r="C6495" t="s">
        <v>81</v>
      </c>
      <c r="D6495" t="s">
        <v>127</v>
      </c>
      <c r="E6495" t="s">
        <v>291</v>
      </c>
      <c r="F6495" t="s">
        <v>18691</v>
      </c>
      <c r="G6495" t="s">
        <v>424</v>
      </c>
      <c r="H6495" t="s">
        <v>134</v>
      </c>
      <c r="I6495" t="s">
        <v>135</v>
      </c>
      <c r="J6495" t="s">
        <v>136</v>
      </c>
      <c r="K6495" t="s">
        <v>137</v>
      </c>
      <c r="L6495" t="s">
        <v>18692</v>
      </c>
      <c r="M6495" t="s">
        <v>18693</v>
      </c>
      <c r="N6495">
        <v>5.0549999999999997</v>
      </c>
      <c r="O6495">
        <v>0</v>
      </c>
      <c r="P6495">
        <v>8</v>
      </c>
      <c r="Q6495">
        <v>0</v>
      </c>
      <c r="R6495">
        <v>5</v>
      </c>
      <c r="S6495">
        <v>0</v>
      </c>
      <c r="T6495">
        <v>2</v>
      </c>
      <c r="U6495">
        <v>0</v>
      </c>
      <c r="V6495">
        <v>0</v>
      </c>
      <c r="W6495">
        <v>0</v>
      </c>
      <c r="X6495">
        <v>10.970873614202596</v>
      </c>
      <c r="Y6495">
        <v>0</v>
      </c>
      <c r="Z6495">
        <v>19.343812670037387</v>
      </c>
      <c r="AA6495">
        <v>0</v>
      </c>
      <c r="AB6495">
        <v>0.89573568711826002</v>
      </c>
      <c r="AC6495">
        <v>0</v>
      </c>
      <c r="AD6495">
        <v>0</v>
      </c>
      <c r="AE6495">
        <v>31.210421971358244</v>
      </c>
    </row>
    <row r="6496" spans="1:31" x14ac:dyDescent="0.25">
      <c r="A6496">
        <v>1821106</v>
      </c>
      <c r="B6496">
        <v>1</v>
      </c>
      <c r="C6496" t="s">
        <v>80</v>
      </c>
      <c r="D6496" t="s">
        <v>85</v>
      </c>
      <c r="E6496" t="s">
        <v>326</v>
      </c>
      <c r="F6496" t="s">
        <v>18694</v>
      </c>
      <c r="G6496" t="s">
        <v>299</v>
      </c>
      <c r="H6496" t="s">
        <v>134</v>
      </c>
      <c r="I6496" t="s">
        <v>135</v>
      </c>
      <c r="J6496" t="s">
        <v>136</v>
      </c>
      <c r="K6496" t="s">
        <v>137</v>
      </c>
      <c r="L6496" t="s">
        <v>18695</v>
      </c>
      <c r="M6496" t="s">
        <v>18696</v>
      </c>
      <c r="N6496">
        <v>0.74111111100000004</v>
      </c>
      <c r="O6496">
        <v>0</v>
      </c>
      <c r="P6496">
        <v>102</v>
      </c>
      <c r="Q6496">
        <v>0</v>
      </c>
      <c r="R6496">
        <v>0</v>
      </c>
      <c r="S6496">
        <v>0</v>
      </c>
      <c r="T6496">
        <v>15</v>
      </c>
      <c r="U6496">
        <v>0</v>
      </c>
      <c r="V6496">
        <v>0</v>
      </c>
      <c r="W6496">
        <v>0</v>
      </c>
      <c r="X6496">
        <v>19.129443421570603</v>
      </c>
      <c r="Y6496">
        <v>0</v>
      </c>
      <c r="Z6496">
        <v>0</v>
      </c>
      <c r="AA6496">
        <v>0</v>
      </c>
      <c r="AB6496">
        <v>10.908823661107849</v>
      </c>
      <c r="AC6496">
        <v>0</v>
      </c>
      <c r="AD6496">
        <v>0</v>
      </c>
      <c r="AE6496">
        <v>30.038267082678452</v>
      </c>
    </row>
    <row r="6497" spans="1:31" x14ac:dyDescent="0.25">
      <c r="A6497">
        <v>1821107</v>
      </c>
      <c r="B6497">
        <v>1</v>
      </c>
      <c r="C6497" t="s">
        <v>80</v>
      </c>
      <c r="D6497" t="s">
        <v>100</v>
      </c>
      <c r="E6497" t="s">
        <v>291</v>
      </c>
      <c r="F6497" t="s">
        <v>18697</v>
      </c>
      <c r="G6497" t="s">
        <v>424</v>
      </c>
      <c r="H6497" t="s">
        <v>134</v>
      </c>
      <c r="I6497" t="s">
        <v>135</v>
      </c>
      <c r="J6497" t="s">
        <v>136</v>
      </c>
      <c r="K6497" t="s">
        <v>137</v>
      </c>
      <c r="L6497" t="s">
        <v>18698</v>
      </c>
      <c r="M6497" t="s">
        <v>18699</v>
      </c>
      <c r="N6497">
        <v>1.8811111110000001</v>
      </c>
      <c r="O6497">
        <v>0</v>
      </c>
      <c r="P6497">
        <v>562</v>
      </c>
      <c r="Q6497">
        <v>0</v>
      </c>
      <c r="R6497">
        <v>0</v>
      </c>
      <c r="S6497">
        <v>0</v>
      </c>
      <c r="T6497">
        <v>26</v>
      </c>
      <c r="U6497">
        <v>0</v>
      </c>
      <c r="V6497">
        <v>0</v>
      </c>
      <c r="W6497">
        <v>0</v>
      </c>
      <c r="X6497">
        <v>236.04266840833009</v>
      </c>
      <c r="Y6497">
        <v>0</v>
      </c>
      <c r="Z6497">
        <v>0</v>
      </c>
      <c r="AA6497">
        <v>0</v>
      </c>
      <c r="AB6497">
        <v>40.587285275557413</v>
      </c>
      <c r="AC6497">
        <v>0</v>
      </c>
      <c r="AD6497">
        <v>0</v>
      </c>
      <c r="AE6497">
        <v>276.62995368388749</v>
      </c>
    </row>
    <row r="6498" spans="1:31" x14ac:dyDescent="0.25">
      <c r="A6498">
        <v>1821108</v>
      </c>
      <c r="B6498">
        <v>1</v>
      </c>
      <c r="C6498" t="s">
        <v>80</v>
      </c>
      <c r="D6498" t="s">
        <v>100</v>
      </c>
      <c r="E6498" t="s">
        <v>176</v>
      </c>
      <c r="F6498" t="s">
        <v>1888</v>
      </c>
      <c r="G6498" t="s">
        <v>142</v>
      </c>
      <c r="H6498" t="s">
        <v>143</v>
      </c>
      <c r="I6498" t="s">
        <v>135</v>
      </c>
      <c r="J6498" t="s">
        <v>136</v>
      </c>
      <c r="K6498" t="s">
        <v>137</v>
      </c>
      <c r="L6498" t="s">
        <v>18700</v>
      </c>
      <c r="M6498" t="s">
        <v>18701</v>
      </c>
      <c r="N6498">
        <v>1.044166666</v>
      </c>
      <c r="O6498">
        <v>0</v>
      </c>
      <c r="P6498">
        <v>694</v>
      </c>
      <c r="Q6498">
        <v>2</v>
      </c>
      <c r="R6498">
        <v>33</v>
      </c>
      <c r="S6498">
        <v>9</v>
      </c>
      <c r="T6498">
        <v>98</v>
      </c>
      <c r="U6498">
        <v>4</v>
      </c>
      <c r="V6498">
        <v>4</v>
      </c>
      <c r="W6498">
        <v>0</v>
      </c>
      <c r="X6498">
        <v>232.87395942813126</v>
      </c>
      <c r="Y6498">
        <v>3.899526580461866</v>
      </c>
      <c r="Z6498">
        <v>19.121202181829499</v>
      </c>
      <c r="AA6498">
        <v>111.89356427583949</v>
      </c>
      <c r="AB6498">
        <v>74.189276713025691</v>
      </c>
      <c r="AC6498">
        <v>25.118403021190986</v>
      </c>
      <c r="AD6498">
        <v>73.579915451060842</v>
      </c>
      <c r="AE6498">
        <v>540.67584765153958</v>
      </c>
    </row>
    <row r="6499" spans="1:31" x14ac:dyDescent="0.25">
      <c r="A6499">
        <v>1821110</v>
      </c>
      <c r="B6499">
        <v>1</v>
      </c>
      <c r="C6499" t="s">
        <v>80</v>
      </c>
      <c r="D6499" t="s">
        <v>88</v>
      </c>
      <c r="E6499" t="s">
        <v>131</v>
      </c>
      <c r="F6499" t="s">
        <v>18702</v>
      </c>
      <c r="G6499" t="s">
        <v>209</v>
      </c>
      <c r="H6499" t="s">
        <v>134</v>
      </c>
      <c r="I6499" t="s">
        <v>135</v>
      </c>
      <c r="J6499" t="s">
        <v>136</v>
      </c>
      <c r="K6499" t="s">
        <v>137</v>
      </c>
      <c r="L6499" t="s">
        <v>18703</v>
      </c>
      <c r="M6499" t="s">
        <v>18704</v>
      </c>
      <c r="N6499">
        <v>0.64916666599999995</v>
      </c>
      <c r="O6499">
        <v>0</v>
      </c>
      <c r="P6499">
        <v>19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0</v>
      </c>
      <c r="W6499">
        <v>0</v>
      </c>
      <c r="X6499">
        <v>4.1742496967011506</v>
      </c>
      <c r="Y6499">
        <v>0</v>
      </c>
      <c r="Z6499">
        <v>0</v>
      </c>
      <c r="AA6499">
        <v>0</v>
      </c>
      <c r="AB6499">
        <v>4.6086265274740003E-2</v>
      </c>
      <c r="AC6499">
        <v>0</v>
      </c>
      <c r="AD6499">
        <v>0</v>
      </c>
      <c r="AE6499">
        <v>4.2203359619758904</v>
      </c>
    </row>
    <row r="6500" spans="1:31" x14ac:dyDescent="0.25">
      <c r="A6500">
        <v>1821111</v>
      </c>
      <c r="B6500">
        <v>1</v>
      </c>
      <c r="C6500" t="s">
        <v>80</v>
      </c>
      <c r="D6500" t="s">
        <v>93</v>
      </c>
      <c r="E6500" t="s">
        <v>326</v>
      </c>
      <c r="F6500" t="s">
        <v>18705</v>
      </c>
      <c r="G6500" t="s">
        <v>195</v>
      </c>
      <c r="H6500" t="s">
        <v>134</v>
      </c>
      <c r="I6500" t="s">
        <v>135</v>
      </c>
      <c r="J6500" t="s">
        <v>136</v>
      </c>
      <c r="K6500" t="s">
        <v>137</v>
      </c>
      <c r="L6500" t="s">
        <v>18706</v>
      </c>
      <c r="M6500" t="s">
        <v>18707</v>
      </c>
      <c r="N6500">
        <v>5.625277777</v>
      </c>
      <c r="O6500">
        <v>0</v>
      </c>
      <c r="P6500">
        <v>18</v>
      </c>
      <c r="Q6500">
        <v>0</v>
      </c>
      <c r="R6500">
        <v>2</v>
      </c>
      <c r="S6500">
        <v>0</v>
      </c>
      <c r="T6500">
        <v>5</v>
      </c>
      <c r="U6500">
        <v>0</v>
      </c>
      <c r="V6500">
        <v>0</v>
      </c>
      <c r="W6500">
        <v>0</v>
      </c>
      <c r="X6500">
        <v>9.9140091794096499</v>
      </c>
      <c r="Y6500">
        <v>0</v>
      </c>
      <c r="Z6500">
        <v>7.6981940397416666E-4</v>
      </c>
      <c r="AA6500">
        <v>0</v>
      </c>
      <c r="AB6500">
        <v>4.4373465104291787</v>
      </c>
      <c r="AC6500">
        <v>0</v>
      </c>
      <c r="AD6500">
        <v>0</v>
      </c>
      <c r="AE6500">
        <v>14.352125509242804</v>
      </c>
    </row>
    <row r="6501" spans="1:31" x14ac:dyDescent="0.25">
      <c r="A6501">
        <v>1821117</v>
      </c>
      <c r="B6501">
        <v>1</v>
      </c>
      <c r="C6501" t="s">
        <v>81</v>
      </c>
      <c r="D6501" t="s">
        <v>121</v>
      </c>
      <c r="E6501" t="s">
        <v>146</v>
      </c>
      <c r="F6501" t="s">
        <v>3103</v>
      </c>
      <c r="G6501" t="s">
        <v>170</v>
      </c>
      <c r="H6501" t="s">
        <v>143</v>
      </c>
      <c r="I6501" t="s">
        <v>135</v>
      </c>
      <c r="J6501" t="s">
        <v>136</v>
      </c>
      <c r="K6501" t="s">
        <v>137</v>
      </c>
      <c r="L6501" t="s">
        <v>18708</v>
      </c>
      <c r="M6501" t="s">
        <v>18709</v>
      </c>
      <c r="N6501">
        <v>1.207222222</v>
      </c>
      <c r="O6501">
        <v>0</v>
      </c>
      <c r="P6501">
        <v>341</v>
      </c>
      <c r="Q6501">
        <v>0</v>
      </c>
      <c r="R6501">
        <v>10</v>
      </c>
      <c r="S6501">
        <v>0</v>
      </c>
      <c r="T6501">
        <v>9</v>
      </c>
      <c r="U6501">
        <v>0</v>
      </c>
      <c r="V6501">
        <v>0</v>
      </c>
      <c r="W6501">
        <v>0</v>
      </c>
      <c r="X6501">
        <v>43.207066223588185</v>
      </c>
      <c r="Y6501">
        <v>0</v>
      </c>
      <c r="Z6501">
        <v>1.670409711067139E-2</v>
      </c>
      <c r="AA6501">
        <v>0</v>
      </c>
      <c r="AB6501">
        <v>0.54844042830251949</v>
      </c>
      <c r="AC6501">
        <v>0</v>
      </c>
      <c r="AD6501">
        <v>0</v>
      </c>
      <c r="AE6501">
        <v>43.772210749001374</v>
      </c>
    </row>
    <row r="6502" spans="1:31" x14ac:dyDescent="0.25">
      <c r="A6502">
        <v>1821119</v>
      </c>
      <c r="B6502">
        <v>1</v>
      </c>
      <c r="C6502" t="s">
        <v>80</v>
      </c>
      <c r="D6502" t="s">
        <v>95</v>
      </c>
      <c r="E6502" t="s">
        <v>131</v>
      </c>
      <c r="F6502" t="s">
        <v>18710</v>
      </c>
      <c r="G6502" t="s">
        <v>209</v>
      </c>
      <c r="H6502" t="s">
        <v>134</v>
      </c>
      <c r="I6502" t="s">
        <v>135</v>
      </c>
      <c r="J6502" t="s">
        <v>136</v>
      </c>
      <c r="K6502" t="s">
        <v>137</v>
      </c>
      <c r="L6502" t="s">
        <v>18711</v>
      </c>
      <c r="M6502" t="s">
        <v>18712</v>
      </c>
      <c r="N6502">
        <v>1.795555555</v>
      </c>
      <c r="O6502">
        <v>0</v>
      </c>
      <c r="P6502">
        <v>9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4.305336651655999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4.305336651655999</v>
      </c>
    </row>
    <row r="6503" spans="1:31" x14ac:dyDescent="0.25">
      <c r="A6503">
        <v>1821120</v>
      </c>
      <c r="B6503">
        <v>1</v>
      </c>
      <c r="C6503" t="s">
        <v>80</v>
      </c>
      <c r="D6503" t="s">
        <v>98</v>
      </c>
      <c r="E6503" t="s">
        <v>291</v>
      </c>
      <c r="F6503" t="s">
        <v>18713</v>
      </c>
      <c r="G6503" t="s">
        <v>424</v>
      </c>
      <c r="H6503" t="s">
        <v>134</v>
      </c>
      <c r="I6503" t="s">
        <v>135</v>
      </c>
      <c r="J6503" t="s">
        <v>136</v>
      </c>
      <c r="K6503" t="s">
        <v>137</v>
      </c>
      <c r="L6503" t="s">
        <v>18714</v>
      </c>
      <c r="M6503" t="s">
        <v>18715</v>
      </c>
      <c r="N6503">
        <v>1.4780555550000001</v>
      </c>
      <c r="O6503">
        <v>0</v>
      </c>
      <c r="P6503">
        <v>13</v>
      </c>
      <c r="Q6503">
        <v>0</v>
      </c>
      <c r="R6503">
        <v>37</v>
      </c>
      <c r="S6503">
        <v>0</v>
      </c>
      <c r="T6503">
        <v>18</v>
      </c>
      <c r="U6503">
        <v>0</v>
      </c>
      <c r="V6503">
        <v>0</v>
      </c>
      <c r="W6503">
        <v>0</v>
      </c>
      <c r="X6503">
        <v>5.263960070317685</v>
      </c>
      <c r="Y6503">
        <v>0</v>
      </c>
      <c r="Z6503">
        <v>24.595251788291108</v>
      </c>
      <c r="AA6503">
        <v>0</v>
      </c>
      <c r="AB6503">
        <v>16.999274055064856</v>
      </c>
      <c r="AC6503">
        <v>0</v>
      </c>
      <c r="AD6503">
        <v>0</v>
      </c>
      <c r="AE6503">
        <v>46.858485913673647</v>
      </c>
    </row>
    <row r="6504" spans="1:31" x14ac:dyDescent="0.25">
      <c r="A6504">
        <v>1821121</v>
      </c>
      <c r="B6504">
        <v>1</v>
      </c>
      <c r="C6504" t="s">
        <v>80</v>
      </c>
      <c r="D6504" t="s">
        <v>98</v>
      </c>
      <c r="E6504" t="s">
        <v>131</v>
      </c>
      <c r="F6504" t="s">
        <v>18716</v>
      </c>
      <c r="G6504" t="s">
        <v>231</v>
      </c>
      <c r="H6504" t="s">
        <v>134</v>
      </c>
      <c r="I6504" t="s">
        <v>135</v>
      </c>
      <c r="J6504" t="s">
        <v>136</v>
      </c>
      <c r="K6504" t="s">
        <v>137</v>
      </c>
      <c r="L6504" t="s">
        <v>18717</v>
      </c>
      <c r="M6504" t="s">
        <v>18718</v>
      </c>
      <c r="N6504">
        <v>4.3708333330000002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0.12622904935384946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0.12622904935384946</v>
      </c>
    </row>
    <row r="6505" spans="1:31" x14ac:dyDescent="0.25">
      <c r="A6505">
        <v>1821122</v>
      </c>
      <c r="B6505">
        <v>1</v>
      </c>
      <c r="C6505" t="s">
        <v>80</v>
      </c>
      <c r="D6505" t="s">
        <v>96</v>
      </c>
      <c r="E6505" t="s">
        <v>131</v>
      </c>
      <c r="F6505" t="s">
        <v>18719</v>
      </c>
      <c r="G6505" t="s">
        <v>231</v>
      </c>
      <c r="H6505" t="s">
        <v>134</v>
      </c>
      <c r="I6505" t="s">
        <v>135</v>
      </c>
      <c r="J6505" t="s">
        <v>136</v>
      </c>
      <c r="K6505" t="s">
        <v>137</v>
      </c>
      <c r="L6505" t="s">
        <v>18720</v>
      </c>
      <c r="M6505" t="s">
        <v>18721</v>
      </c>
      <c r="N6505">
        <v>3.3891666659999999</v>
      </c>
      <c r="O6505">
        <v>0</v>
      </c>
      <c r="P6505">
        <v>1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2.8324717299313114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2.8324717299313114</v>
      </c>
    </row>
    <row r="6506" spans="1:31" x14ac:dyDescent="0.25">
      <c r="A6506">
        <v>1821124</v>
      </c>
      <c r="B6506">
        <v>1</v>
      </c>
      <c r="C6506" t="s">
        <v>80</v>
      </c>
      <c r="D6506" t="s">
        <v>107</v>
      </c>
      <c r="E6506" t="s">
        <v>131</v>
      </c>
      <c r="F6506" t="s">
        <v>18722</v>
      </c>
      <c r="G6506" t="s">
        <v>133</v>
      </c>
      <c r="H6506" t="s">
        <v>134</v>
      </c>
      <c r="I6506" t="s">
        <v>135</v>
      </c>
      <c r="J6506" t="s">
        <v>136</v>
      </c>
      <c r="K6506" t="s">
        <v>137</v>
      </c>
      <c r="L6506" t="s">
        <v>18723</v>
      </c>
      <c r="M6506" t="s">
        <v>18724</v>
      </c>
      <c r="N6506">
        <v>3.628333333</v>
      </c>
      <c r="O6506">
        <v>0</v>
      </c>
      <c r="P6506">
        <v>12</v>
      </c>
      <c r="Q6506">
        <v>0</v>
      </c>
      <c r="R6506">
        <v>0</v>
      </c>
      <c r="S6506">
        <v>0</v>
      </c>
      <c r="T6506">
        <v>1</v>
      </c>
      <c r="U6506">
        <v>0</v>
      </c>
      <c r="V6506">
        <v>0</v>
      </c>
      <c r="W6506">
        <v>0</v>
      </c>
      <c r="X6506">
        <v>17.276671941809255</v>
      </c>
      <c r="Y6506">
        <v>0</v>
      </c>
      <c r="Z6506">
        <v>0</v>
      </c>
      <c r="AA6506">
        <v>0</v>
      </c>
      <c r="AB6506">
        <v>3.4939073254383</v>
      </c>
      <c r="AC6506">
        <v>0</v>
      </c>
      <c r="AD6506">
        <v>0</v>
      </c>
      <c r="AE6506">
        <v>20.770579267247555</v>
      </c>
    </row>
    <row r="6507" spans="1:31" x14ac:dyDescent="0.25">
      <c r="A6507">
        <v>1821125</v>
      </c>
      <c r="B6507">
        <v>1</v>
      </c>
      <c r="C6507" t="s">
        <v>80</v>
      </c>
      <c r="D6507" t="s">
        <v>83</v>
      </c>
      <c r="E6507" t="s">
        <v>339</v>
      </c>
      <c r="F6507" t="s">
        <v>1652</v>
      </c>
      <c r="G6507" t="s">
        <v>158</v>
      </c>
      <c r="H6507" t="s">
        <v>143</v>
      </c>
      <c r="I6507" t="s">
        <v>135</v>
      </c>
      <c r="J6507" t="s">
        <v>136</v>
      </c>
      <c r="K6507" t="s">
        <v>159</v>
      </c>
      <c r="L6507" t="s">
        <v>18725</v>
      </c>
      <c r="M6507" t="s">
        <v>18726</v>
      </c>
      <c r="N6507">
        <v>0.710957222</v>
      </c>
      <c r="O6507">
        <v>2</v>
      </c>
      <c r="P6507">
        <v>3879</v>
      </c>
      <c r="Q6507">
        <v>5</v>
      </c>
      <c r="R6507">
        <v>7</v>
      </c>
      <c r="S6507">
        <v>29</v>
      </c>
      <c r="T6507">
        <v>1586</v>
      </c>
      <c r="U6507">
        <v>17</v>
      </c>
      <c r="V6507">
        <v>77</v>
      </c>
      <c r="W6507">
        <v>8.2116673972866677E-2</v>
      </c>
      <c r="X6507">
        <v>785.65096107334261</v>
      </c>
      <c r="Y6507">
        <v>126.65272448216207</v>
      </c>
      <c r="Z6507">
        <v>1.1933572176964058</v>
      </c>
      <c r="AA6507">
        <v>148.30546711019454</v>
      </c>
      <c r="AB6507">
        <v>695.4717989450337</v>
      </c>
      <c r="AC6507">
        <v>380.7090254724601</v>
      </c>
      <c r="AD6507">
        <v>488.40505252228138</v>
      </c>
      <c r="AE6507">
        <v>2626.4705034971439</v>
      </c>
    </row>
    <row r="6508" spans="1:31" x14ac:dyDescent="0.25">
      <c r="A6508">
        <v>1821126</v>
      </c>
      <c r="B6508">
        <v>1</v>
      </c>
      <c r="C6508" t="s">
        <v>80</v>
      </c>
      <c r="D6508" t="s">
        <v>97</v>
      </c>
      <c r="E6508" t="s">
        <v>131</v>
      </c>
      <c r="F6508" t="s">
        <v>18727</v>
      </c>
      <c r="G6508" t="s">
        <v>133</v>
      </c>
      <c r="H6508" t="s">
        <v>134</v>
      </c>
      <c r="I6508" t="s">
        <v>135</v>
      </c>
      <c r="J6508" t="s">
        <v>136</v>
      </c>
      <c r="K6508" t="s">
        <v>137</v>
      </c>
      <c r="L6508" t="s">
        <v>18728</v>
      </c>
      <c r="M6508" t="s">
        <v>18729</v>
      </c>
      <c r="N6508">
        <v>2.2430555550000002</v>
      </c>
      <c r="O6508">
        <v>0</v>
      </c>
      <c r="P6508">
        <v>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2.8903512504220557E-2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2.8903512504220557E-2</v>
      </c>
    </row>
    <row r="6509" spans="1:31" x14ac:dyDescent="0.25">
      <c r="A6509">
        <v>1821129</v>
      </c>
      <c r="B6509">
        <v>1</v>
      </c>
      <c r="C6509" t="s">
        <v>80</v>
      </c>
      <c r="D6509" t="s">
        <v>91</v>
      </c>
      <c r="E6509" t="s">
        <v>131</v>
      </c>
      <c r="F6509" t="s">
        <v>18730</v>
      </c>
      <c r="G6509" t="s">
        <v>231</v>
      </c>
      <c r="H6509" t="s">
        <v>134</v>
      </c>
      <c r="I6509" t="s">
        <v>135</v>
      </c>
      <c r="J6509" t="s">
        <v>136</v>
      </c>
      <c r="K6509" t="s">
        <v>137</v>
      </c>
      <c r="L6509" t="s">
        <v>18731</v>
      </c>
      <c r="M6509" t="s">
        <v>18732</v>
      </c>
      <c r="N6509">
        <v>0.65805555500000001</v>
      </c>
      <c r="O6509">
        <v>0</v>
      </c>
      <c r="P6509">
        <v>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8.6006789467638883E-3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8.6006789467638883E-3</v>
      </c>
    </row>
    <row r="6510" spans="1:31" x14ac:dyDescent="0.25">
      <c r="A6510">
        <v>1821130</v>
      </c>
      <c r="B6510">
        <v>1</v>
      </c>
      <c r="C6510" t="s">
        <v>81</v>
      </c>
      <c r="D6510" t="s">
        <v>118</v>
      </c>
      <c r="E6510" t="s">
        <v>146</v>
      </c>
      <c r="F6510" t="s">
        <v>18733</v>
      </c>
      <c r="G6510" t="s">
        <v>148</v>
      </c>
      <c r="H6510" t="s">
        <v>143</v>
      </c>
      <c r="I6510" t="s">
        <v>135</v>
      </c>
      <c r="J6510" t="s">
        <v>136</v>
      </c>
      <c r="K6510" t="s">
        <v>137</v>
      </c>
      <c r="L6510" t="s">
        <v>18734</v>
      </c>
      <c r="M6510" t="s">
        <v>18735</v>
      </c>
      <c r="N6510">
        <v>1.4627777769999999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1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17.846928949390716</v>
      </c>
      <c r="AD6510">
        <v>0</v>
      </c>
      <c r="AE6510">
        <v>17.846928949390716</v>
      </c>
    </row>
    <row r="6511" spans="1:31" x14ac:dyDescent="0.25">
      <c r="A6511">
        <v>1821131</v>
      </c>
      <c r="B6511">
        <v>1</v>
      </c>
      <c r="C6511" t="s">
        <v>80</v>
      </c>
      <c r="D6511" t="s">
        <v>104</v>
      </c>
      <c r="E6511" t="s">
        <v>140</v>
      </c>
      <c r="F6511" t="s">
        <v>18736</v>
      </c>
      <c r="G6511" t="s">
        <v>142</v>
      </c>
      <c r="H6511" t="s">
        <v>143</v>
      </c>
      <c r="I6511" t="s">
        <v>135</v>
      </c>
      <c r="J6511" t="s">
        <v>136</v>
      </c>
      <c r="K6511" t="s">
        <v>137</v>
      </c>
      <c r="L6511" t="s">
        <v>18737</v>
      </c>
      <c r="M6511" t="s">
        <v>18738</v>
      </c>
      <c r="N6511">
        <v>1.784444444</v>
      </c>
      <c r="O6511">
        <v>3</v>
      </c>
      <c r="P6511">
        <v>115</v>
      </c>
      <c r="Q6511">
        <v>18</v>
      </c>
      <c r="R6511">
        <v>227</v>
      </c>
      <c r="S6511">
        <v>9</v>
      </c>
      <c r="T6511">
        <v>52</v>
      </c>
      <c r="U6511">
        <v>4</v>
      </c>
      <c r="V6511">
        <v>0</v>
      </c>
      <c r="W6511">
        <v>45.691066997178027</v>
      </c>
      <c r="X6511">
        <v>59.522702780160721</v>
      </c>
      <c r="Y6511">
        <v>120.69072758075579</v>
      </c>
      <c r="Z6511">
        <v>115.24012566189118</v>
      </c>
      <c r="AA6511">
        <v>67.39664765757054</v>
      </c>
      <c r="AB6511">
        <v>87.877960362638078</v>
      </c>
      <c r="AC6511">
        <v>487.77191992811402</v>
      </c>
      <c r="AD6511">
        <v>0</v>
      </c>
      <c r="AE6511">
        <v>984.19115096830842</v>
      </c>
    </row>
    <row r="6512" spans="1:31" x14ac:dyDescent="0.25">
      <c r="A6512">
        <v>1821132</v>
      </c>
      <c r="B6512">
        <v>1</v>
      </c>
      <c r="C6512" t="s">
        <v>80</v>
      </c>
      <c r="D6512" t="s">
        <v>106</v>
      </c>
      <c r="E6512" t="s">
        <v>193</v>
      </c>
      <c r="F6512" t="s">
        <v>12583</v>
      </c>
      <c r="G6512" t="s">
        <v>235</v>
      </c>
      <c r="H6512" t="s">
        <v>134</v>
      </c>
      <c r="I6512" t="s">
        <v>135</v>
      </c>
      <c r="J6512" t="s">
        <v>136</v>
      </c>
      <c r="K6512" t="s">
        <v>137</v>
      </c>
      <c r="L6512" t="s">
        <v>18739</v>
      </c>
      <c r="M6512" t="s">
        <v>18740</v>
      </c>
      <c r="N6512">
        <v>1.5719444440000001</v>
      </c>
      <c r="O6512">
        <v>0</v>
      </c>
      <c r="P6512">
        <v>0</v>
      </c>
      <c r="Q6512">
        <v>0</v>
      </c>
      <c r="R6512">
        <v>4</v>
      </c>
      <c r="S6512">
        <v>0</v>
      </c>
      <c r="T6512">
        <v>1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11.362678442133884</v>
      </c>
      <c r="AA6512">
        <v>0</v>
      </c>
      <c r="AB6512">
        <v>3.8359724111975</v>
      </c>
      <c r="AC6512">
        <v>0</v>
      </c>
      <c r="AD6512">
        <v>0</v>
      </c>
      <c r="AE6512">
        <v>15.198650853331383</v>
      </c>
    </row>
    <row r="6513" spans="1:31" x14ac:dyDescent="0.25">
      <c r="A6513">
        <v>1821134</v>
      </c>
      <c r="B6513">
        <v>1</v>
      </c>
      <c r="C6513" t="s">
        <v>81</v>
      </c>
      <c r="D6513" t="s">
        <v>127</v>
      </c>
      <c r="E6513" t="s">
        <v>131</v>
      </c>
      <c r="F6513" t="s">
        <v>18741</v>
      </c>
      <c r="G6513" t="s">
        <v>209</v>
      </c>
      <c r="H6513" t="s">
        <v>134</v>
      </c>
      <c r="I6513" t="s">
        <v>135</v>
      </c>
      <c r="J6513" t="s">
        <v>136</v>
      </c>
      <c r="K6513" t="s">
        <v>137</v>
      </c>
      <c r="L6513" t="s">
        <v>18742</v>
      </c>
      <c r="M6513" t="s">
        <v>18743</v>
      </c>
      <c r="N6513">
        <v>1.126666666</v>
      </c>
      <c r="O6513">
        <v>0</v>
      </c>
      <c r="P6513">
        <v>6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0.84737107195296013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0.84737107195296013</v>
      </c>
    </row>
    <row r="6514" spans="1:31" x14ac:dyDescent="0.25">
      <c r="A6514">
        <v>1821135</v>
      </c>
      <c r="B6514">
        <v>1</v>
      </c>
      <c r="C6514" t="s">
        <v>80</v>
      </c>
      <c r="D6514" t="s">
        <v>101</v>
      </c>
      <c r="E6514" t="s">
        <v>193</v>
      </c>
      <c r="F6514" t="s">
        <v>18744</v>
      </c>
      <c r="G6514" t="s">
        <v>447</v>
      </c>
      <c r="H6514" t="s">
        <v>134</v>
      </c>
      <c r="I6514" t="s">
        <v>135</v>
      </c>
      <c r="J6514" t="s">
        <v>136</v>
      </c>
      <c r="K6514" t="s">
        <v>137</v>
      </c>
      <c r="L6514" t="s">
        <v>18745</v>
      </c>
      <c r="M6514" t="s">
        <v>18746</v>
      </c>
      <c r="N6514">
        <v>1.0802777770000001</v>
      </c>
      <c r="O6514">
        <v>0</v>
      </c>
      <c r="P6514">
        <v>86</v>
      </c>
      <c r="Q6514">
        <v>0</v>
      </c>
      <c r="R6514">
        <v>0</v>
      </c>
      <c r="S6514">
        <v>0</v>
      </c>
      <c r="T6514">
        <v>2</v>
      </c>
      <c r="U6514">
        <v>0</v>
      </c>
      <c r="V6514">
        <v>0</v>
      </c>
      <c r="W6514">
        <v>0</v>
      </c>
      <c r="X6514">
        <v>55.338469418786744</v>
      </c>
      <c r="Y6514">
        <v>0</v>
      </c>
      <c r="Z6514">
        <v>0</v>
      </c>
      <c r="AA6514">
        <v>0</v>
      </c>
      <c r="AB6514">
        <v>1.9805477380212999</v>
      </c>
      <c r="AC6514">
        <v>0</v>
      </c>
      <c r="AD6514">
        <v>0</v>
      </c>
      <c r="AE6514">
        <v>57.319017156808044</v>
      </c>
    </row>
    <row r="6515" spans="1:31" x14ac:dyDescent="0.25">
      <c r="A6515">
        <v>1821139</v>
      </c>
      <c r="B6515">
        <v>1</v>
      </c>
      <c r="C6515" t="s">
        <v>80</v>
      </c>
      <c r="D6515" t="s">
        <v>96</v>
      </c>
      <c r="E6515" t="s">
        <v>131</v>
      </c>
      <c r="F6515" t="s">
        <v>18747</v>
      </c>
      <c r="G6515" t="s">
        <v>279</v>
      </c>
      <c r="H6515" t="s">
        <v>134</v>
      </c>
      <c r="I6515" t="s">
        <v>135</v>
      </c>
      <c r="J6515" t="s">
        <v>136</v>
      </c>
      <c r="K6515" t="s">
        <v>137</v>
      </c>
      <c r="L6515" t="s">
        <v>18748</v>
      </c>
      <c r="M6515" t="s">
        <v>18749</v>
      </c>
      <c r="N6515">
        <v>2.275555555</v>
      </c>
      <c r="O6515">
        <v>0</v>
      </c>
      <c r="P6515">
        <v>1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0.18443837039470889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0.18443837039470889</v>
      </c>
    </row>
    <row r="6516" spans="1:31" x14ac:dyDescent="0.25">
      <c r="A6516">
        <v>1821140</v>
      </c>
      <c r="B6516">
        <v>1</v>
      </c>
      <c r="C6516" t="s">
        <v>80</v>
      </c>
      <c r="D6516" t="s">
        <v>87</v>
      </c>
      <c r="E6516" t="s">
        <v>339</v>
      </c>
      <c r="F6516" t="s">
        <v>18750</v>
      </c>
      <c r="G6516" t="s">
        <v>142</v>
      </c>
      <c r="H6516" t="s">
        <v>143</v>
      </c>
      <c r="I6516" t="s">
        <v>135</v>
      </c>
      <c r="J6516" t="s">
        <v>136</v>
      </c>
      <c r="K6516" t="s">
        <v>137</v>
      </c>
      <c r="L6516" t="s">
        <v>18751</v>
      </c>
      <c r="M6516" t="s">
        <v>18752</v>
      </c>
      <c r="N6516">
        <v>0.240555555</v>
      </c>
      <c r="O6516">
        <v>3</v>
      </c>
      <c r="P6516">
        <v>15106</v>
      </c>
      <c r="Q6516">
        <v>2</v>
      </c>
      <c r="R6516">
        <v>29</v>
      </c>
      <c r="S6516">
        <v>42</v>
      </c>
      <c r="T6516">
        <v>1408</v>
      </c>
      <c r="U6516">
        <v>12</v>
      </c>
      <c r="V6516">
        <v>7</v>
      </c>
      <c r="W6516">
        <v>11.568869514319083</v>
      </c>
      <c r="X6516">
        <v>1128.2312480329997</v>
      </c>
      <c r="Y6516">
        <v>0.33328198018559002</v>
      </c>
      <c r="Z6516">
        <v>2.397522854600342</v>
      </c>
      <c r="AA6516">
        <v>330.23328256661068</v>
      </c>
      <c r="AB6516">
        <v>264.18269286080118</v>
      </c>
      <c r="AC6516">
        <v>38.152624772213493</v>
      </c>
      <c r="AD6516">
        <v>13.299351181076679</v>
      </c>
      <c r="AE6516">
        <v>1788.3988737628067</v>
      </c>
    </row>
    <row r="6517" spans="1:31" x14ac:dyDescent="0.25">
      <c r="A6517">
        <v>1821144</v>
      </c>
      <c r="B6517">
        <v>1</v>
      </c>
      <c r="C6517" t="s">
        <v>80</v>
      </c>
      <c r="D6517" t="s">
        <v>97</v>
      </c>
      <c r="E6517" t="s">
        <v>131</v>
      </c>
      <c r="F6517" t="s">
        <v>18753</v>
      </c>
      <c r="G6517" t="s">
        <v>231</v>
      </c>
      <c r="H6517" t="s">
        <v>134</v>
      </c>
      <c r="I6517" t="s">
        <v>135</v>
      </c>
      <c r="J6517" t="s">
        <v>136</v>
      </c>
      <c r="K6517" t="s">
        <v>137</v>
      </c>
      <c r="L6517" t="s">
        <v>18754</v>
      </c>
      <c r="M6517" t="s">
        <v>18755</v>
      </c>
      <c r="N6517">
        <v>1.1688888879999999</v>
      </c>
      <c r="O6517">
        <v>0</v>
      </c>
      <c r="P6517">
        <v>0</v>
      </c>
      <c r="Q6517">
        <v>0</v>
      </c>
      <c r="R6517">
        <v>1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0.11746962305354666</v>
      </c>
      <c r="AA6517">
        <v>0</v>
      </c>
      <c r="AB6517">
        <v>0</v>
      </c>
      <c r="AC6517">
        <v>0</v>
      </c>
      <c r="AD6517">
        <v>0</v>
      </c>
      <c r="AE6517">
        <v>0.11746962305354666</v>
      </c>
    </row>
    <row r="6518" spans="1:31" x14ac:dyDescent="0.25">
      <c r="A6518">
        <v>1821146</v>
      </c>
      <c r="B6518">
        <v>1</v>
      </c>
      <c r="C6518" t="s">
        <v>81</v>
      </c>
      <c r="D6518" t="s">
        <v>123</v>
      </c>
      <c r="E6518" t="s">
        <v>193</v>
      </c>
      <c r="F6518" t="s">
        <v>18756</v>
      </c>
      <c r="G6518" t="s">
        <v>373</v>
      </c>
      <c r="H6518" t="s">
        <v>134</v>
      </c>
      <c r="I6518" t="s">
        <v>135</v>
      </c>
      <c r="J6518" t="s">
        <v>136</v>
      </c>
      <c r="K6518" t="s">
        <v>137</v>
      </c>
      <c r="L6518" t="s">
        <v>18757</v>
      </c>
      <c r="M6518" t="s">
        <v>18758</v>
      </c>
      <c r="N6518">
        <v>2.369722222</v>
      </c>
      <c r="O6518">
        <v>0</v>
      </c>
      <c r="P6518">
        <v>50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26.261029819891384</v>
      </c>
      <c r="Y6518">
        <v>0</v>
      </c>
      <c r="Z6518">
        <v>0</v>
      </c>
      <c r="AA6518">
        <v>0</v>
      </c>
      <c r="AB6518">
        <v>2.1418732578367665</v>
      </c>
      <c r="AC6518">
        <v>0</v>
      </c>
      <c r="AD6518">
        <v>0</v>
      </c>
      <c r="AE6518">
        <v>28.402903077728151</v>
      </c>
    </row>
    <row r="6519" spans="1:31" x14ac:dyDescent="0.25">
      <c r="A6519">
        <v>1821147</v>
      </c>
      <c r="B6519">
        <v>1</v>
      </c>
      <c r="C6519" t="s">
        <v>81</v>
      </c>
      <c r="D6519" t="s">
        <v>115</v>
      </c>
      <c r="E6519" t="s">
        <v>146</v>
      </c>
      <c r="F6519" t="s">
        <v>18759</v>
      </c>
      <c r="G6519" t="s">
        <v>170</v>
      </c>
      <c r="H6519" t="s">
        <v>143</v>
      </c>
      <c r="I6519" t="s">
        <v>135</v>
      </c>
      <c r="J6519" t="s">
        <v>136</v>
      </c>
      <c r="K6519" t="s">
        <v>137</v>
      </c>
      <c r="L6519" t="s">
        <v>18760</v>
      </c>
      <c r="M6519" t="s">
        <v>18761</v>
      </c>
      <c r="N6519">
        <v>0.74694444400000004</v>
      </c>
      <c r="O6519">
        <v>0</v>
      </c>
      <c r="P6519">
        <v>34</v>
      </c>
      <c r="Q6519">
        <v>0</v>
      </c>
      <c r="R6519">
        <v>4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6.2839303147664607</v>
      </c>
      <c r="Y6519">
        <v>0</v>
      </c>
      <c r="Z6519">
        <v>2.8820686168077447</v>
      </c>
      <c r="AA6519">
        <v>0</v>
      </c>
      <c r="AB6519">
        <v>0</v>
      </c>
      <c r="AC6519">
        <v>0</v>
      </c>
      <c r="AD6519">
        <v>0</v>
      </c>
      <c r="AE6519">
        <v>9.1659989315742045</v>
      </c>
    </row>
    <row r="6520" spans="1:31" x14ac:dyDescent="0.25">
      <c r="A6520">
        <v>1821148</v>
      </c>
      <c r="B6520">
        <v>1</v>
      </c>
      <c r="C6520" t="s">
        <v>80</v>
      </c>
      <c r="D6520" t="s">
        <v>93</v>
      </c>
      <c r="E6520" t="s">
        <v>193</v>
      </c>
      <c r="F6520" t="s">
        <v>18762</v>
      </c>
      <c r="G6520" t="s">
        <v>235</v>
      </c>
      <c r="H6520" t="s">
        <v>134</v>
      </c>
      <c r="I6520" t="s">
        <v>135</v>
      </c>
      <c r="J6520" t="s">
        <v>136</v>
      </c>
      <c r="K6520" t="s">
        <v>137</v>
      </c>
      <c r="L6520" t="s">
        <v>18763</v>
      </c>
      <c r="M6520" t="s">
        <v>18764</v>
      </c>
      <c r="N6520">
        <v>4.1177777769999997</v>
      </c>
      <c r="O6520">
        <v>0</v>
      </c>
      <c r="P6520">
        <v>5</v>
      </c>
      <c r="Q6520">
        <v>0</v>
      </c>
      <c r="R6520">
        <v>1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7.6398099315565142</v>
      </c>
      <c r="Y6520">
        <v>0</v>
      </c>
      <c r="Z6520">
        <v>0.17135009656035557</v>
      </c>
      <c r="AA6520">
        <v>0</v>
      </c>
      <c r="AB6520">
        <v>0</v>
      </c>
      <c r="AC6520">
        <v>0</v>
      </c>
      <c r="AD6520">
        <v>0</v>
      </c>
      <c r="AE6520">
        <v>7.8111600281168698</v>
      </c>
    </row>
    <row r="6521" spans="1:31" x14ac:dyDescent="0.25">
      <c r="A6521">
        <v>1821149</v>
      </c>
      <c r="B6521">
        <v>1</v>
      </c>
      <c r="C6521" t="s">
        <v>80</v>
      </c>
      <c r="D6521" t="s">
        <v>97</v>
      </c>
      <c r="E6521" t="s">
        <v>131</v>
      </c>
      <c r="F6521" t="s">
        <v>18765</v>
      </c>
      <c r="G6521" t="s">
        <v>231</v>
      </c>
      <c r="H6521" t="s">
        <v>134</v>
      </c>
      <c r="I6521" t="s">
        <v>135</v>
      </c>
      <c r="J6521" t="s">
        <v>136</v>
      </c>
      <c r="K6521" t="s">
        <v>137</v>
      </c>
      <c r="L6521" t="s">
        <v>18766</v>
      </c>
      <c r="M6521" t="s">
        <v>18767</v>
      </c>
      <c r="N6521">
        <v>2.3930555550000001</v>
      </c>
      <c r="O6521">
        <v>0</v>
      </c>
      <c r="P6521">
        <v>1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2.4544950772222224E-4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2.4544950772222224E-4</v>
      </c>
    </row>
    <row r="6522" spans="1:31" x14ac:dyDescent="0.25">
      <c r="A6522">
        <v>1821150</v>
      </c>
      <c r="B6522">
        <v>1</v>
      </c>
      <c r="C6522" t="s">
        <v>81</v>
      </c>
      <c r="D6522" t="s">
        <v>121</v>
      </c>
      <c r="E6522" t="s">
        <v>140</v>
      </c>
      <c r="F6522" t="s">
        <v>7775</v>
      </c>
      <c r="G6522" t="s">
        <v>142</v>
      </c>
      <c r="H6522" t="s">
        <v>143</v>
      </c>
      <c r="I6522" t="s">
        <v>199</v>
      </c>
      <c r="J6522" t="s">
        <v>136</v>
      </c>
      <c r="K6522" t="s">
        <v>137</v>
      </c>
      <c r="L6522" t="s">
        <v>18768</v>
      </c>
      <c r="M6522" t="s">
        <v>18769</v>
      </c>
      <c r="N6522">
        <v>8.3333330000000001E-3</v>
      </c>
      <c r="O6522">
        <v>0</v>
      </c>
      <c r="P6522">
        <v>259</v>
      </c>
      <c r="Q6522">
        <v>1</v>
      </c>
      <c r="R6522">
        <v>26</v>
      </c>
      <c r="S6522">
        <v>6</v>
      </c>
      <c r="T6522">
        <v>11</v>
      </c>
      <c r="U6522">
        <v>0</v>
      </c>
      <c r="V6522">
        <v>0</v>
      </c>
      <c r="W6522">
        <v>0</v>
      </c>
      <c r="X6522">
        <v>0.34849342662763333</v>
      </c>
      <c r="Y6522">
        <v>4.2647953144E-3</v>
      </c>
      <c r="Z6522">
        <v>2.1531577405841665E-2</v>
      </c>
      <c r="AA6522">
        <v>0.25378526572784166</v>
      </c>
      <c r="AB6522">
        <v>5.8755062616016672E-2</v>
      </c>
      <c r="AC6522">
        <v>0</v>
      </c>
      <c r="AD6522">
        <v>0</v>
      </c>
      <c r="AE6522">
        <v>0.68683012769173335</v>
      </c>
    </row>
    <row r="6523" spans="1:31" x14ac:dyDescent="0.25">
      <c r="A6523">
        <v>1821151</v>
      </c>
      <c r="B6523">
        <v>1</v>
      </c>
      <c r="C6523" t="s">
        <v>80</v>
      </c>
      <c r="D6523" t="s">
        <v>84</v>
      </c>
      <c r="E6523" t="s">
        <v>326</v>
      </c>
      <c r="F6523" t="s">
        <v>18770</v>
      </c>
      <c r="G6523" t="s">
        <v>299</v>
      </c>
      <c r="H6523" t="s">
        <v>134</v>
      </c>
      <c r="I6523" t="s">
        <v>135</v>
      </c>
      <c r="J6523" t="s">
        <v>136</v>
      </c>
      <c r="K6523" t="s">
        <v>137</v>
      </c>
      <c r="L6523" t="s">
        <v>18771</v>
      </c>
      <c r="M6523" t="s">
        <v>18772</v>
      </c>
      <c r="N6523">
        <v>3.9513888879999999</v>
      </c>
      <c r="O6523">
        <v>0</v>
      </c>
      <c r="P6523">
        <v>51</v>
      </c>
      <c r="Q6523">
        <v>0</v>
      </c>
      <c r="R6523">
        <v>0</v>
      </c>
      <c r="S6523">
        <v>0</v>
      </c>
      <c r="T6523">
        <v>11</v>
      </c>
      <c r="U6523">
        <v>0</v>
      </c>
      <c r="V6523">
        <v>0</v>
      </c>
      <c r="W6523">
        <v>0</v>
      </c>
      <c r="X6523">
        <v>54.552751817624113</v>
      </c>
      <c r="Y6523">
        <v>0</v>
      </c>
      <c r="Z6523">
        <v>0</v>
      </c>
      <c r="AA6523">
        <v>0</v>
      </c>
      <c r="AB6523">
        <v>11.217866339735849</v>
      </c>
      <c r="AC6523">
        <v>0</v>
      </c>
      <c r="AD6523">
        <v>0</v>
      </c>
      <c r="AE6523">
        <v>65.770618157359962</v>
      </c>
    </row>
    <row r="6524" spans="1:31" x14ac:dyDescent="0.25">
      <c r="A6524">
        <v>1821152</v>
      </c>
      <c r="B6524">
        <v>1</v>
      </c>
      <c r="C6524" t="s">
        <v>80</v>
      </c>
      <c r="D6524" t="s">
        <v>94</v>
      </c>
      <c r="E6524" t="s">
        <v>131</v>
      </c>
      <c r="F6524" t="s">
        <v>18773</v>
      </c>
      <c r="G6524" t="s">
        <v>231</v>
      </c>
      <c r="H6524" t="s">
        <v>134</v>
      </c>
      <c r="I6524" t="s">
        <v>135</v>
      </c>
      <c r="J6524" t="s">
        <v>136</v>
      </c>
      <c r="K6524" t="s">
        <v>137</v>
      </c>
      <c r="L6524" t="s">
        <v>18774</v>
      </c>
      <c r="M6524" t="s">
        <v>18775</v>
      </c>
      <c r="N6524">
        <v>2.0722222220000002</v>
      </c>
      <c r="O6524">
        <v>0</v>
      </c>
      <c r="P6524">
        <v>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0.38901607634517915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0.38901607634517915</v>
      </c>
    </row>
    <row r="6525" spans="1:31" x14ac:dyDescent="0.25">
      <c r="A6525">
        <v>1821155</v>
      </c>
      <c r="B6525">
        <v>1</v>
      </c>
      <c r="C6525" t="s">
        <v>80</v>
      </c>
      <c r="D6525" t="s">
        <v>100</v>
      </c>
      <c r="E6525" t="s">
        <v>193</v>
      </c>
      <c r="F6525" t="s">
        <v>18776</v>
      </c>
      <c r="G6525" t="s">
        <v>475</v>
      </c>
      <c r="H6525" t="s">
        <v>134</v>
      </c>
      <c r="I6525" t="s">
        <v>135</v>
      </c>
      <c r="J6525" t="s">
        <v>136</v>
      </c>
      <c r="K6525" t="s">
        <v>137</v>
      </c>
      <c r="L6525" t="s">
        <v>18777</v>
      </c>
      <c r="M6525" t="s">
        <v>18778</v>
      </c>
      <c r="N6525">
        <v>1.9344444439999999</v>
      </c>
      <c r="O6525">
        <v>0</v>
      </c>
      <c r="P6525">
        <v>28</v>
      </c>
      <c r="Q6525">
        <v>0</v>
      </c>
      <c r="R6525">
        <v>0</v>
      </c>
      <c r="S6525">
        <v>0</v>
      </c>
      <c r="T6525">
        <v>1</v>
      </c>
      <c r="U6525">
        <v>0</v>
      </c>
      <c r="V6525">
        <v>0</v>
      </c>
      <c r="W6525">
        <v>0</v>
      </c>
      <c r="X6525">
        <v>12.538968475901644</v>
      </c>
      <c r="Y6525">
        <v>0</v>
      </c>
      <c r="Z6525">
        <v>0</v>
      </c>
      <c r="AA6525">
        <v>0</v>
      </c>
      <c r="AB6525">
        <v>2.1620520429762227E-2</v>
      </c>
      <c r="AC6525">
        <v>0</v>
      </c>
      <c r="AD6525">
        <v>0</v>
      </c>
      <c r="AE6525">
        <v>12.560588996331406</v>
      </c>
    </row>
    <row r="6526" spans="1:31" x14ac:dyDescent="0.25">
      <c r="A6526">
        <v>1821156</v>
      </c>
      <c r="B6526">
        <v>1</v>
      </c>
      <c r="C6526" t="s">
        <v>80</v>
      </c>
      <c r="D6526" t="s">
        <v>96</v>
      </c>
      <c r="E6526" t="s">
        <v>326</v>
      </c>
      <c r="F6526" t="s">
        <v>18779</v>
      </c>
      <c r="G6526" t="s">
        <v>195</v>
      </c>
      <c r="H6526" t="s">
        <v>134</v>
      </c>
      <c r="I6526" t="s">
        <v>135</v>
      </c>
      <c r="J6526" t="s">
        <v>136</v>
      </c>
      <c r="K6526" t="s">
        <v>137</v>
      </c>
      <c r="L6526" t="s">
        <v>18780</v>
      </c>
      <c r="M6526" t="s">
        <v>18781</v>
      </c>
      <c r="N6526">
        <v>3.9105555550000002</v>
      </c>
      <c r="O6526">
        <v>0</v>
      </c>
      <c r="P6526">
        <v>26</v>
      </c>
      <c r="Q6526">
        <v>0</v>
      </c>
      <c r="R6526">
        <v>0</v>
      </c>
      <c r="S6526">
        <v>0</v>
      </c>
      <c r="T6526">
        <v>3</v>
      </c>
      <c r="U6526">
        <v>0</v>
      </c>
      <c r="V6526">
        <v>0</v>
      </c>
      <c r="W6526">
        <v>0</v>
      </c>
      <c r="X6526">
        <v>48.819741751863432</v>
      </c>
      <c r="Y6526">
        <v>0</v>
      </c>
      <c r="Z6526">
        <v>0</v>
      </c>
      <c r="AA6526">
        <v>0</v>
      </c>
      <c r="AB6526">
        <v>44.199513497734564</v>
      </c>
      <c r="AC6526">
        <v>0</v>
      </c>
      <c r="AD6526">
        <v>0</v>
      </c>
      <c r="AE6526">
        <v>93.01925524959799</v>
      </c>
    </row>
    <row r="6527" spans="1:31" x14ac:dyDescent="0.25">
      <c r="A6527">
        <v>1821160</v>
      </c>
      <c r="B6527">
        <v>1</v>
      </c>
      <c r="C6527" t="s">
        <v>80</v>
      </c>
      <c r="D6527" t="s">
        <v>82</v>
      </c>
      <c r="E6527" t="s">
        <v>193</v>
      </c>
      <c r="F6527" t="s">
        <v>18782</v>
      </c>
      <c r="G6527" t="s">
        <v>235</v>
      </c>
      <c r="H6527" t="s">
        <v>134</v>
      </c>
      <c r="I6527" t="s">
        <v>135</v>
      </c>
      <c r="J6527" t="s">
        <v>136</v>
      </c>
      <c r="K6527" t="s">
        <v>137</v>
      </c>
      <c r="L6527" t="s">
        <v>18783</v>
      </c>
      <c r="M6527" t="s">
        <v>18784</v>
      </c>
      <c r="N6527">
        <v>0.92722222200000004</v>
      </c>
      <c r="O6527">
        <v>0</v>
      </c>
      <c r="P6527">
        <v>103</v>
      </c>
      <c r="Q6527">
        <v>0</v>
      </c>
      <c r="R6527">
        <v>0</v>
      </c>
      <c r="S6527">
        <v>0</v>
      </c>
      <c r="T6527">
        <v>11</v>
      </c>
      <c r="U6527">
        <v>0</v>
      </c>
      <c r="V6527">
        <v>0</v>
      </c>
      <c r="W6527">
        <v>0</v>
      </c>
      <c r="X6527">
        <v>24.445841935402626</v>
      </c>
      <c r="Y6527">
        <v>0</v>
      </c>
      <c r="Z6527">
        <v>0</v>
      </c>
      <c r="AA6527">
        <v>0</v>
      </c>
      <c r="AB6527">
        <v>1.2460957037130036</v>
      </c>
      <c r="AC6527">
        <v>0</v>
      </c>
      <c r="AD6527">
        <v>0</v>
      </c>
      <c r="AE6527">
        <v>25.691937639115629</v>
      </c>
    </row>
    <row r="6528" spans="1:31" x14ac:dyDescent="0.25">
      <c r="A6528">
        <v>1821162</v>
      </c>
      <c r="B6528">
        <v>1</v>
      </c>
      <c r="C6528" t="s">
        <v>80</v>
      </c>
      <c r="D6528" t="s">
        <v>96</v>
      </c>
      <c r="E6528" t="s">
        <v>131</v>
      </c>
      <c r="F6528" t="s">
        <v>18785</v>
      </c>
      <c r="G6528" t="s">
        <v>133</v>
      </c>
      <c r="H6528" t="s">
        <v>134</v>
      </c>
      <c r="I6528" t="s">
        <v>135</v>
      </c>
      <c r="J6528" t="s">
        <v>136</v>
      </c>
      <c r="K6528" t="s">
        <v>137</v>
      </c>
      <c r="L6528" t="s">
        <v>18786</v>
      </c>
      <c r="M6528" t="s">
        <v>18787</v>
      </c>
      <c r="N6528">
        <v>5.0669444439999998</v>
      </c>
      <c r="O6528">
        <v>0</v>
      </c>
      <c r="P6528">
        <v>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0.11569699941123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0.11569699941123</v>
      </c>
    </row>
    <row r="6529" spans="1:31" x14ac:dyDescent="0.25">
      <c r="A6529">
        <v>1821163</v>
      </c>
      <c r="B6529">
        <v>1</v>
      </c>
      <c r="C6529" t="s">
        <v>80</v>
      </c>
      <c r="D6529" t="s">
        <v>104</v>
      </c>
      <c r="E6529" t="s">
        <v>131</v>
      </c>
      <c r="F6529" t="s">
        <v>18788</v>
      </c>
      <c r="G6529" t="s">
        <v>231</v>
      </c>
      <c r="H6529" t="s">
        <v>134</v>
      </c>
      <c r="I6529" t="s">
        <v>135</v>
      </c>
      <c r="J6529" t="s">
        <v>136</v>
      </c>
      <c r="K6529" t="s">
        <v>137</v>
      </c>
      <c r="L6529" t="s">
        <v>18789</v>
      </c>
      <c r="M6529" t="s">
        <v>18790</v>
      </c>
      <c r="N6529">
        <v>2.014444444</v>
      </c>
      <c r="O6529">
        <v>0</v>
      </c>
      <c r="P6529">
        <v>0</v>
      </c>
      <c r="Q6529">
        <v>0</v>
      </c>
      <c r="R6529">
        <v>1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1.3653506126500001E-2</v>
      </c>
      <c r="AA6529">
        <v>0</v>
      </c>
      <c r="AB6529">
        <v>0</v>
      </c>
      <c r="AC6529">
        <v>0</v>
      </c>
      <c r="AD6529">
        <v>0</v>
      </c>
      <c r="AE6529">
        <v>1.3653506126500001E-2</v>
      </c>
    </row>
    <row r="6530" spans="1:31" x14ac:dyDescent="0.25">
      <c r="A6530">
        <v>1821164</v>
      </c>
      <c r="B6530">
        <v>1</v>
      </c>
      <c r="C6530" t="s">
        <v>81</v>
      </c>
      <c r="D6530" t="s">
        <v>118</v>
      </c>
      <c r="E6530" t="s">
        <v>131</v>
      </c>
      <c r="F6530" t="s">
        <v>18791</v>
      </c>
      <c r="G6530" t="s">
        <v>209</v>
      </c>
      <c r="H6530" t="s">
        <v>134</v>
      </c>
      <c r="I6530" t="s">
        <v>135</v>
      </c>
      <c r="J6530" t="s">
        <v>136</v>
      </c>
      <c r="K6530" t="s">
        <v>137</v>
      </c>
      <c r="L6530" t="s">
        <v>18792</v>
      </c>
      <c r="M6530" t="s">
        <v>18793</v>
      </c>
      <c r="N6530">
        <v>1.421944444</v>
      </c>
      <c r="O6530">
        <v>0</v>
      </c>
      <c r="P6530">
        <v>6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2.4918370560818435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2.4918370560818435</v>
      </c>
    </row>
    <row r="6531" spans="1:31" x14ac:dyDescent="0.25">
      <c r="A6531">
        <v>1821167</v>
      </c>
      <c r="B6531">
        <v>1</v>
      </c>
      <c r="C6531" t="s">
        <v>80</v>
      </c>
      <c r="D6531" t="s">
        <v>107</v>
      </c>
      <c r="E6531" t="s">
        <v>131</v>
      </c>
      <c r="F6531" t="s">
        <v>18794</v>
      </c>
      <c r="G6531" t="s">
        <v>133</v>
      </c>
      <c r="H6531" t="s">
        <v>134</v>
      </c>
      <c r="I6531" t="s">
        <v>135</v>
      </c>
      <c r="J6531" t="s">
        <v>136</v>
      </c>
      <c r="K6531" t="s">
        <v>137</v>
      </c>
      <c r="L6531" t="s">
        <v>18795</v>
      </c>
      <c r="M6531" t="s">
        <v>18796</v>
      </c>
      <c r="N6531">
        <v>1.3358333330000001</v>
      </c>
      <c r="O6531">
        <v>0</v>
      </c>
      <c r="P6531">
        <v>5</v>
      </c>
      <c r="Q6531">
        <v>0</v>
      </c>
      <c r="R6531">
        <v>0</v>
      </c>
      <c r="S6531">
        <v>0</v>
      </c>
      <c r="T6531">
        <v>1</v>
      </c>
      <c r="U6531">
        <v>0</v>
      </c>
      <c r="V6531">
        <v>0</v>
      </c>
      <c r="W6531">
        <v>0</v>
      </c>
      <c r="X6531">
        <v>2.4051975819947233</v>
      </c>
      <c r="Y6531">
        <v>0</v>
      </c>
      <c r="Z6531">
        <v>0</v>
      </c>
      <c r="AA6531">
        <v>0</v>
      </c>
      <c r="AB6531">
        <v>6.3873691527948901</v>
      </c>
      <c r="AC6531">
        <v>0</v>
      </c>
      <c r="AD6531">
        <v>0</v>
      </c>
      <c r="AE6531">
        <v>8.792566734789613</v>
      </c>
    </row>
    <row r="6532" spans="1:31" x14ac:dyDescent="0.25">
      <c r="A6532">
        <v>1821169</v>
      </c>
      <c r="B6532">
        <v>1</v>
      </c>
      <c r="C6532" t="s">
        <v>80</v>
      </c>
      <c r="D6532" t="s">
        <v>96</v>
      </c>
      <c r="E6532" t="s">
        <v>131</v>
      </c>
      <c r="F6532" t="s">
        <v>1534</v>
      </c>
      <c r="G6532" t="s">
        <v>231</v>
      </c>
      <c r="H6532" t="s">
        <v>134</v>
      </c>
      <c r="I6532" t="s">
        <v>135</v>
      </c>
      <c r="J6532" t="s">
        <v>136</v>
      </c>
      <c r="K6532" t="s">
        <v>137</v>
      </c>
      <c r="L6532" t="s">
        <v>18797</v>
      </c>
      <c r="M6532" t="s">
        <v>18798</v>
      </c>
      <c r="N6532">
        <v>6.4297222219999997</v>
      </c>
      <c r="O6532">
        <v>0</v>
      </c>
      <c r="P6532">
        <v>1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1.3187790914609701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1.3187790914609701</v>
      </c>
    </row>
    <row r="6533" spans="1:31" x14ac:dyDescent="0.25">
      <c r="A6533">
        <v>1821170</v>
      </c>
      <c r="B6533">
        <v>1</v>
      </c>
      <c r="C6533" t="s">
        <v>80</v>
      </c>
      <c r="D6533" t="s">
        <v>83</v>
      </c>
      <c r="E6533" t="s">
        <v>131</v>
      </c>
      <c r="F6533" t="s">
        <v>18799</v>
      </c>
      <c r="G6533" t="s">
        <v>231</v>
      </c>
      <c r="H6533" t="s">
        <v>134</v>
      </c>
      <c r="I6533" t="s">
        <v>135</v>
      </c>
      <c r="J6533" t="s">
        <v>136</v>
      </c>
      <c r="K6533" t="s">
        <v>137</v>
      </c>
      <c r="L6533" t="s">
        <v>18800</v>
      </c>
      <c r="M6533" t="s">
        <v>18801</v>
      </c>
      <c r="N6533">
        <v>0.9375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0.69399389346953999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0.69399389346953999</v>
      </c>
    </row>
    <row r="6534" spans="1:31" x14ac:dyDescent="0.25">
      <c r="A6534">
        <v>1821173</v>
      </c>
      <c r="B6534">
        <v>1</v>
      </c>
      <c r="C6534" t="s">
        <v>80</v>
      </c>
      <c r="D6534" t="s">
        <v>82</v>
      </c>
      <c r="E6534" t="s">
        <v>146</v>
      </c>
      <c r="F6534" t="s">
        <v>18802</v>
      </c>
      <c r="G6534" t="s">
        <v>142</v>
      </c>
      <c r="H6534" t="s">
        <v>143</v>
      </c>
      <c r="I6534" t="s">
        <v>135</v>
      </c>
      <c r="J6534" t="s">
        <v>136</v>
      </c>
      <c r="K6534" t="s">
        <v>137</v>
      </c>
      <c r="L6534" t="s">
        <v>18803</v>
      </c>
      <c r="M6534" t="s">
        <v>18804</v>
      </c>
      <c r="N6534">
        <v>0.92166666600000002</v>
      </c>
      <c r="O6534">
        <v>0</v>
      </c>
      <c r="P6534">
        <v>0</v>
      </c>
      <c r="Q6534">
        <v>0</v>
      </c>
      <c r="R6534">
        <v>0</v>
      </c>
      <c r="S6534">
        <v>1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119.79157893353096</v>
      </c>
      <c r="AB6534">
        <v>0</v>
      </c>
      <c r="AC6534">
        <v>0</v>
      </c>
      <c r="AD6534">
        <v>0</v>
      </c>
      <c r="AE6534">
        <v>119.79157893353096</v>
      </c>
    </row>
    <row r="6535" spans="1:31" x14ac:dyDescent="0.25">
      <c r="A6535">
        <v>1821175</v>
      </c>
      <c r="B6535">
        <v>1</v>
      </c>
      <c r="C6535" t="s">
        <v>80</v>
      </c>
      <c r="D6535" t="s">
        <v>82</v>
      </c>
      <c r="E6535" t="s">
        <v>291</v>
      </c>
      <c r="F6535" t="s">
        <v>18805</v>
      </c>
      <c r="G6535" t="s">
        <v>148</v>
      </c>
      <c r="H6535" t="s">
        <v>134</v>
      </c>
      <c r="I6535" t="s">
        <v>135</v>
      </c>
      <c r="J6535" t="s">
        <v>136</v>
      </c>
      <c r="K6535" t="s">
        <v>137</v>
      </c>
      <c r="L6535" t="s">
        <v>18806</v>
      </c>
      <c r="M6535" t="s">
        <v>18807</v>
      </c>
      <c r="N6535">
        <v>1.987222222</v>
      </c>
      <c r="O6535">
        <v>0</v>
      </c>
      <c r="P6535">
        <v>1</v>
      </c>
      <c r="Q6535">
        <v>0</v>
      </c>
      <c r="R6535">
        <v>0</v>
      </c>
      <c r="S6535">
        <v>0</v>
      </c>
      <c r="T6535">
        <v>77</v>
      </c>
      <c r="U6535">
        <v>0</v>
      </c>
      <c r="V6535">
        <v>0</v>
      </c>
      <c r="W6535">
        <v>0</v>
      </c>
      <c r="X6535">
        <v>6.5330706239250004E-3</v>
      </c>
      <c r="Y6535">
        <v>0</v>
      </c>
      <c r="Z6535">
        <v>0</v>
      </c>
      <c r="AA6535">
        <v>0</v>
      </c>
      <c r="AB6535">
        <v>64.341734859727779</v>
      </c>
      <c r="AC6535">
        <v>0</v>
      </c>
      <c r="AD6535">
        <v>0</v>
      </c>
      <c r="AE6535">
        <v>64.34826793035171</v>
      </c>
    </row>
    <row r="6536" spans="1:31" x14ac:dyDescent="0.25">
      <c r="A6536">
        <v>1821176</v>
      </c>
      <c r="B6536">
        <v>1</v>
      </c>
      <c r="C6536" t="s">
        <v>81</v>
      </c>
      <c r="D6536" t="s">
        <v>118</v>
      </c>
      <c r="E6536" t="s">
        <v>140</v>
      </c>
      <c r="F6536" t="s">
        <v>18808</v>
      </c>
      <c r="G6536" t="s">
        <v>142</v>
      </c>
      <c r="H6536" t="s">
        <v>143</v>
      </c>
      <c r="I6536" t="s">
        <v>135</v>
      </c>
      <c r="J6536" t="s">
        <v>136</v>
      </c>
      <c r="K6536" t="s">
        <v>137</v>
      </c>
      <c r="L6536" t="s">
        <v>18809</v>
      </c>
      <c r="M6536" t="s">
        <v>18810</v>
      </c>
      <c r="N6536">
        <v>0.35666666600000002</v>
      </c>
      <c r="O6536">
        <v>6</v>
      </c>
      <c r="P6536">
        <v>650</v>
      </c>
      <c r="Q6536">
        <v>82</v>
      </c>
      <c r="R6536">
        <v>226</v>
      </c>
      <c r="S6536">
        <v>7</v>
      </c>
      <c r="T6536">
        <v>85</v>
      </c>
      <c r="U6536">
        <v>4</v>
      </c>
      <c r="V6536">
        <v>0</v>
      </c>
      <c r="W6536">
        <v>1.8861256032968734</v>
      </c>
      <c r="X6536">
        <v>45.024743948870814</v>
      </c>
      <c r="Y6536">
        <v>99.15773088463439</v>
      </c>
      <c r="Z6536">
        <v>47.724771708532394</v>
      </c>
      <c r="AA6536">
        <v>24.31521544010705</v>
      </c>
      <c r="AB6536">
        <v>16.17524980870003</v>
      </c>
      <c r="AC6536">
        <v>25.245091678395475</v>
      </c>
      <c r="AD6536">
        <v>0</v>
      </c>
      <c r="AE6536">
        <v>259.52892907253698</v>
      </c>
    </row>
    <row r="6537" spans="1:31" x14ac:dyDescent="0.25">
      <c r="A6537">
        <v>1821179</v>
      </c>
      <c r="B6537">
        <v>1</v>
      </c>
      <c r="C6537" t="s">
        <v>80</v>
      </c>
      <c r="D6537" t="s">
        <v>104</v>
      </c>
      <c r="E6537" t="s">
        <v>193</v>
      </c>
      <c r="F6537" t="s">
        <v>18811</v>
      </c>
      <c r="G6537" t="s">
        <v>826</v>
      </c>
      <c r="H6537" t="s">
        <v>134</v>
      </c>
      <c r="I6537" t="s">
        <v>135</v>
      </c>
      <c r="J6537" t="s">
        <v>136</v>
      </c>
      <c r="K6537" t="s">
        <v>137</v>
      </c>
      <c r="L6537" t="s">
        <v>18812</v>
      </c>
      <c r="M6537" t="s">
        <v>18813</v>
      </c>
      <c r="N6537">
        <v>2.1688888880000001</v>
      </c>
      <c r="O6537">
        <v>0</v>
      </c>
      <c r="P6537">
        <v>1</v>
      </c>
      <c r="Q6537">
        <v>0</v>
      </c>
      <c r="R6537">
        <v>3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0.64862404964424436</v>
      </c>
      <c r="Y6537">
        <v>0</v>
      </c>
      <c r="Z6537">
        <v>1.3034959571342499</v>
      </c>
      <c r="AA6537">
        <v>0</v>
      </c>
      <c r="AB6537">
        <v>0.10353196710547</v>
      </c>
      <c r="AC6537">
        <v>0</v>
      </c>
      <c r="AD6537">
        <v>0</v>
      </c>
      <c r="AE6537">
        <v>2.0556519738839643</v>
      </c>
    </row>
    <row r="6538" spans="1:31" x14ac:dyDescent="0.25">
      <c r="A6538">
        <v>1821180</v>
      </c>
      <c r="B6538">
        <v>1</v>
      </c>
      <c r="C6538" t="s">
        <v>80</v>
      </c>
      <c r="D6538" t="s">
        <v>97</v>
      </c>
      <c r="E6538" t="s">
        <v>193</v>
      </c>
      <c r="F6538" t="s">
        <v>18814</v>
      </c>
      <c r="G6538" t="s">
        <v>279</v>
      </c>
      <c r="H6538" t="s">
        <v>134</v>
      </c>
      <c r="I6538" t="s">
        <v>135</v>
      </c>
      <c r="J6538" t="s">
        <v>136</v>
      </c>
      <c r="K6538" t="s">
        <v>137</v>
      </c>
      <c r="L6538" t="s">
        <v>18815</v>
      </c>
      <c r="M6538" t="s">
        <v>18816</v>
      </c>
      <c r="N6538">
        <v>0.50166666599999998</v>
      </c>
      <c r="O6538">
        <v>0</v>
      </c>
      <c r="P6538">
        <v>20</v>
      </c>
      <c r="Q6538">
        <v>0</v>
      </c>
      <c r="R6538">
        <v>2</v>
      </c>
      <c r="S6538">
        <v>0</v>
      </c>
      <c r="T6538">
        <v>1</v>
      </c>
      <c r="U6538">
        <v>0</v>
      </c>
      <c r="V6538">
        <v>0</v>
      </c>
      <c r="W6538">
        <v>0</v>
      </c>
      <c r="X6538">
        <v>4.613141336703503</v>
      </c>
      <c r="Y6538">
        <v>0</v>
      </c>
      <c r="Z6538">
        <v>0.48470750147028002</v>
      </c>
      <c r="AA6538">
        <v>0</v>
      </c>
      <c r="AB6538">
        <v>0.7586777637069102</v>
      </c>
      <c r="AC6538">
        <v>0</v>
      </c>
      <c r="AD6538">
        <v>0</v>
      </c>
      <c r="AE6538">
        <v>5.8565266018806934</v>
      </c>
    </row>
    <row r="6539" spans="1:31" x14ac:dyDescent="0.25">
      <c r="A6539">
        <v>1821185</v>
      </c>
      <c r="B6539">
        <v>1</v>
      </c>
      <c r="C6539" t="s">
        <v>81</v>
      </c>
      <c r="D6539" t="s">
        <v>128</v>
      </c>
      <c r="E6539" t="s">
        <v>140</v>
      </c>
      <c r="F6539" t="s">
        <v>18817</v>
      </c>
      <c r="G6539" t="s">
        <v>142</v>
      </c>
      <c r="H6539" t="s">
        <v>143</v>
      </c>
      <c r="I6539" t="s">
        <v>135</v>
      </c>
      <c r="J6539" t="s">
        <v>136</v>
      </c>
      <c r="K6539" t="s">
        <v>137</v>
      </c>
      <c r="L6539" t="s">
        <v>18818</v>
      </c>
      <c r="M6539" t="s">
        <v>18819</v>
      </c>
      <c r="N6539">
        <v>2.1769444440000001</v>
      </c>
      <c r="O6539">
        <v>0</v>
      </c>
      <c r="P6539">
        <v>270</v>
      </c>
      <c r="Q6539">
        <v>3</v>
      </c>
      <c r="R6539">
        <v>5</v>
      </c>
      <c r="S6539">
        <v>8</v>
      </c>
      <c r="T6539">
        <v>25</v>
      </c>
      <c r="U6539">
        <v>1</v>
      </c>
      <c r="V6539">
        <v>0</v>
      </c>
      <c r="W6539">
        <v>0</v>
      </c>
      <c r="X6539">
        <v>167.6570895904392</v>
      </c>
      <c r="Y6539">
        <v>10.611044731484331</v>
      </c>
      <c r="Z6539">
        <v>3.9515848789021697</v>
      </c>
      <c r="AA6539">
        <v>28.119820609789318</v>
      </c>
      <c r="AB6539">
        <v>26.814491221949194</v>
      </c>
      <c r="AC6539">
        <v>344.63782724227997</v>
      </c>
      <c r="AD6539">
        <v>0</v>
      </c>
      <c r="AE6539">
        <v>581.79185827484412</v>
      </c>
    </row>
    <row r="6540" spans="1:31" x14ac:dyDescent="0.25">
      <c r="A6540">
        <v>1821188</v>
      </c>
      <c r="B6540">
        <v>1</v>
      </c>
      <c r="C6540" t="s">
        <v>80</v>
      </c>
      <c r="D6540" t="s">
        <v>97</v>
      </c>
      <c r="E6540" t="s">
        <v>131</v>
      </c>
      <c r="F6540" t="s">
        <v>18820</v>
      </c>
      <c r="G6540" t="s">
        <v>209</v>
      </c>
      <c r="H6540" t="s">
        <v>134</v>
      </c>
      <c r="I6540" t="s">
        <v>135</v>
      </c>
      <c r="J6540" t="s">
        <v>136</v>
      </c>
      <c r="K6540" t="s">
        <v>137</v>
      </c>
      <c r="L6540" t="s">
        <v>18821</v>
      </c>
      <c r="M6540" t="s">
        <v>18822</v>
      </c>
      <c r="N6540">
        <v>2.5663888880000001</v>
      </c>
      <c r="O6540">
        <v>0</v>
      </c>
      <c r="P6540">
        <v>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1.3714177212432526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1.3714177212432526</v>
      </c>
    </row>
    <row r="6541" spans="1:31" x14ac:dyDescent="0.25">
      <c r="A6541">
        <v>1821191</v>
      </c>
      <c r="B6541">
        <v>1</v>
      </c>
      <c r="C6541" t="s">
        <v>80</v>
      </c>
      <c r="D6541" t="s">
        <v>100</v>
      </c>
      <c r="E6541" t="s">
        <v>131</v>
      </c>
      <c r="F6541" t="s">
        <v>18823</v>
      </c>
      <c r="G6541" t="s">
        <v>231</v>
      </c>
      <c r="H6541" t="s">
        <v>134</v>
      </c>
      <c r="I6541" t="s">
        <v>135</v>
      </c>
      <c r="J6541" t="s">
        <v>136</v>
      </c>
      <c r="K6541" t="s">
        <v>137</v>
      </c>
      <c r="L6541" t="s">
        <v>18824</v>
      </c>
      <c r="M6541" t="s">
        <v>18825</v>
      </c>
      <c r="N6541">
        <v>1.1455555550000001</v>
      </c>
      <c r="O6541">
        <v>0</v>
      </c>
      <c r="P6541">
        <v>0</v>
      </c>
      <c r="Q6541">
        <v>0</v>
      </c>
      <c r="R6541">
        <v>1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0.15471216490803336</v>
      </c>
      <c r="AA6541">
        <v>0</v>
      </c>
      <c r="AB6541">
        <v>0</v>
      </c>
      <c r="AC6541">
        <v>0</v>
      </c>
      <c r="AD6541">
        <v>0</v>
      </c>
      <c r="AE6541">
        <v>0.15471216490803336</v>
      </c>
    </row>
    <row r="6542" spans="1:31" x14ac:dyDescent="0.25">
      <c r="A6542">
        <v>1821193</v>
      </c>
      <c r="B6542">
        <v>1</v>
      </c>
      <c r="C6542" t="s">
        <v>80</v>
      </c>
      <c r="D6542" t="s">
        <v>107</v>
      </c>
      <c r="E6542" t="s">
        <v>193</v>
      </c>
      <c r="F6542" t="s">
        <v>18826</v>
      </c>
      <c r="G6542" t="s">
        <v>235</v>
      </c>
      <c r="H6542" t="s">
        <v>134</v>
      </c>
      <c r="I6542" t="s">
        <v>135</v>
      </c>
      <c r="J6542" t="s">
        <v>136</v>
      </c>
      <c r="K6542" t="s">
        <v>137</v>
      </c>
      <c r="L6542" t="s">
        <v>18827</v>
      </c>
      <c r="M6542" t="s">
        <v>18828</v>
      </c>
      <c r="N6542">
        <v>1.0494444439999999</v>
      </c>
      <c r="O6542">
        <v>0</v>
      </c>
      <c r="P6542">
        <v>1</v>
      </c>
      <c r="Q6542">
        <v>0</v>
      </c>
      <c r="R6542">
        <v>5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1.8682885655362134</v>
      </c>
      <c r="AA6542">
        <v>0</v>
      </c>
      <c r="AB6542">
        <v>0</v>
      </c>
      <c r="AC6542">
        <v>0</v>
      </c>
      <c r="AD6542">
        <v>0</v>
      </c>
      <c r="AE6542">
        <v>1.8682885655362134</v>
      </c>
    </row>
    <row r="6543" spans="1:31" x14ac:dyDescent="0.25">
      <c r="A6543">
        <v>1821194</v>
      </c>
      <c r="B6543">
        <v>1</v>
      </c>
      <c r="C6543" t="s">
        <v>81</v>
      </c>
      <c r="D6543" t="s">
        <v>123</v>
      </c>
      <c r="E6543" t="s">
        <v>193</v>
      </c>
      <c r="F6543" t="s">
        <v>18829</v>
      </c>
      <c r="G6543" t="s">
        <v>235</v>
      </c>
      <c r="H6543" t="s">
        <v>134</v>
      </c>
      <c r="I6543" t="s">
        <v>135</v>
      </c>
      <c r="J6543" t="s">
        <v>136</v>
      </c>
      <c r="K6543" t="s">
        <v>137</v>
      </c>
      <c r="L6543" t="s">
        <v>18830</v>
      </c>
      <c r="M6543" t="s">
        <v>18831</v>
      </c>
      <c r="N6543">
        <v>3.1386111109999999</v>
      </c>
      <c r="O6543">
        <v>0</v>
      </c>
      <c r="P6543">
        <v>0</v>
      </c>
      <c r="Q6543">
        <v>0</v>
      </c>
      <c r="R6543">
        <v>8</v>
      </c>
      <c r="S6543">
        <v>0</v>
      </c>
      <c r="T6543">
        <v>13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4.1155583830162685</v>
      </c>
      <c r="AA6543">
        <v>0</v>
      </c>
      <c r="AB6543">
        <v>17.698655327557265</v>
      </c>
      <c r="AC6543">
        <v>0</v>
      </c>
      <c r="AD6543">
        <v>0</v>
      </c>
      <c r="AE6543">
        <v>21.814213710573533</v>
      </c>
    </row>
    <row r="6544" spans="1:31" x14ac:dyDescent="0.25">
      <c r="A6544">
        <v>1821195</v>
      </c>
      <c r="B6544">
        <v>1</v>
      </c>
      <c r="C6544" t="s">
        <v>80</v>
      </c>
      <c r="D6544" t="s">
        <v>93</v>
      </c>
      <c r="E6544" t="s">
        <v>176</v>
      </c>
      <c r="F6544" t="s">
        <v>16137</v>
      </c>
      <c r="G6544" t="s">
        <v>142</v>
      </c>
      <c r="H6544" t="s">
        <v>143</v>
      </c>
      <c r="I6544" t="s">
        <v>135</v>
      </c>
      <c r="J6544" t="s">
        <v>136</v>
      </c>
      <c r="K6544" t="s">
        <v>137</v>
      </c>
      <c r="L6544" t="s">
        <v>18832</v>
      </c>
      <c r="M6544" t="s">
        <v>18833</v>
      </c>
      <c r="N6544">
        <v>0.33472222200000001</v>
      </c>
      <c r="O6544">
        <v>2</v>
      </c>
      <c r="P6544">
        <v>356</v>
      </c>
      <c r="Q6544">
        <v>19</v>
      </c>
      <c r="R6544">
        <v>72</v>
      </c>
      <c r="S6544">
        <v>5</v>
      </c>
      <c r="T6544">
        <v>78</v>
      </c>
      <c r="U6544">
        <v>1</v>
      </c>
      <c r="V6544">
        <v>0</v>
      </c>
      <c r="W6544">
        <v>0.17750005534915278</v>
      </c>
      <c r="X6544">
        <v>32.293315408588086</v>
      </c>
      <c r="Y6544">
        <v>26.807285368861386</v>
      </c>
      <c r="Z6544">
        <v>69.688604331551929</v>
      </c>
      <c r="AA6544">
        <v>1.0508437131424375</v>
      </c>
      <c r="AB6544">
        <v>40.225495041906072</v>
      </c>
      <c r="AC6544">
        <v>24.412329833907883</v>
      </c>
      <c r="AD6544">
        <v>0</v>
      </c>
      <c r="AE6544">
        <v>194.65537375330692</v>
      </c>
    </row>
    <row r="6545" spans="1:31" x14ac:dyDescent="0.25">
      <c r="A6545">
        <v>1821197</v>
      </c>
      <c r="B6545">
        <v>1</v>
      </c>
      <c r="C6545" t="s">
        <v>81</v>
      </c>
      <c r="D6545" t="s">
        <v>121</v>
      </c>
      <c r="E6545" t="s">
        <v>131</v>
      </c>
      <c r="F6545" t="s">
        <v>18834</v>
      </c>
      <c r="G6545" t="s">
        <v>231</v>
      </c>
      <c r="H6545" t="s">
        <v>134</v>
      </c>
      <c r="I6545" t="s">
        <v>135</v>
      </c>
      <c r="J6545" t="s">
        <v>136</v>
      </c>
      <c r="K6545" t="s">
        <v>137</v>
      </c>
      <c r="L6545" t="s">
        <v>18835</v>
      </c>
      <c r="M6545" t="s">
        <v>18836</v>
      </c>
      <c r="N6545">
        <v>0.77944444400000001</v>
      </c>
      <c r="O6545">
        <v>0</v>
      </c>
      <c r="P6545">
        <v>0</v>
      </c>
      <c r="Q6545">
        <v>0</v>
      </c>
      <c r="R6545">
        <v>1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3.0860728987028338E-2</v>
      </c>
      <c r="AA6545">
        <v>0</v>
      </c>
      <c r="AB6545">
        <v>0</v>
      </c>
      <c r="AC6545">
        <v>0</v>
      </c>
      <c r="AD6545">
        <v>0</v>
      </c>
      <c r="AE6545">
        <v>3.0860728987028338E-2</v>
      </c>
    </row>
    <row r="6546" spans="1:31" x14ac:dyDescent="0.25">
      <c r="A6546">
        <v>1821200</v>
      </c>
      <c r="B6546">
        <v>1</v>
      </c>
      <c r="C6546" t="s">
        <v>81</v>
      </c>
      <c r="D6546" t="s">
        <v>128</v>
      </c>
      <c r="E6546" t="s">
        <v>131</v>
      </c>
      <c r="F6546" t="s">
        <v>18837</v>
      </c>
      <c r="G6546" t="s">
        <v>133</v>
      </c>
      <c r="H6546" t="s">
        <v>134</v>
      </c>
      <c r="I6546" t="s">
        <v>135</v>
      </c>
      <c r="J6546" t="s">
        <v>136</v>
      </c>
      <c r="K6546" t="s">
        <v>137</v>
      </c>
      <c r="L6546" t="s">
        <v>18838</v>
      </c>
      <c r="M6546" t="s">
        <v>18839</v>
      </c>
      <c r="N6546">
        <v>3.4769444439999999</v>
      </c>
      <c r="O6546">
        <v>0</v>
      </c>
      <c r="P6546">
        <v>10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8.6201714693813649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8.6201714693813649</v>
      </c>
    </row>
    <row r="6547" spans="1:31" x14ac:dyDescent="0.25">
      <c r="A6547">
        <v>1821205</v>
      </c>
      <c r="B6547">
        <v>1</v>
      </c>
      <c r="C6547" t="s">
        <v>80</v>
      </c>
      <c r="D6547" t="s">
        <v>103</v>
      </c>
      <c r="E6547" t="s">
        <v>176</v>
      </c>
      <c r="F6547" t="s">
        <v>18094</v>
      </c>
      <c r="G6547" t="s">
        <v>142</v>
      </c>
      <c r="H6547" t="s">
        <v>143</v>
      </c>
      <c r="I6547" t="s">
        <v>135</v>
      </c>
      <c r="J6547" t="s">
        <v>136</v>
      </c>
      <c r="K6547" t="s">
        <v>137</v>
      </c>
      <c r="L6547" t="s">
        <v>18840</v>
      </c>
      <c r="M6547" t="s">
        <v>18841</v>
      </c>
      <c r="N6547">
        <v>0.20944444400000001</v>
      </c>
      <c r="O6547">
        <v>5</v>
      </c>
      <c r="P6547">
        <v>1781</v>
      </c>
      <c r="Q6547">
        <v>96</v>
      </c>
      <c r="R6547">
        <v>271</v>
      </c>
      <c r="S6547">
        <v>29</v>
      </c>
      <c r="T6547">
        <v>161</v>
      </c>
      <c r="U6547">
        <v>2</v>
      </c>
      <c r="V6547">
        <v>0</v>
      </c>
      <c r="W6547">
        <v>0.52064717684879613</v>
      </c>
      <c r="X6547">
        <v>120.22688645986653</v>
      </c>
      <c r="Y6547">
        <v>63.68833757272202</v>
      </c>
      <c r="Z6547">
        <v>72.075517661259781</v>
      </c>
      <c r="AA6547">
        <v>46.22110929233326</v>
      </c>
      <c r="AB6547">
        <v>28.715594932090038</v>
      </c>
      <c r="AC6547">
        <v>17.163096666192857</v>
      </c>
      <c r="AD6547">
        <v>0</v>
      </c>
      <c r="AE6547">
        <v>348.61118976131331</v>
      </c>
    </row>
    <row r="6548" spans="1:31" x14ac:dyDescent="0.25">
      <c r="A6548">
        <v>1821208</v>
      </c>
      <c r="B6548">
        <v>1</v>
      </c>
      <c r="C6548" t="s">
        <v>81</v>
      </c>
      <c r="D6548" t="s">
        <v>126</v>
      </c>
      <c r="E6548" t="s">
        <v>291</v>
      </c>
      <c r="F6548" t="s">
        <v>18842</v>
      </c>
      <c r="G6548" t="s">
        <v>424</v>
      </c>
      <c r="H6548" t="s">
        <v>134</v>
      </c>
      <c r="I6548" t="s">
        <v>135</v>
      </c>
      <c r="J6548" t="s">
        <v>136</v>
      </c>
      <c r="K6548" t="s">
        <v>137</v>
      </c>
      <c r="L6548" t="s">
        <v>18843</v>
      </c>
      <c r="M6548" t="s">
        <v>18844</v>
      </c>
      <c r="N6548">
        <v>1.4852777770000001</v>
      </c>
      <c r="O6548">
        <v>0</v>
      </c>
      <c r="P6548">
        <v>74</v>
      </c>
      <c r="Q6548">
        <v>0</v>
      </c>
      <c r="R6548">
        <v>1</v>
      </c>
      <c r="S6548">
        <v>0</v>
      </c>
      <c r="T6548">
        <v>5</v>
      </c>
      <c r="U6548">
        <v>0</v>
      </c>
      <c r="V6548">
        <v>0</v>
      </c>
      <c r="W6548">
        <v>0</v>
      </c>
      <c r="X6548">
        <v>13.839689870474054</v>
      </c>
      <c r="Y6548">
        <v>0</v>
      </c>
      <c r="Z6548">
        <v>0.4298990252201389</v>
      </c>
      <c r="AA6548">
        <v>0</v>
      </c>
      <c r="AB6548">
        <v>0.22893432234642391</v>
      </c>
      <c r="AC6548">
        <v>0</v>
      </c>
      <c r="AD6548">
        <v>0</v>
      </c>
      <c r="AE6548">
        <v>14.498523218040617</v>
      </c>
    </row>
    <row r="6549" spans="1:31" x14ac:dyDescent="0.25">
      <c r="A6549">
        <v>1821209</v>
      </c>
      <c r="B6549">
        <v>1</v>
      </c>
      <c r="C6549" t="s">
        <v>81</v>
      </c>
      <c r="D6549" t="s">
        <v>127</v>
      </c>
      <c r="E6549" t="s">
        <v>291</v>
      </c>
      <c r="F6549" t="s">
        <v>18845</v>
      </c>
      <c r="G6549" t="s">
        <v>424</v>
      </c>
      <c r="H6549" t="s">
        <v>134</v>
      </c>
      <c r="I6549" t="s">
        <v>135</v>
      </c>
      <c r="J6549" t="s">
        <v>136</v>
      </c>
      <c r="K6549" t="s">
        <v>137</v>
      </c>
      <c r="L6549" t="s">
        <v>18846</v>
      </c>
      <c r="M6549" t="s">
        <v>18847</v>
      </c>
      <c r="N6549">
        <v>2.7886111109999998</v>
      </c>
      <c r="O6549">
        <v>0</v>
      </c>
      <c r="P6549">
        <v>6</v>
      </c>
      <c r="Q6549">
        <v>0</v>
      </c>
      <c r="R6549">
        <v>14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1.6418155192388386</v>
      </c>
      <c r="Y6549">
        <v>0</v>
      </c>
      <c r="Z6549">
        <v>2.559595863415439</v>
      </c>
      <c r="AA6549">
        <v>0</v>
      </c>
      <c r="AB6549">
        <v>0</v>
      </c>
      <c r="AC6549">
        <v>0</v>
      </c>
      <c r="AD6549">
        <v>0</v>
      </c>
      <c r="AE6549">
        <v>4.2014113826542774</v>
      </c>
    </row>
    <row r="6550" spans="1:31" x14ac:dyDescent="0.25">
      <c r="A6550">
        <v>1821213</v>
      </c>
      <c r="B6550">
        <v>1</v>
      </c>
      <c r="C6550" t="s">
        <v>80</v>
      </c>
      <c r="D6550" t="s">
        <v>98</v>
      </c>
      <c r="E6550" t="s">
        <v>131</v>
      </c>
      <c r="F6550" t="s">
        <v>18848</v>
      </c>
      <c r="G6550" t="s">
        <v>231</v>
      </c>
      <c r="H6550" t="s">
        <v>134</v>
      </c>
      <c r="I6550" t="s">
        <v>135</v>
      </c>
      <c r="J6550" t="s">
        <v>136</v>
      </c>
      <c r="K6550" t="s">
        <v>137</v>
      </c>
      <c r="L6550" t="s">
        <v>18849</v>
      </c>
      <c r="M6550" t="s">
        <v>18850</v>
      </c>
      <c r="N6550">
        <v>3.1588888879999999</v>
      </c>
      <c r="O6550">
        <v>0</v>
      </c>
      <c r="P6550">
        <v>0</v>
      </c>
      <c r="Q6550">
        <v>0</v>
      </c>
      <c r="R6550">
        <v>1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</row>
    <row r="6551" spans="1:31" x14ac:dyDescent="0.25">
      <c r="A6551">
        <v>1821214</v>
      </c>
      <c r="B6551">
        <v>1</v>
      </c>
      <c r="C6551" t="s">
        <v>81</v>
      </c>
      <c r="D6551" t="s">
        <v>121</v>
      </c>
      <c r="E6551" t="s">
        <v>193</v>
      </c>
      <c r="F6551" t="s">
        <v>18851</v>
      </c>
      <c r="G6551" t="s">
        <v>235</v>
      </c>
      <c r="H6551" t="s">
        <v>134</v>
      </c>
      <c r="I6551" t="s">
        <v>135</v>
      </c>
      <c r="J6551" t="s">
        <v>136</v>
      </c>
      <c r="K6551" t="s">
        <v>137</v>
      </c>
      <c r="L6551" t="s">
        <v>18852</v>
      </c>
      <c r="M6551" t="s">
        <v>18853</v>
      </c>
      <c r="N6551">
        <v>0.439722222</v>
      </c>
      <c r="O6551">
        <v>0</v>
      </c>
      <c r="P6551">
        <v>8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0.24278107469158805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0.24278107469158805</v>
      </c>
    </row>
    <row r="6552" spans="1:31" x14ac:dyDescent="0.25">
      <c r="A6552">
        <v>1821215</v>
      </c>
      <c r="B6552">
        <v>1</v>
      </c>
      <c r="C6552" t="s">
        <v>80</v>
      </c>
      <c r="D6552" t="s">
        <v>98</v>
      </c>
      <c r="E6552" t="s">
        <v>146</v>
      </c>
      <c r="F6552" t="s">
        <v>18854</v>
      </c>
      <c r="G6552" t="s">
        <v>593</v>
      </c>
      <c r="H6552" t="s">
        <v>143</v>
      </c>
      <c r="I6552" t="s">
        <v>135</v>
      </c>
      <c r="J6552" t="s">
        <v>136</v>
      </c>
      <c r="K6552" t="s">
        <v>137</v>
      </c>
      <c r="L6552" t="s">
        <v>18855</v>
      </c>
      <c r="M6552" t="s">
        <v>18856</v>
      </c>
      <c r="N6552">
        <v>1.2255555549999999</v>
      </c>
      <c r="O6552">
        <v>0</v>
      </c>
      <c r="P6552">
        <v>190</v>
      </c>
      <c r="Q6552">
        <v>0</v>
      </c>
      <c r="R6552">
        <v>1</v>
      </c>
      <c r="S6552">
        <v>0</v>
      </c>
      <c r="T6552">
        <v>18</v>
      </c>
      <c r="U6552">
        <v>0</v>
      </c>
      <c r="V6552">
        <v>0</v>
      </c>
      <c r="W6552">
        <v>0</v>
      </c>
      <c r="X6552">
        <v>54.039058506329397</v>
      </c>
      <c r="Y6552">
        <v>0</v>
      </c>
      <c r="Z6552">
        <v>5.7090885067111116E-3</v>
      </c>
      <c r="AA6552">
        <v>0</v>
      </c>
      <c r="AB6552">
        <v>2.7760312379775223</v>
      </c>
      <c r="AC6552">
        <v>0</v>
      </c>
      <c r="AD6552">
        <v>0</v>
      </c>
      <c r="AE6552">
        <v>56.82079883281363</v>
      </c>
    </row>
    <row r="6553" spans="1:31" x14ac:dyDescent="0.25">
      <c r="A6553">
        <v>1821217</v>
      </c>
      <c r="B6553">
        <v>1</v>
      </c>
      <c r="C6553" t="s">
        <v>80</v>
      </c>
      <c r="D6553" t="s">
        <v>94</v>
      </c>
      <c r="E6553" t="s">
        <v>146</v>
      </c>
      <c r="F6553" t="s">
        <v>18857</v>
      </c>
      <c r="G6553" t="s">
        <v>170</v>
      </c>
      <c r="H6553" t="s">
        <v>143</v>
      </c>
      <c r="I6553" t="s">
        <v>135</v>
      </c>
      <c r="J6553" t="s">
        <v>136</v>
      </c>
      <c r="K6553" t="s">
        <v>137</v>
      </c>
      <c r="L6553" t="s">
        <v>18858</v>
      </c>
      <c r="M6553" t="s">
        <v>18859</v>
      </c>
      <c r="N6553">
        <v>0.96305555499999995</v>
      </c>
      <c r="O6553">
        <v>0</v>
      </c>
      <c r="P6553">
        <v>8</v>
      </c>
      <c r="Q6553">
        <v>0</v>
      </c>
      <c r="R6553">
        <v>36</v>
      </c>
      <c r="S6553">
        <v>0</v>
      </c>
      <c r="T6553">
        <v>7</v>
      </c>
      <c r="U6553">
        <v>0</v>
      </c>
      <c r="V6553">
        <v>0</v>
      </c>
      <c r="W6553">
        <v>0</v>
      </c>
      <c r="X6553">
        <v>1.3850291410483826</v>
      </c>
      <c r="Y6553">
        <v>0</v>
      </c>
      <c r="Z6553">
        <v>7.3593315930778456</v>
      </c>
      <c r="AA6553">
        <v>0</v>
      </c>
      <c r="AB6553">
        <v>2.7845535600830615</v>
      </c>
      <c r="AC6553">
        <v>0</v>
      </c>
      <c r="AD6553">
        <v>0</v>
      </c>
      <c r="AE6553">
        <v>11.52891429420929</v>
      </c>
    </row>
    <row r="6554" spans="1:31" x14ac:dyDescent="0.25">
      <c r="A6554">
        <v>1821219</v>
      </c>
      <c r="B6554">
        <v>1</v>
      </c>
      <c r="C6554" t="s">
        <v>80</v>
      </c>
      <c r="D6554" t="s">
        <v>93</v>
      </c>
      <c r="E6554" t="s">
        <v>193</v>
      </c>
      <c r="F6554" t="s">
        <v>18860</v>
      </c>
      <c r="G6554" t="s">
        <v>826</v>
      </c>
      <c r="H6554" t="s">
        <v>134</v>
      </c>
      <c r="I6554" t="s">
        <v>135</v>
      </c>
      <c r="J6554" t="s">
        <v>136</v>
      </c>
      <c r="K6554" t="s">
        <v>137</v>
      </c>
      <c r="L6554" t="s">
        <v>18861</v>
      </c>
      <c r="M6554" t="s">
        <v>18862</v>
      </c>
      <c r="N6554">
        <v>2.9841666660000001</v>
      </c>
      <c r="O6554">
        <v>0</v>
      </c>
      <c r="P6554">
        <v>10</v>
      </c>
      <c r="Q6554">
        <v>0</v>
      </c>
      <c r="R6554">
        <v>3</v>
      </c>
      <c r="S6554">
        <v>0</v>
      </c>
      <c r="T6554">
        <v>9</v>
      </c>
      <c r="U6554">
        <v>0</v>
      </c>
      <c r="V6554">
        <v>0</v>
      </c>
      <c r="W6554">
        <v>0</v>
      </c>
      <c r="X6554">
        <v>13.912039017204274</v>
      </c>
      <c r="Y6554">
        <v>0</v>
      </c>
      <c r="Z6554">
        <v>9.544643401883711</v>
      </c>
      <c r="AA6554">
        <v>0</v>
      </c>
      <c r="AB6554">
        <v>12.501722642319891</v>
      </c>
      <c r="AC6554">
        <v>0</v>
      </c>
      <c r="AD6554">
        <v>0</v>
      </c>
      <c r="AE6554">
        <v>35.958405061407873</v>
      </c>
    </row>
    <row r="6555" spans="1:31" x14ac:dyDescent="0.25">
      <c r="A6555">
        <v>1821220</v>
      </c>
      <c r="B6555">
        <v>1</v>
      </c>
      <c r="C6555" t="s">
        <v>81</v>
      </c>
      <c r="D6555" t="s">
        <v>114</v>
      </c>
      <c r="E6555" t="s">
        <v>146</v>
      </c>
      <c r="F6555" t="s">
        <v>18863</v>
      </c>
      <c r="G6555" t="s">
        <v>170</v>
      </c>
      <c r="H6555" t="s">
        <v>143</v>
      </c>
      <c r="I6555" t="s">
        <v>135</v>
      </c>
      <c r="J6555" t="s">
        <v>136</v>
      </c>
      <c r="K6555" t="s">
        <v>137</v>
      </c>
      <c r="L6555" t="s">
        <v>18864</v>
      </c>
      <c r="M6555" t="s">
        <v>18865</v>
      </c>
      <c r="N6555">
        <v>2.5299999999999998</v>
      </c>
      <c r="O6555">
        <v>0</v>
      </c>
      <c r="P6555">
        <v>47</v>
      </c>
      <c r="Q6555">
        <v>0</v>
      </c>
      <c r="R6555">
        <v>0</v>
      </c>
      <c r="S6555">
        <v>0</v>
      </c>
      <c r="T6555">
        <v>3</v>
      </c>
      <c r="U6555">
        <v>0</v>
      </c>
      <c r="V6555">
        <v>0</v>
      </c>
      <c r="W6555">
        <v>0</v>
      </c>
      <c r="X6555">
        <v>15.014384724189055</v>
      </c>
      <c r="Y6555">
        <v>0</v>
      </c>
      <c r="Z6555">
        <v>0</v>
      </c>
      <c r="AA6555">
        <v>0</v>
      </c>
      <c r="AB6555">
        <v>0.51002433409854664</v>
      </c>
      <c r="AC6555">
        <v>0</v>
      </c>
      <c r="AD6555">
        <v>0</v>
      </c>
      <c r="AE6555">
        <v>15.524409058287603</v>
      </c>
    </row>
    <row r="6556" spans="1:31" x14ac:dyDescent="0.25">
      <c r="A6556">
        <v>1821221</v>
      </c>
      <c r="B6556">
        <v>1</v>
      </c>
      <c r="C6556" t="s">
        <v>80</v>
      </c>
      <c r="D6556" t="s">
        <v>93</v>
      </c>
      <c r="E6556" t="s">
        <v>193</v>
      </c>
      <c r="F6556" t="s">
        <v>18866</v>
      </c>
      <c r="G6556" t="s">
        <v>235</v>
      </c>
      <c r="H6556" t="s">
        <v>134</v>
      </c>
      <c r="I6556" t="s">
        <v>135</v>
      </c>
      <c r="J6556" t="s">
        <v>136</v>
      </c>
      <c r="K6556" t="s">
        <v>137</v>
      </c>
      <c r="L6556" t="s">
        <v>18867</v>
      </c>
      <c r="M6556" t="s">
        <v>18868</v>
      </c>
      <c r="N6556">
        <v>5.1397222219999996</v>
      </c>
      <c r="O6556">
        <v>0</v>
      </c>
      <c r="P6556">
        <v>0</v>
      </c>
      <c r="Q6556">
        <v>0</v>
      </c>
      <c r="R6556">
        <v>6</v>
      </c>
      <c r="S6556">
        <v>0</v>
      </c>
      <c r="T6556">
        <v>2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35.381418266896134</v>
      </c>
      <c r="AA6556">
        <v>0</v>
      </c>
      <c r="AB6556">
        <v>25.805259337250984</v>
      </c>
      <c r="AC6556">
        <v>0</v>
      </c>
      <c r="AD6556">
        <v>0</v>
      </c>
      <c r="AE6556">
        <v>61.186677604147121</v>
      </c>
    </row>
    <row r="6557" spans="1:31" x14ac:dyDescent="0.25">
      <c r="A6557">
        <v>1821223</v>
      </c>
      <c r="B6557">
        <v>1</v>
      </c>
      <c r="C6557" t="s">
        <v>80</v>
      </c>
      <c r="D6557" t="s">
        <v>94</v>
      </c>
      <c r="E6557" t="s">
        <v>146</v>
      </c>
      <c r="F6557" t="s">
        <v>18869</v>
      </c>
      <c r="G6557" t="s">
        <v>158</v>
      </c>
      <c r="H6557" t="s">
        <v>143</v>
      </c>
      <c r="I6557" t="s">
        <v>135</v>
      </c>
      <c r="J6557" t="s">
        <v>136</v>
      </c>
      <c r="K6557" t="s">
        <v>137</v>
      </c>
      <c r="L6557" t="s">
        <v>18870</v>
      </c>
      <c r="M6557" t="s">
        <v>18871</v>
      </c>
      <c r="N6557">
        <v>0.14027777699999999</v>
      </c>
      <c r="O6557">
        <v>0</v>
      </c>
      <c r="P6557">
        <v>1912</v>
      </c>
      <c r="Q6557">
        <v>0</v>
      </c>
      <c r="R6557">
        <v>85</v>
      </c>
      <c r="S6557">
        <v>0</v>
      </c>
      <c r="T6557">
        <v>110</v>
      </c>
      <c r="U6557">
        <v>0</v>
      </c>
      <c r="V6557">
        <v>0</v>
      </c>
      <c r="W6557">
        <v>0</v>
      </c>
      <c r="X6557">
        <v>87.999348990601206</v>
      </c>
      <c r="Y6557">
        <v>0</v>
      </c>
      <c r="Z6557">
        <v>2.1130915655872364</v>
      </c>
      <c r="AA6557">
        <v>0</v>
      </c>
      <c r="AB6557">
        <v>6.0801519951390652</v>
      </c>
      <c r="AC6557">
        <v>0</v>
      </c>
      <c r="AD6557">
        <v>0</v>
      </c>
      <c r="AE6557">
        <v>96.192592551327508</v>
      </c>
    </row>
    <row r="6558" spans="1:31" x14ac:dyDescent="0.25">
      <c r="A6558">
        <v>1821225</v>
      </c>
      <c r="B6558">
        <v>1</v>
      </c>
      <c r="C6558" t="s">
        <v>80</v>
      </c>
      <c r="D6558" t="s">
        <v>92</v>
      </c>
      <c r="E6558" t="s">
        <v>131</v>
      </c>
      <c r="F6558" t="s">
        <v>18872</v>
      </c>
      <c r="G6558" t="s">
        <v>209</v>
      </c>
      <c r="H6558" t="s">
        <v>134</v>
      </c>
      <c r="I6558" t="s">
        <v>135</v>
      </c>
      <c r="J6558" t="s">
        <v>136</v>
      </c>
      <c r="K6558" t="s">
        <v>137</v>
      </c>
      <c r="L6558" t="s">
        <v>18873</v>
      </c>
      <c r="M6558" t="s">
        <v>18874</v>
      </c>
      <c r="N6558">
        <v>1.8688888880000001</v>
      </c>
      <c r="O6558">
        <v>0</v>
      </c>
      <c r="P6558">
        <v>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0.51100582809201001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0.51100582809201001</v>
      </c>
    </row>
    <row r="6559" spans="1:31" x14ac:dyDescent="0.25">
      <c r="A6559">
        <v>1821228</v>
      </c>
      <c r="B6559">
        <v>1</v>
      </c>
      <c r="C6559" t="s">
        <v>81</v>
      </c>
      <c r="D6559" t="s">
        <v>115</v>
      </c>
      <c r="E6559" t="s">
        <v>326</v>
      </c>
      <c r="F6559" t="s">
        <v>18875</v>
      </c>
      <c r="G6559" t="s">
        <v>299</v>
      </c>
      <c r="H6559" t="s">
        <v>134</v>
      </c>
      <c r="I6559" t="s">
        <v>135</v>
      </c>
      <c r="J6559" t="s">
        <v>136</v>
      </c>
      <c r="K6559" t="s">
        <v>137</v>
      </c>
      <c r="L6559" t="s">
        <v>18876</v>
      </c>
      <c r="M6559" t="s">
        <v>18877</v>
      </c>
      <c r="N6559">
        <v>1.417777777</v>
      </c>
      <c r="O6559">
        <v>0</v>
      </c>
      <c r="P6559">
        <v>44</v>
      </c>
      <c r="Q6559">
        <v>0</v>
      </c>
      <c r="R6559">
        <v>0</v>
      </c>
      <c r="S6559">
        <v>0</v>
      </c>
      <c r="T6559">
        <v>2</v>
      </c>
      <c r="U6559">
        <v>0</v>
      </c>
      <c r="V6559">
        <v>0</v>
      </c>
      <c r="W6559">
        <v>0</v>
      </c>
      <c r="X6559">
        <v>10.501098115849969</v>
      </c>
      <c r="Y6559">
        <v>0</v>
      </c>
      <c r="Z6559">
        <v>0</v>
      </c>
      <c r="AA6559">
        <v>0</v>
      </c>
      <c r="AB6559">
        <v>0.5688636737333046</v>
      </c>
      <c r="AC6559">
        <v>0</v>
      </c>
      <c r="AD6559">
        <v>0</v>
      </c>
      <c r="AE6559">
        <v>11.069961789583273</v>
      </c>
    </row>
    <row r="6560" spans="1:31" x14ac:dyDescent="0.25">
      <c r="A6560">
        <v>1821231</v>
      </c>
      <c r="B6560">
        <v>1</v>
      </c>
      <c r="C6560" t="s">
        <v>80</v>
      </c>
      <c r="D6560" t="s">
        <v>93</v>
      </c>
      <c r="E6560" t="s">
        <v>131</v>
      </c>
      <c r="F6560" t="s">
        <v>13254</v>
      </c>
      <c r="G6560" t="s">
        <v>133</v>
      </c>
      <c r="H6560" t="s">
        <v>134</v>
      </c>
      <c r="I6560" t="s">
        <v>135</v>
      </c>
      <c r="J6560" t="s">
        <v>136</v>
      </c>
      <c r="K6560" t="s">
        <v>137</v>
      </c>
      <c r="L6560" t="s">
        <v>18878</v>
      </c>
      <c r="M6560" t="s">
        <v>18879</v>
      </c>
      <c r="N6560">
        <v>5.2661111109999998</v>
      </c>
      <c r="O6560">
        <v>0</v>
      </c>
      <c r="P6560">
        <v>11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15.690630023928213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15.690630023928213</v>
      </c>
    </row>
    <row r="6561" spans="1:31" x14ac:dyDescent="0.25">
      <c r="A6561">
        <v>1821232</v>
      </c>
      <c r="B6561">
        <v>1</v>
      </c>
      <c r="C6561" t="s">
        <v>80</v>
      </c>
      <c r="D6561" t="s">
        <v>100</v>
      </c>
      <c r="E6561" t="s">
        <v>131</v>
      </c>
      <c r="F6561" t="s">
        <v>18880</v>
      </c>
      <c r="G6561" t="s">
        <v>133</v>
      </c>
      <c r="H6561" t="s">
        <v>134</v>
      </c>
      <c r="I6561" t="s">
        <v>135</v>
      </c>
      <c r="J6561" t="s">
        <v>136</v>
      </c>
      <c r="K6561" t="s">
        <v>137</v>
      </c>
      <c r="L6561" t="s">
        <v>18881</v>
      </c>
      <c r="M6561" t="s">
        <v>18882</v>
      </c>
      <c r="N6561">
        <v>1.0877777769999999</v>
      </c>
      <c r="O6561">
        <v>0</v>
      </c>
      <c r="P6561">
        <v>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0.23473261370562226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0.23473261370562226</v>
      </c>
    </row>
    <row r="6562" spans="1:31" x14ac:dyDescent="0.25">
      <c r="A6562">
        <v>1821235</v>
      </c>
      <c r="B6562">
        <v>1</v>
      </c>
      <c r="C6562" t="s">
        <v>80</v>
      </c>
      <c r="D6562" t="s">
        <v>85</v>
      </c>
      <c r="E6562" t="s">
        <v>326</v>
      </c>
      <c r="F6562" t="s">
        <v>18883</v>
      </c>
      <c r="G6562" t="s">
        <v>299</v>
      </c>
      <c r="H6562" t="s">
        <v>134</v>
      </c>
      <c r="I6562" t="s">
        <v>135</v>
      </c>
      <c r="J6562" t="s">
        <v>136</v>
      </c>
      <c r="K6562" t="s">
        <v>137</v>
      </c>
      <c r="L6562" t="s">
        <v>18884</v>
      </c>
      <c r="M6562" t="s">
        <v>18885</v>
      </c>
      <c r="N6562">
        <v>0.50194444400000005</v>
      </c>
      <c r="O6562">
        <v>0</v>
      </c>
      <c r="P6562">
        <v>27</v>
      </c>
      <c r="Q6562">
        <v>0</v>
      </c>
      <c r="R6562">
        <v>0</v>
      </c>
      <c r="S6562">
        <v>0</v>
      </c>
      <c r="T6562">
        <v>29</v>
      </c>
      <c r="U6562">
        <v>0</v>
      </c>
      <c r="V6562">
        <v>0</v>
      </c>
      <c r="W6562">
        <v>0</v>
      </c>
      <c r="X6562">
        <v>3.8898023431638045</v>
      </c>
      <c r="Y6562">
        <v>0</v>
      </c>
      <c r="Z6562">
        <v>0</v>
      </c>
      <c r="AA6562">
        <v>0</v>
      </c>
      <c r="AB6562">
        <v>6.2077113656859044</v>
      </c>
      <c r="AC6562">
        <v>0</v>
      </c>
      <c r="AD6562">
        <v>0</v>
      </c>
      <c r="AE6562">
        <v>10.097513708849709</v>
      </c>
    </row>
    <row r="6563" spans="1:31" x14ac:dyDescent="0.25">
      <c r="A6563">
        <v>1821239</v>
      </c>
      <c r="B6563">
        <v>1</v>
      </c>
      <c r="C6563" t="s">
        <v>80</v>
      </c>
      <c r="D6563" t="s">
        <v>96</v>
      </c>
      <c r="E6563" t="s">
        <v>131</v>
      </c>
      <c r="F6563" t="s">
        <v>18886</v>
      </c>
      <c r="G6563" t="s">
        <v>231</v>
      </c>
      <c r="H6563" t="s">
        <v>134</v>
      </c>
      <c r="I6563" t="s">
        <v>135</v>
      </c>
      <c r="J6563" t="s">
        <v>136</v>
      </c>
      <c r="K6563" t="s">
        <v>137</v>
      </c>
      <c r="L6563" t="s">
        <v>18887</v>
      </c>
      <c r="M6563" t="s">
        <v>18888</v>
      </c>
      <c r="N6563">
        <v>1.8911111110000001</v>
      </c>
      <c r="O6563">
        <v>0</v>
      </c>
      <c r="P6563">
        <v>1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0.26889213269646894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0.26889213269646894</v>
      </c>
    </row>
    <row r="6564" spans="1:31" x14ac:dyDescent="0.25">
      <c r="A6564">
        <v>1821243</v>
      </c>
      <c r="B6564">
        <v>1</v>
      </c>
      <c r="C6564" t="s">
        <v>81</v>
      </c>
      <c r="D6564" t="s">
        <v>123</v>
      </c>
      <c r="E6564" t="s">
        <v>193</v>
      </c>
      <c r="F6564" t="s">
        <v>18889</v>
      </c>
      <c r="G6564" t="s">
        <v>235</v>
      </c>
      <c r="H6564" t="s">
        <v>134</v>
      </c>
      <c r="I6564" t="s">
        <v>135</v>
      </c>
      <c r="J6564" t="s">
        <v>136</v>
      </c>
      <c r="K6564" t="s">
        <v>137</v>
      </c>
      <c r="L6564" t="s">
        <v>18890</v>
      </c>
      <c r="M6564" t="s">
        <v>18891</v>
      </c>
      <c r="N6564">
        <v>1.1455555550000001</v>
      </c>
      <c r="O6564">
        <v>0</v>
      </c>
      <c r="P6564">
        <v>162</v>
      </c>
      <c r="Q6564">
        <v>0</v>
      </c>
      <c r="R6564">
        <v>0</v>
      </c>
      <c r="S6564">
        <v>0</v>
      </c>
      <c r="T6564">
        <v>5</v>
      </c>
      <c r="U6564">
        <v>0</v>
      </c>
      <c r="V6564">
        <v>0</v>
      </c>
      <c r="W6564">
        <v>0</v>
      </c>
      <c r="X6564">
        <v>38.198019619100918</v>
      </c>
      <c r="Y6564">
        <v>0</v>
      </c>
      <c r="Z6564">
        <v>0</v>
      </c>
      <c r="AA6564">
        <v>0</v>
      </c>
      <c r="AB6564">
        <v>1.6891953390733601</v>
      </c>
      <c r="AC6564">
        <v>0</v>
      </c>
      <c r="AD6564">
        <v>0</v>
      </c>
      <c r="AE6564">
        <v>39.887214958174276</v>
      </c>
    </row>
    <row r="6565" spans="1:31" x14ac:dyDescent="0.25">
      <c r="A6565">
        <v>1821249</v>
      </c>
      <c r="B6565">
        <v>1</v>
      </c>
      <c r="C6565" t="s">
        <v>81</v>
      </c>
      <c r="D6565" t="s">
        <v>127</v>
      </c>
      <c r="E6565" t="s">
        <v>131</v>
      </c>
      <c r="F6565" t="s">
        <v>18892</v>
      </c>
      <c r="G6565" t="s">
        <v>231</v>
      </c>
      <c r="H6565" t="s">
        <v>134</v>
      </c>
      <c r="I6565" t="s">
        <v>135</v>
      </c>
      <c r="J6565" t="s">
        <v>136</v>
      </c>
      <c r="K6565" t="s">
        <v>137</v>
      </c>
      <c r="L6565" t="s">
        <v>18893</v>
      </c>
      <c r="M6565" t="s">
        <v>18894</v>
      </c>
      <c r="N6565">
        <v>2.7233333329999998</v>
      </c>
      <c r="O6565">
        <v>0</v>
      </c>
      <c r="P6565">
        <v>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0.3336937833066711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0.3336937833066711</v>
      </c>
    </row>
    <row r="6566" spans="1:31" x14ac:dyDescent="0.25">
      <c r="A6566">
        <v>1821254</v>
      </c>
      <c r="B6566">
        <v>1</v>
      </c>
      <c r="C6566" t="s">
        <v>80</v>
      </c>
      <c r="D6566" t="s">
        <v>96</v>
      </c>
      <c r="E6566" t="s">
        <v>131</v>
      </c>
      <c r="F6566" t="s">
        <v>18895</v>
      </c>
      <c r="G6566" t="s">
        <v>231</v>
      </c>
      <c r="H6566" t="s">
        <v>134</v>
      </c>
      <c r="I6566" t="s">
        <v>135</v>
      </c>
      <c r="J6566" t="s">
        <v>136</v>
      </c>
      <c r="K6566" t="s">
        <v>137</v>
      </c>
      <c r="L6566" t="s">
        <v>18896</v>
      </c>
      <c r="M6566" t="s">
        <v>18897</v>
      </c>
      <c r="N6566">
        <v>2.3658333329999999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0.67085108977934249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0.67085108977934249</v>
      </c>
    </row>
    <row r="6567" spans="1:31" x14ac:dyDescent="0.25">
      <c r="A6567">
        <v>1821255</v>
      </c>
      <c r="B6567">
        <v>1</v>
      </c>
      <c r="C6567" t="s">
        <v>80</v>
      </c>
      <c r="D6567" t="s">
        <v>93</v>
      </c>
      <c r="E6567" t="s">
        <v>193</v>
      </c>
      <c r="F6567" t="s">
        <v>18898</v>
      </c>
      <c r="G6567" t="s">
        <v>235</v>
      </c>
      <c r="H6567" t="s">
        <v>134</v>
      </c>
      <c r="I6567" t="s">
        <v>135</v>
      </c>
      <c r="J6567" t="s">
        <v>136</v>
      </c>
      <c r="K6567" t="s">
        <v>137</v>
      </c>
      <c r="L6567" t="s">
        <v>18899</v>
      </c>
      <c r="M6567" t="s">
        <v>18900</v>
      </c>
      <c r="N6567">
        <v>4.5999999999999996</v>
      </c>
      <c r="O6567">
        <v>0</v>
      </c>
      <c r="P6567">
        <v>6</v>
      </c>
      <c r="Q6567">
        <v>0</v>
      </c>
      <c r="R6567">
        <v>6</v>
      </c>
      <c r="S6567">
        <v>0</v>
      </c>
      <c r="T6567">
        <v>3</v>
      </c>
      <c r="U6567">
        <v>0</v>
      </c>
      <c r="V6567">
        <v>0</v>
      </c>
      <c r="W6567">
        <v>0</v>
      </c>
      <c r="X6567">
        <v>3.8979008497196306</v>
      </c>
      <c r="Y6567">
        <v>0</v>
      </c>
      <c r="Z6567">
        <v>10.560863882704384</v>
      </c>
      <c r="AA6567">
        <v>0</v>
      </c>
      <c r="AB6567">
        <v>9.1818686505293226</v>
      </c>
      <c r="AC6567">
        <v>0</v>
      </c>
      <c r="AD6567">
        <v>0</v>
      </c>
      <c r="AE6567">
        <v>23.640633382953339</v>
      </c>
    </row>
    <row r="6568" spans="1:31" x14ac:dyDescent="0.25">
      <c r="A6568">
        <v>1821256</v>
      </c>
      <c r="B6568">
        <v>1</v>
      </c>
      <c r="C6568" t="s">
        <v>80</v>
      </c>
      <c r="D6568" t="s">
        <v>103</v>
      </c>
      <c r="E6568" t="s">
        <v>193</v>
      </c>
      <c r="F6568" t="s">
        <v>17354</v>
      </c>
      <c r="G6568" t="s">
        <v>235</v>
      </c>
      <c r="H6568" t="s">
        <v>134</v>
      </c>
      <c r="I6568" t="s">
        <v>135</v>
      </c>
      <c r="J6568" t="s">
        <v>136</v>
      </c>
      <c r="K6568" t="s">
        <v>137</v>
      </c>
      <c r="L6568" t="s">
        <v>18901</v>
      </c>
      <c r="M6568" t="s">
        <v>18902</v>
      </c>
      <c r="N6568">
        <v>1.0805555549999999</v>
      </c>
      <c r="O6568">
        <v>0</v>
      </c>
      <c r="P6568">
        <v>36</v>
      </c>
      <c r="Q6568">
        <v>0</v>
      </c>
      <c r="R6568">
        <v>0</v>
      </c>
      <c r="S6568">
        <v>0</v>
      </c>
      <c r="T6568">
        <v>12</v>
      </c>
      <c r="U6568">
        <v>0</v>
      </c>
      <c r="V6568">
        <v>0</v>
      </c>
      <c r="W6568">
        <v>0</v>
      </c>
      <c r="X6568">
        <v>8.0746017008029369</v>
      </c>
      <c r="Y6568">
        <v>0</v>
      </c>
      <c r="Z6568">
        <v>0</v>
      </c>
      <c r="AA6568">
        <v>0</v>
      </c>
      <c r="AB6568">
        <v>2.8170589001186603</v>
      </c>
      <c r="AC6568">
        <v>0</v>
      </c>
      <c r="AD6568">
        <v>0</v>
      </c>
      <c r="AE6568">
        <v>10.891660600921597</v>
      </c>
    </row>
    <row r="6569" spans="1:31" x14ac:dyDescent="0.25">
      <c r="A6569">
        <v>1821266</v>
      </c>
      <c r="B6569">
        <v>1</v>
      </c>
      <c r="C6569" t="s">
        <v>80</v>
      </c>
      <c r="D6569" t="s">
        <v>93</v>
      </c>
      <c r="E6569" t="s">
        <v>176</v>
      </c>
      <c r="F6569" t="s">
        <v>844</v>
      </c>
      <c r="G6569" t="s">
        <v>158</v>
      </c>
      <c r="H6569" t="s">
        <v>143</v>
      </c>
      <c r="I6569" t="s">
        <v>135</v>
      </c>
      <c r="J6569" t="s">
        <v>136</v>
      </c>
      <c r="K6569" t="s">
        <v>159</v>
      </c>
      <c r="L6569" t="s">
        <v>18903</v>
      </c>
      <c r="M6569" t="s">
        <v>18904</v>
      </c>
      <c r="N6569">
        <v>0.12679722199999999</v>
      </c>
      <c r="O6569">
        <v>0</v>
      </c>
      <c r="P6569">
        <v>2184</v>
      </c>
      <c r="Q6569">
        <v>141</v>
      </c>
      <c r="R6569">
        <v>427</v>
      </c>
      <c r="S6569">
        <v>29</v>
      </c>
      <c r="T6569">
        <v>388</v>
      </c>
      <c r="U6569">
        <v>1</v>
      </c>
      <c r="V6569">
        <v>1</v>
      </c>
      <c r="W6569">
        <v>0</v>
      </c>
      <c r="X6569">
        <v>58.078809717495055</v>
      </c>
      <c r="Y6569">
        <v>67.02017321859239</v>
      </c>
      <c r="Z6569">
        <v>43.42267022857996</v>
      </c>
      <c r="AA6569">
        <v>8.3916968789332262</v>
      </c>
      <c r="AB6569">
        <v>28.269677411200142</v>
      </c>
      <c r="AC6569">
        <v>47.80025155515478</v>
      </c>
      <c r="AD6569">
        <v>1.0506058339959117</v>
      </c>
      <c r="AE6569">
        <v>254.03388484395148</v>
      </c>
    </row>
    <row r="6570" spans="1:31" x14ac:dyDescent="0.25">
      <c r="A6570">
        <v>1821268</v>
      </c>
      <c r="B6570">
        <v>1</v>
      </c>
      <c r="C6570" t="s">
        <v>80</v>
      </c>
      <c r="D6570" t="s">
        <v>94</v>
      </c>
      <c r="E6570" t="s">
        <v>193</v>
      </c>
      <c r="F6570" t="s">
        <v>18905</v>
      </c>
      <c r="G6570" t="s">
        <v>235</v>
      </c>
      <c r="H6570" t="s">
        <v>134</v>
      </c>
      <c r="I6570" t="s">
        <v>135</v>
      </c>
      <c r="J6570" t="s">
        <v>136</v>
      </c>
      <c r="K6570" t="s">
        <v>137</v>
      </c>
      <c r="L6570" t="s">
        <v>18906</v>
      </c>
      <c r="M6570" t="s">
        <v>18907</v>
      </c>
      <c r="N6570">
        <v>1.178055555</v>
      </c>
      <c r="O6570">
        <v>0</v>
      </c>
      <c r="P6570">
        <v>31</v>
      </c>
      <c r="Q6570">
        <v>0</v>
      </c>
      <c r="R6570">
        <v>0</v>
      </c>
      <c r="S6570">
        <v>0</v>
      </c>
      <c r="T6570">
        <v>3</v>
      </c>
      <c r="U6570">
        <v>0</v>
      </c>
      <c r="V6570">
        <v>0</v>
      </c>
      <c r="W6570">
        <v>0</v>
      </c>
      <c r="X6570">
        <v>7.4270660386725602</v>
      </c>
      <c r="Y6570">
        <v>0</v>
      </c>
      <c r="Z6570">
        <v>0</v>
      </c>
      <c r="AA6570">
        <v>0</v>
      </c>
      <c r="AB6570">
        <v>0.71809874159828702</v>
      </c>
      <c r="AC6570">
        <v>0</v>
      </c>
      <c r="AD6570">
        <v>0</v>
      </c>
      <c r="AE6570">
        <v>8.1451647802708464</v>
      </c>
    </row>
    <row r="6571" spans="1:31" x14ac:dyDescent="0.25">
      <c r="A6571">
        <v>1821269</v>
      </c>
      <c r="B6571">
        <v>1</v>
      </c>
      <c r="C6571" t="s">
        <v>80</v>
      </c>
      <c r="D6571" t="s">
        <v>93</v>
      </c>
      <c r="E6571" t="s">
        <v>176</v>
      </c>
      <c r="F6571" t="s">
        <v>1628</v>
      </c>
      <c r="G6571" t="s">
        <v>158</v>
      </c>
      <c r="H6571" t="s">
        <v>143</v>
      </c>
      <c r="I6571" t="s">
        <v>135</v>
      </c>
      <c r="J6571" t="s">
        <v>136</v>
      </c>
      <c r="K6571" t="s">
        <v>159</v>
      </c>
      <c r="L6571" t="s">
        <v>18908</v>
      </c>
      <c r="M6571" t="s">
        <v>18909</v>
      </c>
      <c r="N6571">
        <v>0.13861111100000001</v>
      </c>
      <c r="O6571">
        <v>4</v>
      </c>
      <c r="P6571">
        <v>10726</v>
      </c>
      <c r="Q6571">
        <v>53</v>
      </c>
      <c r="R6571">
        <v>935</v>
      </c>
      <c r="S6571">
        <v>26</v>
      </c>
      <c r="T6571">
        <v>2016</v>
      </c>
      <c r="U6571">
        <v>3</v>
      </c>
      <c r="V6571">
        <v>0</v>
      </c>
      <c r="W6571">
        <v>1.1231931245930964</v>
      </c>
      <c r="X6571">
        <v>260.97624742129858</v>
      </c>
      <c r="Y6571">
        <v>24.905539396574</v>
      </c>
      <c r="Z6571">
        <v>30.76617944048634</v>
      </c>
      <c r="AA6571">
        <v>8.1343955372142371</v>
      </c>
      <c r="AB6571">
        <v>104.52039984612955</v>
      </c>
      <c r="AC6571">
        <v>11.251951929054833</v>
      </c>
      <c r="AD6571">
        <v>0</v>
      </c>
      <c r="AE6571">
        <v>441.67790669535066</v>
      </c>
    </row>
    <row r="6572" spans="1:31" x14ac:dyDescent="0.25">
      <c r="A6572">
        <v>1821279</v>
      </c>
      <c r="B6572">
        <v>1</v>
      </c>
      <c r="C6572" t="s">
        <v>80</v>
      </c>
      <c r="D6572" t="s">
        <v>106</v>
      </c>
      <c r="E6572" t="s">
        <v>193</v>
      </c>
      <c r="F6572" t="s">
        <v>18910</v>
      </c>
      <c r="G6572" t="s">
        <v>235</v>
      </c>
      <c r="H6572" t="s">
        <v>134</v>
      </c>
      <c r="I6572" t="s">
        <v>135</v>
      </c>
      <c r="J6572" t="s">
        <v>136</v>
      </c>
      <c r="K6572" t="s">
        <v>137</v>
      </c>
      <c r="L6572" t="s">
        <v>18911</v>
      </c>
      <c r="M6572" t="s">
        <v>18912</v>
      </c>
      <c r="N6572">
        <v>1.618055555</v>
      </c>
      <c r="O6572">
        <v>0</v>
      </c>
      <c r="P6572">
        <v>13</v>
      </c>
      <c r="Q6572">
        <v>0</v>
      </c>
      <c r="R6572">
        <v>0</v>
      </c>
      <c r="S6572">
        <v>0</v>
      </c>
      <c r="T6572">
        <v>11</v>
      </c>
      <c r="U6572">
        <v>0</v>
      </c>
      <c r="V6572">
        <v>0</v>
      </c>
      <c r="W6572">
        <v>0</v>
      </c>
      <c r="X6572">
        <v>3.3459374397793331</v>
      </c>
      <c r="Y6572">
        <v>0</v>
      </c>
      <c r="Z6572">
        <v>0</v>
      </c>
      <c r="AA6572">
        <v>0</v>
      </c>
      <c r="AB6572">
        <v>18.482319589194923</v>
      </c>
      <c r="AC6572">
        <v>0</v>
      </c>
      <c r="AD6572">
        <v>0</v>
      </c>
      <c r="AE6572">
        <v>21.828257028974257</v>
      </c>
    </row>
    <row r="6573" spans="1:31" x14ac:dyDescent="0.25">
      <c r="A6573">
        <v>1821285</v>
      </c>
      <c r="B6573">
        <v>1</v>
      </c>
      <c r="C6573" t="s">
        <v>80</v>
      </c>
      <c r="D6573" t="s">
        <v>100</v>
      </c>
      <c r="E6573" t="s">
        <v>176</v>
      </c>
      <c r="F6573" t="s">
        <v>18913</v>
      </c>
      <c r="G6573" t="s">
        <v>142</v>
      </c>
      <c r="H6573" t="s">
        <v>143</v>
      </c>
      <c r="I6573" t="s">
        <v>135</v>
      </c>
      <c r="J6573" t="s">
        <v>136</v>
      </c>
      <c r="K6573" t="s">
        <v>137</v>
      </c>
      <c r="L6573" t="s">
        <v>18914</v>
      </c>
      <c r="M6573" t="s">
        <v>18915</v>
      </c>
      <c r="N6573">
        <v>0.57805555500000005</v>
      </c>
      <c r="O6573">
        <v>4</v>
      </c>
      <c r="P6573">
        <v>7268</v>
      </c>
      <c r="Q6573">
        <v>4</v>
      </c>
      <c r="R6573">
        <v>70</v>
      </c>
      <c r="S6573">
        <v>9</v>
      </c>
      <c r="T6573">
        <v>422</v>
      </c>
      <c r="U6573">
        <v>0</v>
      </c>
      <c r="V6573">
        <v>0</v>
      </c>
      <c r="W6573">
        <v>11.487626323319077</v>
      </c>
      <c r="X6573">
        <v>424.50466180531691</v>
      </c>
      <c r="Y6573">
        <v>1.8978033402912313</v>
      </c>
      <c r="Z6573">
        <v>5.0019970340100928</v>
      </c>
      <c r="AA6573">
        <v>48.203800048534433</v>
      </c>
      <c r="AB6573">
        <v>55.029492392376177</v>
      </c>
      <c r="AC6573">
        <v>0</v>
      </c>
      <c r="AD6573">
        <v>0</v>
      </c>
      <c r="AE6573">
        <v>546.12538094384797</v>
      </c>
    </row>
    <row r="6574" spans="1:31" x14ac:dyDescent="0.25">
      <c r="A6574">
        <v>1821287</v>
      </c>
      <c r="B6574">
        <v>1</v>
      </c>
      <c r="C6574" t="s">
        <v>80</v>
      </c>
      <c r="D6574" t="s">
        <v>92</v>
      </c>
      <c r="E6574" t="s">
        <v>176</v>
      </c>
      <c r="F6574" t="s">
        <v>3756</v>
      </c>
      <c r="G6574" t="s">
        <v>142</v>
      </c>
      <c r="H6574" t="s">
        <v>143</v>
      </c>
      <c r="I6574" t="s">
        <v>135</v>
      </c>
      <c r="J6574" t="s">
        <v>136</v>
      </c>
      <c r="K6574" t="s">
        <v>137</v>
      </c>
      <c r="L6574" t="s">
        <v>18916</v>
      </c>
      <c r="M6574" t="s">
        <v>18917</v>
      </c>
      <c r="N6574">
        <v>0.317222222</v>
      </c>
      <c r="O6574">
        <v>0</v>
      </c>
      <c r="P6574">
        <v>79</v>
      </c>
      <c r="Q6574">
        <v>8</v>
      </c>
      <c r="R6574">
        <v>18</v>
      </c>
      <c r="S6574">
        <v>3</v>
      </c>
      <c r="T6574">
        <v>3</v>
      </c>
      <c r="U6574">
        <v>0</v>
      </c>
      <c r="V6574">
        <v>0</v>
      </c>
      <c r="W6574">
        <v>0</v>
      </c>
      <c r="X6574">
        <v>3.5278611486088018</v>
      </c>
      <c r="Y6574">
        <v>11.976511398694869</v>
      </c>
      <c r="Z6574">
        <v>0.28858246541067445</v>
      </c>
      <c r="AA6574">
        <v>36.227044058457693</v>
      </c>
      <c r="AB6574">
        <v>1.1364711882953551</v>
      </c>
      <c r="AC6574">
        <v>0</v>
      </c>
      <c r="AD6574">
        <v>0</v>
      </c>
      <c r="AE6574">
        <v>53.15647025946739</v>
      </c>
    </row>
    <row r="6575" spans="1:31" x14ac:dyDescent="0.25">
      <c r="A6575">
        <v>1821288</v>
      </c>
      <c r="B6575">
        <v>1</v>
      </c>
      <c r="C6575" t="s">
        <v>80</v>
      </c>
      <c r="D6575" t="s">
        <v>100</v>
      </c>
      <c r="E6575" t="s">
        <v>176</v>
      </c>
      <c r="F6575" t="s">
        <v>18918</v>
      </c>
      <c r="G6575" t="s">
        <v>142</v>
      </c>
      <c r="H6575" t="s">
        <v>143</v>
      </c>
      <c r="I6575" t="s">
        <v>135</v>
      </c>
      <c r="J6575" t="s">
        <v>136</v>
      </c>
      <c r="K6575" t="s">
        <v>137</v>
      </c>
      <c r="L6575" t="s">
        <v>18919</v>
      </c>
      <c r="M6575" t="s">
        <v>18920</v>
      </c>
      <c r="N6575">
        <v>0.58166666600000005</v>
      </c>
      <c r="O6575">
        <v>0</v>
      </c>
      <c r="P6575">
        <v>2656</v>
      </c>
      <c r="Q6575">
        <v>0</v>
      </c>
      <c r="R6575">
        <v>15</v>
      </c>
      <c r="S6575">
        <v>2</v>
      </c>
      <c r="T6575">
        <v>184</v>
      </c>
      <c r="U6575">
        <v>0</v>
      </c>
      <c r="V6575">
        <v>0</v>
      </c>
      <c r="W6575">
        <v>0</v>
      </c>
      <c r="X6575">
        <v>171.5797139337636</v>
      </c>
      <c r="Y6575">
        <v>0</v>
      </c>
      <c r="Z6575">
        <v>3.05875331271247</v>
      </c>
      <c r="AA6575">
        <v>9.2145486512196904</v>
      </c>
      <c r="AB6575">
        <v>50.438078492561317</v>
      </c>
      <c r="AC6575">
        <v>0</v>
      </c>
      <c r="AD6575">
        <v>0</v>
      </c>
      <c r="AE6575">
        <v>234.29109439025709</v>
      </c>
    </row>
    <row r="6576" spans="1:31" x14ac:dyDescent="0.25">
      <c r="A6576">
        <v>1821289</v>
      </c>
      <c r="B6576">
        <v>1</v>
      </c>
      <c r="C6576" t="s">
        <v>80</v>
      </c>
      <c r="D6576" t="s">
        <v>105</v>
      </c>
      <c r="E6576" t="s">
        <v>146</v>
      </c>
      <c r="F6576" t="s">
        <v>18921</v>
      </c>
      <c r="G6576" t="s">
        <v>142</v>
      </c>
      <c r="H6576" t="s">
        <v>143</v>
      </c>
      <c r="I6576" t="s">
        <v>199</v>
      </c>
      <c r="J6576" t="s">
        <v>136</v>
      </c>
      <c r="K6576" t="s">
        <v>137</v>
      </c>
      <c r="L6576" t="s">
        <v>18922</v>
      </c>
      <c r="M6576" t="s">
        <v>18923</v>
      </c>
      <c r="N6576">
        <v>8.3333330000000001E-3</v>
      </c>
      <c r="O6576">
        <v>1</v>
      </c>
      <c r="P6576">
        <v>1371</v>
      </c>
      <c r="Q6576">
        <v>0</v>
      </c>
      <c r="R6576">
        <v>0</v>
      </c>
      <c r="S6576">
        <v>1</v>
      </c>
      <c r="T6576">
        <v>48</v>
      </c>
      <c r="U6576">
        <v>0</v>
      </c>
      <c r="V6576">
        <v>0</v>
      </c>
      <c r="W6576">
        <v>4.8722972763833331E-3</v>
      </c>
      <c r="X6576">
        <v>2.0843020322475927</v>
      </c>
      <c r="Y6576">
        <v>0</v>
      </c>
      <c r="Z6576">
        <v>0</v>
      </c>
      <c r="AA6576">
        <v>2.3914963624500005E-3</v>
      </c>
      <c r="AB6576">
        <v>9.9847604182950009E-2</v>
      </c>
      <c r="AC6576">
        <v>0</v>
      </c>
      <c r="AD6576">
        <v>0</v>
      </c>
      <c r="AE6576">
        <v>2.1914134300693759</v>
      </c>
    </row>
    <row r="6577" spans="1:31" x14ac:dyDescent="0.25">
      <c r="A6577">
        <v>1821290</v>
      </c>
      <c r="B6577">
        <v>1</v>
      </c>
      <c r="C6577" t="s">
        <v>80</v>
      </c>
      <c r="D6577" t="s">
        <v>82</v>
      </c>
      <c r="E6577" t="s">
        <v>176</v>
      </c>
      <c r="F6577" t="s">
        <v>11632</v>
      </c>
      <c r="G6577" t="s">
        <v>142</v>
      </c>
      <c r="H6577" t="s">
        <v>143</v>
      </c>
      <c r="I6577" t="s">
        <v>135</v>
      </c>
      <c r="J6577" t="s">
        <v>136</v>
      </c>
      <c r="K6577" t="s">
        <v>137</v>
      </c>
      <c r="L6577" t="s">
        <v>18924</v>
      </c>
      <c r="M6577" t="s">
        <v>18925</v>
      </c>
      <c r="N6577">
        <v>0.57750000000000001</v>
      </c>
      <c r="O6577">
        <v>0</v>
      </c>
      <c r="P6577">
        <v>889</v>
      </c>
      <c r="Q6577">
        <v>0</v>
      </c>
      <c r="R6577">
        <v>0</v>
      </c>
      <c r="S6577">
        <v>0</v>
      </c>
      <c r="T6577">
        <v>1470</v>
      </c>
      <c r="U6577">
        <v>1</v>
      </c>
      <c r="V6577">
        <v>41</v>
      </c>
      <c r="W6577">
        <v>0</v>
      </c>
      <c r="X6577">
        <v>92.11916668617539</v>
      </c>
      <c r="Y6577">
        <v>0</v>
      </c>
      <c r="Z6577">
        <v>0</v>
      </c>
      <c r="AA6577">
        <v>0</v>
      </c>
      <c r="AB6577">
        <v>311.10741731324111</v>
      </c>
      <c r="AC6577">
        <v>1.3535956910610001</v>
      </c>
      <c r="AD6577">
        <v>123.65359333442274</v>
      </c>
      <c r="AE6577">
        <v>528.2337730249003</v>
      </c>
    </row>
    <row r="6578" spans="1:31" x14ac:dyDescent="0.25">
      <c r="A6578">
        <v>1821293</v>
      </c>
      <c r="B6578">
        <v>1</v>
      </c>
      <c r="C6578" t="s">
        <v>80</v>
      </c>
      <c r="D6578" t="s">
        <v>94</v>
      </c>
      <c r="E6578" t="s">
        <v>131</v>
      </c>
      <c r="F6578" t="s">
        <v>18926</v>
      </c>
      <c r="G6578" t="s">
        <v>231</v>
      </c>
      <c r="H6578" t="s">
        <v>134</v>
      </c>
      <c r="I6578" t="s">
        <v>135</v>
      </c>
      <c r="J6578" t="s">
        <v>136</v>
      </c>
      <c r="K6578" t="s">
        <v>137</v>
      </c>
      <c r="L6578" t="s">
        <v>18927</v>
      </c>
      <c r="M6578" t="s">
        <v>18928</v>
      </c>
      <c r="N6578">
        <v>2.630833333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0.5141269346262447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0.5141269346262447</v>
      </c>
    </row>
    <row r="6579" spans="1:31" x14ac:dyDescent="0.25">
      <c r="A6579">
        <v>1821294</v>
      </c>
      <c r="B6579">
        <v>1</v>
      </c>
      <c r="C6579" t="s">
        <v>80</v>
      </c>
      <c r="D6579" t="s">
        <v>100</v>
      </c>
      <c r="E6579" t="s">
        <v>176</v>
      </c>
      <c r="F6579" t="s">
        <v>2490</v>
      </c>
      <c r="G6579" t="s">
        <v>142</v>
      </c>
      <c r="H6579" t="s">
        <v>143</v>
      </c>
      <c r="I6579" t="s">
        <v>199</v>
      </c>
      <c r="J6579" t="s">
        <v>136</v>
      </c>
      <c r="K6579" t="s">
        <v>137</v>
      </c>
      <c r="L6579" t="s">
        <v>18929</v>
      </c>
      <c r="M6579" t="s">
        <v>18930</v>
      </c>
      <c r="N6579">
        <v>3.0833333000000001E-2</v>
      </c>
      <c r="O6579">
        <v>0</v>
      </c>
      <c r="P6579">
        <v>739</v>
      </c>
      <c r="Q6579">
        <v>0</v>
      </c>
      <c r="R6579">
        <v>85</v>
      </c>
      <c r="S6579">
        <v>4</v>
      </c>
      <c r="T6579">
        <v>185</v>
      </c>
      <c r="U6579">
        <v>1</v>
      </c>
      <c r="V6579">
        <v>1</v>
      </c>
      <c r="W6579">
        <v>0</v>
      </c>
      <c r="X6579">
        <v>3.7500791660689625</v>
      </c>
      <c r="Y6579">
        <v>0</v>
      </c>
      <c r="Z6579">
        <v>0.30838607836821674</v>
      </c>
      <c r="AA6579">
        <v>0.43073841880771502</v>
      </c>
      <c r="AB6579">
        <v>1.9194325141344051</v>
      </c>
      <c r="AC6579">
        <v>1.4625591273507335</v>
      </c>
      <c r="AD6579">
        <v>0.16789595366306004</v>
      </c>
      <c r="AE6579">
        <v>8.0390912583930909</v>
      </c>
    </row>
    <row r="6580" spans="1:31" x14ac:dyDescent="0.25">
      <c r="A6580">
        <v>1821295</v>
      </c>
      <c r="B6580">
        <v>1</v>
      </c>
      <c r="C6580" t="s">
        <v>80</v>
      </c>
      <c r="D6580" t="s">
        <v>96</v>
      </c>
      <c r="E6580" t="s">
        <v>131</v>
      </c>
      <c r="F6580" t="s">
        <v>18931</v>
      </c>
      <c r="G6580" t="s">
        <v>231</v>
      </c>
      <c r="H6580" t="s">
        <v>134</v>
      </c>
      <c r="I6580" t="s">
        <v>135</v>
      </c>
      <c r="J6580" t="s">
        <v>136</v>
      </c>
      <c r="K6580" t="s">
        <v>137</v>
      </c>
      <c r="L6580" t="s">
        <v>18932</v>
      </c>
      <c r="M6580" t="s">
        <v>18933</v>
      </c>
      <c r="N6580">
        <v>2.4222222219999998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0.42214732564289997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0.42214732564289997</v>
      </c>
    </row>
    <row r="6581" spans="1:31" x14ac:dyDescent="0.25">
      <c r="A6581">
        <v>1821296</v>
      </c>
      <c r="B6581">
        <v>1</v>
      </c>
      <c r="C6581" t="s">
        <v>80</v>
      </c>
      <c r="D6581" t="s">
        <v>93</v>
      </c>
      <c r="E6581" t="s">
        <v>176</v>
      </c>
      <c r="F6581" t="s">
        <v>18934</v>
      </c>
      <c r="G6581" t="s">
        <v>142</v>
      </c>
      <c r="H6581" t="s">
        <v>143</v>
      </c>
      <c r="I6581" t="s">
        <v>135</v>
      </c>
      <c r="J6581" t="s">
        <v>136</v>
      </c>
      <c r="K6581" t="s">
        <v>137</v>
      </c>
      <c r="L6581" t="s">
        <v>18935</v>
      </c>
      <c r="M6581" t="s">
        <v>18936</v>
      </c>
      <c r="N6581">
        <v>1.6975</v>
      </c>
      <c r="O6581">
        <v>0</v>
      </c>
      <c r="P6581">
        <v>147</v>
      </c>
      <c r="Q6581">
        <v>5</v>
      </c>
      <c r="R6581">
        <v>70</v>
      </c>
      <c r="S6581">
        <v>6</v>
      </c>
      <c r="T6581">
        <v>38</v>
      </c>
      <c r="U6581">
        <v>0</v>
      </c>
      <c r="V6581">
        <v>0</v>
      </c>
      <c r="W6581">
        <v>0</v>
      </c>
      <c r="X6581">
        <v>33.616865143860608</v>
      </c>
      <c r="Y6581">
        <v>61.266839184867763</v>
      </c>
      <c r="Z6581">
        <v>157.9919167726361</v>
      </c>
      <c r="AA6581">
        <v>61.964667719071734</v>
      </c>
      <c r="AB6581">
        <v>53.831521591909841</v>
      </c>
      <c r="AC6581">
        <v>0</v>
      </c>
      <c r="AD6581">
        <v>0</v>
      </c>
      <c r="AE6581">
        <v>368.67181041234602</v>
      </c>
    </row>
    <row r="6582" spans="1:31" x14ac:dyDescent="0.25">
      <c r="A6582">
        <v>1821298</v>
      </c>
      <c r="B6582">
        <v>1</v>
      </c>
      <c r="C6582" t="s">
        <v>80</v>
      </c>
      <c r="D6582" t="s">
        <v>107</v>
      </c>
      <c r="E6582" t="s">
        <v>176</v>
      </c>
      <c r="F6582" t="s">
        <v>18937</v>
      </c>
      <c r="G6582" t="s">
        <v>142</v>
      </c>
      <c r="H6582" t="s">
        <v>143</v>
      </c>
      <c r="I6582" t="s">
        <v>135</v>
      </c>
      <c r="J6582" t="s">
        <v>136</v>
      </c>
      <c r="K6582" t="s">
        <v>137</v>
      </c>
      <c r="L6582" t="s">
        <v>18938</v>
      </c>
      <c r="M6582" t="s">
        <v>18939</v>
      </c>
      <c r="N6582">
        <v>1.072777777</v>
      </c>
      <c r="O6582">
        <v>0</v>
      </c>
      <c r="P6582">
        <v>7249</v>
      </c>
      <c r="Q6582">
        <v>0</v>
      </c>
      <c r="R6582">
        <v>4</v>
      </c>
      <c r="S6582">
        <v>2</v>
      </c>
      <c r="T6582">
        <v>212</v>
      </c>
      <c r="U6582">
        <v>1</v>
      </c>
      <c r="V6582">
        <v>1</v>
      </c>
      <c r="W6582">
        <v>0</v>
      </c>
      <c r="X6582">
        <v>1286.7906090480051</v>
      </c>
      <c r="Y6582">
        <v>0</v>
      </c>
      <c r="Z6582">
        <v>4.4913776242865868</v>
      </c>
      <c r="AA6582">
        <v>1.5696467064657336</v>
      </c>
      <c r="AB6582">
        <v>143.04111535901822</v>
      </c>
      <c r="AC6582">
        <v>23.715254729777797</v>
      </c>
      <c r="AD6582">
        <v>1.2168900525233332E-2</v>
      </c>
      <c r="AE6582">
        <v>1459.6201723680788</v>
      </c>
    </row>
    <row r="6583" spans="1:31" x14ac:dyDescent="0.25">
      <c r="A6583">
        <v>1821299</v>
      </c>
      <c r="B6583">
        <v>1</v>
      </c>
      <c r="C6583" t="s">
        <v>81</v>
      </c>
      <c r="D6583" t="s">
        <v>117</v>
      </c>
      <c r="E6583" t="s">
        <v>176</v>
      </c>
      <c r="F6583" t="s">
        <v>18940</v>
      </c>
      <c r="G6583" t="s">
        <v>142</v>
      </c>
      <c r="H6583" t="s">
        <v>143</v>
      </c>
      <c r="I6583" t="s">
        <v>135</v>
      </c>
      <c r="J6583" t="s">
        <v>136</v>
      </c>
      <c r="K6583" t="s">
        <v>137</v>
      </c>
      <c r="L6583" t="s">
        <v>18941</v>
      </c>
      <c r="M6583" t="s">
        <v>18942</v>
      </c>
      <c r="N6583">
        <v>0.29472222199999998</v>
      </c>
      <c r="O6583">
        <v>1</v>
      </c>
      <c r="P6583">
        <v>375</v>
      </c>
      <c r="Q6583">
        <v>35</v>
      </c>
      <c r="R6583">
        <v>37</v>
      </c>
      <c r="S6583">
        <v>4</v>
      </c>
      <c r="T6583">
        <v>33</v>
      </c>
      <c r="U6583">
        <v>2</v>
      </c>
      <c r="V6583">
        <v>0</v>
      </c>
      <c r="W6583">
        <v>3.4224642779213332E-2</v>
      </c>
      <c r="X6583">
        <v>11.207006967798192</v>
      </c>
      <c r="Y6583">
        <v>20.33049444051532</v>
      </c>
      <c r="Z6583">
        <v>1.1698544470214218</v>
      </c>
      <c r="AA6583">
        <v>22.186981008074341</v>
      </c>
      <c r="AB6583">
        <v>4.0935779268565922</v>
      </c>
      <c r="AC6583">
        <v>8.9792864032376922</v>
      </c>
      <c r="AD6583">
        <v>0</v>
      </c>
      <c r="AE6583">
        <v>68.001425836282763</v>
      </c>
    </row>
    <row r="6584" spans="1:31" x14ac:dyDescent="0.25">
      <c r="A6584">
        <v>1821301</v>
      </c>
      <c r="B6584">
        <v>1</v>
      </c>
      <c r="C6584" t="s">
        <v>80</v>
      </c>
      <c r="D6584" t="s">
        <v>84</v>
      </c>
      <c r="E6584" t="s">
        <v>140</v>
      </c>
      <c r="F6584" t="s">
        <v>18943</v>
      </c>
      <c r="G6584" t="s">
        <v>142</v>
      </c>
      <c r="H6584" t="s">
        <v>143</v>
      </c>
      <c r="I6584" t="s">
        <v>135</v>
      </c>
      <c r="J6584" t="s">
        <v>136</v>
      </c>
      <c r="K6584" t="s">
        <v>137</v>
      </c>
      <c r="L6584" t="s">
        <v>18944</v>
      </c>
      <c r="M6584" t="s">
        <v>18945</v>
      </c>
      <c r="N6584">
        <v>0.28333333300000002</v>
      </c>
      <c r="O6584">
        <v>0</v>
      </c>
      <c r="P6584">
        <v>475</v>
      </c>
      <c r="Q6584">
        <v>0</v>
      </c>
      <c r="R6584">
        <v>14</v>
      </c>
      <c r="S6584">
        <v>27</v>
      </c>
      <c r="T6584">
        <v>276</v>
      </c>
      <c r="U6584">
        <v>6</v>
      </c>
      <c r="V6584">
        <v>2</v>
      </c>
      <c r="W6584">
        <v>0</v>
      </c>
      <c r="X6584">
        <v>32.787012473683163</v>
      </c>
      <c r="Y6584">
        <v>0</v>
      </c>
      <c r="Z6584">
        <v>1.9899888839570667</v>
      </c>
      <c r="AA6584">
        <v>19.973916233886833</v>
      </c>
      <c r="AB6584">
        <v>46.939553145920272</v>
      </c>
      <c r="AC6584">
        <v>72.552415465573461</v>
      </c>
      <c r="AD6584">
        <v>0.60146701652333334</v>
      </c>
      <c r="AE6584">
        <v>174.84435321954413</v>
      </c>
    </row>
    <row r="6585" spans="1:31" x14ac:dyDescent="0.25">
      <c r="A6585">
        <v>1821305</v>
      </c>
      <c r="B6585">
        <v>1</v>
      </c>
      <c r="C6585" t="s">
        <v>81</v>
      </c>
      <c r="D6585" t="s">
        <v>127</v>
      </c>
      <c r="E6585" t="s">
        <v>140</v>
      </c>
      <c r="F6585" t="s">
        <v>12559</v>
      </c>
      <c r="G6585" t="s">
        <v>142</v>
      </c>
      <c r="H6585" t="s">
        <v>143</v>
      </c>
      <c r="I6585" t="s">
        <v>135</v>
      </c>
      <c r="J6585" t="s">
        <v>136</v>
      </c>
      <c r="K6585" t="s">
        <v>137</v>
      </c>
      <c r="L6585" t="s">
        <v>18946</v>
      </c>
      <c r="M6585" t="s">
        <v>18947</v>
      </c>
      <c r="N6585">
        <v>2.5552777770000001</v>
      </c>
      <c r="O6585">
        <v>2</v>
      </c>
      <c r="P6585">
        <v>52</v>
      </c>
      <c r="Q6585">
        <v>79</v>
      </c>
      <c r="R6585">
        <v>74</v>
      </c>
      <c r="S6585">
        <v>0</v>
      </c>
      <c r="T6585">
        <v>5</v>
      </c>
      <c r="U6585">
        <v>1</v>
      </c>
      <c r="V6585">
        <v>0</v>
      </c>
      <c r="W6585">
        <v>0.70976265957085094</v>
      </c>
      <c r="X6585">
        <v>23.571494606426871</v>
      </c>
      <c r="Y6585">
        <v>95.841116437364107</v>
      </c>
      <c r="Z6585">
        <v>51.379210392475187</v>
      </c>
      <c r="AA6585">
        <v>0</v>
      </c>
      <c r="AB6585">
        <v>3.9149030180707327</v>
      </c>
      <c r="AC6585">
        <v>204.16050533231498</v>
      </c>
      <c r="AD6585">
        <v>0</v>
      </c>
      <c r="AE6585">
        <v>379.57699244622273</v>
      </c>
    </row>
    <row r="6586" spans="1:31" x14ac:dyDescent="0.25">
      <c r="A6586">
        <v>1821306</v>
      </c>
      <c r="B6586">
        <v>1</v>
      </c>
      <c r="C6586" t="s">
        <v>80</v>
      </c>
      <c r="D6586" t="s">
        <v>97</v>
      </c>
      <c r="E6586" t="s">
        <v>193</v>
      </c>
      <c r="F6586" t="s">
        <v>18948</v>
      </c>
      <c r="G6586" t="s">
        <v>373</v>
      </c>
      <c r="H6586" t="s">
        <v>134</v>
      </c>
      <c r="I6586" t="s">
        <v>135</v>
      </c>
      <c r="J6586" t="s">
        <v>136</v>
      </c>
      <c r="K6586" t="s">
        <v>137</v>
      </c>
      <c r="L6586" t="s">
        <v>18949</v>
      </c>
      <c r="M6586" t="s">
        <v>18950</v>
      </c>
      <c r="N6586">
        <v>1.268888888</v>
      </c>
      <c r="O6586">
        <v>0</v>
      </c>
      <c r="P6586">
        <v>3</v>
      </c>
      <c r="Q6586">
        <v>0</v>
      </c>
      <c r="R6586">
        <v>0</v>
      </c>
      <c r="S6586">
        <v>0</v>
      </c>
      <c r="T6586">
        <v>6</v>
      </c>
      <c r="U6586">
        <v>0</v>
      </c>
      <c r="V6586">
        <v>0</v>
      </c>
      <c r="W6586">
        <v>0</v>
      </c>
      <c r="X6586">
        <v>0.48799018147123663</v>
      </c>
      <c r="Y6586">
        <v>0</v>
      </c>
      <c r="Z6586">
        <v>0</v>
      </c>
      <c r="AA6586">
        <v>0</v>
      </c>
      <c r="AB6586">
        <v>0.34252613996774006</v>
      </c>
      <c r="AC6586">
        <v>0</v>
      </c>
      <c r="AD6586">
        <v>0</v>
      </c>
      <c r="AE6586">
        <v>0.83051632143897669</v>
      </c>
    </row>
    <row r="6587" spans="1:31" x14ac:dyDescent="0.25">
      <c r="A6587">
        <v>1821307</v>
      </c>
      <c r="B6587">
        <v>1</v>
      </c>
      <c r="C6587" t="s">
        <v>80</v>
      </c>
      <c r="D6587" t="s">
        <v>89</v>
      </c>
      <c r="E6587" t="s">
        <v>146</v>
      </c>
      <c r="F6587" t="s">
        <v>18097</v>
      </c>
      <c r="G6587" t="s">
        <v>170</v>
      </c>
      <c r="H6587" t="s">
        <v>143</v>
      </c>
      <c r="I6587" t="s">
        <v>135</v>
      </c>
      <c r="J6587" t="s">
        <v>136</v>
      </c>
      <c r="K6587" t="s">
        <v>137</v>
      </c>
      <c r="L6587" t="s">
        <v>18951</v>
      </c>
      <c r="M6587" t="s">
        <v>18952</v>
      </c>
      <c r="N6587">
        <v>1.1477777769999999</v>
      </c>
      <c r="O6587">
        <v>0</v>
      </c>
      <c r="P6587">
        <v>5</v>
      </c>
      <c r="Q6587">
        <v>0</v>
      </c>
      <c r="R6587">
        <v>4</v>
      </c>
      <c r="S6587">
        <v>4</v>
      </c>
      <c r="T6587">
        <v>1</v>
      </c>
      <c r="U6587">
        <v>0</v>
      </c>
      <c r="V6587">
        <v>0</v>
      </c>
      <c r="W6587">
        <v>0</v>
      </c>
      <c r="X6587">
        <v>8.9318091275537803</v>
      </c>
      <c r="Y6587">
        <v>0</v>
      </c>
      <c r="Z6587">
        <v>1.3528259113709797</v>
      </c>
      <c r="AA6587">
        <v>46.40767606408108</v>
      </c>
      <c r="AB6587">
        <v>3.2599171964400001E-2</v>
      </c>
      <c r="AC6587">
        <v>0</v>
      </c>
      <c r="AD6587">
        <v>0</v>
      </c>
      <c r="AE6587">
        <v>56.724910274970242</v>
      </c>
    </row>
    <row r="6588" spans="1:31" x14ac:dyDescent="0.25">
      <c r="A6588">
        <v>1821309</v>
      </c>
      <c r="B6588">
        <v>1</v>
      </c>
      <c r="C6588" t="s">
        <v>80</v>
      </c>
      <c r="D6588" t="s">
        <v>107</v>
      </c>
      <c r="E6588" t="s">
        <v>146</v>
      </c>
      <c r="F6588" t="s">
        <v>18953</v>
      </c>
      <c r="G6588" t="s">
        <v>142</v>
      </c>
      <c r="H6588" t="s">
        <v>143</v>
      </c>
      <c r="I6588" t="s">
        <v>135</v>
      </c>
      <c r="J6588" t="s">
        <v>136</v>
      </c>
      <c r="K6588" t="s">
        <v>137</v>
      </c>
      <c r="L6588" t="s">
        <v>18954</v>
      </c>
      <c r="M6588" t="s">
        <v>18955</v>
      </c>
      <c r="N6588">
        <v>2.0958333329999999</v>
      </c>
      <c r="O6588">
        <v>0</v>
      </c>
      <c r="P6588">
        <v>477</v>
      </c>
      <c r="Q6588">
        <v>0</v>
      </c>
      <c r="R6588">
        <v>0</v>
      </c>
      <c r="S6588">
        <v>0</v>
      </c>
      <c r="T6588">
        <v>10</v>
      </c>
      <c r="U6588">
        <v>0</v>
      </c>
      <c r="V6588">
        <v>0</v>
      </c>
      <c r="W6588">
        <v>0</v>
      </c>
      <c r="X6588">
        <v>191.71103066654646</v>
      </c>
      <c r="Y6588">
        <v>0</v>
      </c>
      <c r="Z6588">
        <v>0</v>
      </c>
      <c r="AA6588">
        <v>0</v>
      </c>
      <c r="AB6588">
        <v>15.386763888145818</v>
      </c>
      <c r="AC6588">
        <v>0</v>
      </c>
      <c r="AD6588">
        <v>0</v>
      </c>
      <c r="AE6588">
        <v>207.09779455469229</v>
      </c>
    </row>
    <row r="6589" spans="1:31" x14ac:dyDescent="0.25">
      <c r="A6589">
        <v>1821311</v>
      </c>
      <c r="B6589">
        <v>1</v>
      </c>
      <c r="C6589" t="s">
        <v>80</v>
      </c>
      <c r="D6589" t="s">
        <v>83</v>
      </c>
      <c r="E6589" t="s">
        <v>176</v>
      </c>
      <c r="F6589" t="s">
        <v>18956</v>
      </c>
      <c r="G6589" t="s">
        <v>256</v>
      </c>
      <c r="H6589" t="s">
        <v>143</v>
      </c>
      <c r="I6589" t="s">
        <v>135</v>
      </c>
      <c r="J6589" t="s">
        <v>136</v>
      </c>
      <c r="K6589" t="s">
        <v>159</v>
      </c>
      <c r="L6589" t="s">
        <v>18957</v>
      </c>
      <c r="M6589" t="s">
        <v>18958</v>
      </c>
      <c r="N6589">
        <v>0.58111111100000001</v>
      </c>
      <c r="O6589">
        <v>0</v>
      </c>
      <c r="P6589">
        <v>0</v>
      </c>
      <c r="Q6589">
        <v>0</v>
      </c>
      <c r="R6589">
        <v>0</v>
      </c>
      <c r="S6589">
        <v>1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90.984947399061895</v>
      </c>
      <c r="AB6589">
        <v>0</v>
      </c>
      <c r="AC6589">
        <v>0</v>
      </c>
      <c r="AD6589">
        <v>0</v>
      </c>
      <c r="AE6589">
        <v>90.984947399061895</v>
      </c>
    </row>
    <row r="6590" spans="1:31" x14ac:dyDescent="0.25">
      <c r="A6590">
        <v>1821315</v>
      </c>
      <c r="B6590">
        <v>1</v>
      </c>
      <c r="C6590" t="s">
        <v>81</v>
      </c>
      <c r="D6590" t="s">
        <v>112</v>
      </c>
      <c r="E6590" t="s">
        <v>176</v>
      </c>
      <c r="F6590" t="s">
        <v>18959</v>
      </c>
      <c r="G6590" t="s">
        <v>142</v>
      </c>
      <c r="H6590" t="s">
        <v>143</v>
      </c>
      <c r="I6590" t="s">
        <v>135</v>
      </c>
      <c r="J6590" t="s">
        <v>136</v>
      </c>
      <c r="K6590" t="s">
        <v>137</v>
      </c>
      <c r="L6590" t="s">
        <v>18960</v>
      </c>
      <c r="M6590" t="s">
        <v>18961</v>
      </c>
      <c r="N6590">
        <v>5.9725000000000001</v>
      </c>
      <c r="O6590">
        <v>1</v>
      </c>
      <c r="P6590">
        <v>43</v>
      </c>
      <c r="Q6590">
        <v>15</v>
      </c>
      <c r="R6590">
        <v>41</v>
      </c>
      <c r="S6590">
        <v>6</v>
      </c>
      <c r="T6590">
        <v>3</v>
      </c>
      <c r="U6590">
        <v>1</v>
      </c>
      <c r="V6590">
        <v>0</v>
      </c>
      <c r="W6590">
        <v>0.6004412402109528</v>
      </c>
      <c r="X6590">
        <v>23.167667120700269</v>
      </c>
      <c r="Y6590">
        <v>330.74961154595536</v>
      </c>
      <c r="Z6590">
        <v>76.127769546460797</v>
      </c>
      <c r="AA6590">
        <v>48.28441111902692</v>
      </c>
      <c r="AB6590">
        <v>45.174151692614082</v>
      </c>
      <c r="AC6590">
        <v>198.53924829579742</v>
      </c>
      <c r="AD6590">
        <v>0</v>
      </c>
      <c r="AE6590">
        <v>722.64330056076574</v>
      </c>
    </row>
    <row r="6591" spans="1:31" x14ac:dyDescent="0.25">
      <c r="A6591">
        <v>1821319</v>
      </c>
      <c r="B6591">
        <v>1</v>
      </c>
      <c r="C6591" t="s">
        <v>81</v>
      </c>
      <c r="D6591" t="s">
        <v>120</v>
      </c>
      <c r="E6591" t="s">
        <v>146</v>
      </c>
      <c r="F6591" t="s">
        <v>18962</v>
      </c>
      <c r="G6591" t="s">
        <v>142</v>
      </c>
      <c r="H6591" t="s">
        <v>143</v>
      </c>
      <c r="I6591" t="s">
        <v>135</v>
      </c>
      <c r="J6591" t="s">
        <v>136</v>
      </c>
      <c r="K6591" t="s">
        <v>137</v>
      </c>
      <c r="L6591" t="s">
        <v>18963</v>
      </c>
      <c r="M6591" t="s">
        <v>18964</v>
      </c>
      <c r="N6591">
        <v>0.81861111099999995</v>
      </c>
      <c r="O6591">
        <v>0</v>
      </c>
      <c r="P6591">
        <v>273</v>
      </c>
      <c r="Q6591">
        <v>0</v>
      </c>
      <c r="R6591">
        <v>5</v>
      </c>
      <c r="S6591">
        <v>1</v>
      </c>
      <c r="T6591">
        <v>55</v>
      </c>
      <c r="U6591">
        <v>2</v>
      </c>
      <c r="V6591">
        <v>1</v>
      </c>
      <c r="W6591">
        <v>0</v>
      </c>
      <c r="X6591">
        <v>39.849443917290863</v>
      </c>
      <c r="Y6591">
        <v>0</v>
      </c>
      <c r="Z6591">
        <v>2.0837101625576997</v>
      </c>
      <c r="AA6591">
        <v>6.3040324953177338</v>
      </c>
      <c r="AB6591">
        <v>14.514361426264385</v>
      </c>
      <c r="AC6591">
        <v>60.781124863036624</v>
      </c>
      <c r="AD6591">
        <v>0.1557639618262025</v>
      </c>
      <c r="AE6591">
        <v>123.68843682629351</v>
      </c>
    </row>
    <row r="6592" spans="1:31" x14ac:dyDescent="0.25">
      <c r="A6592">
        <v>1821322</v>
      </c>
      <c r="B6592">
        <v>1</v>
      </c>
      <c r="C6592" t="s">
        <v>80</v>
      </c>
      <c r="D6592" t="s">
        <v>110</v>
      </c>
      <c r="E6592" t="s">
        <v>176</v>
      </c>
      <c r="F6592" t="s">
        <v>18965</v>
      </c>
      <c r="G6592" t="s">
        <v>256</v>
      </c>
      <c r="H6592" t="s">
        <v>143</v>
      </c>
      <c r="I6592" t="s">
        <v>135</v>
      </c>
      <c r="J6592" t="s">
        <v>136</v>
      </c>
      <c r="K6592" t="s">
        <v>159</v>
      </c>
      <c r="L6592" t="s">
        <v>18966</v>
      </c>
      <c r="M6592" t="s">
        <v>18967</v>
      </c>
      <c r="N6592">
        <v>1.2811250000000001</v>
      </c>
      <c r="O6592">
        <v>0</v>
      </c>
      <c r="P6592">
        <v>2492</v>
      </c>
      <c r="Q6592">
        <v>0</v>
      </c>
      <c r="R6592">
        <v>0</v>
      </c>
      <c r="S6592">
        <v>0</v>
      </c>
      <c r="T6592">
        <v>889</v>
      </c>
      <c r="U6592">
        <v>0</v>
      </c>
      <c r="V6592">
        <v>3</v>
      </c>
      <c r="W6592">
        <v>0</v>
      </c>
      <c r="X6592">
        <v>901.99547995048886</v>
      </c>
      <c r="Y6592">
        <v>0</v>
      </c>
      <c r="Z6592">
        <v>0</v>
      </c>
      <c r="AA6592">
        <v>0</v>
      </c>
      <c r="AB6592">
        <v>645.52835240241257</v>
      </c>
      <c r="AC6592">
        <v>0</v>
      </c>
      <c r="AD6592">
        <v>12.468910885790233</v>
      </c>
      <c r="AE6592">
        <v>1559.9927432386917</v>
      </c>
    </row>
    <row r="6593" spans="1:31" x14ac:dyDescent="0.25">
      <c r="A6593">
        <v>1821325</v>
      </c>
      <c r="B6593">
        <v>1</v>
      </c>
      <c r="C6593" t="s">
        <v>80</v>
      </c>
      <c r="D6593" t="s">
        <v>93</v>
      </c>
      <c r="E6593" t="s">
        <v>146</v>
      </c>
      <c r="F6593" t="s">
        <v>18968</v>
      </c>
      <c r="G6593" t="s">
        <v>263</v>
      </c>
      <c r="H6593" t="s">
        <v>143</v>
      </c>
      <c r="I6593" t="s">
        <v>135</v>
      </c>
      <c r="J6593" t="s">
        <v>136</v>
      </c>
      <c r="K6593" t="s">
        <v>159</v>
      </c>
      <c r="L6593" t="s">
        <v>18969</v>
      </c>
      <c r="M6593" t="s">
        <v>18970</v>
      </c>
      <c r="N6593">
        <v>2.6013888879999998</v>
      </c>
      <c r="O6593">
        <v>0</v>
      </c>
      <c r="P6593">
        <v>984</v>
      </c>
      <c r="Q6593">
        <v>0</v>
      </c>
      <c r="R6593">
        <v>37</v>
      </c>
      <c r="S6593">
        <v>0</v>
      </c>
      <c r="T6593">
        <v>67</v>
      </c>
      <c r="U6593">
        <v>0</v>
      </c>
      <c r="V6593">
        <v>0</v>
      </c>
      <c r="W6593">
        <v>0</v>
      </c>
      <c r="X6593">
        <v>521.5938906308179</v>
      </c>
      <c r="Y6593">
        <v>0</v>
      </c>
      <c r="Z6593">
        <v>154.67373455852049</v>
      </c>
      <c r="AA6593">
        <v>0</v>
      </c>
      <c r="AB6593">
        <v>59.195214167214779</v>
      </c>
      <c r="AC6593">
        <v>0</v>
      </c>
      <c r="AD6593">
        <v>0</v>
      </c>
      <c r="AE6593">
        <v>735.4628393565531</v>
      </c>
    </row>
    <row r="6594" spans="1:31" x14ac:dyDescent="0.25">
      <c r="A6594">
        <v>1821327</v>
      </c>
      <c r="B6594">
        <v>1</v>
      </c>
      <c r="C6594" t="s">
        <v>80</v>
      </c>
      <c r="D6594" t="s">
        <v>85</v>
      </c>
      <c r="E6594" t="s">
        <v>193</v>
      </c>
      <c r="F6594" t="s">
        <v>18971</v>
      </c>
      <c r="G6594" t="s">
        <v>373</v>
      </c>
      <c r="H6594" t="s">
        <v>134</v>
      </c>
      <c r="I6594" t="s">
        <v>135</v>
      </c>
      <c r="J6594" t="s">
        <v>136</v>
      </c>
      <c r="K6594" t="s">
        <v>137</v>
      </c>
      <c r="L6594" t="s">
        <v>18972</v>
      </c>
      <c r="M6594" t="s">
        <v>18973</v>
      </c>
      <c r="N6594">
        <v>2.5983333329999998</v>
      </c>
      <c r="O6594">
        <v>0</v>
      </c>
      <c r="P6594">
        <v>5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2.6398579205349053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2.6398579205349053</v>
      </c>
    </row>
    <row r="6595" spans="1:31" x14ac:dyDescent="0.25">
      <c r="A6595">
        <v>1821328</v>
      </c>
      <c r="B6595">
        <v>1</v>
      </c>
      <c r="C6595" t="s">
        <v>81</v>
      </c>
      <c r="D6595" t="s">
        <v>118</v>
      </c>
      <c r="E6595" t="s">
        <v>146</v>
      </c>
      <c r="F6595" t="s">
        <v>18974</v>
      </c>
      <c r="G6595" t="s">
        <v>263</v>
      </c>
      <c r="H6595" t="s">
        <v>143</v>
      </c>
      <c r="I6595" t="s">
        <v>135</v>
      </c>
      <c r="J6595" t="s">
        <v>136</v>
      </c>
      <c r="K6595" t="s">
        <v>159</v>
      </c>
      <c r="L6595" t="s">
        <v>18975</v>
      </c>
      <c r="M6595" t="s">
        <v>18976</v>
      </c>
      <c r="N6595">
        <v>1.9134222219999999</v>
      </c>
      <c r="O6595">
        <v>0</v>
      </c>
      <c r="P6595">
        <v>160</v>
      </c>
      <c r="Q6595">
        <v>0</v>
      </c>
      <c r="R6595">
        <v>8</v>
      </c>
      <c r="S6595">
        <v>0</v>
      </c>
      <c r="T6595">
        <v>199</v>
      </c>
      <c r="U6595">
        <v>0</v>
      </c>
      <c r="V6595">
        <v>3</v>
      </c>
      <c r="W6595">
        <v>0</v>
      </c>
      <c r="X6595">
        <v>61.971774113693428</v>
      </c>
      <c r="Y6595">
        <v>0</v>
      </c>
      <c r="Z6595">
        <v>0.78880081942772518</v>
      </c>
      <c r="AA6595">
        <v>0</v>
      </c>
      <c r="AB6595">
        <v>93.58844438632913</v>
      </c>
      <c r="AC6595">
        <v>0</v>
      </c>
      <c r="AD6595">
        <v>12.232410866796071</v>
      </c>
      <c r="AE6595">
        <v>168.58143018624637</v>
      </c>
    </row>
    <row r="6596" spans="1:31" x14ac:dyDescent="0.25">
      <c r="A6596">
        <v>1821329</v>
      </c>
      <c r="B6596">
        <v>1</v>
      </c>
      <c r="C6596" t="s">
        <v>80</v>
      </c>
      <c r="D6596" t="s">
        <v>87</v>
      </c>
      <c r="E6596" t="s">
        <v>193</v>
      </c>
      <c r="F6596" t="s">
        <v>18977</v>
      </c>
      <c r="G6596" t="s">
        <v>826</v>
      </c>
      <c r="H6596" t="s">
        <v>134</v>
      </c>
      <c r="I6596" t="s">
        <v>135</v>
      </c>
      <c r="J6596" t="s">
        <v>136</v>
      </c>
      <c r="K6596" t="s">
        <v>137</v>
      </c>
      <c r="L6596" t="s">
        <v>18978</v>
      </c>
      <c r="M6596" t="s">
        <v>18979</v>
      </c>
      <c r="N6596">
        <v>2.5388888879999998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7.9836288580491299</v>
      </c>
      <c r="AC6596">
        <v>0</v>
      </c>
      <c r="AD6596">
        <v>0</v>
      </c>
      <c r="AE6596">
        <v>7.9836288580491299</v>
      </c>
    </row>
    <row r="6597" spans="1:31" x14ac:dyDescent="0.25">
      <c r="A6597">
        <v>1821330</v>
      </c>
      <c r="B6597">
        <v>1</v>
      </c>
      <c r="C6597" t="s">
        <v>80</v>
      </c>
      <c r="D6597" t="s">
        <v>83</v>
      </c>
      <c r="E6597" t="s">
        <v>131</v>
      </c>
      <c r="F6597" t="s">
        <v>18980</v>
      </c>
      <c r="G6597" t="s">
        <v>133</v>
      </c>
      <c r="H6597" t="s">
        <v>134</v>
      </c>
      <c r="I6597" t="s">
        <v>135</v>
      </c>
      <c r="J6597" t="s">
        <v>136</v>
      </c>
      <c r="K6597" t="s">
        <v>137</v>
      </c>
      <c r="L6597" t="s">
        <v>18981</v>
      </c>
      <c r="M6597" t="s">
        <v>18982</v>
      </c>
      <c r="N6597">
        <v>5.784166666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1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5.2989124542113712</v>
      </c>
      <c r="AC6597">
        <v>0</v>
      </c>
      <c r="AD6597">
        <v>0</v>
      </c>
      <c r="AE6597">
        <v>5.2989124542113712</v>
      </c>
    </row>
    <row r="6598" spans="1:31" x14ac:dyDescent="0.25">
      <c r="A6598">
        <v>1821331</v>
      </c>
      <c r="B6598">
        <v>1</v>
      </c>
      <c r="C6598" t="s">
        <v>80</v>
      </c>
      <c r="D6598" t="s">
        <v>105</v>
      </c>
      <c r="E6598" t="s">
        <v>291</v>
      </c>
      <c r="F6598" t="s">
        <v>18983</v>
      </c>
      <c r="G6598" t="s">
        <v>256</v>
      </c>
      <c r="H6598" t="s">
        <v>134</v>
      </c>
      <c r="I6598" t="s">
        <v>135</v>
      </c>
      <c r="J6598" t="s">
        <v>136</v>
      </c>
      <c r="K6598" t="s">
        <v>159</v>
      </c>
      <c r="L6598" t="s">
        <v>18984</v>
      </c>
      <c r="M6598" t="s">
        <v>18985</v>
      </c>
      <c r="N6598">
        <v>8.1135111109999993</v>
      </c>
      <c r="O6598">
        <v>0</v>
      </c>
      <c r="P6598">
        <v>85</v>
      </c>
      <c r="Q6598">
        <v>0</v>
      </c>
      <c r="R6598">
        <v>6</v>
      </c>
      <c r="S6598">
        <v>0</v>
      </c>
      <c r="T6598">
        <v>9</v>
      </c>
      <c r="U6598">
        <v>0</v>
      </c>
      <c r="V6598">
        <v>0</v>
      </c>
      <c r="W6598">
        <v>0</v>
      </c>
      <c r="X6598">
        <v>146.57285348399805</v>
      </c>
      <c r="Y6598">
        <v>0</v>
      </c>
      <c r="Z6598">
        <v>2.8537661936316163</v>
      </c>
      <c r="AA6598">
        <v>0</v>
      </c>
      <c r="AB6598">
        <v>22.316690402316759</v>
      </c>
      <c r="AC6598">
        <v>0</v>
      </c>
      <c r="AD6598">
        <v>0</v>
      </c>
      <c r="AE6598">
        <v>171.74331007994644</v>
      </c>
    </row>
    <row r="6599" spans="1:31" x14ac:dyDescent="0.25">
      <c r="A6599">
        <v>1821334</v>
      </c>
      <c r="B6599">
        <v>1</v>
      </c>
      <c r="C6599" t="s">
        <v>80</v>
      </c>
      <c r="D6599" t="s">
        <v>101</v>
      </c>
      <c r="E6599" t="s">
        <v>291</v>
      </c>
      <c r="F6599" t="s">
        <v>7315</v>
      </c>
      <c r="G6599" t="s">
        <v>256</v>
      </c>
      <c r="H6599" t="s">
        <v>134</v>
      </c>
      <c r="I6599" t="s">
        <v>135</v>
      </c>
      <c r="J6599" t="s">
        <v>136</v>
      </c>
      <c r="K6599" t="s">
        <v>159</v>
      </c>
      <c r="L6599" t="s">
        <v>18986</v>
      </c>
      <c r="M6599" t="s">
        <v>18987</v>
      </c>
      <c r="N6599">
        <v>8.677102777</v>
      </c>
      <c r="O6599">
        <v>0</v>
      </c>
      <c r="P6599">
        <v>33</v>
      </c>
      <c r="Q6599">
        <v>1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104.92580896636298</v>
      </c>
      <c r="Y6599">
        <v>6.509152184881942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111.43496115124492</v>
      </c>
    </row>
    <row r="6600" spans="1:31" x14ac:dyDescent="0.25">
      <c r="A6600">
        <v>1821335</v>
      </c>
      <c r="B6600">
        <v>1</v>
      </c>
      <c r="C6600" t="s">
        <v>80</v>
      </c>
      <c r="D6600" t="s">
        <v>93</v>
      </c>
      <c r="E6600" t="s">
        <v>131</v>
      </c>
      <c r="F6600" t="s">
        <v>18988</v>
      </c>
      <c r="G6600" t="s">
        <v>279</v>
      </c>
      <c r="H6600" t="s">
        <v>134</v>
      </c>
      <c r="I6600" t="s">
        <v>135</v>
      </c>
      <c r="J6600" t="s">
        <v>136</v>
      </c>
      <c r="K6600" t="s">
        <v>137</v>
      </c>
      <c r="L6600" t="s">
        <v>18989</v>
      </c>
      <c r="M6600" t="s">
        <v>18990</v>
      </c>
      <c r="N6600">
        <v>10.238333333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1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2.7663975891757961</v>
      </c>
      <c r="AC6600">
        <v>0</v>
      </c>
      <c r="AD6600">
        <v>0</v>
      </c>
      <c r="AE6600">
        <v>2.7663975891757961</v>
      </c>
    </row>
    <row r="6601" spans="1:31" x14ac:dyDescent="0.25">
      <c r="A6601">
        <v>1821336</v>
      </c>
      <c r="B6601">
        <v>1</v>
      </c>
      <c r="C6601" t="s">
        <v>80</v>
      </c>
      <c r="D6601" t="s">
        <v>107</v>
      </c>
      <c r="E6601" t="s">
        <v>291</v>
      </c>
      <c r="F6601" t="s">
        <v>18991</v>
      </c>
      <c r="G6601" t="s">
        <v>424</v>
      </c>
      <c r="H6601" t="s">
        <v>134</v>
      </c>
      <c r="I6601" t="s">
        <v>135</v>
      </c>
      <c r="J6601" t="s">
        <v>136</v>
      </c>
      <c r="K6601" t="s">
        <v>137</v>
      </c>
      <c r="L6601" t="s">
        <v>18992</v>
      </c>
      <c r="M6601" t="s">
        <v>18993</v>
      </c>
      <c r="N6601">
        <v>1.8438888879999999</v>
      </c>
      <c r="O6601">
        <v>0</v>
      </c>
      <c r="P6601">
        <v>127</v>
      </c>
      <c r="Q6601">
        <v>0</v>
      </c>
      <c r="R6601">
        <v>0</v>
      </c>
      <c r="S6601">
        <v>0</v>
      </c>
      <c r="T6601">
        <v>4</v>
      </c>
      <c r="U6601">
        <v>0</v>
      </c>
      <c r="V6601">
        <v>0</v>
      </c>
      <c r="W6601">
        <v>0</v>
      </c>
      <c r="X6601">
        <v>22.373471314741842</v>
      </c>
      <c r="Y6601">
        <v>0</v>
      </c>
      <c r="Z6601">
        <v>0</v>
      </c>
      <c r="AA6601">
        <v>0</v>
      </c>
      <c r="AB6601">
        <v>0.14578505303747002</v>
      </c>
      <c r="AC6601">
        <v>0</v>
      </c>
      <c r="AD6601">
        <v>0</v>
      </c>
      <c r="AE6601">
        <v>22.519256367779313</v>
      </c>
    </row>
    <row r="6602" spans="1:31" x14ac:dyDescent="0.25">
      <c r="A6602">
        <v>1821337</v>
      </c>
      <c r="B6602">
        <v>1</v>
      </c>
      <c r="C6602" t="s">
        <v>80</v>
      </c>
      <c r="D6602" t="s">
        <v>83</v>
      </c>
      <c r="E6602" t="s">
        <v>146</v>
      </c>
      <c r="F6602" t="s">
        <v>18994</v>
      </c>
      <c r="G6602" t="s">
        <v>256</v>
      </c>
      <c r="H6602" t="s">
        <v>143</v>
      </c>
      <c r="I6602" t="s">
        <v>135</v>
      </c>
      <c r="J6602" t="s">
        <v>136</v>
      </c>
      <c r="K6602" t="s">
        <v>159</v>
      </c>
      <c r="L6602" t="s">
        <v>18995</v>
      </c>
      <c r="M6602" t="s">
        <v>18996</v>
      </c>
      <c r="N6602">
        <v>2.3804666659999998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26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53.509175475688693</v>
      </c>
      <c r="AC6602">
        <v>0</v>
      </c>
      <c r="AD6602">
        <v>0</v>
      </c>
      <c r="AE6602">
        <v>53.509175475688693</v>
      </c>
    </row>
    <row r="6603" spans="1:31" x14ac:dyDescent="0.25">
      <c r="A6603">
        <v>1821338</v>
      </c>
      <c r="B6603">
        <v>1</v>
      </c>
      <c r="C6603" t="s">
        <v>80</v>
      </c>
      <c r="D6603" t="s">
        <v>93</v>
      </c>
      <c r="E6603" t="s">
        <v>131</v>
      </c>
      <c r="F6603" t="s">
        <v>18997</v>
      </c>
      <c r="G6603" t="s">
        <v>231</v>
      </c>
      <c r="H6603" t="s">
        <v>134</v>
      </c>
      <c r="I6603" t="s">
        <v>135</v>
      </c>
      <c r="J6603" t="s">
        <v>136</v>
      </c>
      <c r="K6603" t="s">
        <v>137</v>
      </c>
      <c r="L6603" t="s">
        <v>18998</v>
      </c>
      <c r="M6603" t="s">
        <v>18999</v>
      </c>
      <c r="N6603">
        <v>1.105555555</v>
      </c>
      <c r="O6603">
        <v>0</v>
      </c>
      <c r="P6603">
        <v>2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0.49763905384032675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0.49763905384032675</v>
      </c>
    </row>
    <row r="6604" spans="1:31" x14ac:dyDescent="0.25">
      <c r="A6604">
        <v>1821339</v>
      </c>
      <c r="B6604">
        <v>1</v>
      </c>
      <c r="C6604" t="s">
        <v>80</v>
      </c>
      <c r="D6604" t="s">
        <v>93</v>
      </c>
      <c r="E6604" t="s">
        <v>193</v>
      </c>
      <c r="F6604" t="s">
        <v>7711</v>
      </c>
      <c r="G6604" t="s">
        <v>235</v>
      </c>
      <c r="H6604" t="s">
        <v>134</v>
      </c>
      <c r="I6604" t="s">
        <v>135</v>
      </c>
      <c r="J6604" t="s">
        <v>136</v>
      </c>
      <c r="K6604" t="s">
        <v>137</v>
      </c>
      <c r="L6604" t="s">
        <v>19000</v>
      </c>
      <c r="M6604" t="s">
        <v>19001</v>
      </c>
      <c r="N6604">
        <v>3.8261111109999999</v>
      </c>
      <c r="O6604">
        <v>0</v>
      </c>
      <c r="P6604">
        <v>0</v>
      </c>
      <c r="Q6604">
        <v>0</v>
      </c>
      <c r="R6604">
        <v>4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4.1249954734959733</v>
      </c>
      <c r="AA6604">
        <v>0</v>
      </c>
      <c r="AB6604">
        <v>0</v>
      </c>
      <c r="AC6604">
        <v>0</v>
      </c>
      <c r="AD6604">
        <v>0</v>
      </c>
      <c r="AE6604">
        <v>4.1249954734959733</v>
      </c>
    </row>
    <row r="6605" spans="1:31" x14ac:dyDescent="0.25">
      <c r="A6605">
        <v>1821344</v>
      </c>
      <c r="B6605">
        <v>1</v>
      </c>
      <c r="C6605" t="s">
        <v>80</v>
      </c>
      <c r="D6605" t="s">
        <v>106</v>
      </c>
      <c r="E6605" t="s">
        <v>131</v>
      </c>
      <c r="F6605" t="s">
        <v>19002</v>
      </c>
      <c r="G6605" t="s">
        <v>209</v>
      </c>
      <c r="H6605" t="s">
        <v>134</v>
      </c>
      <c r="I6605" t="s">
        <v>135</v>
      </c>
      <c r="J6605" t="s">
        <v>136</v>
      </c>
      <c r="K6605" t="s">
        <v>137</v>
      </c>
      <c r="L6605" t="s">
        <v>19003</v>
      </c>
      <c r="M6605" t="s">
        <v>19004</v>
      </c>
      <c r="N6605">
        <v>2.79</v>
      </c>
      <c r="O6605">
        <v>0</v>
      </c>
      <c r="P6605">
        <v>0</v>
      </c>
      <c r="Q6605">
        <v>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</row>
    <row r="6606" spans="1:31" x14ac:dyDescent="0.25">
      <c r="A6606">
        <v>1821345</v>
      </c>
      <c r="B6606">
        <v>1</v>
      </c>
      <c r="C6606" t="s">
        <v>80</v>
      </c>
      <c r="D6606" t="s">
        <v>92</v>
      </c>
      <c r="E6606" t="s">
        <v>131</v>
      </c>
      <c r="F6606" t="s">
        <v>19005</v>
      </c>
      <c r="G6606" t="s">
        <v>231</v>
      </c>
      <c r="H6606" t="s">
        <v>134</v>
      </c>
      <c r="I6606" t="s">
        <v>135</v>
      </c>
      <c r="J6606" t="s">
        <v>136</v>
      </c>
      <c r="K6606" t="s">
        <v>137</v>
      </c>
      <c r="L6606" t="s">
        <v>19006</v>
      </c>
      <c r="M6606" t="s">
        <v>19007</v>
      </c>
      <c r="N6606">
        <v>2.6047222219999999</v>
      </c>
      <c r="O6606">
        <v>0</v>
      </c>
      <c r="P6606">
        <v>2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0.13290888730730946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0.13290888730730946</v>
      </c>
    </row>
    <row r="6607" spans="1:31" x14ac:dyDescent="0.25">
      <c r="A6607">
        <v>1821347</v>
      </c>
      <c r="B6607">
        <v>1</v>
      </c>
      <c r="C6607" t="s">
        <v>80</v>
      </c>
      <c r="D6607" t="s">
        <v>83</v>
      </c>
      <c r="E6607" t="s">
        <v>193</v>
      </c>
      <c r="F6607" t="s">
        <v>19008</v>
      </c>
      <c r="G6607" t="s">
        <v>373</v>
      </c>
      <c r="H6607" t="s">
        <v>134</v>
      </c>
      <c r="I6607" t="s">
        <v>135</v>
      </c>
      <c r="J6607" t="s">
        <v>136</v>
      </c>
      <c r="K6607" t="s">
        <v>137</v>
      </c>
      <c r="L6607" t="s">
        <v>19009</v>
      </c>
      <c r="M6607" t="s">
        <v>19010</v>
      </c>
      <c r="N6607">
        <v>1.1775</v>
      </c>
      <c r="O6607">
        <v>0</v>
      </c>
      <c r="P6607">
        <v>72</v>
      </c>
      <c r="Q6607">
        <v>0</v>
      </c>
      <c r="R6607">
        <v>0</v>
      </c>
      <c r="S6607">
        <v>0</v>
      </c>
      <c r="T6607">
        <v>36</v>
      </c>
      <c r="U6607">
        <v>0</v>
      </c>
      <c r="V6607">
        <v>0</v>
      </c>
      <c r="W6607">
        <v>0</v>
      </c>
      <c r="X6607">
        <v>21.818197253344252</v>
      </c>
      <c r="Y6607">
        <v>0</v>
      </c>
      <c r="Z6607">
        <v>0</v>
      </c>
      <c r="AA6607">
        <v>0</v>
      </c>
      <c r="AB6607">
        <v>16.222883229048993</v>
      </c>
      <c r="AC6607">
        <v>0</v>
      </c>
      <c r="AD6607">
        <v>0</v>
      </c>
      <c r="AE6607">
        <v>38.041080482393241</v>
      </c>
    </row>
    <row r="6608" spans="1:31" x14ac:dyDescent="0.25">
      <c r="A6608">
        <v>1821348</v>
      </c>
      <c r="B6608">
        <v>1</v>
      </c>
      <c r="C6608" t="s">
        <v>80</v>
      </c>
      <c r="D6608" t="s">
        <v>92</v>
      </c>
      <c r="E6608" t="s">
        <v>140</v>
      </c>
      <c r="F6608" t="s">
        <v>19011</v>
      </c>
      <c r="G6608" t="s">
        <v>142</v>
      </c>
      <c r="H6608" t="s">
        <v>143</v>
      </c>
      <c r="I6608" t="s">
        <v>135</v>
      </c>
      <c r="J6608" t="s">
        <v>136</v>
      </c>
      <c r="K6608" t="s">
        <v>137</v>
      </c>
      <c r="L6608" t="s">
        <v>19012</v>
      </c>
      <c r="M6608" t="s">
        <v>19013</v>
      </c>
      <c r="N6608">
        <v>0.99611111100000005</v>
      </c>
      <c r="O6608">
        <v>0</v>
      </c>
      <c r="P6608">
        <v>659</v>
      </c>
      <c r="Q6608">
        <v>0</v>
      </c>
      <c r="R6608">
        <v>6</v>
      </c>
      <c r="S6608">
        <v>1</v>
      </c>
      <c r="T6608">
        <v>47</v>
      </c>
      <c r="U6608">
        <v>0</v>
      </c>
      <c r="V6608">
        <v>1</v>
      </c>
      <c r="W6608">
        <v>0</v>
      </c>
      <c r="X6608">
        <v>109.89382603462791</v>
      </c>
      <c r="Y6608">
        <v>0</v>
      </c>
      <c r="Z6608">
        <v>1.426036249964</v>
      </c>
      <c r="AA6608">
        <v>9.4114503549296664</v>
      </c>
      <c r="AB6608">
        <v>20.285310454501719</v>
      </c>
      <c r="AC6608">
        <v>0</v>
      </c>
      <c r="AD6608">
        <v>3.2450616875250005E-4</v>
      </c>
      <c r="AE6608">
        <v>141.01694760019205</v>
      </c>
    </row>
    <row r="6609" spans="1:31" x14ac:dyDescent="0.25">
      <c r="A6609">
        <v>1821349</v>
      </c>
      <c r="B6609">
        <v>1</v>
      </c>
      <c r="C6609" t="s">
        <v>81</v>
      </c>
      <c r="D6609" t="s">
        <v>113</v>
      </c>
      <c r="E6609" t="s">
        <v>193</v>
      </c>
      <c r="F6609" t="s">
        <v>19014</v>
      </c>
      <c r="G6609" t="s">
        <v>235</v>
      </c>
      <c r="H6609" t="s">
        <v>134</v>
      </c>
      <c r="I6609" t="s">
        <v>135</v>
      </c>
      <c r="J6609" t="s">
        <v>136</v>
      </c>
      <c r="K6609" t="s">
        <v>137</v>
      </c>
      <c r="L6609" t="s">
        <v>19015</v>
      </c>
      <c r="M6609" t="s">
        <v>19016</v>
      </c>
      <c r="N6609">
        <v>0.74027777699999997</v>
      </c>
      <c r="O6609">
        <v>0</v>
      </c>
      <c r="P6609">
        <v>20</v>
      </c>
      <c r="Q6609">
        <v>0</v>
      </c>
      <c r="R6609">
        <v>3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3.9543411753338549</v>
      </c>
      <c r="Y6609">
        <v>0</v>
      </c>
      <c r="Z6609">
        <v>0.35584799566220671</v>
      </c>
      <c r="AA6609">
        <v>0</v>
      </c>
      <c r="AB6609">
        <v>0</v>
      </c>
      <c r="AC6609">
        <v>0</v>
      </c>
      <c r="AD6609">
        <v>0</v>
      </c>
      <c r="AE6609">
        <v>4.3101891709960611</v>
      </c>
    </row>
    <row r="6610" spans="1:31" x14ac:dyDescent="0.25">
      <c r="A6610">
        <v>1821351</v>
      </c>
      <c r="B6610">
        <v>1</v>
      </c>
      <c r="C6610" t="s">
        <v>80</v>
      </c>
      <c r="D6610" t="s">
        <v>89</v>
      </c>
      <c r="E6610" t="s">
        <v>326</v>
      </c>
      <c r="F6610" t="s">
        <v>19017</v>
      </c>
      <c r="G6610" t="s">
        <v>1943</v>
      </c>
      <c r="H6610" t="s">
        <v>134</v>
      </c>
      <c r="I6610" t="s">
        <v>135</v>
      </c>
      <c r="J6610" t="s">
        <v>136</v>
      </c>
      <c r="K6610" t="s">
        <v>137</v>
      </c>
      <c r="L6610" t="s">
        <v>19018</v>
      </c>
      <c r="M6610" t="s">
        <v>19019</v>
      </c>
      <c r="N6610">
        <v>3.9383333330000001</v>
      </c>
      <c r="O6610">
        <v>0</v>
      </c>
      <c r="P6610">
        <v>2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4.7317822053754384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4.7317822053754384</v>
      </c>
    </row>
    <row r="6611" spans="1:31" x14ac:dyDescent="0.25">
      <c r="A6611">
        <v>1821353</v>
      </c>
      <c r="B6611">
        <v>1</v>
      </c>
      <c r="C6611" t="s">
        <v>81</v>
      </c>
      <c r="D6611" t="s">
        <v>127</v>
      </c>
      <c r="E6611" t="s">
        <v>140</v>
      </c>
      <c r="F6611" t="s">
        <v>19020</v>
      </c>
      <c r="G6611" t="s">
        <v>256</v>
      </c>
      <c r="H6611" t="s">
        <v>143</v>
      </c>
      <c r="I6611" t="s">
        <v>135</v>
      </c>
      <c r="J6611" t="s">
        <v>136</v>
      </c>
      <c r="K6611" t="s">
        <v>159</v>
      </c>
      <c r="L6611" t="s">
        <v>19021</v>
      </c>
      <c r="M6611" t="s">
        <v>19022</v>
      </c>
      <c r="N6611">
        <v>3.3949111109999999</v>
      </c>
      <c r="O6611">
        <v>6</v>
      </c>
      <c r="P6611">
        <v>3</v>
      </c>
      <c r="Q6611">
        <v>240</v>
      </c>
      <c r="R6611">
        <v>36</v>
      </c>
      <c r="S6611">
        <v>10</v>
      </c>
      <c r="T6611">
        <v>2</v>
      </c>
      <c r="U6611">
        <v>0</v>
      </c>
      <c r="V6611">
        <v>0</v>
      </c>
      <c r="W6611">
        <v>10.1543449581769</v>
      </c>
      <c r="X6611">
        <v>6.2867808722538303</v>
      </c>
      <c r="Y6611">
        <v>885.69944205698744</v>
      </c>
      <c r="Z6611">
        <v>47.67242492822529</v>
      </c>
      <c r="AA6611">
        <v>54.478777128042225</v>
      </c>
      <c r="AB6611">
        <v>0.18655846328394335</v>
      </c>
      <c r="AC6611">
        <v>0</v>
      </c>
      <c r="AD6611">
        <v>0</v>
      </c>
      <c r="AE6611">
        <v>1004.4783284069696</v>
      </c>
    </row>
    <row r="6612" spans="1:31" x14ac:dyDescent="0.25">
      <c r="A6612">
        <v>1821354</v>
      </c>
      <c r="B6612">
        <v>1</v>
      </c>
      <c r="C6612" t="s">
        <v>80</v>
      </c>
      <c r="D6612" t="s">
        <v>110</v>
      </c>
      <c r="E6612" t="s">
        <v>131</v>
      </c>
      <c r="F6612" t="s">
        <v>19023</v>
      </c>
      <c r="G6612" t="s">
        <v>231</v>
      </c>
      <c r="H6612" t="s">
        <v>134</v>
      </c>
      <c r="I6612" t="s">
        <v>135</v>
      </c>
      <c r="J6612" t="s">
        <v>136</v>
      </c>
      <c r="K6612" t="s">
        <v>137</v>
      </c>
      <c r="L6612" t="s">
        <v>19024</v>
      </c>
      <c r="M6612" t="s">
        <v>19025</v>
      </c>
      <c r="N6612">
        <v>2.1291666660000002</v>
      </c>
      <c r="O6612">
        <v>0</v>
      </c>
      <c r="P6612">
        <v>1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0.91832902261117499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0.91832902261117499</v>
      </c>
    </row>
    <row r="6613" spans="1:31" x14ac:dyDescent="0.25">
      <c r="A6613">
        <v>1821361</v>
      </c>
      <c r="B6613">
        <v>1</v>
      </c>
      <c r="C6613" t="s">
        <v>80</v>
      </c>
      <c r="D6613" t="s">
        <v>103</v>
      </c>
      <c r="E6613" t="s">
        <v>339</v>
      </c>
      <c r="F6613" t="s">
        <v>2388</v>
      </c>
      <c r="G6613" t="s">
        <v>142</v>
      </c>
      <c r="H6613" t="s">
        <v>143</v>
      </c>
      <c r="I6613" t="s">
        <v>135</v>
      </c>
      <c r="J6613" t="s">
        <v>136</v>
      </c>
      <c r="K6613" t="s">
        <v>137</v>
      </c>
      <c r="L6613" t="s">
        <v>19026</v>
      </c>
      <c r="M6613" t="s">
        <v>19027</v>
      </c>
      <c r="N6613">
        <v>0.126463888</v>
      </c>
      <c r="O6613">
        <v>0</v>
      </c>
      <c r="P6613">
        <v>9</v>
      </c>
      <c r="Q6613">
        <v>37</v>
      </c>
      <c r="R6613">
        <v>62</v>
      </c>
      <c r="S6613">
        <v>7</v>
      </c>
      <c r="T6613">
        <v>17</v>
      </c>
      <c r="U6613">
        <v>5</v>
      </c>
      <c r="V6613">
        <v>0</v>
      </c>
      <c r="W6613">
        <v>0</v>
      </c>
      <c r="X6613">
        <v>0.18705402544702779</v>
      </c>
      <c r="Y6613">
        <v>14.994930529036884</v>
      </c>
      <c r="Z6613">
        <v>9.0382969763736192</v>
      </c>
      <c r="AA6613">
        <v>10.7889071404202</v>
      </c>
      <c r="AB6613">
        <v>5.123977450769778</v>
      </c>
      <c r="AC6613">
        <v>50.905003157042373</v>
      </c>
      <c r="AD6613">
        <v>0</v>
      </c>
      <c r="AE6613">
        <v>91.038169279089885</v>
      </c>
    </row>
    <row r="6614" spans="1:31" x14ac:dyDescent="0.25">
      <c r="A6614">
        <v>1821365</v>
      </c>
      <c r="B6614">
        <v>1</v>
      </c>
      <c r="C6614" t="s">
        <v>80</v>
      </c>
      <c r="D6614" t="s">
        <v>103</v>
      </c>
      <c r="E6614" t="s">
        <v>339</v>
      </c>
      <c r="F6614" t="s">
        <v>3644</v>
      </c>
      <c r="G6614" t="s">
        <v>263</v>
      </c>
      <c r="H6614" t="s">
        <v>143</v>
      </c>
      <c r="I6614" t="s">
        <v>135</v>
      </c>
      <c r="J6614" t="s">
        <v>136</v>
      </c>
      <c r="K6614" t="s">
        <v>159</v>
      </c>
      <c r="L6614" t="s">
        <v>19028</v>
      </c>
      <c r="M6614" t="s">
        <v>19029</v>
      </c>
      <c r="N6614">
        <v>3.9477777770000002</v>
      </c>
      <c r="O6614">
        <v>20</v>
      </c>
      <c r="P6614">
        <v>5295</v>
      </c>
      <c r="Q6614">
        <v>59</v>
      </c>
      <c r="R6614">
        <v>556</v>
      </c>
      <c r="S6614">
        <v>98</v>
      </c>
      <c r="T6614">
        <v>1115</v>
      </c>
      <c r="U6614">
        <v>17</v>
      </c>
      <c r="V6614">
        <v>4</v>
      </c>
      <c r="W6614">
        <v>51.208593879431476</v>
      </c>
      <c r="X6614">
        <v>4205.9912738834701</v>
      </c>
      <c r="Y6614">
        <v>1146.5021765203658</v>
      </c>
      <c r="Z6614">
        <v>489.03627615017899</v>
      </c>
      <c r="AA6614">
        <v>1719.8093455281687</v>
      </c>
      <c r="AB6614">
        <v>1427.6541040705231</v>
      </c>
      <c r="AC6614">
        <v>1931.8002956962766</v>
      </c>
      <c r="AD6614">
        <v>180.12731189335221</v>
      </c>
      <c r="AE6614">
        <v>11152.129377621766</v>
      </c>
    </row>
    <row r="6615" spans="1:31" x14ac:dyDescent="0.25">
      <c r="A6615">
        <v>1821366</v>
      </c>
      <c r="B6615">
        <v>1</v>
      </c>
      <c r="C6615" t="s">
        <v>81</v>
      </c>
      <c r="D6615" t="s">
        <v>122</v>
      </c>
      <c r="E6615" t="s">
        <v>176</v>
      </c>
      <c r="F6615" t="s">
        <v>19030</v>
      </c>
      <c r="G6615" t="s">
        <v>2385</v>
      </c>
      <c r="H6615" t="s">
        <v>143</v>
      </c>
      <c r="I6615" t="s">
        <v>135</v>
      </c>
      <c r="J6615" t="s">
        <v>136</v>
      </c>
      <c r="K6615" t="s">
        <v>137</v>
      </c>
      <c r="L6615" t="s">
        <v>19031</v>
      </c>
      <c r="M6615" t="s">
        <v>19032</v>
      </c>
      <c r="N6615">
        <v>8.5994444439999995</v>
      </c>
      <c r="O6615">
        <v>0</v>
      </c>
      <c r="P6615">
        <v>154</v>
      </c>
      <c r="Q6615">
        <v>0</v>
      </c>
      <c r="R6615">
        <v>0</v>
      </c>
      <c r="S6615">
        <v>4</v>
      </c>
      <c r="T6615">
        <v>24</v>
      </c>
      <c r="U6615">
        <v>3</v>
      </c>
      <c r="V6615">
        <v>0</v>
      </c>
      <c r="W6615">
        <v>0</v>
      </c>
      <c r="X6615">
        <v>181.53361753039627</v>
      </c>
      <c r="Y6615">
        <v>0</v>
      </c>
      <c r="Z6615">
        <v>0</v>
      </c>
      <c r="AA6615">
        <v>75.253631887393396</v>
      </c>
      <c r="AB6615">
        <v>73.343386845553184</v>
      </c>
      <c r="AC6615">
        <v>520.42810171760675</v>
      </c>
      <c r="AD6615">
        <v>0</v>
      </c>
      <c r="AE6615">
        <v>850.55873798094967</v>
      </c>
    </row>
    <row r="6616" spans="1:31" x14ac:dyDescent="0.25">
      <c r="A6616">
        <v>1821367</v>
      </c>
      <c r="B6616">
        <v>1</v>
      </c>
      <c r="C6616" t="s">
        <v>81</v>
      </c>
      <c r="D6616" t="s">
        <v>127</v>
      </c>
      <c r="E6616" t="s">
        <v>146</v>
      </c>
      <c r="F6616" t="s">
        <v>19033</v>
      </c>
      <c r="G6616" t="s">
        <v>142</v>
      </c>
      <c r="H6616" t="s">
        <v>143</v>
      </c>
      <c r="I6616" t="s">
        <v>135</v>
      </c>
      <c r="J6616" t="s">
        <v>136</v>
      </c>
      <c r="K6616" t="s">
        <v>137</v>
      </c>
      <c r="L6616" t="s">
        <v>19034</v>
      </c>
      <c r="M6616" t="s">
        <v>19035</v>
      </c>
      <c r="N6616">
        <v>0.50305555499999999</v>
      </c>
      <c r="O6616">
        <v>0</v>
      </c>
      <c r="P6616">
        <v>346</v>
      </c>
      <c r="Q6616">
        <v>0</v>
      </c>
      <c r="R6616">
        <v>24</v>
      </c>
      <c r="S6616">
        <v>0</v>
      </c>
      <c r="T6616">
        <v>21</v>
      </c>
      <c r="U6616">
        <v>0</v>
      </c>
      <c r="V6616">
        <v>0</v>
      </c>
      <c r="W6616">
        <v>0</v>
      </c>
      <c r="X6616">
        <v>46.754202993378776</v>
      </c>
      <c r="Y6616">
        <v>0</v>
      </c>
      <c r="Z6616">
        <v>4.0423140589030249</v>
      </c>
      <c r="AA6616">
        <v>0</v>
      </c>
      <c r="AB6616">
        <v>2.7111806633402504</v>
      </c>
      <c r="AC6616">
        <v>0</v>
      </c>
      <c r="AD6616">
        <v>0</v>
      </c>
      <c r="AE6616">
        <v>53.507697715622051</v>
      </c>
    </row>
    <row r="6617" spans="1:31" x14ac:dyDescent="0.25">
      <c r="A6617">
        <v>1821368</v>
      </c>
      <c r="B6617">
        <v>1</v>
      </c>
      <c r="C6617" t="s">
        <v>81</v>
      </c>
      <c r="D6617" t="s">
        <v>120</v>
      </c>
      <c r="E6617" t="s">
        <v>131</v>
      </c>
      <c r="F6617" t="s">
        <v>19036</v>
      </c>
      <c r="G6617" t="s">
        <v>231</v>
      </c>
      <c r="H6617" t="s">
        <v>134</v>
      </c>
      <c r="I6617" t="s">
        <v>135</v>
      </c>
      <c r="J6617" t="s">
        <v>136</v>
      </c>
      <c r="K6617" t="s">
        <v>137</v>
      </c>
      <c r="L6617" t="s">
        <v>19037</v>
      </c>
      <c r="M6617" t="s">
        <v>19038</v>
      </c>
      <c r="N6617">
        <v>1.3797222220000001</v>
      </c>
      <c r="O6617">
        <v>0</v>
      </c>
      <c r="P6617">
        <v>1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0.3559119695895222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0.3559119695895222</v>
      </c>
    </row>
    <row r="6618" spans="1:31" x14ac:dyDescent="0.25">
      <c r="A6618">
        <v>1821369</v>
      </c>
      <c r="B6618">
        <v>1</v>
      </c>
      <c r="C6618" t="s">
        <v>80</v>
      </c>
      <c r="D6618" t="s">
        <v>93</v>
      </c>
      <c r="E6618" t="s">
        <v>131</v>
      </c>
      <c r="F6618" t="s">
        <v>19039</v>
      </c>
      <c r="G6618" t="s">
        <v>133</v>
      </c>
      <c r="H6618" t="s">
        <v>134</v>
      </c>
      <c r="I6618" t="s">
        <v>135</v>
      </c>
      <c r="J6618" t="s">
        <v>136</v>
      </c>
      <c r="K6618" t="s">
        <v>137</v>
      </c>
      <c r="L6618" t="s">
        <v>19040</v>
      </c>
      <c r="M6618" t="s">
        <v>19041</v>
      </c>
      <c r="N6618">
        <v>5.5102777769999998</v>
      </c>
      <c r="O6618">
        <v>0</v>
      </c>
      <c r="P6618">
        <v>11</v>
      </c>
      <c r="Q6618">
        <v>0</v>
      </c>
      <c r="R6618">
        <v>0</v>
      </c>
      <c r="S6618">
        <v>0</v>
      </c>
      <c r="T6618">
        <v>2</v>
      </c>
      <c r="U6618">
        <v>0</v>
      </c>
      <c r="V6618">
        <v>0</v>
      </c>
      <c r="W6618">
        <v>0</v>
      </c>
      <c r="X6618">
        <v>16.078395765757083</v>
      </c>
      <c r="Y6618">
        <v>0</v>
      </c>
      <c r="Z6618">
        <v>0</v>
      </c>
      <c r="AA6618">
        <v>0</v>
      </c>
      <c r="AB6618">
        <v>0.94278645644817105</v>
      </c>
      <c r="AC6618">
        <v>0</v>
      </c>
      <c r="AD6618">
        <v>0</v>
      </c>
      <c r="AE6618">
        <v>17.021182222205255</v>
      </c>
    </row>
    <row r="6619" spans="1:31" x14ac:dyDescent="0.25">
      <c r="A6619">
        <v>1821370</v>
      </c>
      <c r="B6619">
        <v>1</v>
      </c>
      <c r="C6619" t="s">
        <v>80</v>
      </c>
      <c r="D6619" t="s">
        <v>83</v>
      </c>
      <c r="E6619" t="s">
        <v>131</v>
      </c>
      <c r="F6619" t="s">
        <v>19042</v>
      </c>
      <c r="G6619" t="s">
        <v>209</v>
      </c>
      <c r="H6619" t="s">
        <v>134</v>
      </c>
      <c r="I6619" t="s">
        <v>135</v>
      </c>
      <c r="J6619" t="s">
        <v>136</v>
      </c>
      <c r="K6619" t="s">
        <v>137</v>
      </c>
      <c r="L6619" t="s">
        <v>19043</v>
      </c>
      <c r="M6619" t="s">
        <v>19044</v>
      </c>
      <c r="N6619">
        <v>1.449166666</v>
      </c>
      <c r="O6619">
        <v>0</v>
      </c>
      <c r="P6619">
        <v>1</v>
      </c>
      <c r="Q6619">
        <v>0</v>
      </c>
      <c r="R6619">
        <v>0</v>
      </c>
      <c r="S6619">
        <v>0</v>
      </c>
      <c r="T6619">
        <v>20</v>
      </c>
      <c r="U6619">
        <v>0</v>
      </c>
      <c r="V6619">
        <v>0</v>
      </c>
      <c r="W6619">
        <v>0</v>
      </c>
      <c r="X6619">
        <v>0.37164090257530003</v>
      </c>
      <c r="Y6619">
        <v>0</v>
      </c>
      <c r="Z6619">
        <v>0</v>
      </c>
      <c r="AA6619">
        <v>0</v>
      </c>
      <c r="AB6619">
        <v>13.050130215597411</v>
      </c>
      <c r="AC6619">
        <v>0</v>
      </c>
      <c r="AD6619">
        <v>0</v>
      </c>
      <c r="AE6619">
        <v>13.42177111817271</v>
      </c>
    </row>
    <row r="6620" spans="1:31" x14ac:dyDescent="0.25">
      <c r="A6620">
        <v>1821372</v>
      </c>
      <c r="B6620">
        <v>1</v>
      </c>
      <c r="C6620" t="s">
        <v>81</v>
      </c>
      <c r="D6620" t="s">
        <v>127</v>
      </c>
      <c r="E6620" t="s">
        <v>140</v>
      </c>
      <c r="F6620" t="s">
        <v>19045</v>
      </c>
      <c r="G6620" t="s">
        <v>142</v>
      </c>
      <c r="H6620" t="s">
        <v>143</v>
      </c>
      <c r="I6620" t="s">
        <v>135</v>
      </c>
      <c r="J6620" t="s">
        <v>136</v>
      </c>
      <c r="K6620" t="s">
        <v>137</v>
      </c>
      <c r="L6620" t="s">
        <v>19046</v>
      </c>
      <c r="M6620" t="s">
        <v>19047</v>
      </c>
      <c r="N6620">
        <v>0.50416666600000004</v>
      </c>
      <c r="O6620">
        <v>0</v>
      </c>
      <c r="P6620">
        <v>764</v>
      </c>
      <c r="Q6620">
        <v>17</v>
      </c>
      <c r="R6620">
        <v>31</v>
      </c>
      <c r="S6620">
        <v>2</v>
      </c>
      <c r="T6620">
        <v>79</v>
      </c>
      <c r="U6620">
        <v>0</v>
      </c>
      <c r="V6620">
        <v>0</v>
      </c>
      <c r="W6620">
        <v>0</v>
      </c>
      <c r="X6620">
        <v>64.241452019637379</v>
      </c>
      <c r="Y6620">
        <v>10.292572748126258</v>
      </c>
      <c r="Z6620">
        <v>3.9910042825796008</v>
      </c>
      <c r="AA6620">
        <v>1.4381613306493124</v>
      </c>
      <c r="AB6620">
        <v>11.464356412261772</v>
      </c>
      <c r="AC6620">
        <v>0</v>
      </c>
      <c r="AD6620">
        <v>0</v>
      </c>
      <c r="AE6620">
        <v>91.427546793254322</v>
      </c>
    </row>
    <row r="6621" spans="1:31" x14ac:dyDescent="0.25">
      <c r="A6621">
        <v>1821373</v>
      </c>
      <c r="B6621">
        <v>1</v>
      </c>
      <c r="C6621" t="s">
        <v>81</v>
      </c>
      <c r="D6621" t="s">
        <v>114</v>
      </c>
      <c r="E6621" t="s">
        <v>140</v>
      </c>
      <c r="F6621" t="s">
        <v>1171</v>
      </c>
      <c r="G6621" t="s">
        <v>256</v>
      </c>
      <c r="H6621" t="s">
        <v>143</v>
      </c>
      <c r="I6621" t="s">
        <v>135</v>
      </c>
      <c r="J6621" t="s">
        <v>136</v>
      </c>
      <c r="K6621" t="s">
        <v>159</v>
      </c>
      <c r="L6621" t="s">
        <v>19048</v>
      </c>
      <c r="M6621" t="s">
        <v>19049</v>
      </c>
      <c r="N6621">
        <v>2.4852777769999999</v>
      </c>
      <c r="O6621">
        <v>0</v>
      </c>
      <c r="P6621">
        <v>605</v>
      </c>
      <c r="Q6621">
        <v>0</v>
      </c>
      <c r="R6621">
        <v>32</v>
      </c>
      <c r="S6621">
        <v>1</v>
      </c>
      <c r="T6621">
        <v>46</v>
      </c>
      <c r="U6621">
        <v>0</v>
      </c>
      <c r="V6621">
        <v>0</v>
      </c>
      <c r="W6621">
        <v>0</v>
      </c>
      <c r="X6621">
        <v>139.83438207521493</v>
      </c>
      <c r="Y6621">
        <v>0</v>
      </c>
      <c r="Z6621">
        <v>6.5171583184476214</v>
      </c>
      <c r="AA6621">
        <v>2.1633937864349164</v>
      </c>
      <c r="AB6621">
        <v>13.536147411654008</v>
      </c>
      <c r="AC6621">
        <v>0</v>
      </c>
      <c r="AD6621">
        <v>0</v>
      </c>
      <c r="AE6621">
        <v>162.05108159175148</v>
      </c>
    </row>
    <row r="6622" spans="1:31" x14ac:dyDescent="0.25">
      <c r="A6622">
        <v>1821374</v>
      </c>
      <c r="B6622">
        <v>1</v>
      </c>
      <c r="C6622" t="s">
        <v>80</v>
      </c>
      <c r="D6622" t="s">
        <v>82</v>
      </c>
      <c r="E6622" t="s">
        <v>131</v>
      </c>
      <c r="F6622" t="s">
        <v>19050</v>
      </c>
      <c r="G6622" t="s">
        <v>231</v>
      </c>
      <c r="H6622" t="s">
        <v>134</v>
      </c>
      <c r="I6622" t="s">
        <v>135</v>
      </c>
      <c r="J6622" t="s">
        <v>136</v>
      </c>
      <c r="K6622" t="s">
        <v>137</v>
      </c>
      <c r="L6622" t="s">
        <v>19051</v>
      </c>
      <c r="M6622" t="s">
        <v>19052</v>
      </c>
      <c r="N6622">
        <v>1.0275000000000001</v>
      </c>
      <c r="O6622">
        <v>0</v>
      </c>
      <c r="P6622">
        <v>1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0.17138519904123167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0.17138519904123167</v>
      </c>
    </row>
    <row r="6623" spans="1:31" x14ac:dyDescent="0.25">
      <c r="A6623">
        <v>1821376</v>
      </c>
      <c r="B6623">
        <v>1</v>
      </c>
      <c r="C6623" t="s">
        <v>80</v>
      </c>
      <c r="D6623" t="s">
        <v>84</v>
      </c>
      <c r="E6623" t="s">
        <v>131</v>
      </c>
      <c r="F6623" t="s">
        <v>19053</v>
      </c>
      <c r="G6623" t="s">
        <v>231</v>
      </c>
      <c r="H6623" t="s">
        <v>134</v>
      </c>
      <c r="I6623" t="s">
        <v>135</v>
      </c>
      <c r="J6623" t="s">
        <v>136</v>
      </c>
      <c r="K6623" t="s">
        <v>137</v>
      </c>
      <c r="L6623" t="s">
        <v>19054</v>
      </c>
      <c r="M6623" t="s">
        <v>19055</v>
      </c>
      <c r="N6623">
        <v>1.3133333330000001</v>
      </c>
      <c r="O6623">
        <v>0</v>
      </c>
      <c r="P6623">
        <v>4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3.7970539761333334E-2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3.7970539761333334E-2</v>
      </c>
    </row>
    <row r="6624" spans="1:31" x14ac:dyDescent="0.25">
      <c r="A6624">
        <v>1821377</v>
      </c>
      <c r="B6624">
        <v>1</v>
      </c>
      <c r="C6624" t="s">
        <v>81</v>
      </c>
      <c r="D6624" t="s">
        <v>128</v>
      </c>
      <c r="E6624" t="s">
        <v>176</v>
      </c>
      <c r="F6624" t="s">
        <v>14665</v>
      </c>
      <c r="G6624" t="s">
        <v>142</v>
      </c>
      <c r="H6624" t="s">
        <v>143</v>
      </c>
      <c r="I6624" t="s">
        <v>135</v>
      </c>
      <c r="J6624" t="s">
        <v>136</v>
      </c>
      <c r="K6624" t="s">
        <v>137</v>
      </c>
      <c r="L6624" t="s">
        <v>19056</v>
      </c>
      <c r="M6624" t="s">
        <v>19057</v>
      </c>
      <c r="N6624">
        <v>0.1575</v>
      </c>
      <c r="O6624">
        <v>8</v>
      </c>
      <c r="P6624">
        <v>1488</v>
      </c>
      <c r="Q6624">
        <v>55</v>
      </c>
      <c r="R6624">
        <v>85</v>
      </c>
      <c r="S6624">
        <v>9</v>
      </c>
      <c r="T6624">
        <v>99</v>
      </c>
      <c r="U6624">
        <v>3</v>
      </c>
      <c r="V6624">
        <v>0</v>
      </c>
      <c r="W6624">
        <v>0.55289326186332</v>
      </c>
      <c r="X6624">
        <v>37.535091342152292</v>
      </c>
      <c r="Y6624">
        <v>3.2675006810754001</v>
      </c>
      <c r="Z6624">
        <v>1.8826627779565206</v>
      </c>
      <c r="AA6624">
        <v>33.132363264243494</v>
      </c>
      <c r="AB6624">
        <v>3.0487797908401069</v>
      </c>
      <c r="AC6624">
        <v>0.44289729021037505</v>
      </c>
      <c r="AD6624">
        <v>0</v>
      </c>
      <c r="AE6624">
        <v>79.862188408341481</v>
      </c>
    </row>
    <row r="6625" spans="1:31" x14ac:dyDescent="0.25">
      <c r="A6625">
        <v>1821380</v>
      </c>
      <c r="B6625">
        <v>1</v>
      </c>
      <c r="C6625" t="s">
        <v>81</v>
      </c>
      <c r="D6625" t="s">
        <v>128</v>
      </c>
      <c r="E6625" t="s">
        <v>146</v>
      </c>
      <c r="F6625" t="s">
        <v>19058</v>
      </c>
      <c r="G6625" t="s">
        <v>593</v>
      </c>
      <c r="H6625" t="s">
        <v>143</v>
      </c>
      <c r="I6625" t="s">
        <v>135</v>
      </c>
      <c r="J6625" t="s">
        <v>136</v>
      </c>
      <c r="K6625" t="s">
        <v>137</v>
      </c>
      <c r="L6625" t="s">
        <v>19059</v>
      </c>
      <c r="M6625" t="s">
        <v>19060</v>
      </c>
      <c r="N6625">
        <v>8.0602777769999996</v>
      </c>
      <c r="O6625">
        <v>0</v>
      </c>
      <c r="P6625">
        <v>76</v>
      </c>
      <c r="Q6625">
        <v>0</v>
      </c>
      <c r="R6625">
        <v>0</v>
      </c>
      <c r="S6625">
        <v>0</v>
      </c>
      <c r="T6625">
        <v>5</v>
      </c>
      <c r="U6625">
        <v>0</v>
      </c>
      <c r="V6625">
        <v>0</v>
      </c>
      <c r="W6625">
        <v>0</v>
      </c>
      <c r="X6625">
        <v>112.03884924292866</v>
      </c>
      <c r="Y6625">
        <v>0</v>
      </c>
      <c r="Z6625">
        <v>0</v>
      </c>
      <c r="AA6625">
        <v>0</v>
      </c>
      <c r="AB6625">
        <v>5.0015646005680265</v>
      </c>
      <c r="AC6625">
        <v>0</v>
      </c>
      <c r="AD6625">
        <v>0</v>
      </c>
      <c r="AE6625">
        <v>117.04041384349669</v>
      </c>
    </row>
    <row r="6626" spans="1:31" x14ac:dyDescent="0.25">
      <c r="A6626">
        <v>1821383</v>
      </c>
      <c r="B6626">
        <v>1</v>
      </c>
      <c r="C6626" t="s">
        <v>80</v>
      </c>
      <c r="D6626" t="s">
        <v>96</v>
      </c>
      <c r="E6626" t="s">
        <v>193</v>
      </c>
      <c r="F6626" t="s">
        <v>19061</v>
      </c>
      <c r="G6626" t="s">
        <v>148</v>
      </c>
      <c r="H6626" t="s">
        <v>134</v>
      </c>
      <c r="I6626" t="s">
        <v>135</v>
      </c>
      <c r="J6626" t="s">
        <v>136</v>
      </c>
      <c r="K6626" t="s">
        <v>137</v>
      </c>
      <c r="L6626" t="s">
        <v>19062</v>
      </c>
      <c r="M6626" t="s">
        <v>19063</v>
      </c>
      <c r="N6626">
        <v>2.2691666659999998</v>
      </c>
      <c r="O6626">
        <v>0</v>
      </c>
      <c r="P6626">
        <v>31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29.200301664721675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29.200301664721675</v>
      </c>
    </row>
    <row r="6627" spans="1:31" x14ac:dyDescent="0.25">
      <c r="A6627">
        <v>1821384</v>
      </c>
      <c r="B6627">
        <v>1</v>
      </c>
      <c r="C6627" t="s">
        <v>80</v>
      </c>
      <c r="D6627" t="s">
        <v>100</v>
      </c>
      <c r="E6627" t="s">
        <v>146</v>
      </c>
      <c r="F6627" t="s">
        <v>2952</v>
      </c>
      <c r="G6627" t="s">
        <v>142</v>
      </c>
      <c r="H6627" t="s">
        <v>143</v>
      </c>
      <c r="I6627" t="s">
        <v>135</v>
      </c>
      <c r="J6627" t="s">
        <v>136</v>
      </c>
      <c r="K6627" t="s">
        <v>137</v>
      </c>
      <c r="L6627" t="s">
        <v>19064</v>
      </c>
      <c r="M6627" t="s">
        <v>19065</v>
      </c>
      <c r="N6627">
        <v>0.49833333299999999</v>
      </c>
      <c r="O6627">
        <v>0</v>
      </c>
      <c r="P6627">
        <v>1457</v>
      </c>
      <c r="Q6627">
        <v>0</v>
      </c>
      <c r="R6627">
        <v>5</v>
      </c>
      <c r="S6627">
        <v>0</v>
      </c>
      <c r="T6627">
        <v>75</v>
      </c>
      <c r="U6627">
        <v>0</v>
      </c>
      <c r="V6627">
        <v>0</v>
      </c>
      <c r="W6627">
        <v>0</v>
      </c>
      <c r="X6627">
        <v>181.18063287250558</v>
      </c>
      <c r="Y6627">
        <v>0</v>
      </c>
      <c r="Z6627">
        <v>0.23727492147996002</v>
      </c>
      <c r="AA6627">
        <v>0</v>
      </c>
      <c r="AB6627">
        <v>10.307644923057131</v>
      </c>
      <c r="AC6627">
        <v>0</v>
      </c>
      <c r="AD6627">
        <v>0</v>
      </c>
      <c r="AE6627">
        <v>191.72555271704266</v>
      </c>
    </row>
    <row r="6628" spans="1:31" x14ac:dyDescent="0.25">
      <c r="A6628">
        <v>1821387</v>
      </c>
      <c r="B6628">
        <v>1</v>
      </c>
      <c r="C6628" t="s">
        <v>81</v>
      </c>
      <c r="D6628" t="s">
        <v>115</v>
      </c>
      <c r="E6628" t="s">
        <v>193</v>
      </c>
      <c r="F6628" t="s">
        <v>19066</v>
      </c>
      <c r="G6628" t="s">
        <v>235</v>
      </c>
      <c r="H6628" t="s">
        <v>134</v>
      </c>
      <c r="I6628" t="s">
        <v>135</v>
      </c>
      <c r="J6628" t="s">
        <v>136</v>
      </c>
      <c r="K6628" t="s">
        <v>137</v>
      </c>
      <c r="L6628" t="s">
        <v>19067</v>
      </c>
      <c r="M6628" t="s">
        <v>19068</v>
      </c>
      <c r="N6628">
        <v>1.789722222</v>
      </c>
      <c r="O6628">
        <v>0</v>
      </c>
      <c r="P6628">
        <v>16</v>
      </c>
      <c r="Q6628">
        <v>0</v>
      </c>
      <c r="R6628">
        <v>0</v>
      </c>
      <c r="S6628">
        <v>0</v>
      </c>
      <c r="T6628">
        <v>1</v>
      </c>
      <c r="U6628">
        <v>0</v>
      </c>
      <c r="V6628">
        <v>0</v>
      </c>
      <c r="W6628">
        <v>0</v>
      </c>
      <c r="X6628">
        <v>2.7621629843533073</v>
      </c>
      <c r="Y6628">
        <v>0</v>
      </c>
      <c r="Z6628">
        <v>0</v>
      </c>
      <c r="AA6628">
        <v>0</v>
      </c>
      <c r="AB6628">
        <v>0.36949572919088197</v>
      </c>
      <c r="AC6628">
        <v>0</v>
      </c>
      <c r="AD6628">
        <v>0</v>
      </c>
      <c r="AE6628">
        <v>3.1316587135441893</v>
      </c>
    </row>
    <row r="6629" spans="1:31" x14ac:dyDescent="0.25">
      <c r="A6629">
        <v>1821388</v>
      </c>
      <c r="B6629">
        <v>1</v>
      </c>
      <c r="C6629" t="s">
        <v>81</v>
      </c>
      <c r="D6629" t="s">
        <v>127</v>
      </c>
      <c r="E6629" t="s">
        <v>146</v>
      </c>
      <c r="F6629" t="s">
        <v>19069</v>
      </c>
      <c r="G6629" t="s">
        <v>170</v>
      </c>
      <c r="H6629" t="s">
        <v>143</v>
      </c>
      <c r="I6629" t="s">
        <v>135</v>
      </c>
      <c r="J6629" t="s">
        <v>136</v>
      </c>
      <c r="K6629" t="s">
        <v>137</v>
      </c>
      <c r="L6629" t="s">
        <v>19070</v>
      </c>
      <c r="M6629" t="s">
        <v>19071</v>
      </c>
      <c r="N6629">
        <v>5.2705555549999996</v>
      </c>
      <c r="O6629">
        <v>0</v>
      </c>
      <c r="P6629">
        <v>57</v>
      </c>
      <c r="Q6629">
        <v>1</v>
      </c>
      <c r="R6629">
        <v>1</v>
      </c>
      <c r="S6629">
        <v>0</v>
      </c>
      <c r="T6629">
        <v>2</v>
      </c>
      <c r="U6629">
        <v>0</v>
      </c>
      <c r="V6629">
        <v>0</v>
      </c>
      <c r="W6629">
        <v>0</v>
      </c>
      <c r="X6629">
        <v>37.654414471429163</v>
      </c>
      <c r="Y6629">
        <v>0.96222632048658197</v>
      </c>
      <c r="Z6629">
        <v>0.11119827069134335</v>
      </c>
      <c r="AA6629">
        <v>0</v>
      </c>
      <c r="AB6629">
        <v>0.8834786537985222</v>
      </c>
      <c r="AC6629">
        <v>0</v>
      </c>
      <c r="AD6629">
        <v>0</v>
      </c>
      <c r="AE6629">
        <v>39.611317716405608</v>
      </c>
    </row>
    <row r="6630" spans="1:31" x14ac:dyDescent="0.25">
      <c r="A6630">
        <v>1821389</v>
      </c>
      <c r="B6630">
        <v>1</v>
      </c>
      <c r="C6630" t="s">
        <v>81</v>
      </c>
      <c r="D6630" t="s">
        <v>128</v>
      </c>
      <c r="E6630" t="s">
        <v>291</v>
      </c>
      <c r="F6630" t="s">
        <v>1542</v>
      </c>
      <c r="G6630" t="s">
        <v>424</v>
      </c>
      <c r="H6630" t="s">
        <v>134</v>
      </c>
      <c r="I6630" t="s">
        <v>135</v>
      </c>
      <c r="J6630" t="s">
        <v>136</v>
      </c>
      <c r="K6630" t="s">
        <v>137</v>
      </c>
      <c r="L6630" t="s">
        <v>19072</v>
      </c>
      <c r="M6630" t="s">
        <v>19073</v>
      </c>
      <c r="N6630">
        <v>3.6786111109999999</v>
      </c>
      <c r="O6630">
        <v>0</v>
      </c>
      <c r="P6630">
        <v>11</v>
      </c>
      <c r="Q6630">
        <v>0</v>
      </c>
      <c r="R6630">
        <v>11</v>
      </c>
      <c r="S6630">
        <v>0</v>
      </c>
      <c r="T6630">
        <v>3</v>
      </c>
      <c r="U6630">
        <v>0</v>
      </c>
      <c r="V6630">
        <v>0</v>
      </c>
      <c r="W6630">
        <v>0</v>
      </c>
      <c r="X6630">
        <v>11.619275452079187</v>
      </c>
      <c r="Y6630">
        <v>0</v>
      </c>
      <c r="Z6630">
        <v>7.1211236809294327</v>
      </c>
      <c r="AA6630">
        <v>0</v>
      </c>
      <c r="AB6630">
        <v>16.30603255765638</v>
      </c>
      <c r="AC6630">
        <v>0</v>
      </c>
      <c r="AD6630">
        <v>0</v>
      </c>
      <c r="AE6630">
        <v>35.046431690665003</v>
      </c>
    </row>
    <row r="6631" spans="1:31" x14ac:dyDescent="0.25">
      <c r="A6631">
        <v>1821391</v>
      </c>
      <c r="B6631">
        <v>1</v>
      </c>
      <c r="C6631" t="s">
        <v>81</v>
      </c>
      <c r="D6631" t="s">
        <v>112</v>
      </c>
      <c r="E6631" t="s">
        <v>131</v>
      </c>
      <c r="F6631" t="s">
        <v>19074</v>
      </c>
      <c r="G6631" t="s">
        <v>231</v>
      </c>
      <c r="H6631" t="s">
        <v>134</v>
      </c>
      <c r="I6631" t="s">
        <v>135</v>
      </c>
      <c r="J6631" t="s">
        <v>136</v>
      </c>
      <c r="K6631" t="s">
        <v>137</v>
      </c>
      <c r="L6631" t="s">
        <v>19075</v>
      </c>
      <c r="M6631" t="s">
        <v>19076</v>
      </c>
      <c r="N6631">
        <v>1.7933333330000001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6.596032170558333E-4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6.596032170558333E-4</v>
      </c>
    </row>
    <row r="6632" spans="1:31" x14ac:dyDescent="0.25">
      <c r="A6632">
        <v>1821395</v>
      </c>
      <c r="B6632">
        <v>1</v>
      </c>
      <c r="C6632" t="s">
        <v>80</v>
      </c>
      <c r="D6632" t="s">
        <v>94</v>
      </c>
      <c r="E6632" t="s">
        <v>131</v>
      </c>
      <c r="F6632" t="s">
        <v>19077</v>
      </c>
      <c r="G6632" t="s">
        <v>148</v>
      </c>
      <c r="H6632" t="s">
        <v>134</v>
      </c>
      <c r="I6632" t="s">
        <v>135</v>
      </c>
      <c r="J6632" t="s">
        <v>3</v>
      </c>
      <c r="K6632" t="s">
        <v>137</v>
      </c>
      <c r="L6632" t="s">
        <v>19078</v>
      </c>
      <c r="M6632" t="s">
        <v>19079</v>
      </c>
      <c r="N6632">
        <v>5.8197222220000002</v>
      </c>
      <c r="O6632">
        <v>0</v>
      </c>
      <c r="P6632">
        <v>3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1.6920060501425802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1.6920060501425802</v>
      </c>
    </row>
    <row r="6633" spans="1:31" x14ac:dyDescent="0.25">
      <c r="A6633">
        <v>1821396</v>
      </c>
      <c r="B6633">
        <v>1</v>
      </c>
      <c r="C6633" t="s">
        <v>81</v>
      </c>
      <c r="D6633" t="s">
        <v>114</v>
      </c>
      <c r="E6633" t="s">
        <v>193</v>
      </c>
      <c r="F6633" t="s">
        <v>19080</v>
      </c>
      <c r="G6633" t="s">
        <v>235</v>
      </c>
      <c r="H6633" t="s">
        <v>134</v>
      </c>
      <c r="I6633" t="s">
        <v>135</v>
      </c>
      <c r="J6633" t="s">
        <v>136</v>
      </c>
      <c r="K6633" t="s">
        <v>137</v>
      </c>
      <c r="L6633" t="s">
        <v>19081</v>
      </c>
      <c r="M6633" t="s">
        <v>19082</v>
      </c>
      <c r="N6633">
        <v>1.9069444440000001</v>
      </c>
      <c r="O6633">
        <v>0</v>
      </c>
      <c r="P6633">
        <v>9</v>
      </c>
      <c r="Q6633">
        <v>0</v>
      </c>
      <c r="R6633">
        <v>5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1.0453942730395001</v>
      </c>
      <c r="Y6633">
        <v>0</v>
      </c>
      <c r="Z6633">
        <v>0.11850625511877808</v>
      </c>
      <c r="AA6633">
        <v>0</v>
      </c>
      <c r="AB6633">
        <v>0</v>
      </c>
      <c r="AC6633">
        <v>0</v>
      </c>
      <c r="AD6633">
        <v>0</v>
      </c>
      <c r="AE6633">
        <v>1.1639005281582782</v>
      </c>
    </row>
    <row r="6634" spans="1:31" x14ac:dyDescent="0.25">
      <c r="A6634">
        <v>1821400</v>
      </c>
      <c r="B6634">
        <v>1</v>
      </c>
      <c r="C6634" t="s">
        <v>80</v>
      </c>
      <c r="D6634" t="s">
        <v>97</v>
      </c>
      <c r="E6634" t="s">
        <v>131</v>
      </c>
      <c r="F6634" t="s">
        <v>19083</v>
      </c>
      <c r="G6634" t="s">
        <v>231</v>
      </c>
      <c r="H6634" t="s">
        <v>134</v>
      </c>
      <c r="I6634" t="s">
        <v>135</v>
      </c>
      <c r="J6634" t="s">
        <v>136</v>
      </c>
      <c r="K6634" t="s">
        <v>137</v>
      </c>
      <c r="L6634" t="s">
        <v>19084</v>
      </c>
      <c r="M6634" t="s">
        <v>19085</v>
      </c>
      <c r="N6634">
        <v>1.0691666660000001</v>
      </c>
      <c r="O6634">
        <v>0</v>
      </c>
      <c r="P6634">
        <v>1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0.69744957509074912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0.69744957509074912</v>
      </c>
    </row>
    <row r="6635" spans="1:31" x14ac:dyDescent="0.25">
      <c r="A6635">
        <v>1821401</v>
      </c>
      <c r="B6635">
        <v>1</v>
      </c>
      <c r="C6635" t="s">
        <v>80</v>
      </c>
      <c r="D6635" t="s">
        <v>90</v>
      </c>
      <c r="E6635" t="s">
        <v>193</v>
      </c>
      <c r="F6635" t="s">
        <v>19086</v>
      </c>
      <c r="G6635" t="s">
        <v>826</v>
      </c>
      <c r="H6635" t="s">
        <v>134</v>
      </c>
      <c r="I6635" t="s">
        <v>135</v>
      </c>
      <c r="J6635" t="s">
        <v>136</v>
      </c>
      <c r="K6635" t="s">
        <v>137</v>
      </c>
      <c r="L6635" t="s">
        <v>19087</v>
      </c>
      <c r="M6635" t="s">
        <v>19088</v>
      </c>
      <c r="N6635">
        <v>2.8344444439999998</v>
      </c>
      <c r="O6635">
        <v>0</v>
      </c>
      <c r="P6635">
        <v>229</v>
      </c>
      <c r="Q6635">
        <v>0</v>
      </c>
      <c r="R6635">
        <v>0</v>
      </c>
      <c r="S6635">
        <v>0</v>
      </c>
      <c r="T6635">
        <v>13</v>
      </c>
      <c r="U6635">
        <v>0</v>
      </c>
      <c r="V6635">
        <v>0</v>
      </c>
      <c r="W6635">
        <v>0</v>
      </c>
      <c r="X6635">
        <v>167.31232505930396</v>
      </c>
      <c r="Y6635">
        <v>0</v>
      </c>
      <c r="Z6635">
        <v>0</v>
      </c>
      <c r="AA6635">
        <v>0</v>
      </c>
      <c r="AB6635">
        <v>7.3499561710832246</v>
      </c>
      <c r="AC6635">
        <v>0</v>
      </c>
      <c r="AD6635">
        <v>0</v>
      </c>
      <c r="AE6635">
        <v>174.66228123038718</v>
      </c>
    </row>
    <row r="6636" spans="1:31" x14ac:dyDescent="0.25">
      <c r="A6636">
        <v>1821402</v>
      </c>
      <c r="B6636">
        <v>1</v>
      </c>
      <c r="C6636" t="s">
        <v>80</v>
      </c>
      <c r="D6636" t="s">
        <v>107</v>
      </c>
      <c r="E6636" t="s">
        <v>193</v>
      </c>
      <c r="F6636" t="s">
        <v>16944</v>
      </c>
      <c r="G6636" t="s">
        <v>726</v>
      </c>
      <c r="H6636" t="s">
        <v>134</v>
      </c>
      <c r="I6636" t="s">
        <v>135</v>
      </c>
      <c r="J6636" t="s">
        <v>136</v>
      </c>
      <c r="K6636" t="s">
        <v>137</v>
      </c>
      <c r="L6636" t="s">
        <v>19089</v>
      </c>
      <c r="M6636" t="s">
        <v>19090</v>
      </c>
      <c r="N6636">
        <v>2.4477777770000002</v>
      </c>
      <c r="O6636">
        <v>0</v>
      </c>
      <c r="P6636">
        <v>27</v>
      </c>
      <c r="Q6636">
        <v>0</v>
      </c>
      <c r="R6636">
        <v>1</v>
      </c>
      <c r="S6636">
        <v>0</v>
      </c>
      <c r="T6636">
        <v>12</v>
      </c>
      <c r="U6636">
        <v>0</v>
      </c>
      <c r="V6636">
        <v>0</v>
      </c>
      <c r="W6636">
        <v>0</v>
      </c>
      <c r="X6636">
        <v>27.463400412024956</v>
      </c>
      <c r="Y6636">
        <v>0</v>
      </c>
      <c r="Z6636">
        <v>1.9658615613788666</v>
      </c>
      <c r="AA6636">
        <v>0</v>
      </c>
      <c r="AB6636">
        <v>49.390900257433998</v>
      </c>
      <c r="AC6636">
        <v>0</v>
      </c>
      <c r="AD6636">
        <v>0</v>
      </c>
      <c r="AE6636">
        <v>78.820162230837823</v>
      </c>
    </row>
    <row r="6637" spans="1:31" x14ac:dyDescent="0.25">
      <c r="A6637">
        <v>1821404</v>
      </c>
      <c r="B6637">
        <v>1</v>
      </c>
      <c r="C6637" t="s">
        <v>81</v>
      </c>
      <c r="D6637" t="s">
        <v>127</v>
      </c>
      <c r="E6637" t="s">
        <v>146</v>
      </c>
      <c r="F6637" t="s">
        <v>16381</v>
      </c>
      <c r="G6637" t="s">
        <v>170</v>
      </c>
      <c r="H6637" t="s">
        <v>143</v>
      </c>
      <c r="I6637" t="s">
        <v>135</v>
      </c>
      <c r="J6637" t="s">
        <v>136</v>
      </c>
      <c r="K6637" t="s">
        <v>137</v>
      </c>
      <c r="L6637" t="s">
        <v>19091</v>
      </c>
      <c r="M6637" t="s">
        <v>19092</v>
      </c>
      <c r="N6637">
        <v>5.0363888880000003</v>
      </c>
      <c r="O6637">
        <v>0</v>
      </c>
      <c r="P6637">
        <v>6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3.0325458517877726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3.0325458517877726</v>
      </c>
    </row>
    <row r="6638" spans="1:31" x14ac:dyDescent="0.25">
      <c r="A6638">
        <v>1821411</v>
      </c>
      <c r="B6638">
        <v>1</v>
      </c>
      <c r="C6638" t="s">
        <v>81</v>
      </c>
      <c r="D6638" t="s">
        <v>123</v>
      </c>
      <c r="E6638" t="s">
        <v>176</v>
      </c>
      <c r="F6638" t="s">
        <v>19093</v>
      </c>
      <c r="G6638" t="s">
        <v>142</v>
      </c>
      <c r="H6638" t="s">
        <v>143</v>
      </c>
      <c r="I6638" t="s">
        <v>135</v>
      </c>
      <c r="J6638" t="s">
        <v>136</v>
      </c>
      <c r="K6638" t="s">
        <v>137</v>
      </c>
      <c r="L6638" t="s">
        <v>19094</v>
      </c>
      <c r="M6638" t="s">
        <v>19095</v>
      </c>
      <c r="N6638">
        <v>1.0991666659999999</v>
      </c>
      <c r="O6638">
        <v>0</v>
      </c>
      <c r="P6638">
        <v>0</v>
      </c>
      <c r="Q6638">
        <v>2</v>
      </c>
      <c r="R6638">
        <v>1</v>
      </c>
      <c r="S6638">
        <v>9</v>
      </c>
      <c r="T6638">
        <v>0</v>
      </c>
      <c r="U6638">
        <v>1</v>
      </c>
      <c r="V6638">
        <v>0</v>
      </c>
      <c r="W6638">
        <v>0</v>
      </c>
      <c r="X6638">
        <v>0</v>
      </c>
      <c r="Y6638">
        <v>0.19430077509305221</v>
      </c>
      <c r="Z6638">
        <v>0.16648458619956666</v>
      </c>
      <c r="AA6638">
        <v>60.810935970379958</v>
      </c>
      <c r="AB6638">
        <v>0</v>
      </c>
      <c r="AC6638">
        <v>34.272703625258146</v>
      </c>
      <c r="AD6638">
        <v>0</v>
      </c>
      <c r="AE6638">
        <v>95.444424956930732</v>
      </c>
    </row>
    <row r="6639" spans="1:31" x14ac:dyDescent="0.25">
      <c r="A6639">
        <v>1821413</v>
      </c>
      <c r="B6639">
        <v>1</v>
      </c>
      <c r="C6639" t="s">
        <v>80</v>
      </c>
      <c r="D6639" t="s">
        <v>96</v>
      </c>
      <c r="E6639" t="s">
        <v>131</v>
      </c>
      <c r="F6639" t="s">
        <v>19096</v>
      </c>
      <c r="G6639" t="s">
        <v>231</v>
      </c>
      <c r="H6639" t="s">
        <v>134</v>
      </c>
      <c r="I6639" t="s">
        <v>135</v>
      </c>
      <c r="J6639" t="s">
        <v>136</v>
      </c>
      <c r="K6639" t="s">
        <v>137</v>
      </c>
      <c r="L6639" t="s">
        <v>19097</v>
      </c>
      <c r="M6639" t="s">
        <v>19098</v>
      </c>
      <c r="N6639">
        <v>0.74166666599999997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9.2044827806766663E-2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9.2044827806766663E-2</v>
      </c>
    </row>
    <row r="6640" spans="1:31" x14ac:dyDescent="0.25">
      <c r="A6640">
        <v>1821414</v>
      </c>
      <c r="B6640">
        <v>1</v>
      </c>
      <c r="C6640" t="s">
        <v>80</v>
      </c>
      <c r="D6640" t="s">
        <v>84</v>
      </c>
      <c r="E6640" t="s">
        <v>326</v>
      </c>
      <c r="F6640" t="s">
        <v>19099</v>
      </c>
      <c r="G6640" t="s">
        <v>299</v>
      </c>
      <c r="H6640" t="s">
        <v>134</v>
      </c>
      <c r="I6640" t="s">
        <v>135</v>
      </c>
      <c r="J6640" t="s">
        <v>136</v>
      </c>
      <c r="K6640" t="s">
        <v>137</v>
      </c>
      <c r="L6640" t="s">
        <v>19100</v>
      </c>
      <c r="M6640" t="s">
        <v>19101</v>
      </c>
      <c r="N6640">
        <v>0.69916666599999999</v>
      </c>
      <c r="O6640">
        <v>0</v>
      </c>
      <c r="P6640">
        <v>11</v>
      </c>
      <c r="Q6640">
        <v>0</v>
      </c>
      <c r="R6640">
        <v>0</v>
      </c>
      <c r="S6640">
        <v>0</v>
      </c>
      <c r="T6640">
        <v>1</v>
      </c>
      <c r="U6640">
        <v>0</v>
      </c>
      <c r="V6640">
        <v>0</v>
      </c>
      <c r="W6640">
        <v>0</v>
      </c>
      <c r="X6640">
        <v>1.5075358064025062</v>
      </c>
      <c r="Y6640">
        <v>0</v>
      </c>
      <c r="Z6640">
        <v>0</v>
      </c>
      <c r="AA6640">
        <v>0</v>
      </c>
      <c r="AB6640">
        <v>9.5311645918201127E-2</v>
      </c>
      <c r="AC6640">
        <v>0</v>
      </c>
      <c r="AD6640">
        <v>0</v>
      </c>
      <c r="AE6640">
        <v>1.6028474523207072</v>
      </c>
    </row>
    <row r="6641" spans="1:31" x14ac:dyDescent="0.25">
      <c r="A6641">
        <v>1821415</v>
      </c>
      <c r="B6641">
        <v>1</v>
      </c>
      <c r="C6641" t="s">
        <v>80</v>
      </c>
      <c r="D6641" t="s">
        <v>105</v>
      </c>
      <c r="E6641" t="s">
        <v>140</v>
      </c>
      <c r="F6641" t="s">
        <v>19102</v>
      </c>
      <c r="G6641" t="s">
        <v>263</v>
      </c>
      <c r="H6641" t="s">
        <v>143</v>
      </c>
      <c r="I6641" t="s">
        <v>135</v>
      </c>
      <c r="J6641" t="s">
        <v>136</v>
      </c>
      <c r="K6641" t="s">
        <v>159</v>
      </c>
      <c r="L6641" t="s">
        <v>19103</v>
      </c>
      <c r="M6641" t="s">
        <v>19104</v>
      </c>
      <c r="N6641">
        <v>2.0139897219999998</v>
      </c>
      <c r="O6641">
        <v>1</v>
      </c>
      <c r="P6641">
        <v>744</v>
      </c>
      <c r="Q6641">
        <v>2</v>
      </c>
      <c r="R6641">
        <v>24</v>
      </c>
      <c r="S6641">
        <v>13</v>
      </c>
      <c r="T6641">
        <v>50</v>
      </c>
      <c r="U6641">
        <v>2</v>
      </c>
      <c r="V6641">
        <v>0</v>
      </c>
      <c r="W6641">
        <v>2.6489182037391665</v>
      </c>
      <c r="X6641">
        <v>336.63177097488381</v>
      </c>
      <c r="Y6641">
        <v>4.0043059030813648</v>
      </c>
      <c r="Z6641">
        <v>2.2300969484127973</v>
      </c>
      <c r="AA6641">
        <v>85.101231916075392</v>
      </c>
      <c r="AB6641">
        <v>31.8650404430118</v>
      </c>
      <c r="AC6641">
        <v>158.31229232800519</v>
      </c>
      <c r="AD6641">
        <v>0</v>
      </c>
      <c r="AE6641">
        <v>620.79365671720961</v>
      </c>
    </row>
    <row r="6642" spans="1:31" x14ac:dyDescent="0.25">
      <c r="A6642">
        <v>1821417</v>
      </c>
      <c r="B6642">
        <v>1</v>
      </c>
      <c r="C6642" t="s">
        <v>80</v>
      </c>
      <c r="D6642" t="s">
        <v>93</v>
      </c>
      <c r="E6642" t="s">
        <v>131</v>
      </c>
      <c r="F6642" t="s">
        <v>19105</v>
      </c>
      <c r="G6642" t="s">
        <v>231</v>
      </c>
      <c r="H6642" t="s">
        <v>134</v>
      </c>
      <c r="I6642" t="s">
        <v>135</v>
      </c>
      <c r="J6642" t="s">
        <v>136</v>
      </c>
      <c r="K6642" t="s">
        <v>137</v>
      </c>
      <c r="L6642" t="s">
        <v>19106</v>
      </c>
      <c r="M6642" t="s">
        <v>19107</v>
      </c>
      <c r="N6642">
        <v>6.1861111109999998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1.7464397093834889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1.7464397093834889</v>
      </c>
    </row>
    <row r="6643" spans="1:31" x14ac:dyDescent="0.25">
      <c r="A6643">
        <v>1821418</v>
      </c>
      <c r="B6643">
        <v>1</v>
      </c>
      <c r="C6643" t="s">
        <v>80</v>
      </c>
      <c r="D6643" t="s">
        <v>105</v>
      </c>
      <c r="E6643" t="s">
        <v>140</v>
      </c>
      <c r="F6643" t="s">
        <v>19108</v>
      </c>
      <c r="G6643" t="s">
        <v>263</v>
      </c>
      <c r="H6643" t="s">
        <v>143</v>
      </c>
      <c r="I6643" t="s">
        <v>135</v>
      </c>
      <c r="J6643" t="s">
        <v>136</v>
      </c>
      <c r="K6643" t="s">
        <v>159</v>
      </c>
      <c r="L6643" t="s">
        <v>19109</v>
      </c>
      <c r="M6643" t="s">
        <v>19110</v>
      </c>
      <c r="N6643">
        <v>2.3136027769999998</v>
      </c>
      <c r="O6643">
        <v>2</v>
      </c>
      <c r="P6643">
        <v>130</v>
      </c>
      <c r="Q6643">
        <v>10</v>
      </c>
      <c r="R6643">
        <v>5</v>
      </c>
      <c r="S6643">
        <v>3</v>
      </c>
      <c r="T6643">
        <v>14</v>
      </c>
      <c r="U6643">
        <v>0</v>
      </c>
      <c r="V6643">
        <v>0</v>
      </c>
      <c r="W6643">
        <v>1.034728335408968</v>
      </c>
      <c r="X6643">
        <v>52.556516961268791</v>
      </c>
      <c r="Y6643">
        <v>21.813195758142488</v>
      </c>
      <c r="Z6643">
        <v>1.1298841176723751</v>
      </c>
      <c r="AA6643">
        <v>16.045019476792969</v>
      </c>
      <c r="AB6643">
        <v>16.957332324570711</v>
      </c>
      <c r="AC6643">
        <v>0</v>
      </c>
      <c r="AD6643">
        <v>0</v>
      </c>
      <c r="AE6643">
        <v>109.53667697385632</v>
      </c>
    </row>
    <row r="6644" spans="1:31" x14ac:dyDescent="0.25">
      <c r="A6644">
        <v>1821419</v>
      </c>
      <c r="B6644">
        <v>1</v>
      </c>
      <c r="C6644" t="s">
        <v>81</v>
      </c>
      <c r="D6644" t="s">
        <v>123</v>
      </c>
      <c r="E6644" t="s">
        <v>131</v>
      </c>
      <c r="F6644" t="s">
        <v>19111</v>
      </c>
      <c r="G6644" t="s">
        <v>231</v>
      </c>
      <c r="H6644" t="s">
        <v>134</v>
      </c>
      <c r="I6644" t="s">
        <v>135</v>
      </c>
      <c r="J6644" t="s">
        <v>136</v>
      </c>
      <c r="K6644" t="s">
        <v>137</v>
      </c>
      <c r="L6644" t="s">
        <v>19112</v>
      </c>
      <c r="M6644" t="s">
        <v>19113</v>
      </c>
      <c r="N6644">
        <v>0.62666666599999998</v>
      </c>
      <c r="O6644">
        <v>0</v>
      </c>
      <c r="P6644">
        <v>2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0.16723248203508004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0.16723248203508004</v>
      </c>
    </row>
    <row r="6645" spans="1:31" x14ac:dyDescent="0.25">
      <c r="A6645">
        <v>1821421</v>
      </c>
      <c r="B6645">
        <v>1</v>
      </c>
      <c r="C6645" t="s">
        <v>80</v>
      </c>
      <c r="D6645" t="s">
        <v>98</v>
      </c>
      <c r="E6645" t="s">
        <v>193</v>
      </c>
      <c r="F6645" t="s">
        <v>19114</v>
      </c>
      <c r="G6645" t="s">
        <v>235</v>
      </c>
      <c r="H6645" t="s">
        <v>134</v>
      </c>
      <c r="I6645" t="s">
        <v>135</v>
      </c>
      <c r="J6645" t="s">
        <v>136</v>
      </c>
      <c r="K6645" t="s">
        <v>137</v>
      </c>
      <c r="L6645" t="s">
        <v>19115</v>
      </c>
      <c r="M6645" t="s">
        <v>19116</v>
      </c>
      <c r="N6645">
        <v>2.0791666659999999</v>
      </c>
      <c r="O6645">
        <v>0</v>
      </c>
      <c r="P6645">
        <v>3</v>
      </c>
      <c r="Q6645">
        <v>0</v>
      </c>
      <c r="R6645">
        <v>10</v>
      </c>
      <c r="S6645">
        <v>0</v>
      </c>
      <c r="T6645">
        <v>5</v>
      </c>
      <c r="U6645">
        <v>0</v>
      </c>
      <c r="V6645">
        <v>0</v>
      </c>
      <c r="W6645">
        <v>0</v>
      </c>
      <c r="X6645">
        <v>3.7676378560198911</v>
      </c>
      <c r="Y6645">
        <v>0</v>
      </c>
      <c r="Z6645">
        <v>2.8540631608284017</v>
      </c>
      <c r="AA6645">
        <v>0</v>
      </c>
      <c r="AB6645">
        <v>3.9748898502049861</v>
      </c>
      <c r="AC6645">
        <v>0</v>
      </c>
      <c r="AD6645">
        <v>0</v>
      </c>
      <c r="AE6645">
        <v>10.59659086705328</v>
      </c>
    </row>
    <row r="6646" spans="1:31" x14ac:dyDescent="0.25">
      <c r="A6646">
        <v>1821426</v>
      </c>
      <c r="B6646">
        <v>1</v>
      </c>
      <c r="C6646" t="s">
        <v>80</v>
      </c>
      <c r="D6646" t="s">
        <v>104</v>
      </c>
      <c r="E6646" t="s">
        <v>146</v>
      </c>
      <c r="F6646" t="s">
        <v>19117</v>
      </c>
      <c r="G6646" t="s">
        <v>170</v>
      </c>
      <c r="H6646" t="s">
        <v>143</v>
      </c>
      <c r="I6646" t="s">
        <v>135</v>
      </c>
      <c r="J6646" t="s">
        <v>136</v>
      </c>
      <c r="K6646" t="s">
        <v>137</v>
      </c>
      <c r="L6646" t="s">
        <v>19118</v>
      </c>
      <c r="M6646" t="s">
        <v>19119</v>
      </c>
      <c r="N6646">
        <v>3.5927777769999998</v>
      </c>
      <c r="O6646">
        <v>0</v>
      </c>
      <c r="P6646">
        <v>0</v>
      </c>
      <c r="Q6646">
        <v>0</v>
      </c>
      <c r="R6646">
        <v>0</v>
      </c>
      <c r="S6646">
        <v>4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10.510431848509073</v>
      </c>
      <c r="AB6646">
        <v>0</v>
      </c>
      <c r="AC6646">
        <v>0</v>
      </c>
      <c r="AD6646">
        <v>0</v>
      </c>
      <c r="AE6646">
        <v>10.510431848509073</v>
      </c>
    </row>
    <row r="6647" spans="1:31" x14ac:dyDescent="0.25">
      <c r="A6647">
        <v>1821427</v>
      </c>
      <c r="B6647">
        <v>1</v>
      </c>
      <c r="C6647" t="s">
        <v>80</v>
      </c>
      <c r="D6647" t="s">
        <v>93</v>
      </c>
      <c r="E6647" t="s">
        <v>193</v>
      </c>
      <c r="F6647" t="s">
        <v>9575</v>
      </c>
      <c r="G6647" t="s">
        <v>235</v>
      </c>
      <c r="H6647" t="s">
        <v>134</v>
      </c>
      <c r="I6647" t="s">
        <v>135</v>
      </c>
      <c r="J6647" t="s">
        <v>136</v>
      </c>
      <c r="K6647" t="s">
        <v>137</v>
      </c>
      <c r="L6647" t="s">
        <v>19120</v>
      </c>
      <c r="M6647" t="s">
        <v>19121</v>
      </c>
      <c r="N6647">
        <v>6.15</v>
      </c>
      <c r="O6647">
        <v>0</v>
      </c>
      <c r="P6647">
        <v>0</v>
      </c>
      <c r="Q6647">
        <v>0</v>
      </c>
      <c r="R6647">
        <v>1</v>
      </c>
      <c r="S6647">
        <v>0</v>
      </c>
      <c r="T6647">
        <v>1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</row>
    <row r="6648" spans="1:31" x14ac:dyDescent="0.25">
      <c r="A6648">
        <v>1821429</v>
      </c>
      <c r="B6648">
        <v>1</v>
      </c>
      <c r="C6648" t="s">
        <v>81</v>
      </c>
      <c r="D6648" t="s">
        <v>113</v>
      </c>
      <c r="E6648" t="s">
        <v>176</v>
      </c>
      <c r="F6648" t="s">
        <v>6042</v>
      </c>
      <c r="G6648" t="s">
        <v>142</v>
      </c>
      <c r="H6648" t="s">
        <v>143</v>
      </c>
      <c r="I6648" t="s">
        <v>135</v>
      </c>
      <c r="J6648" t="s">
        <v>136</v>
      </c>
      <c r="K6648" t="s">
        <v>137</v>
      </c>
      <c r="L6648" t="s">
        <v>19122</v>
      </c>
      <c r="M6648" t="s">
        <v>19123</v>
      </c>
      <c r="N6648">
        <v>7.3611111000000007E-2</v>
      </c>
      <c r="O6648">
        <v>0</v>
      </c>
      <c r="P6648">
        <v>1280</v>
      </c>
      <c r="Q6648">
        <v>22</v>
      </c>
      <c r="R6648">
        <v>193</v>
      </c>
      <c r="S6648">
        <v>5</v>
      </c>
      <c r="T6648">
        <v>41</v>
      </c>
      <c r="U6648">
        <v>1</v>
      </c>
      <c r="V6648">
        <v>1</v>
      </c>
      <c r="W6648">
        <v>0</v>
      </c>
      <c r="X6648">
        <v>11.894233514832019</v>
      </c>
      <c r="Y6648">
        <v>1.1892683716448587</v>
      </c>
      <c r="Z6648">
        <v>3.9471488706670583</v>
      </c>
      <c r="AA6648">
        <v>7.0357527884525632</v>
      </c>
      <c r="AB6648">
        <v>1.92217365996796</v>
      </c>
      <c r="AC6648">
        <v>0</v>
      </c>
      <c r="AD6648">
        <v>0.12736556728270557</v>
      </c>
      <c r="AE6648">
        <v>26.115942772847163</v>
      </c>
    </row>
    <row r="6649" spans="1:31" x14ac:dyDescent="0.25">
      <c r="A6649">
        <v>1821431</v>
      </c>
      <c r="B6649">
        <v>1</v>
      </c>
      <c r="C6649" t="s">
        <v>81</v>
      </c>
      <c r="D6649" t="s">
        <v>113</v>
      </c>
      <c r="E6649" t="s">
        <v>131</v>
      </c>
      <c r="F6649" t="s">
        <v>19124</v>
      </c>
      <c r="G6649" t="s">
        <v>231</v>
      </c>
      <c r="H6649" t="s">
        <v>134</v>
      </c>
      <c r="I6649" t="s">
        <v>135</v>
      </c>
      <c r="J6649" t="s">
        <v>136</v>
      </c>
      <c r="K6649" t="s">
        <v>137</v>
      </c>
      <c r="L6649" t="s">
        <v>19125</v>
      </c>
      <c r="M6649" t="s">
        <v>19126</v>
      </c>
      <c r="N6649">
        <v>1.7455555549999999</v>
      </c>
      <c r="O6649">
        <v>0</v>
      </c>
      <c r="P6649">
        <v>2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0.44796744026055002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0.44796744026055002</v>
      </c>
    </row>
    <row r="6650" spans="1:31" x14ac:dyDescent="0.25">
      <c r="A6650">
        <v>1821432</v>
      </c>
      <c r="B6650">
        <v>1</v>
      </c>
      <c r="C6650" t="s">
        <v>80</v>
      </c>
      <c r="D6650" t="s">
        <v>104</v>
      </c>
      <c r="E6650" t="s">
        <v>146</v>
      </c>
      <c r="F6650" t="s">
        <v>19127</v>
      </c>
      <c r="G6650" t="s">
        <v>158</v>
      </c>
      <c r="H6650" t="s">
        <v>143</v>
      </c>
      <c r="I6650" t="s">
        <v>135</v>
      </c>
      <c r="J6650" t="s">
        <v>136</v>
      </c>
      <c r="K6650" t="s">
        <v>137</v>
      </c>
      <c r="L6650" t="s">
        <v>19128</v>
      </c>
      <c r="M6650" t="s">
        <v>19129</v>
      </c>
      <c r="N6650">
        <v>0.99055555500000003</v>
      </c>
      <c r="O6650">
        <v>0</v>
      </c>
      <c r="P6650">
        <v>979</v>
      </c>
      <c r="Q6650">
        <v>0</v>
      </c>
      <c r="R6650">
        <v>7</v>
      </c>
      <c r="S6650">
        <v>0</v>
      </c>
      <c r="T6650">
        <v>172</v>
      </c>
      <c r="U6650">
        <v>0</v>
      </c>
      <c r="V6650">
        <v>0</v>
      </c>
      <c r="W6650">
        <v>0</v>
      </c>
      <c r="X6650">
        <v>197.08304228881829</v>
      </c>
      <c r="Y6650">
        <v>0</v>
      </c>
      <c r="Z6650">
        <v>1.4924864606321113</v>
      </c>
      <c r="AA6650">
        <v>0</v>
      </c>
      <c r="AB6650">
        <v>60.802787650371521</v>
      </c>
      <c r="AC6650">
        <v>0</v>
      </c>
      <c r="AD6650">
        <v>0</v>
      </c>
      <c r="AE6650">
        <v>259.37831639982193</v>
      </c>
    </row>
    <row r="6651" spans="1:31" x14ac:dyDescent="0.25">
      <c r="A6651">
        <v>1821435</v>
      </c>
      <c r="B6651">
        <v>1</v>
      </c>
      <c r="C6651" t="s">
        <v>80</v>
      </c>
      <c r="D6651" t="s">
        <v>98</v>
      </c>
      <c r="E6651" t="s">
        <v>146</v>
      </c>
      <c r="F6651" t="s">
        <v>19130</v>
      </c>
      <c r="G6651" t="s">
        <v>593</v>
      </c>
      <c r="H6651" t="s">
        <v>143</v>
      </c>
      <c r="I6651" t="s">
        <v>135</v>
      </c>
      <c r="J6651" t="s">
        <v>136</v>
      </c>
      <c r="K6651" t="s">
        <v>137</v>
      </c>
      <c r="L6651" t="s">
        <v>19131</v>
      </c>
      <c r="M6651" t="s">
        <v>19132</v>
      </c>
      <c r="N6651">
        <v>2.5394444439999999</v>
      </c>
      <c r="O6651">
        <v>0</v>
      </c>
      <c r="P6651">
        <v>0</v>
      </c>
      <c r="Q6651">
        <v>0</v>
      </c>
      <c r="R6651">
        <v>14</v>
      </c>
      <c r="S6651">
        <v>0</v>
      </c>
      <c r="T6651">
        <v>3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6.6227695329241714</v>
      </c>
      <c r="AA6651">
        <v>0</v>
      </c>
      <c r="AB6651">
        <v>2.2842337003025044</v>
      </c>
      <c r="AC6651">
        <v>0</v>
      </c>
      <c r="AD6651">
        <v>0</v>
      </c>
      <c r="AE6651">
        <v>8.9070032332266749</v>
      </c>
    </row>
    <row r="6652" spans="1:31" x14ac:dyDescent="0.25">
      <c r="A6652">
        <v>1821436</v>
      </c>
      <c r="B6652">
        <v>1</v>
      </c>
      <c r="C6652" t="s">
        <v>80</v>
      </c>
      <c r="D6652" t="s">
        <v>107</v>
      </c>
      <c r="E6652" t="s">
        <v>131</v>
      </c>
      <c r="F6652" t="s">
        <v>19133</v>
      </c>
      <c r="G6652" t="s">
        <v>231</v>
      </c>
      <c r="H6652" t="s">
        <v>134</v>
      </c>
      <c r="I6652" t="s">
        <v>135</v>
      </c>
      <c r="J6652" t="s">
        <v>136</v>
      </c>
      <c r="K6652" t="s">
        <v>137</v>
      </c>
      <c r="L6652" t="s">
        <v>19134</v>
      </c>
      <c r="M6652" t="s">
        <v>19135</v>
      </c>
      <c r="N6652">
        <v>1.485833333</v>
      </c>
      <c r="O6652">
        <v>0</v>
      </c>
      <c r="P6652">
        <v>2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4.5033681026148617E-2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4.5033681026148617E-2</v>
      </c>
    </row>
    <row r="6653" spans="1:31" x14ac:dyDescent="0.25">
      <c r="A6653">
        <v>1821438</v>
      </c>
      <c r="B6653">
        <v>1</v>
      </c>
      <c r="C6653" t="s">
        <v>80</v>
      </c>
      <c r="D6653" t="s">
        <v>103</v>
      </c>
      <c r="E6653" t="s">
        <v>140</v>
      </c>
      <c r="F6653" t="s">
        <v>13065</v>
      </c>
      <c r="G6653" t="s">
        <v>593</v>
      </c>
      <c r="H6653" t="s">
        <v>143</v>
      </c>
      <c r="I6653" t="s">
        <v>135</v>
      </c>
      <c r="J6653" t="s">
        <v>136</v>
      </c>
      <c r="K6653" t="s">
        <v>137</v>
      </c>
      <c r="L6653" t="s">
        <v>19136</v>
      </c>
      <c r="M6653" t="s">
        <v>19137</v>
      </c>
      <c r="N6653">
        <v>2.7266666659999999</v>
      </c>
      <c r="O6653">
        <v>0</v>
      </c>
      <c r="P6653">
        <v>0</v>
      </c>
      <c r="Q6653">
        <v>0</v>
      </c>
      <c r="R6653">
        <v>0</v>
      </c>
      <c r="S6653">
        <v>2</v>
      </c>
      <c r="T6653">
        <v>0</v>
      </c>
      <c r="U6653">
        <v>1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65.831980228905351</v>
      </c>
      <c r="AB6653">
        <v>0</v>
      </c>
      <c r="AC6653">
        <v>20.650293312202621</v>
      </c>
      <c r="AD6653">
        <v>0</v>
      </c>
      <c r="AE6653">
        <v>86.482273541107972</v>
      </c>
    </row>
    <row r="6654" spans="1:31" x14ac:dyDescent="0.25">
      <c r="A6654">
        <v>1821441</v>
      </c>
      <c r="B6654">
        <v>1</v>
      </c>
      <c r="C6654" t="s">
        <v>81</v>
      </c>
      <c r="D6654" t="s">
        <v>128</v>
      </c>
      <c r="E6654" t="s">
        <v>146</v>
      </c>
      <c r="F6654" t="s">
        <v>19138</v>
      </c>
      <c r="G6654" t="s">
        <v>158</v>
      </c>
      <c r="H6654" t="s">
        <v>143</v>
      </c>
      <c r="I6654" t="s">
        <v>135</v>
      </c>
      <c r="J6654" t="s">
        <v>136</v>
      </c>
      <c r="K6654" t="s">
        <v>137</v>
      </c>
      <c r="L6654" t="s">
        <v>19139</v>
      </c>
      <c r="M6654" t="s">
        <v>19140</v>
      </c>
      <c r="N6654">
        <v>1.278888888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3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43.681202392571805</v>
      </c>
      <c r="AC6654">
        <v>0</v>
      </c>
      <c r="AD6654">
        <v>0</v>
      </c>
      <c r="AE6654">
        <v>43.681202392571805</v>
      </c>
    </row>
    <row r="6655" spans="1:31" x14ac:dyDescent="0.25">
      <c r="A6655">
        <v>1821442</v>
      </c>
      <c r="B6655">
        <v>1</v>
      </c>
      <c r="C6655" t="s">
        <v>80</v>
      </c>
      <c r="D6655" t="s">
        <v>93</v>
      </c>
      <c r="E6655" t="s">
        <v>176</v>
      </c>
      <c r="F6655" t="s">
        <v>18934</v>
      </c>
      <c r="G6655" t="s">
        <v>142</v>
      </c>
      <c r="H6655" t="s">
        <v>143</v>
      </c>
      <c r="I6655" t="s">
        <v>135</v>
      </c>
      <c r="J6655" t="s">
        <v>136</v>
      </c>
      <c r="K6655" t="s">
        <v>137</v>
      </c>
      <c r="L6655" t="s">
        <v>19141</v>
      </c>
      <c r="M6655" t="s">
        <v>19142</v>
      </c>
      <c r="N6655">
        <v>3.5616666659999998</v>
      </c>
      <c r="O6655">
        <v>0</v>
      </c>
      <c r="P6655">
        <v>147</v>
      </c>
      <c r="Q6655">
        <v>5</v>
      </c>
      <c r="R6655">
        <v>70</v>
      </c>
      <c r="S6655">
        <v>6</v>
      </c>
      <c r="T6655">
        <v>38</v>
      </c>
      <c r="U6655">
        <v>0</v>
      </c>
      <c r="V6655">
        <v>0</v>
      </c>
      <c r="W6655">
        <v>0</v>
      </c>
      <c r="X6655">
        <v>101.43946174300321</v>
      </c>
      <c r="Y6655">
        <v>155.67275203467378</v>
      </c>
      <c r="Z6655">
        <v>383.90278778631091</v>
      </c>
      <c r="AA6655">
        <v>158.7585922149751</v>
      </c>
      <c r="AB6655">
        <v>145.5320833500509</v>
      </c>
      <c r="AC6655">
        <v>0</v>
      </c>
      <c r="AD6655">
        <v>0</v>
      </c>
      <c r="AE6655">
        <v>945.30567712901393</v>
      </c>
    </row>
    <row r="6656" spans="1:31" x14ac:dyDescent="0.25">
      <c r="A6656">
        <v>1821443</v>
      </c>
      <c r="B6656">
        <v>1</v>
      </c>
      <c r="C6656" t="s">
        <v>80</v>
      </c>
      <c r="D6656" t="s">
        <v>90</v>
      </c>
      <c r="E6656" t="s">
        <v>291</v>
      </c>
      <c r="F6656" t="s">
        <v>19143</v>
      </c>
      <c r="G6656" t="s">
        <v>279</v>
      </c>
      <c r="H6656" t="s">
        <v>134</v>
      </c>
      <c r="I6656" t="s">
        <v>135</v>
      </c>
      <c r="J6656" t="s">
        <v>136</v>
      </c>
      <c r="K6656" t="s">
        <v>137</v>
      </c>
      <c r="L6656" t="s">
        <v>19144</v>
      </c>
      <c r="M6656" t="s">
        <v>19145</v>
      </c>
      <c r="N6656">
        <v>1.0249999999999999</v>
      </c>
      <c r="O6656">
        <v>0</v>
      </c>
      <c r="P6656">
        <v>830</v>
      </c>
      <c r="Q6656">
        <v>0</v>
      </c>
      <c r="R6656">
        <v>0</v>
      </c>
      <c r="S6656">
        <v>0</v>
      </c>
      <c r="T6656">
        <v>67</v>
      </c>
      <c r="U6656">
        <v>0</v>
      </c>
      <c r="V6656">
        <v>0</v>
      </c>
      <c r="W6656">
        <v>0</v>
      </c>
      <c r="X6656">
        <v>245.16009289169384</v>
      </c>
      <c r="Y6656">
        <v>0</v>
      </c>
      <c r="Z6656">
        <v>0</v>
      </c>
      <c r="AA6656">
        <v>0</v>
      </c>
      <c r="AB6656">
        <v>22.722514190982494</v>
      </c>
      <c r="AC6656">
        <v>0</v>
      </c>
      <c r="AD6656">
        <v>0</v>
      </c>
      <c r="AE6656">
        <v>267.88260708267632</v>
      </c>
    </row>
    <row r="6657" spans="1:31" x14ac:dyDescent="0.25">
      <c r="A6657">
        <v>1821445</v>
      </c>
      <c r="B6657">
        <v>1</v>
      </c>
      <c r="C6657" t="s">
        <v>81</v>
      </c>
      <c r="D6657" t="s">
        <v>118</v>
      </c>
      <c r="E6657" t="s">
        <v>291</v>
      </c>
      <c r="F6657" t="s">
        <v>19146</v>
      </c>
      <c r="G6657" t="s">
        <v>170</v>
      </c>
      <c r="H6657" t="s">
        <v>143</v>
      </c>
      <c r="I6657" t="s">
        <v>135</v>
      </c>
      <c r="J6657" t="s">
        <v>136</v>
      </c>
      <c r="K6657" t="s">
        <v>137</v>
      </c>
      <c r="L6657" t="s">
        <v>19147</v>
      </c>
      <c r="M6657" t="s">
        <v>19148</v>
      </c>
      <c r="N6657">
        <v>2.0216666659999998</v>
      </c>
      <c r="O6657">
        <v>0</v>
      </c>
      <c r="P6657">
        <v>113</v>
      </c>
      <c r="Q6657">
        <v>0</v>
      </c>
      <c r="R6657">
        <v>6</v>
      </c>
      <c r="S6657">
        <v>0</v>
      </c>
      <c r="T6657">
        <v>7</v>
      </c>
      <c r="U6657">
        <v>0</v>
      </c>
      <c r="V6657">
        <v>0</v>
      </c>
      <c r="W6657">
        <v>0</v>
      </c>
      <c r="X6657">
        <v>33.364886945527935</v>
      </c>
      <c r="Y6657">
        <v>0</v>
      </c>
      <c r="Z6657">
        <v>0.31036339297989007</v>
      </c>
      <c r="AA6657">
        <v>0</v>
      </c>
      <c r="AB6657">
        <v>0.62898711873434665</v>
      </c>
      <c r="AC6657">
        <v>0</v>
      </c>
      <c r="AD6657">
        <v>0</v>
      </c>
      <c r="AE6657">
        <v>34.304237457242166</v>
      </c>
    </row>
    <row r="6658" spans="1:31" x14ac:dyDescent="0.25">
      <c r="A6658">
        <v>1821447</v>
      </c>
      <c r="B6658">
        <v>1</v>
      </c>
      <c r="C6658" t="s">
        <v>81</v>
      </c>
      <c r="D6658" t="s">
        <v>128</v>
      </c>
      <c r="E6658" t="s">
        <v>193</v>
      </c>
      <c r="F6658" t="s">
        <v>19149</v>
      </c>
      <c r="G6658" t="s">
        <v>235</v>
      </c>
      <c r="H6658" t="s">
        <v>134</v>
      </c>
      <c r="I6658" t="s">
        <v>135</v>
      </c>
      <c r="J6658" t="s">
        <v>136</v>
      </c>
      <c r="K6658" t="s">
        <v>137</v>
      </c>
      <c r="L6658" t="s">
        <v>19150</v>
      </c>
      <c r="M6658" t="s">
        <v>19151</v>
      </c>
      <c r="N6658">
        <v>1.5275000000000001</v>
      </c>
      <c r="O6658">
        <v>0</v>
      </c>
      <c r="P6658">
        <v>41</v>
      </c>
      <c r="Q6658">
        <v>0</v>
      </c>
      <c r="R6658">
        <v>0</v>
      </c>
      <c r="S6658">
        <v>0</v>
      </c>
      <c r="T6658">
        <v>3</v>
      </c>
      <c r="U6658">
        <v>0</v>
      </c>
      <c r="V6658">
        <v>0</v>
      </c>
      <c r="W6658">
        <v>0</v>
      </c>
      <c r="X6658">
        <v>13.370714790262303</v>
      </c>
      <c r="Y6658">
        <v>0</v>
      </c>
      <c r="Z6658">
        <v>0</v>
      </c>
      <c r="AA6658">
        <v>0</v>
      </c>
      <c r="AB6658">
        <v>1.8803053246301302</v>
      </c>
      <c r="AC6658">
        <v>0</v>
      </c>
      <c r="AD6658">
        <v>0</v>
      </c>
      <c r="AE6658">
        <v>15.251020114892434</v>
      </c>
    </row>
    <row r="6659" spans="1:31" x14ac:dyDescent="0.25">
      <c r="A6659">
        <v>1821448</v>
      </c>
      <c r="B6659">
        <v>1</v>
      </c>
      <c r="C6659" t="s">
        <v>80</v>
      </c>
      <c r="D6659" t="s">
        <v>95</v>
      </c>
      <c r="E6659" t="s">
        <v>131</v>
      </c>
      <c r="F6659" t="s">
        <v>19152</v>
      </c>
      <c r="G6659" t="s">
        <v>231</v>
      </c>
      <c r="H6659" t="s">
        <v>134</v>
      </c>
      <c r="I6659" t="s">
        <v>135</v>
      </c>
      <c r="J6659" t="s">
        <v>136</v>
      </c>
      <c r="K6659" t="s">
        <v>137</v>
      </c>
      <c r="L6659" t="s">
        <v>19153</v>
      </c>
      <c r="M6659" t="s">
        <v>19154</v>
      </c>
      <c r="N6659">
        <v>0.86138888800000002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9.9108323986750002E-4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9.9108323986750002E-4</v>
      </c>
    </row>
    <row r="6660" spans="1:31" x14ac:dyDescent="0.25">
      <c r="A6660">
        <v>1821449</v>
      </c>
      <c r="B6660">
        <v>1</v>
      </c>
      <c r="C6660" t="s">
        <v>80</v>
      </c>
      <c r="D6660" t="s">
        <v>95</v>
      </c>
      <c r="E6660" t="s">
        <v>131</v>
      </c>
      <c r="F6660" t="s">
        <v>19155</v>
      </c>
      <c r="G6660" t="s">
        <v>231</v>
      </c>
      <c r="H6660" t="s">
        <v>134</v>
      </c>
      <c r="I6660" t="s">
        <v>135</v>
      </c>
      <c r="J6660" t="s">
        <v>136</v>
      </c>
      <c r="K6660" t="s">
        <v>137</v>
      </c>
      <c r="L6660" t="s">
        <v>19156</v>
      </c>
      <c r="M6660" t="s">
        <v>19157</v>
      </c>
      <c r="N6660">
        <v>1.3094444439999999</v>
      </c>
      <c r="O6660">
        <v>0</v>
      </c>
      <c r="P6660">
        <v>1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0.20354226853880059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0.20354226853880059</v>
      </c>
    </row>
    <row r="6661" spans="1:31" x14ac:dyDescent="0.25">
      <c r="A6661">
        <v>1821450</v>
      </c>
      <c r="B6661">
        <v>1</v>
      </c>
      <c r="C6661" t="s">
        <v>80</v>
      </c>
      <c r="D6661" t="s">
        <v>105</v>
      </c>
      <c r="E6661" t="s">
        <v>131</v>
      </c>
      <c r="F6661" t="s">
        <v>19158</v>
      </c>
      <c r="G6661" t="s">
        <v>231</v>
      </c>
      <c r="H6661" t="s">
        <v>134</v>
      </c>
      <c r="I6661" t="s">
        <v>135</v>
      </c>
      <c r="J6661" t="s">
        <v>136</v>
      </c>
      <c r="K6661" t="s">
        <v>137</v>
      </c>
      <c r="L6661" t="s">
        <v>19159</v>
      </c>
      <c r="M6661" t="s">
        <v>19160</v>
      </c>
      <c r="N6661">
        <v>1.403888888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2.3237557829253335E-2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2.3237557829253335E-2</v>
      </c>
    </row>
    <row r="6662" spans="1:31" x14ac:dyDescent="0.25">
      <c r="A6662">
        <v>1821451</v>
      </c>
      <c r="B6662">
        <v>1</v>
      </c>
      <c r="C6662" t="s">
        <v>81</v>
      </c>
      <c r="D6662" t="s">
        <v>113</v>
      </c>
      <c r="E6662" t="s">
        <v>146</v>
      </c>
      <c r="F6662" t="s">
        <v>19161</v>
      </c>
      <c r="G6662" t="s">
        <v>142</v>
      </c>
      <c r="H6662" t="s">
        <v>143</v>
      </c>
      <c r="I6662" t="s">
        <v>135</v>
      </c>
      <c r="J6662" t="s">
        <v>136</v>
      </c>
      <c r="K6662" t="s">
        <v>137</v>
      </c>
      <c r="L6662" t="s">
        <v>19162</v>
      </c>
      <c r="M6662" t="s">
        <v>19163</v>
      </c>
      <c r="N6662">
        <v>0.57611111100000001</v>
      </c>
      <c r="O6662">
        <v>0</v>
      </c>
      <c r="P6662">
        <v>708</v>
      </c>
      <c r="Q6662">
        <v>1</v>
      </c>
      <c r="R6662">
        <v>22</v>
      </c>
      <c r="S6662">
        <v>0</v>
      </c>
      <c r="T6662">
        <v>83</v>
      </c>
      <c r="U6662">
        <v>1</v>
      </c>
      <c r="V6662">
        <v>0</v>
      </c>
      <c r="W6662">
        <v>0</v>
      </c>
      <c r="X6662">
        <v>59.450260986072195</v>
      </c>
      <c r="Y6662">
        <v>7.0630475018819929</v>
      </c>
      <c r="Z6662">
        <v>1.5293986375498863</v>
      </c>
      <c r="AA6662">
        <v>0</v>
      </c>
      <c r="AB6662">
        <v>11.902469297822961</v>
      </c>
      <c r="AC6662">
        <v>30.660078185467093</v>
      </c>
      <c r="AD6662">
        <v>0</v>
      </c>
      <c r="AE6662">
        <v>110.60525460879413</v>
      </c>
    </row>
    <row r="6663" spans="1:31" x14ac:dyDescent="0.25">
      <c r="A6663">
        <v>1821452</v>
      </c>
      <c r="B6663">
        <v>1</v>
      </c>
      <c r="C6663" t="s">
        <v>80</v>
      </c>
      <c r="D6663" t="s">
        <v>104</v>
      </c>
      <c r="E6663" t="s">
        <v>291</v>
      </c>
      <c r="F6663" t="s">
        <v>19164</v>
      </c>
      <c r="G6663" t="s">
        <v>424</v>
      </c>
      <c r="H6663" t="s">
        <v>134</v>
      </c>
      <c r="I6663" t="s">
        <v>135</v>
      </c>
      <c r="J6663" t="s">
        <v>136</v>
      </c>
      <c r="K6663" t="s">
        <v>137</v>
      </c>
      <c r="L6663" t="s">
        <v>19165</v>
      </c>
      <c r="M6663" t="s">
        <v>19166</v>
      </c>
      <c r="N6663">
        <v>0.514444444</v>
      </c>
      <c r="O6663">
        <v>0</v>
      </c>
      <c r="P6663">
        <v>282</v>
      </c>
      <c r="Q6663">
        <v>0</v>
      </c>
      <c r="R6663">
        <v>0</v>
      </c>
      <c r="S6663">
        <v>0</v>
      </c>
      <c r="T6663">
        <v>5</v>
      </c>
      <c r="U6663">
        <v>0</v>
      </c>
      <c r="V6663">
        <v>0</v>
      </c>
      <c r="W6663">
        <v>0</v>
      </c>
      <c r="X6663">
        <v>30.702006195269014</v>
      </c>
      <c r="Y6663">
        <v>0</v>
      </c>
      <c r="Z6663">
        <v>0</v>
      </c>
      <c r="AA6663">
        <v>0</v>
      </c>
      <c r="AB6663">
        <v>0.42202353120555336</v>
      </c>
      <c r="AC6663">
        <v>0</v>
      </c>
      <c r="AD6663">
        <v>0</v>
      </c>
      <c r="AE6663">
        <v>31.124029726474568</v>
      </c>
    </row>
    <row r="6664" spans="1:31" x14ac:dyDescent="0.25">
      <c r="A6664">
        <v>1821457</v>
      </c>
      <c r="B6664">
        <v>1</v>
      </c>
      <c r="C6664" t="s">
        <v>81</v>
      </c>
      <c r="D6664" t="s">
        <v>123</v>
      </c>
      <c r="E6664" t="s">
        <v>176</v>
      </c>
      <c r="F6664" t="s">
        <v>1703</v>
      </c>
      <c r="G6664" t="s">
        <v>142</v>
      </c>
      <c r="H6664" t="s">
        <v>143</v>
      </c>
      <c r="I6664" t="s">
        <v>135</v>
      </c>
      <c r="J6664" t="s">
        <v>136</v>
      </c>
      <c r="K6664" t="s">
        <v>137</v>
      </c>
      <c r="L6664" t="s">
        <v>19167</v>
      </c>
      <c r="M6664" t="s">
        <v>19168</v>
      </c>
      <c r="N6664">
        <v>1.290277777</v>
      </c>
      <c r="O6664">
        <v>0</v>
      </c>
      <c r="P6664">
        <v>0</v>
      </c>
      <c r="Q6664">
        <v>2</v>
      </c>
      <c r="R6664">
        <v>1</v>
      </c>
      <c r="S6664">
        <v>9</v>
      </c>
      <c r="T6664">
        <v>0</v>
      </c>
      <c r="U6664">
        <v>1</v>
      </c>
      <c r="V6664">
        <v>0</v>
      </c>
      <c r="W6664">
        <v>0</v>
      </c>
      <c r="X6664">
        <v>0</v>
      </c>
      <c r="Y6664">
        <v>0.22962111438806221</v>
      </c>
      <c r="Z6664">
        <v>0.1913869330106</v>
      </c>
      <c r="AA6664">
        <v>73.902145323301909</v>
      </c>
      <c r="AB6664">
        <v>0</v>
      </c>
      <c r="AC6664">
        <v>42.410636775760295</v>
      </c>
      <c r="AD6664">
        <v>0</v>
      </c>
      <c r="AE6664">
        <v>116.73379014646086</v>
      </c>
    </row>
    <row r="6665" spans="1:31" x14ac:dyDescent="0.25">
      <c r="A6665">
        <v>1821460</v>
      </c>
      <c r="B6665">
        <v>1</v>
      </c>
      <c r="C6665" t="s">
        <v>80</v>
      </c>
      <c r="D6665" t="s">
        <v>103</v>
      </c>
      <c r="E6665" t="s">
        <v>291</v>
      </c>
      <c r="F6665" t="s">
        <v>19169</v>
      </c>
      <c r="G6665" t="s">
        <v>373</v>
      </c>
      <c r="H6665" t="s">
        <v>134</v>
      </c>
      <c r="I6665" t="s">
        <v>135</v>
      </c>
      <c r="J6665" t="s">
        <v>136</v>
      </c>
      <c r="K6665" t="s">
        <v>137</v>
      </c>
      <c r="L6665" t="s">
        <v>19170</v>
      </c>
      <c r="M6665" t="s">
        <v>19171</v>
      </c>
      <c r="N6665">
        <v>0.56444444400000005</v>
      </c>
      <c r="O6665">
        <v>0</v>
      </c>
      <c r="P6665">
        <v>622</v>
      </c>
      <c r="Q6665">
        <v>0</v>
      </c>
      <c r="R6665">
        <v>2</v>
      </c>
      <c r="S6665">
        <v>0</v>
      </c>
      <c r="T6665">
        <v>91</v>
      </c>
      <c r="U6665">
        <v>0</v>
      </c>
      <c r="V6665">
        <v>1</v>
      </c>
      <c r="W6665">
        <v>0</v>
      </c>
      <c r="X6665">
        <v>91.8085408722946</v>
      </c>
      <c r="Y6665">
        <v>0</v>
      </c>
      <c r="Z6665">
        <v>2.1216946384919999E-2</v>
      </c>
      <c r="AA6665">
        <v>0</v>
      </c>
      <c r="AB6665">
        <v>15.327160526006544</v>
      </c>
      <c r="AC6665">
        <v>0</v>
      </c>
      <c r="AD6665">
        <v>0.64198463224864</v>
      </c>
      <c r="AE6665">
        <v>107.7989029769347</v>
      </c>
    </row>
    <row r="6666" spans="1:31" x14ac:dyDescent="0.25">
      <c r="A6666">
        <v>1821461</v>
      </c>
      <c r="B6666">
        <v>1</v>
      </c>
      <c r="C6666" t="s">
        <v>81</v>
      </c>
      <c r="D6666" t="s">
        <v>123</v>
      </c>
      <c r="E6666" t="s">
        <v>140</v>
      </c>
      <c r="F6666" t="s">
        <v>11379</v>
      </c>
      <c r="G6666" t="s">
        <v>142</v>
      </c>
      <c r="H6666" t="s">
        <v>143</v>
      </c>
      <c r="I6666" t="s">
        <v>135</v>
      </c>
      <c r="J6666" t="s">
        <v>136</v>
      </c>
      <c r="K6666" t="s">
        <v>137</v>
      </c>
      <c r="L6666" t="s">
        <v>19172</v>
      </c>
      <c r="M6666" t="s">
        <v>19173</v>
      </c>
      <c r="N6666">
        <v>1.2166666660000001</v>
      </c>
      <c r="O6666">
        <v>0</v>
      </c>
      <c r="P6666">
        <v>334</v>
      </c>
      <c r="Q6666">
        <v>120</v>
      </c>
      <c r="R6666">
        <v>45</v>
      </c>
      <c r="S6666">
        <v>9</v>
      </c>
      <c r="T6666">
        <v>27</v>
      </c>
      <c r="U6666">
        <v>0</v>
      </c>
      <c r="V6666">
        <v>0</v>
      </c>
      <c r="W6666">
        <v>0</v>
      </c>
      <c r="X6666">
        <v>65.800546094844464</v>
      </c>
      <c r="Y6666">
        <v>123.0503175081211</v>
      </c>
      <c r="Z6666">
        <v>38.642907049249906</v>
      </c>
      <c r="AA6666">
        <v>6.1965510891333242</v>
      </c>
      <c r="AB6666">
        <v>12.280331854746994</v>
      </c>
      <c r="AC6666">
        <v>0</v>
      </c>
      <c r="AD6666">
        <v>0</v>
      </c>
      <c r="AE6666">
        <v>245.97065359609579</v>
      </c>
    </row>
    <row r="6667" spans="1:31" x14ac:dyDescent="0.25">
      <c r="A6667">
        <v>1821463</v>
      </c>
      <c r="B6667">
        <v>1</v>
      </c>
      <c r="C6667" t="s">
        <v>80</v>
      </c>
      <c r="D6667" t="s">
        <v>95</v>
      </c>
      <c r="E6667" t="s">
        <v>193</v>
      </c>
      <c r="F6667" t="s">
        <v>19174</v>
      </c>
      <c r="G6667" t="s">
        <v>279</v>
      </c>
      <c r="H6667" t="s">
        <v>134</v>
      </c>
      <c r="I6667" t="s">
        <v>135</v>
      </c>
      <c r="J6667" t="s">
        <v>136</v>
      </c>
      <c r="K6667" t="s">
        <v>137</v>
      </c>
      <c r="L6667" t="s">
        <v>19175</v>
      </c>
      <c r="M6667" t="s">
        <v>19176</v>
      </c>
      <c r="N6667">
        <v>0.241388888</v>
      </c>
      <c r="O6667">
        <v>0</v>
      </c>
      <c r="P6667">
        <v>26</v>
      </c>
      <c r="Q6667">
        <v>0</v>
      </c>
      <c r="R6667">
        <v>1</v>
      </c>
      <c r="S6667">
        <v>0</v>
      </c>
      <c r="T6667">
        <v>2</v>
      </c>
      <c r="U6667">
        <v>0</v>
      </c>
      <c r="V6667">
        <v>0</v>
      </c>
      <c r="W6667">
        <v>0</v>
      </c>
      <c r="X6667">
        <v>1.0964946391828245</v>
      </c>
      <c r="Y6667">
        <v>0</v>
      </c>
      <c r="Z6667">
        <v>8.240771203133334E-3</v>
      </c>
      <c r="AA6667">
        <v>0</v>
      </c>
      <c r="AB6667">
        <v>2.8623609741698891E-2</v>
      </c>
      <c r="AC6667">
        <v>0</v>
      </c>
      <c r="AD6667">
        <v>0</v>
      </c>
      <c r="AE6667">
        <v>1.1333590201276569</v>
      </c>
    </row>
    <row r="6668" spans="1:31" x14ac:dyDescent="0.25">
      <c r="A6668">
        <v>1821464</v>
      </c>
      <c r="B6668">
        <v>1</v>
      </c>
      <c r="C6668" t="s">
        <v>80</v>
      </c>
      <c r="D6668" t="s">
        <v>97</v>
      </c>
      <c r="E6668" t="s">
        <v>131</v>
      </c>
      <c r="F6668" t="s">
        <v>19177</v>
      </c>
      <c r="G6668" t="s">
        <v>231</v>
      </c>
      <c r="H6668" t="s">
        <v>134</v>
      </c>
      <c r="I6668" t="s">
        <v>135</v>
      </c>
      <c r="J6668" t="s">
        <v>136</v>
      </c>
      <c r="K6668" t="s">
        <v>137</v>
      </c>
      <c r="L6668" t="s">
        <v>19178</v>
      </c>
      <c r="M6668" t="s">
        <v>19179</v>
      </c>
      <c r="N6668">
        <v>3.9608333330000001</v>
      </c>
      <c r="O6668">
        <v>0</v>
      </c>
      <c r="P6668">
        <v>1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1.6191508117503695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1.6191508117503695</v>
      </c>
    </row>
    <row r="6669" spans="1:31" x14ac:dyDescent="0.25">
      <c r="A6669">
        <v>1821465</v>
      </c>
      <c r="B6669">
        <v>1</v>
      </c>
      <c r="C6669" t="s">
        <v>80</v>
      </c>
      <c r="D6669" t="s">
        <v>84</v>
      </c>
      <c r="E6669" t="s">
        <v>131</v>
      </c>
      <c r="F6669" t="s">
        <v>19180</v>
      </c>
      <c r="G6669" t="s">
        <v>231</v>
      </c>
      <c r="H6669" t="s">
        <v>134</v>
      </c>
      <c r="I6669" t="s">
        <v>135</v>
      </c>
      <c r="J6669" t="s">
        <v>136</v>
      </c>
      <c r="K6669" t="s">
        <v>137</v>
      </c>
      <c r="L6669" t="s">
        <v>19181</v>
      </c>
      <c r="M6669" t="s">
        <v>19182</v>
      </c>
      <c r="N6669">
        <v>4.8544444440000003</v>
      </c>
      <c r="O6669">
        <v>0</v>
      </c>
      <c r="P6669">
        <v>0</v>
      </c>
      <c r="Q6669">
        <v>0</v>
      </c>
      <c r="R6669">
        <v>1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1.1558639634255499</v>
      </c>
      <c r="AA6669">
        <v>0</v>
      </c>
      <c r="AB6669">
        <v>0</v>
      </c>
      <c r="AC6669">
        <v>0</v>
      </c>
      <c r="AD6669">
        <v>0</v>
      </c>
      <c r="AE6669">
        <v>1.1558639634255499</v>
      </c>
    </row>
    <row r="6670" spans="1:31" x14ac:dyDescent="0.25">
      <c r="A6670">
        <v>1821466</v>
      </c>
      <c r="B6670">
        <v>1</v>
      </c>
      <c r="C6670" t="s">
        <v>80</v>
      </c>
      <c r="D6670" t="s">
        <v>92</v>
      </c>
      <c r="E6670" t="s">
        <v>131</v>
      </c>
      <c r="F6670" t="s">
        <v>19183</v>
      </c>
      <c r="G6670" t="s">
        <v>231</v>
      </c>
      <c r="H6670" t="s">
        <v>134</v>
      </c>
      <c r="I6670" t="s">
        <v>135</v>
      </c>
      <c r="J6670" t="s">
        <v>136</v>
      </c>
      <c r="K6670" t="s">
        <v>137</v>
      </c>
      <c r="L6670" t="s">
        <v>19184</v>
      </c>
      <c r="M6670" t="s">
        <v>19185</v>
      </c>
      <c r="N6670">
        <v>1.193888888</v>
      </c>
      <c r="O6670">
        <v>0</v>
      </c>
      <c r="P6670">
        <v>0</v>
      </c>
      <c r="Q6670">
        <v>0</v>
      </c>
      <c r="R6670">
        <v>1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</row>
    <row r="6671" spans="1:31" x14ac:dyDescent="0.25">
      <c r="A6671">
        <v>1821474</v>
      </c>
      <c r="B6671">
        <v>1</v>
      </c>
      <c r="C6671" t="s">
        <v>81</v>
      </c>
      <c r="D6671" t="s">
        <v>128</v>
      </c>
      <c r="E6671" t="s">
        <v>146</v>
      </c>
      <c r="F6671" t="s">
        <v>19186</v>
      </c>
      <c r="G6671" t="s">
        <v>142</v>
      </c>
      <c r="H6671" t="s">
        <v>143</v>
      </c>
      <c r="I6671" t="s">
        <v>135</v>
      </c>
      <c r="J6671" t="s">
        <v>136</v>
      </c>
      <c r="K6671" t="s">
        <v>137</v>
      </c>
      <c r="L6671" t="s">
        <v>19187</v>
      </c>
      <c r="M6671" t="s">
        <v>19188</v>
      </c>
      <c r="N6671">
        <v>0.66972222199999998</v>
      </c>
      <c r="O6671">
        <v>0</v>
      </c>
      <c r="P6671">
        <v>0</v>
      </c>
      <c r="Q6671">
        <v>0</v>
      </c>
      <c r="R6671">
        <v>0</v>
      </c>
      <c r="S6671">
        <v>1</v>
      </c>
      <c r="T6671">
        <v>139</v>
      </c>
      <c r="U6671">
        <v>1</v>
      </c>
      <c r="V6671">
        <v>8</v>
      </c>
      <c r="W6671">
        <v>0</v>
      </c>
      <c r="X6671">
        <v>0</v>
      </c>
      <c r="Y6671">
        <v>0</v>
      </c>
      <c r="Z6671">
        <v>0</v>
      </c>
      <c r="AA6671">
        <v>0.87780415324248895</v>
      </c>
      <c r="AB6671">
        <v>54.621818654761363</v>
      </c>
      <c r="AC6671">
        <v>4.4783822909950324</v>
      </c>
      <c r="AD6671">
        <v>5.8453560413128809</v>
      </c>
      <c r="AE6671">
        <v>65.823361140311761</v>
      </c>
    </row>
    <row r="6672" spans="1:31" x14ac:dyDescent="0.25">
      <c r="A6672">
        <v>1821475</v>
      </c>
      <c r="B6672">
        <v>1</v>
      </c>
      <c r="C6672" t="s">
        <v>81</v>
      </c>
      <c r="D6672" t="s">
        <v>128</v>
      </c>
      <c r="E6672" t="s">
        <v>291</v>
      </c>
      <c r="F6672" t="s">
        <v>19189</v>
      </c>
      <c r="G6672" t="s">
        <v>424</v>
      </c>
      <c r="H6672" t="s">
        <v>134</v>
      </c>
      <c r="I6672" t="s">
        <v>135</v>
      </c>
      <c r="J6672" t="s">
        <v>136</v>
      </c>
      <c r="K6672" t="s">
        <v>137</v>
      </c>
      <c r="L6672" t="s">
        <v>19190</v>
      </c>
      <c r="M6672" t="s">
        <v>19191</v>
      </c>
      <c r="N6672">
        <v>1.6405555549999999</v>
      </c>
      <c r="O6672">
        <v>0</v>
      </c>
      <c r="P6672">
        <v>141</v>
      </c>
      <c r="Q6672">
        <v>0</v>
      </c>
      <c r="R6672">
        <v>0</v>
      </c>
      <c r="S6672">
        <v>0</v>
      </c>
      <c r="T6672">
        <v>9</v>
      </c>
      <c r="U6672">
        <v>0</v>
      </c>
      <c r="V6672">
        <v>0</v>
      </c>
      <c r="W6672">
        <v>0</v>
      </c>
      <c r="X6672">
        <v>27.382044312602734</v>
      </c>
      <c r="Y6672">
        <v>0</v>
      </c>
      <c r="Z6672">
        <v>0</v>
      </c>
      <c r="AA6672">
        <v>0</v>
      </c>
      <c r="AB6672">
        <v>0.54126007200559445</v>
      </c>
      <c r="AC6672">
        <v>0</v>
      </c>
      <c r="AD6672">
        <v>0</v>
      </c>
      <c r="AE6672">
        <v>27.923304384608329</v>
      </c>
    </row>
    <row r="6673" spans="1:31" x14ac:dyDescent="0.25">
      <c r="A6673">
        <v>1821476</v>
      </c>
      <c r="B6673">
        <v>1</v>
      </c>
      <c r="C6673" t="s">
        <v>81</v>
      </c>
      <c r="D6673" t="s">
        <v>113</v>
      </c>
      <c r="E6673" t="s">
        <v>146</v>
      </c>
      <c r="F6673" t="s">
        <v>19192</v>
      </c>
      <c r="G6673" t="s">
        <v>593</v>
      </c>
      <c r="H6673" t="s">
        <v>143</v>
      </c>
      <c r="I6673" t="s">
        <v>135</v>
      </c>
      <c r="J6673" t="s">
        <v>136</v>
      </c>
      <c r="K6673" t="s">
        <v>137</v>
      </c>
      <c r="L6673" t="s">
        <v>19193</v>
      </c>
      <c r="M6673" t="s">
        <v>19194</v>
      </c>
      <c r="N6673">
        <v>1.6702777769999999</v>
      </c>
      <c r="O6673">
        <v>0</v>
      </c>
      <c r="P6673">
        <v>18</v>
      </c>
      <c r="Q6673">
        <v>0</v>
      </c>
      <c r="R6673">
        <v>1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3.2182884974549171</v>
      </c>
      <c r="Y6673">
        <v>0</v>
      </c>
      <c r="Z6673">
        <v>5.3406917923440288E-2</v>
      </c>
      <c r="AA6673">
        <v>0</v>
      </c>
      <c r="AB6673">
        <v>0</v>
      </c>
      <c r="AC6673">
        <v>0</v>
      </c>
      <c r="AD6673">
        <v>0</v>
      </c>
      <c r="AE6673">
        <v>3.2716954153783573</v>
      </c>
    </row>
    <row r="6674" spans="1:31" x14ac:dyDescent="0.25">
      <c r="A6674">
        <v>1821478</v>
      </c>
      <c r="B6674">
        <v>1</v>
      </c>
      <c r="C6674" t="s">
        <v>80</v>
      </c>
      <c r="D6674" t="s">
        <v>93</v>
      </c>
      <c r="E6674" t="s">
        <v>193</v>
      </c>
      <c r="F6674" t="s">
        <v>19195</v>
      </c>
      <c r="G6674" t="s">
        <v>235</v>
      </c>
      <c r="H6674" t="s">
        <v>134</v>
      </c>
      <c r="I6674" t="s">
        <v>135</v>
      </c>
      <c r="J6674" t="s">
        <v>136</v>
      </c>
      <c r="K6674" t="s">
        <v>137</v>
      </c>
      <c r="L6674" t="s">
        <v>19196</v>
      </c>
      <c r="M6674" t="s">
        <v>19197</v>
      </c>
      <c r="N6674">
        <v>2.0297222220000002</v>
      </c>
      <c r="O6674">
        <v>0</v>
      </c>
      <c r="P6674">
        <v>0</v>
      </c>
      <c r="Q6674">
        <v>0</v>
      </c>
      <c r="R6674">
        <v>2</v>
      </c>
      <c r="S6674">
        <v>0</v>
      </c>
      <c r="T6674">
        <v>1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5.2819635541262731</v>
      </c>
      <c r="AA6674">
        <v>0</v>
      </c>
      <c r="AB6674">
        <v>1.1129194445700192</v>
      </c>
      <c r="AC6674">
        <v>0</v>
      </c>
      <c r="AD6674">
        <v>0</v>
      </c>
      <c r="AE6674">
        <v>6.3948829986962927</v>
      </c>
    </row>
    <row r="6675" spans="1:31" x14ac:dyDescent="0.25">
      <c r="A6675">
        <v>1821481</v>
      </c>
      <c r="B6675">
        <v>1</v>
      </c>
      <c r="C6675" t="s">
        <v>80</v>
      </c>
      <c r="D6675" t="s">
        <v>102</v>
      </c>
      <c r="E6675" t="s">
        <v>131</v>
      </c>
      <c r="F6675" t="s">
        <v>19198</v>
      </c>
      <c r="G6675" t="s">
        <v>209</v>
      </c>
      <c r="H6675" t="s">
        <v>134</v>
      </c>
      <c r="I6675" t="s">
        <v>135</v>
      </c>
      <c r="J6675" t="s">
        <v>136</v>
      </c>
      <c r="K6675" t="s">
        <v>137</v>
      </c>
      <c r="L6675" t="s">
        <v>19199</v>
      </c>
      <c r="M6675" t="s">
        <v>19200</v>
      </c>
      <c r="N6675">
        <v>2.7383333329999999</v>
      </c>
      <c r="O6675">
        <v>0</v>
      </c>
      <c r="P6675">
        <v>0</v>
      </c>
      <c r="Q6675">
        <v>0</v>
      </c>
      <c r="R6675">
        <v>6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1.0175870778912448</v>
      </c>
      <c r="AA6675">
        <v>0</v>
      </c>
      <c r="AB6675">
        <v>0</v>
      </c>
      <c r="AC6675">
        <v>0</v>
      </c>
      <c r="AD6675">
        <v>0</v>
      </c>
      <c r="AE6675">
        <v>1.0175870778912448</v>
      </c>
    </row>
    <row r="6676" spans="1:31" x14ac:dyDescent="0.25">
      <c r="A6676">
        <v>1821482</v>
      </c>
      <c r="B6676">
        <v>1</v>
      </c>
      <c r="C6676" t="s">
        <v>80</v>
      </c>
      <c r="D6676" t="s">
        <v>107</v>
      </c>
      <c r="E6676" t="s">
        <v>146</v>
      </c>
      <c r="F6676" t="s">
        <v>19201</v>
      </c>
      <c r="G6676" t="s">
        <v>593</v>
      </c>
      <c r="H6676" t="s">
        <v>143</v>
      </c>
      <c r="I6676" t="s">
        <v>135</v>
      </c>
      <c r="J6676" t="s">
        <v>136</v>
      </c>
      <c r="K6676" t="s">
        <v>137</v>
      </c>
      <c r="L6676" t="s">
        <v>19202</v>
      </c>
      <c r="M6676" t="s">
        <v>19203</v>
      </c>
      <c r="N6676">
        <v>1.4230555549999999</v>
      </c>
      <c r="O6676">
        <v>0</v>
      </c>
      <c r="P6676">
        <v>570</v>
      </c>
      <c r="Q6676">
        <v>0</v>
      </c>
      <c r="R6676">
        <v>0</v>
      </c>
      <c r="S6676">
        <v>0</v>
      </c>
      <c r="T6676">
        <v>26</v>
      </c>
      <c r="U6676">
        <v>0</v>
      </c>
      <c r="V6676">
        <v>0</v>
      </c>
      <c r="W6676">
        <v>0</v>
      </c>
      <c r="X6676">
        <v>134.51393423320263</v>
      </c>
      <c r="Y6676">
        <v>0</v>
      </c>
      <c r="Z6676">
        <v>0</v>
      </c>
      <c r="AA6676">
        <v>0</v>
      </c>
      <c r="AB6676">
        <v>14.014428744930685</v>
      </c>
      <c r="AC6676">
        <v>0</v>
      </c>
      <c r="AD6676">
        <v>0</v>
      </c>
      <c r="AE6676">
        <v>148.52836297813332</v>
      </c>
    </row>
    <row r="6677" spans="1:31" x14ac:dyDescent="0.25">
      <c r="A6677">
        <v>1821489</v>
      </c>
      <c r="B6677">
        <v>1</v>
      </c>
      <c r="C6677" t="s">
        <v>80</v>
      </c>
      <c r="D6677" t="s">
        <v>84</v>
      </c>
      <c r="E6677" t="s">
        <v>131</v>
      </c>
      <c r="F6677" t="s">
        <v>19204</v>
      </c>
      <c r="G6677" t="s">
        <v>209</v>
      </c>
      <c r="H6677" t="s">
        <v>134</v>
      </c>
      <c r="I6677" t="s">
        <v>135</v>
      </c>
      <c r="J6677" t="s">
        <v>136</v>
      </c>
      <c r="K6677" t="s">
        <v>137</v>
      </c>
      <c r="L6677" t="s">
        <v>19205</v>
      </c>
      <c r="M6677" t="s">
        <v>19206</v>
      </c>
      <c r="N6677">
        <v>1.0977777769999999</v>
      </c>
      <c r="O6677">
        <v>0</v>
      </c>
      <c r="P6677">
        <v>3</v>
      </c>
      <c r="Q6677">
        <v>0</v>
      </c>
      <c r="R6677">
        <v>0</v>
      </c>
      <c r="S6677">
        <v>0</v>
      </c>
      <c r="T6677">
        <v>2</v>
      </c>
      <c r="U6677">
        <v>0</v>
      </c>
      <c r="V6677">
        <v>0</v>
      </c>
      <c r="W6677">
        <v>0</v>
      </c>
      <c r="X6677">
        <v>0.40568306561545586</v>
      </c>
      <c r="Y6677">
        <v>0</v>
      </c>
      <c r="Z6677">
        <v>0</v>
      </c>
      <c r="AA6677">
        <v>0</v>
      </c>
      <c r="AB6677">
        <v>7.1748312530464445E-2</v>
      </c>
      <c r="AC6677">
        <v>0</v>
      </c>
      <c r="AD6677">
        <v>0</v>
      </c>
      <c r="AE6677">
        <v>0.47743137814592029</v>
      </c>
    </row>
    <row r="6678" spans="1:31" x14ac:dyDescent="0.25">
      <c r="A6678">
        <v>1821493</v>
      </c>
      <c r="B6678">
        <v>1</v>
      </c>
      <c r="C6678" t="s">
        <v>80</v>
      </c>
      <c r="D6678" t="s">
        <v>104</v>
      </c>
      <c r="E6678" t="s">
        <v>146</v>
      </c>
      <c r="F6678" t="s">
        <v>1670</v>
      </c>
      <c r="G6678" t="s">
        <v>158</v>
      </c>
      <c r="H6678" t="s">
        <v>143</v>
      </c>
      <c r="I6678" t="s">
        <v>135</v>
      </c>
      <c r="J6678" t="s">
        <v>136</v>
      </c>
      <c r="K6678" t="s">
        <v>137</v>
      </c>
      <c r="L6678" t="s">
        <v>19207</v>
      </c>
      <c r="M6678" t="s">
        <v>19208</v>
      </c>
      <c r="N6678">
        <v>7.8333333000000005E-2</v>
      </c>
      <c r="O6678">
        <v>3</v>
      </c>
      <c r="P6678">
        <v>0</v>
      </c>
      <c r="Q6678">
        <v>16</v>
      </c>
      <c r="R6678">
        <v>0</v>
      </c>
      <c r="S6678">
        <v>11</v>
      </c>
      <c r="T6678">
        <v>0</v>
      </c>
      <c r="U6678">
        <v>1</v>
      </c>
      <c r="V6678">
        <v>0</v>
      </c>
      <c r="W6678">
        <v>0.11126295201634835</v>
      </c>
      <c r="X6678">
        <v>0</v>
      </c>
      <c r="Y6678">
        <v>0.59141296808000021</v>
      </c>
      <c r="Z6678">
        <v>0</v>
      </c>
      <c r="AA6678">
        <v>3.555462209851814</v>
      </c>
      <c r="AB6678">
        <v>0</v>
      </c>
      <c r="AC6678">
        <v>0.48264112201277504</v>
      </c>
      <c r="AD6678">
        <v>0</v>
      </c>
      <c r="AE6678">
        <v>4.7407792519609382</v>
      </c>
    </row>
    <row r="6679" spans="1:31" x14ac:dyDescent="0.25">
      <c r="A6679">
        <v>1821494</v>
      </c>
      <c r="B6679">
        <v>1</v>
      </c>
      <c r="C6679" t="s">
        <v>80</v>
      </c>
      <c r="D6679" t="s">
        <v>107</v>
      </c>
      <c r="E6679" t="s">
        <v>176</v>
      </c>
      <c r="F6679" t="s">
        <v>14841</v>
      </c>
      <c r="G6679" t="s">
        <v>142</v>
      </c>
      <c r="H6679" t="s">
        <v>143</v>
      </c>
      <c r="I6679" t="s">
        <v>135</v>
      </c>
      <c r="J6679" t="s">
        <v>136</v>
      </c>
      <c r="K6679" t="s">
        <v>137</v>
      </c>
      <c r="L6679" t="s">
        <v>19209</v>
      </c>
      <c r="M6679" t="s">
        <v>19210</v>
      </c>
      <c r="N6679">
        <v>0.89777777700000005</v>
      </c>
      <c r="O6679">
        <v>0</v>
      </c>
      <c r="P6679">
        <v>5127</v>
      </c>
      <c r="Q6679">
        <v>0</v>
      </c>
      <c r="R6679">
        <v>2</v>
      </c>
      <c r="S6679">
        <v>2</v>
      </c>
      <c r="T6679">
        <v>425</v>
      </c>
      <c r="U6679">
        <v>0</v>
      </c>
      <c r="V6679">
        <v>0</v>
      </c>
      <c r="W6679">
        <v>0</v>
      </c>
      <c r="X6679">
        <v>757.47911771882548</v>
      </c>
      <c r="Y6679">
        <v>0</v>
      </c>
      <c r="Z6679">
        <v>0.41150486409539</v>
      </c>
      <c r="AA6679">
        <v>23.492181123729356</v>
      </c>
      <c r="AB6679">
        <v>187.00256818214913</v>
      </c>
      <c r="AC6679">
        <v>0</v>
      </c>
      <c r="AD6679">
        <v>0</v>
      </c>
      <c r="AE6679">
        <v>968.38537188879934</v>
      </c>
    </row>
    <row r="6680" spans="1:31" x14ac:dyDescent="0.25">
      <c r="A6680">
        <v>1821495</v>
      </c>
      <c r="B6680">
        <v>1</v>
      </c>
      <c r="C6680" t="s">
        <v>81</v>
      </c>
      <c r="D6680" t="s">
        <v>128</v>
      </c>
      <c r="E6680" t="s">
        <v>176</v>
      </c>
      <c r="F6680" t="s">
        <v>14665</v>
      </c>
      <c r="G6680" t="s">
        <v>142</v>
      </c>
      <c r="H6680" t="s">
        <v>143</v>
      </c>
      <c r="I6680" t="s">
        <v>135</v>
      </c>
      <c r="J6680" t="s">
        <v>136</v>
      </c>
      <c r="K6680" t="s">
        <v>137</v>
      </c>
      <c r="L6680" t="s">
        <v>19211</v>
      </c>
      <c r="M6680" t="s">
        <v>19212</v>
      </c>
      <c r="N6680">
        <v>5.6666665999999997E-2</v>
      </c>
      <c r="O6680">
        <v>8</v>
      </c>
      <c r="P6680">
        <v>1325</v>
      </c>
      <c r="Q6680">
        <v>54</v>
      </c>
      <c r="R6680">
        <v>83</v>
      </c>
      <c r="S6680">
        <v>9</v>
      </c>
      <c r="T6680">
        <v>94</v>
      </c>
      <c r="U6680">
        <v>3</v>
      </c>
      <c r="V6680">
        <v>0</v>
      </c>
      <c r="W6680">
        <v>0.19905151531837331</v>
      </c>
      <c r="X6680">
        <v>12.30207070154141</v>
      </c>
      <c r="Y6680">
        <v>1.1905340289333335</v>
      </c>
      <c r="Z6680">
        <v>0.61930642095192012</v>
      </c>
      <c r="AA6680">
        <v>12.654794510009575</v>
      </c>
      <c r="AB6680">
        <v>1.0940408309402736</v>
      </c>
      <c r="AC6680">
        <v>0.15377232978034999</v>
      </c>
      <c r="AD6680">
        <v>0</v>
      </c>
      <c r="AE6680">
        <v>28.213570337475236</v>
      </c>
    </row>
    <row r="6681" spans="1:31" x14ac:dyDescent="0.25">
      <c r="A6681">
        <v>1821502</v>
      </c>
      <c r="B6681">
        <v>1</v>
      </c>
      <c r="C6681" t="s">
        <v>80</v>
      </c>
      <c r="D6681" t="s">
        <v>95</v>
      </c>
      <c r="E6681" t="s">
        <v>291</v>
      </c>
      <c r="F6681" t="s">
        <v>1483</v>
      </c>
      <c r="G6681" t="s">
        <v>424</v>
      </c>
      <c r="H6681" t="s">
        <v>134</v>
      </c>
      <c r="I6681" t="s">
        <v>135</v>
      </c>
      <c r="J6681" t="s">
        <v>136</v>
      </c>
      <c r="K6681" t="s">
        <v>137</v>
      </c>
      <c r="L6681" t="s">
        <v>19213</v>
      </c>
      <c r="M6681" t="s">
        <v>19214</v>
      </c>
      <c r="N6681">
        <v>0.48694444399999998</v>
      </c>
      <c r="O6681">
        <v>0</v>
      </c>
      <c r="P6681">
        <v>15</v>
      </c>
      <c r="Q6681">
        <v>0</v>
      </c>
      <c r="R6681">
        <v>1</v>
      </c>
      <c r="S6681">
        <v>0</v>
      </c>
      <c r="T6681">
        <v>1</v>
      </c>
      <c r="U6681">
        <v>0</v>
      </c>
      <c r="V6681">
        <v>0</v>
      </c>
      <c r="W6681">
        <v>0</v>
      </c>
      <c r="X6681">
        <v>0.53522435592535056</v>
      </c>
      <c r="Y6681">
        <v>0</v>
      </c>
      <c r="Z6681">
        <v>1.2735932613907501E-2</v>
      </c>
      <c r="AA6681">
        <v>0</v>
      </c>
      <c r="AB6681">
        <v>0</v>
      </c>
      <c r="AC6681">
        <v>0</v>
      </c>
      <c r="AD6681">
        <v>0</v>
      </c>
      <c r="AE6681">
        <v>0.54796028853925804</v>
      </c>
    </row>
    <row r="6682" spans="1:31" x14ac:dyDescent="0.25">
      <c r="A6682">
        <v>1821504</v>
      </c>
      <c r="B6682">
        <v>1</v>
      </c>
      <c r="C6682" t="s">
        <v>80</v>
      </c>
      <c r="D6682" t="s">
        <v>94</v>
      </c>
      <c r="E6682" t="s">
        <v>176</v>
      </c>
      <c r="F6682" t="s">
        <v>19215</v>
      </c>
      <c r="G6682" t="s">
        <v>142</v>
      </c>
      <c r="H6682" t="s">
        <v>143</v>
      </c>
      <c r="I6682" t="s">
        <v>135</v>
      </c>
      <c r="J6682" t="s">
        <v>136</v>
      </c>
      <c r="K6682" t="s">
        <v>137</v>
      </c>
      <c r="L6682" t="s">
        <v>19216</v>
      </c>
      <c r="M6682" t="s">
        <v>19217</v>
      </c>
      <c r="N6682">
        <v>0.218611111</v>
      </c>
      <c r="O6682">
        <v>0</v>
      </c>
      <c r="P6682">
        <v>208</v>
      </c>
      <c r="Q6682">
        <v>0</v>
      </c>
      <c r="R6682">
        <v>45</v>
      </c>
      <c r="S6682">
        <v>0</v>
      </c>
      <c r="T6682">
        <v>33</v>
      </c>
      <c r="U6682">
        <v>1</v>
      </c>
      <c r="V6682">
        <v>0</v>
      </c>
      <c r="W6682">
        <v>0</v>
      </c>
      <c r="X6682">
        <v>11.860211801712767</v>
      </c>
      <c r="Y6682">
        <v>0</v>
      </c>
      <c r="Z6682">
        <v>3.0043226614588669</v>
      </c>
      <c r="AA6682">
        <v>0</v>
      </c>
      <c r="AB6682">
        <v>2.6758134426175135</v>
      </c>
      <c r="AC6682">
        <v>0.16796439759994169</v>
      </c>
      <c r="AD6682">
        <v>0</v>
      </c>
      <c r="AE6682">
        <v>17.708312303389089</v>
      </c>
    </row>
    <row r="6683" spans="1:31" x14ac:dyDescent="0.25">
      <c r="A6683">
        <v>1821508</v>
      </c>
      <c r="B6683">
        <v>1</v>
      </c>
      <c r="C6683" t="s">
        <v>80</v>
      </c>
      <c r="D6683" t="s">
        <v>97</v>
      </c>
      <c r="E6683" t="s">
        <v>131</v>
      </c>
      <c r="F6683" t="s">
        <v>19218</v>
      </c>
      <c r="G6683" t="s">
        <v>209</v>
      </c>
      <c r="H6683" t="s">
        <v>134</v>
      </c>
      <c r="I6683" t="s">
        <v>135</v>
      </c>
      <c r="J6683" t="s">
        <v>136</v>
      </c>
      <c r="K6683" t="s">
        <v>137</v>
      </c>
      <c r="L6683" t="s">
        <v>19219</v>
      </c>
      <c r="M6683" t="s">
        <v>19220</v>
      </c>
      <c r="N6683">
        <v>1.3463888879999999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0.31907150559831565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0.31907150559831565</v>
      </c>
    </row>
    <row r="6684" spans="1:31" x14ac:dyDescent="0.25">
      <c r="A6684">
        <v>1821509</v>
      </c>
      <c r="B6684">
        <v>1</v>
      </c>
      <c r="C6684" t="s">
        <v>80</v>
      </c>
      <c r="D6684" t="s">
        <v>107</v>
      </c>
      <c r="E6684" t="s">
        <v>326</v>
      </c>
      <c r="F6684" t="s">
        <v>1796</v>
      </c>
      <c r="G6684" t="s">
        <v>299</v>
      </c>
      <c r="H6684" t="s">
        <v>134</v>
      </c>
      <c r="I6684" t="s">
        <v>135</v>
      </c>
      <c r="J6684" t="s">
        <v>136</v>
      </c>
      <c r="K6684" t="s">
        <v>137</v>
      </c>
      <c r="L6684" t="s">
        <v>19221</v>
      </c>
      <c r="M6684" t="s">
        <v>19222</v>
      </c>
      <c r="N6684">
        <v>1.6144444440000001</v>
      </c>
      <c r="O6684">
        <v>0</v>
      </c>
      <c r="P6684">
        <v>7</v>
      </c>
      <c r="Q6684">
        <v>0</v>
      </c>
      <c r="R6684">
        <v>0</v>
      </c>
      <c r="S6684">
        <v>0</v>
      </c>
      <c r="T6684">
        <v>2</v>
      </c>
      <c r="U6684">
        <v>0</v>
      </c>
      <c r="V6684">
        <v>0</v>
      </c>
      <c r="W6684">
        <v>0</v>
      </c>
      <c r="X6684">
        <v>2.3553161778144376</v>
      </c>
      <c r="Y6684">
        <v>0</v>
      </c>
      <c r="Z6684">
        <v>0</v>
      </c>
      <c r="AA6684">
        <v>0</v>
      </c>
      <c r="AB6684">
        <v>0.51347388902553337</v>
      </c>
      <c r="AC6684">
        <v>0</v>
      </c>
      <c r="AD6684">
        <v>0</v>
      </c>
      <c r="AE6684">
        <v>2.8687900668399711</v>
      </c>
    </row>
    <row r="6685" spans="1:31" x14ac:dyDescent="0.25">
      <c r="A6685">
        <v>1821511</v>
      </c>
      <c r="B6685">
        <v>1</v>
      </c>
      <c r="C6685" t="s">
        <v>80</v>
      </c>
      <c r="D6685" t="s">
        <v>84</v>
      </c>
      <c r="E6685" t="s">
        <v>326</v>
      </c>
      <c r="F6685" t="s">
        <v>19223</v>
      </c>
      <c r="G6685" t="s">
        <v>299</v>
      </c>
      <c r="H6685" t="s">
        <v>134</v>
      </c>
      <c r="I6685" t="s">
        <v>135</v>
      </c>
      <c r="J6685" t="s">
        <v>136</v>
      </c>
      <c r="K6685" t="s">
        <v>137</v>
      </c>
      <c r="L6685" t="s">
        <v>19224</v>
      </c>
      <c r="M6685" t="s">
        <v>19225</v>
      </c>
      <c r="N6685">
        <v>2.253333333</v>
      </c>
      <c r="O6685">
        <v>0</v>
      </c>
      <c r="P6685">
        <v>34</v>
      </c>
      <c r="Q6685">
        <v>0</v>
      </c>
      <c r="R6685">
        <v>0</v>
      </c>
      <c r="S6685">
        <v>0</v>
      </c>
      <c r="T6685">
        <v>12</v>
      </c>
      <c r="U6685">
        <v>0</v>
      </c>
      <c r="V6685">
        <v>0</v>
      </c>
      <c r="W6685">
        <v>0</v>
      </c>
      <c r="X6685">
        <v>20.789291138672478</v>
      </c>
      <c r="Y6685">
        <v>0</v>
      </c>
      <c r="Z6685">
        <v>0</v>
      </c>
      <c r="AA6685">
        <v>0</v>
      </c>
      <c r="AB6685">
        <v>18.851139425765602</v>
      </c>
      <c r="AC6685">
        <v>0</v>
      </c>
      <c r="AD6685">
        <v>0</v>
      </c>
      <c r="AE6685">
        <v>39.640430564438077</v>
      </c>
    </row>
    <row r="6686" spans="1:31" x14ac:dyDescent="0.25">
      <c r="A6686">
        <v>1821512</v>
      </c>
      <c r="B6686">
        <v>1</v>
      </c>
      <c r="C6686" t="s">
        <v>81</v>
      </c>
      <c r="D6686" t="s">
        <v>126</v>
      </c>
      <c r="E6686" t="s">
        <v>140</v>
      </c>
      <c r="F6686" t="s">
        <v>19226</v>
      </c>
      <c r="G6686" t="s">
        <v>142</v>
      </c>
      <c r="H6686" t="s">
        <v>143</v>
      </c>
      <c r="I6686" t="s">
        <v>135</v>
      </c>
      <c r="J6686" t="s">
        <v>136</v>
      </c>
      <c r="K6686" t="s">
        <v>137</v>
      </c>
      <c r="L6686" t="s">
        <v>19227</v>
      </c>
      <c r="M6686" t="s">
        <v>19228</v>
      </c>
      <c r="N6686">
        <v>0.35944444399999997</v>
      </c>
      <c r="O6686">
        <v>0</v>
      </c>
      <c r="P6686">
        <v>829</v>
      </c>
      <c r="Q6686">
        <v>0</v>
      </c>
      <c r="R6686">
        <v>40</v>
      </c>
      <c r="S6686">
        <v>1</v>
      </c>
      <c r="T6686">
        <v>200</v>
      </c>
      <c r="U6686">
        <v>2</v>
      </c>
      <c r="V6686">
        <v>0</v>
      </c>
      <c r="W6686">
        <v>0</v>
      </c>
      <c r="X6686">
        <v>44.797649529193009</v>
      </c>
      <c r="Y6686">
        <v>0</v>
      </c>
      <c r="Z6686">
        <v>2.0973827447414619</v>
      </c>
      <c r="AA6686">
        <v>0.15591452023266666</v>
      </c>
      <c r="AB6686">
        <v>16.862613681136573</v>
      </c>
      <c r="AC6686">
        <v>16.422547201741335</v>
      </c>
      <c r="AD6686">
        <v>0</v>
      </c>
      <c r="AE6686">
        <v>80.336107677045035</v>
      </c>
    </row>
    <row r="6687" spans="1:31" x14ac:dyDescent="0.25">
      <c r="A6687">
        <v>1821513</v>
      </c>
      <c r="B6687">
        <v>1</v>
      </c>
      <c r="C6687" t="s">
        <v>81</v>
      </c>
      <c r="D6687" t="s">
        <v>120</v>
      </c>
      <c r="E6687" t="s">
        <v>193</v>
      </c>
      <c r="F6687" t="s">
        <v>19229</v>
      </c>
      <c r="G6687" t="s">
        <v>235</v>
      </c>
      <c r="H6687" t="s">
        <v>134</v>
      </c>
      <c r="I6687" t="s">
        <v>135</v>
      </c>
      <c r="J6687" t="s">
        <v>136</v>
      </c>
      <c r="K6687" t="s">
        <v>137</v>
      </c>
      <c r="L6687" t="s">
        <v>19230</v>
      </c>
      <c r="M6687" t="s">
        <v>19231</v>
      </c>
      <c r="N6687">
        <v>1.8305555549999999</v>
      </c>
      <c r="O6687">
        <v>0</v>
      </c>
      <c r="P6687">
        <v>70</v>
      </c>
      <c r="Q6687">
        <v>0</v>
      </c>
      <c r="R6687">
        <v>2</v>
      </c>
      <c r="S6687">
        <v>0</v>
      </c>
      <c r="T6687">
        <v>9</v>
      </c>
      <c r="U6687">
        <v>0</v>
      </c>
      <c r="V6687">
        <v>0</v>
      </c>
      <c r="W6687">
        <v>0</v>
      </c>
      <c r="X6687">
        <v>19.451713186808334</v>
      </c>
      <c r="Y6687">
        <v>0</v>
      </c>
      <c r="Z6687">
        <v>0.72338055003282176</v>
      </c>
      <c r="AA6687">
        <v>0</v>
      </c>
      <c r="AB6687">
        <v>3.6353643937987581</v>
      </c>
      <c r="AC6687">
        <v>0</v>
      </c>
      <c r="AD6687">
        <v>0</v>
      </c>
      <c r="AE6687">
        <v>23.810458130639915</v>
      </c>
    </row>
    <row r="6688" spans="1:31" x14ac:dyDescent="0.25">
      <c r="A6688">
        <v>1821515</v>
      </c>
      <c r="B6688">
        <v>1</v>
      </c>
      <c r="C6688" t="s">
        <v>80</v>
      </c>
      <c r="D6688" t="s">
        <v>82</v>
      </c>
      <c r="E6688" t="s">
        <v>131</v>
      </c>
      <c r="F6688" t="s">
        <v>19232</v>
      </c>
      <c r="G6688" t="s">
        <v>231</v>
      </c>
      <c r="H6688" t="s">
        <v>134</v>
      </c>
      <c r="I6688" t="s">
        <v>135</v>
      </c>
      <c r="J6688" t="s">
        <v>136</v>
      </c>
      <c r="K6688" t="s">
        <v>137</v>
      </c>
      <c r="L6688" t="s">
        <v>19233</v>
      </c>
      <c r="M6688" t="s">
        <v>19234</v>
      </c>
      <c r="N6688">
        <v>3.758888888</v>
      </c>
      <c r="O6688">
        <v>0</v>
      </c>
      <c r="P6688">
        <v>3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2.717659171519458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2.717659171519458</v>
      </c>
    </row>
    <row r="6689" spans="1:31" x14ac:dyDescent="0.25">
      <c r="A6689">
        <v>1821518</v>
      </c>
      <c r="B6689">
        <v>1</v>
      </c>
      <c r="C6689" t="s">
        <v>80</v>
      </c>
      <c r="D6689" t="s">
        <v>90</v>
      </c>
      <c r="E6689" t="s">
        <v>193</v>
      </c>
      <c r="F6689" t="s">
        <v>19235</v>
      </c>
      <c r="G6689" t="s">
        <v>726</v>
      </c>
      <c r="H6689" t="s">
        <v>134</v>
      </c>
      <c r="I6689" t="s">
        <v>135</v>
      </c>
      <c r="J6689" t="s">
        <v>136</v>
      </c>
      <c r="K6689" t="s">
        <v>137</v>
      </c>
      <c r="L6689" t="s">
        <v>19236</v>
      </c>
      <c r="M6689" t="s">
        <v>19237</v>
      </c>
      <c r="N6689">
        <v>1.0225</v>
      </c>
      <c r="O6689">
        <v>0</v>
      </c>
      <c r="P6689">
        <v>33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10.628429749928554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10.628429749928554</v>
      </c>
    </row>
    <row r="6690" spans="1:31" x14ac:dyDescent="0.25">
      <c r="A6690">
        <v>1821520</v>
      </c>
      <c r="B6690">
        <v>1</v>
      </c>
      <c r="C6690" t="s">
        <v>80</v>
      </c>
      <c r="D6690" t="s">
        <v>93</v>
      </c>
      <c r="E6690" t="s">
        <v>131</v>
      </c>
      <c r="F6690" t="s">
        <v>19238</v>
      </c>
      <c r="G6690" t="s">
        <v>209</v>
      </c>
      <c r="H6690" t="s">
        <v>134</v>
      </c>
      <c r="I6690" t="s">
        <v>135</v>
      </c>
      <c r="J6690" t="s">
        <v>136</v>
      </c>
      <c r="K6690" t="s">
        <v>137</v>
      </c>
      <c r="L6690" t="s">
        <v>19239</v>
      </c>
      <c r="M6690" t="s">
        <v>19240</v>
      </c>
      <c r="N6690">
        <v>1.5041666659999999</v>
      </c>
      <c r="O6690">
        <v>0</v>
      </c>
      <c r="P6690">
        <v>8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3.3024069165253955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3.3024069165253955</v>
      </c>
    </row>
    <row r="6691" spans="1:31" x14ac:dyDescent="0.25">
      <c r="A6691">
        <v>1821526</v>
      </c>
      <c r="B6691">
        <v>1</v>
      </c>
      <c r="C6691" t="s">
        <v>81</v>
      </c>
      <c r="D6691" t="s">
        <v>115</v>
      </c>
      <c r="E6691" t="s">
        <v>176</v>
      </c>
      <c r="F6691" t="s">
        <v>4069</v>
      </c>
      <c r="G6691" t="s">
        <v>142</v>
      </c>
      <c r="H6691" t="s">
        <v>143</v>
      </c>
      <c r="I6691" t="s">
        <v>135</v>
      </c>
      <c r="J6691" t="s">
        <v>136</v>
      </c>
      <c r="K6691" t="s">
        <v>137</v>
      </c>
      <c r="L6691" t="s">
        <v>19241</v>
      </c>
      <c r="M6691" t="s">
        <v>19242</v>
      </c>
      <c r="N6691">
        <v>0.38916666599999999</v>
      </c>
      <c r="O6691">
        <v>0</v>
      </c>
      <c r="P6691">
        <v>623</v>
      </c>
      <c r="Q6691">
        <v>3</v>
      </c>
      <c r="R6691">
        <v>61</v>
      </c>
      <c r="S6691">
        <v>3</v>
      </c>
      <c r="T6691">
        <v>21</v>
      </c>
      <c r="U6691">
        <v>0</v>
      </c>
      <c r="V6691">
        <v>0</v>
      </c>
      <c r="W6691">
        <v>0</v>
      </c>
      <c r="X6691">
        <v>20.389047065828514</v>
      </c>
      <c r="Y6691">
        <v>0.78566595285864005</v>
      </c>
      <c r="Z6691">
        <v>8.2877092628540456</v>
      </c>
      <c r="AA6691">
        <v>5.8447902325926124</v>
      </c>
      <c r="AB6691">
        <v>1.3957471176196461</v>
      </c>
      <c r="AC6691">
        <v>0</v>
      </c>
      <c r="AD6691">
        <v>0</v>
      </c>
      <c r="AE6691">
        <v>36.702959631753465</v>
      </c>
    </row>
    <row r="6692" spans="1:31" x14ac:dyDescent="0.25">
      <c r="A6692">
        <v>1821536</v>
      </c>
      <c r="B6692">
        <v>1</v>
      </c>
      <c r="C6692" t="s">
        <v>80</v>
      </c>
      <c r="D6692" t="s">
        <v>99</v>
      </c>
      <c r="E6692" t="s">
        <v>131</v>
      </c>
      <c r="F6692" t="s">
        <v>19243</v>
      </c>
      <c r="G6692" t="s">
        <v>231</v>
      </c>
      <c r="H6692" t="s">
        <v>134</v>
      </c>
      <c r="I6692" t="s">
        <v>135</v>
      </c>
      <c r="J6692" t="s">
        <v>136</v>
      </c>
      <c r="K6692" t="s">
        <v>137</v>
      </c>
      <c r="L6692" t="s">
        <v>19244</v>
      </c>
      <c r="M6692" t="s">
        <v>19245</v>
      </c>
      <c r="N6692">
        <v>0.650277777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2.1400724608255001E-2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2.1400724608255001E-2</v>
      </c>
    </row>
    <row r="6693" spans="1:31" x14ac:dyDescent="0.25">
      <c r="A6693">
        <v>1821539</v>
      </c>
      <c r="B6693">
        <v>1</v>
      </c>
      <c r="C6693" t="s">
        <v>80</v>
      </c>
      <c r="D6693" t="s">
        <v>88</v>
      </c>
      <c r="E6693" t="s">
        <v>193</v>
      </c>
      <c r="F6693" t="s">
        <v>19246</v>
      </c>
      <c r="G6693" t="s">
        <v>235</v>
      </c>
      <c r="H6693" t="s">
        <v>134</v>
      </c>
      <c r="I6693" t="s">
        <v>135</v>
      </c>
      <c r="J6693" t="s">
        <v>136</v>
      </c>
      <c r="K6693" t="s">
        <v>137</v>
      </c>
      <c r="L6693" t="s">
        <v>19247</v>
      </c>
      <c r="M6693" t="s">
        <v>19248</v>
      </c>
      <c r="N6693">
        <v>1.7127777769999999</v>
      </c>
      <c r="O6693">
        <v>0</v>
      </c>
      <c r="P6693">
        <v>47</v>
      </c>
      <c r="Q6693">
        <v>0</v>
      </c>
      <c r="R6693">
        <v>0</v>
      </c>
      <c r="S6693">
        <v>0</v>
      </c>
      <c r="T6693">
        <v>1</v>
      </c>
      <c r="U6693">
        <v>0</v>
      </c>
      <c r="V6693">
        <v>0</v>
      </c>
      <c r="W6693">
        <v>0</v>
      </c>
      <c r="X6693">
        <v>30.185344947426767</v>
      </c>
      <c r="Y6693">
        <v>0</v>
      </c>
      <c r="Z6693">
        <v>0</v>
      </c>
      <c r="AA6693">
        <v>0</v>
      </c>
      <c r="AB6693">
        <v>1.5063671555251499</v>
      </c>
      <c r="AC6693">
        <v>0</v>
      </c>
      <c r="AD6693">
        <v>0</v>
      </c>
      <c r="AE6693">
        <v>31.691712102951918</v>
      </c>
    </row>
    <row r="6694" spans="1:31" x14ac:dyDescent="0.25">
      <c r="A6694">
        <v>1821540</v>
      </c>
      <c r="B6694">
        <v>1</v>
      </c>
      <c r="C6694" t="s">
        <v>81</v>
      </c>
      <c r="D6694" t="s">
        <v>120</v>
      </c>
      <c r="E6694" t="s">
        <v>140</v>
      </c>
      <c r="F6694" t="s">
        <v>8096</v>
      </c>
      <c r="G6694" t="s">
        <v>142</v>
      </c>
      <c r="H6694" t="s">
        <v>143</v>
      </c>
      <c r="I6694" t="s">
        <v>135</v>
      </c>
      <c r="J6694" t="s">
        <v>136</v>
      </c>
      <c r="K6694" t="s">
        <v>137</v>
      </c>
      <c r="L6694" t="s">
        <v>19249</v>
      </c>
      <c r="M6694" t="s">
        <v>19250</v>
      </c>
      <c r="N6694">
        <v>0.90194444399999996</v>
      </c>
      <c r="O6694">
        <v>0</v>
      </c>
      <c r="P6694">
        <v>3161</v>
      </c>
      <c r="Q6694">
        <v>112</v>
      </c>
      <c r="R6694">
        <v>111</v>
      </c>
      <c r="S6694">
        <v>9</v>
      </c>
      <c r="T6694">
        <v>267</v>
      </c>
      <c r="U6694">
        <v>3</v>
      </c>
      <c r="V6694">
        <v>0</v>
      </c>
      <c r="W6694">
        <v>0</v>
      </c>
      <c r="X6694">
        <v>609.05768390830156</v>
      </c>
      <c r="Y6694">
        <v>385.76392769227982</v>
      </c>
      <c r="Z6694">
        <v>29.65495100613861</v>
      </c>
      <c r="AA6694">
        <v>102.21752040435376</v>
      </c>
      <c r="AB6694">
        <v>68.682137672433086</v>
      </c>
      <c r="AC6694">
        <v>17.69804451891785</v>
      </c>
      <c r="AD6694">
        <v>0</v>
      </c>
      <c r="AE6694">
        <v>1213.0742652024246</v>
      </c>
    </row>
    <row r="6695" spans="1:31" x14ac:dyDescent="0.25">
      <c r="A6695">
        <v>1821543</v>
      </c>
      <c r="B6695">
        <v>1</v>
      </c>
      <c r="C6695" t="s">
        <v>80</v>
      </c>
      <c r="D6695" t="s">
        <v>104</v>
      </c>
      <c r="E6695" t="s">
        <v>146</v>
      </c>
      <c r="F6695" t="s">
        <v>10168</v>
      </c>
      <c r="G6695" t="s">
        <v>170</v>
      </c>
      <c r="H6695" t="s">
        <v>143</v>
      </c>
      <c r="I6695" t="s">
        <v>135</v>
      </c>
      <c r="J6695" t="s">
        <v>136</v>
      </c>
      <c r="K6695" t="s">
        <v>137</v>
      </c>
      <c r="L6695" t="s">
        <v>19251</v>
      </c>
      <c r="M6695" t="s">
        <v>19252</v>
      </c>
      <c r="N6695">
        <v>1.7761111110000001</v>
      </c>
      <c r="O6695">
        <v>0</v>
      </c>
      <c r="P6695">
        <v>8</v>
      </c>
      <c r="Q6695">
        <v>0</v>
      </c>
      <c r="R6695">
        <v>34</v>
      </c>
      <c r="S6695">
        <v>0</v>
      </c>
      <c r="T6695">
        <v>6</v>
      </c>
      <c r="U6695">
        <v>0</v>
      </c>
      <c r="V6695">
        <v>0</v>
      </c>
      <c r="W6695">
        <v>0</v>
      </c>
      <c r="X6695">
        <v>2.5380509480127085</v>
      </c>
      <c r="Y6695">
        <v>0</v>
      </c>
      <c r="Z6695">
        <v>11.935073666708384</v>
      </c>
      <c r="AA6695">
        <v>0</v>
      </c>
      <c r="AB6695">
        <v>3.0347153991374149</v>
      </c>
      <c r="AC6695">
        <v>0</v>
      </c>
      <c r="AD6695">
        <v>0</v>
      </c>
      <c r="AE6695">
        <v>17.507840013858505</v>
      </c>
    </row>
    <row r="6696" spans="1:31" x14ac:dyDescent="0.25">
      <c r="A6696">
        <v>1821549</v>
      </c>
      <c r="B6696">
        <v>1</v>
      </c>
      <c r="C6696" t="s">
        <v>80</v>
      </c>
      <c r="D6696" t="s">
        <v>107</v>
      </c>
      <c r="E6696" t="s">
        <v>326</v>
      </c>
      <c r="F6696" t="s">
        <v>1796</v>
      </c>
      <c r="G6696" t="s">
        <v>299</v>
      </c>
      <c r="H6696" t="s">
        <v>134</v>
      </c>
      <c r="I6696" t="s">
        <v>135</v>
      </c>
      <c r="J6696" t="s">
        <v>136</v>
      </c>
      <c r="K6696" t="s">
        <v>137</v>
      </c>
      <c r="L6696" t="s">
        <v>19253</v>
      </c>
      <c r="M6696" t="s">
        <v>19254</v>
      </c>
      <c r="N6696">
        <v>0.93277777699999997</v>
      </c>
      <c r="O6696">
        <v>0</v>
      </c>
      <c r="P6696">
        <v>7</v>
      </c>
      <c r="Q6696">
        <v>0</v>
      </c>
      <c r="R6696">
        <v>0</v>
      </c>
      <c r="S6696">
        <v>0</v>
      </c>
      <c r="T6696">
        <v>2</v>
      </c>
      <c r="U6696">
        <v>0</v>
      </c>
      <c r="V6696">
        <v>0</v>
      </c>
      <c r="W6696">
        <v>0</v>
      </c>
      <c r="X6696">
        <v>1.4708394119462957</v>
      </c>
      <c r="Y6696">
        <v>0</v>
      </c>
      <c r="Z6696">
        <v>0</v>
      </c>
      <c r="AA6696">
        <v>0</v>
      </c>
      <c r="AB6696">
        <v>0.29229437915498335</v>
      </c>
      <c r="AC6696">
        <v>0</v>
      </c>
      <c r="AD6696">
        <v>0</v>
      </c>
      <c r="AE6696">
        <v>1.763133791101279</v>
      </c>
    </row>
    <row r="6697" spans="1:31" x14ac:dyDescent="0.25">
      <c r="A6697">
        <v>1821550</v>
      </c>
      <c r="B6697">
        <v>1</v>
      </c>
      <c r="C6697" t="s">
        <v>81</v>
      </c>
      <c r="D6697" t="s">
        <v>113</v>
      </c>
      <c r="E6697" t="s">
        <v>193</v>
      </c>
      <c r="F6697" t="s">
        <v>19255</v>
      </c>
      <c r="G6697" t="s">
        <v>373</v>
      </c>
      <c r="H6697" t="s">
        <v>134</v>
      </c>
      <c r="I6697" t="s">
        <v>135</v>
      </c>
      <c r="J6697" t="s">
        <v>136</v>
      </c>
      <c r="K6697" t="s">
        <v>137</v>
      </c>
      <c r="L6697" t="s">
        <v>19256</v>
      </c>
      <c r="M6697" t="s">
        <v>19257</v>
      </c>
      <c r="N6697">
        <v>1.573611111</v>
      </c>
      <c r="O6697">
        <v>0</v>
      </c>
      <c r="P6697">
        <v>117</v>
      </c>
      <c r="Q6697">
        <v>0</v>
      </c>
      <c r="R6697">
        <v>0</v>
      </c>
      <c r="S6697">
        <v>0</v>
      </c>
      <c r="T6697">
        <v>6</v>
      </c>
      <c r="U6697">
        <v>0</v>
      </c>
      <c r="V6697">
        <v>0</v>
      </c>
      <c r="W6697">
        <v>0</v>
      </c>
      <c r="X6697">
        <v>46.772427502987995</v>
      </c>
      <c r="Y6697">
        <v>0</v>
      </c>
      <c r="Z6697">
        <v>0</v>
      </c>
      <c r="AA6697">
        <v>0</v>
      </c>
      <c r="AB6697">
        <v>3.3975010470596043</v>
      </c>
      <c r="AC6697">
        <v>0</v>
      </c>
      <c r="AD6697">
        <v>0</v>
      </c>
      <c r="AE6697">
        <v>50.169928550047601</v>
      </c>
    </row>
    <row r="6698" spans="1:31" x14ac:dyDescent="0.25">
      <c r="A6698">
        <v>1821551</v>
      </c>
      <c r="B6698">
        <v>1</v>
      </c>
      <c r="C6698" t="s">
        <v>81</v>
      </c>
      <c r="D6698" t="s">
        <v>113</v>
      </c>
      <c r="E6698" t="s">
        <v>146</v>
      </c>
      <c r="F6698" t="s">
        <v>19258</v>
      </c>
      <c r="G6698" t="s">
        <v>142</v>
      </c>
      <c r="H6698" t="s">
        <v>143</v>
      </c>
      <c r="I6698" t="s">
        <v>135</v>
      </c>
      <c r="J6698" t="s">
        <v>136</v>
      </c>
      <c r="K6698" t="s">
        <v>137</v>
      </c>
      <c r="L6698" t="s">
        <v>19259</v>
      </c>
      <c r="M6698" t="s">
        <v>19260</v>
      </c>
      <c r="N6698">
        <v>0.82666666600000005</v>
      </c>
      <c r="O6698">
        <v>0</v>
      </c>
      <c r="P6698">
        <v>146</v>
      </c>
      <c r="Q6698">
        <v>10</v>
      </c>
      <c r="R6698">
        <v>143</v>
      </c>
      <c r="S6698">
        <v>1</v>
      </c>
      <c r="T6698">
        <v>13</v>
      </c>
      <c r="U6698">
        <v>0</v>
      </c>
      <c r="V6698">
        <v>0</v>
      </c>
      <c r="W6698">
        <v>0</v>
      </c>
      <c r="X6698">
        <v>21.624984174894703</v>
      </c>
      <c r="Y6698">
        <v>14.567750276740716</v>
      </c>
      <c r="Z6698">
        <v>59.019056503626494</v>
      </c>
      <c r="AA6698">
        <v>0</v>
      </c>
      <c r="AB6698">
        <v>2.2484122358219998</v>
      </c>
      <c r="AC6698">
        <v>0</v>
      </c>
      <c r="AD6698">
        <v>0</v>
      </c>
      <c r="AE6698">
        <v>97.460203191083906</v>
      </c>
    </row>
    <row r="6699" spans="1:31" x14ac:dyDescent="0.25">
      <c r="A6699">
        <v>1821552</v>
      </c>
      <c r="B6699">
        <v>1</v>
      </c>
      <c r="C6699" t="s">
        <v>81</v>
      </c>
      <c r="D6699" t="s">
        <v>127</v>
      </c>
      <c r="E6699" t="s">
        <v>339</v>
      </c>
      <c r="F6699" t="s">
        <v>19261</v>
      </c>
      <c r="G6699" t="s">
        <v>142</v>
      </c>
      <c r="H6699" t="s">
        <v>143</v>
      </c>
      <c r="I6699" t="s">
        <v>135</v>
      </c>
      <c r="J6699" t="s">
        <v>136</v>
      </c>
      <c r="K6699" t="s">
        <v>137</v>
      </c>
      <c r="L6699" t="s">
        <v>19262</v>
      </c>
      <c r="M6699" t="s">
        <v>19263</v>
      </c>
      <c r="N6699">
        <v>0.43333055500000001</v>
      </c>
      <c r="O6699">
        <v>5</v>
      </c>
      <c r="P6699">
        <v>127</v>
      </c>
      <c r="Q6699">
        <v>190</v>
      </c>
      <c r="R6699">
        <v>166</v>
      </c>
      <c r="S6699">
        <v>6</v>
      </c>
      <c r="T6699">
        <v>19</v>
      </c>
      <c r="U6699">
        <v>0</v>
      </c>
      <c r="V6699">
        <v>0</v>
      </c>
      <c r="W6699">
        <v>0.53602461075888475</v>
      </c>
      <c r="X6699">
        <v>15.157117047072861</v>
      </c>
      <c r="Y6699">
        <v>47.349106564064869</v>
      </c>
      <c r="Z6699">
        <v>27.960449292496122</v>
      </c>
      <c r="AA6699">
        <v>0.78038842601524328</v>
      </c>
      <c r="AB6699">
        <v>3.4318585969897297</v>
      </c>
      <c r="AC6699">
        <v>0</v>
      </c>
      <c r="AD6699">
        <v>0</v>
      </c>
      <c r="AE6699">
        <v>95.214944537397713</v>
      </c>
    </row>
    <row r="6700" spans="1:31" x14ac:dyDescent="0.25">
      <c r="A6700">
        <v>1821553</v>
      </c>
      <c r="B6700">
        <v>1</v>
      </c>
      <c r="C6700" t="s">
        <v>81</v>
      </c>
      <c r="D6700" t="s">
        <v>118</v>
      </c>
      <c r="E6700" t="s">
        <v>291</v>
      </c>
      <c r="F6700" t="s">
        <v>19264</v>
      </c>
      <c r="G6700" t="s">
        <v>424</v>
      </c>
      <c r="H6700" t="s">
        <v>134</v>
      </c>
      <c r="I6700" t="s">
        <v>135</v>
      </c>
      <c r="J6700" t="s">
        <v>136</v>
      </c>
      <c r="K6700" t="s">
        <v>137</v>
      </c>
      <c r="L6700" t="s">
        <v>19265</v>
      </c>
      <c r="M6700" t="s">
        <v>19266</v>
      </c>
      <c r="N6700">
        <v>2.3933333330000002</v>
      </c>
      <c r="O6700">
        <v>0</v>
      </c>
      <c r="P6700">
        <v>14</v>
      </c>
      <c r="Q6700">
        <v>0</v>
      </c>
      <c r="R6700">
        <v>18</v>
      </c>
      <c r="S6700">
        <v>0</v>
      </c>
      <c r="T6700">
        <v>4</v>
      </c>
      <c r="U6700">
        <v>0</v>
      </c>
      <c r="V6700">
        <v>0</v>
      </c>
      <c r="W6700">
        <v>0</v>
      </c>
      <c r="X6700">
        <v>6.4848638901783371</v>
      </c>
      <c r="Y6700">
        <v>0</v>
      </c>
      <c r="Z6700">
        <v>5.9354690951802649</v>
      </c>
      <c r="AA6700">
        <v>0</v>
      </c>
      <c r="AB6700">
        <v>3.7545459675455231</v>
      </c>
      <c r="AC6700">
        <v>0</v>
      </c>
      <c r="AD6700">
        <v>0</v>
      </c>
      <c r="AE6700">
        <v>16.174878952904123</v>
      </c>
    </row>
    <row r="6701" spans="1:31" x14ac:dyDescent="0.25">
      <c r="A6701">
        <v>1821555</v>
      </c>
      <c r="B6701">
        <v>1</v>
      </c>
      <c r="C6701" t="s">
        <v>81</v>
      </c>
      <c r="D6701" t="s">
        <v>117</v>
      </c>
      <c r="E6701" t="s">
        <v>146</v>
      </c>
      <c r="F6701" t="s">
        <v>19267</v>
      </c>
      <c r="G6701" t="s">
        <v>170</v>
      </c>
      <c r="H6701" t="s">
        <v>143</v>
      </c>
      <c r="I6701" t="s">
        <v>135</v>
      </c>
      <c r="J6701" t="s">
        <v>136</v>
      </c>
      <c r="K6701" t="s">
        <v>137</v>
      </c>
      <c r="L6701" t="s">
        <v>19268</v>
      </c>
      <c r="M6701" t="s">
        <v>19269</v>
      </c>
      <c r="N6701">
        <v>4.0888888879999996</v>
      </c>
      <c r="O6701">
        <v>0</v>
      </c>
      <c r="P6701">
        <v>23</v>
      </c>
      <c r="Q6701">
        <v>8</v>
      </c>
      <c r="R6701">
        <v>0</v>
      </c>
      <c r="S6701">
        <v>2</v>
      </c>
      <c r="T6701">
        <v>0</v>
      </c>
      <c r="U6701">
        <v>1</v>
      </c>
      <c r="V6701">
        <v>0</v>
      </c>
      <c r="W6701">
        <v>0</v>
      </c>
      <c r="X6701">
        <v>18.062555303135486</v>
      </c>
      <c r="Y6701">
        <v>232.80403002914358</v>
      </c>
      <c r="Z6701">
        <v>0</v>
      </c>
      <c r="AA6701">
        <v>260.43155503124694</v>
      </c>
      <c r="AB6701">
        <v>0</v>
      </c>
      <c r="AC6701">
        <v>22.633569365320838</v>
      </c>
      <c r="AD6701">
        <v>0</v>
      </c>
      <c r="AE6701">
        <v>533.93170972884684</v>
      </c>
    </row>
    <row r="6702" spans="1:31" x14ac:dyDescent="0.25">
      <c r="A6702">
        <v>1821558</v>
      </c>
      <c r="B6702">
        <v>1</v>
      </c>
      <c r="C6702" t="s">
        <v>81</v>
      </c>
      <c r="D6702" t="s">
        <v>118</v>
      </c>
      <c r="E6702" t="s">
        <v>146</v>
      </c>
      <c r="F6702" t="s">
        <v>19270</v>
      </c>
      <c r="G6702" t="s">
        <v>142</v>
      </c>
      <c r="H6702" t="s">
        <v>143</v>
      </c>
      <c r="I6702" t="s">
        <v>135</v>
      </c>
      <c r="J6702" t="s">
        <v>136</v>
      </c>
      <c r="K6702" t="s">
        <v>137</v>
      </c>
      <c r="L6702" t="s">
        <v>19271</v>
      </c>
      <c r="M6702" t="s">
        <v>19272</v>
      </c>
      <c r="N6702">
        <v>0.59055555500000001</v>
      </c>
      <c r="O6702">
        <v>0</v>
      </c>
      <c r="P6702">
        <v>0</v>
      </c>
      <c r="Q6702">
        <v>0</v>
      </c>
      <c r="R6702">
        <v>0</v>
      </c>
      <c r="S6702">
        <v>1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2.3391464463652403</v>
      </c>
      <c r="AB6702">
        <v>0</v>
      </c>
      <c r="AC6702">
        <v>0</v>
      </c>
      <c r="AD6702">
        <v>0</v>
      </c>
      <c r="AE6702">
        <v>2.3391464463652403</v>
      </c>
    </row>
    <row r="6703" spans="1:31" x14ac:dyDescent="0.25">
      <c r="A6703">
        <v>1821561</v>
      </c>
      <c r="B6703">
        <v>1</v>
      </c>
      <c r="C6703" t="s">
        <v>80</v>
      </c>
      <c r="D6703" t="s">
        <v>86</v>
      </c>
      <c r="E6703" t="s">
        <v>193</v>
      </c>
      <c r="F6703" t="s">
        <v>19273</v>
      </c>
      <c r="G6703" t="s">
        <v>2090</v>
      </c>
      <c r="H6703" t="s">
        <v>134</v>
      </c>
      <c r="I6703" t="s">
        <v>135</v>
      </c>
      <c r="J6703" t="s">
        <v>136</v>
      </c>
      <c r="K6703" t="s">
        <v>137</v>
      </c>
      <c r="L6703" t="s">
        <v>19274</v>
      </c>
      <c r="M6703" t="s">
        <v>19275</v>
      </c>
      <c r="N6703">
        <v>1.8019444440000001</v>
      </c>
      <c r="O6703">
        <v>0</v>
      </c>
      <c r="P6703">
        <v>63</v>
      </c>
      <c r="Q6703">
        <v>0</v>
      </c>
      <c r="R6703">
        <v>0</v>
      </c>
      <c r="S6703">
        <v>0</v>
      </c>
      <c r="T6703">
        <v>1</v>
      </c>
      <c r="U6703">
        <v>0</v>
      </c>
      <c r="V6703">
        <v>0</v>
      </c>
      <c r="W6703">
        <v>0</v>
      </c>
      <c r="X6703">
        <v>40.240063223331717</v>
      </c>
      <c r="Y6703">
        <v>0</v>
      </c>
      <c r="Z6703">
        <v>0</v>
      </c>
      <c r="AA6703">
        <v>0</v>
      </c>
      <c r="AB6703">
        <v>4.449490755572167E-2</v>
      </c>
      <c r="AC6703">
        <v>0</v>
      </c>
      <c r="AD6703">
        <v>0</v>
      </c>
      <c r="AE6703">
        <v>40.28455813088744</v>
      </c>
    </row>
    <row r="6704" spans="1:31" x14ac:dyDescent="0.25">
      <c r="A6704">
        <v>1821562</v>
      </c>
      <c r="B6704">
        <v>1</v>
      </c>
      <c r="C6704" t="s">
        <v>80</v>
      </c>
      <c r="D6704" t="s">
        <v>83</v>
      </c>
      <c r="E6704" t="s">
        <v>146</v>
      </c>
      <c r="F6704" t="s">
        <v>19276</v>
      </c>
      <c r="G6704" t="s">
        <v>170</v>
      </c>
      <c r="H6704" t="s">
        <v>143</v>
      </c>
      <c r="I6704" t="s">
        <v>135</v>
      </c>
      <c r="J6704" t="s">
        <v>136</v>
      </c>
      <c r="K6704" t="s">
        <v>137</v>
      </c>
      <c r="L6704" t="s">
        <v>19277</v>
      </c>
      <c r="M6704" t="s">
        <v>19278</v>
      </c>
      <c r="N6704">
        <v>3.2344444440000002</v>
      </c>
      <c r="O6704">
        <v>0</v>
      </c>
      <c r="P6704">
        <v>0</v>
      </c>
      <c r="Q6704">
        <v>1</v>
      </c>
      <c r="R6704">
        <v>0</v>
      </c>
      <c r="S6704">
        <v>27</v>
      </c>
      <c r="T6704">
        <v>32</v>
      </c>
      <c r="U6704">
        <v>6</v>
      </c>
      <c r="V6704">
        <v>3</v>
      </c>
      <c r="W6704">
        <v>0</v>
      </c>
      <c r="X6704">
        <v>0</v>
      </c>
      <c r="Y6704">
        <v>246.8558778718114</v>
      </c>
      <c r="Z6704">
        <v>0</v>
      </c>
      <c r="AA6704">
        <v>776.44000148241525</v>
      </c>
      <c r="AB6704">
        <v>142.0615010216128</v>
      </c>
      <c r="AC6704">
        <v>3927.7807309667373</v>
      </c>
      <c r="AD6704">
        <v>13.7001527102666</v>
      </c>
      <c r="AE6704">
        <v>5106.8382640528434</v>
      </c>
    </row>
    <row r="6705" spans="1:31" x14ac:dyDescent="0.25">
      <c r="A6705">
        <v>1821563</v>
      </c>
      <c r="B6705">
        <v>1</v>
      </c>
      <c r="C6705" t="s">
        <v>81</v>
      </c>
      <c r="D6705" t="s">
        <v>113</v>
      </c>
      <c r="E6705" t="s">
        <v>140</v>
      </c>
      <c r="F6705" t="s">
        <v>19279</v>
      </c>
      <c r="G6705" t="s">
        <v>142</v>
      </c>
      <c r="H6705" t="s">
        <v>143</v>
      </c>
      <c r="I6705" t="s">
        <v>135</v>
      </c>
      <c r="J6705" t="s">
        <v>136</v>
      </c>
      <c r="K6705" t="s">
        <v>137</v>
      </c>
      <c r="L6705" t="s">
        <v>19280</v>
      </c>
      <c r="M6705" t="s">
        <v>19281</v>
      </c>
      <c r="N6705">
        <v>1.0566666659999999</v>
      </c>
      <c r="O6705">
        <v>0</v>
      </c>
      <c r="P6705">
        <v>233</v>
      </c>
      <c r="Q6705">
        <v>22</v>
      </c>
      <c r="R6705">
        <v>51</v>
      </c>
      <c r="S6705">
        <v>0</v>
      </c>
      <c r="T6705">
        <v>12</v>
      </c>
      <c r="U6705">
        <v>0</v>
      </c>
      <c r="V6705">
        <v>0</v>
      </c>
      <c r="W6705">
        <v>0</v>
      </c>
      <c r="X6705">
        <v>61.336938922041377</v>
      </c>
      <c r="Y6705">
        <v>43.879092738943122</v>
      </c>
      <c r="Z6705">
        <v>60.877569312716766</v>
      </c>
      <c r="AA6705">
        <v>0</v>
      </c>
      <c r="AB6705">
        <v>1.0500615216673155</v>
      </c>
      <c r="AC6705">
        <v>0</v>
      </c>
      <c r="AD6705">
        <v>0</v>
      </c>
      <c r="AE6705">
        <v>167.14366249536857</v>
      </c>
    </row>
    <row r="6706" spans="1:31" x14ac:dyDescent="0.25">
      <c r="A6706">
        <v>1821564</v>
      </c>
      <c r="B6706">
        <v>1</v>
      </c>
      <c r="C6706" t="s">
        <v>80</v>
      </c>
      <c r="D6706" t="s">
        <v>93</v>
      </c>
      <c r="E6706" t="s">
        <v>131</v>
      </c>
      <c r="F6706" t="s">
        <v>19238</v>
      </c>
      <c r="G6706" t="s">
        <v>133</v>
      </c>
      <c r="H6706" t="s">
        <v>134</v>
      </c>
      <c r="I6706" t="s">
        <v>135</v>
      </c>
      <c r="J6706" t="s">
        <v>136</v>
      </c>
      <c r="K6706" t="s">
        <v>137</v>
      </c>
      <c r="L6706" t="s">
        <v>19282</v>
      </c>
      <c r="M6706" t="s">
        <v>19283</v>
      </c>
      <c r="N6706">
        <v>1.5802777770000001</v>
      </c>
      <c r="O6706">
        <v>0</v>
      </c>
      <c r="P6706">
        <v>8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3.8582746341308063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3.8582746341308063</v>
      </c>
    </row>
    <row r="6707" spans="1:31" x14ac:dyDescent="0.25">
      <c r="A6707">
        <v>1821565</v>
      </c>
      <c r="B6707">
        <v>1</v>
      </c>
      <c r="C6707" t="s">
        <v>81</v>
      </c>
      <c r="D6707" t="s">
        <v>127</v>
      </c>
      <c r="E6707" t="s">
        <v>140</v>
      </c>
      <c r="F6707" t="s">
        <v>12559</v>
      </c>
      <c r="G6707" t="s">
        <v>142</v>
      </c>
      <c r="H6707" t="s">
        <v>143</v>
      </c>
      <c r="I6707" t="s">
        <v>135</v>
      </c>
      <c r="J6707" t="s">
        <v>136</v>
      </c>
      <c r="K6707" t="s">
        <v>137</v>
      </c>
      <c r="L6707" t="s">
        <v>19284</v>
      </c>
      <c r="M6707" t="s">
        <v>19285</v>
      </c>
      <c r="N6707">
        <v>1.914722222</v>
      </c>
      <c r="O6707">
        <v>2</v>
      </c>
      <c r="P6707">
        <v>52</v>
      </c>
      <c r="Q6707">
        <v>79</v>
      </c>
      <c r="R6707">
        <v>74</v>
      </c>
      <c r="S6707">
        <v>0</v>
      </c>
      <c r="T6707">
        <v>5</v>
      </c>
      <c r="U6707">
        <v>1</v>
      </c>
      <c r="V6707">
        <v>0</v>
      </c>
      <c r="W6707">
        <v>0.87983606697311101</v>
      </c>
      <c r="X6707">
        <v>29.203707791483183</v>
      </c>
      <c r="Y6707">
        <v>73.93790316491264</v>
      </c>
      <c r="Z6707">
        <v>39.86974091425671</v>
      </c>
      <c r="AA6707">
        <v>0</v>
      </c>
      <c r="AB6707">
        <v>3.6033683467131321</v>
      </c>
      <c r="AC6707">
        <v>139.58322620196626</v>
      </c>
      <c r="AD6707">
        <v>0</v>
      </c>
      <c r="AE6707">
        <v>287.07778248630507</v>
      </c>
    </row>
    <row r="6708" spans="1:31" x14ac:dyDescent="0.25">
      <c r="A6708">
        <v>1821566</v>
      </c>
      <c r="B6708">
        <v>1</v>
      </c>
      <c r="C6708" t="s">
        <v>81</v>
      </c>
      <c r="D6708" t="s">
        <v>127</v>
      </c>
      <c r="E6708" t="s">
        <v>140</v>
      </c>
      <c r="F6708" t="s">
        <v>19286</v>
      </c>
      <c r="G6708" t="s">
        <v>142</v>
      </c>
      <c r="H6708" t="s">
        <v>143</v>
      </c>
      <c r="I6708" t="s">
        <v>135</v>
      </c>
      <c r="J6708" t="s">
        <v>136</v>
      </c>
      <c r="K6708" t="s">
        <v>137</v>
      </c>
      <c r="L6708" t="s">
        <v>19287</v>
      </c>
      <c r="M6708" t="s">
        <v>19288</v>
      </c>
      <c r="N6708">
        <v>1.0874999999999999</v>
      </c>
      <c r="O6708">
        <v>1</v>
      </c>
      <c r="P6708">
        <v>121</v>
      </c>
      <c r="Q6708">
        <v>34</v>
      </c>
      <c r="R6708">
        <v>23</v>
      </c>
      <c r="S6708">
        <v>4</v>
      </c>
      <c r="T6708">
        <v>9</v>
      </c>
      <c r="U6708">
        <v>0</v>
      </c>
      <c r="V6708">
        <v>0</v>
      </c>
      <c r="W6708">
        <v>0.38911120684487593</v>
      </c>
      <c r="X6708">
        <v>41.315587558923518</v>
      </c>
      <c r="Y6708">
        <v>10.579647278704991</v>
      </c>
      <c r="Z6708">
        <v>36.768581313834005</v>
      </c>
      <c r="AA6708">
        <v>17.7336310831381</v>
      </c>
      <c r="AB6708">
        <v>2.2924344009122608</v>
      </c>
      <c r="AC6708">
        <v>0</v>
      </c>
      <c r="AD6708">
        <v>0</v>
      </c>
      <c r="AE6708">
        <v>109.07899284235775</v>
      </c>
    </row>
    <row r="6709" spans="1:31" x14ac:dyDescent="0.25">
      <c r="A6709">
        <v>1821567</v>
      </c>
      <c r="B6709">
        <v>1</v>
      </c>
      <c r="C6709" t="s">
        <v>80</v>
      </c>
      <c r="D6709" t="s">
        <v>99</v>
      </c>
      <c r="E6709" t="s">
        <v>131</v>
      </c>
      <c r="F6709" t="s">
        <v>19289</v>
      </c>
      <c r="G6709" t="s">
        <v>231</v>
      </c>
      <c r="H6709" t="s">
        <v>134</v>
      </c>
      <c r="I6709" t="s">
        <v>135</v>
      </c>
      <c r="J6709" t="s">
        <v>136</v>
      </c>
      <c r="K6709" t="s">
        <v>137</v>
      </c>
      <c r="L6709" t="s">
        <v>19290</v>
      </c>
      <c r="M6709" t="s">
        <v>19291</v>
      </c>
      <c r="N6709">
        <v>1.909166666</v>
      </c>
      <c r="O6709">
        <v>0</v>
      </c>
      <c r="P6709">
        <v>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0.5038426589442947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0.5038426589442947</v>
      </c>
    </row>
    <row r="6710" spans="1:31" x14ac:dyDescent="0.25">
      <c r="A6710">
        <v>1821570</v>
      </c>
      <c r="B6710">
        <v>1</v>
      </c>
      <c r="C6710" t="s">
        <v>81</v>
      </c>
      <c r="D6710" t="s">
        <v>128</v>
      </c>
      <c r="E6710" t="s">
        <v>193</v>
      </c>
      <c r="F6710" t="s">
        <v>19292</v>
      </c>
      <c r="G6710" t="s">
        <v>235</v>
      </c>
      <c r="H6710" t="s">
        <v>134</v>
      </c>
      <c r="I6710" t="s">
        <v>135</v>
      </c>
      <c r="J6710" t="s">
        <v>136</v>
      </c>
      <c r="K6710" t="s">
        <v>137</v>
      </c>
      <c r="L6710" t="s">
        <v>19293</v>
      </c>
      <c r="M6710" t="s">
        <v>19294</v>
      </c>
      <c r="N6710">
        <v>3.5155555550000002</v>
      </c>
      <c r="O6710">
        <v>0</v>
      </c>
      <c r="P6710">
        <v>13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10.751939514024951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10.751939514024951</v>
      </c>
    </row>
    <row r="6711" spans="1:31" x14ac:dyDescent="0.25">
      <c r="A6711">
        <v>1821572</v>
      </c>
      <c r="B6711">
        <v>1</v>
      </c>
      <c r="C6711" t="s">
        <v>80</v>
      </c>
      <c r="D6711" t="s">
        <v>92</v>
      </c>
      <c r="E6711" t="s">
        <v>131</v>
      </c>
      <c r="F6711" t="s">
        <v>19295</v>
      </c>
      <c r="G6711" t="s">
        <v>231</v>
      </c>
      <c r="H6711" t="s">
        <v>134</v>
      </c>
      <c r="I6711" t="s">
        <v>135</v>
      </c>
      <c r="J6711" t="s">
        <v>136</v>
      </c>
      <c r="K6711" t="s">
        <v>137</v>
      </c>
      <c r="L6711" t="s">
        <v>19296</v>
      </c>
      <c r="M6711" t="s">
        <v>19297</v>
      </c>
      <c r="N6711">
        <v>1.8105555550000001</v>
      </c>
      <c r="O6711">
        <v>0</v>
      </c>
      <c r="P6711">
        <v>2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0.85647058248496388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0.85647058248496388</v>
      </c>
    </row>
    <row r="6712" spans="1:31" x14ac:dyDescent="0.25">
      <c r="A6712">
        <v>1821574</v>
      </c>
      <c r="B6712">
        <v>1</v>
      </c>
      <c r="C6712" t="s">
        <v>81</v>
      </c>
      <c r="D6712" t="s">
        <v>128</v>
      </c>
      <c r="E6712" t="s">
        <v>146</v>
      </c>
      <c r="F6712" t="s">
        <v>12264</v>
      </c>
      <c r="G6712" t="s">
        <v>142</v>
      </c>
      <c r="H6712" t="s">
        <v>143</v>
      </c>
      <c r="I6712" t="s">
        <v>135</v>
      </c>
      <c r="J6712" t="s">
        <v>136</v>
      </c>
      <c r="K6712" t="s">
        <v>137</v>
      </c>
      <c r="L6712" t="s">
        <v>19298</v>
      </c>
      <c r="M6712" t="s">
        <v>19299</v>
      </c>
      <c r="N6712">
        <v>0.59888888799999995</v>
      </c>
      <c r="O6712">
        <v>0</v>
      </c>
      <c r="P6712">
        <v>2537</v>
      </c>
      <c r="Q6712">
        <v>0</v>
      </c>
      <c r="R6712">
        <v>8</v>
      </c>
      <c r="S6712">
        <v>0</v>
      </c>
      <c r="T6712">
        <v>138</v>
      </c>
      <c r="U6712">
        <v>0</v>
      </c>
      <c r="V6712">
        <v>0</v>
      </c>
      <c r="W6712">
        <v>0</v>
      </c>
      <c r="X6712">
        <v>511.55490002534663</v>
      </c>
      <c r="Y6712">
        <v>0</v>
      </c>
      <c r="Z6712">
        <v>0.9008684680270489</v>
      </c>
      <c r="AA6712">
        <v>0</v>
      </c>
      <c r="AB6712">
        <v>32.267361484695513</v>
      </c>
      <c r="AC6712">
        <v>0</v>
      </c>
      <c r="AD6712">
        <v>0</v>
      </c>
      <c r="AE6712">
        <v>544.7231299780691</v>
      </c>
    </row>
    <row r="6713" spans="1:31" x14ac:dyDescent="0.25">
      <c r="A6713">
        <v>1821575</v>
      </c>
      <c r="B6713">
        <v>1</v>
      </c>
      <c r="C6713" t="s">
        <v>81</v>
      </c>
      <c r="D6713" t="s">
        <v>112</v>
      </c>
      <c r="E6713" t="s">
        <v>131</v>
      </c>
      <c r="F6713" t="s">
        <v>11391</v>
      </c>
      <c r="G6713" t="s">
        <v>231</v>
      </c>
      <c r="H6713" t="s">
        <v>134</v>
      </c>
      <c r="I6713" t="s">
        <v>135</v>
      </c>
      <c r="J6713" t="s">
        <v>136</v>
      </c>
      <c r="K6713" t="s">
        <v>137</v>
      </c>
      <c r="L6713" t="s">
        <v>19300</v>
      </c>
      <c r="M6713" t="s">
        <v>19301</v>
      </c>
      <c r="N6713">
        <v>1.468611111</v>
      </c>
      <c r="O6713">
        <v>0</v>
      </c>
      <c r="P6713">
        <v>1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0.28570995186933446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0.28570995186933446</v>
      </c>
    </row>
    <row r="6714" spans="1:31" x14ac:dyDescent="0.25">
      <c r="A6714">
        <v>1821577</v>
      </c>
      <c r="B6714">
        <v>1</v>
      </c>
      <c r="C6714" t="s">
        <v>80</v>
      </c>
      <c r="D6714" t="s">
        <v>105</v>
      </c>
      <c r="E6714" t="s">
        <v>146</v>
      </c>
      <c r="F6714" t="s">
        <v>19302</v>
      </c>
      <c r="G6714" t="s">
        <v>170</v>
      </c>
      <c r="H6714" t="s">
        <v>143</v>
      </c>
      <c r="I6714" t="s">
        <v>135</v>
      </c>
      <c r="J6714" t="s">
        <v>136</v>
      </c>
      <c r="K6714" t="s">
        <v>137</v>
      </c>
      <c r="L6714" t="s">
        <v>19303</v>
      </c>
      <c r="M6714" t="s">
        <v>19304</v>
      </c>
      <c r="N6714">
        <v>1.471944444</v>
      </c>
      <c r="O6714">
        <v>1</v>
      </c>
      <c r="P6714">
        <v>0</v>
      </c>
      <c r="Q6714">
        <v>5</v>
      </c>
      <c r="R6714">
        <v>0</v>
      </c>
      <c r="S6714">
        <v>1</v>
      </c>
      <c r="T6714">
        <v>0</v>
      </c>
      <c r="U6714">
        <v>0</v>
      </c>
      <c r="V6714">
        <v>0</v>
      </c>
      <c r="W6714">
        <v>0.92792332774409003</v>
      </c>
      <c r="X6714">
        <v>0</v>
      </c>
      <c r="Y6714">
        <v>2.9970245476785369</v>
      </c>
      <c r="Z6714">
        <v>0</v>
      </c>
      <c r="AA6714">
        <v>1.8725276159054445</v>
      </c>
      <c r="AB6714">
        <v>0</v>
      </c>
      <c r="AC6714">
        <v>0</v>
      </c>
      <c r="AD6714">
        <v>0</v>
      </c>
      <c r="AE6714">
        <v>5.7974754913280711</v>
      </c>
    </row>
    <row r="6715" spans="1:31" x14ac:dyDescent="0.25">
      <c r="A6715">
        <v>1821579</v>
      </c>
      <c r="B6715">
        <v>1</v>
      </c>
      <c r="C6715" t="s">
        <v>80</v>
      </c>
      <c r="D6715" t="s">
        <v>90</v>
      </c>
      <c r="E6715" t="s">
        <v>193</v>
      </c>
      <c r="F6715" t="s">
        <v>19305</v>
      </c>
      <c r="G6715" t="s">
        <v>148</v>
      </c>
      <c r="H6715" t="s">
        <v>134</v>
      </c>
      <c r="I6715" t="s">
        <v>135</v>
      </c>
      <c r="J6715" t="s">
        <v>136</v>
      </c>
      <c r="K6715" t="s">
        <v>137</v>
      </c>
      <c r="L6715" t="s">
        <v>19306</v>
      </c>
      <c r="M6715" t="s">
        <v>19307</v>
      </c>
      <c r="N6715">
        <v>0.50166666599999998</v>
      </c>
      <c r="O6715">
        <v>0</v>
      </c>
      <c r="P6715">
        <v>72</v>
      </c>
      <c r="Q6715">
        <v>0</v>
      </c>
      <c r="R6715">
        <v>0</v>
      </c>
      <c r="S6715">
        <v>0</v>
      </c>
      <c r="T6715">
        <v>3</v>
      </c>
      <c r="U6715">
        <v>0</v>
      </c>
      <c r="V6715">
        <v>0</v>
      </c>
      <c r="W6715">
        <v>0</v>
      </c>
      <c r="X6715">
        <v>13.879760611922404</v>
      </c>
      <c r="Y6715">
        <v>0</v>
      </c>
      <c r="Z6715">
        <v>0</v>
      </c>
      <c r="AA6715">
        <v>0</v>
      </c>
      <c r="AB6715">
        <v>0.41555349144855008</v>
      </c>
      <c r="AC6715">
        <v>0</v>
      </c>
      <c r="AD6715">
        <v>0</v>
      </c>
      <c r="AE6715">
        <v>14.295314103370954</v>
      </c>
    </row>
    <row r="6716" spans="1:31" x14ac:dyDescent="0.25">
      <c r="A6716">
        <v>1821580</v>
      </c>
      <c r="B6716">
        <v>1</v>
      </c>
      <c r="C6716" t="s">
        <v>80</v>
      </c>
      <c r="D6716" t="s">
        <v>97</v>
      </c>
      <c r="E6716" t="s">
        <v>131</v>
      </c>
      <c r="F6716" t="s">
        <v>19308</v>
      </c>
      <c r="G6716" t="s">
        <v>231</v>
      </c>
      <c r="H6716" t="s">
        <v>134</v>
      </c>
      <c r="I6716" t="s">
        <v>135</v>
      </c>
      <c r="J6716" t="s">
        <v>136</v>
      </c>
      <c r="K6716" t="s">
        <v>137</v>
      </c>
      <c r="L6716" t="s">
        <v>19309</v>
      </c>
      <c r="M6716" t="s">
        <v>19310</v>
      </c>
      <c r="N6716">
        <v>1.075</v>
      </c>
      <c r="O6716">
        <v>0</v>
      </c>
      <c r="P6716">
        <v>2</v>
      </c>
      <c r="Q6716">
        <v>0</v>
      </c>
      <c r="R6716">
        <v>0</v>
      </c>
      <c r="S6716">
        <v>0</v>
      </c>
      <c r="T6716">
        <v>5</v>
      </c>
      <c r="U6716">
        <v>0</v>
      </c>
      <c r="V6716">
        <v>0</v>
      </c>
      <c r="W6716">
        <v>0</v>
      </c>
      <c r="X6716">
        <v>0.20231213512087501</v>
      </c>
      <c r="Y6716">
        <v>0</v>
      </c>
      <c r="Z6716">
        <v>0</v>
      </c>
      <c r="AA6716">
        <v>0</v>
      </c>
      <c r="AB6716">
        <v>1.7104290532360498</v>
      </c>
      <c r="AC6716">
        <v>0</v>
      </c>
      <c r="AD6716">
        <v>0</v>
      </c>
      <c r="AE6716">
        <v>1.9127411883569247</v>
      </c>
    </row>
    <row r="6717" spans="1:31" x14ac:dyDescent="0.25">
      <c r="A6717">
        <v>1821582</v>
      </c>
      <c r="B6717">
        <v>1</v>
      </c>
      <c r="C6717" t="s">
        <v>81</v>
      </c>
      <c r="D6717" t="s">
        <v>122</v>
      </c>
      <c r="E6717" t="s">
        <v>140</v>
      </c>
      <c r="F6717" t="s">
        <v>10955</v>
      </c>
      <c r="G6717" t="s">
        <v>142</v>
      </c>
      <c r="H6717" t="s">
        <v>143</v>
      </c>
      <c r="I6717" t="s">
        <v>135</v>
      </c>
      <c r="J6717" t="s">
        <v>136</v>
      </c>
      <c r="K6717" t="s">
        <v>137</v>
      </c>
      <c r="L6717" t="s">
        <v>19311</v>
      </c>
      <c r="M6717" t="s">
        <v>19312</v>
      </c>
      <c r="N6717">
        <v>2.3925000000000001</v>
      </c>
      <c r="O6717">
        <v>1</v>
      </c>
      <c r="P6717">
        <v>462</v>
      </c>
      <c r="Q6717">
        <v>4</v>
      </c>
      <c r="R6717">
        <v>0</v>
      </c>
      <c r="S6717">
        <v>2</v>
      </c>
      <c r="T6717">
        <v>18</v>
      </c>
      <c r="U6717">
        <v>0</v>
      </c>
      <c r="V6717">
        <v>0</v>
      </c>
      <c r="W6717">
        <v>0.16471778818029914</v>
      </c>
      <c r="X6717">
        <v>131.28434212592626</v>
      </c>
      <c r="Y6717">
        <v>3.2413396625566397</v>
      </c>
      <c r="Z6717">
        <v>0</v>
      </c>
      <c r="AA6717">
        <v>8.2318147689524928</v>
      </c>
      <c r="AB6717">
        <v>2.3043691677507572</v>
      </c>
      <c r="AC6717">
        <v>0</v>
      </c>
      <c r="AD6717">
        <v>0</v>
      </c>
      <c r="AE6717">
        <v>145.22658351336645</v>
      </c>
    </row>
    <row r="6718" spans="1:31" x14ac:dyDescent="0.25">
      <c r="A6718">
        <v>1821587</v>
      </c>
      <c r="B6718">
        <v>1</v>
      </c>
      <c r="C6718" t="s">
        <v>80</v>
      </c>
      <c r="D6718" t="s">
        <v>103</v>
      </c>
      <c r="E6718" t="s">
        <v>193</v>
      </c>
      <c r="F6718" t="s">
        <v>19313</v>
      </c>
      <c r="G6718" t="s">
        <v>385</v>
      </c>
      <c r="H6718" t="s">
        <v>134</v>
      </c>
      <c r="I6718" t="s">
        <v>135</v>
      </c>
      <c r="J6718" t="s">
        <v>136</v>
      </c>
      <c r="K6718" t="s">
        <v>137</v>
      </c>
      <c r="L6718" t="s">
        <v>19314</v>
      </c>
      <c r="M6718" t="s">
        <v>19315</v>
      </c>
      <c r="N6718">
        <v>1.419444444</v>
      </c>
      <c r="O6718">
        <v>0</v>
      </c>
      <c r="P6718">
        <v>13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2.8560853516877311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2.8560853516877311</v>
      </c>
    </row>
    <row r="6719" spans="1:31" x14ac:dyDescent="0.25">
      <c r="A6719">
        <v>1821590</v>
      </c>
      <c r="B6719">
        <v>1</v>
      </c>
      <c r="C6719" t="s">
        <v>81</v>
      </c>
      <c r="D6719" t="s">
        <v>120</v>
      </c>
      <c r="E6719" t="s">
        <v>140</v>
      </c>
      <c r="F6719" t="s">
        <v>12882</v>
      </c>
      <c r="G6719" t="s">
        <v>142</v>
      </c>
      <c r="H6719" t="s">
        <v>143</v>
      </c>
      <c r="I6719" t="s">
        <v>135</v>
      </c>
      <c r="J6719" t="s">
        <v>136</v>
      </c>
      <c r="K6719" t="s">
        <v>137</v>
      </c>
      <c r="L6719" t="s">
        <v>19316</v>
      </c>
      <c r="M6719" t="s">
        <v>19317</v>
      </c>
      <c r="N6719">
        <v>3.2605555549999998</v>
      </c>
      <c r="O6719">
        <v>0</v>
      </c>
      <c r="P6719">
        <v>71</v>
      </c>
      <c r="Q6719">
        <v>54</v>
      </c>
      <c r="R6719">
        <v>9</v>
      </c>
      <c r="S6719">
        <v>11</v>
      </c>
      <c r="T6719">
        <v>3</v>
      </c>
      <c r="U6719">
        <v>0</v>
      </c>
      <c r="V6719">
        <v>0</v>
      </c>
      <c r="W6719">
        <v>0</v>
      </c>
      <c r="X6719">
        <v>94.495408777703815</v>
      </c>
      <c r="Y6719">
        <v>184.07798829275953</v>
      </c>
      <c r="Z6719">
        <v>7.2954964536080826</v>
      </c>
      <c r="AA6719">
        <v>87.963333819352712</v>
      </c>
      <c r="AB6719">
        <v>1.8954359647828223</v>
      </c>
      <c r="AC6719">
        <v>0</v>
      </c>
      <c r="AD6719">
        <v>0</v>
      </c>
      <c r="AE6719">
        <v>375.72766330820701</v>
      </c>
    </row>
    <row r="6720" spans="1:31" x14ac:dyDescent="0.25">
      <c r="A6720">
        <v>1821594</v>
      </c>
      <c r="B6720">
        <v>1</v>
      </c>
      <c r="C6720" t="s">
        <v>81</v>
      </c>
      <c r="D6720" t="s">
        <v>127</v>
      </c>
      <c r="E6720" t="s">
        <v>193</v>
      </c>
      <c r="F6720" t="s">
        <v>19318</v>
      </c>
      <c r="G6720" t="s">
        <v>373</v>
      </c>
      <c r="H6720" t="s">
        <v>134</v>
      </c>
      <c r="I6720" t="s">
        <v>135</v>
      </c>
      <c r="J6720" t="s">
        <v>136</v>
      </c>
      <c r="K6720" t="s">
        <v>137</v>
      </c>
      <c r="L6720" t="s">
        <v>19319</v>
      </c>
      <c r="M6720" t="s">
        <v>19320</v>
      </c>
      <c r="N6720">
        <v>8.8430555549999994</v>
      </c>
      <c r="O6720">
        <v>0</v>
      </c>
      <c r="P6720">
        <v>117</v>
      </c>
      <c r="Q6720">
        <v>0</v>
      </c>
      <c r="R6720">
        <v>1</v>
      </c>
      <c r="S6720">
        <v>0</v>
      </c>
      <c r="T6720">
        <v>3</v>
      </c>
      <c r="U6720">
        <v>0</v>
      </c>
      <c r="V6720">
        <v>0</v>
      </c>
      <c r="W6720">
        <v>0</v>
      </c>
      <c r="X6720">
        <v>173.67617095395983</v>
      </c>
      <c r="Y6720">
        <v>0</v>
      </c>
      <c r="Z6720">
        <v>1.1243007618813001</v>
      </c>
      <c r="AA6720">
        <v>0</v>
      </c>
      <c r="AB6720">
        <v>12.231635239032991</v>
      </c>
      <c r="AC6720">
        <v>0</v>
      </c>
      <c r="AD6720">
        <v>0</v>
      </c>
      <c r="AE6720">
        <v>187.03210695487411</v>
      </c>
    </row>
    <row r="6721" spans="1:31" x14ac:dyDescent="0.25">
      <c r="A6721">
        <v>1821595</v>
      </c>
      <c r="B6721">
        <v>1</v>
      </c>
      <c r="C6721" t="s">
        <v>81</v>
      </c>
      <c r="D6721" t="s">
        <v>122</v>
      </c>
      <c r="E6721" t="s">
        <v>193</v>
      </c>
      <c r="F6721" t="s">
        <v>19321</v>
      </c>
      <c r="G6721" t="s">
        <v>235</v>
      </c>
      <c r="H6721" t="s">
        <v>134</v>
      </c>
      <c r="I6721" t="s">
        <v>135</v>
      </c>
      <c r="J6721" t="s">
        <v>136</v>
      </c>
      <c r="K6721" t="s">
        <v>137</v>
      </c>
      <c r="L6721" t="s">
        <v>19322</v>
      </c>
      <c r="M6721" t="s">
        <v>19323</v>
      </c>
      <c r="N6721">
        <v>1.9469444440000001</v>
      </c>
      <c r="O6721">
        <v>0</v>
      </c>
      <c r="P6721">
        <v>12</v>
      </c>
      <c r="Q6721">
        <v>0</v>
      </c>
      <c r="R6721">
        <v>1</v>
      </c>
      <c r="S6721">
        <v>0</v>
      </c>
      <c r="T6721">
        <v>3</v>
      </c>
      <c r="U6721">
        <v>0</v>
      </c>
      <c r="V6721">
        <v>1</v>
      </c>
      <c r="W6721">
        <v>0</v>
      </c>
      <c r="X6721">
        <v>3.5158463903564163</v>
      </c>
      <c r="Y6721">
        <v>0</v>
      </c>
      <c r="Z6721">
        <v>0.21640127410533749</v>
      </c>
      <c r="AA6721">
        <v>0</v>
      </c>
      <c r="AB6721">
        <v>0.36472973259351038</v>
      </c>
      <c r="AC6721">
        <v>0</v>
      </c>
      <c r="AD6721">
        <v>0.94284646941347783</v>
      </c>
      <c r="AE6721">
        <v>5.0398238664687423</v>
      </c>
    </row>
    <row r="6722" spans="1:31" x14ac:dyDescent="0.25">
      <c r="A6722">
        <v>1821596</v>
      </c>
      <c r="B6722">
        <v>1</v>
      </c>
      <c r="C6722" t="s">
        <v>80</v>
      </c>
      <c r="D6722" t="s">
        <v>82</v>
      </c>
      <c r="E6722" t="s">
        <v>131</v>
      </c>
      <c r="F6722" t="s">
        <v>19324</v>
      </c>
      <c r="G6722" t="s">
        <v>231</v>
      </c>
      <c r="H6722" t="s">
        <v>134</v>
      </c>
      <c r="I6722" t="s">
        <v>135</v>
      </c>
      <c r="J6722" t="s">
        <v>136</v>
      </c>
      <c r="K6722" t="s">
        <v>137</v>
      </c>
      <c r="L6722" t="s">
        <v>19325</v>
      </c>
      <c r="M6722" t="s">
        <v>19326</v>
      </c>
      <c r="N6722">
        <v>0.48805555499999997</v>
      </c>
      <c r="O6722">
        <v>0</v>
      </c>
      <c r="P6722">
        <v>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0.18247665169734001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0.18247665169734001</v>
      </c>
    </row>
    <row r="6723" spans="1:31" x14ac:dyDescent="0.25">
      <c r="A6723">
        <v>1821597</v>
      </c>
      <c r="B6723">
        <v>1</v>
      </c>
      <c r="C6723" t="s">
        <v>80</v>
      </c>
      <c r="D6723" t="s">
        <v>90</v>
      </c>
      <c r="E6723" t="s">
        <v>291</v>
      </c>
      <c r="F6723" t="s">
        <v>19327</v>
      </c>
      <c r="G6723" t="s">
        <v>447</v>
      </c>
      <c r="H6723" t="s">
        <v>134</v>
      </c>
      <c r="I6723" t="s">
        <v>135</v>
      </c>
      <c r="J6723" t="s">
        <v>136</v>
      </c>
      <c r="K6723" t="s">
        <v>137</v>
      </c>
      <c r="L6723" t="s">
        <v>19328</v>
      </c>
      <c r="M6723" t="s">
        <v>19329</v>
      </c>
      <c r="N6723">
        <v>0.87694444400000005</v>
      </c>
      <c r="O6723">
        <v>0</v>
      </c>
      <c r="P6723">
        <v>451</v>
      </c>
      <c r="Q6723">
        <v>0</v>
      </c>
      <c r="R6723">
        <v>0</v>
      </c>
      <c r="S6723">
        <v>0</v>
      </c>
      <c r="T6723">
        <v>10</v>
      </c>
      <c r="U6723">
        <v>0</v>
      </c>
      <c r="V6723">
        <v>0</v>
      </c>
      <c r="W6723">
        <v>0</v>
      </c>
      <c r="X6723">
        <v>142.67021949566822</v>
      </c>
      <c r="Y6723">
        <v>0</v>
      </c>
      <c r="Z6723">
        <v>0</v>
      </c>
      <c r="AA6723">
        <v>0</v>
      </c>
      <c r="AB6723">
        <v>3.0838038676651371</v>
      </c>
      <c r="AC6723">
        <v>0</v>
      </c>
      <c r="AD6723">
        <v>0</v>
      </c>
      <c r="AE6723">
        <v>145.75402336333335</v>
      </c>
    </row>
    <row r="6724" spans="1:31" x14ac:dyDescent="0.25">
      <c r="A6724">
        <v>1821598</v>
      </c>
      <c r="B6724">
        <v>1</v>
      </c>
      <c r="C6724" t="s">
        <v>80</v>
      </c>
      <c r="D6724" t="s">
        <v>106</v>
      </c>
      <c r="E6724" t="s">
        <v>193</v>
      </c>
      <c r="F6724" t="s">
        <v>17521</v>
      </c>
      <c r="G6724" t="s">
        <v>235</v>
      </c>
      <c r="H6724" t="s">
        <v>134</v>
      </c>
      <c r="I6724" t="s">
        <v>135</v>
      </c>
      <c r="J6724" t="s">
        <v>136</v>
      </c>
      <c r="K6724" t="s">
        <v>137</v>
      </c>
      <c r="L6724" t="s">
        <v>19330</v>
      </c>
      <c r="M6724" t="s">
        <v>19331</v>
      </c>
      <c r="N6724">
        <v>0.82222222199999995</v>
      </c>
      <c r="O6724">
        <v>0</v>
      </c>
      <c r="P6724">
        <v>15</v>
      </c>
      <c r="Q6724">
        <v>0</v>
      </c>
      <c r="R6724">
        <v>3</v>
      </c>
      <c r="S6724">
        <v>0</v>
      </c>
      <c r="T6724">
        <v>1</v>
      </c>
      <c r="U6724">
        <v>0</v>
      </c>
      <c r="V6724">
        <v>0</v>
      </c>
      <c r="W6724">
        <v>0</v>
      </c>
      <c r="X6724">
        <v>2.1539503751984008</v>
      </c>
      <c r="Y6724">
        <v>0</v>
      </c>
      <c r="Z6724">
        <v>0.93444110042141681</v>
      </c>
      <c r="AA6724">
        <v>0</v>
      </c>
      <c r="AB6724">
        <v>0.20733985580988001</v>
      </c>
      <c r="AC6724">
        <v>0</v>
      </c>
      <c r="AD6724">
        <v>0</v>
      </c>
      <c r="AE6724">
        <v>3.2957313314296979</v>
      </c>
    </row>
    <row r="6725" spans="1:31" x14ac:dyDescent="0.25">
      <c r="A6725">
        <v>1821602</v>
      </c>
      <c r="B6725">
        <v>1</v>
      </c>
      <c r="C6725" t="s">
        <v>80</v>
      </c>
      <c r="D6725" t="s">
        <v>92</v>
      </c>
      <c r="E6725" t="s">
        <v>131</v>
      </c>
      <c r="F6725" t="s">
        <v>19332</v>
      </c>
      <c r="G6725" t="s">
        <v>231</v>
      </c>
      <c r="H6725" t="s">
        <v>134</v>
      </c>
      <c r="I6725" t="s">
        <v>135</v>
      </c>
      <c r="J6725" t="s">
        <v>136</v>
      </c>
      <c r="K6725" t="s">
        <v>137</v>
      </c>
      <c r="L6725" t="s">
        <v>19333</v>
      </c>
      <c r="M6725" t="s">
        <v>19334</v>
      </c>
      <c r="N6725">
        <v>3.145</v>
      </c>
      <c r="O6725">
        <v>0</v>
      </c>
      <c r="P6725">
        <v>1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6.6091725606600002E-3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6.6091725606600002E-3</v>
      </c>
    </row>
    <row r="6726" spans="1:31" x14ac:dyDescent="0.25">
      <c r="A6726">
        <v>1821603</v>
      </c>
      <c r="B6726">
        <v>1</v>
      </c>
      <c r="C6726" t="s">
        <v>80</v>
      </c>
      <c r="D6726" t="s">
        <v>106</v>
      </c>
      <c r="E6726" t="s">
        <v>193</v>
      </c>
      <c r="F6726" t="s">
        <v>19335</v>
      </c>
      <c r="G6726" t="s">
        <v>235</v>
      </c>
      <c r="H6726" t="s">
        <v>134</v>
      </c>
      <c r="I6726" t="s">
        <v>135</v>
      </c>
      <c r="J6726" t="s">
        <v>136</v>
      </c>
      <c r="K6726" t="s">
        <v>137</v>
      </c>
      <c r="L6726" t="s">
        <v>19336</v>
      </c>
      <c r="M6726" t="s">
        <v>19337</v>
      </c>
      <c r="N6726">
        <v>1.391388888</v>
      </c>
      <c r="O6726">
        <v>0</v>
      </c>
      <c r="P6726">
        <v>198</v>
      </c>
      <c r="Q6726">
        <v>0</v>
      </c>
      <c r="R6726">
        <v>0</v>
      </c>
      <c r="S6726">
        <v>0</v>
      </c>
      <c r="T6726">
        <v>8</v>
      </c>
      <c r="U6726">
        <v>0</v>
      </c>
      <c r="V6726">
        <v>0</v>
      </c>
      <c r="W6726">
        <v>0</v>
      </c>
      <c r="X6726">
        <v>65.342296965150254</v>
      </c>
      <c r="Y6726">
        <v>0</v>
      </c>
      <c r="Z6726">
        <v>0</v>
      </c>
      <c r="AA6726">
        <v>0</v>
      </c>
      <c r="AB6726">
        <v>3.5604632444103452</v>
      </c>
      <c r="AC6726">
        <v>0</v>
      </c>
      <c r="AD6726">
        <v>0</v>
      </c>
      <c r="AE6726">
        <v>68.902760209560597</v>
      </c>
    </row>
    <row r="6727" spans="1:31" x14ac:dyDescent="0.25">
      <c r="A6727">
        <v>1821605</v>
      </c>
      <c r="B6727">
        <v>1</v>
      </c>
      <c r="C6727" t="s">
        <v>80</v>
      </c>
      <c r="D6727" t="s">
        <v>84</v>
      </c>
      <c r="E6727" t="s">
        <v>140</v>
      </c>
      <c r="F6727" t="s">
        <v>19338</v>
      </c>
      <c r="G6727" t="s">
        <v>170</v>
      </c>
      <c r="H6727" t="s">
        <v>143</v>
      </c>
      <c r="I6727" t="s">
        <v>135</v>
      </c>
      <c r="J6727" t="s">
        <v>136</v>
      </c>
      <c r="K6727" t="s">
        <v>137</v>
      </c>
      <c r="L6727" t="s">
        <v>19339</v>
      </c>
      <c r="M6727" t="s">
        <v>19340</v>
      </c>
      <c r="N6727">
        <v>0.32388888799999999</v>
      </c>
      <c r="O6727">
        <v>0</v>
      </c>
      <c r="P6727">
        <v>1</v>
      </c>
      <c r="Q6727">
        <v>0</v>
      </c>
      <c r="R6727">
        <v>0</v>
      </c>
      <c r="S6727">
        <v>3</v>
      </c>
      <c r="T6727">
        <v>48</v>
      </c>
      <c r="U6727">
        <v>1</v>
      </c>
      <c r="V6727">
        <v>0</v>
      </c>
      <c r="W6727">
        <v>0</v>
      </c>
      <c r="X6727">
        <v>3.4460771252849999E-3</v>
      </c>
      <c r="Y6727">
        <v>0</v>
      </c>
      <c r="Z6727">
        <v>0</v>
      </c>
      <c r="AA6727">
        <v>12.285332576851655</v>
      </c>
      <c r="AB6727">
        <v>13.576232798296443</v>
      </c>
      <c r="AC6727">
        <v>10.342375302786522</v>
      </c>
      <c r="AD6727">
        <v>0</v>
      </c>
      <c r="AE6727">
        <v>36.2073867550599</v>
      </c>
    </row>
    <row r="6728" spans="1:31" x14ac:dyDescent="0.25">
      <c r="A6728">
        <v>1821609</v>
      </c>
      <c r="B6728">
        <v>1</v>
      </c>
      <c r="C6728" t="s">
        <v>80</v>
      </c>
      <c r="D6728" t="s">
        <v>82</v>
      </c>
      <c r="E6728" t="s">
        <v>131</v>
      </c>
      <c r="F6728" t="s">
        <v>19341</v>
      </c>
      <c r="G6728" t="s">
        <v>231</v>
      </c>
      <c r="H6728" t="s">
        <v>134</v>
      </c>
      <c r="I6728" t="s">
        <v>135</v>
      </c>
      <c r="J6728" t="s">
        <v>136</v>
      </c>
      <c r="K6728" t="s">
        <v>137</v>
      </c>
      <c r="L6728" t="s">
        <v>19342</v>
      </c>
      <c r="M6728" t="s">
        <v>19343</v>
      </c>
      <c r="N6728">
        <v>4.8197222220000002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3.0107084835494708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3.0107084835494708</v>
      </c>
    </row>
    <row r="6729" spans="1:31" x14ac:dyDescent="0.25">
      <c r="A6729">
        <v>1821610</v>
      </c>
      <c r="B6729">
        <v>1</v>
      </c>
      <c r="C6729" t="s">
        <v>80</v>
      </c>
      <c r="D6729" t="s">
        <v>100</v>
      </c>
      <c r="E6729" t="s">
        <v>131</v>
      </c>
      <c r="F6729" t="s">
        <v>19344</v>
      </c>
      <c r="G6729" t="s">
        <v>231</v>
      </c>
      <c r="H6729" t="s">
        <v>134</v>
      </c>
      <c r="I6729" t="s">
        <v>135</v>
      </c>
      <c r="J6729" t="s">
        <v>136</v>
      </c>
      <c r="K6729" t="s">
        <v>137</v>
      </c>
      <c r="L6729" t="s">
        <v>19345</v>
      </c>
      <c r="M6729" t="s">
        <v>19346</v>
      </c>
      <c r="N6729">
        <v>2.8686111109999999</v>
      </c>
      <c r="O6729">
        <v>0</v>
      </c>
      <c r="P6729">
        <v>4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2.1474054345043614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2.1474054345043614</v>
      </c>
    </row>
    <row r="6730" spans="1:31" x14ac:dyDescent="0.25">
      <c r="A6730">
        <v>1821611</v>
      </c>
      <c r="B6730">
        <v>1</v>
      </c>
      <c r="C6730" t="s">
        <v>80</v>
      </c>
      <c r="D6730" t="s">
        <v>93</v>
      </c>
      <c r="E6730" t="s">
        <v>193</v>
      </c>
      <c r="F6730" t="s">
        <v>19347</v>
      </c>
      <c r="G6730" t="s">
        <v>235</v>
      </c>
      <c r="H6730" t="s">
        <v>134</v>
      </c>
      <c r="I6730" t="s">
        <v>135</v>
      </c>
      <c r="J6730" t="s">
        <v>136</v>
      </c>
      <c r="K6730" t="s">
        <v>137</v>
      </c>
      <c r="L6730" t="s">
        <v>19348</v>
      </c>
      <c r="M6730" t="s">
        <v>19349</v>
      </c>
      <c r="N6730">
        <v>3.1436111109999998</v>
      </c>
      <c r="O6730">
        <v>0</v>
      </c>
      <c r="P6730">
        <v>28</v>
      </c>
      <c r="Q6730">
        <v>0</v>
      </c>
      <c r="R6730">
        <v>11</v>
      </c>
      <c r="S6730">
        <v>0</v>
      </c>
      <c r="T6730">
        <v>18</v>
      </c>
      <c r="U6730">
        <v>0</v>
      </c>
      <c r="V6730">
        <v>0</v>
      </c>
      <c r="W6730">
        <v>0</v>
      </c>
      <c r="X6730">
        <v>22.006783285353166</v>
      </c>
      <c r="Y6730">
        <v>0</v>
      </c>
      <c r="Z6730">
        <v>9.1463641470741255</v>
      </c>
      <c r="AA6730">
        <v>0</v>
      </c>
      <c r="AB6730">
        <v>19.576505711316418</v>
      </c>
      <c r="AC6730">
        <v>0</v>
      </c>
      <c r="AD6730">
        <v>0</v>
      </c>
      <c r="AE6730">
        <v>50.729653143743704</v>
      </c>
    </row>
    <row r="6731" spans="1:31" x14ac:dyDescent="0.25">
      <c r="A6731">
        <v>1821612</v>
      </c>
      <c r="B6731">
        <v>1</v>
      </c>
      <c r="C6731" t="s">
        <v>81</v>
      </c>
      <c r="D6731" t="s">
        <v>120</v>
      </c>
      <c r="E6731" t="s">
        <v>131</v>
      </c>
      <c r="F6731" t="s">
        <v>19350</v>
      </c>
      <c r="G6731" t="s">
        <v>231</v>
      </c>
      <c r="H6731" t="s">
        <v>134</v>
      </c>
      <c r="I6731" t="s">
        <v>135</v>
      </c>
      <c r="J6731" t="s">
        <v>136</v>
      </c>
      <c r="K6731" t="s">
        <v>137</v>
      </c>
      <c r="L6731" t="s">
        <v>19351</v>
      </c>
      <c r="M6731" t="s">
        <v>19352</v>
      </c>
      <c r="N6731">
        <v>3.4511111109999999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</row>
    <row r="6732" spans="1:31" x14ac:dyDescent="0.25">
      <c r="A6732">
        <v>1821616</v>
      </c>
      <c r="B6732">
        <v>1</v>
      </c>
      <c r="C6732" t="s">
        <v>81</v>
      </c>
      <c r="D6732" t="s">
        <v>113</v>
      </c>
      <c r="E6732" t="s">
        <v>140</v>
      </c>
      <c r="F6732" t="s">
        <v>660</v>
      </c>
      <c r="G6732" t="s">
        <v>142</v>
      </c>
      <c r="H6732" t="s">
        <v>143</v>
      </c>
      <c r="I6732" t="s">
        <v>135</v>
      </c>
      <c r="J6732" t="s">
        <v>136</v>
      </c>
      <c r="K6732" t="s">
        <v>137</v>
      </c>
      <c r="L6732" t="s">
        <v>19353</v>
      </c>
      <c r="M6732" t="s">
        <v>19354</v>
      </c>
      <c r="N6732">
        <v>1.7030555549999999</v>
      </c>
      <c r="O6732">
        <v>0</v>
      </c>
      <c r="P6732">
        <v>206</v>
      </c>
      <c r="Q6732">
        <v>89</v>
      </c>
      <c r="R6732">
        <v>174</v>
      </c>
      <c r="S6732">
        <v>4</v>
      </c>
      <c r="T6732">
        <v>9</v>
      </c>
      <c r="U6732">
        <v>0</v>
      </c>
      <c r="V6732">
        <v>0</v>
      </c>
      <c r="W6732">
        <v>0</v>
      </c>
      <c r="X6732">
        <v>54.349095668217181</v>
      </c>
      <c r="Y6732">
        <v>127.8483185290068</v>
      </c>
      <c r="Z6732">
        <v>173.74329863484735</v>
      </c>
      <c r="AA6732">
        <v>14.117498652328504</v>
      </c>
      <c r="AB6732">
        <v>11.877344931144229</v>
      </c>
      <c r="AC6732">
        <v>0</v>
      </c>
      <c r="AD6732">
        <v>0</v>
      </c>
      <c r="AE6732">
        <v>381.93555641554406</v>
      </c>
    </row>
    <row r="6733" spans="1:31" x14ac:dyDescent="0.25">
      <c r="A6733">
        <v>1821624</v>
      </c>
      <c r="B6733">
        <v>1</v>
      </c>
      <c r="C6733" t="s">
        <v>80</v>
      </c>
      <c r="D6733" t="s">
        <v>94</v>
      </c>
      <c r="E6733" t="s">
        <v>131</v>
      </c>
      <c r="F6733" t="s">
        <v>19355</v>
      </c>
      <c r="G6733" t="s">
        <v>231</v>
      </c>
      <c r="H6733" t="s">
        <v>134</v>
      </c>
      <c r="I6733" t="s">
        <v>135</v>
      </c>
      <c r="J6733" t="s">
        <v>136</v>
      </c>
      <c r="K6733" t="s">
        <v>137</v>
      </c>
      <c r="L6733" t="s">
        <v>19356</v>
      </c>
      <c r="M6733" t="s">
        <v>19357</v>
      </c>
      <c r="N6733">
        <v>1.8244444440000001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0.13421670593706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0.13421670593706</v>
      </c>
    </row>
    <row r="6734" spans="1:31" x14ac:dyDescent="0.25">
      <c r="A6734">
        <v>1821625</v>
      </c>
      <c r="B6734">
        <v>1</v>
      </c>
      <c r="C6734" t="s">
        <v>81</v>
      </c>
      <c r="D6734" t="s">
        <v>119</v>
      </c>
      <c r="E6734" t="s">
        <v>291</v>
      </c>
      <c r="F6734" t="s">
        <v>19358</v>
      </c>
      <c r="G6734" t="s">
        <v>424</v>
      </c>
      <c r="H6734" t="s">
        <v>134</v>
      </c>
      <c r="I6734" t="s">
        <v>135</v>
      </c>
      <c r="J6734" t="s">
        <v>136</v>
      </c>
      <c r="K6734" t="s">
        <v>137</v>
      </c>
      <c r="L6734" t="s">
        <v>19359</v>
      </c>
      <c r="M6734" t="s">
        <v>19360</v>
      </c>
      <c r="N6734">
        <v>1.7052777770000001</v>
      </c>
      <c r="O6734">
        <v>0</v>
      </c>
      <c r="P6734">
        <v>81</v>
      </c>
      <c r="Q6734">
        <v>0</v>
      </c>
      <c r="R6734">
        <v>5</v>
      </c>
      <c r="S6734">
        <v>0</v>
      </c>
      <c r="T6734">
        <v>3</v>
      </c>
      <c r="U6734">
        <v>0</v>
      </c>
      <c r="V6734">
        <v>0</v>
      </c>
      <c r="W6734">
        <v>0</v>
      </c>
      <c r="X6734">
        <v>15.679536580381708</v>
      </c>
      <c r="Y6734">
        <v>0</v>
      </c>
      <c r="Z6734">
        <v>0.52397599780649495</v>
      </c>
      <c r="AA6734">
        <v>0</v>
      </c>
      <c r="AB6734">
        <v>1.0010493112604322</v>
      </c>
      <c r="AC6734">
        <v>0</v>
      </c>
      <c r="AD6734">
        <v>0</v>
      </c>
      <c r="AE6734">
        <v>17.204561889448634</v>
      </c>
    </row>
    <row r="6735" spans="1:31" x14ac:dyDescent="0.25">
      <c r="A6735">
        <v>1822080</v>
      </c>
      <c r="B6735">
        <v>1</v>
      </c>
      <c r="C6735" t="s">
        <v>80</v>
      </c>
      <c r="D6735" t="s">
        <v>90</v>
      </c>
      <c r="E6735" t="s">
        <v>131</v>
      </c>
      <c r="F6735" t="s">
        <v>19361</v>
      </c>
      <c r="G6735" t="s">
        <v>231</v>
      </c>
      <c r="H6735" t="s">
        <v>134</v>
      </c>
      <c r="I6735" t="s">
        <v>135</v>
      </c>
      <c r="J6735" t="s">
        <v>136</v>
      </c>
      <c r="K6735" t="s">
        <v>137</v>
      </c>
      <c r="L6735" t="s">
        <v>19362</v>
      </c>
      <c r="M6735" t="s">
        <v>19363</v>
      </c>
      <c r="N6735">
        <v>2.628055555</v>
      </c>
      <c r="O6735">
        <v>0</v>
      </c>
      <c r="P6735">
        <v>5</v>
      </c>
      <c r="Q6735">
        <v>0</v>
      </c>
      <c r="R6735">
        <v>0</v>
      </c>
      <c r="S6735">
        <v>0</v>
      </c>
      <c r="T6735">
        <v>1</v>
      </c>
      <c r="U6735">
        <v>0</v>
      </c>
      <c r="V6735">
        <v>0</v>
      </c>
      <c r="W6735">
        <v>0</v>
      </c>
      <c r="X6735">
        <v>2.5039726588613735</v>
      </c>
      <c r="Y6735">
        <v>0</v>
      </c>
      <c r="Z6735">
        <v>0</v>
      </c>
      <c r="AA6735">
        <v>0</v>
      </c>
      <c r="AB6735">
        <v>15.484132730340979</v>
      </c>
      <c r="AC6735">
        <v>0</v>
      </c>
      <c r="AD6735">
        <v>0</v>
      </c>
      <c r="AE6735">
        <v>17.988105389202353</v>
      </c>
    </row>
    <row r="6736" spans="1:31" x14ac:dyDescent="0.25">
      <c r="A6736">
        <v>1822266</v>
      </c>
      <c r="B6736">
        <v>1</v>
      </c>
      <c r="C6736" t="s">
        <v>81</v>
      </c>
      <c r="D6736" t="s">
        <v>128</v>
      </c>
      <c r="E6736" t="s">
        <v>193</v>
      </c>
      <c r="F6736" t="s">
        <v>19364</v>
      </c>
      <c r="G6736" t="s">
        <v>235</v>
      </c>
      <c r="H6736" t="s">
        <v>134</v>
      </c>
      <c r="I6736" t="s">
        <v>135</v>
      </c>
      <c r="J6736" t="s">
        <v>136</v>
      </c>
      <c r="K6736" t="s">
        <v>137</v>
      </c>
      <c r="L6736" t="s">
        <v>19365</v>
      </c>
      <c r="M6736" t="s">
        <v>19366</v>
      </c>
      <c r="N6736">
        <v>1.5802777770000001</v>
      </c>
      <c r="O6736">
        <v>0</v>
      </c>
      <c r="P6736">
        <v>0</v>
      </c>
      <c r="Q6736">
        <v>0</v>
      </c>
      <c r="R6736">
        <v>1</v>
      </c>
      <c r="S6736">
        <v>0</v>
      </c>
      <c r="T6736">
        <v>2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4.4194214467877784E-3</v>
      </c>
      <c r="AA6736">
        <v>0</v>
      </c>
      <c r="AB6736">
        <v>5.0910045184459083</v>
      </c>
      <c r="AC6736">
        <v>0</v>
      </c>
      <c r="AD6736">
        <v>0</v>
      </c>
      <c r="AE6736">
        <v>5.0954239398926964</v>
      </c>
    </row>
    <row r="6737" spans="1:31" x14ac:dyDescent="0.25">
      <c r="A6737">
        <v>1821725</v>
      </c>
      <c r="B6737">
        <v>1</v>
      </c>
      <c r="C6737" t="s">
        <v>80</v>
      </c>
      <c r="D6737" t="s">
        <v>95</v>
      </c>
      <c r="E6737" t="s">
        <v>339</v>
      </c>
      <c r="F6737" t="s">
        <v>12048</v>
      </c>
      <c r="G6737" t="s">
        <v>142</v>
      </c>
      <c r="H6737" t="s">
        <v>143</v>
      </c>
      <c r="I6737" t="s">
        <v>135</v>
      </c>
      <c r="J6737" t="s">
        <v>136</v>
      </c>
      <c r="K6737" t="s">
        <v>137</v>
      </c>
      <c r="L6737" t="s">
        <v>19367</v>
      </c>
      <c r="M6737" t="s">
        <v>19368</v>
      </c>
      <c r="N6737">
        <v>0.335277777</v>
      </c>
      <c r="O6737">
        <v>7</v>
      </c>
      <c r="P6737">
        <v>3855</v>
      </c>
      <c r="Q6737">
        <v>2</v>
      </c>
      <c r="R6737">
        <v>44</v>
      </c>
      <c r="S6737">
        <v>17</v>
      </c>
      <c r="T6737">
        <v>230</v>
      </c>
      <c r="U6737">
        <v>3</v>
      </c>
      <c r="V6737">
        <v>1</v>
      </c>
      <c r="W6737">
        <v>2.843931861321094</v>
      </c>
      <c r="X6737">
        <v>236.5421167429277</v>
      </c>
      <c r="Y6737">
        <v>0.35419495980647503</v>
      </c>
      <c r="Z6737">
        <v>3.7522218180858338</v>
      </c>
      <c r="AA6737">
        <v>27.104701857005939</v>
      </c>
      <c r="AB6737">
        <v>56.654454163860478</v>
      </c>
      <c r="AC6737">
        <v>106.29513588533447</v>
      </c>
      <c r="AD6737">
        <v>0.12502719853645999</v>
      </c>
      <c r="AE6737">
        <v>433.67178448687844</v>
      </c>
    </row>
    <row r="6738" spans="1:31" x14ac:dyDescent="0.25">
      <c r="A6738">
        <v>1821702</v>
      </c>
      <c r="B6738">
        <v>1</v>
      </c>
      <c r="C6738" t="s">
        <v>81</v>
      </c>
      <c r="D6738" t="s">
        <v>112</v>
      </c>
      <c r="E6738" t="s">
        <v>291</v>
      </c>
      <c r="F6738" t="s">
        <v>19369</v>
      </c>
      <c r="G6738" t="s">
        <v>256</v>
      </c>
      <c r="H6738" t="s">
        <v>134</v>
      </c>
      <c r="I6738" t="s">
        <v>135</v>
      </c>
      <c r="J6738" t="s">
        <v>136</v>
      </c>
      <c r="K6738" t="s">
        <v>159</v>
      </c>
      <c r="L6738" t="s">
        <v>19370</v>
      </c>
      <c r="M6738" t="s">
        <v>19371</v>
      </c>
      <c r="N6738">
        <v>8.1001508330000007</v>
      </c>
      <c r="O6738">
        <v>0</v>
      </c>
      <c r="P6738">
        <v>252</v>
      </c>
      <c r="Q6738">
        <v>0</v>
      </c>
      <c r="R6738">
        <v>0</v>
      </c>
      <c r="S6738">
        <v>0</v>
      </c>
      <c r="T6738">
        <v>17</v>
      </c>
      <c r="U6738">
        <v>0</v>
      </c>
      <c r="V6738">
        <v>0</v>
      </c>
      <c r="W6738">
        <v>0</v>
      </c>
      <c r="X6738">
        <v>498.94685387653453</v>
      </c>
      <c r="Y6738">
        <v>0</v>
      </c>
      <c r="Z6738">
        <v>0</v>
      </c>
      <c r="AA6738">
        <v>0</v>
      </c>
      <c r="AB6738">
        <v>112.3433701086372</v>
      </c>
      <c r="AC6738">
        <v>0</v>
      </c>
      <c r="AD6738">
        <v>0</v>
      </c>
      <c r="AE6738">
        <v>611.29022398517168</v>
      </c>
    </row>
    <row r="6739" spans="1:31" x14ac:dyDescent="0.25">
      <c r="A6739">
        <v>1822097</v>
      </c>
      <c r="B6739">
        <v>1</v>
      </c>
      <c r="C6739" t="s">
        <v>80</v>
      </c>
      <c r="D6739" t="s">
        <v>97</v>
      </c>
      <c r="E6739" t="s">
        <v>193</v>
      </c>
      <c r="F6739" t="s">
        <v>19372</v>
      </c>
      <c r="G6739" t="s">
        <v>373</v>
      </c>
      <c r="H6739" t="s">
        <v>134</v>
      </c>
      <c r="I6739" t="s">
        <v>135</v>
      </c>
      <c r="J6739" t="s">
        <v>136</v>
      </c>
      <c r="K6739" t="s">
        <v>137</v>
      </c>
      <c r="L6739" t="s">
        <v>19373</v>
      </c>
      <c r="M6739" t="s">
        <v>19374</v>
      </c>
      <c r="N6739">
        <v>1.655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1</v>
      </c>
      <c r="U6739">
        <v>0</v>
      </c>
      <c r="V6739">
        <v>0</v>
      </c>
      <c r="W6739">
        <v>0</v>
      </c>
      <c r="X6739">
        <v>2.0522556719580649</v>
      </c>
      <c r="Y6739">
        <v>0</v>
      </c>
      <c r="Z6739">
        <v>0</v>
      </c>
      <c r="AA6739">
        <v>0</v>
      </c>
      <c r="AB6739">
        <v>1.9594150696310999</v>
      </c>
      <c r="AC6739">
        <v>0</v>
      </c>
      <c r="AD6739">
        <v>0</v>
      </c>
      <c r="AE6739">
        <v>4.0116707415891648</v>
      </c>
    </row>
    <row r="6740" spans="1:31" x14ac:dyDescent="0.25">
      <c r="A6740">
        <v>1821871</v>
      </c>
      <c r="B6740">
        <v>1</v>
      </c>
      <c r="C6740" t="s">
        <v>81</v>
      </c>
      <c r="D6740" t="s">
        <v>120</v>
      </c>
      <c r="E6740" t="s">
        <v>140</v>
      </c>
      <c r="F6740" t="s">
        <v>19375</v>
      </c>
      <c r="G6740" t="s">
        <v>142</v>
      </c>
      <c r="H6740" t="s">
        <v>143</v>
      </c>
      <c r="I6740" t="s">
        <v>135</v>
      </c>
      <c r="J6740" t="s">
        <v>136</v>
      </c>
      <c r="K6740" t="s">
        <v>137</v>
      </c>
      <c r="L6740" t="s">
        <v>19376</v>
      </c>
      <c r="M6740" t="s">
        <v>19377</v>
      </c>
      <c r="N6740">
        <v>0.64777777700000005</v>
      </c>
      <c r="O6740">
        <v>0</v>
      </c>
      <c r="P6740">
        <v>0</v>
      </c>
      <c r="Q6740">
        <v>9</v>
      </c>
      <c r="R6740">
        <v>26</v>
      </c>
      <c r="S6740">
        <v>1</v>
      </c>
      <c r="T6740">
        <v>0</v>
      </c>
      <c r="U6740">
        <v>1</v>
      </c>
      <c r="V6740">
        <v>0</v>
      </c>
      <c r="W6740">
        <v>0</v>
      </c>
      <c r="X6740">
        <v>0</v>
      </c>
      <c r="Y6740">
        <v>98.744315231220554</v>
      </c>
      <c r="Z6740">
        <v>24.920858359548916</v>
      </c>
      <c r="AA6740">
        <v>6.5193566705537123</v>
      </c>
      <c r="AB6740">
        <v>0</v>
      </c>
      <c r="AC6740">
        <v>63.581485157723137</v>
      </c>
      <c r="AD6740">
        <v>0</v>
      </c>
      <c r="AE6740">
        <v>193.76601541904631</v>
      </c>
    </row>
    <row r="6741" spans="1:31" x14ac:dyDescent="0.25">
      <c r="A6741">
        <v>1822011</v>
      </c>
      <c r="B6741">
        <v>1</v>
      </c>
      <c r="C6741" t="s">
        <v>80</v>
      </c>
      <c r="D6741" t="s">
        <v>99</v>
      </c>
      <c r="E6741" t="s">
        <v>131</v>
      </c>
      <c r="F6741" t="s">
        <v>19378</v>
      </c>
      <c r="G6741" t="s">
        <v>231</v>
      </c>
      <c r="H6741" t="s">
        <v>134</v>
      </c>
      <c r="I6741" t="s">
        <v>135</v>
      </c>
      <c r="J6741" t="s">
        <v>136</v>
      </c>
      <c r="K6741" t="s">
        <v>137</v>
      </c>
      <c r="L6741" t="s">
        <v>19379</v>
      </c>
      <c r="M6741" t="s">
        <v>19380</v>
      </c>
      <c r="N6741">
        <v>1.04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1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4.4285570688486113E-3</v>
      </c>
      <c r="AC6741">
        <v>0</v>
      </c>
      <c r="AD6741">
        <v>0</v>
      </c>
      <c r="AE6741">
        <v>4.4285570688486113E-3</v>
      </c>
    </row>
    <row r="6742" spans="1:31" x14ac:dyDescent="0.25">
      <c r="A6742">
        <v>1822157</v>
      </c>
      <c r="B6742">
        <v>1</v>
      </c>
      <c r="C6742" t="s">
        <v>80</v>
      </c>
      <c r="D6742" t="s">
        <v>96</v>
      </c>
      <c r="E6742" t="s">
        <v>131</v>
      </c>
      <c r="F6742" t="s">
        <v>1971</v>
      </c>
      <c r="G6742" t="s">
        <v>231</v>
      </c>
      <c r="H6742" t="s">
        <v>134</v>
      </c>
      <c r="I6742" t="s">
        <v>135</v>
      </c>
      <c r="J6742" t="s">
        <v>136</v>
      </c>
      <c r="K6742" t="s">
        <v>137</v>
      </c>
      <c r="L6742" t="s">
        <v>19381</v>
      </c>
      <c r="M6742" t="s">
        <v>19382</v>
      </c>
      <c r="N6742">
        <v>1.1258333330000001</v>
      </c>
      <c r="O6742">
        <v>0</v>
      </c>
      <c r="P6742">
        <v>9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1.3118444230647468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1.3118444230647468</v>
      </c>
    </row>
    <row r="6743" spans="1:31" x14ac:dyDescent="0.25">
      <c r="A6743">
        <v>1821971</v>
      </c>
      <c r="B6743">
        <v>1</v>
      </c>
      <c r="C6743" t="s">
        <v>80</v>
      </c>
      <c r="D6743" t="s">
        <v>101</v>
      </c>
      <c r="E6743" t="s">
        <v>131</v>
      </c>
      <c r="F6743" t="s">
        <v>19383</v>
      </c>
      <c r="G6743" t="s">
        <v>133</v>
      </c>
      <c r="H6743" t="s">
        <v>134</v>
      </c>
      <c r="I6743" t="s">
        <v>135</v>
      </c>
      <c r="J6743" t="s">
        <v>136</v>
      </c>
      <c r="K6743" t="s">
        <v>137</v>
      </c>
      <c r="L6743" t="s">
        <v>19384</v>
      </c>
      <c r="M6743" t="s">
        <v>19385</v>
      </c>
      <c r="N6743">
        <v>28.252500000000001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2.4335005221714003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2.4335005221714003</v>
      </c>
    </row>
    <row r="6744" spans="1:31" x14ac:dyDescent="0.25">
      <c r="A6744">
        <v>1821742</v>
      </c>
      <c r="B6744">
        <v>1</v>
      </c>
      <c r="C6744" t="s">
        <v>81</v>
      </c>
      <c r="D6744" t="s">
        <v>128</v>
      </c>
      <c r="E6744" t="s">
        <v>140</v>
      </c>
      <c r="F6744" t="s">
        <v>8090</v>
      </c>
      <c r="G6744" t="s">
        <v>142</v>
      </c>
      <c r="H6744" t="s">
        <v>143</v>
      </c>
      <c r="I6744" t="s">
        <v>135</v>
      </c>
      <c r="J6744" t="s">
        <v>136</v>
      </c>
      <c r="K6744" t="s">
        <v>137</v>
      </c>
      <c r="L6744" t="s">
        <v>19386</v>
      </c>
      <c r="M6744" t="s">
        <v>19387</v>
      </c>
      <c r="N6744">
        <v>0.99916666600000004</v>
      </c>
      <c r="O6744">
        <v>0</v>
      </c>
      <c r="P6744">
        <v>1148</v>
      </c>
      <c r="Q6744">
        <v>4</v>
      </c>
      <c r="R6744">
        <v>1</v>
      </c>
      <c r="S6744">
        <v>3</v>
      </c>
      <c r="T6744">
        <v>79</v>
      </c>
      <c r="U6744">
        <v>0</v>
      </c>
      <c r="V6744">
        <v>0</v>
      </c>
      <c r="W6744">
        <v>0</v>
      </c>
      <c r="X6744">
        <v>138.97032399801245</v>
      </c>
      <c r="Y6744">
        <v>2.4893940706594</v>
      </c>
      <c r="Z6744">
        <v>4.1714758197200002E-3</v>
      </c>
      <c r="AA6744">
        <v>25.571024445599303</v>
      </c>
      <c r="AB6744">
        <v>13.140381282658774</v>
      </c>
      <c r="AC6744">
        <v>0</v>
      </c>
      <c r="AD6744">
        <v>0</v>
      </c>
      <c r="AE6744">
        <v>180.17529527274965</v>
      </c>
    </row>
    <row r="6745" spans="1:31" x14ac:dyDescent="0.25">
      <c r="A6745">
        <v>1822240</v>
      </c>
      <c r="B6745">
        <v>1</v>
      </c>
      <c r="C6745" t="s">
        <v>80</v>
      </c>
      <c r="D6745" t="s">
        <v>100</v>
      </c>
      <c r="E6745" t="s">
        <v>131</v>
      </c>
      <c r="F6745" t="s">
        <v>19388</v>
      </c>
      <c r="G6745" t="s">
        <v>231</v>
      </c>
      <c r="H6745" t="s">
        <v>134</v>
      </c>
      <c r="I6745" t="s">
        <v>135</v>
      </c>
      <c r="J6745" t="s">
        <v>136</v>
      </c>
      <c r="K6745" t="s">
        <v>137</v>
      </c>
      <c r="L6745" t="s">
        <v>19389</v>
      </c>
      <c r="M6745" t="s">
        <v>19390</v>
      </c>
      <c r="N6745">
        <v>2.3094444439999999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2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2.5433524176651248</v>
      </c>
      <c r="AC6745">
        <v>0</v>
      </c>
      <c r="AD6745">
        <v>0</v>
      </c>
      <c r="AE6745">
        <v>2.5433524176651248</v>
      </c>
    </row>
    <row r="6746" spans="1:31" x14ac:dyDescent="0.25">
      <c r="A6746">
        <v>1822183</v>
      </c>
      <c r="B6746">
        <v>1</v>
      </c>
      <c r="C6746" t="s">
        <v>81</v>
      </c>
      <c r="D6746" t="s">
        <v>117</v>
      </c>
      <c r="E6746" t="s">
        <v>140</v>
      </c>
      <c r="F6746" t="s">
        <v>19391</v>
      </c>
      <c r="G6746" t="s">
        <v>170</v>
      </c>
      <c r="H6746" t="s">
        <v>143</v>
      </c>
      <c r="I6746" t="s">
        <v>135</v>
      </c>
      <c r="J6746" t="s">
        <v>136</v>
      </c>
      <c r="K6746" t="s">
        <v>137</v>
      </c>
      <c r="L6746" t="s">
        <v>19392</v>
      </c>
      <c r="M6746" t="s">
        <v>19393</v>
      </c>
      <c r="N6746">
        <v>2.233055555</v>
      </c>
      <c r="O6746">
        <v>2</v>
      </c>
      <c r="P6746">
        <v>516</v>
      </c>
      <c r="Q6746">
        <v>65</v>
      </c>
      <c r="R6746">
        <v>113</v>
      </c>
      <c r="S6746">
        <v>6</v>
      </c>
      <c r="T6746">
        <v>62</v>
      </c>
      <c r="U6746">
        <v>0</v>
      </c>
      <c r="V6746">
        <v>0</v>
      </c>
      <c r="W6746">
        <v>0.81231892194344923</v>
      </c>
      <c r="X6746">
        <v>266.7261249336259</v>
      </c>
      <c r="Y6746">
        <v>75.731830700629928</v>
      </c>
      <c r="Z6746">
        <v>43.461596726268638</v>
      </c>
      <c r="AA6746">
        <v>24.953608955569969</v>
      </c>
      <c r="AB6746">
        <v>123.70296954716991</v>
      </c>
      <c r="AC6746">
        <v>0</v>
      </c>
      <c r="AD6746">
        <v>0</v>
      </c>
      <c r="AE6746">
        <v>535.38844978520774</v>
      </c>
    </row>
    <row r="6747" spans="1:31" x14ac:dyDescent="0.25">
      <c r="A6747">
        <v>1821685</v>
      </c>
      <c r="B6747">
        <v>1</v>
      </c>
      <c r="C6747" t="s">
        <v>80</v>
      </c>
      <c r="D6747" t="s">
        <v>95</v>
      </c>
      <c r="E6747" t="s">
        <v>146</v>
      </c>
      <c r="F6747" t="s">
        <v>19394</v>
      </c>
      <c r="G6747" t="s">
        <v>170</v>
      </c>
      <c r="H6747" t="s">
        <v>143</v>
      </c>
      <c r="I6747" t="s">
        <v>135</v>
      </c>
      <c r="J6747" t="s">
        <v>136</v>
      </c>
      <c r="K6747" t="s">
        <v>137</v>
      </c>
      <c r="L6747" t="s">
        <v>19395</v>
      </c>
      <c r="M6747" t="s">
        <v>19396</v>
      </c>
      <c r="N6747">
        <v>1.555555555</v>
      </c>
      <c r="O6747">
        <v>0</v>
      </c>
      <c r="P6747">
        <v>0</v>
      </c>
      <c r="Q6747">
        <v>1</v>
      </c>
      <c r="R6747">
        <v>0</v>
      </c>
      <c r="S6747">
        <v>3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0.88620861426931552</v>
      </c>
      <c r="Z6747">
        <v>0</v>
      </c>
      <c r="AA6747">
        <v>109.05463145020489</v>
      </c>
      <c r="AB6747">
        <v>0</v>
      </c>
      <c r="AC6747">
        <v>0</v>
      </c>
      <c r="AD6747">
        <v>0</v>
      </c>
      <c r="AE6747">
        <v>109.94084006447422</v>
      </c>
    </row>
    <row r="6748" spans="1:31" x14ac:dyDescent="0.25">
      <c r="A6748">
        <v>1821785</v>
      </c>
      <c r="B6748">
        <v>1</v>
      </c>
      <c r="C6748" t="s">
        <v>81</v>
      </c>
      <c r="D6748" t="s">
        <v>118</v>
      </c>
      <c r="E6748" t="s">
        <v>146</v>
      </c>
      <c r="F6748" t="s">
        <v>19397</v>
      </c>
      <c r="G6748" t="s">
        <v>256</v>
      </c>
      <c r="H6748" t="s">
        <v>143</v>
      </c>
      <c r="I6748" t="s">
        <v>135</v>
      </c>
      <c r="J6748" t="s">
        <v>136</v>
      </c>
      <c r="K6748" t="s">
        <v>159</v>
      </c>
      <c r="L6748" t="s">
        <v>19398</v>
      </c>
      <c r="M6748" t="s">
        <v>19399</v>
      </c>
      <c r="N6748">
        <v>1.6216666660000001</v>
      </c>
      <c r="O6748">
        <v>0</v>
      </c>
      <c r="P6748">
        <v>390</v>
      </c>
      <c r="Q6748">
        <v>0</v>
      </c>
      <c r="R6748">
        <v>1</v>
      </c>
      <c r="S6748">
        <v>1</v>
      </c>
      <c r="T6748">
        <v>31</v>
      </c>
      <c r="U6748">
        <v>0</v>
      </c>
      <c r="V6748">
        <v>0</v>
      </c>
      <c r="W6748">
        <v>0</v>
      </c>
      <c r="X6748">
        <v>131.81593251544953</v>
      </c>
      <c r="Y6748">
        <v>0</v>
      </c>
      <c r="Z6748">
        <v>0.45565159113594006</v>
      </c>
      <c r="AA6748">
        <v>4.2263233030560006</v>
      </c>
      <c r="AB6748">
        <v>53.949992590968201</v>
      </c>
      <c r="AC6748">
        <v>0</v>
      </c>
      <c r="AD6748">
        <v>0</v>
      </c>
      <c r="AE6748">
        <v>190.44790000060968</v>
      </c>
    </row>
    <row r="6749" spans="1:31" x14ac:dyDescent="0.25">
      <c r="A6749">
        <v>1822034</v>
      </c>
      <c r="B6749">
        <v>1</v>
      </c>
      <c r="C6749" t="s">
        <v>80</v>
      </c>
      <c r="D6749" t="s">
        <v>92</v>
      </c>
      <c r="E6749" t="s">
        <v>131</v>
      </c>
      <c r="F6749" t="s">
        <v>19400</v>
      </c>
      <c r="G6749" t="s">
        <v>231</v>
      </c>
      <c r="H6749" t="s">
        <v>134</v>
      </c>
      <c r="I6749" t="s">
        <v>135</v>
      </c>
      <c r="J6749" t="s">
        <v>136</v>
      </c>
      <c r="K6749" t="s">
        <v>137</v>
      </c>
      <c r="L6749" t="s">
        <v>19401</v>
      </c>
      <c r="M6749" t="s">
        <v>19402</v>
      </c>
      <c r="N6749">
        <v>2.4738888879999998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0.19765231377057335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0.19765231377057335</v>
      </c>
    </row>
    <row r="6750" spans="1:31" x14ac:dyDescent="0.25">
      <c r="A6750">
        <v>1822246</v>
      </c>
      <c r="B6750">
        <v>1</v>
      </c>
      <c r="C6750" t="s">
        <v>80</v>
      </c>
      <c r="D6750" t="s">
        <v>90</v>
      </c>
      <c r="E6750" t="s">
        <v>131</v>
      </c>
      <c r="F6750" t="s">
        <v>19403</v>
      </c>
      <c r="G6750" t="s">
        <v>231</v>
      </c>
      <c r="H6750" t="s">
        <v>134</v>
      </c>
      <c r="I6750" t="s">
        <v>135</v>
      </c>
      <c r="J6750" t="s">
        <v>136</v>
      </c>
      <c r="K6750" t="s">
        <v>137</v>
      </c>
      <c r="L6750" t="s">
        <v>19404</v>
      </c>
      <c r="M6750" t="s">
        <v>19405</v>
      </c>
      <c r="N6750">
        <v>5.1127777769999998</v>
      </c>
      <c r="O6750">
        <v>0</v>
      </c>
      <c r="P6750">
        <v>3</v>
      </c>
      <c r="Q6750">
        <v>0</v>
      </c>
      <c r="R6750">
        <v>0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4.1507833351043404</v>
      </c>
      <c r="Y6750">
        <v>0</v>
      </c>
      <c r="Z6750">
        <v>0</v>
      </c>
      <c r="AA6750">
        <v>0</v>
      </c>
      <c r="AB6750">
        <v>4.3656246648921329</v>
      </c>
      <c r="AC6750">
        <v>0</v>
      </c>
      <c r="AD6750">
        <v>0</v>
      </c>
      <c r="AE6750">
        <v>8.5164079999964741</v>
      </c>
    </row>
    <row r="6751" spans="1:31" x14ac:dyDescent="0.25">
      <c r="A6751">
        <v>1821722</v>
      </c>
      <c r="B6751">
        <v>1</v>
      </c>
      <c r="C6751" t="s">
        <v>80</v>
      </c>
      <c r="D6751" t="s">
        <v>104</v>
      </c>
      <c r="E6751" t="s">
        <v>146</v>
      </c>
      <c r="F6751" t="s">
        <v>19406</v>
      </c>
      <c r="G6751" t="s">
        <v>170</v>
      </c>
      <c r="H6751" t="s">
        <v>143</v>
      </c>
      <c r="I6751" t="s">
        <v>135</v>
      </c>
      <c r="J6751" t="s">
        <v>136</v>
      </c>
      <c r="K6751" t="s">
        <v>137</v>
      </c>
      <c r="L6751" t="s">
        <v>19407</v>
      </c>
      <c r="M6751" t="s">
        <v>19408</v>
      </c>
      <c r="N6751">
        <v>5.443888888</v>
      </c>
      <c r="O6751">
        <v>9</v>
      </c>
      <c r="P6751">
        <v>3</v>
      </c>
      <c r="Q6751">
        <v>54</v>
      </c>
      <c r="R6751">
        <v>17</v>
      </c>
      <c r="S6751">
        <v>12</v>
      </c>
      <c r="T6751">
        <v>0</v>
      </c>
      <c r="U6751">
        <v>2</v>
      </c>
      <c r="V6751">
        <v>0</v>
      </c>
      <c r="W6751">
        <v>13.9233315631051</v>
      </c>
      <c r="X6751">
        <v>0.87311401673476663</v>
      </c>
      <c r="Y6751">
        <v>163.59195184372555</v>
      </c>
      <c r="Z6751">
        <v>35.587762270568888</v>
      </c>
      <c r="AA6751">
        <v>220.61995719371399</v>
      </c>
      <c r="AB6751">
        <v>0</v>
      </c>
      <c r="AC6751">
        <v>1313.030258512418</v>
      </c>
      <c r="AD6751">
        <v>0</v>
      </c>
      <c r="AE6751">
        <v>1747.6263754002662</v>
      </c>
    </row>
    <row r="6752" spans="1:31" x14ac:dyDescent="0.25">
      <c r="A6752">
        <v>1821868</v>
      </c>
      <c r="B6752">
        <v>1</v>
      </c>
      <c r="C6752" t="s">
        <v>81</v>
      </c>
      <c r="D6752" t="s">
        <v>115</v>
      </c>
      <c r="E6752" t="s">
        <v>146</v>
      </c>
      <c r="F6752" t="s">
        <v>19409</v>
      </c>
      <c r="G6752" t="s">
        <v>256</v>
      </c>
      <c r="H6752" t="s">
        <v>143</v>
      </c>
      <c r="I6752" t="s">
        <v>135</v>
      </c>
      <c r="J6752" t="s">
        <v>136</v>
      </c>
      <c r="K6752" t="s">
        <v>159</v>
      </c>
      <c r="L6752" t="s">
        <v>19410</v>
      </c>
      <c r="M6752" t="s">
        <v>19411</v>
      </c>
      <c r="N6752">
        <v>3.6608333329999998</v>
      </c>
      <c r="O6752">
        <v>0</v>
      </c>
      <c r="P6752">
        <v>7</v>
      </c>
      <c r="Q6752">
        <v>0</v>
      </c>
      <c r="R6752">
        <v>2</v>
      </c>
      <c r="S6752">
        <v>1</v>
      </c>
      <c r="T6752">
        <v>0</v>
      </c>
      <c r="U6752">
        <v>0</v>
      </c>
      <c r="V6752">
        <v>0</v>
      </c>
      <c r="W6752">
        <v>0</v>
      </c>
      <c r="X6752">
        <v>0.69423360283946023</v>
      </c>
      <c r="Y6752">
        <v>0</v>
      </c>
      <c r="Z6752">
        <v>3.1863784481326665E-2</v>
      </c>
      <c r="AA6752">
        <v>4.401768552589</v>
      </c>
      <c r="AB6752">
        <v>0</v>
      </c>
      <c r="AC6752">
        <v>0</v>
      </c>
      <c r="AD6752">
        <v>0</v>
      </c>
      <c r="AE6752">
        <v>5.1278659399097872</v>
      </c>
    </row>
    <row r="6753" spans="1:31" x14ac:dyDescent="0.25">
      <c r="A6753">
        <v>1822263</v>
      </c>
      <c r="B6753">
        <v>1</v>
      </c>
      <c r="C6753" t="s">
        <v>80</v>
      </c>
      <c r="D6753" t="s">
        <v>93</v>
      </c>
      <c r="E6753" t="s">
        <v>193</v>
      </c>
      <c r="F6753" t="s">
        <v>19412</v>
      </c>
      <c r="G6753" t="s">
        <v>235</v>
      </c>
      <c r="H6753" t="s">
        <v>134</v>
      </c>
      <c r="I6753" t="s">
        <v>135</v>
      </c>
      <c r="J6753" t="s">
        <v>136</v>
      </c>
      <c r="K6753" t="s">
        <v>137</v>
      </c>
      <c r="L6753" t="s">
        <v>19413</v>
      </c>
      <c r="M6753" t="s">
        <v>19414</v>
      </c>
      <c r="N6753">
        <v>0.99916666600000004</v>
      </c>
      <c r="O6753">
        <v>0</v>
      </c>
      <c r="P6753">
        <v>6</v>
      </c>
      <c r="Q6753">
        <v>0</v>
      </c>
      <c r="R6753">
        <v>1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1.7737908444661903</v>
      </c>
      <c r="Y6753">
        <v>0</v>
      </c>
      <c r="Z6753">
        <v>0.78832149018461806</v>
      </c>
      <c r="AA6753">
        <v>0</v>
      </c>
      <c r="AB6753">
        <v>0</v>
      </c>
      <c r="AC6753">
        <v>0</v>
      </c>
      <c r="AD6753">
        <v>0</v>
      </c>
      <c r="AE6753">
        <v>2.5621123346508083</v>
      </c>
    </row>
    <row r="6754" spans="1:31" x14ac:dyDescent="0.25">
      <c r="A6754">
        <v>1821705</v>
      </c>
      <c r="B6754">
        <v>1</v>
      </c>
      <c r="C6754" t="s">
        <v>80</v>
      </c>
      <c r="D6754" t="s">
        <v>101</v>
      </c>
      <c r="E6754" t="s">
        <v>146</v>
      </c>
      <c r="F6754" t="s">
        <v>19415</v>
      </c>
      <c r="G6754" t="s">
        <v>263</v>
      </c>
      <c r="H6754" t="s">
        <v>143</v>
      </c>
      <c r="I6754" t="s">
        <v>135</v>
      </c>
      <c r="J6754" t="s">
        <v>136</v>
      </c>
      <c r="K6754" t="s">
        <v>159</v>
      </c>
      <c r="L6754" t="s">
        <v>19416</v>
      </c>
      <c r="M6754" t="s">
        <v>19417</v>
      </c>
      <c r="N6754">
        <v>0.65138888800000005</v>
      </c>
      <c r="O6754">
        <v>0</v>
      </c>
      <c r="P6754">
        <v>1436</v>
      </c>
      <c r="Q6754">
        <v>0</v>
      </c>
      <c r="R6754">
        <v>1</v>
      </c>
      <c r="S6754">
        <v>1</v>
      </c>
      <c r="T6754">
        <v>48</v>
      </c>
      <c r="U6754">
        <v>1</v>
      </c>
      <c r="V6754">
        <v>0</v>
      </c>
      <c r="W6754">
        <v>0</v>
      </c>
      <c r="X6754">
        <v>141.82793086950542</v>
      </c>
      <c r="Y6754">
        <v>0</v>
      </c>
      <c r="Z6754">
        <v>0.19081656319530002</v>
      </c>
      <c r="AA6754">
        <v>5.6836745162057776</v>
      </c>
      <c r="AB6754">
        <v>37.571897554024723</v>
      </c>
      <c r="AC6754">
        <v>118.67028379837299</v>
      </c>
      <c r="AD6754">
        <v>0</v>
      </c>
      <c r="AE6754">
        <v>303.94460330130426</v>
      </c>
    </row>
    <row r="6755" spans="1:31" x14ac:dyDescent="0.25">
      <c r="A6755">
        <v>1821908</v>
      </c>
      <c r="B6755">
        <v>1</v>
      </c>
      <c r="C6755" t="s">
        <v>81</v>
      </c>
      <c r="D6755" t="s">
        <v>113</v>
      </c>
      <c r="E6755" t="s">
        <v>140</v>
      </c>
      <c r="F6755" t="s">
        <v>19418</v>
      </c>
      <c r="G6755" t="s">
        <v>263</v>
      </c>
      <c r="H6755" t="s">
        <v>143</v>
      </c>
      <c r="I6755" t="s">
        <v>135</v>
      </c>
      <c r="J6755" t="s">
        <v>136</v>
      </c>
      <c r="K6755" t="s">
        <v>159</v>
      </c>
      <c r="L6755" t="s">
        <v>19419</v>
      </c>
      <c r="M6755" t="s">
        <v>19420</v>
      </c>
      <c r="N6755">
        <v>5.7750897219999997</v>
      </c>
      <c r="O6755">
        <v>0</v>
      </c>
      <c r="P6755">
        <v>546</v>
      </c>
      <c r="Q6755">
        <v>15</v>
      </c>
      <c r="R6755">
        <v>66</v>
      </c>
      <c r="S6755">
        <v>0</v>
      </c>
      <c r="T6755">
        <v>25</v>
      </c>
      <c r="U6755">
        <v>0</v>
      </c>
      <c r="V6755">
        <v>0</v>
      </c>
      <c r="W6755">
        <v>0</v>
      </c>
      <c r="X6755">
        <v>456.79797354321056</v>
      </c>
      <c r="Y6755">
        <v>33.829291805332275</v>
      </c>
      <c r="Z6755">
        <v>93.206739170719516</v>
      </c>
      <c r="AA6755">
        <v>0</v>
      </c>
      <c r="AB6755">
        <v>46.892239147968795</v>
      </c>
      <c r="AC6755">
        <v>0</v>
      </c>
      <c r="AD6755">
        <v>0</v>
      </c>
      <c r="AE6755">
        <v>630.72624366723119</v>
      </c>
    </row>
    <row r="6756" spans="1:31" x14ac:dyDescent="0.25">
      <c r="A6756">
        <v>1821954</v>
      </c>
      <c r="B6756">
        <v>1</v>
      </c>
      <c r="C6756" t="s">
        <v>80</v>
      </c>
      <c r="D6756" t="s">
        <v>97</v>
      </c>
      <c r="E6756" t="s">
        <v>131</v>
      </c>
      <c r="F6756" t="s">
        <v>19421</v>
      </c>
      <c r="G6756" t="s">
        <v>133</v>
      </c>
      <c r="H6756" t="s">
        <v>134</v>
      </c>
      <c r="I6756" t="s">
        <v>135</v>
      </c>
      <c r="J6756" t="s">
        <v>136</v>
      </c>
      <c r="K6756" t="s">
        <v>137</v>
      </c>
      <c r="L6756" t="s">
        <v>19422</v>
      </c>
      <c r="M6756" t="s">
        <v>19423</v>
      </c>
      <c r="N6756">
        <v>7.2850000000000001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7.119726046650001E-4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7.119726046650001E-4</v>
      </c>
    </row>
    <row r="6757" spans="1:31" x14ac:dyDescent="0.25">
      <c r="A6757">
        <v>1821768</v>
      </c>
      <c r="B6757">
        <v>1</v>
      </c>
      <c r="C6757" t="s">
        <v>80</v>
      </c>
      <c r="D6757" t="s">
        <v>102</v>
      </c>
      <c r="E6757" t="s">
        <v>326</v>
      </c>
      <c r="F6757" t="s">
        <v>19424</v>
      </c>
      <c r="G6757" t="s">
        <v>148</v>
      </c>
      <c r="H6757" t="s">
        <v>134</v>
      </c>
      <c r="I6757" t="s">
        <v>135</v>
      </c>
      <c r="J6757" t="s">
        <v>3</v>
      </c>
      <c r="K6757" t="s">
        <v>137</v>
      </c>
      <c r="L6757" t="s">
        <v>19425</v>
      </c>
      <c r="M6757" t="s">
        <v>19426</v>
      </c>
      <c r="N6757">
        <v>2.0674999999999999</v>
      </c>
      <c r="O6757">
        <v>0</v>
      </c>
      <c r="P6757">
        <v>6</v>
      </c>
      <c r="Q6757">
        <v>0</v>
      </c>
      <c r="R6757">
        <v>0</v>
      </c>
      <c r="S6757">
        <v>0</v>
      </c>
      <c r="T6757">
        <v>5</v>
      </c>
      <c r="U6757">
        <v>0</v>
      </c>
      <c r="V6757">
        <v>0</v>
      </c>
      <c r="W6757">
        <v>0</v>
      </c>
      <c r="X6757">
        <v>3.3290764973747176</v>
      </c>
      <c r="Y6757">
        <v>0</v>
      </c>
      <c r="Z6757">
        <v>0</v>
      </c>
      <c r="AA6757">
        <v>0</v>
      </c>
      <c r="AB6757">
        <v>10.617165730295223</v>
      </c>
      <c r="AC6757">
        <v>0</v>
      </c>
      <c r="AD6757">
        <v>0</v>
      </c>
      <c r="AE6757">
        <v>13.946242227669941</v>
      </c>
    </row>
    <row r="6758" spans="1:31" x14ac:dyDescent="0.25">
      <c r="A6758">
        <v>1822060</v>
      </c>
      <c r="B6758">
        <v>1</v>
      </c>
      <c r="C6758" t="s">
        <v>80</v>
      </c>
      <c r="D6758" t="s">
        <v>111</v>
      </c>
      <c r="E6758" t="s">
        <v>193</v>
      </c>
      <c r="F6758" t="s">
        <v>19427</v>
      </c>
      <c r="G6758" t="s">
        <v>235</v>
      </c>
      <c r="H6758" t="s">
        <v>134</v>
      </c>
      <c r="I6758" t="s">
        <v>135</v>
      </c>
      <c r="J6758" t="s">
        <v>136</v>
      </c>
      <c r="K6758" t="s">
        <v>137</v>
      </c>
      <c r="L6758" t="s">
        <v>19428</v>
      </c>
      <c r="M6758" t="s">
        <v>19429</v>
      </c>
      <c r="N6758">
        <v>0.54500000000000004</v>
      </c>
      <c r="O6758">
        <v>0</v>
      </c>
      <c r="P6758">
        <v>224</v>
      </c>
      <c r="Q6758">
        <v>0</v>
      </c>
      <c r="R6758">
        <v>0</v>
      </c>
      <c r="S6758">
        <v>0</v>
      </c>
      <c r="T6758">
        <v>10</v>
      </c>
      <c r="U6758">
        <v>0</v>
      </c>
      <c r="V6758">
        <v>0</v>
      </c>
      <c r="W6758">
        <v>0</v>
      </c>
      <c r="X6758">
        <v>26.984803896695581</v>
      </c>
      <c r="Y6758">
        <v>0</v>
      </c>
      <c r="Z6758">
        <v>0</v>
      </c>
      <c r="AA6758">
        <v>0</v>
      </c>
      <c r="AB6758">
        <v>10.286288123082903</v>
      </c>
      <c r="AC6758">
        <v>0</v>
      </c>
      <c r="AD6758">
        <v>0</v>
      </c>
      <c r="AE6758">
        <v>37.271092019778486</v>
      </c>
    </row>
    <row r="6759" spans="1:31" x14ac:dyDescent="0.25">
      <c r="A6759">
        <v>1822137</v>
      </c>
      <c r="B6759">
        <v>1</v>
      </c>
      <c r="C6759" t="s">
        <v>80</v>
      </c>
      <c r="D6759" t="s">
        <v>83</v>
      </c>
      <c r="E6759" t="s">
        <v>131</v>
      </c>
      <c r="F6759" t="s">
        <v>19430</v>
      </c>
      <c r="G6759" t="s">
        <v>235</v>
      </c>
      <c r="H6759" t="s">
        <v>134</v>
      </c>
      <c r="I6759" t="s">
        <v>135</v>
      </c>
      <c r="J6759" t="s">
        <v>136</v>
      </c>
      <c r="K6759" t="s">
        <v>137</v>
      </c>
      <c r="L6759" t="s">
        <v>19431</v>
      </c>
      <c r="M6759" t="s">
        <v>19432</v>
      </c>
      <c r="N6759">
        <v>2.0069444440000002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3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13.536562346577011</v>
      </c>
      <c r="AC6759">
        <v>0</v>
      </c>
      <c r="AD6759">
        <v>0</v>
      </c>
      <c r="AE6759">
        <v>13.536562346577011</v>
      </c>
    </row>
    <row r="6760" spans="1:31" x14ac:dyDescent="0.25">
      <c r="A6760">
        <v>1821782</v>
      </c>
      <c r="B6760">
        <v>1</v>
      </c>
      <c r="C6760" t="s">
        <v>80</v>
      </c>
      <c r="D6760" t="s">
        <v>90</v>
      </c>
      <c r="E6760" t="s">
        <v>131</v>
      </c>
      <c r="F6760" t="s">
        <v>19433</v>
      </c>
      <c r="G6760" t="s">
        <v>231</v>
      </c>
      <c r="H6760" t="s">
        <v>134</v>
      </c>
      <c r="I6760" t="s">
        <v>135</v>
      </c>
      <c r="J6760" t="s">
        <v>136</v>
      </c>
      <c r="K6760" t="s">
        <v>137</v>
      </c>
      <c r="L6760" t="s">
        <v>19434</v>
      </c>
      <c r="M6760" t="s">
        <v>19435</v>
      </c>
      <c r="N6760">
        <v>4.4505555550000002</v>
      </c>
      <c r="O6760">
        <v>0</v>
      </c>
      <c r="P6760">
        <v>2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1.8482605899417603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1.8482605899417603</v>
      </c>
    </row>
    <row r="6761" spans="1:31" x14ac:dyDescent="0.25">
      <c r="A6761">
        <v>1822117</v>
      </c>
      <c r="B6761">
        <v>1</v>
      </c>
      <c r="C6761" t="s">
        <v>80</v>
      </c>
      <c r="D6761" t="s">
        <v>97</v>
      </c>
      <c r="E6761" t="s">
        <v>193</v>
      </c>
      <c r="F6761" t="s">
        <v>19436</v>
      </c>
      <c r="G6761" t="s">
        <v>447</v>
      </c>
      <c r="H6761" t="s">
        <v>134</v>
      </c>
      <c r="I6761" t="s">
        <v>135</v>
      </c>
      <c r="J6761" t="s">
        <v>136</v>
      </c>
      <c r="K6761" t="s">
        <v>137</v>
      </c>
      <c r="L6761" t="s">
        <v>19437</v>
      </c>
      <c r="M6761" t="s">
        <v>19438</v>
      </c>
      <c r="N6761">
        <v>2.863888888</v>
      </c>
      <c r="O6761">
        <v>0</v>
      </c>
      <c r="P6761">
        <v>12</v>
      </c>
      <c r="Q6761">
        <v>0</v>
      </c>
      <c r="R6761">
        <v>23</v>
      </c>
      <c r="S6761">
        <v>0</v>
      </c>
      <c r="T6761">
        <v>3</v>
      </c>
      <c r="U6761">
        <v>0</v>
      </c>
      <c r="V6761">
        <v>0</v>
      </c>
      <c r="W6761">
        <v>0</v>
      </c>
      <c r="X6761">
        <v>18.432061643414897</v>
      </c>
      <c r="Y6761">
        <v>0</v>
      </c>
      <c r="Z6761">
        <v>18.379998907501982</v>
      </c>
      <c r="AA6761">
        <v>0</v>
      </c>
      <c r="AB6761">
        <v>16.199865883547886</v>
      </c>
      <c r="AC6761">
        <v>0</v>
      </c>
      <c r="AD6761">
        <v>0</v>
      </c>
      <c r="AE6761">
        <v>53.011926434464769</v>
      </c>
    </row>
    <row r="6762" spans="1:31" x14ac:dyDescent="0.25">
      <c r="A6762">
        <v>1821951</v>
      </c>
      <c r="B6762">
        <v>1</v>
      </c>
      <c r="C6762" t="s">
        <v>80</v>
      </c>
      <c r="D6762" t="s">
        <v>105</v>
      </c>
      <c r="E6762" t="s">
        <v>140</v>
      </c>
      <c r="F6762" t="s">
        <v>19439</v>
      </c>
      <c r="G6762" t="s">
        <v>1471</v>
      </c>
      <c r="H6762" t="s">
        <v>143</v>
      </c>
      <c r="I6762" t="s">
        <v>135</v>
      </c>
      <c r="J6762" t="s">
        <v>136</v>
      </c>
      <c r="K6762" t="s">
        <v>137</v>
      </c>
      <c r="L6762" t="s">
        <v>19440</v>
      </c>
      <c r="M6762" t="s">
        <v>19441</v>
      </c>
      <c r="N6762">
        <v>1.4780555550000001</v>
      </c>
      <c r="O6762">
        <v>0</v>
      </c>
      <c r="P6762">
        <v>696</v>
      </c>
      <c r="Q6762">
        <v>0</v>
      </c>
      <c r="R6762">
        <v>2</v>
      </c>
      <c r="S6762">
        <v>1</v>
      </c>
      <c r="T6762">
        <v>55</v>
      </c>
      <c r="U6762">
        <v>0</v>
      </c>
      <c r="V6762">
        <v>0</v>
      </c>
      <c r="W6762">
        <v>0</v>
      </c>
      <c r="X6762">
        <v>203.60824116670884</v>
      </c>
      <c r="Y6762">
        <v>0</v>
      </c>
      <c r="Z6762">
        <v>0.12538374279851836</v>
      </c>
      <c r="AA6762">
        <v>3.3805664757271012</v>
      </c>
      <c r="AB6762">
        <v>76.181820088524674</v>
      </c>
      <c r="AC6762">
        <v>0</v>
      </c>
      <c r="AD6762">
        <v>0</v>
      </c>
      <c r="AE6762">
        <v>283.29601147375911</v>
      </c>
    </row>
    <row r="6763" spans="1:31" x14ac:dyDescent="0.25">
      <c r="A6763">
        <v>1822143</v>
      </c>
      <c r="B6763">
        <v>1</v>
      </c>
      <c r="C6763" t="s">
        <v>80</v>
      </c>
      <c r="D6763" t="s">
        <v>95</v>
      </c>
      <c r="E6763" t="s">
        <v>131</v>
      </c>
      <c r="F6763" t="s">
        <v>19442</v>
      </c>
      <c r="G6763" t="s">
        <v>231</v>
      </c>
      <c r="H6763" t="s">
        <v>134</v>
      </c>
      <c r="I6763" t="s">
        <v>135</v>
      </c>
      <c r="J6763" t="s">
        <v>136</v>
      </c>
      <c r="K6763" t="s">
        <v>137</v>
      </c>
      <c r="L6763" t="s">
        <v>19443</v>
      </c>
      <c r="M6763" t="s">
        <v>19444</v>
      </c>
      <c r="N6763">
        <v>4.0186111110000002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1.5712954800498327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1.5712954800498327</v>
      </c>
    </row>
    <row r="6764" spans="1:31" x14ac:dyDescent="0.25">
      <c r="A6764">
        <v>1821825</v>
      </c>
      <c r="B6764">
        <v>1</v>
      </c>
      <c r="C6764" t="s">
        <v>80</v>
      </c>
      <c r="D6764" t="s">
        <v>100</v>
      </c>
      <c r="E6764" t="s">
        <v>131</v>
      </c>
      <c r="F6764" t="s">
        <v>19445</v>
      </c>
      <c r="G6764" t="s">
        <v>279</v>
      </c>
      <c r="H6764" t="s">
        <v>134</v>
      </c>
      <c r="I6764" t="s">
        <v>135</v>
      </c>
      <c r="J6764" t="s">
        <v>136</v>
      </c>
      <c r="K6764" t="s">
        <v>137</v>
      </c>
      <c r="L6764" t="s">
        <v>19446</v>
      </c>
      <c r="M6764" t="s">
        <v>19447</v>
      </c>
      <c r="N6764">
        <v>2.5011111110000002</v>
      </c>
      <c r="O6764">
        <v>0</v>
      </c>
      <c r="P6764">
        <v>3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0.53848999086970639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0.53848999086970639</v>
      </c>
    </row>
    <row r="6765" spans="1:31" x14ac:dyDescent="0.25">
      <c r="A6765">
        <v>1822180</v>
      </c>
      <c r="B6765">
        <v>1</v>
      </c>
      <c r="C6765" t="s">
        <v>81</v>
      </c>
      <c r="D6765" t="s">
        <v>113</v>
      </c>
      <c r="E6765" t="s">
        <v>140</v>
      </c>
      <c r="F6765" t="s">
        <v>19448</v>
      </c>
      <c r="G6765" t="s">
        <v>142</v>
      </c>
      <c r="H6765" t="s">
        <v>143</v>
      </c>
      <c r="I6765" t="s">
        <v>135</v>
      </c>
      <c r="J6765" t="s">
        <v>136</v>
      </c>
      <c r="K6765" t="s">
        <v>137</v>
      </c>
      <c r="L6765" t="s">
        <v>19449</v>
      </c>
      <c r="M6765" t="s">
        <v>19450</v>
      </c>
      <c r="N6765">
        <v>0.77055555499999995</v>
      </c>
      <c r="O6765">
        <v>0</v>
      </c>
      <c r="P6765">
        <v>832</v>
      </c>
      <c r="Q6765">
        <v>0</v>
      </c>
      <c r="R6765">
        <v>15</v>
      </c>
      <c r="S6765">
        <v>0</v>
      </c>
      <c r="T6765">
        <v>97</v>
      </c>
      <c r="U6765">
        <v>0</v>
      </c>
      <c r="V6765">
        <v>0</v>
      </c>
      <c r="W6765">
        <v>0</v>
      </c>
      <c r="X6765">
        <v>156.47621855011812</v>
      </c>
      <c r="Y6765">
        <v>0</v>
      </c>
      <c r="Z6765">
        <v>7.9995097637093755</v>
      </c>
      <c r="AA6765">
        <v>0</v>
      </c>
      <c r="AB6765">
        <v>22.588851290287959</v>
      </c>
      <c r="AC6765">
        <v>0</v>
      </c>
      <c r="AD6765">
        <v>0</v>
      </c>
      <c r="AE6765">
        <v>187.06457960411544</v>
      </c>
    </row>
    <row r="6766" spans="1:31" x14ac:dyDescent="0.25">
      <c r="A6766">
        <v>1821639</v>
      </c>
      <c r="B6766">
        <v>1</v>
      </c>
      <c r="C6766" t="s">
        <v>81</v>
      </c>
      <c r="D6766" t="s">
        <v>114</v>
      </c>
      <c r="E6766" t="s">
        <v>176</v>
      </c>
      <c r="F6766" t="s">
        <v>2378</v>
      </c>
      <c r="G6766" t="s">
        <v>142</v>
      </c>
      <c r="H6766" t="s">
        <v>143</v>
      </c>
      <c r="I6766" t="s">
        <v>135</v>
      </c>
      <c r="J6766" t="s">
        <v>136</v>
      </c>
      <c r="K6766" t="s">
        <v>137</v>
      </c>
      <c r="L6766" t="s">
        <v>19451</v>
      </c>
      <c r="M6766" t="s">
        <v>19452</v>
      </c>
      <c r="N6766">
        <v>0.93305555500000004</v>
      </c>
      <c r="O6766">
        <v>0</v>
      </c>
      <c r="P6766">
        <v>1610</v>
      </c>
      <c r="Q6766">
        <v>0</v>
      </c>
      <c r="R6766">
        <v>43</v>
      </c>
      <c r="S6766">
        <v>2</v>
      </c>
      <c r="T6766">
        <v>138</v>
      </c>
      <c r="U6766">
        <v>0</v>
      </c>
      <c r="V6766">
        <v>1</v>
      </c>
      <c r="W6766">
        <v>0</v>
      </c>
      <c r="X6766">
        <v>92.286309016472657</v>
      </c>
      <c r="Y6766">
        <v>0</v>
      </c>
      <c r="Z6766">
        <v>0.28433189747228771</v>
      </c>
      <c r="AA6766">
        <v>2.6720869678673389</v>
      </c>
      <c r="AB6766">
        <v>15.008449216932755</v>
      </c>
      <c r="AC6766">
        <v>0</v>
      </c>
      <c r="AD6766">
        <v>0</v>
      </c>
      <c r="AE6766">
        <v>110.25117709874505</v>
      </c>
    </row>
    <row r="6767" spans="1:31" x14ac:dyDescent="0.25">
      <c r="A6767">
        <v>1821888</v>
      </c>
      <c r="B6767">
        <v>1</v>
      </c>
      <c r="C6767" t="s">
        <v>80</v>
      </c>
      <c r="D6767" t="s">
        <v>105</v>
      </c>
      <c r="E6767" t="s">
        <v>339</v>
      </c>
      <c r="F6767" t="s">
        <v>19453</v>
      </c>
      <c r="G6767" t="s">
        <v>142</v>
      </c>
      <c r="H6767" t="s">
        <v>143</v>
      </c>
      <c r="I6767" t="s">
        <v>135</v>
      </c>
      <c r="J6767" t="s">
        <v>136</v>
      </c>
      <c r="K6767" t="s">
        <v>137</v>
      </c>
      <c r="L6767" t="s">
        <v>19454</v>
      </c>
      <c r="M6767" t="s">
        <v>19455</v>
      </c>
      <c r="N6767">
        <v>0.78638888799999995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3</v>
      </c>
      <c r="U6767">
        <v>1</v>
      </c>
      <c r="V6767">
        <v>2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25.256001382133849</v>
      </c>
      <c r="AC6767">
        <v>0</v>
      </c>
      <c r="AD6767">
        <v>116.38481994711964</v>
      </c>
      <c r="AE6767">
        <v>141.6408213292535</v>
      </c>
    </row>
    <row r="6768" spans="1:31" x14ac:dyDescent="0.25">
      <c r="A6768">
        <v>1821771</v>
      </c>
      <c r="B6768">
        <v>1</v>
      </c>
      <c r="C6768" t="s">
        <v>80</v>
      </c>
      <c r="D6768" t="s">
        <v>85</v>
      </c>
      <c r="E6768" t="s">
        <v>291</v>
      </c>
      <c r="F6768" t="s">
        <v>19456</v>
      </c>
      <c r="G6768" t="s">
        <v>256</v>
      </c>
      <c r="H6768" t="s">
        <v>134</v>
      </c>
      <c r="I6768" t="s">
        <v>135</v>
      </c>
      <c r="J6768" t="s">
        <v>136</v>
      </c>
      <c r="K6768" t="s">
        <v>159</v>
      </c>
      <c r="L6768" t="s">
        <v>19457</v>
      </c>
      <c r="M6768" t="s">
        <v>19458</v>
      </c>
      <c r="N6768">
        <v>0.85166388800000004</v>
      </c>
      <c r="O6768">
        <v>0</v>
      </c>
      <c r="P6768">
        <v>92</v>
      </c>
      <c r="Q6768">
        <v>0</v>
      </c>
      <c r="R6768">
        <v>0</v>
      </c>
      <c r="S6768">
        <v>0</v>
      </c>
      <c r="T6768">
        <v>13</v>
      </c>
      <c r="U6768">
        <v>0</v>
      </c>
      <c r="V6768">
        <v>0</v>
      </c>
      <c r="W6768">
        <v>0</v>
      </c>
      <c r="X6768">
        <v>19.159748118330537</v>
      </c>
      <c r="Y6768">
        <v>0</v>
      </c>
      <c r="Z6768">
        <v>0</v>
      </c>
      <c r="AA6768">
        <v>0</v>
      </c>
      <c r="AB6768">
        <v>13.762562976920551</v>
      </c>
      <c r="AC6768">
        <v>0</v>
      </c>
      <c r="AD6768">
        <v>0</v>
      </c>
      <c r="AE6768">
        <v>32.922311095251089</v>
      </c>
    </row>
    <row r="6769" spans="1:31" x14ac:dyDescent="0.25">
      <c r="A6769">
        <v>1821748</v>
      </c>
      <c r="B6769">
        <v>1</v>
      </c>
      <c r="C6769" t="s">
        <v>81</v>
      </c>
      <c r="D6769" t="s">
        <v>120</v>
      </c>
      <c r="E6769" t="s">
        <v>291</v>
      </c>
      <c r="F6769" t="s">
        <v>1366</v>
      </c>
      <c r="G6769" t="s">
        <v>424</v>
      </c>
      <c r="H6769" t="s">
        <v>134</v>
      </c>
      <c r="I6769" t="s">
        <v>135</v>
      </c>
      <c r="J6769" t="s">
        <v>136</v>
      </c>
      <c r="K6769" t="s">
        <v>137</v>
      </c>
      <c r="L6769" t="s">
        <v>19459</v>
      </c>
      <c r="M6769" t="s">
        <v>19460</v>
      </c>
      <c r="N6769">
        <v>1.4911111109999999</v>
      </c>
      <c r="O6769">
        <v>0</v>
      </c>
      <c r="P6769">
        <v>0</v>
      </c>
      <c r="Q6769">
        <v>0</v>
      </c>
      <c r="R6769">
        <v>8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4.0961551035315438</v>
      </c>
      <c r="AA6769">
        <v>0</v>
      </c>
      <c r="AB6769">
        <v>1.2017096501269844</v>
      </c>
      <c r="AC6769">
        <v>0</v>
      </c>
      <c r="AD6769">
        <v>0</v>
      </c>
      <c r="AE6769">
        <v>5.2978647536585282</v>
      </c>
    </row>
    <row r="6770" spans="1:31" x14ac:dyDescent="0.25">
      <c r="A6770">
        <v>1822149</v>
      </c>
      <c r="B6770">
        <v>1</v>
      </c>
      <c r="C6770" t="s">
        <v>80</v>
      </c>
      <c r="D6770" t="s">
        <v>107</v>
      </c>
      <c r="E6770" t="s">
        <v>176</v>
      </c>
      <c r="F6770" t="s">
        <v>2475</v>
      </c>
      <c r="G6770" t="s">
        <v>142</v>
      </c>
      <c r="H6770" t="s">
        <v>143</v>
      </c>
      <c r="I6770" t="s">
        <v>135</v>
      </c>
      <c r="J6770" t="s">
        <v>136</v>
      </c>
      <c r="K6770" t="s">
        <v>137</v>
      </c>
      <c r="L6770" t="s">
        <v>19461</v>
      </c>
      <c r="M6770" t="s">
        <v>19462</v>
      </c>
      <c r="N6770">
        <v>0.86972222200000004</v>
      </c>
      <c r="O6770">
        <v>0</v>
      </c>
      <c r="P6770">
        <v>1</v>
      </c>
      <c r="Q6770">
        <v>6</v>
      </c>
      <c r="R6770">
        <v>44</v>
      </c>
      <c r="S6770">
        <v>1</v>
      </c>
      <c r="T6770">
        <v>7</v>
      </c>
      <c r="U6770">
        <v>0</v>
      </c>
      <c r="V6770">
        <v>0</v>
      </c>
      <c r="W6770">
        <v>0</v>
      </c>
      <c r="X6770">
        <v>0.43799131802230973</v>
      </c>
      <c r="Y6770">
        <v>36.832414484642477</v>
      </c>
      <c r="Z6770">
        <v>28.809342782361039</v>
      </c>
      <c r="AA6770">
        <v>0.86331244464818335</v>
      </c>
      <c r="AB6770">
        <v>0.48752141385482328</v>
      </c>
      <c r="AC6770">
        <v>0</v>
      </c>
      <c r="AD6770">
        <v>0</v>
      </c>
      <c r="AE6770">
        <v>67.430582443528834</v>
      </c>
    </row>
    <row r="6771" spans="1:31" x14ac:dyDescent="0.25">
      <c r="A6771">
        <v>1822126</v>
      </c>
      <c r="B6771">
        <v>1</v>
      </c>
      <c r="C6771" t="s">
        <v>81</v>
      </c>
      <c r="D6771" t="s">
        <v>125</v>
      </c>
      <c r="E6771" t="s">
        <v>140</v>
      </c>
      <c r="F6771" t="s">
        <v>19463</v>
      </c>
      <c r="G6771" t="s">
        <v>142</v>
      </c>
      <c r="H6771" t="s">
        <v>143</v>
      </c>
      <c r="I6771" t="s">
        <v>135</v>
      </c>
      <c r="J6771" t="s">
        <v>136</v>
      </c>
      <c r="K6771" t="s">
        <v>137</v>
      </c>
      <c r="L6771" t="s">
        <v>19464</v>
      </c>
      <c r="M6771" t="s">
        <v>19465</v>
      </c>
      <c r="N6771">
        <v>7.7777777000000006E-2</v>
      </c>
      <c r="O6771">
        <v>1</v>
      </c>
      <c r="P6771">
        <v>566</v>
      </c>
      <c r="Q6771">
        <v>27</v>
      </c>
      <c r="R6771">
        <v>142</v>
      </c>
      <c r="S6771">
        <v>1</v>
      </c>
      <c r="T6771">
        <v>35</v>
      </c>
      <c r="U6771">
        <v>0</v>
      </c>
      <c r="V6771">
        <v>0</v>
      </c>
      <c r="W6771">
        <v>1.549885320666667E-2</v>
      </c>
      <c r="X6771">
        <v>5.0877337867114116</v>
      </c>
      <c r="Y6771">
        <v>1.811941984099567</v>
      </c>
      <c r="Z6771">
        <v>3.0654836586406691</v>
      </c>
      <c r="AA6771">
        <v>8.6587249653333323E-2</v>
      </c>
      <c r="AB6771">
        <v>1.3578333358723005</v>
      </c>
      <c r="AC6771">
        <v>0</v>
      </c>
      <c r="AD6771">
        <v>0</v>
      </c>
      <c r="AE6771">
        <v>11.425078868183949</v>
      </c>
    </row>
    <row r="6772" spans="1:31" x14ac:dyDescent="0.25">
      <c r="A6772">
        <v>1822109</v>
      </c>
      <c r="B6772">
        <v>1</v>
      </c>
      <c r="C6772" t="s">
        <v>81</v>
      </c>
      <c r="D6772" t="s">
        <v>112</v>
      </c>
      <c r="E6772" t="s">
        <v>176</v>
      </c>
      <c r="F6772" t="s">
        <v>19466</v>
      </c>
      <c r="G6772" t="s">
        <v>612</v>
      </c>
      <c r="H6772" t="s">
        <v>143</v>
      </c>
      <c r="I6772" t="s">
        <v>135</v>
      </c>
      <c r="J6772" t="s">
        <v>3</v>
      </c>
      <c r="K6772" t="s">
        <v>137</v>
      </c>
      <c r="L6772" t="s">
        <v>19467</v>
      </c>
      <c r="M6772" t="s">
        <v>19468</v>
      </c>
      <c r="N6772">
        <v>0.443333333</v>
      </c>
      <c r="O6772">
        <v>0</v>
      </c>
      <c r="P6772">
        <v>15556</v>
      </c>
      <c r="Q6772">
        <v>28</v>
      </c>
      <c r="R6772">
        <v>639</v>
      </c>
      <c r="S6772">
        <v>42</v>
      </c>
      <c r="T6772">
        <v>1755</v>
      </c>
      <c r="U6772">
        <v>8</v>
      </c>
      <c r="V6772">
        <v>3</v>
      </c>
      <c r="W6772">
        <v>0</v>
      </c>
      <c r="X6772">
        <v>803.85615620950171</v>
      </c>
      <c r="Y6772">
        <v>42.198812576528681</v>
      </c>
      <c r="Z6772">
        <v>103.02449837403255</v>
      </c>
      <c r="AA6772">
        <v>77.498402441609315</v>
      </c>
      <c r="AB6772">
        <v>270.6875323458874</v>
      </c>
      <c r="AC6772">
        <v>90.291185700697895</v>
      </c>
      <c r="AD6772">
        <v>5.7940521293664169</v>
      </c>
      <c r="AE6772">
        <v>1393.3506397776241</v>
      </c>
    </row>
    <row r="6773" spans="1:31" x14ac:dyDescent="0.25">
      <c r="A6773">
        <v>1821754</v>
      </c>
      <c r="B6773">
        <v>1</v>
      </c>
      <c r="C6773" t="s">
        <v>81</v>
      </c>
      <c r="D6773" t="s">
        <v>127</v>
      </c>
      <c r="E6773" t="s">
        <v>140</v>
      </c>
      <c r="F6773" t="s">
        <v>15269</v>
      </c>
      <c r="G6773" t="s">
        <v>142</v>
      </c>
      <c r="H6773" t="s">
        <v>143</v>
      </c>
      <c r="I6773" t="s">
        <v>135</v>
      </c>
      <c r="J6773" t="s">
        <v>136</v>
      </c>
      <c r="K6773" t="s">
        <v>137</v>
      </c>
      <c r="L6773" t="s">
        <v>19469</v>
      </c>
      <c r="M6773" t="s">
        <v>19470</v>
      </c>
      <c r="N6773">
        <v>2.036944444</v>
      </c>
      <c r="O6773">
        <v>2</v>
      </c>
      <c r="P6773">
        <v>1266</v>
      </c>
      <c r="Q6773">
        <v>25</v>
      </c>
      <c r="R6773">
        <v>68</v>
      </c>
      <c r="S6773">
        <v>6</v>
      </c>
      <c r="T6773">
        <v>88</v>
      </c>
      <c r="U6773">
        <v>2</v>
      </c>
      <c r="V6773">
        <v>0</v>
      </c>
      <c r="W6773">
        <v>0.9367541541533646</v>
      </c>
      <c r="X6773">
        <v>371.11009392620724</v>
      </c>
      <c r="Y6773">
        <v>31.668400069581917</v>
      </c>
      <c r="Z6773">
        <v>18.611108051474162</v>
      </c>
      <c r="AA6773">
        <v>88.598946805662266</v>
      </c>
      <c r="AB6773">
        <v>47.227926806793697</v>
      </c>
      <c r="AC6773">
        <v>8.5976113700651489</v>
      </c>
      <c r="AD6773">
        <v>0</v>
      </c>
      <c r="AE6773">
        <v>566.75084118393784</v>
      </c>
    </row>
    <row r="6774" spans="1:31" x14ac:dyDescent="0.25">
      <c r="A6774">
        <v>1821671</v>
      </c>
      <c r="B6774">
        <v>1</v>
      </c>
      <c r="C6774" t="s">
        <v>80</v>
      </c>
      <c r="D6774" t="s">
        <v>105</v>
      </c>
      <c r="E6774" t="s">
        <v>176</v>
      </c>
      <c r="F6774" t="s">
        <v>9603</v>
      </c>
      <c r="G6774" t="s">
        <v>142</v>
      </c>
      <c r="H6774" t="s">
        <v>143</v>
      </c>
      <c r="I6774" t="s">
        <v>135</v>
      </c>
      <c r="J6774" t="s">
        <v>136</v>
      </c>
      <c r="K6774" t="s">
        <v>137</v>
      </c>
      <c r="L6774" t="s">
        <v>19471</v>
      </c>
      <c r="M6774" t="s">
        <v>19472</v>
      </c>
      <c r="N6774">
        <v>1.7552777770000001</v>
      </c>
      <c r="O6774">
        <v>4</v>
      </c>
      <c r="P6774">
        <v>385</v>
      </c>
      <c r="Q6774">
        <v>6</v>
      </c>
      <c r="R6774">
        <v>4</v>
      </c>
      <c r="S6774">
        <v>34</v>
      </c>
      <c r="T6774">
        <v>144</v>
      </c>
      <c r="U6774">
        <v>20</v>
      </c>
      <c r="V6774">
        <v>36</v>
      </c>
      <c r="W6774">
        <v>16.099888827264675</v>
      </c>
      <c r="X6774">
        <v>182.16245061850296</v>
      </c>
      <c r="Y6774">
        <v>6.1162077316893155</v>
      </c>
      <c r="Z6774">
        <v>26.42905701942621</v>
      </c>
      <c r="AA6774">
        <v>319.65116279311735</v>
      </c>
      <c r="AB6774">
        <v>318.01187869452758</v>
      </c>
      <c r="AC6774">
        <v>3328.2329731767795</v>
      </c>
      <c r="AD6774">
        <v>1393.8121720257061</v>
      </c>
      <c r="AE6774">
        <v>5590.5157908870133</v>
      </c>
    </row>
    <row r="6775" spans="1:31" x14ac:dyDescent="0.25">
      <c r="A6775">
        <v>1821708</v>
      </c>
      <c r="B6775">
        <v>1</v>
      </c>
      <c r="C6775" t="s">
        <v>80</v>
      </c>
      <c r="D6775" t="s">
        <v>101</v>
      </c>
      <c r="E6775" t="s">
        <v>291</v>
      </c>
      <c r="F6775" t="s">
        <v>7315</v>
      </c>
      <c r="G6775" t="s">
        <v>256</v>
      </c>
      <c r="H6775" t="s">
        <v>134</v>
      </c>
      <c r="I6775" t="s">
        <v>135</v>
      </c>
      <c r="J6775" t="s">
        <v>136</v>
      </c>
      <c r="K6775" t="s">
        <v>159</v>
      </c>
      <c r="L6775" t="s">
        <v>19473</v>
      </c>
      <c r="M6775" t="s">
        <v>19474</v>
      </c>
      <c r="N6775">
        <v>8.5885055549999993</v>
      </c>
      <c r="O6775">
        <v>0</v>
      </c>
      <c r="P6775">
        <v>33</v>
      </c>
      <c r="Q6775">
        <v>1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98.868419394648342</v>
      </c>
      <c r="Y6775">
        <v>7.0874754492671661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105.9558948439155</v>
      </c>
    </row>
    <row r="6776" spans="1:31" x14ac:dyDescent="0.25">
      <c r="A6776">
        <v>1821857</v>
      </c>
      <c r="B6776">
        <v>1</v>
      </c>
      <c r="C6776" t="s">
        <v>80</v>
      </c>
      <c r="D6776" t="s">
        <v>95</v>
      </c>
      <c r="E6776" t="s">
        <v>176</v>
      </c>
      <c r="F6776" t="s">
        <v>19475</v>
      </c>
      <c r="G6776" t="s">
        <v>263</v>
      </c>
      <c r="H6776" t="s">
        <v>143</v>
      </c>
      <c r="I6776" t="s">
        <v>135</v>
      </c>
      <c r="J6776" t="s">
        <v>136</v>
      </c>
      <c r="K6776" t="s">
        <v>159</v>
      </c>
      <c r="L6776" t="s">
        <v>19476</v>
      </c>
      <c r="M6776" t="s">
        <v>19477</v>
      </c>
      <c r="N6776">
        <v>1.3186111110000001</v>
      </c>
      <c r="O6776">
        <v>0</v>
      </c>
      <c r="P6776">
        <v>1</v>
      </c>
      <c r="Q6776">
        <v>0</v>
      </c>
      <c r="R6776">
        <v>0</v>
      </c>
      <c r="S6776">
        <v>6</v>
      </c>
      <c r="T6776">
        <v>471</v>
      </c>
      <c r="U6776">
        <v>6</v>
      </c>
      <c r="V6776">
        <v>4</v>
      </c>
      <c r="W6776">
        <v>0</v>
      </c>
      <c r="X6776">
        <v>0.30875597672265137</v>
      </c>
      <c r="Y6776">
        <v>0</v>
      </c>
      <c r="Z6776">
        <v>0</v>
      </c>
      <c r="AA6776">
        <v>55.371411675049522</v>
      </c>
      <c r="AB6776">
        <v>390.30917034186388</v>
      </c>
      <c r="AC6776">
        <v>641.41035525687812</v>
      </c>
      <c r="AD6776">
        <v>222.0663651742025</v>
      </c>
      <c r="AE6776">
        <v>1309.4660584247167</v>
      </c>
    </row>
    <row r="6777" spans="1:31" x14ac:dyDescent="0.25">
      <c r="A6777">
        <v>1821963</v>
      </c>
      <c r="B6777">
        <v>1</v>
      </c>
      <c r="C6777" t="s">
        <v>80</v>
      </c>
      <c r="D6777" t="s">
        <v>93</v>
      </c>
      <c r="E6777" t="s">
        <v>131</v>
      </c>
      <c r="F6777" t="s">
        <v>19478</v>
      </c>
      <c r="G6777" t="s">
        <v>209</v>
      </c>
      <c r="H6777" t="s">
        <v>134</v>
      </c>
      <c r="I6777" t="s">
        <v>135</v>
      </c>
      <c r="J6777" t="s">
        <v>136</v>
      </c>
      <c r="K6777" t="s">
        <v>137</v>
      </c>
      <c r="L6777" t="s">
        <v>19479</v>
      </c>
      <c r="M6777" t="s">
        <v>19480</v>
      </c>
      <c r="N6777">
        <v>7.7802777770000002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1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8.9489734999333663</v>
      </c>
      <c r="AC6777">
        <v>0</v>
      </c>
      <c r="AD6777">
        <v>0</v>
      </c>
      <c r="AE6777">
        <v>8.9489734999333663</v>
      </c>
    </row>
    <row r="6778" spans="1:31" x14ac:dyDescent="0.25">
      <c r="A6778">
        <v>1821665</v>
      </c>
      <c r="B6778">
        <v>1</v>
      </c>
      <c r="C6778" t="s">
        <v>80</v>
      </c>
      <c r="D6778" t="s">
        <v>82</v>
      </c>
      <c r="E6778" t="s">
        <v>326</v>
      </c>
      <c r="F6778" t="s">
        <v>16154</v>
      </c>
      <c r="G6778" t="s">
        <v>195</v>
      </c>
      <c r="H6778" t="s">
        <v>134</v>
      </c>
      <c r="I6778" t="s">
        <v>135</v>
      </c>
      <c r="J6778" t="s">
        <v>136</v>
      </c>
      <c r="K6778" t="s">
        <v>137</v>
      </c>
      <c r="L6778" t="s">
        <v>19481</v>
      </c>
      <c r="M6778" t="s">
        <v>19482</v>
      </c>
      <c r="N6778">
        <v>3.4786111110000002</v>
      </c>
      <c r="O6778">
        <v>0</v>
      </c>
      <c r="P6778">
        <v>1</v>
      </c>
      <c r="Q6778">
        <v>0</v>
      </c>
      <c r="R6778">
        <v>0</v>
      </c>
      <c r="S6778">
        <v>0</v>
      </c>
      <c r="T6778">
        <v>66</v>
      </c>
      <c r="U6778">
        <v>0</v>
      </c>
      <c r="V6778">
        <v>0</v>
      </c>
      <c r="W6778">
        <v>0</v>
      </c>
      <c r="X6778">
        <v>8.8044615897416682E-3</v>
      </c>
      <c r="Y6778">
        <v>0</v>
      </c>
      <c r="Z6778">
        <v>0</v>
      </c>
      <c r="AA6778">
        <v>0</v>
      </c>
      <c r="AB6778">
        <v>45.359701036887671</v>
      </c>
      <c r="AC6778">
        <v>0</v>
      </c>
      <c r="AD6778">
        <v>0</v>
      </c>
      <c r="AE6778">
        <v>45.368505498477411</v>
      </c>
    </row>
    <row r="6779" spans="1:31" x14ac:dyDescent="0.25">
      <c r="A6779">
        <v>1822020</v>
      </c>
      <c r="B6779">
        <v>1</v>
      </c>
      <c r="C6779" t="s">
        <v>80</v>
      </c>
      <c r="D6779" t="s">
        <v>93</v>
      </c>
      <c r="E6779" t="s">
        <v>176</v>
      </c>
      <c r="F6779" t="s">
        <v>19483</v>
      </c>
      <c r="G6779" t="s">
        <v>142</v>
      </c>
      <c r="H6779" t="s">
        <v>143</v>
      </c>
      <c r="I6779" t="s">
        <v>135</v>
      </c>
      <c r="J6779" t="s">
        <v>136</v>
      </c>
      <c r="K6779" t="s">
        <v>137</v>
      </c>
      <c r="L6779" t="s">
        <v>19484</v>
      </c>
      <c r="M6779" t="s">
        <v>19485</v>
      </c>
      <c r="N6779">
        <v>2.0055555549999999</v>
      </c>
      <c r="O6779">
        <v>0</v>
      </c>
      <c r="P6779">
        <v>263</v>
      </c>
      <c r="Q6779">
        <v>4</v>
      </c>
      <c r="R6779">
        <v>32</v>
      </c>
      <c r="S6779">
        <v>1</v>
      </c>
      <c r="T6779">
        <v>78</v>
      </c>
      <c r="U6779">
        <v>0</v>
      </c>
      <c r="V6779">
        <v>0</v>
      </c>
      <c r="W6779">
        <v>0</v>
      </c>
      <c r="X6779">
        <v>107.13036720206541</v>
      </c>
      <c r="Y6779">
        <v>8.9049142010151421</v>
      </c>
      <c r="Z6779">
        <v>184.25562203691129</v>
      </c>
      <c r="AA6779">
        <v>2.4597286594910668</v>
      </c>
      <c r="AB6779">
        <v>144.33833299378304</v>
      </c>
      <c r="AC6779">
        <v>0</v>
      </c>
      <c r="AD6779">
        <v>0</v>
      </c>
      <c r="AE6779">
        <v>447.08896509326598</v>
      </c>
    </row>
    <row r="6780" spans="1:31" x14ac:dyDescent="0.25">
      <c r="A6780">
        <v>1821877</v>
      </c>
      <c r="B6780">
        <v>1</v>
      </c>
      <c r="C6780" t="s">
        <v>80</v>
      </c>
      <c r="D6780" t="s">
        <v>83</v>
      </c>
      <c r="E6780" t="s">
        <v>193</v>
      </c>
      <c r="F6780" t="s">
        <v>19486</v>
      </c>
      <c r="G6780" t="s">
        <v>247</v>
      </c>
      <c r="H6780" t="s">
        <v>134</v>
      </c>
      <c r="I6780" t="s">
        <v>135</v>
      </c>
      <c r="J6780" t="s">
        <v>136</v>
      </c>
      <c r="K6780" t="s">
        <v>137</v>
      </c>
      <c r="L6780" t="s">
        <v>19487</v>
      </c>
      <c r="M6780" t="s">
        <v>19488</v>
      </c>
      <c r="N6780">
        <v>1.248611111</v>
      </c>
      <c r="O6780">
        <v>0</v>
      </c>
      <c r="P6780">
        <v>250</v>
      </c>
      <c r="Q6780">
        <v>0</v>
      </c>
      <c r="R6780">
        <v>0</v>
      </c>
      <c r="S6780">
        <v>0</v>
      </c>
      <c r="T6780">
        <v>15</v>
      </c>
      <c r="U6780">
        <v>0</v>
      </c>
      <c r="V6780">
        <v>0</v>
      </c>
      <c r="W6780">
        <v>0</v>
      </c>
      <c r="X6780">
        <v>100.85724483280887</v>
      </c>
      <c r="Y6780">
        <v>0</v>
      </c>
      <c r="Z6780">
        <v>0</v>
      </c>
      <c r="AA6780">
        <v>0</v>
      </c>
      <c r="AB6780">
        <v>4.336807294139633</v>
      </c>
      <c r="AC6780">
        <v>0</v>
      </c>
      <c r="AD6780">
        <v>0</v>
      </c>
      <c r="AE6780">
        <v>105.19405212694851</v>
      </c>
    </row>
    <row r="6781" spans="1:31" x14ac:dyDescent="0.25">
      <c r="A6781">
        <v>1821711</v>
      </c>
      <c r="B6781">
        <v>1</v>
      </c>
      <c r="C6781" t="s">
        <v>80</v>
      </c>
      <c r="D6781" t="s">
        <v>104</v>
      </c>
      <c r="E6781" t="s">
        <v>131</v>
      </c>
      <c r="F6781" t="s">
        <v>19489</v>
      </c>
      <c r="G6781" t="s">
        <v>231</v>
      </c>
      <c r="H6781" t="s">
        <v>134</v>
      </c>
      <c r="I6781" t="s">
        <v>135</v>
      </c>
      <c r="J6781" t="s">
        <v>136</v>
      </c>
      <c r="K6781" t="s">
        <v>137</v>
      </c>
      <c r="L6781" t="s">
        <v>19490</v>
      </c>
      <c r="M6781" t="s">
        <v>19491</v>
      </c>
      <c r="N6781">
        <v>2.4580555550000001</v>
      </c>
      <c r="O6781">
        <v>0</v>
      </c>
      <c r="P6781">
        <v>2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0.38735763458991673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0.38735763458991673</v>
      </c>
    </row>
    <row r="6782" spans="1:31" x14ac:dyDescent="0.25">
      <c r="A6782">
        <v>1821734</v>
      </c>
      <c r="B6782">
        <v>1</v>
      </c>
      <c r="C6782" t="s">
        <v>80</v>
      </c>
      <c r="D6782" t="s">
        <v>96</v>
      </c>
      <c r="E6782" t="s">
        <v>131</v>
      </c>
      <c r="F6782" t="s">
        <v>642</v>
      </c>
      <c r="G6782" t="s">
        <v>231</v>
      </c>
      <c r="H6782" t="s">
        <v>134</v>
      </c>
      <c r="I6782" t="s">
        <v>135</v>
      </c>
      <c r="J6782" t="s">
        <v>136</v>
      </c>
      <c r="K6782" t="s">
        <v>137</v>
      </c>
      <c r="L6782" t="s">
        <v>19492</v>
      </c>
      <c r="M6782" t="s">
        <v>19493</v>
      </c>
      <c r="N6782">
        <v>6.5297222220000002</v>
      </c>
      <c r="O6782">
        <v>0</v>
      </c>
      <c r="P6782">
        <v>1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0.15500897112430667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0.15500897112430667</v>
      </c>
    </row>
    <row r="6783" spans="1:31" x14ac:dyDescent="0.25">
      <c r="A6783">
        <v>1822212</v>
      </c>
      <c r="B6783">
        <v>1</v>
      </c>
      <c r="C6783" t="s">
        <v>80</v>
      </c>
      <c r="D6783" t="s">
        <v>96</v>
      </c>
      <c r="E6783" t="s">
        <v>131</v>
      </c>
      <c r="F6783" t="s">
        <v>19494</v>
      </c>
      <c r="G6783" t="s">
        <v>148</v>
      </c>
      <c r="H6783" t="s">
        <v>134</v>
      </c>
      <c r="I6783" t="s">
        <v>135</v>
      </c>
      <c r="J6783" t="s">
        <v>136</v>
      </c>
      <c r="K6783" t="s">
        <v>137</v>
      </c>
      <c r="L6783" t="s">
        <v>19495</v>
      </c>
      <c r="M6783" t="s">
        <v>19496</v>
      </c>
      <c r="N6783">
        <v>3.0119444440000001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0.1579401135388889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0.1579401135388889</v>
      </c>
    </row>
    <row r="6784" spans="1:31" x14ac:dyDescent="0.25">
      <c r="A6784">
        <v>1822189</v>
      </c>
      <c r="B6784">
        <v>1</v>
      </c>
      <c r="C6784" t="s">
        <v>80</v>
      </c>
      <c r="D6784" t="s">
        <v>91</v>
      </c>
      <c r="E6784" t="s">
        <v>131</v>
      </c>
      <c r="F6784" t="s">
        <v>19497</v>
      </c>
      <c r="G6784" t="s">
        <v>133</v>
      </c>
      <c r="H6784" t="s">
        <v>134</v>
      </c>
      <c r="I6784" t="s">
        <v>135</v>
      </c>
      <c r="J6784" t="s">
        <v>136</v>
      </c>
      <c r="K6784" t="s">
        <v>137</v>
      </c>
      <c r="L6784" t="s">
        <v>19498</v>
      </c>
      <c r="M6784" t="s">
        <v>19499</v>
      </c>
      <c r="N6784">
        <v>0.64583333300000001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1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52.131312481066075</v>
      </c>
      <c r="AE6784">
        <v>52.131312481066075</v>
      </c>
    </row>
    <row r="6785" spans="1:31" x14ac:dyDescent="0.25">
      <c r="A6785">
        <v>1821691</v>
      </c>
      <c r="B6785">
        <v>1</v>
      </c>
      <c r="C6785" t="s">
        <v>80</v>
      </c>
      <c r="D6785" t="s">
        <v>93</v>
      </c>
      <c r="E6785" t="s">
        <v>193</v>
      </c>
      <c r="F6785" t="s">
        <v>19500</v>
      </c>
      <c r="G6785" t="s">
        <v>373</v>
      </c>
      <c r="H6785" t="s">
        <v>134</v>
      </c>
      <c r="I6785" t="s">
        <v>135</v>
      </c>
      <c r="J6785" t="s">
        <v>136</v>
      </c>
      <c r="K6785" t="s">
        <v>137</v>
      </c>
      <c r="L6785" t="s">
        <v>19501</v>
      </c>
      <c r="M6785" t="s">
        <v>19502</v>
      </c>
      <c r="N6785">
        <v>3.3675000000000002</v>
      </c>
      <c r="O6785">
        <v>0</v>
      </c>
      <c r="P6785">
        <v>0</v>
      </c>
      <c r="Q6785">
        <v>0</v>
      </c>
      <c r="R6785">
        <v>9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0.24411651133623674</v>
      </c>
      <c r="AA6785">
        <v>0</v>
      </c>
      <c r="AB6785">
        <v>0</v>
      </c>
      <c r="AC6785">
        <v>0</v>
      </c>
      <c r="AD6785">
        <v>0</v>
      </c>
      <c r="AE6785">
        <v>0.24411651133623674</v>
      </c>
    </row>
    <row r="6786" spans="1:31" x14ac:dyDescent="0.25">
      <c r="A6786">
        <v>1821834</v>
      </c>
      <c r="B6786">
        <v>1</v>
      </c>
      <c r="C6786" t="s">
        <v>80</v>
      </c>
      <c r="D6786" t="s">
        <v>104</v>
      </c>
      <c r="E6786" t="s">
        <v>131</v>
      </c>
      <c r="F6786" t="s">
        <v>19503</v>
      </c>
      <c r="G6786" t="s">
        <v>231</v>
      </c>
      <c r="H6786" t="s">
        <v>134</v>
      </c>
      <c r="I6786" t="s">
        <v>135</v>
      </c>
      <c r="J6786" t="s">
        <v>136</v>
      </c>
      <c r="K6786" t="s">
        <v>137</v>
      </c>
      <c r="L6786" t="s">
        <v>19504</v>
      </c>
      <c r="M6786" t="s">
        <v>19505</v>
      </c>
      <c r="N6786">
        <v>3.4086111109999999</v>
      </c>
      <c r="O6786">
        <v>0</v>
      </c>
      <c r="P6786">
        <v>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0.8232108996521601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0.8232108996521601</v>
      </c>
    </row>
    <row r="6787" spans="1:31" x14ac:dyDescent="0.25">
      <c r="A6787">
        <v>1821983</v>
      </c>
      <c r="B6787">
        <v>1</v>
      </c>
      <c r="C6787" t="s">
        <v>80</v>
      </c>
      <c r="D6787" t="s">
        <v>101</v>
      </c>
      <c r="E6787" t="s">
        <v>193</v>
      </c>
      <c r="F6787" t="s">
        <v>19506</v>
      </c>
      <c r="G6787" t="s">
        <v>235</v>
      </c>
      <c r="H6787" t="s">
        <v>134</v>
      </c>
      <c r="I6787" t="s">
        <v>135</v>
      </c>
      <c r="J6787" t="s">
        <v>136</v>
      </c>
      <c r="K6787" t="s">
        <v>137</v>
      </c>
      <c r="L6787" t="s">
        <v>19507</v>
      </c>
      <c r="M6787" t="s">
        <v>19508</v>
      </c>
      <c r="N6787">
        <v>4.2255555549999997</v>
      </c>
      <c r="O6787">
        <v>0</v>
      </c>
      <c r="P6787">
        <v>67</v>
      </c>
      <c r="Q6787">
        <v>0</v>
      </c>
      <c r="R6787">
        <v>0</v>
      </c>
      <c r="S6787">
        <v>0</v>
      </c>
      <c r="T6787">
        <v>7</v>
      </c>
      <c r="U6787">
        <v>0</v>
      </c>
      <c r="V6787">
        <v>0</v>
      </c>
      <c r="W6787">
        <v>0</v>
      </c>
      <c r="X6787">
        <v>73.690936551633342</v>
      </c>
      <c r="Y6787">
        <v>0</v>
      </c>
      <c r="Z6787">
        <v>0</v>
      </c>
      <c r="AA6787">
        <v>0</v>
      </c>
      <c r="AB6787">
        <v>35.415708485520142</v>
      </c>
      <c r="AC6787">
        <v>0</v>
      </c>
      <c r="AD6787">
        <v>0</v>
      </c>
      <c r="AE6787">
        <v>109.10664503715348</v>
      </c>
    </row>
    <row r="6788" spans="1:31" x14ac:dyDescent="0.25">
      <c r="A6788">
        <v>1822232</v>
      </c>
      <c r="B6788">
        <v>1</v>
      </c>
      <c r="C6788" t="s">
        <v>81</v>
      </c>
      <c r="D6788" t="s">
        <v>123</v>
      </c>
      <c r="E6788" t="s">
        <v>193</v>
      </c>
      <c r="F6788" t="s">
        <v>19509</v>
      </c>
      <c r="G6788" t="s">
        <v>826</v>
      </c>
      <c r="H6788" t="s">
        <v>134</v>
      </c>
      <c r="I6788" t="s">
        <v>135</v>
      </c>
      <c r="J6788" t="s">
        <v>136</v>
      </c>
      <c r="K6788" t="s">
        <v>137</v>
      </c>
      <c r="L6788" t="s">
        <v>19510</v>
      </c>
      <c r="M6788" t="s">
        <v>19511</v>
      </c>
      <c r="N6788">
        <v>1.2875000000000001</v>
      </c>
      <c r="O6788">
        <v>0</v>
      </c>
      <c r="P6788">
        <v>147</v>
      </c>
      <c r="Q6788">
        <v>0</v>
      </c>
      <c r="R6788">
        <v>0</v>
      </c>
      <c r="S6788">
        <v>0</v>
      </c>
      <c r="T6788">
        <v>3</v>
      </c>
      <c r="U6788">
        <v>0</v>
      </c>
      <c r="V6788">
        <v>0</v>
      </c>
      <c r="W6788">
        <v>0</v>
      </c>
      <c r="X6788">
        <v>40.853730600348172</v>
      </c>
      <c r="Y6788">
        <v>0</v>
      </c>
      <c r="Z6788">
        <v>0</v>
      </c>
      <c r="AA6788">
        <v>0</v>
      </c>
      <c r="AB6788">
        <v>3.3200917189545001</v>
      </c>
      <c r="AC6788">
        <v>0</v>
      </c>
      <c r="AD6788">
        <v>0</v>
      </c>
      <c r="AE6788">
        <v>44.173822319302673</v>
      </c>
    </row>
    <row r="6789" spans="1:31" x14ac:dyDescent="0.25">
      <c r="A6789">
        <v>1822269</v>
      </c>
      <c r="B6789">
        <v>1</v>
      </c>
      <c r="C6789" t="s">
        <v>81</v>
      </c>
      <c r="D6789" t="s">
        <v>118</v>
      </c>
      <c r="E6789" t="s">
        <v>140</v>
      </c>
      <c r="F6789" t="s">
        <v>19512</v>
      </c>
      <c r="G6789" t="s">
        <v>142</v>
      </c>
      <c r="H6789" t="s">
        <v>143</v>
      </c>
      <c r="I6789" t="s">
        <v>135</v>
      </c>
      <c r="J6789" t="s">
        <v>136</v>
      </c>
      <c r="K6789" t="s">
        <v>137</v>
      </c>
      <c r="L6789" t="s">
        <v>19513</v>
      </c>
      <c r="M6789" t="s">
        <v>19514</v>
      </c>
      <c r="N6789">
        <v>0.63972222199999995</v>
      </c>
      <c r="O6789">
        <v>0</v>
      </c>
      <c r="P6789">
        <v>421</v>
      </c>
      <c r="Q6789">
        <v>0</v>
      </c>
      <c r="R6789">
        <v>23</v>
      </c>
      <c r="S6789">
        <v>1</v>
      </c>
      <c r="T6789">
        <v>10</v>
      </c>
      <c r="U6789">
        <v>0</v>
      </c>
      <c r="V6789">
        <v>0</v>
      </c>
      <c r="W6789">
        <v>0</v>
      </c>
      <c r="X6789">
        <v>38.215550828917195</v>
      </c>
      <c r="Y6789">
        <v>0</v>
      </c>
      <c r="Z6789">
        <v>1.5376612275204882</v>
      </c>
      <c r="AA6789">
        <v>2.4447851472869826</v>
      </c>
      <c r="AB6789">
        <v>1.6475047757032122</v>
      </c>
      <c r="AC6789">
        <v>0</v>
      </c>
      <c r="AD6789">
        <v>0</v>
      </c>
      <c r="AE6789">
        <v>43.84550197942788</v>
      </c>
    </row>
    <row r="6790" spans="1:31" x14ac:dyDescent="0.25">
      <c r="A6790">
        <v>1822123</v>
      </c>
      <c r="B6790">
        <v>1</v>
      </c>
      <c r="C6790" t="s">
        <v>80</v>
      </c>
      <c r="D6790" t="s">
        <v>97</v>
      </c>
      <c r="E6790" t="s">
        <v>131</v>
      </c>
      <c r="F6790" t="s">
        <v>19515</v>
      </c>
      <c r="G6790" t="s">
        <v>231</v>
      </c>
      <c r="H6790" t="s">
        <v>134</v>
      </c>
      <c r="I6790" t="s">
        <v>135</v>
      </c>
      <c r="J6790" t="s">
        <v>136</v>
      </c>
      <c r="K6790" t="s">
        <v>137</v>
      </c>
      <c r="L6790" t="s">
        <v>19516</v>
      </c>
      <c r="M6790" t="s">
        <v>19517</v>
      </c>
      <c r="N6790">
        <v>2.739166666</v>
      </c>
      <c r="O6790">
        <v>0</v>
      </c>
      <c r="P6790">
        <v>2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4.4385187379491615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4.4385187379491615</v>
      </c>
    </row>
    <row r="6791" spans="1:31" x14ac:dyDescent="0.25">
      <c r="A6791">
        <v>1821651</v>
      </c>
      <c r="B6791">
        <v>1</v>
      </c>
      <c r="C6791" t="s">
        <v>80</v>
      </c>
      <c r="D6791" t="s">
        <v>100</v>
      </c>
      <c r="E6791" t="s">
        <v>146</v>
      </c>
      <c r="F6791" t="s">
        <v>19518</v>
      </c>
      <c r="G6791" t="s">
        <v>170</v>
      </c>
      <c r="H6791" t="s">
        <v>143</v>
      </c>
      <c r="I6791" t="s">
        <v>135</v>
      </c>
      <c r="J6791" t="s">
        <v>136</v>
      </c>
      <c r="K6791" t="s">
        <v>137</v>
      </c>
      <c r="L6791" t="s">
        <v>19519</v>
      </c>
      <c r="M6791" t="s">
        <v>19520</v>
      </c>
      <c r="N6791">
        <v>2.585555555</v>
      </c>
      <c r="O6791">
        <v>0</v>
      </c>
      <c r="P6791">
        <v>41</v>
      </c>
      <c r="Q6791">
        <v>0</v>
      </c>
      <c r="R6791">
        <v>24</v>
      </c>
      <c r="S6791">
        <v>0</v>
      </c>
      <c r="T6791">
        <v>17</v>
      </c>
      <c r="U6791">
        <v>0</v>
      </c>
      <c r="V6791">
        <v>0</v>
      </c>
      <c r="W6791">
        <v>0</v>
      </c>
      <c r="X6791">
        <v>27.004208478146165</v>
      </c>
      <c r="Y6791">
        <v>0</v>
      </c>
      <c r="Z6791">
        <v>32.049971120922095</v>
      </c>
      <c r="AA6791">
        <v>0</v>
      </c>
      <c r="AB6791">
        <v>25.626528914554395</v>
      </c>
      <c r="AC6791">
        <v>0</v>
      </c>
      <c r="AD6791">
        <v>0</v>
      </c>
      <c r="AE6791">
        <v>84.680708513622662</v>
      </c>
    </row>
    <row r="6792" spans="1:31" x14ac:dyDescent="0.25">
      <c r="A6792">
        <v>1821751</v>
      </c>
      <c r="B6792">
        <v>1</v>
      </c>
      <c r="C6792" t="s">
        <v>80</v>
      </c>
      <c r="D6792" t="s">
        <v>96</v>
      </c>
      <c r="E6792" t="s">
        <v>131</v>
      </c>
      <c r="F6792" t="s">
        <v>19521</v>
      </c>
      <c r="G6792" t="s">
        <v>231</v>
      </c>
      <c r="H6792" t="s">
        <v>134</v>
      </c>
      <c r="I6792" t="s">
        <v>135</v>
      </c>
      <c r="J6792" t="s">
        <v>136</v>
      </c>
      <c r="K6792" t="s">
        <v>137</v>
      </c>
      <c r="L6792" t="s">
        <v>19522</v>
      </c>
      <c r="M6792" t="s">
        <v>19523</v>
      </c>
      <c r="N6792">
        <v>3.8488888879999998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0.93680877899228898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0.93680877899228898</v>
      </c>
    </row>
    <row r="6793" spans="1:31" x14ac:dyDescent="0.25">
      <c r="A6793">
        <v>1821668</v>
      </c>
      <c r="B6793">
        <v>1</v>
      </c>
      <c r="C6793" t="s">
        <v>80</v>
      </c>
      <c r="D6793" t="s">
        <v>106</v>
      </c>
      <c r="E6793" t="s">
        <v>131</v>
      </c>
      <c r="F6793" t="s">
        <v>19524</v>
      </c>
      <c r="G6793" t="s">
        <v>209</v>
      </c>
      <c r="H6793" t="s">
        <v>134</v>
      </c>
      <c r="I6793" t="s">
        <v>135</v>
      </c>
      <c r="J6793" t="s">
        <v>136</v>
      </c>
      <c r="K6793" t="s">
        <v>137</v>
      </c>
      <c r="L6793" t="s">
        <v>19525</v>
      </c>
      <c r="M6793" t="s">
        <v>19526</v>
      </c>
      <c r="N6793">
        <v>1.126666666</v>
      </c>
      <c r="O6793">
        <v>0</v>
      </c>
      <c r="P6793">
        <v>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0.15528496085391003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0.15528496085391003</v>
      </c>
    </row>
    <row r="6794" spans="1:31" x14ac:dyDescent="0.25">
      <c r="A6794">
        <v>1821814</v>
      </c>
      <c r="B6794">
        <v>1</v>
      </c>
      <c r="C6794" t="s">
        <v>81</v>
      </c>
      <c r="D6794" t="s">
        <v>112</v>
      </c>
      <c r="E6794" t="s">
        <v>193</v>
      </c>
      <c r="F6794" t="s">
        <v>19527</v>
      </c>
      <c r="G6794" t="s">
        <v>235</v>
      </c>
      <c r="H6794" t="s">
        <v>134</v>
      </c>
      <c r="I6794" t="s">
        <v>135</v>
      </c>
      <c r="J6794" t="s">
        <v>136</v>
      </c>
      <c r="K6794" t="s">
        <v>137</v>
      </c>
      <c r="L6794" t="s">
        <v>19528</v>
      </c>
      <c r="M6794" t="s">
        <v>19529</v>
      </c>
      <c r="N6794">
        <v>1.1941666660000001</v>
      </c>
      <c r="O6794">
        <v>0</v>
      </c>
      <c r="P6794">
        <v>45</v>
      </c>
      <c r="Q6794">
        <v>0</v>
      </c>
      <c r="R6794">
        <v>20</v>
      </c>
      <c r="S6794">
        <v>0</v>
      </c>
      <c r="T6794">
        <v>6</v>
      </c>
      <c r="U6794">
        <v>0</v>
      </c>
      <c r="V6794">
        <v>0</v>
      </c>
      <c r="W6794">
        <v>0</v>
      </c>
      <c r="X6794">
        <v>8.0651402950554107</v>
      </c>
      <c r="Y6794">
        <v>0</v>
      </c>
      <c r="Z6794">
        <v>8.2584075858070012</v>
      </c>
      <c r="AA6794">
        <v>0</v>
      </c>
      <c r="AB6794">
        <v>1.9988254676349078</v>
      </c>
      <c r="AC6794">
        <v>0</v>
      </c>
      <c r="AD6794">
        <v>0</v>
      </c>
      <c r="AE6794">
        <v>18.322373348497322</v>
      </c>
    </row>
    <row r="6795" spans="1:31" x14ac:dyDescent="0.25">
      <c r="A6795">
        <v>1822186</v>
      </c>
      <c r="B6795">
        <v>1</v>
      </c>
      <c r="C6795" t="s">
        <v>80</v>
      </c>
      <c r="D6795" t="s">
        <v>96</v>
      </c>
      <c r="E6795" t="s">
        <v>131</v>
      </c>
      <c r="F6795" t="s">
        <v>19530</v>
      </c>
      <c r="G6795" t="s">
        <v>133</v>
      </c>
      <c r="H6795" t="s">
        <v>134</v>
      </c>
      <c r="I6795" t="s">
        <v>135</v>
      </c>
      <c r="J6795" t="s">
        <v>136</v>
      </c>
      <c r="K6795" t="s">
        <v>137</v>
      </c>
      <c r="L6795" t="s">
        <v>19531</v>
      </c>
      <c r="M6795" t="s">
        <v>19532</v>
      </c>
      <c r="N6795">
        <v>3.5466666660000001</v>
      </c>
      <c r="O6795">
        <v>0</v>
      </c>
      <c r="P6795">
        <v>1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6.3390414245815849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6.3390414245815849</v>
      </c>
    </row>
    <row r="6796" spans="1:31" x14ac:dyDescent="0.25">
      <c r="A6796">
        <v>1822000</v>
      </c>
      <c r="B6796">
        <v>1</v>
      </c>
      <c r="C6796" t="s">
        <v>80</v>
      </c>
      <c r="D6796" t="s">
        <v>85</v>
      </c>
      <c r="E6796" t="s">
        <v>146</v>
      </c>
      <c r="F6796" t="s">
        <v>19533</v>
      </c>
      <c r="G6796" t="s">
        <v>148</v>
      </c>
      <c r="H6796" t="s">
        <v>143</v>
      </c>
      <c r="I6796" t="s">
        <v>135</v>
      </c>
      <c r="J6796" t="s">
        <v>136</v>
      </c>
      <c r="K6796" t="s">
        <v>137</v>
      </c>
      <c r="L6796" t="s">
        <v>19534</v>
      </c>
      <c r="M6796" t="s">
        <v>19535</v>
      </c>
      <c r="N6796">
        <v>0.54111111099999998</v>
      </c>
      <c r="O6796">
        <v>0</v>
      </c>
      <c r="P6796">
        <v>4521</v>
      </c>
      <c r="Q6796">
        <v>0</v>
      </c>
      <c r="R6796">
        <v>0</v>
      </c>
      <c r="S6796">
        <v>0</v>
      </c>
      <c r="T6796">
        <v>148</v>
      </c>
      <c r="U6796">
        <v>0</v>
      </c>
      <c r="V6796">
        <v>1</v>
      </c>
      <c r="W6796">
        <v>0</v>
      </c>
      <c r="X6796">
        <v>688.62586013158011</v>
      </c>
      <c r="Y6796">
        <v>0</v>
      </c>
      <c r="Z6796">
        <v>0</v>
      </c>
      <c r="AA6796">
        <v>0</v>
      </c>
      <c r="AB6796">
        <v>159.28835135998446</v>
      </c>
      <c r="AC6796">
        <v>0</v>
      </c>
      <c r="AD6796">
        <v>0</v>
      </c>
      <c r="AE6796">
        <v>847.91421149156463</v>
      </c>
    </row>
    <row r="6797" spans="1:31" x14ac:dyDescent="0.25">
      <c r="A6797">
        <v>1822166</v>
      </c>
      <c r="B6797">
        <v>1</v>
      </c>
      <c r="C6797" t="s">
        <v>80</v>
      </c>
      <c r="D6797" t="s">
        <v>90</v>
      </c>
      <c r="E6797" t="s">
        <v>131</v>
      </c>
      <c r="F6797" t="s">
        <v>19536</v>
      </c>
      <c r="G6797" t="s">
        <v>231</v>
      </c>
      <c r="H6797" t="s">
        <v>134</v>
      </c>
      <c r="I6797" t="s">
        <v>135</v>
      </c>
      <c r="J6797" t="s">
        <v>136</v>
      </c>
      <c r="K6797" t="s">
        <v>137</v>
      </c>
      <c r="L6797" t="s">
        <v>19537</v>
      </c>
      <c r="M6797" t="s">
        <v>19538</v>
      </c>
      <c r="N6797">
        <v>5.9861111109999996</v>
      </c>
      <c r="O6797">
        <v>0</v>
      </c>
      <c r="P6797">
        <v>2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2.0250010689731792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2.0250010689731792</v>
      </c>
    </row>
    <row r="6798" spans="1:31" x14ac:dyDescent="0.25">
      <c r="A6798">
        <v>1821943</v>
      </c>
      <c r="B6798">
        <v>1</v>
      </c>
      <c r="C6798" t="s">
        <v>80</v>
      </c>
      <c r="D6798" t="s">
        <v>85</v>
      </c>
      <c r="E6798" t="s">
        <v>339</v>
      </c>
      <c r="F6798" t="s">
        <v>19539</v>
      </c>
      <c r="G6798" t="s">
        <v>142</v>
      </c>
      <c r="H6798" t="s">
        <v>143</v>
      </c>
      <c r="I6798" t="s">
        <v>135</v>
      </c>
      <c r="J6798" t="s">
        <v>136</v>
      </c>
      <c r="K6798" t="s">
        <v>137</v>
      </c>
      <c r="L6798" t="s">
        <v>19540</v>
      </c>
      <c r="M6798" t="s">
        <v>19541</v>
      </c>
      <c r="N6798">
        <v>0.72888888799999996</v>
      </c>
      <c r="O6798">
        <v>0</v>
      </c>
      <c r="P6798">
        <v>4777</v>
      </c>
      <c r="Q6798">
        <v>0</v>
      </c>
      <c r="R6798">
        <v>0</v>
      </c>
      <c r="S6798">
        <v>0</v>
      </c>
      <c r="T6798">
        <v>153</v>
      </c>
      <c r="U6798">
        <v>0</v>
      </c>
      <c r="V6798">
        <v>1</v>
      </c>
      <c r="W6798">
        <v>0</v>
      </c>
      <c r="X6798">
        <v>991.94505434584289</v>
      </c>
      <c r="Y6798">
        <v>0</v>
      </c>
      <c r="Z6798">
        <v>0</v>
      </c>
      <c r="AA6798">
        <v>0</v>
      </c>
      <c r="AB6798">
        <v>229.89184693590948</v>
      </c>
      <c r="AC6798">
        <v>0</v>
      </c>
      <c r="AD6798">
        <v>0</v>
      </c>
      <c r="AE6798">
        <v>1221.8369012817525</v>
      </c>
    </row>
    <row r="6799" spans="1:31" x14ac:dyDescent="0.25">
      <c r="A6799">
        <v>1821894</v>
      </c>
      <c r="B6799">
        <v>1</v>
      </c>
      <c r="C6799" t="s">
        <v>80</v>
      </c>
      <c r="D6799" t="s">
        <v>82</v>
      </c>
      <c r="E6799" t="s">
        <v>131</v>
      </c>
      <c r="F6799" t="s">
        <v>19542</v>
      </c>
      <c r="G6799" t="s">
        <v>231</v>
      </c>
      <c r="H6799" t="s">
        <v>134</v>
      </c>
      <c r="I6799" t="s">
        <v>135</v>
      </c>
      <c r="J6799" t="s">
        <v>136</v>
      </c>
      <c r="K6799" t="s">
        <v>137</v>
      </c>
      <c r="L6799" t="s">
        <v>19543</v>
      </c>
      <c r="M6799" t="s">
        <v>19544</v>
      </c>
      <c r="N6799">
        <v>1.786944444</v>
      </c>
      <c r="O6799">
        <v>0</v>
      </c>
      <c r="P6799">
        <v>2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0.15434720052766362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0.15434720052766362</v>
      </c>
    </row>
    <row r="6800" spans="1:31" x14ac:dyDescent="0.25">
      <c r="A6800">
        <v>1821837</v>
      </c>
      <c r="B6800">
        <v>1</v>
      </c>
      <c r="C6800" t="s">
        <v>81</v>
      </c>
      <c r="D6800" t="s">
        <v>120</v>
      </c>
      <c r="E6800" t="s">
        <v>291</v>
      </c>
      <c r="F6800" t="s">
        <v>19545</v>
      </c>
      <c r="G6800" t="s">
        <v>424</v>
      </c>
      <c r="H6800" t="s">
        <v>134</v>
      </c>
      <c r="I6800" t="s">
        <v>135</v>
      </c>
      <c r="J6800" t="s">
        <v>136</v>
      </c>
      <c r="K6800" t="s">
        <v>137</v>
      </c>
      <c r="L6800" t="s">
        <v>19546</v>
      </c>
      <c r="M6800" t="s">
        <v>19547</v>
      </c>
      <c r="N6800">
        <v>0.97972222200000003</v>
      </c>
      <c r="O6800">
        <v>0</v>
      </c>
      <c r="P6800">
        <v>238</v>
      </c>
      <c r="Q6800">
        <v>0</v>
      </c>
      <c r="R6800">
        <v>0</v>
      </c>
      <c r="S6800">
        <v>0</v>
      </c>
      <c r="T6800">
        <v>20</v>
      </c>
      <c r="U6800">
        <v>0</v>
      </c>
      <c r="V6800">
        <v>0</v>
      </c>
      <c r="W6800">
        <v>0</v>
      </c>
      <c r="X6800">
        <v>40.100175109382185</v>
      </c>
      <c r="Y6800">
        <v>0</v>
      </c>
      <c r="Z6800">
        <v>0</v>
      </c>
      <c r="AA6800">
        <v>0</v>
      </c>
      <c r="AB6800">
        <v>5.2071389618404273</v>
      </c>
      <c r="AC6800">
        <v>0</v>
      </c>
      <c r="AD6800">
        <v>0</v>
      </c>
      <c r="AE6800">
        <v>45.307314071222613</v>
      </c>
    </row>
    <row r="6801" spans="1:31" x14ac:dyDescent="0.25">
      <c r="A6801">
        <v>1822032</v>
      </c>
      <c r="B6801">
        <v>1</v>
      </c>
      <c r="C6801" t="s">
        <v>81</v>
      </c>
      <c r="D6801" t="s">
        <v>112</v>
      </c>
      <c r="E6801" t="s">
        <v>176</v>
      </c>
      <c r="F6801" t="s">
        <v>19548</v>
      </c>
      <c r="G6801" t="s">
        <v>612</v>
      </c>
      <c r="H6801" t="s">
        <v>143</v>
      </c>
      <c r="I6801" t="s">
        <v>135</v>
      </c>
      <c r="J6801" t="s">
        <v>3</v>
      </c>
      <c r="K6801" t="s">
        <v>137</v>
      </c>
      <c r="L6801" t="s">
        <v>19549</v>
      </c>
      <c r="M6801" t="s">
        <v>19550</v>
      </c>
      <c r="N6801">
        <v>6.9444443999999994E-2</v>
      </c>
      <c r="O6801">
        <v>0</v>
      </c>
      <c r="P6801">
        <v>15354</v>
      </c>
      <c r="Q6801">
        <v>28</v>
      </c>
      <c r="R6801">
        <v>638</v>
      </c>
      <c r="S6801">
        <v>42</v>
      </c>
      <c r="T6801">
        <v>1743</v>
      </c>
      <c r="U6801">
        <v>8</v>
      </c>
      <c r="V6801">
        <v>3</v>
      </c>
      <c r="W6801">
        <v>0</v>
      </c>
      <c r="X6801">
        <v>122.82110634275332</v>
      </c>
      <c r="Y6801">
        <v>6.8824273448758344</v>
      </c>
      <c r="Z6801">
        <v>17.050637702485616</v>
      </c>
      <c r="AA6801">
        <v>13.144831477804447</v>
      </c>
      <c r="AB6801">
        <v>45.668983474330332</v>
      </c>
      <c r="AC6801">
        <v>15.725875809820835</v>
      </c>
      <c r="AD6801">
        <v>0.96710049419791666</v>
      </c>
      <c r="AE6801">
        <v>222.26096264626833</v>
      </c>
    </row>
    <row r="6802" spans="1:31" x14ac:dyDescent="0.25">
      <c r="A6802">
        <v>1821700</v>
      </c>
      <c r="B6802">
        <v>1</v>
      </c>
      <c r="C6802" t="s">
        <v>80</v>
      </c>
      <c r="D6802" t="s">
        <v>103</v>
      </c>
      <c r="E6802" t="s">
        <v>193</v>
      </c>
      <c r="F6802" t="s">
        <v>19551</v>
      </c>
      <c r="G6802" t="s">
        <v>235</v>
      </c>
      <c r="H6802" t="s">
        <v>134</v>
      </c>
      <c r="I6802" t="s">
        <v>135</v>
      </c>
      <c r="J6802" t="s">
        <v>136</v>
      </c>
      <c r="K6802" t="s">
        <v>137</v>
      </c>
      <c r="L6802" t="s">
        <v>19552</v>
      </c>
      <c r="M6802" t="s">
        <v>19553</v>
      </c>
      <c r="N6802">
        <v>2.4847222219999998</v>
      </c>
      <c r="O6802">
        <v>0</v>
      </c>
      <c r="P6802">
        <v>127</v>
      </c>
      <c r="Q6802">
        <v>0</v>
      </c>
      <c r="R6802">
        <v>0</v>
      </c>
      <c r="S6802">
        <v>0</v>
      </c>
      <c r="T6802">
        <v>16</v>
      </c>
      <c r="U6802">
        <v>0</v>
      </c>
      <c r="V6802">
        <v>0</v>
      </c>
      <c r="W6802">
        <v>0</v>
      </c>
      <c r="X6802">
        <v>61.037848024568383</v>
      </c>
      <c r="Y6802">
        <v>0</v>
      </c>
      <c r="Z6802">
        <v>0</v>
      </c>
      <c r="AA6802">
        <v>0</v>
      </c>
      <c r="AB6802">
        <v>21.848887004514236</v>
      </c>
      <c r="AC6802">
        <v>0</v>
      </c>
      <c r="AD6802">
        <v>0</v>
      </c>
      <c r="AE6802">
        <v>82.886735029082615</v>
      </c>
    </row>
    <row r="6803" spans="1:31" x14ac:dyDescent="0.25">
      <c r="A6803">
        <v>1821631</v>
      </c>
      <c r="B6803">
        <v>1</v>
      </c>
      <c r="C6803" t="s">
        <v>80</v>
      </c>
      <c r="D6803" t="s">
        <v>107</v>
      </c>
      <c r="E6803" t="s">
        <v>140</v>
      </c>
      <c r="F6803" t="s">
        <v>13638</v>
      </c>
      <c r="G6803" t="s">
        <v>142</v>
      </c>
      <c r="H6803" t="s">
        <v>143</v>
      </c>
      <c r="I6803" t="s">
        <v>135</v>
      </c>
      <c r="J6803" t="s">
        <v>136</v>
      </c>
      <c r="K6803" t="s">
        <v>137</v>
      </c>
      <c r="L6803" t="s">
        <v>19554</v>
      </c>
      <c r="M6803" t="s">
        <v>19555</v>
      </c>
      <c r="N6803">
        <v>0.79027777700000001</v>
      </c>
      <c r="O6803">
        <v>6</v>
      </c>
      <c r="P6803">
        <v>1175</v>
      </c>
      <c r="Q6803">
        <v>13</v>
      </c>
      <c r="R6803">
        <v>45</v>
      </c>
      <c r="S6803">
        <v>9</v>
      </c>
      <c r="T6803">
        <v>94</v>
      </c>
      <c r="U6803">
        <v>1</v>
      </c>
      <c r="V6803">
        <v>0</v>
      </c>
      <c r="W6803">
        <v>2.2519114376396123</v>
      </c>
      <c r="X6803">
        <v>138.27236732364662</v>
      </c>
      <c r="Y6803">
        <v>25.346826298346382</v>
      </c>
      <c r="Z6803">
        <v>3.9523059495965667</v>
      </c>
      <c r="AA6803">
        <v>40.592976953178024</v>
      </c>
      <c r="AB6803">
        <v>35.4418837794301</v>
      </c>
      <c r="AC6803">
        <v>41.630771391089958</v>
      </c>
      <c r="AD6803">
        <v>0</v>
      </c>
      <c r="AE6803">
        <v>287.48904313292729</v>
      </c>
    </row>
    <row r="6804" spans="1:31" x14ac:dyDescent="0.25">
      <c r="A6804">
        <v>1821846</v>
      </c>
      <c r="B6804">
        <v>1</v>
      </c>
      <c r="C6804" t="s">
        <v>80</v>
      </c>
      <c r="D6804" t="s">
        <v>98</v>
      </c>
      <c r="E6804" t="s">
        <v>131</v>
      </c>
      <c r="F6804" t="s">
        <v>19556</v>
      </c>
      <c r="G6804" t="s">
        <v>231</v>
      </c>
      <c r="H6804" t="s">
        <v>134</v>
      </c>
      <c r="I6804" t="s">
        <v>135</v>
      </c>
      <c r="J6804" t="s">
        <v>136</v>
      </c>
      <c r="K6804" t="s">
        <v>137</v>
      </c>
      <c r="L6804" t="s">
        <v>19557</v>
      </c>
      <c r="M6804" t="s">
        <v>19558</v>
      </c>
      <c r="N6804">
        <v>1.569722222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2.0067943312435332</v>
      </c>
      <c r="AC6804">
        <v>0</v>
      </c>
      <c r="AD6804">
        <v>0</v>
      </c>
      <c r="AE6804">
        <v>2.0067943312435332</v>
      </c>
    </row>
    <row r="6805" spans="1:31" x14ac:dyDescent="0.25">
      <c r="A6805">
        <v>1821654</v>
      </c>
      <c r="B6805">
        <v>1</v>
      </c>
      <c r="C6805" t="s">
        <v>80</v>
      </c>
      <c r="D6805" t="s">
        <v>83</v>
      </c>
      <c r="E6805" t="s">
        <v>131</v>
      </c>
      <c r="F6805" t="s">
        <v>19559</v>
      </c>
      <c r="G6805" t="s">
        <v>133</v>
      </c>
      <c r="H6805" t="s">
        <v>134</v>
      </c>
      <c r="I6805" t="s">
        <v>135</v>
      </c>
      <c r="J6805" t="s">
        <v>136</v>
      </c>
      <c r="K6805" t="s">
        <v>137</v>
      </c>
      <c r="L6805" t="s">
        <v>19560</v>
      </c>
      <c r="M6805" t="s">
        <v>19561</v>
      </c>
      <c r="N6805">
        <v>4.0183333330000002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5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2.698840771964826</v>
      </c>
      <c r="AC6805">
        <v>0</v>
      </c>
      <c r="AD6805">
        <v>0</v>
      </c>
      <c r="AE6805">
        <v>2.698840771964826</v>
      </c>
    </row>
    <row r="6806" spans="1:31" x14ac:dyDescent="0.25">
      <c r="A6806">
        <v>1822218</v>
      </c>
      <c r="B6806">
        <v>1</v>
      </c>
      <c r="C6806" t="s">
        <v>81</v>
      </c>
      <c r="D6806" t="s">
        <v>128</v>
      </c>
      <c r="E6806" t="s">
        <v>146</v>
      </c>
      <c r="F6806" t="s">
        <v>1129</v>
      </c>
      <c r="G6806" t="s">
        <v>142</v>
      </c>
      <c r="H6806" t="s">
        <v>143</v>
      </c>
      <c r="I6806" t="s">
        <v>135</v>
      </c>
      <c r="J6806" t="s">
        <v>136</v>
      </c>
      <c r="K6806" t="s">
        <v>137</v>
      </c>
      <c r="L6806" t="s">
        <v>19562</v>
      </c>
      <c r="M6806" t="s">
        <v>19563</v>
      </c>
      <c r="N6806">
        <v>0.60638888800000001</v>
      </c>
      <c r="O6806">
        <v>0</v>
      </c>
      <c r="P6806">
        <v>15</v>
      </c>
      <c r="Q6806">
        <v>0</v>
      </c>
      <c r="R6806">
        <v>19</v>
      </c>
      <c r="S6806">
        <v>8</v>
      </c>
      <c r="T6806">
        <v>4</v>
      </c>
      <c r="U6806">
        <v>2</v>
      </c>
      <c r="V6806">
        <v>0</v>
      </c>
      <c r="W6806">
        <v>0</v>
      </c>
      <c r="X6806">
        <v>2.9502201039710805</v>
      </c>
      <c r="Y6806">
        <v>0</v>
      </c>
      <c r="Z6806">
        <v>3.605191482955167</v>
      </c>
      <c r="AA6806">
        <v>223.68680809929378</v>
      </c>
      <c r="AB6806">
        <v>5.9077486168101334</v>
      </c>
      <c r="AC6806">
        <v>28.975578457034835</v>
      </c>
      <c r="AD6806">
        <v>0</v>
      </c>
      <c r="AE6806">
        <v>265.12554676006499</v>
      </c>
    </row>
    <row r="6807" spans="1:31" x14ac:dyDescent="0.25">
      <c r="A6807">
        <v>1821677</v>
      </c>
      <c r="B6807">
        <v>1</v>
      </c>
      <c r="C6807" t="s">
        <v>80</v>
      </c>
      <c r="D6807" t="s">
        <v>100</v>
      </c>
      <c r="E6807" t="s">
        <v>140</v>
      </c>
      <c r="F6807" t="s">
        <v>3656</v>
      </c>
      <c r="G6807" t="s">
        <v>142</v>
      </c>
      <c r="H6807" t="s">
        <v>143</v>
      </c>
      <c r="I6807" t="s">
        <v>135</v>
      </c>
      <c r="J6807" t="s">
        <v>136</v>
      </c>
      <c r="K6807" t="s">
        <v>137</v>
      </c>
      <c r="L6807" t="s">
        <v>19564</v>
      </c>
      <c r="M6807" t="s">
        <v>19565</v>
      </c>
      <c r="N6807">
        <v>1.433333333</v>
      </c>
      <c r="O6807">
        <v>1</v>
      </c>
      <c r="P6807">
        <v>335</v>
      </c>
      <c r="Q6807">
        <v>94</v>
      </c>
      <c r="R6807">
        <v>116</v>
      </c>
      <c r="S6807">
        <v>3</v>
      </c>
      <c r="T6807">
        <v>31</v>
      </c>
      <c r="U6807">
        <v>0</v>
      </c>
      <c r="V6807">
        <v>0</v>
      </c>
      <c r="W6807">
        <v>0.60879598037200011</v>
      </c>
      <c r="X6807">
        <v>97.847415020682391</v>
      </c>
      <c r="Y6807">
        <v>1028.0724583548142</v>
      </c>
      <c r="Z6807">
        <v>139.25716339139515</v>
      </c>
      <c r="AA6807">
        <v>7.1546832520997006</v>
      </c>
      <c r="AB6807">
        <v>18.782773756596633</v>
      </c>
      <c r="AC6807">
        <v>0</v>
      </c>
      <c r="AD6807">
        <v>0</v>
      </c>
      <c r="AE6807">
        <v>1291.7232897559602</v>
      </c>
    </row>
    <row r="6808" spans="1:31" x14ac:dyDescent="0.25">
      <c r="A6808">
        <v>1822049</v>
      </c>
      <c r="B6808">
        <v>1</v>
      </c>
      <c r="C6808" t="s">
        <v>80</v>
      </c>
      <c r="D6808" t="s">
        <v>84</v>
      </c>
      <c r="E6808" t="s">
        <v>131</v>
      </c>
      <c r="F6808" t="s">
        <v>19566</v>
      </c>
      <c r="G6808" t="s">
        <v>231</v>
      </c>
      <c r="H6808" t="s">
        <v>134</v>
      </c>
      <c r="I6808" t="s">
        <v>135</v>
      </c>
      <c r="J6808" t="s">
        <v>136</v>
      </c>
      <c r="K6808" t="s">
        <v>137</v>
      </c>
      <c r="L6808" t="s">
        <v>19567</v>
      </c>
      <c r="M6808" t="s">
        <v>19568</v>
      </c>
      <c r="N6808">
        <v>3.3036111109999999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0.72781361984996251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0.72781361984996251</v>
      </c>
    </row>
    <row r="6809" spans="1:31" x14ac:dyDescent="0.25">
      <c r="A6809">
        <v>1821863</v>
      </c>
      <c r="B6809">
        <v>1</v>
      </c>
      <c r="C6809" t="s">
        <v>80</v>
      </c>
      <c r="D6809" t="s">
        <v>85</v>
      </c>
      <c r="E6809" t="s">
        <v>131</v>
      </c>
      <c r="F6809" t="s">
        <v>19569</v>
      </c>
      <c r="G6809" t="s">
        <v>133</v>
      </c>
      <c r="H6809" t="s">
        <v>134</v>
      </c>
      <c r="I6809" t="s">
        <v>135</v>
      </c>
      <c r="J6809" t="s">
        <v>136</v>
      </c>
      <c r="K6809" t="s">
        <v>137</v>
      </c>
      <c r="L6809" t="s">
        <v>19570</v>
      </c>
      <c r="M6809" t="s">
        <v>19571</v>
      </c>
      <c r="N6809">
        <v>1.832777777</v>
      </c>
      <c r="O6809">
        <v>0</v>
      </c>
      <c r="P6809">
        <v>3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0.45381103416695223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0.45381103416695223</v>
      </c>
    </row>
    <row r="6810" spans="1:31" x14ac:dyDescent="0.25">
      <c r="A6810">
        <v>1821909</v>
      </c>
      <c r="B6810">
        <v>1</v>
      </c>
      <c r="C6810" t="s">
        <v>80</v>
      </c>
      <c r="D6810" t="s">
        <v>106</v>
      </c>
      <c r="E6810" t="s">
        <v>176</v>
      </c>
      <c r="F6810" t="s">
        <v>19572</v>
      </c>
      <c r="G6810" t="s">
        <v>142</v>
      </c>
      <c r="H6810" t="s">
        <v>143</v>
      </c>
      <c r="I6810" t="s">
        <v>135</v>
      </c>
      <c r="J6810" t="s">
        <v>136</v>
      </c>
      <c r="K6810" t="s">
        <v>137</v>
      </c>
      <c r="L6810" t="s">
        <v>19573</v>
      </c>
      <c r="M6810" t="s">
        <v>19574</v>
      </c>
      <c r="N6810">
        <v>8.7777777000000001E-2</v>
      </c>
      <c r="O6810">
        <v>1</v>
      </c>
      <c r="P6810">
        <v>38</v>
      </c>
      <c r="Q6810">
        <v>36</v>
      </c>
      <c r="R6810">
        <v>156</v>
      </c>
      <c r="S6810">
        <v>6</v>
      </c>
      <c r="T6810">
        <v>27</v>
      </c>
      <c r="U6810">
        <v>0</v>
      </c>
      <c r="V6810">
        <v>0</v>
      </c>
      <c r="W6810">
        <v>1.3399111976703335E-2</v>
      </c>
      <c r="X6810">
        <v>1.0925822584679201</v>
      </c>
      <c r="Y6810">
        <v>37.181432395266654</v>
      </c>
      <c r="Z6810">
        <v>16.014188221261872</v>
      </c>
      <c r="AA6810">
        <v>14.010279437914773</v>
      </c>
      <c r="AB6810">
        <v>2.4065829275051773</v>
      </c>
      <c r="AC6810">
        <v>0</v>
      </c>
      <c r="AD6810">
        <v>0</v>
      </c>
      <c r="AE6810">
        <v>70.718464352393113</v>
      </c>
    </row>
    <row r="6811" spans="1:31" x14ac:dyDescent="0.25">
      <c r="A6811">
        <v>1821763</v>
      </c>
      <c r="B6811">
        <v>1</v>
      </c>
      <c r="C6811" t="s">
        <v>81</v>
      </c>
      <c r="D6811" t="s">
        <v>117</v>
      </c>
      <c r="E6811" t="s">
        <v>176</v>
      </c>
      <c r="F6811" t="s">
        <v>19575</v>
      </c>
      <c r="G6811" t="s">
        <v>1947</v>
      </c>
      <c r="H6811" t="s">
        <v>143</v>
      </c>
      <c r="I6811" t="s">
        <v>135</v>
      </c>
      <c r="J6811" t="s">
        <v>136</v>
      </c>
      <c r="K6811" t="s">
        <v>159</v>
      </c>
      <c r="L6811" t="s">
        <v>19576</v>
      </c>
      <c r="M6811" t="s">
        <v>19577</v>
      </c>
      <c r="N6811">
        <v>2.0468111109999998</v>
      </c>
      <c r="O6811">
        <v>10</v>
      </c>
      <c r="P6811">
        <v>4218</v>
      </c>
      <c r="Q6811">
        <v>192</v>
      </c>
      <c r="R6811">
        <v>463</v>
      </c>
      <c r="S6811">
        <v>36</v>
      </c>
      <c r="T6811">
        <v>228</v>
      </c>
      <c r="U6811">
        <v>4</v>
      </c>
      <c r="V6811">
        <v>0</v>
      </c>
      <c r="W6811">
        <v>10.088833866548837</v>
      </c>
      <c r="X6811">
        <v>1194.7437014400816</v>
      </c>
      <c r="Y6811">
        <v>913.68327054105384</v>
      </c>
      <c r="Z6811">
        <v>226.20077292851488</v>
      </c>
      <c r="AA6811">
        <v>343.78046437980652</v>
      </c>
      <c r="AB6811">
        <v>398.5013340760367</v>
      </c>
      <c r="AC6811">
        <v>468.21922416232945</v>
      </c>
      <c r="AD6811">
        <v>0</v>
      </c>
      <c r="AE6811">
        <v>3555.2176013943717</v>
      </c>
    </row>
    <row r="6812" spans="1:31" x14ac:dyDescent="0.25">
      <c r="A6812">
        <v>1822281</v>
      </c>
      <c r="B6812">
        <v>1</v>
      </c>
      <c r="C6812" t="s">
        <v>80</v>
      </c>
      <c r="D6812" t="s">
        <v>104</v>
      </c>
      <c r="E6812" t="s">
        <v>131</v>
      </c>
      <c r="F6812" t="s">
        <v>19578</v>
      </c>
      <c r="G6812" t="s">
        <v>231</v>
      </c>
      <c r="H6812" t="s">
        <v>134</v>
      </c>
      <c r="I6812" t="s">
        <v>135</v>
      </c>
      <c r="J6812" t="s">
        <v>136</v>
      </c>
      <c r="K6812" t="s">
        <v>137</v>
      </c>
      <c r="L6812" t="s">
        <v>19579</v>
      </c>
      <c r="M6812" t="s">
        <v>19580</v>
      </c>
      <c r="N6812">
        <v>3.1811111109999999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0.14734768648713337</v>
      </c>
      <c r="AC6812">
        <v>0</v>
      </c>
      <c r="AD6812">
        <v>0</v>
      </c>
      <c r="AE6812">
        <v>0.14734768648713337</v>
      </c>
    </row>
    <row r="6813" spans="1:31" x14ac:dyDescent="0.25">
      <c r="A6813">
        <v>1821760</v>
      </c>
      <c r="B6813">
        <v>1</v>
      </c>
      <c r="C6813" t="s">
        <v>80</v>
      </c>
      <c r="D6813" t="s">
        <v>85</v>
      </c>
      <c r="E6813" t="s">
        <v>291</v>
      </c>
      <c r="F6813" t="s">
        <v>19581</v>
      </c>
      <c r="G6813" t="s">
        <v>256</v>
      </c>
      <c r="H6813" t="s">
        <v>134</v>
      </c>
      <c r="I6813" t="s">
        <v>135</v>
      </c>
      <c r="J6813" t="s">
        <v>136</v>
      </c>
      <c r="K6813" t="s">
        <v>159</v>
      </c>
      <c r="L6813" t="s">
        <v>19582</v>
      </c>
      <c r="M6813" t="s">
        <v>19583</v>
      </c>
      <c r="N6813">
        <v>1.086220277</v>
      </c>
      <c r="O6813">
        <v>0</v>
      </c>
      <c r="P6813">
        <v>29</v>
      </c>
      <c r="Q6813">
        <v>0</v>
      </c>
      <c r="R6813">
        <v>0</v>
      </c>
      <c r="S6813">
        <v>0</v>
      </c>
      <c r="T6813">
        <v>2</v>
      </c>
      <c r="U6813">
        <v>0</v>
      </c>
      <c r="V6813">
        <v>0</v>
      </c>
      <c r="W6813">
        <v>0</v>
      </c>
      <c r="X6813">
        <v>21.910087255459281</v>
      </c>
      <c r="Y6813">
        <v>0</v>
      </c>
      <c r="Z6813">
        <v>0</v>
      </c>
      <c r="AA6813">
        <v>0</v>
      </c>
      <c r="AB6813">
        <v>1.5094919081227962</v>
      </c>
      <c r="AC6813">
        <v>0</v>
      </c>
      <c r="AD6813">
        <v>0</v>
      </c>
      <c r="AE6813">
        <v>23.419579163582078</v>
      </c>
    </row>
    <row r="6814" spans="1:31" x14ac:dyDescent="0.25">
      <c r="A6814">
        <v>1822089</v>
      </c>
      <c r="B6814">
        <v>1</v>
      </c>
      <c r="C6814" t="s">
        <v>80</v>
      </c>
      <c r="D6814" t="s">
        <v>107</v>
      </c>
      <c r="E6814" t="s">
        <v>131</v>
      </c>
      <c r="F6814" t="s">
        <v>19584</v>
      </c>
      <c r="G6814" t="s">
        <v>209</v>
      </c>
      <c r="H6814" t="s">
        <v>134</v>
      </c>
      <c r="I6814" t="s">
        <v>135</v>
      </c>
      <c r="J6814" t="s">
        <v>136</v>
      </c>
      <c r="K6814" t="s">
        <v>137</v>
      </c>
      <c r="L6814" t="s">
        <v>19585</v>
      </c>
      <c r="M6814" t="s">
        <v>19586</v>
      </c>
      <c r="N6814">
        <v>7.4327777770000001</v>
      </c>
      <c r="O6814">
        <v>0</v>
      </c>
      <c r="P6814">
        <v>1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0.4455451160180911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0.4455451160180911</v>
      </c>
    </row>
    <row r="6815" spans="1:31" x14ac:dyDescent="0.25">
      <c r="A6815">
        <v>1821946</v>
      </c>
      <c r="B6815">
        <v>1</v>
      </c>
      <c r="C6815" t="s">
        <v>81</v>
      </c>
      <c r="D6815" t="s">
        <v>118</v>
      </c>
      <c r="E6815" t="s">
        <v>291</v>
      </c>
      <c r="F6815" t="s">
        <v>19587</v>
      </c>
      <c r="G6815" t="s">
        <v>256</v>
      </c>
      <c r="H6815" t="s">
        <v>134</v>
      </c>
      <c r="I6815" t="s">
        <v>135</v>
      </c>
      <c r="J6815" t="s">
        <v>136</v>
      </c>
      <c r="K6815" t="s">
        <v>159</v>
      </c>
      <c r="L6815" t="s">
        <v>19588</v>
      </c>
      <c r="M6815" t="s">
        <v>19589</v>
      </c>
      <c r="N6815">
        <v>1.9768766659999999</v>
      </c>
      <c r="O6815">
        <v>0</v>
      </c>
      <c r="P6815">
        <v>70</v>
      </c>
      <c r="Q6815">
        <v>0</v>
      </c>
      <c r="R6815">
        <v>0</v>
      </c>
      <c r="S6815">
        <v>0</v>
      </c>
      <c r="T6815">
        <v>5</v>
      </c>
      <c r="U6815">
        <v>0</v>
      </c>
      <c r="V6815">
        <v>0</v>
      </c>
      <c r="W6815">
        <v>0</v>
      </c>
      <c r="X6815">
        <v>17.431830629517755</v>
      </c>
      <c r="Y6815">
        <v>0</v>
      </c>
      <c r="Z6815">
        <v>0</v>
      </c>
      <c r="AA6815">
        <v>0</v>
      </c>
      <c r="AB6815">
        <v>1.0405745075321444</v>
      </c>
      <c r="AC6815">
        <v>0</v>
      </c>
      <c r="AD6815">
        <v>0</v>
      </c>
      <c r="AE6815">
        <v>18.472405137049901</v>
      </c>
    </row>
    <row r="6816" spans="1:31" x14ac:dyDescent="0.25">
      <c r="A6816">
        <v>1821803</v>
      </c>
      <c r="B6816">
        <v>1</v>
      </c>
      <c r="C6816" t="s">
        <v>80</v>
      </c>
      <c r="D6816" t="s">
        <v>101</v>
      </c>
      <c r="E6816" t="s">
        <v>131</v>
      </c>
      <c r="F6816" t="s">
        <v>19590</v>
      </c>
      <c r="G6816" t="s">
        <v>279</v>
      </c>
      <c r="H6816" t="s">
        <v>134</v>
      </c>
      <c r="I6816" t="s">
        <v>135</v>
      </c>
      <c r="J6816" t="s">
        <v>136</v>
      </c>
      <c r="K6816" t="s">
        <v>137</v>
      </c>
      <c r="L6816" t="s">
        <v>19591</v>
      </c>
      <c r="M6816" t="s">
        <v>19592</v>
      </c>
      <c r="N6816">
        <v>8.5836111109999997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0.13283614054056445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0.13283614054056445</v>
      </c>
    </row>
    <row r="6817" spans="1:31" x14ac:dyDescent="0.25">
      <c r="A6817">
        <v>1822095</v>
      </c>
      <c r="B6817">
        <v>1</v>
      </c>
      <c r="C6817" t="s">
        <v>81</v>
      </c>
      <c r="D6817" t="s">
        <v>117</v>
      </c>
      <c r="E6817" t="s">
        <v>146</v>
      </c>
      <c r="F6817" t="s">
        <v>19593</v>
      </c>
      <c r="G6817" t="s">
        <v>170</v>
      </c>
      <c r="H6817" t="s">
        <v>143</v>
      </c>
      <c r="I6817" t="s">
        <v>135</v>
      </c>
      <c r="J6817" t="s">
        <v>136</v>
      </c>
      <c r="K6817" t="s">
        <v>137</v>
      </c>
      <c r="L6817" t="s">
        <v>19594</v>
      </c>
      <c r="M6817" t="s">
        <v>19595</v>
      </c>
      <c r="N6817">
        <v>1.6502777769999999</v>
      </c>
      <c r="O6817">
        <v>0</v>
      </c>
      <c r="P6817">
        <v>0</v>
      </c>
      <c r="Q6817">
        <v>3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78.17813176846559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78.17813176846559</v>
      </c>
    </row>
    <row r="6818" spans="1:31" x14ac:dyDescent="0.25">
      <c r="A6818">
        <v>1821777</v>
      </c>
      <c r="B6818">
        <v>1</v>
      </c>
      <c r="C6818" t="s">
        <v>80</v>
      </c>
      <c r="D6818" t="s">
        <v>84</v>
      </c>
      <c r="E6818" t="s">
        <v>193</v>
      </c>
      <c r="F6818" t="s">
        <v>19596</v>
      </c>
      <c r="G6818" t="s">
        <v>263</v>
      </c>
      <c r="H6818" t="s">
        <v>134</v>
      </c>
      <c r="I6818" t="s">
        <v>135</v>
      </c>
      <c r="J6818" t="s">
        <v>136</v>
      </c>
      <c r="K6818" t="s">
        <v>159</v>
      </c>
      <c r="L6818" t="s">
        <v>19597</v>
      </c>
      <c r="M6818" t="s">
        <v>19598</v>
      </c>
      <c r="N6818">
        <v>0.573333333</v>
      </c>
      <c r="O6818">
        <v>0</v>
      </c>
      <c r="P6818">
        <v>47</v>
      </c>
      <c r="Q6818">
        <v>0</v>
      </c>
      <c r="R6818">
        <v>0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5.3453214536680154</v>
      </c>
      <c r="Y6818">
        <v>0</v>
      </c>
      <c r="Z6818">
        <v>0</v>
      </c>
      <c r="AA6818">
        <v>0</v>
      </c>
      <c r="AB6818">
        <v>3.0142527505255736</v>
      </c>
      <c r="AC6818">
        <v>0</v>
      </c>
      <c r="AD6818">
        <v>0</v>
      </c>
      <c r="AE6818">
        <v>8.3595742041935885</v>
      </c>
    </row>
    <row r="6819" spans="1:31" x14ac:dyDescent="0.25">
      <c r="A6819">
        <v>1821883</v>
      </c>
      <c r="B6819">
        <v>1</v>
      </c>
      <c r="C6819" t="s">
        <v>81</v>
      </c>
      <c r="D6819" t="s">
        <v>112</v>
      </c>
      <c r="E6819" t="s">
        <v>146</v>
      </c>
      <c r="F6819" t="s">
        <v>19599</v>
      </c>
      <c r="G6819" t="s">
        <v>170</v>
      </c>
      <c r="H6819" t="s">
        <v>143</v>
      </c>
      <c r="I6819" t="s">
        <v>135</v>
      </c>
      <c r="J6819" t="s">
        <v>136</v>
      </c>
      <c r="K6819" t="s">
        <v>137</v>
      </c>
      <c r="L6819" t="s">
        <v>19600</v>
      </c>
      <c r="M6819" t="s">
        <v>19601</v>
      </c>
      <c r="N6819">
        <v>1.279722222</v>
      </c>
      <c r="O6819">
        <v>0</v>
      </c>
      <c r="P6819">
        <v>230</v>
      </c>
      <c r="Q6819">
        <v>0</v>
      </c>
      <c r="R6819">
        <v>10</v>
      </c>
      <c r="S6819">
        <v>0</v>
      </c>
      <c r="T6819">
        <v>18</v>
      </c>
      <c r="U6819">
        <v>0</v>
      </c>
      <c r="V6819">
        <v>0</v>
      </c>
      <c r="W6819">
        <v>0</v>
      </c>
      <c r="X6819">
        <v>63.953329882907568</v>
      </c>
      <c r="Y6819">
        <v>0</v>
      </c>
      <c r="Z6819">
        <v>1.7426407714562402</v>
      </c>
      <c r="AA6819">
        <v>0</v>
      </c>
      <c r="AB6819">
        <v>6.5687616661043444</v>
      </c>
      <c r="AC6819">
        <v>0</v>
      </c>
      <c r="AD6819">
        <v>0</v>
      </c>
      <c r="AE6819">
        <v>72.264732320468156</v>
      </c>
    </row>
    <row r="6820" spans="1:31" x14ac:dyDescent="0.25">
      <c r="A6820">
        <v>1822075</v>
      </c>
      <c r="B6820">
        <v>1</v>
      </c>
      <c r="C6820" t="s">
        <v>81</v>
      </c>
      <c r="D6820" t="s">
        <v>122</v>
      </c>
      <c r="E6820" t="s">
        <v>146</v>
      </c>
      <c r="F6820" t="s">
        <v>19602</v>
      </c>
      <c r="G6820" t="s">
        <v>170</v>
      </c>
      <c r="H6820" t="s">
        <v>143</v>
      </c>
      <c r="I6820" t="s">
        <v>135</v>
      </c>
      <c r="J6820" t="s">
        <v>136</v>
      </c>
      <c r="K6820" t="s">
        <v>137</v>
      </c>
      <c r="L6820" t="s">
        <v>19603</v>
      </c>
      <c r="M6820" t="s">
        <v>19604</v>
      </c>
      <c r="N6820">
        <v>2.1163888879999999</v>
      </c>
      <c r="O6820">
        <v>0</v>
      </c>
      <c r="P6820">
        <v>178</v>
      </c>
      <c r="Q6820">
        <v>0</v>
      </c>
      <c r="R6820">
        <v>3</v>
      </c>
      <c r="S6820">
        <v>0</v>
      </c>
      <c r="T6820">
        <v>13</v>
      </c>
      <c r="U6820">
        <v>0</v>
      </c>
      <c r="V6820">
        <v>0</v>
      </c>
      <c r="W6820">
        <v>0</v>
      </c>
      <c r="X6820">
        <v>58.186647703729726</v>
      </c>
      <c r="Y6820">
        <v>0</v>
      </c>
      <c r="Z6820">
        <v>3.9328107160186536</v>
      </c>
      <c r="AA6820">
        <v>0</v>
      </c>
      <c r="AB6820">
        <v>11.199339318331493</v>
      </c>
      <c r="AC6820">
        <v>0</v>
      </c>
      <c r="AD6820">
        <v>0</v>
      </c>
      <c r="AE6820">
        <v>73.318797738079866</v>
      </c>
    </row>
    <row r="6821" spans="1:31" x14ac:dyDescent="0.25">
      <c r="A6821">
        <v>1822238</v>
      </c>
      <c r="B6821">
        <v>1</v>
      </c>
      <c r="C6821" t="s">
        <v>81</v>
      </c>
      <c r="D6821" t="s">
        <v>126</v>
      </c>
      <c r="E6821" t="s">
        <v>131</v>
      </c>
      <c r="F6821" t="s">
        <v>19605</v>
      </c>
      <c r="G6821" t="s">
        <v>231</v>
      </c>
      <c r="H6821" t="s">
        <v>134</v>
      </c>
      <c r="I6821" t="s">
        <v>135</v>
      </c>
      <c r="J6821" t="s">
        <v>136</v>
      </c>
      <c r="K6821" t="s">
        <v>137</v>
      </c>
      <c r="L6821" t="s">
        <v>19606</v>
      </c>
      <c r="M6821" t="s">
        <v>19607</v>
      </c>
      <c r="N6821">
        <v>1.4497222219999999</v>
      </c>
      <c r="O6821">
        <v>0</v>
      </c>
      <c r="P6821">
        <v>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0.24487290394754171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0.24487290394754171</v>
      </c>
    </row>
    <row r="6822" spans="1:31" x14ac:dyDescent="0.25">
      <c r="A6822">
        <v>1821740</v>
      </c>
      <c r="B6822">
        <v>1</v>
      </c>
      <c r="C6822" t="s">
        <v>81</v>
      </c>
      <c r="D6822" t="s">
        <v>113</v>
      </c>
      <c r="E6822" t="s">
        <v>291</v>
      </c>
      <c r="F6822" t="s">
        <v>19608</v>
      </c>
      <c r="G6822" t="s">
        <v>2090</v>
      </c>
      <c r="H6822" t="s">
        <v>134</v>
      </c>
      <c r="I6822" t="s">
        <v>135</v>
      </c>
      <c r="J6822" t="s">
        <v>136</v>
      </c>
      <c r="K6822" t="s">
        <v>137</v>
      </c>
      <c r="L6822" t="s">
        <v>19609</v>
      </c>
      <c r="M6822" t="s">
        <v>19610</v>
      </c>
      <c r="N6822">
        <v>2.3574999999999999</v>
      </c>
      <c r="O6822">
        <v>0</v>
      </c>
      <c r="P6822">
        <v>96</v>
      </c>
      <c r="Q6822">
        <v>0</v>
      </c>
      <c r="R6822">
        <v>24</v>
      </c>
      <c r="S6822">
        <v>0</v>
      </c>
      <c r="T6822">
        <v>5</v>
      </c>
      <c r="U6822">
        <v>0</v>
      </c>
      <c r="V6822">
        <v>0</v>
      </c>
      <c r="W6822">
        <v>0</v>
      </c>
      <c r="X6822">
        <v>56.252814315751912</v>
      </c>
      <c r="Y6822">
        <v>0</v>
      </c>
      <c r="Z6822">
        <v>16.328622570059139</v>
      </c>
      <c r="AA6822">
        <v>0</v>
      </c>
      <c r="AB6822">
        <v>1.0675381384403624</v>
      </c>
      <c r="AC6822">
        <v>0</v>
      </c>
      <c r="AD6822">
        <v>0</v>
      </c>
      <c r="AE6822">
        <v>73.648975024251428</v>
      </c>
    </row>
    <row r="6823" spans="1:31" x14ac:dyDescent="0.25">
      <c r="A6823">
        <v>1822132</v>
      </c>
      <c r="B6823">
        <v>1</v>
      </c>
      <c r="C6823" t="s">
        <v>81</v>
      </c>
      <c r="D6823" t="s">
        <v>115</v>
      </c>
      <c r="E6823" t="s">
        <v>176</v>
      </c>
      <c r="F6823" t="s">
        <v>19611</v>
      </c>
      <c r="G6823" t="s">
        <v>142</v>
      </c>
      <c r="H6823" t="s">
        <v>143</v>
      </c>
      <c r="I6823" t="s">
        <v>135</v>
      </c>
      <c r="J6823" t="s">
        <v>136</v>
      </c>
      <c r="K6823" t="s">
        <v>137</v>
      </c>
      <c r="L6823" t="s">
        <v>19612</v>
      </c>
      <c r="M6823" t="s">
        <v>19613</v>
      </c>
      <c r="N6823">
        <v>0.66833333299999997</v>
      </c>
      <c r="O6823">
        <v>0</v>
      </c>
      <c r="P6823">
        <v>2928</v>
      </c>
      <c r="Q6823">
        <v>6</v>
      </c>
      <c r="R6823">
        <v>166</v>
      </c>
      <c r="S6823">
        <v>6</v>
      </c>
      <c r="T6823">
        <v>204</v>
      </c>
      <c r="U6823">
        <v>1</v>
      </c>
      <c r="V6823">
        <v>1</v>
      </c>
      <c r="W6823">
        <v>0</v>
      </c>
      <c r="X6823">
        <v>177.59435042254032</v>
      </c>
      <c r="Y6823">
        <v>4.705283869611768</v>
      </c>
      <c r="Z6823">
        <v>27.995343529054601</v>
      </c>
      <c r="AA6823">
        <v>9.5292017419161752</v>
      </c>
      <c r="AB6823">
        <v>27.759283513074745</v>
      </c>
      <c r="AC6823">
        <v>8.1155837240015565</v>
      </c>
      <c r="AD6823">
        <v>9.6753257351111122E-4</v>
      </c>
      <c r="AE6823">
        <v>255.70001433277267</v>
      </c>
    </row>
    <row r="6824" spans="1:31" x14ac:dyDescent="0.25">
      <c r="A6824">
        <v>1821866</v>
      </c>
      <c r="B6824">
        <v>1</v>
      </c>
      <c r="C6824" t="s">
        <v>80</v>
      </c>
      <c r="D6824" t="s">
        <v>83</v>
      </c>
      <c r="E6824" t="s">
        <v>131</v>
      </c>
      <c r="F6824" t="s">
        <v>19614</v>
      </c>
      <c r="G6824" t="s">
        <v>133</v>
      </c>
      <c r="H6824" t="s">
        <v>134</v>
      </c>
      <c r="I6824" t="s">
        <v>135</v>
      </c>
      <c r="J6824" t="s">
        <v>136</v>
      </c>
      <c r="K6824" t="s">
        <v>137</v>
      </c>
      <c r="L6824" t="s">
        <v>19615</v>
      </c>
      <c r="M6824" t="s">
        <v>19616</v>
      </c>
      <c r="N6824">
        <v>8.57</v>
      </c>
      <c r="O6824">
        <v>0</v>
      </c>
      <c r="P6824">
        <v>2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10.912387641979405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10.912387641979405</v>
      </c>
    </row>
    <row r="6825" spans="1:31" x14ac:dyDescent="0.25">
      <c r="A6825">
        <v>1822152</v>
      </c>
      <c r="B6825">
        <v>1</v>
      </c>
      <c r="C6825" t="s">
        <v>80</v>
      </c>
      <c r="D6825" t="s">
        <v>90</v>
      </c>
      <c r="E6825" t="s">
        <v>131</v>
      </c>
      <c r="F6825" t="s">
        <v>19617</v>
      </c>
      <c r="G6825" t="s">
        <v>231</v>
      </c>
      <c r="H6825" t="s">
        <v>134</v>
      </c>
      <c r="I6825" t="s">
        <v>135</v>
      </c>
      <c r="J6825" t="s">
        <v>136</v>
      </c>
      <c r="K6825" t="s">
        <v>137</v>
      </c>
      <c r="L6825" t="s">
        <v>19618</v>
      </c>
      <c r="M6825" t="s">
        <v>19619</v>
      </c>
      <c r="N6825">
        <v>7.81</v>
      </c>
      <c r="O6825">
        <v>0</v>
      </c>
      <c r="P6825">
        <v>2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5.6748552581748095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5.6748552581748095</v>
      </c>
    </row>
    <row r="6826" spans="1:31" x14ac:dyDescent="0.25">
      <c r="A6826">
        <v>1822175</v>
      </c>
      <c r="B6826">
        <v>1</v>
      </c>
      <c r="C6826" t="s">
        <v>81</v>
      </c>
      <c r="D6826" t="s">
        <v>127</v>
      </c>
      <c r="E6826" t="s">
        <v>131</v>
      </c>
      <c r="F6826" t="s">
        <v>19620</v>
      </c>
      <c r="G6826" t="s">
        <v>231</v>
      </c>
      <c r="H6826" t="s">
        <v>134</v>
      </c>
      <c r="I6826" t="s">
        <v>135</v>
      </c>
      <c r="J6826" t="s">
        <v>136</v>
      </c>
      <c r="K6826" t="s">
        <v>137</v>
      </c>
      <c r="L6826" t="s">
        <v>19621</v>
      </c>
      <c r="M6826" t="s">
        <v>19622</v>
      </c>
      <c r="N6826">
        <v>1.4144444439999999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1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</row>
    <row r="6827" spans="1:31" x14ac:dyDescent="0.25">
      <c r="A6827">
        <v>1821843</v>
      </c>
      <c r="B6827">
        <v>1</v>
      </c>
      <c r="C6827" t="s">
        <v>81</v>
      </c>
      <c r="D6827" t="s">
        <v>118</v>
      </c>
      <c r="E6827" t="s">
        <v>131</v>
      </c>
      <c r="F6827" t="s">
        <v>19623</v>
      </c>
      <c r="G6827" t="s">
        <v>133</v>
      </c>
      <c r="H6827" t="s">
        <v>134</v>
      </c>
      <c r="I6827" t="s">
        <v>135</v>
      </c>
      <c r="J6827" t="s">
        <v>136</v>
      </c>
      <c r="K6827" t="s">
        <v>137</v>
      </c>
      <c r="L6827" t="s">
        <v>19624</v>
      </c>
      <c r="M6827" t="s">
        <v>19625</v>
      </c>
      <c r="N6827">
        <v>0.86833333300000004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</row>
    <row r="6828" spans="1:31" x14ac:dyDescent="0.25">
      <c r="A6828">
        <v>1821697</v>
      </c>
      <c r="B6828">
        <v>1</v>
      </c>
      <c r="C6828" t="s">
        <v>80</v>
      </c>
      <c r="D6828" t="s">
        <v>100</v>
      </c>
      <c r="E6828" t="s">
        <v>176</v>
      </c>
      <c r="F6828" t="s">
        <v>11302</v>
      </c>
      <c r="G6828" t="s">
        <v>158</v>
      </c>
      <c r="H6828" t="s">
        <v>143</v>
      </c>
      <c r="I6828" t="s">
        <v>135</v>
      </c>
      <c r="J6828" t="s">
        <v>136</v>
      </c>
      <c r="K6828" t="s">
        <v>137</v>
      </c>
      <c r="L6828" t="s">
        <v>19626</v>
      </c>
      <c r="M6828" t="s">
        <v>19627</v>
      </c>
      <c r="N6828">
        <v>8.0833332999999993E-2</v>
      </c>
      <c r="O6828">
        <v>1</v>
      </c>
      <c r="P6828">
        <v>1306</v>
      </c>
      <c r="Q6828">
        <v>15</v>
      </c>
      <c r="R6828">
        <v>156</v>
      </c>
      <c r="S6828">
        <v>29</v>
      </c>
      <c r="T6828">
        <v>104</v>
      </c>
      <c r="U6828">
        <v>2</v>
      </c>
      <c r="V6828">
        <v>0</v>
      </c>
      <c r="W6828">
        <v>2.5578455727066671E-2</v>
      </c>
      <c r="X6828">
        <v>29.936817178322176</v>
      </c>
      <c r="Y6828">
        <v>1.5399777743749183</v>
      </c>
      <c r="Z6828">
        <v>7.2699555620883238</v>
      </c>
      <c r="AA6828">
        <v>12.297880431257756</v>
      </c>
      <c r="AB6828">
        <v>5.2564500173794562</v>
      </c>
      <c r="AC6828">
        <v>5.6497479073516903</v>
      </c>
      <c r="AD6828">
        <v>0</v>
      </c>
      <c r="AE6828">
        <v>61.976407326501388</v>
      </c>
    </row>
    <row r="6829" spans="1:31" x14ac:dyDescent="0.25">
      <c r="A6829">
        <v>1821680</v>
      </c>
      <c r="B6829">
        <v>1</v>
      </c>
      <c r="C6829" t="s">
        <v>80</v>
      </c>
      <c r="D6829" t="s">
        <v>86</v>
      </c>
      <c r="E6829" t="s">
        <v>291</v>
      </c>
      <c r="F6829" t="s">
        <v>19628</v>
      </c>
      <c r="G6829" t="s">
        <v>1943</v>
      </c>
      <c r="H6829" t="s">
        <v>134</v>
      </c>
      <c r="I6829" t="s">
        <v>135</v>
      </c>
      <c r="J6829" t="s">
        <v>136</v>
      </c>
      <c r="K6829" t="s">
        <v>137</v>
      </c>
      <c r="L6829" t="s">
        <v>19629</v>
      </c>
      <c r="M6829" t="s">
        <v>19630</v>
      </c>
      <c r="N6829">
        <v>2.4333333330000002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58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34.572071889535806</v>
      </c>
      <c r="AC6829">
        <v>0</v>
      </c>
      <c r="AD6829">
        <v>0</v>
      </c>
      <c r="AE6829">
        <v>34.572071889535806</v>
      </c>
    </row>
    <row r="6830" spans="1:31" x14ac:dyDescent="0.25">
      <c r="A6830">
        <v>1821860</v>
      </c>
      <c r="B6830">
        <v>1</v>
      </c>
      <c r="C6830" t="s">
        <v>81</v>
      </c>
      <c r="D6830" t="s">
        <v>123</v>
      </c>
      <c r="E6830" t="s">
        <v>131</v>
      </c>
      <c r="F6830" t="s">
        <v>19631</v>
      </c>
      <c r="G6830" t="s">
        <v>133</v>
      </c>
      <c r="H6830" t="s">
        <v>134</v>
      </c>
      <c r="I6830" t="s">
        <v>135</v>
      </c>
      <c r="J6830" t="s">
        <v>136</v>
      </c>
      <c r="K6830" t="s">
        <v>137</v>
      </c>
      <c r="L6830" t="s">
        <v>19632</v>
      </c>
      <c r="M6830" t="s">
        <v>19633</v>
      </c>
      <c r="N6830">
        <v>11.695277776999999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4.6351461458666536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4.6351461458666536</v>
      </c>
    </row>
    <row r="6831" spans="1:31" x14ac:dyDescent="0.25">
      <c r="A6831">
        <v>1822215</v>
      </c>
      <c r="B6831">
        <v>1</v>
      </c>
      <c r="C6831" t="s">
        <v>80</v>
      </c>
      <c r="D6831" t="s">
        <v>106</v>
      </c>
      <c r="E6831" t="s">
        <v>140</v>
      </c>
      <c r="F6831" t="s">
        <v>19634</v>
      </c>
      <c r="G6831" t="s">
        <v>7569</v>
      </c>
      <c r="H6831" t="s">
        <v>143</v>
      </c>
      <c r="I6831" t="s">
        <v>135</v>
      </c>
      <c r="J6831" t="s">
        <v>136</v>
      </c>
      <c r="K6831" t="s">
        <v>137</v>
      </c>
      <c r="L6831" t="s">
        <v>19635</v>
      </c>
      <c r="M6831" t="s">
        <v>19636</v>
      </c>
      <c r="N6831">
        <v>2.3830555549999999</v>
      </c>
      <c r="O6831">
        <v>0</v>
      </c>
      <c r="P6831">
        <v>411</v>
      </c>
      <c r="Q6831">
        <v>6</v>
      </c>
      <c r="R6831">
        <v>98</v>
      </c>
      <c r="S6831">
        <v>5</v>
      </c>
      <c r="T6831">
        <v>111</v>
      </c>
      <c r="U6831">
        <v>0</v>
      </c>
      <c r="V6831">
        <v>0</v>
      </c>
      <c r="W6831">
        <v>0</v>
      </c>
      <c r="X6831">
        <v>292.89271875137763</v>
      </c>
      <c r="Y6831">
        <v>47.963059543251305</v>
      </c>
      <c r="Z6831">
        <v>137.28147508401972</v>
      </c>
      <c r="AA6831">
        <v>86.602122022870162</v>
      </c>
      <c r="AB6831">
        <v>118.52708157762288</v>
      </c>
      <c r="AC6831">
        <v>0</v>
      </c>
      <c r="AD6831">
        <v>0</v>
      </c>
      <c r="AE6831">
        <v>683.26645697914171</v>
      </c>
    </row>
    <row r="6832" spans="1:31" x14ac:dyDescent="0.25">
      <c r="A6832">
        <v>1821657</v>
      </c>
      <c r="B6832">
        <v>1</v>
      </c>
      <c r="C6832" t="s">
        <v>80</v>
      </c>
      <c r="D6832" t="s">
        <v>88</v>
      </c>
      <c r="E6832" t="s">
        <v>131</v>
      </c>
      <c r="F6832" t="s">
        <v>19637</v>
      </c>
      <c r="G6832" t="s">
        <v>209</v>
      </c>
      <c r="H6832" t="s">
        <v>134</v>
      </c>
      <c r="I6832" t="s">
        <v>135</v>
      </c>
      <c r="J6832" t="s">
        <v>136</v>
      </c>
      <c r="K6832" t="s">
        <v>137</v>
      </c>
      <c r="L6832" t="s">
        <v>19638</v>
      </c>
      <c r="M6832" t="s">
        <v>19639</v>
      </c>
      <c r="N6832">
        <v>1.102777777</v>
      </c>
      <c r="O6832">
        <v>0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0.20122478671413557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0.20122478671413557</v>
      </c>
    </row>
    <row r="6833" spans="1:31" x14ac:dyDescent="0.25">
      <c r="A6833">
        <v>1821966</v>
      </c>
      <c r="B6833">
        <v>1</v>
      </c>
      <c r="C6833" t="s">
        <v>80</v>
      </c>
      <c r="D6833" t="s">
        <v>104</v>
      </c>
      <c r="E6833" t="s">
        <v>131</v>
      </c>
      <c r="F6833" t="s">
        <v>19640</v>
      </c>
      <c r="G6833" t="s">
        <v>231</v>
      </c>
      <c r="H6833" t="s">
        <v>134</v>
      </c>
      <c r="I6833" t="s">
        <v>135</v>
      </c>
      <c r="J6833" t="s">
        <v>136</v>
      </c>
      <c r="K6833" t="s">
        <v>137</v>
      </c>
      <c r="L6833" t="s">
        <v>19641</v>
      </c>
      <c r="M6833" t="s">
        <v>19642</v>
      </c>
      <c r="N6833">
        <v>1.7283333329999999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1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</row>
    <row r="6834" spans="1:31" x14ac:dyDescent="0.25">
      <c r="A6834">
        <v>1821720</v>
      </c>
      <c r="B6834">
        <v>1</v>
      </c>
      <c r="C6834" t="s">
        <v>81</v>
      </c>
      <c r="D6834" t="s">
        <v>118</v>
      </c>
      <c r="E6834" t="s">
        <v>131</v>
      </c>
      <c r="F6834" t="s">
        <v>19643</v>
      </c>
      <c r="G6834" t="s">
        <v>133</v>
      </c>
      <c r="H6834" t="s">
        <v>134</v>
      </c>
      <c r="I6834" t="s">
        <v>135</v>
      </c>
      <c r="J6834" t="s">
        <v>136</v>
      </c>
      <c r="K6834" t="s">
        <v>137</v>
      </c>
      <c r="L6834" t="s">
        <v>19644</v>
      </c>
      <c r="M6834" t="s">
        <v>19645</v>
      </c>
      <c r="N6834">
        <v>3.1913888880000001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1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2.31138625187539</v>
      </c>
      <c r="AC6834">
        <v>0</v>
      </c>
      <c r="AD6834">
        <v>0</v>
      </c>
      <c r="AE6834">
        <v>2.31138625187539</v>
      </c>
    </row>
    <row r="6835" spans="1:31" x14ac:dyDescent="0.25">
      <c r="A6835">
        <v>1822112</v>
      </c>
      <c r="B6835">
        <v>1</v>
      </c>
      <c r="C6835" t="s">
        <v>80</v>
      </c>
      <c r="D6835" t="s">
        <v>92</v>
      </c>
      <c r="E6835" t="s">
        <v>131</v>
      </c>
      <c r="F6835" t="s">
        <v>19646</v>
      </c>
      <c r="G6835" t="s">
        <v>133</v>
      </c>
      <c r="H6835" t="s">
        <v>134</v>
      </c>
      <c r="I6835" t="s">
        <v>135</v>
      </c>
      <c r="J6835" t="s">
        <v>136</v>
      </c>
      <c r="K6835" t="s">
        <v>137</v>
      </c>
      <c r="L6835" t="s">
        <v>19647</v>
      </c>
      <c r="M6835" t="s">
        <v>19648</v>
      </c>
      <c r="N6835">
        <v>1.7852777769999999</v>
      </c>
      <c r="O6835">
        <v>0</v>
      </c>
      <c r="P6835">
        <v>2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0.50252922915678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0.50252922915678</v>
      </c>
    </row>
    <row r="6836" spans="1:31" x14ac:dyDescent="0.25">
      <c r="A6836">
        <v>1822158</v>
      </c>
      <c r="B6836">
        <v>1</v>
      </c>
      <c r="C6836" t="s">
        <v>81</v>
      </c>
      <c r="D6836" t="s">
        <v>112</v>
      </c>
      <c r="E6836" t="s">
        <v>176</v>
      </c>
      <c r="F6836" t="s">
        <v>13954</v>
      </c>
      <c r="G6836" t="s">
        <v>142</v>
      </c>
      <c r="H6836" t="s">
        <v>143</v>
      </c>
      <c r="I6836" t="s">
        <v>135</v>
      </c>
      <c r="J6836" t="s">
        <v>136</v>
      </c>
      <c r="K6836" t="s">
        <v>137</v>
      </c>
      <c r="L6836" t="s">
        <v>19649</v>
      </c>
      <c r="M6836" t="s">
        <v>19650</v>
      </c>
      <c r="N6836">
        <v>0.86916666600000003</v>
      </c>
      <c r="O6836">
        <v>0</v>
      </c>
      <c r="P6836">
        <v>828</v>
      </c>
      <c r="Q6836">
        <v>2</v>
      </c>
      <c r="R6836">
        <v>57</v>
      </c>
      <c r="S6836">
        <v>4</v>
      </c>
      <c r="T6836">
        <v>28</v>
      </c>
      <c r="U6836">
        <v>0</v>
      </c>
      <c r="V6836">
        <v>0</v>
      </c>
      <c r="W6836">
        <v>0</v>
      </c>
      <c r="X6836">
        <v>60.189626608260014</v>
      </c>
      <c r="Y6836">
        <v>11.834364118463974</v>
      </c>
      <c r="Z6836">
        <v>6.5389632275602532</v>
      </c>
      <c r="AA6836">
        <v>7.7383856813922396</v>
      </c>
      <c r="AB6836">
        <v>7.1478098780606292</v>
      </c>
      <c r="AC6836">
        <v>0</v>
      </c>
      <c r="AD6836">
        <v>0</v>
      </c>
      <c r="AE6836">
        <v>93.449149513737112</v>
      </c>
    </row>
    <row r="6837" spans="1:31" x14ac:dyDescent="0.25">
      <c r="A6837">
        <v>1821949</v>
      </c>
      <c r="B6837">
        <v>1</v>
      </c>
      <c r="C6837" t="s">
        <v>81</v>
      </c>
      <c r="D6837" t="s">
        <v>121</v>
      </c>
      <c r="E6837" t="s">
        <v>193</v>
      </c>
      <c r="F6837" t="s">
        <v>19651</v>
      </c>
      <c r="G6837" t="s">
        <v>235</v>
      </c>
      <c r="H6837" t="s">
        <v>134</v>
      </c>
      <c r="I6837" t="s">
        <v>135</v>
      </c>
      <c r="J6837" t="s">
        <v>136</v>
      </c>
      <c r="K6837" t="s">
        <v>137</v>
      </c>
      <c r="L6837" t="s">
        <v>19652</v>
      </c>
      <c r="M6837" t="s">
        <v>19653</v>
      </c>
      <c r="N6837">
        <v>0.71527777699999995</v>
      </c>
      <c r="O6837">
        <v>0</v>
      </c>
      <c r="P6837">
        <v>8</v>
      </c>
      <c r="Q6837">
        <v>0</v>
      </c>
      <c r="R6837">
        <v>5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0.96083353250324999</v>
      </c>
      <c r="Y6837">
        <v>0</v>
      </c>
      <c r="Z6837">
        <v>0.7466384466554592</v>
      </c>
      <c r="AA6837">
        <v>0</v>
      </c>
      <c r="AB6837">
        <v>0</v>
      </c>
      <c r="AC6837">
        <v>0</v>
      </c>
      <c r="AD6837">
        <v>0</v>
      </c>
      <c r="AE6837">
        <v>1.7074719791587092</v>
      </c>
    </row>
    <row r="6838" spans="1:31" x14ac:dyDescent="0.25">
      <c r="A6838">
        <v>1821780</v>
      </c>
      <c r="B6838">
        <v>1</v>
      </c>
      <c r="C6838" t="s">
        <v>80</v>
      </c>
      <c r="D6838" t="s">
        <v>90</v>
      </c>
      <c r="E6838" t="s">
        <v>131</v>
      </c>
      <c r="F6838" t="s">
        <v>19654</v>
      </c>
      <c r="G6838" t="s">
        <v>231</v>
      </c>
      <c r="H6838" t="s">
        <v>134</v>
      </c>
      <c r="I6838" t="s">
        <v>135</v>
      </c>
      <c r="J6838" t="s">
        <v>136</v>
      </c>
      <c r="K6838" t="s">
        <v>137</v>
      </c>
      <c r="L6838" t="s">
        <v>19655</v>
      </c>
      <c r="M6838" t="s">
        <v>19656</v>
      </c>
      <c r="N6838">
        <v>7.3513888879999998</v>
      </c>
      <c r="O6838">
        <v>0</v>
      </c>
      <c r="P6838">
        <v>3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7.6272440869528566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7.6272440869528566</v>
      </c>
    </row>
    <row r="6839" spans="1:31" x14ac:dyDescent="0.25">
      <c r="A6839">
        <v>1821923</v>
      </c>
      <c r="B6839">
        <v>1</v>
      </c>
      <c r="C6839" t="s">
        <v>80</v>
      </c>
      <c r="D6839" t="s">
        <v>83</v>
      </c>
      <c r="E6839" t="s">
        <v>193</v>
      </c>
      <c r="F6839" t="s">
        <v>19657</v>
      </c>
      <c r="G6839" t="s">
        <v>1943</v>
      </c>
      <c r="H6839" t="s">
        <v>134</v>
      </c>
      <c r="I6839" t="s">
        <v>135</v>
      </c>
      <c r="J6839" t="s">
        <v>136</v>
      </c>
      <c r="K6839" t="s">
        <v>137</v>
      </c>
      <c r="L6839" t="s">
        <v>19658</v>
      </c>
      <c r="M6839" t="s">
        <v>19659</v>
      </c>
      <c r="N6839">
        <v>1.7127777769999999</v>
      </c>
      <c r="O6839">
        <v>0</v>
      </c>
      <c r="P6839">
        <v>173</v>
      </c>
      <c r="Q6839">
        <v>0</v>
      </c>
      <c r="R6839">
        <v>0</v>
      </c>
      <c r="S6839">
        <v>0</v>
      </c>
      <c r="T6839">
        <v>27</v>
      </c>
      <c r="U6839">
        <v>0</v>
      </c>
      <c r="V6839">
        <v>0</v>
      </c>
      <c r="W6839">
        <v>0</v>
      </c>
      <c r="X6839">
        <v>81.948834199921009</v>
      </c>
      <c r="Y6839">
        <v>0</v>
      </c>
      <c r="Z6839">
        <v>0</v>
      </c>
      <c r="AA6839">
        <v>0</v>
      </c>
      <c r="AB6839">
        <v>37.719660166810243</v>
      </c>
      <c r="AC6839">
        <v>0</v>
      </c>
      <c r="AD6839">
        <v>0</v>
      </c>
      <c r="AE6839">
        <v>119.66849436673125</v>
      </c>
    </row>
    <row r="6840" spans="1:31" x14ac:dyDescent="0.25">
      <c r="A6840">
        <v>1821694</v>
      </c>
      <c r="B6840">
        <v>1</v>
      </c>
      <c r="C6840" t="s">
        <v>81</v>
      </c>
      <c r="D6840" t="s">
        <v>127</v>
      </c>
      <c r="E6840" t="s">
        <v>140</v>
      </c>
      <c r="F6840" t="s">
        <v>19660</v>
      </c>
      <c r="G6840" t="s">
        <v>3018</v>
      </c>
      <c r="H6840" t="s">
        <v>143</v>
      </c>
      <c r="I6840" t="s">
        <v>135</v>
      </c>
      <c r="J6840" t="s">
        <v>136</v>
      </c>
      <c r="K6840" t="s">
        <v>137</v>
      </c>
      <c r="L6840" t="s">
        <v>19661</v>
      </c>
      <c r="M6840" t="s">
        <v>19662</v>
      </c>
      <c r="N6840">
        <v>2.0625</v>
      </c>
      <c r="O6840">
        <v>0</v>
      </c>
      <c r="P6840">
        <v>3</v>
      </c>
      <c r="Q6840">
        <v>35</v>
      </c>
      <c r="R6840">
        <v>32</v>
      </c>
      <c r="S6840">
        <v>1</v>
      </c>
      <c r="T6840">
        <v>0</v>
      </c>
      <c r="U6840">
        <v>0</v>
      </c>
      <c r="V6840">
        <v>0</v>
      </c>
      <c r="W6840">
        <v>0</v>
      </c>
      <c r="X6840">
        <v>0.98207258864735858</v>
      </c>
      <c r="Y6840">
        <v>24.239322282095088</v>
      </c>
      <c r="Z6840">
        <v>25.860559979295338</v>
      </c>
      <c r="AA6840">
        <v>4.0182481392195086</v>
      </c>
      <c r="AB6840">
        <v>0</v>
      </c>
      <c r="AC6840">
        <v>0</v>
      </c>
      <c r="AD6840">
        <v>0</v>
      </c>
      <c r="AE6840">
        <v>55.100202989257298</v>
      </c>
    </row>
    <row r="6841" spans="1:31" x14ac:dyDescent="0.25">
      <c r="A6841">
        <v>1822278</v>
      </c>
      <c r="B6841">
        <v>1</v>
      </c>
      <c r="C6841" t="s">
        <v>81</v>
      </c>
      <c r="D6841" t="s">
        <v>123</v>
      </c>
      <c r="E6841" t="s">
        <v>193</v>
      </c>
      <c r="F6841" t="s">
        <v>19663</v>
      </c>
      <c r="G6841" t="s">
        <v>235</v>
      </c>
      <c r="H6841" t="s">
        <v>134</v>
      </c>
      <c r="I6841" t="s">
        <v>135</v>
      </c>
      <c r="J6841" t="s">
        <v>136</v>
      </c>
      <c r="K6841" t="s">
        <v>137</v>
      </c>
      <c r="L6841" t="s">
        <v>19664</v>
      </c>
      <c r="M6841" t="s">
        <v>19665</v>
      </c>
      <c r="N6841">
        <v>0.95444444399999995</v>
      </c>
      <c r="O6841">
        <v>0</v>
      </c>
      <c r="P6841">
        <v>392</v>
      </c>
      <c r="Q6841">
        <v>0</v>
      </c>
      <c r="R6841">
        <v>0</v>
      </c>
      <c r="S6841">
        <v>0</v>
      </c>
      <c r="T6841">
        <v>21</v>
      </c>
      <c r="U6841">
        <v>0</v>
      </c>
      <c r="V6841">
        <v>0</v>
      </c>
      <c r="W6841">
        <v>0</v>
      </c>
      <c r="X6841">
        <v>65.619041041973816</v>
      </c>
      <c r="Y6841">
        <v>0</v>
      </c>
      <c r="Z6841">
        <v>0</v>
      </c>
      <c r="AA6841">
        <v>0</v>
      </c>
      <c r="AB6841">
        <v>5.6609847756207516</v>
      </c>
      <c r="AC6841">
        <v>0</v>
      </c>
      <c r="AD6841">
        <v>0</v>
      </c>
      <c r="AE6841">
        <v>71.280025817594563</v>
      </c>
    </row>
    <row r="6842" spans="1:31" x14ac:dyDescent="0.25">
      <c r="A6842">
        <v>1822029</v>
      </c>
      <c r="B6842">
        <v>1</v>
      </c>
      <c r="C6842" t="s">
        <v>80</v>
      </c>
      <c r="D6842" t="s">
        <v>100</v>
      </c>
      <c r="E6842" t="s">
        <v>131</v>
      </c>
      <c r="F6842" t="s">
        <v>19666</v>
      </c>
      <c r="G6842" t="s">
        <v>231</v>
      </c>
      <c r="H6842" t="s">
        <v>134</v>
      </c>
      <c r="I6842" t="s">
        <v>135</v>
      </c>
      <c r="J6842" t="s">
        <v>136</v>
      </c>
      <c r="K6842" t="s">
        <v>137</v>
      </c>
      <c r="L6842" t="s">
        <v>19667</v>
      </c>
      <c r="M6842" t="s">
        <v>19668</v>
      </c>
      <c r="N6842">
        <v>1.9694444440000001</v>
      </c>
      <c r="O6842">
        <v>0</v>
      </c>
      <c r="P6842">
        <v>1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0.17776802888414997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0.17776802888414997</v>
      </c>
    </row>
    <row r="6843" spans="1:31" x14ac:dyDescent="0.25">
      <c r="A6843">
        <v>1821723</v>
      </c>
      <c r="B6843">
        <v>1</v>
      </c>
      <c r="C6843" t="s">
        <v>81</v>
      </c>
      <c r="D6843" t="s">
        <v>115</v>
      </c>
      <c r="E6843" t="s">
        <v>146</v>
      </c>
      <c r="F6843" t="s">
        <v>19669</v>
      </c>
      <c r="G6843" t="s">
        <v>256</v>
      </c>
      <c r="H6843" t="s">
        <v>143</v>
      </c>
      <c r="I6843" t="s">
        <v>135</v>
      </c>
      <c r="J6843" t="s">
        <v>136</v>
      </c>
      <c r="K6843" t="s">
        <v>159</v>
      </c>
      <c r="L6843" t="s">
        <v>19670</v>
      </c>
      <c r="M6843" t="s">
        <v>19410</v>
      </c>
      <c r="N6843">
        <v>1.8833822220000001</v>
      </c>
      <c r="O6843">
        <v>0</v>
      </c>
      <c r="P6843">
        <v>355</v>
      </c>
      <c r="Q6843">
        <v>0</v>
      </c>
      <c r="R6843">
        <v>4</v>
      </c>
      <c r="S6843">
        <v>1</v>
      </c>
      <c r="T6843">
        <v>20</v>
      </c>
      <c r="U6843">
        <v>0</v>
      </c>
      <c r="V6843">
        <v>0</v>
      </c>
      <c r="W6843">
        <v>0</v>
      </c>
      <c r="X6843">
        <v>75.552389518406287</v>
      </c>
      <c r="Y6843">
        <v>0</v>
      </c>
      <c r="Z6843">
        <v>1.8629887065736397E-2</v>
      </c>
      <c r="AA6843">
        <v>2.1962055474844666</v>
      </c>
      <c r="AB6843">
        <v>6.6289926413534568</v>
      </c>
      <c r="AC6843">
        <v>0</v>
      </c>
      <c r="AD6843">
        <v>0</v>
      </c>
      <c r="AE6843">
        <v>84.39621759430996</v>
      </c>
    </row>
    <row r="6844" spans="1:31" x14ac:dyDescent="0.25">
      <c r="A6844">
        <v>1822247</v>
      </c>
      <c r="B6844">
        <v>1</v>
      </c>
      <c r="C6844" t="s">
        <v>81</v>
      </c>
      <c r="D6844" t="s">
        <v>112</v>
      </c>
      <c r="E6844" t="s">
        <v>193</v>
      </c>
      <c r="F6844" t="s">
        <v>3585</v>
      </c>
      <c r="G6844" t="s">
        <v>148</v>
      </c>
      <c r="H6844" t="s">
        <v>134</v>
      </c>
      <c r="I6844" t="s">
        <v>135</v>
      </c>
      <c r="J6844" t="s">
        <v>3</v>
      </c>
      <c r="K6844" t="s">
        <v>137</v>
      </c>
      <c r="L6844" t="s">
        <v>19671</v>
      </c>
      <c r="M6844" t="s">
        <v>19672</v>
      </c>
      <c r="N6844">
        <v>1.9952777770000001</v>
      </c>
      <c r="O6844">
        <v>0</v>
      </c>
      <c r="P6844">
        <v>185</v>
      </c>
      <c r="Q6844">
        <v>0</v>
      </c>
      <c r="R6844">
        <v>10</v>
      </c>
      <c r="S6844">
        <v>0</v>
      </c>
      <c r="T6844">
        <v>5</v>
      </c>
      <c r="U6844">
        <v>0</v>
      </c>
      <c r="V6844">
        <v>0</v>
      </c>
      <c r="W6844">
        <v>0</v>
      </c>
      <c r="X6844">
        <v>84.800027213607734</v>
      </c>
      <c r="Y6844">
        <v>0</v>
      </c>
      <c r="Z6844">
        <v>0.6747795316087225</v>
      </c>
      <c r="AA6844">
        <v>0</v>
      </c>
      <c r="AB6844">
        <v>5.5592158965083742</v>
      </c>
      <c r="AC6844">
        <v>0</v>
      </c>
      <c r="AD6844">
        <v>0</v>
      </c>
      <c r="AE6844">
        <v>91.034022641724832</v>
      </c>
    </row>
    <row r="6845" spans="1:31" x14ac:dyDescent="0.25">
      <c r="A6845">
        <v>1822101</v>
      </c>
      <c r="B6845">
        <v>1</v>
      </c>
      <c r="C6845" t="s">
        <v>80</v>
      </c>
      <c r="D6845" t="s">
        <v>107</v>
      </c>
      <c r="E6845" t="s">
        <v>193</v>
      </c>
      <c r="F6845" t="s">
        <v>19673</v>
      </c>
      <c r="G6845" t="s">
        <v>373</v>
      </c>
      <c r="H6845" t="s">
        <v>134</v>
      </c>
      <c r="I6845" t="s">
        <v>135</v>
      </c>
      <c r="J6845" t="s">
        <v>136</v>
      </c>
      <c r="K6845" t="s">
        <v>137</v>
      </c>
      <c r="L6845" t="s">
        <v>19674</v>
      </c>
      <c r="M6845" t="s">
        <v>19675</v>
      </c>
      <c r="N6845">
        <v>4.4986111109999998</v>
      </c>
      <c r="O6845">
        <v>0</v>
      </c>
      <c r="P6845">
        <v>19</v>
      </c>
      <c r="Q6845">
        <v>0</v>
      </c>
      <c r="R6845">
        <v>0</v>
      </c>
      <c r="S6845">
        <v>0</v>
      </c>
      <c r="T6845">
        <v>6</v>
      </c>
      <c r="U6845">
        <v>0</v>
      </c>
      <c r="V6845">
        <v>0</v>
      </c>
      <c r="W6845">
        <v>0</v>
      </c>
      <c r="X6845">
        <v>13.892873704935544</v>
      </c>
      <c r="Y6845">
        <v>0</v>
      </c>
      <c r="Z6845">
        <v>0</v>
      </c>
      <c r="AA6845">
        <v>0</v>
      </c>
      <c r="AB6845">
        <v>7.6871307441137455</v>
      </c>
      <c r="AC6845">
        <v>0</v>
      </c>
      <c r="AD6845">
        <v>0</v>
      </c>
      <c r="AE6845">
        <v>21.580004449049291</v>
      </c>
    </row>
    <row r="6846" spans="1:31" x14ac:dyDescent="0.25">
      <c r="A6846">
        <v>1821769</v>
      </c>
      <c r="B6846">
        <v>1</v>
      </c>
      <c r="C6846" t="s">
        <v>80</v>
      </c>
      <c r="D6846" t="s">
        <v>107</v>
      </c>
      <c r="E6846" t="s">
        <v>131</v>
      </c>
      <c r="F6846" t="s">
        <v>19676</v>
      </c>
      <c r="G6846" t="s">
        <v>148</v>
      </c>
      <c r="H6846" t="s">
        <v>134</v>
      </c>
      <c r="I6846" t="s">
        <v>135</v>
      </c>
      <c r="J6846" t="s">
        <v>136</v>
      </c>
      <c r="K6846" t="s">
        <v>137</v>
      </c>
      <c r="L6846" t="s">
        <v>19677</v>
      </c>
      <c r="M6846" t="s">
        <v>19678</v>
      </c>
      <c r="N6846">
        <v>5.6402777769999997</v>
      </c>
      <c r="O6846">
        <v>0</v>
      </c>
      <c r="P6846">
        <v>7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4.1264277605123336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4.1264277605123336</v>
      </c>
    </row>
    <row r="6847" spans="1:31" x14ac:dyDescent="0.25">
      <c r="A6847">
        <v>1822124</v>
      </c>
      <c r="B6847">
        <v>1</v>
      </c>
      <c r="C6847" t="s">
        <v>80</v>
      </c>
      <c r="D6847" t="s">
        <v>95</v>
      </c>
      <c r="E6847" t="s">
        <v>131</v>
      </c>
      <c r="F6847" t="s">
        <v>19679</v>
      </c>
      <c r="G6847" t="s">
        <v>231</v>
      </c>
      <c r="H6847" t="s">
        <v>134</v>
      </c>
      <c r="I6847" t="s">
        <v>135</v>
      </c>
      <c r="J6847" t="s">
        <v>136</v>
      </c>
      <c r="K6847" t="s">
        <v>137</v>
      </c>
      <c r="L6847" t="s">
        <v>19680</v>
      </c>
      <c r="M6847" t="s">
        <v>19681</v>
      </c>
      <c r="N6847">
        <v>4.2641666660000004</v>
      </c>
      <c r="O6847">
        <v>0</v>
      </c>
      <c r="P6847">
        <v>1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6.4929134497057506E-2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6.4929134497057506E-2</v>
      </c>
    </row>
    <row r="6848" spans="1:31" x14ac:dyDescent="0.25">
      <c r="A6848">
        <v>1821706</v>
      </c>
      <c r="B6848">
        <v>1</v>
      </c>
      <c r="C6848" t="s">
        <v>81</v>
      </c>
      <c r="D6848" t="s">
        <v>113</v>
      </c>
      <c r="E6848" t="s">
        <v>176</v>
      </c>
      <c r="F6848" t="s">
        <v>19682</v>
      </c>
      <c r="G6848" t="s">
        <v>263</v>
      </c>
      <c r="H6848" t="s">
        <v>143</v>
      </c>
      <c r="I6848" t="s">
        <v>135</v>
      </c>
      <c r="J6848" t="s">
        <v>136</v>
      </c>
      <c r="K6848" t="s">
        <v>159</v>
      </c>
      <c r="L6848" t="s">
        <v>19683</v>
      </c>
      <c r="M6848" t="s">
        <v>19684</v>
      </c>
      <c r="N6848">
        <v>3.746020277</v>
      </c>
      <c r="O6848">
        <v>2</v>
      </c>
      <c r="P6848">
        <v>920</v>
      </c>
      <c r="Q6848">
        <v>66</v>
      </c>
      <c r="R6848">
        <v>197</v>
      </c>
      <c r="S6848">
        <v>7</v>
      </c>
      <c r="T6848">
        <v>67</v>
      </c>
      <c r="U6848">
        <v>0</v>
      </c>
      <c r="V6848">
        <v>0</v>
      </c>
      <c r="W6848">
        <v>1.7698584291620751</v>
      </c>
      <c r="X6848">
        <v>660.67192296231622</v>
      </c>
      <c r="Y6848">
        <v>1862.1966873164652</v>
      </c>
      <c r="Z6848">
        <v>1666.6280769991351</v>
      </c>
      <c r="AA6848">
        <v>39.689629757484852</v>
      </c>
      <c r="AB6848">
        <v>144.97811674558</v>
      </c>
      <c r="AC6848">
        <v>0</v>
      </c>
      <c r="AD6848">
        <v>0</v>
      </c>
      <c r="AE6848">
        <v>4375.9342922101441</v>
      </c>
    </row>
    <row r="6849" spans="1:31" x14ac:dyDescent="0.25">
      <c r="A6849">
        <v>1822061</v>
      </c>
      <c r="B6849">
        <v>1</v>
      </c>
      <c r="C6849" t="s">
        <v>80</v>
      </c>
      <c r="D6849" t="s">
        <v>100</v>
      </c>
      <c r="E6849" t="s">
        <v>193</v>
      </c>
      <c r="F6849" t="s">
        <v>19685</v>
      </c>
      <c r="G6849" t="s">
        <v>235</v>
      </c>
      <c r="H6849" t="s">
        <v>134</v>
      </c>
      <c r="I6849" t="s">
        <v>135</v>
      </c>
      <c r="J6849" t="s">
        <v>136</v>
      </c>
      <c r="K6849" t="s">
        <v>137</v>
      </c>
      <c r="L6849" t="s">
        <v>19686</v>
      </c>
      <c r="M6849" t="s">
        <v>19687</v>
      </c>
      <c r="N6849">
        <v>1.259166666</v>
      </c>
      <c r="O6849">
        <v>0</v>
      </c>
      <c r="P6849">
        <v>7</v>
      </c>
      <c r="Q6849">
        <v>0</v>
      </c>
      <c r="R6849">
        <v>0</v>
      </c>
      <c r="S6849">
        <v>0</v>
      </c>
      <c r="T6849">
        <v>1</v>
      </c>
      <c r="U6849">
        <v>0</v>
      </c>
      <c r="V6849">
        <v>0</v>
      </c>
      <c r="W6849">
        <v>0</v>
      </c>
      <c r="X6849">
        <v>1.9318678055313632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1.9318678055313632</v>
      </c>
    </row>
    <row r="6850" spans="1:31" x14ac:dyDescent="0.25">
      <c r="A6850">
        <v>1822201</v>
      </c>
      <c r="B6850">
        <v>1</v>
      </c>
      <c r="C6850" t="s">
        <v>80</v>
      </c>
      <c r="D6850" t="s">
        <v>85</v>
      </c>
      <c r="E6850" t="s">
        <v>131</v>
      </c>
      <c r="F6850" t="s">
        <v>19688</v>
      </c>
      <c r="G6850" t="s">
        <v>209</v>
      </c>
      <c r="H6850" t="s">
        <v>134</v>
      </c>
      <c r="I6850" t="s">
        <v>135</v>
      </c>
      <c r="J6850" t="s">
        <v>136</v>
      </c>
      <c r="K6850" t="s">
        <v>137</v>
      </c>
      <c r="L6850" t="s">
        <v>19689</v>
      </c>
      <c r="M6850" t="s">
        <v>19690</v>
      </c>
      <c r="N6850">
        <v>2.3163888880000001</v>
      </c>
      <c r="O6850">
        <v>0</v>
      </c>
      <c r="P6850">
        <v>15</v>
      </c>
      <c r="Q6850">
        <v>0</v>
      </c>
      <c r="R6850">
        <v>0</v>
      </c>
      <c r="S6850">
        <v>0</v>
      </c>
      <c r="T6850">
        <v>2</v>
      </c>
      <c r="U6850">
        <v>0</v>
      </c>
      <c r="V6850">
        <v>0</v>
      </c>
      <c r="W6850">
        <v>0</v>
      </c>
      <c r="X6850">
        <v>11.26185912950014</v>
      </c>
      <c r="Y6850">
        <v>0</v>
      </c>
      <c r="Z6850">
        <v>0</v>
      </c>
      <c r="AA6850">
        <v>0</v>
      </c>
      <c r="AB6850">
        <v>2.6923448891780852</v>
      </c>
      <c r="AC6850">
        <v>0</v>
      </c>
      <c r="AD6850">
        <v>0</v>
      </c>
      <c r="AE6850">
        <v>13.954204018678226</v>
      </c>
    </row>
    <row r="6851" spans="1:31" x14ac:dyDescent="0.25">
      <c r="A6851">
        <v>1822207</v>
      </c>
      <c r="B6851">
        <v>1</v>
      </c>
      <c r="C6851" t="s">
        <v>81</v>
      </c>
      <c r="D6851" t="s">
        <v>119</v>
      </c>
      <c r="E6851" t="s">
        <v>193</v>
      </c>
      <c r="F6851" t="s">
        <v>11436</v>
      </c>
      <c r="G6851" t="s">
        <v>447</v>
      </c>
      <c r="H6851" t="s">
        <v>134</v>
      </c>
      <c r="I6851" t="s">
        <v>135</v>
      </c>
      <c r="J6851" t="s">
        <v>136</v>
      </c>
      <c r="K6851" t="s">
        <v>137</v>
      </c>
      <c r="L6851" t="s">
        <v>19691</v>
      </c>
      <c r="M6851" t="s">
        <v>19692</v>
      </c>
      <c r="N6851">
        <v>2.286944444</v>
      </c>
      <c r="O6851">
        <v>0</v>
      </c>
      <c r="P6851">
        <v>12</v>
      </c>
      <c r="Q6851">
        <v>0</v>
      </c>
      <c r="R6851">
        <v>7</v>
      </c>
      <c r="S6851">
        <v>0</v>
      </c>
      <c r="T6851">
        <v>1</v>
      </c>
      <c r="U6851">
        <v>0</v>
      </c>
      <c r="V6851">
        <v>0</v>
      </c>
      <c r="W6851">
        <v>0</v>
      </c>
      <c r="X6851">
        <v>2.1551559540991847</v>
      </c>
      <c r="Y6851">
        <v>0</v>
      </c>
      <c r="Z6851">
        <v>1.092247076938778</v>
      </c>
      <c r="AA6851">
        <v>0</v>
      </c>
      <c r="AB6851">
        <v>2.2405820437511332</v>
      </c>
      <c r="AC6851">
        <v>0</v>
      </c>
      <c r="AD6851">
        <v>0</v>
      </c>
      <c r="AE6851">
        <v>5.4879850747890959</v>
      </c>
    </row>
    <row r="6852" spans="1:31" x14ac:dyDescent="0.25">
      <c r="A6852">
        <v>1822161</v>
      </c>
      <c r="B6852">
        <v>1</v>
      </c>
      <c r="C6852" t="s">
        <v>80</v>
      </c>
      <c r="D6852" t="s">
        <v>90</v>
      </c>
      <c r="E6852" t="s">
        <v>131</v>
      </c>
      <c r="F6852" t="s">
        <v>19693</v>
      </c>
      <c r="G6852" t="s">
        <v>231</v>
      </c>
      <c r="H6852" t="s">
        <v>134</v>
      </c>
      <c r="I6852" t="s">
        <v>135</v>
      </c>
      <c r="J6852" t="s">
        <v>136</v>
      </c>
      <c r="K6852" t="s">
        <v>137</v>
      </c>
      <c r="L6852" t="s">
        <v>19694</v>
      </c>
      <c r="M6852" t="s">
        <v>19695</v>
      </c>
      <c r="N6852">
        <v>2.2347222219999998</v>
      </c>
      <c r="O6852">
        <v>0</v>
      </c>
      <c r="P6852">
        <v>2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1.6834135432194999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1.6834135432194999</v>
      </c>
    </row>
    <row r="6853" spans="1:31" x14ac:dyDescent="0.25">
      <c r="A6853">
        <v>1822187</v>
      </c>
      <c r="B6853">
        <v>1</v>
      </c>
      <c r="C6853" t="s">
        <v>80</v>
      </c>
      <c r="D6853" t="s">
        <v>92</v>
      </c>
      <c r="E6853" t="s">
        <v>140</v>
      </c>
      <c r="F6853" t="s">
        <v>19696</v>
      </c>
      <c r="G6853" t="s">
        <v>158</v>
      </c>
      <c r="H6853" t="s">
        <v>143</v>
      </c>
      <c r="I6853" t="s">
        <v>135</v>
      </c>
      <c r="J6853" t="s">
        <v>136</v>
      </c>
      <c r="K6853" t="s">
        <v>137</v>
      </c>
      <c r="L6853" t="s">
        <v>19697</v>
      </c>
      <c r="M6853" t="s">
        <v>19698</v>
      </c>
      <c r="N6853">
        <v>0.28333333300000002</v>
      </c>
      <c r="O6853">
        <v>0</v>
      </c>
      <c r="P6853">
        <v>2146</v>
      </c>
      <c r="Q6853">
        <v>0</v>
      </c>
      <c r="R6853">
        <v>3</v>
      </c>
      <c r="S6853">
        <v>3</v>
      </c>
      <c r="T6853">
        <v>63</v>
      </c>
      <c r="U6853">
        <v>1</v>
      </c>
      <c r="V6853">
        <v>4</v>
      </c>
      <c r="W6853">
        <v>0</v>
      </c>
      <c r="X6853">
        <v>89.685962958773288</v>
      </c>
      <c r="Y6853">
        <v>0</v>
      </c>
      <c r="Z6853">
        <v>0.15799174366878332</v>
      </c>
      <c r="AA6853">
        <v>6.6529870051410001</v>
      </c>
      <c r="AB6853">
        <v>13.202455389413053</v>
      </c>
      <c r="AC6853">
        <v>83.929862988887393</v>
      </c>
      <c r="AD6853">
        <v>0.56983592012551676</v>
      </c>
      <c r="AE6853">
        <v>194.19909600600903</v>
      </c>
    </row>
    <row r="6854" spans="1:31" x14ac:dyDescent="0.25">
      <c r="A6854">
        <v>1822118</v>
      </c>
      <c r="B6854">
        <v>1</v>
      </c>
      <c r="C6854" t="s">
        <v>80</v>
      </c>
      <c r="D6854" t="s">
        <v>89</v>
      </c>
      <c r="E6854" t="s">
        <v>131</v>
      </c>
      <c r="F6854" t="s">
        <v>19699</v>
      </c>
      <c r="G6854" t="s">
        <v>209</v>
      </c>
      <c r="H6854" t="s">
        <v>134</v>
      </c>
      <c r="I6854" t="s">
        <v>135</v>
      </c>
      <c r="J6854" t="s">
        <v>136</v>
      </c>
      <c r="K6854" t="s">
        <v>137</v>
      </c>
      <c r="L6854" t="s">
        <v>19700</v>
      </c>
      <c r="M6854" t="s">
        <v>19701</v>
      </c>
      <c r="N6854">
        <v>0.76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1.1409162057518401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1.1409162057518401</v>
      </c>
    </row>
    <row r="6855" spans="1:31" x14ac:dyDescent="0.25">
      <c r="A6855">
        <v>1822018</v>
      </c>
      <c r="B6855">
        <v>1</v>
      </c>
      <c r="C6855" t="s">
        <v>81</v>
      </c>
      <c r="D6855" t="s">
        <v>128</v>
      </c>
      <c r="E6855" t="s">
        <v>146</v>
      </c>
      <c r="F6855" t="s">
        <v>19702</v>
      </c>
      <c r="G6855" t="s">
        <v>142</v>
      </c>
      <c r="H6855" t="s">
        <v>143</v>
      </c>
      <c r="I6855" t="s">
        <v>135</v>
      </c>
      <c r="J6855" t="s">
        <v>136</v>
      </c>
      <c r="K6855" t="s">
        <v>137</v>
      </c>
      <c r="L6855" t="s">
        <v>19703</v>
      </c>
      <c r="M6855" t="s">
        <v>19704</v>
      </c>
      <c r="N6855">
        <v>1.122777777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178</v>
      </c>
      <c r="U6855">
        <v>1</v>
      </c>
      <c r="V6855">
        <v>11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133.71328362107519</v>
      </c>
      <c r="AC6855">
        <v>38.040835767472267</v>
      </c>
      <c r="AD6855">
        <v>249.46295451798932</v>
      </c>
      <c r="AE6855">
        <v>421.21707390653677</v>
      </c>
    </row>
    <row r="6856" spans="1:31" x14ac:dyDescent="0.25">
      <c r="A6856">
        <v>1821683</v>
      </c>
      <c r="B6856">
        <v>1</v>
      </c>
      <c r="C6856" t="s">
        <v>81</v>
      </c>
      <c r="D6856" t="s">
        <v>121</v>
      </c>
      <c r="E6856" t="s">
        <v>140</v>
      </c>
      <c r="F6856" t="s">
        <v>1310</v>
      </c>
      <c r="G6856" t="s">
        <v>142</v>
      </c>
      <c r="H6856" t="s">
        <v>143</v>
      </c>
      <c r="I6856" t="s">
        <v>135</v>
      </c>
      <c r="J6856" t="s">
        <v>136</v>
      </c>
      <c r="K6856" t="s">
        <v>137</v>
      </c>
      <c r="L6856" t="s">
        <v>19705</v>
      </c>
      <c r="M6856" t="s">
        <v>19706</v>
      </c>
      <c r="N6856">
        <v>0.77083333300000001</v>
      </c>
      <c r="O6856">
        <v>0</v>
      </c>
      <c r="P6856">
        <v>324</v>
      </c>
      <c r="Q6856">
        <v>1</v>
      </c>
      <c r="R6856">
        <v>29</v>
      </c>
      <c r="S6856">
        <v>0</v>
      </c>
      <c r="T6856">
        <v>26</v>
      </c>
      <c r="U6856">
        <v>0</v>
      </c>
      <c r="V6856">
        <v>0</v>
      </c>
      <c r="W6856">
        <v>0</v>
      </c>
      <c r="X6856">
        <v>22.631613521230289</v>
      </c>
      <c r="Y6856">
        <v>1.2443871909848336</v>
      </c>
      <c r="Z6856">
        <v>2.8693350256189998</v>
      </c>
      <c r="AA6856">
        <v>0</v>
      </c>
      <c r="AB6856">
        <v>15.051486280093775</v>
      </c>
      <c r="AC6856">
        <v>0</v>
      </c>
      <c r="AD6856">
        <v>0</v>
      </c>
      <c r="AE6856">
        <v>41.796822017927902</v>
      </c>
    </row>
    <row r="6857" spans="1:31" x14ac:dyDescent="0.25">
      <c r="A6857">
        <v>1822181</v>
      </c>
      <c r="B6857">
        <v>1</v>
      </c>
      <c r="C6857" t="s">
        <v>80</v>
      </c>
      <c r="D6857" t="s">
        <v>92</v>
      </c>
      <c r="E6857" t="s">
        <v>146</v>
      </c>
      <c r="F6857" t="s">
        <v>19707</v>
      </c>
      <c r="G6857" t="s">
        <v>170</v>
      </c>
      <c r="H6857" t="s">
        <v>143</v>
      </c>
      <c r="I6857" t="s">
        <v>135</v>
      </c>
      <c r="J6857" t="s">
        <v>136</v>
      </c>
      <c r="K6857" t="s">
        <v>137</v>
      </c>
      <c r="L6857" t="s">
        <v>19708</v>
      </c>
      <c r="M6857" t="s">
        <v>19709</v>
      </c>
      <c r="N6857">
        <v>0.830555555</v>
      </c>
      <c r="O6857">
        <v>0</v>
      </c>
      <c r="P6857">
        <v>125</v>
      </c>
      <c r="Q6857">
        <v>0</v>
      </c>
      <c r="R6857">
        <v>0</v>
      </c>
      <c r="S6857">
        <v>0</v>
      </c>
      <c r="T6857">
        <v>10</v>
      </c>
      <c r="U6857">
        <v>0</v>
      </c>
      <c r="V6857">
        <v>0</v>
      </c>
      <c r="W6857">
        <v>0</v>
      </c>
      <c r="X6857">
        <v>12.141008581711191</v>
      </c>
      <c r="Y6857">
        <v>0</v>
      </c>
      <c r="Z6857">
        <v>0</v>
      </c>
      <c r="AA6857">
        <v>0</v>
      </c>
      <c r="AB6857">
        <v>3.9568770871130092</v>
      </c>
      <c r="AC6857">
        <v>0</v>
      </c>
      <c r="AD6857">
        <v>0</v>
      </c>
      <c r="AE6857">
        <v>16.097885668824201</v>
      </c>
    </row>
    <row r="6858" spans="1:31" x14ac:dyDescent="0.25">
      <c r="A6858">
        <v>1821749</v>
      </c>
      <c r="B6858">
        <v>1</v>
      </c>
      <c r="C6858" t="s">
        <v>81</v>
      </c>
      <c r="D6858" t="s">
        <v>128</v>
      </c>
      <c r="E6858" t="s">
        <v>193</v>
      </c>
      <c r="F6858" t="s">
        <v>19710</v>
      </c>
      <c r="G6858" t="s">
        <v>256</v>
      </c>
      <c r="H6858" t="s">
        <v>134</v>
      </c>
      <c r="I6858" t="s">
        <v>135</v>
      </c>
      <c r="J6858" t="s">
        <v>136</v>
      </c>
      <c r="K6858" t="s">
        <v>159</v>
      </c>
      <c r="L6858" t="s">
        <v>19711</v>
      </c>
      <c r="M6858" t="s">
        <v>19712</v>
      </c>
      <c r="N6858">
        <v>7.2084369439999998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1.8302269166532568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1.8302269166532568</v>
      </c>
    </row>
    <row r="6859" spans="1:31" x14ac:dyDescent="0.25">
      <c r="A6859">
        <v>1822267</v>
      </c>
      <c r="B6859">
        <v>1</v>
      </c>
      <c r="C6859" t="s">
        <v>81</v>
      </c>
      <c r="D6859" t="s">
        <v>116</v>
      </c>
      <c r="E6859" t="s">
        <v>193</v>
      </c>
      <c r="F6859" t="s">
        <v>19713</v>
      </c>
      <c r="G6859" t="s">
        <v>235</v>
      </c>
      <c r="H6859" t="s">
        <v>134</v>
      </c>
      <c r="I6859" t="s">
        <v>135</v>
      </c>
      <c r="J6859" t="s">
        <v>136</v>
      </c>
      <c r="K6859" t="s">
        <v>137</v>
      </c>
      <c r="L6859" t="s">
        <v>19714</v>
      </c>
      <c r="M6859" t="s">
        <v>19390</v>
      </c>
      <c r="N6859">
        <v>0.43444444399999999</v>
      </c>
      <c r="O6859">
        <v>0</v>
      </c>
      <c r="P6859">
        <v>94</v>
      </c>
      <c r="Q6859">
        <v>0</v>
      </c>
      <c r="R6859">
        <v>5</v>
      </c>
      <c r="S6859">
        <v>0</v>
      </c>
      <c r="T6859">
        <v>7</v>
      </c>
      <c r="U6859">
        <v>0</v>
      </c>
      <c r="V6859">
        <v>0</v>
      </c>
      <c r="W6859">
        <v>0</v>
      </c>
      <c r="X6859">
        <v>7.0209968070925308</v>
      </c>
      <c r="Y6859">
        <v>0</v>
      </c>
      <c r="Z6859">
        <v>7.8609744305399992E-3</v>
      </c>
      <c r="AA6859">
        <v>0</v>
      </c>
      <c r="AB6859">
        <v>0.14552471861965779</v>
      </c>
      <c r="AC6859">
        <v>0</v>
      </c>
      <c r="AD6859">
        <v>0</v>
      </c>
      <c r="AE6859">
        <v>7.1743825001427286</v>
      </c>
    </row>
    <row r="6860" spans="1:31" x14ac:dyDescent="0.25">
      <c r="A6860">
        <v>1821726</v>
      </c>
      <c r="B6860">
        <v>1</v>
      </c>
      <c r="C6860" t="s">
        <v>80</v>
      </c>
      <c r="D6860" t="s">
        <v>84</v>
      </c>
      <c r="E6860" t="s">
        <v>131</v>
      </c>
      <c r="F6860" t="s">
        <v>19715</v>
      </c>
      <c r="G6860" t="s">
        <v>133</v>
      </c>
      <c r="H6860" t="s">
        <v>134</v>
      </c>
      <c r="I6860" t="s">
        <v>135</v>
      </c>
      <c r="J6860" t="s">
        <v>136</v>
      </c>
      <c r="K6860" t="s">
        <v>137</v>
      </c>
      <c r="L6860" t="s">
        <v>19716</v>
      </c>
      <c r="M6860" t="s">
        <v>19717</v>
      </c>
      <c r="N6860">
        <v>4.6275000000000004</v>
      </c>
      <c r="O6860">
        <v>0</v>
      </c>
      <c r="P6860">
        <v>3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1.9609213007905621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1.9609213007905621</v>
      </c>
    </row>
    <row r="6861" spans="1:31" x14ac:dyDescent="0.25">
      <c r="A6861">
        <v>1821872</v>
      </c>
      <c r="B6861">
        <v>1</v>
      </c>
      <c r="C6861" t="s">
        <v>80</v>
      </c>
      <c r="D6861" t="s">
        <v>83</v>
      </c>
      <c r="E6861" t="s">
        <v>131</v>
      </c>
      <c r="F6861" t="s">
        <v>19718</v>
      </c>
      <c r="G6861" t="s">
        <v>148</v>
      </c>
      <c r="H6861" t="s">
        <v>134</v>
      </c>
      <c r="I6861" t="s">
        <v>135</v>
      </c>
      <c r="J6861" t="s">
        <v>136</v>
      </c>
      <c r="K6861" t="s">
        <v>137</v>
      </c>
      <c r="L6861" t="s">
        <v>19719</v>
      </c>
      <c r="M6861" t="s">
        <v>19720</v>
      </c>
      <c r="N6861">
        <v>5.2622222220000001</v>
      </c>
      <c r="O6861">
        <v>0</v>
      </c>
      <c r="P6861">
        <v>3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1.8644810928107418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1.8644810928107418</v>
      </c>
    </row>
    <row r="6862" spans="1:31" x14ac:dyDescent="0.25">
      <c r="A6862">
        <v>1822098</v>
      </c>
      <c r="B6862">
        <v>1</v>
      </c>
      <c r="C6862" t="s">
        <v>81</v>
      </c>
      <c r="D6862" t="s">
        <v>112</v>
      </c>
      <c r="E6862" t="s">
        <v>146</v>
      </c>
      <c r="F6862" t="s">
        <v>19721</v>
      </c>
      <c r="G6862" t="s">
        <v>170</v>
      </c>
      <c r="H6862" t="s">
        <v>143</v>
      </c>
      <c r="I6862" t="s">
        <v>135</v>
      </c>
      <c r="J6862" t="s">
        <v>136</v>
      </c>
      <c r="K6862" t="s">
        <v>137</v>
      </c>
      <c r="L6862" t="s">
        <v>19722</v>
      </c>
      <c r="M6862" t="s">
        <v>19723</v>
      </c>
      <c r="N6862">
        <v>2.2355555549999999</v>
      </c>
      <c r="O6862">
        <v>0</v>
      </c>
      <c r="P6862">
        <v>209</v>
      </c>
      <c r="Q6862">
        <v>0</v>
      </c>
      <c r="R6862">
        <v>1</v>
      </c>
      <c r="S6862">
        <v>0</v>
      </c>
      <c r="T6862">
        <v>10</v>
      </c>
      <c r="U6862">
        <v>0</v>
      </c>
      <c r="V6862">
        <v>0</v>
      </c>
      <c r="W6862">
        <v>0</v>
      </c>
      <c r="X6862">
        <v>30.627053576858238</v>
      </c>
      <c r="Y6862">
        <v>0</v>
      </c>
      <c r="Z6862">
        <v>6.1007676192677503E-2</v>
      </c>
      <c r="AA6862">
        <v>0</v>
      </c>
      <c r="AB6862">
        <v>5.1235365883342938</v>
      </c>
      <c r="AC6862">
        <v>0</v>
      </c>
      <c r="AD6862">
        <v>0</v>
      </c>
      <c r="AE6862">
        <v>35.811597841385208</v>
      </c>
    </row>
    <row r="6863" spans="1:31" x14ac:dyDescent="0.25">
      <c r="A6863">
        <v>1821663</v>
      </c>
      <c r="B6863">
        <v>1</v>
      </c>
      <c r="C6863" t="s">
        <v>81</v>
      </c>
      <c r="D6863" t="s">
        <v>123</v>
      </c>
      <c r="E6863" t="s">
        <v>176</v>
      </c>
      <c r="F6863" t="s">
        <v>8522</v>
      </c>
      <c r="G6863" t="s">
        <v>142</v>
      </c>
      <c r="H6863" t="s">
        <v>143</v>
      </c>
      <c r="I6863" t="s">
        <v>135</v>
      </c>
      <c r="J6863" t="s">
        <v>136</v>
      </c>
      <c r="K6863" t="s">
        <v>137</v>
      </c>
      <c r="L6863" t="s">
        <v>19724</v>
      </c>
      <c r="M6863" t="s">
        <v>19725</v>
      </c>
      <c r="N6863">
        <v>0.93527777700000003</v>
      </c>
      <c r="O6863">
        <v>3</v>
      </c>
      <c r="P6863">
        <v>23</v>
      </c>
      <c r="Q6863">
        <v>246</v>
      </c>
      <c r="R6863">
        <v>280</v>
      </c>
      <c r="S6863">
        <v>24</v>
      </c>
      <c r="T6863">
        <v>50</v>
      </c>
      <c r="U6863">
        <v>0</v>
      </c>
      <c r="V6863">
        <v>0</v>
      </c>
      <c r="W6863">
        <v>0.42657840166286226</v>
      </c>
      <c r="X6863">
        <v>2.4446064618612176</v>
      </c>
      <c r="Y6863">
        <v>64.566847650053916</v>
      </c>
      <c r="Z6863">
        <v>61.465608308191236</v>
      </c>
      <c r="AA6863">
        <v>12.09488958358904</v>
      </c>
      <c r="AB6863">
        <v>23.288109044680048</v>
      </c>
      <c r="AC6863">
        <v>0</v>
      </c>
      <c r="AD6863">
        <v>0</v>
      </c>
      <c r="AE6863">
        <v>164.28663945003831</v>
      </c>
    </row>
    <row r="6864" spans="1:31" x14ac:dyDescent="0.25">
      <c r="A6864">
        <v>1821666</v>
      </c>
      <c r="B6864">
        <v>1</v>
      </c>
      <c r="C6864" t="s">
        <v>81</v>
      </c>
      <c r="D6864" t="s">
        <v>128</v>
      </c>
      <c r="E6864" t="s">
        <v>193</v>
      </c>
      <c r="F6864" t="s">
        <v>19726</v>
      </c>
      <c r="G6864" t="s">
        <v>235</v>
      </c>
      <c r="H6864" t="s">
        <v>134</v>
      </c>
      <c r="I6864" t="s">
        <v>135</v>
      </c>
      <c r="J6864" t="s">
        <v>136</v>
      </c>
      <c r="K6864" t="s">
        <v>137</v>
      </c>
      <c r="L6864" t="s">
        <v>19727</v>
      </c>
      <c r="M6864" t="s">
        <v>19728</v>
      </c>
      <c r="N6864">
        <v>1.9808333330000001</v>
      </c>
      <c r="O6864">
        <v>0</v>
      </c>
      <c r="P6864">
        <v>47</v>
      </c>
      <c r="Q6864">
        <v>0</v>
      </c>
      <c r="R6864">
        <v>0</v>
      </c>
      <c r="S6864">
        <v>0</v>
      </c>
      <c r="T6864">
        <v>2</v>
      </c>
      <c r="U6864">
        <v>0</v>
      </c>
      <c r="V6864">
        <v>0</v>
      </c>
      <c r="W6864">
        <v>0</v>
      </c>
      <c r="X6864">
        <v>16.499083502518385</v>
      </c>
      <c r="Y6864">
        <v>0</v>
      </c>
      <c r="Z6864">
        <v>0</v>
      </c>
      <c r="AA6864">
        <v>0</v>
      </c>
      <c r="AB6864">
        <v>1.52461015767048</v>
      </c>
      <c r="AC6864">
        <v>0</v>
      </c>
      <c r="AD6864">
        <v>0</v>
      </c>
      <c r="AE6864">
        <v>18.023693660188865</v>
      </c>
    </row>
    <row r="6865" spans="1:31" x14ac:dyDescent="0.25">
      <c r="A6865">
        <v>1821812</v>
      </c>
      <c r="B6865">
        <v>1</v>
      </c>
      <c r="C6865" t="s">
        <v>81</v>
      </c>
      <c r="D6865" t="s">
        <v>128</v>
      </c>
      <c r="E6865" t="s">
        <v>131</v>
      </c>
      <c r="F6865" t="s">
        <v>19729</v>
      </c>
      <c r="G6865" t="s">
        <v>209</v>
      </c>
      <c r="H6865" t="s">
        <v>134</v>
      </c>
      <c r="I6865" t="s">
        <v>135</v>
      </c>
      <c r="J6865" t="s">
        <v>136</v>
      </c>
      <c r="K6865" t="s">
        <v>137</v>
      </c>
      <c r="L6865" t="s">
        <v>19730</v>
      </c>
      <c r="M6865" t="s">
        <v>19731</v>
      </c>
      <c r="N6865">
        <v>1.6513888880000001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14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18.533194854267283</v>
      </c>
      <c r="AC6865">
        <v>0</v>
      </c>
      <c r="AD6865">
        <v>0</v>
      </c>
      <c r="AE6865">
        <v>18.533194854267283</v>
      </c>
    </row>
    <row r="6866" spans="1:31" x14ac:dyDescent="0.25">
      <c r="A6866">
        <v>1822164</v>
      </c>
      <c r="B6866">
        <v>1</v>
      </c>
      <c r="C6866" t="s">
        <v>80</v>
      </c>
      <c r="D6866" t="s">
        <v>84</v>
      </c>
      <c r="E6866" t="s">
        <v>131</v>
      </c>
      <c r="F6866" t="s">
        <v>19732</v>
      </c>
      <c r="G6866" t="s">
        <v>209</v>
      </c>
      <c r="H6866" t="s">
        <v>134</v>
      </c>
      <c r="I6866" t="s">
        <v>135</v>
      </c>
      <c r="J6866" t="s">
        <v>136</v>
      </c>
      <c r="K6866" t="s">
        <v>137</v>
      </c>
      <c r="L6866" t="s">
        <v>19733</v>
      </c>
      <c r="M6866" t="s">
        <v>19734</v>
      </c>
      <c r="N6866">
        <v>4.1866666659999998</v>
      </c>
      <c r="O6866">
        <v>0</v>
      </c>
      <c r="P6866">
        <v>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1.3437641045457966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1.3437641045457966</v>
      </c>
    </row>
    <row r="6867" spans="1:31" x14ac:dyDescent="0.25">
      <c r="A6867">
        <v>1821806</v>
      </c>
      <c r="B6867">
        <v>1</v>
      </c>
      <c r="C6867" t="s">
        <v>80</v>
      </c>
      <c r="D6867" t="s">
        <v>83</v>
      </c>
      <c r="E6867" t="s">
        <v>131</v>
      </c>
      <c r="F6867" t="s">
        <v>19735</v>
      </c>
      <c r="G6867" t="s">
        <v>148</v>
      </c>
      <c r="H6867" t="s">
        <v>134</v>
      </c>
      <c r="I6867" t="s">
        <v>135</v>
      </c>
      <c r="J6867" t="s">
        <v>136</v>
      </c>
      <c r="K6867" t="s">
        <v>137</v>
      </c>
      <c r="L6867" t="s">
        <v>19736</v>
      </c>
      <c r="M6867" t="s">
        <v>19737</v>
      </c>
      <c r="N6867">
        <v>1.7719444440000001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27</v>
      </c>
      <c r="U6867">
        <v>0</v>
      </c>
      <c r="V6867">
        <v>0</v>
      </c>
      <c r="W6867">
        <v>0</v>
      </c>
      <c r="X6867">
        <v>0.11456478882933335</v>
      </c>
      <c r="Y6867">
        <v>0</v>
      </c>
      <c r="Z6867">
        <v>0</v>
      </c>
      <c r="AA6867">
        <v>0</v>
      </c>
      <c r="AB6867">
        <v>13.49299957605786</v>
      </c>
      <c r="AC6867">
        <v>0</v>
      </c>
      <c r="AD6867">
        <v>0</v>
      </c>
      <c r="AE6867">
        <v>13.607564364887194</v>
      </c>
    </row>
    <row r="6868" spans="1:31" x14ac:dyDescent="0.25">
      <c r="A6868">
        <v>1822141</v>
      </c>
      <c r="B6868">
        <v>1</v>
      </c>
      <c r="C6868" t="s">
        <v>80</v>
      </c>
      <c r="D6868" t="s">
        <v>107</v>
      </c>
      <c r="E6868" t="s">
        <v>131</v>
      </c>
      <c r="F6868" t="s">
        <v>19738</v>
      </c>
      <c r="G6868" t="s">
        <v>231</v>
      </c>
      <c r="H6868" t="s">
        <v>134</v>
      </c>
      <c r="I6868" t="s">
        <v>135</v>
      </c>
      <c r="J6868" t="s">
        <v>136</v>
      </c>
      <c r="K6868" t="s">
        <v>137</v>
      </c>
      <c r="L6868" t="s">
        <v>19739</v>
      </c>
      <c r="M6868" t="s">
        <v>19740</v>
      </c>
      <c r="N6868">
        <v>6.5938888880000004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0.79217923477731333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0.79217923477731333</v>
      </c>
    </row>
    <row r="6869" spans="1:31" x14ac:dyDescent="0.25">
      <c r="A6869">
        <v>1822021</v>
      </c>
      <c r="B6869">
        <v>1</v>
      </c>
      <c r="C6869" t="s">
        <v>80</v>
      </c>
      <c r="D6869" t="s">
        <v>100</v>
      </c>
      <c r="E6869" t="s">
        <v>131</v>
      </c>
      <c r="F6869" t="s">
        <v>19741</v>
      </c>
      <c r="G6869" t="s">
        <v>279</v>
      </c>
      <c r="H6869" t="s">
        <v>134</v>
      </c>
      <c r="I6869" t="s">
        <v>135</v>
      </c>
      <c r="J6869" t="s">
        <v>136</v>
      </c>
      <c r="K6869" t="s">
        <v>137</v>
      </c>
      <c r="L6869" t="s">
        <v>19742</v>
      </c>
      <c r="M6869" t="s">
        <v>19743</v>
      </c>
      <c r="N6869">
        <v>0.78194444399999996</v>
      </c>
      <c r="O6869">
        <v>0</v>
      </c>
      <c r="P6869">
        <v>4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0.62768939644976673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0.62768939644976673</v>
      </c>
    </row>
    <row r="6870" spans="1:31" x14ac:dyDescent="0.25">
      <c r="A6870">
        <v>1821743</v>
      </c>
      <c r="B6870">
        <v>1</v>
      </c>
      <c r="C6870" t="s">
        <v>81</v>
      </c>
      <c r="D6870" t="s">
        <v>112</v>
      </c>
      <c r="E6870" t="s">
        <v>176</v>
      </c>
      <c r="F6870" t="s">
        <v>19744</v>
      </c>
      <c r="G6870" t="s">
        <v>256</v>
      </c>
      <c r="H6870" t="s">
        <v>143</v>
      </c>
      <c r="I6870" t="s">
        <v>135</v>
      </c>
      <c r="J6870" t="s">
        <v>136</v>
      </c>
      <c r="K6870" t="s">
        <v>159</v>
      </c>
      <c r="L6870" t="s">
        <v>19745</v>
      </c>
      <c r="M6870" t="s">
        <v>19746</v>
      </c>
      <c r="N6870">
        <v>1.7088888879999999</v>
      </c>
      <c r="O6870">
        <v>0</v>
      </c>
      <c r="P6870">
        <v>87</v>
      </c>
      <c r="Q6870">
        <v>2</v>
      </c>
      <c r="R6870">
        <v>33</v>
      </c>
      <c r="S6870">
        <v>1</v>
      </c>
      <c r="T6870">
        <v>4</v>
      </c>
      <c r="U6870">
        <v>0</v>
      </c>
      <c r="V6870">
        <v>0</v>
      </c>
      <c r="W6870">
        <v>0</v>
      </c>
      <c r="X6870">
        <v>25.274900395741742</v>
      </c>
      <c r="Y6870">
        <v>36.78133165083365</v>
      </c>
      <c r="Z6870">
        <v>9.5195487824651757</v>
      </c>
      <c r="AA6870">
        <v>4.6291242938674824</v>
      </c>
      <c r="AB6870">
        <v>5.778135101724919</v>
      </c>
      <c r="AC6870">
        <v>0</v>
      </c>
      <c r="AD6870">
        <v>0</v>
      </c>
      <c r="AE6870">
        <v>81.983040224632958</v>
      </c>
    </row>
    <row r="6871" spans="1:31" x14ac:dyDescent="0.25">
      <c r="A6871">
        <v>1821978</v>
      </c>
      <c r="B6871">
        <v>1</v>
      </c>
      <c r="C6871" t="s">
        <v>81</v>
      </c>
      <c r="D6871" t="s">
        <v>122</v>
      </c>
      <c r="E6871" t="s">
        <v>140</v>
      </c>
      <c r="F6871" t="s">
        <v>16904</v>
      </c>
      <c r="G6871" t="s">
        <v>142</v>
      </c>
      <c r="H6871" t="s">
        <v>143</v>
      </c>
      <c r="I6871" t="s">
        <v>135</v>
      </c>
      <c r="J6871" t="s">
        <v>136</v>
      </c>
      <c r="K6871" t="s">
        <v>137</v>
      </c>
      <c r="L6871" t="s">
        <v>19747</v>
      </c>
      <c r="M6871" t="s">
        <v>19748</v>
      </c>
      <c r="N6871">
        <v>1.1855555550000001</v>
      </c>
      <c r="O6871">
        <v>1</v>
      </c>
      <c r="P6871">
        <v>462</v>
      </c>
      <c r="Q6871">
        <v>4</v>
      </c>
      <c r="R6871">
        <v>0</v>
      </c>
      <c r="S6871">
        <v>2</v>
      </c>
      <c r="T6871">
        <v>18</v>
      </c>
      <c r="U6871">
        <v>0</v>
      </c>
      <c r="V6871">
        <v>0</v>
      </c>
      <c r="W6871">
        <v>6.5583333234149999E-2</v>
      </c>
      <c r="X6871">
        <v>51.970100645163797</v>
      </c>
      <c r="Y6871">
        <v>2.2766980240737134</v>
      </c>
      <c r="Z6871">
        <v>0</v>
      </c>
      <c r="AA6871">
        <v>5.7989989545003029</v>
      </c>
      <c r="AB6871">
        <v>1.8633362902528203</v>
      </c>
      <c r="AC6871">
        <v>0</v>
      </c>
      <c r="AD6871">
        <v>0</v>
      </c>
      <c r="AE6871">
        <v>61.974717247224788</v>
      </c>
    </row>
    <row r="6872" spans="1:31" x14ac:dyDescent="0.25">
      <c r="A6872">
        <v>1822035</v>
      </c>
      <c r="B6872">
        <v>1</v>
      </c>
      <c r="C6872" t="s">
        <v>81</v>
      </c>
      <c r="D6872" t="s">
        <v>112</v>
      </c>
      <c r="E6872" t="s">
        <v>339</v>
      </c>
      <c r="F6872" t="s">
        <v>19749</v>
      </c>
      <c r="G6872" t="s">
        <v>142</v>
      </c>
      <c r="H6872" t="s">
        <v>143</v>
      </c>
      <c r="I6872" t="s">
        <v>135</v>
      </c>
      <c r="J6872" t="s">
        <v>136</v>
      </c>
      <c r="K6872" t="s">
        <v>137</v>
      </c>
      <c r="L6872" t="s">
        <v>19750</v>
      </c>
      <c r="M6872" t="s">
        <v>19751</v>
      </c>
      <c r="N6872">
        <v>0.68694444399999999</v>
      </c>
      <c r="O6872">
        <v>4</v>
      </c>
      <c r="P6872">
        <v>1494</v>
      </c>
      <c r="Q6872">
        <v>84</v>
      </c>
      <c r="R6872">
        <v>269</v>
      </c>
      <c r="S6872">
        <v>25</v>
      </c>
      <c r="T6872">
        <v>86</v>
      </c>
      <c r="U6872">
        <v>10</v>
      </c>
      <c r="V6872">
        <v>2</v>
      </c>
      <c r="W6872">
        <v>6.0163763797570944</v>
      </c>
      <c r="X6872">
        <v>140.80185917337784</v>
      </c>
      <c r="Y6872">
        <v>216.52498578783911</v>
      </c>
      <c r="Z6872">
        <v>43.408143007305448</v>
      </c>
      <c r="AA6872">
        <v>163.64325033596899</v>
      </c>
      <c r="AB6872">
        <v>13.877620176698283</v>
      </c>
      <c r="AC6872">
        <v>376.67722313973201</v>
      </c>
      <c r="AD6872">
        <v>1.3006562315448109</v>
      </c>
      <c r="AE6872">
        <v>962.25011423222361</v>
      </c>
    </row>
    <row r="6873" spans="1:31" x14ac:dyDescent="0.25">
      <c r="A6873">
        <v>1821643</v>
      </c>
      <c r="B6873">
        <v>1</v>
      </c>
      <c r="C6873" t="s">
        <v>81</v>
      </c>
      <c r="D6873" t="s">
        <v>124</v>
      </c>
      <c r="E6873" t="s">
        <v>140</v>
      </c>
      <c r="F6873" t="s">
        <v>19752</v>
      </c>
      <c r="G6873" t="s">
        <v>142</v>
      </c>
      <c r="H6873" t="s">
        <v>143</v>
      </c>
      <c r="I6873" t="s">
        <v>135</v>
      </c>
      <c r="J6873" t="s">
        <v>136</v>
      </c>
      <c r="K6873" t="s">
        <v>137</v>
      </c>
      <c r="L6873" t="s">
        <v>19753</v>
      </c>
      <c r="M6873" t="s">
        <v>19754</v>
      </c>
      <c r="N6873">
        <v>1.676111111</v>
      </c>
      <c r="O6873">
        <v>0</v>
      </c>
      <c r="P6873">
        <v>252</v>
      </c>
      <c r="Q6873">
        <v>49</v>
      </c>
      <c r="R6873">
        <v>20</v>
      </c>
      <c r="S6873">
        <v>5</v>
      </c>
      <c r="T6873">
        <v>10</v>
      </c>
      <c r="U6873">
        <v>1</v>
      </c>
      <c r="V6873">
        <v>0</v>
      </c>
      <c r="W6873">
        <v>0</v>
      </c>
      <c r="X6873">
        <v>46.073633565294585</v>
      </c>
      <c r="Y6873">
        <v>66.10422542673534</v>
      </c>
      <c r="Z6873">
        <v>43.619097683253074</v>
      </c>
      <c r="AA6873">
        <v>6.8476397760877514</v>
      </c>
      <c r="AB6873">
        <v>3.1058801615465863</v>
      </c>
      <c r="AC6873">
        <v>105.86104232806007</v>
      </c>
      <c r="AD6873">
        <v>0</v>
      </c>
      <c r="AE6873">
        <v>271.61151894097742</v>
      </c>
    </row>
    <row r="6874" spans="1:31" x14ac:dyDescent="0.25">
      <c r="A6874">
        <v>1821686</v>
      </c>
      <c r="B6874">
        <v>1</v>
      </c>
      <c r="C6874" t="s">
        <v>80</v>
      </c>
      <c r="D6874" t="s">
        <v>89</v>
      </c>
      <c r="E6874" t="s">
        <v>291</v>
      </c>
      <c r="F6874" t="s">
        <v>19755</v>
      </c>
      <c r="G6874" t="s">
        <v>854</v>
      </c>
      <c r="H6874" t="s">
        <v>134</v>
      </c>
      <c r="I6874" t="s">
        <v>199</v>
      </c>
      <c r="J6874" t="s">
        <v>136</v>
      </c>
      <c r="K6874" t="s">
        <v>137</v>
      </c>
      <c r="L6874" t="s">
        <v>19756</v>
      </c>
      <c r="M6874" t="s">
        <v>19757</v>
      </c>
      <c r="N6874">
        <v>9.1666660000000004E-3</v>
      </c>
      <c r="O6874">
        <v>0</v>
      </c>
      <c r="P6874">
        <v>306</v>
      </c>
      <c r="Q6874">
        <v>0</v>
      </c>
      <c r="R6874">
        <v>5</v>
      </c>
      <c r="S6874">
        <v>0</v>
      </c>
      <c r="T6874">
        <v>15</v>
      </c>
      <c r="U6874">
        <v>0</v>
      </c>
      <c r="V6874">
        <v>0</v>
      </c>
      <c r="W6874">
        <v>0</v>
      </c>
      <c r="X6874">
        <v>0.71860988517910263</v>
      </c>
      <c r="Y6874">
        <v>0</v>
      </c>
      <c r="Z6874">
        <v>4.0193378727745845E-2</v>
      </c>
      <c r="AA6874">
        <v>0</v>
      </c>
      <c r="AB6874">
        <v>0.11629303548360667</v>
      </c>
      <c r="AC6874">
        <v>0</v>
      </c>
      <c r="AD6874">
        <v>0</v>
      </c>
      <c r="AE6874">
        <v>0.87509629939045519</v>
      </c>
    </row>
    <row r="6875" spans="1:31" x14ac:dyDescent="0.25">
      <c r="A6875">
        <v>1822184</v>
      </c>
      <c r="B6875">
        <v>1</v>
      </c>
      <c r="C6875" t="s">
        <v>81</v>
      </c>
      <c r="D6875" t="s">
        <v>115</v>
      </c>
      <c r="E6875" t="s">
        <v>291</v>
      </c>
      <c r="F6875" t="s">
        <v>19758</v>
      </c>
      <c r="G6875" t="s">
        <v>424</v>
      </c>
      <c r="H6875" t="s">
        <v>134</v>
      </c>
      <c r="I6875" t="s">
        <v>135</v>
      </c>
      <c r="J6875" t="s">
        <v>136</v>
      </c>
      <c r="K6875" t="s">
        <v>137</v>
      </c>
      <c r="L6875" t="s">
        <v>19759</v>
      </c>
      <c r="M6875" t="s">
        <v>19760</v>
      </c>
      <c r="N6875">
        <v>1.2041666660000001</v>
      </c>
      <c r="O6875">
        <v>0</v>
      </c>
      <c r="P6875">
        <v>20</v>
      </c>
      <c r="Q6875">
        <v>0</v>
      </c>
      <c r="R6875">
        <v>3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1.6329048708889196</v>
      </c>
      <c r="Y6875">
        <v>0</v>
      </c>
      <c r="Z6875">
        <v>9.3444561884217929</v>
      </c>
      <c r="AA6875">
        <v>0</v>
      </c>
      <c r="AB6875">
        <v>0</v>
      </c>
      <c r="AC6875">
        <v>0</v>
      </c>
      <c r="AD6875">
        <v>0</v>
      </c>
      <c r="AE6875">
        <v>10.977361059310713</v>
      </c>
    </row>
    <row r="6876" spans="1:31" x14ac:dyDescent="0.25">
      <c r="A6876">
        <v>1821938</v>
      </c>
      <c r="B6876">
        <v>1</v>
      </c>
      <c r="C6876" t="s">
        <v>81</v>
      </c>
      <c r="D6876" t="s">
        <v>112</v>
      </c>
      <c r="E6876" t="s">
        <v>176</v>
      </c>
      <c r="F6876" t="s">
        <v>19761</v>
      </c>
      <c r="G6876" t="s">
        <v>148</v>
      </c>
      <c r="H6876" t="s">
        <v>143</v>
      </c>
      <c r="I6876" t="s">
        <v>135</v>
      </c>
      <c r="J6876" t="s">
        <v>3</v>
      </c>
      <c r="K6876" t="s">
        <v>137</v>
      </c>
      <c r="L6876" t="s">
        <v>19762</v>
      </c>
      <c r="M6876" t="s">
        <v>19763</v>
      </c>
      <c r="N6876">
        <v>1.7013888880000001</v>
      </c>
      <c r="O6876">
        <v>0</v>
      </c>
      <c r="P6876">
        <v>2235</v>
      </c>
      <c r="Q6876">
        <v>0</v>
      </c>
      <c r="R6876">
        <v>42</v>
      </c>
      <c r="S6876">
        <v>0</v>
      </c>
      <c r="T6876">
        <v>95</v>
      </c>
      <c r="U6876">
        <v>1</v>
      </c>
      <c r="V6876">
        <v>0</v>
      </c>
      <c r="W6876">
        <v>0</v>
      </c>
      <c r="X6876">
        <v>697.48348660918305</v>
      </c>
      <c r="Y6876">
        <v>0</v>
      </c>
      <c r="Z6876">
        <v>5.1204465213909147</v>
      </c>
      <c r="AA6876">
        <v>0</v>
      </c>
      <c r="AB6876">
        <v>101.10352744525608</v>
      </c>
      <c r="AC6876">
        <v>13.705299000346431</v>
      </c>
      <c r="AD6876">
        <v>0</v>
      </c>
      <c r="AE6876">
        <v>817.41275957617654</v>
      </c>
    </row>
    <row r="6877" spans="1:31" x14ac:dyDescent="0.25">
      <c r="A6877">
        <v>1822147</v>
      </c>
      <c r="B6877">
        <v>1</v>
      </c>
      <c r="C6877" t="s">
        <v>80</v>
      </c>
      <c r="D6877" t="s">
        <v>101</v>
      </c>
      <c r="E6877" t="s">
        <v>131</v>
      </c>
      <c r="F6877" t="s">
        <v>19764</v>
      </c>
      <c r="G6877" t="s">
        <v>231</v>
      </c>
      <c r="H6877" t="s">
        <v>134</v>
      </c>
      <c r="I6877" t="s">
        <v>135</v>
      </c>
      <c r="J6877" t="s">
        <v>136</v>
      </c>
      <c r="K6877" t="s">
        <v>137</v>
      </c>
      <c r="L6877" t="s">
        <v>19765</v>
      </c>
      <c r="M6877" t="s">
        <v>19766</v>
      </c>
      <c r="N6877">
        <v>4.381388888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0.3042707939346167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0.3042707939346167</v>
      </c>
    </row>
    <row r="6878" spans="1:31" x14ac:dyDescent="0.25">
      <c r="A6878">
        <v>1821675</v>
      </c>
      <c r="B6878">
        <v>1</v>
      </c>
      <c r="C6878" t="s">
        <v>81</v>
      </c>
      <c r="D6878" t="s">
        <v>128</v>
      </c>
      <c r="E6878" t="s">
        <v>140</v>
      </c>
      <c r="F6878" t="s">
        <v>19767</v>
      </c>
      <c r="G6878" t="s">
        <v>142</v>
      </c>
      <c r="H6878" t="s">
        <v>143</v>
      </c>
      <c r="I6878" t="s">
        <v>135</v>
      </c>
      <c r="J6878" t="s">
        <v>136</v>
      </c>
      <c r="K6878" t="s">
        <v>137</v>
      </c>
      <c r="L6878" t="s">
        <v>19768</v>
      </c>
      <c r="M6878" t="s">
        <v>19769</v>
      </c>
      <c r="N6878">
        <v>1.043055555</v>
      </c>
      <c r="O6878">
        <v>0</v>
      </c>
      <c r="P6878">
        <v>0</v>
      </c>
      <c r="Q6878">
        <v>0</v>
      </c>
      <c r="R6878">
        <v>0</v>
      </c>
      <c r="S6878">
        <v>19</v>
      </c>
      <c r="T6878">
        <v>0</v>
      </c>
      <c r="U6878">
        <v>17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236.18304940800061</v>
      </c>
      <c r="AB6878">
        <v>0</v>
      </c>
      <c r="AC6878">
        <v>2013.4271009105312</v>
      </c>
      <c r="AD6878">
        <v>0</v>
      </c>
      <c r="AE6878">
        <v>2249.6101503185319</v>
      </c>
    </row>
    <row r="6879" spans="1:31" x14ac:dyDescent="0.25">
      <c r="A6879">
        <v>1822216</v>
      </c>
      <c r="B6879">
        <v>1</v>
      </c>
      <c r="C6879" t="s">
        <v>80</v>
      </c>
      <c r="D6879" t="s">
        <v>105</v>
      </c>
      <c r="E6879" t="s">
        <v>326</v>
      </c>
      <c r="F6879" t="s">
        <v>19770</v>
      </c>
      <c r="G6879" t="s">
        <v>235</v>
      </c>
      <c r="H6879" t="s">
        <v>134</v>
      </c>
      <c r="I6879" t="s">
        <v>135</v>
      </c>
      <c r="J6879" t="s">
        <v>136</v>
      </c>
      <c r="K6879" t="s">
        <v>137</v>
      </c>
      <c r="L6879" t="s">
        <v>19771</v>
      </c>
      <c r="M6879" t="s">
        <v>19772</v>
      </c>
      <c r="N6879">
        <v>0.98777777700000002</v>
      </c>
      <c r="O6879">
        <v>0</v>
      </c>
      <c r="P6879">
        <v>57</v>
      </c>
      <c r="Q6879">
        <v>0</v>
      </c>
      <c r="R6879">
        <v>0</v>
      </c>
      <c r="S6879">
        <v>0</v>
      </c>
      <c r="T6879">
        <v>16</v>
      </c>
      <c r="U6879">
        <v>0</v>
      </c>
      <c r="V6879">
        <v>0</v>
      </c>
      <c r="W6879">
        <v>0</v>
      </c>
      <c r="X6879">
        <v>16.613357944443827</v>
      </c>
      <c r="Y6879">
        <v>0</v>
      </c>
      <c r="Z6879">
        <v>0</v>
      </c>
      <c r="AA6879">
        <v>0</v>
      </c>
      <c r="AB6879">
        <v>11.907991727517288</v>
      </c>
      <c r="AC6879">
        <v>0</v>
      </c>
      <c r="AD6879">
        <v>0</v>
      </c>
      <c r="AE6879">
        <v>28.521349671961115</v>
      </c>
    </row>
    <row r="6880" spans="1:31" x14ac:dyDescent="0.25">
      <c r="A6880">
        <v>1822153</v>
      </c>
      <c r="B6880">
        <v>1</v>
      </c>
      <c r="C6880" t="s">
        <v>80</v>
      </c>
      <c r="D6880" t="s">
        <v>94</v>
      </c>
      <c r="E6880" t="s">
        <v>131</v>
      </c>
      <c r="F6880" t="s">
        <v>19773</v>
      </c>
      <c r="G6880" t="s">
        <v>231</v>
      </c>
      <c r="H6880" t="s">
        <v>134</v>
      </c>
      <c r="I6880" t="s">
        <v>135</v>
      </c>
      <c r="J6880" t="s">
        <v>136</v>
      </c>
      <c r="K6880" t="s">
        <v>137</v>
      </c>
      <c r="L6880" t="s">
        <v>19774</v>
      </c>
      <c r="M6880" t="s">
        <v>19775</v>
      </c>
      <c r="N6880">
        <v>3.4286111109999999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0.94674811217669452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0.94674811217669452</v>
      </c>
    </row>
    <row r="6881" spans="1:31" x14ac:dyDescent="0.25">
      <c r="A6881">
        <v>1822253</v>
      </c>
      <c r="B6881">
        <v>1</v>
      </c>
      <c r="C6881" t="s">
        <v>80</v>
      </c>
      <c r="D6881" t="s">
        <v>100</v>
      </c>
      <c r="E6881" t="s">
        <v>131</v>
      </c>
      <c r="F6881" t="s">
        <v>19776</v>
      </c>
      <c r="G6881" t="s">
        <v>231</v>
      </c>
      <c r="H6881" t="s">
        <v>134</v>
      </c>
      <c r="I6881" t="s">
        <v>135</v>
      </c>
      <c r="J6881" t="s">
        <v>136</v>
      </c>
      <c r="K6881" t="s">
        <v>137</v>
      </c>
      <c r="L6881" t="s">
        <v>19777</v>
      </c>
      <c r="M6881" t="s">
        <v>19778</v>
      </c>
      <c r="N6881">
        <v>1.1369444440000001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0.16907040405277751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0.16907040405277751</v>
      </c>
    </row>
    <row r="6882" spans="1:31" x14ac:dyDescent="0.25">
      <c r="A6882">
        <v>1821861</v>
      </c>
      <c r="B6882">
        <v>1</v>
      </c>
      <c r="C6882" t="s">
        <v>81</v>
      </c>
      <c r="D6882" t="s">
        <v>123</v>
      </c>
      <c r="E6882" t="s">
        <v>146</v>
      </c>
      <c r="F6882" t="s">
        <v>19779</v>
      </c>
      <c r="G6882" t="s">
        <v>142</v>
      </c>
      <c r="H6882" t="s">
        <v>143</v>
      </c>
      <c r="I6882" t="s">
        <v>135</v>
      </c>
      <c r="J6882" t="s">
        <v>136</v>
      </c>
      <c r="K6882" t="s">
        <v>137</v>
      </c>
      <c r="L6882" t="s">
        <v>19780</v>
      </c>
      <c r="M6882" t="s">
        <v>19781</v>
      </c>
      <c r="N6882">
        <v>0.29944444399999998</v>
      </c>
      <c r="O6882">
        <v>0</v>
      </c>
      <c r="P6882">
        <v>4979</v>
      </c>
      <c r="Q6882">
        <v>0</v>
      </c>
      <c r="R6882">
        <v>39</v>
      </c>
      <c r="S6882">
        <v>1</v>
      </c>
      <c r="T6882">
        <v>311</v>
      </c>
      <c r="U6882">
        <v>0</v>
      </c>
      <c r="V6882">
        <v>2</v>
      </c>
      <c r="W6882">
        <v>0</v>
      </c>
      <c r="X6882">
        <v>307.95920236395324</v>
      </c>
      <c r="Y6882">
        <v>0</v>
      </c>
      <c r="Z6882">
        <v>3.3212541854690061</v>
      </c>
      <c r="AA6882">
        <v>0.65020746864577794</v>
      </c>
      <c r="AB6882">
        <v>53.541426231500807</v>
      </c>
      <c r="AC6882">
        <v>0</v>
      </c>
      <c r="AD6882">
        <v>4.4924932150217787</v>
      </c>
      <c r="AE6882">
        <v>369.96458346459059</v>
      </c>
    </row>
    <row r="6883" spans="1:31" x14ac:dyDescent="0.25">
      <c r="A6883">
        <v>1822107</v>
      </c>
      <c r="B6883">
        <v>1</v>
      </c>
      <c r="C6883" t="s">
        <v>80</v>
      </c>
      <c r="D6883" t="s">
        <v>94</v>
      </c>
      <c r="E6883" t="s">
        <v>131</v>
      </c>
      <c r="F6883" t="s">
        <v>19782</v>
      </c>
      <c r="G6883" t="s">
        <v>279</v>
      </c>
      <c r="H6883" t="s">
        <v>134</v>
      </c>
      <c r="I6883" t="s">
        <v>135</v>
      </c>
      <c r="J6883" t="s">
        <v>136</v>
      </c>
      <c r="K6883" t="s">
        <v>137</v>
      </c>
      <c r="L6883" t="s">
        <v>19783</v>
      </c>
      <c r="M6883" t="s">
        <v>19784</v>
      </c>
      <c r="N6883">
        <v>2.188055555</v>
      </c>
      <c r="O6883">
        <v>0</v>
      </c>
      <c r="P6883">
        <v>8</v>
      </c>
      <c r="Q6883">
        <v>0</v>
      </c>
      <c r="R6883">
        <v>0</v>
      </c>
      <c r="S6883">
        <v>0</v>
      </c>
      <c r="T6883">
        <v>5</v>
      </c>
      <c r="U6883">
        <v>0</v>
      </c>
      <c r="V6883">
        <v>0</v>
      </c>
      <c r="W6883">
        <v>0</v>
      </c>
      <c r="X6883">
        <v>6.0807176679611041</v>
      </c>
      <c r="Y6883">
        <v>0</v>
      </c>
      <c r="Z6883">
        <v>0</v>
      </c>
      <c r="AA6883">
        <v>0</v>
      </c>
      <c r="AB6883">
        <v>1.2207775713857809</v>
      </c>
      <c r="AC6883">
        <v>0</v>
      </c>
      <c r="AD6883">
        <v>0</v>
      </c>
      <c r="AE6883">
        <v>7.3014952393468846</v>
      </c>
    </row>
    <row r="6884" spans="1:31" x14ac:dyDescent="0.25">
      <c r="A6884">
        <v>1822210</v>
      </c>
      <c r="B6884">
        <v>1</v>
      </c>
      <c r="C6884" t="s">
        <v>81</v>
      </c>
      <c r="D6884" t="s">
        <v>118</v>
      </c>
      <c r="E6884" t="s">
        <v>131</v>
      </c>
      <c r="F6884" t="s">
        <v>19785</v>
      </c>
      <c r="G6884" t="s">
        <v>231</v>
      </c>
      <c r="H6884" t="s">
        <v>134</v>
      </c>
      <c r="I6884" t="s">
        <v>135</v>
      </c>
      <c r="J6884" t="s">
        <v>136</v>
      </c>
      <c r="K6884" t="s">
        <v>137</v>
      </c>
      <c r="L6884" t="s">
        <v>19786</v>
      </c>
      <c r="M6884" t="s">
        <v>19787</v>
      </c>
      <c r="N6884">
        <v>1.4125000000000001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0.12751865925001388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0.12751865925001388</v>
      </c>
    </row>
    <row r="6885" spans="1:31" x14ac:dyDescent="0.25">
      <c r="A6885">
        <v>1822044</v>
      </c>
      <c r="B6885">
        <v>1</v>
      </c>
      <c r="C6885" t="s">
        <v>80</v>
      </c>
      <c r="D6885" t="s">
        <v>90</v>
      </c>
      <c r="E6885" t="s">
        <v>131</v>
      </c>
      <c r="F6885" t="s">
        <v>19788</v>
      </c>
      <c r="G6885" t="s">
        <v>231</v>
      </c>
      <c r="H6885" t="s">
        <v>134</v>
      </c>
      <c r="I6885" t="s">
        <v>135</v>
      </c>
      <c r="J6885" t="s">
        <v>136</v>
      </c>
      <c r="K6885" t="s">
        <v>137</v>
      </c>
      <c r="L6885" t="s">
        <v>19789</v>
      </c>
      <c r="M6885" t="s">
        <v>19790</v>
      </c>
      <c r="N6885">
        <v>6.2819444439999996</v>
      </c>
      <c r="O6885">
        <v>0</v>
      </c>
      <c r="P6885">
        <v>1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2.5416184974530265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2.5416184974530265</v>
      </c>
    </row>
    <row r="6886" spans="1:31" x14ac:dyDescent="0.25">
      <c r="A6886">
        <v>1821901</v>
      </c>
      <c r="B6886">
        <v>1</v>
      </c>
      <c r="C6886" t="s">
        <v>80</v>
      </c>
      <c r="D6886" t="s">
        <v>101</v>
      </c>
      <c r="E6886" t="s">
        <v>176</v>
      </c>
      <c r="F6886" t="s">
        <v>19791</v>
      </c>
      <c r="G6886" t="s">
        <v>263</v>
      </c>
      <c r="H6886" t="s">
        <v>143</v>
      </c>
      <c r="I6886" t="s">
        <v>135</v>
      </c>
      <c r="J6886" t="s">
        <v>136</v>
      </c>
      <c r="K6886" t="s">
        <v>159</v>
      </c>
      <c r="L6886" t="s">
        <v>19792</v>
      </c>
      <c r="M6886" t="s">
        <v>19793</v>
      </c>
      <c r="N6886">
        <v>0.4</v>
      </c>
      <c r="O6886">
        <v>0</v>
      </c>
      <c r="P6886">
        <v>3642</v>
      </c>
      <c r="Q6886">
        <v>0</v>
      </c>
      <c r="R6886">
        <v>1</v>
      </c>
      <c r="S6886">
        <v>8</v>
      </c>
      <c r="T6886">
        <v>638</v>
      </c>
      <c r="U6886">
        <v>0</v>
      </c>
      <c r="V6886">
        <v>0</v>
      </c>
      <c r="W6886">
        <v>0</v>
      </c>
      <c r="X6886">
        <v>361.24593963082714</v>
      </c>
      <c r="Y6886">
        <v>0</v>
      </c>
      <c r="Z6886">
        <v>6.6370478704000004E-3</v>
      </c>
      <c r="AA6886">
        <v>53.301795283554405</v>
      </c>
      <c r="AB6886">
        <v>198.37020071135854</v>
      </c>
      <c r="AC6886">
        <v>0</v>
      </c>
      <c r="AD6886">
        <v>0</v>
      </c>
      <c r="AE6886">
        <v>612.92457267361044</v>
      </c>
    </row>
    <row r="6887" spans="1:31" x14ac:dyDescent="0.25">
      <c r="A6887">
        <v>1822067</v>
      </c>
      <c r="B6887">
        <v>1</v>
      </c>
      <c r="C6887" t="s">
        <v>81</v>
      </c>
      <c r="D6887" t="s">
        <v>121</v>
      </c>
      <c r="E6887" t="s">
        <v>326</v>
      </c>
      <c r="F6887" t="s">
        <v>19794</v>
      </c>
      <c r="G6887" t="s">
        <v>235</v>
      </c>
      <c r="H6887" t="s">
        <v>134</v>
      </c>
      <c r="I6887" t="s">
        <v>135</v>
      </c>
      <c r="J6887" t="s">
        <v>136</v>
      </c>
      <c r="K6887" t="s">
        <v>137</v>
      </c>
      <c r="L6887" t="s">
        <v>19795</v>
      </c>
      <c r="M6887" t="s">
        <v>19796</v>
      </c>
      <c r="N6887">
        <v>0.73555555500000003</v>
      </c>
      <c r="O6887">
        <v>0</v>
      </c>
      <c r="P6887">
        <v>25</v>
      </c>
      <c r="Q6887">
        <v>0</v>
      </c>
      <c r="R6887">
        <v>0</v>
      </c>
      <c r="S6887">
        <v>0</v>
      </c>
      <c r="T6887">
        <v>6</v>
      </c>
      <c r="U6887">
        <v>0</v>
      </c>
      <c r="V6887">
        <v>0</v>
      </c>
      <c r="W6887">
        <v>0</v>
      </c>
      <c r="X6887">
        <v>3.1941559292780273</v>
      </c>
      <c r="Y6887">
        <v>0</v>
      </c>
      <c r="Z6887">
        <v>0</v>
      </c>
      <c r="AA6887">
        <v>0</v>
      </c>
      <c r="AB6887">
        <v>2.2619653553019115</v>
      </c>
      <c r="AC6887">
        <v>0</v>
      </c>
      <c r="AD6887">
        <v>0</v>
      </c>
      <c r="AE6887">
        <v>5.4561212845799387</v>
      </c>
    </row>
    <row r="6888" spans="1:31" x14ac:dyDescent="0.25">
      <c r="A6888">
        <v>1822024</v>
      </c>
      <c r="B6888">
        <v>1</v>
      </c>
      <c r="C6888" t="s">
        <v>80</v>
      </c>
      <c r="D6888" t="s">
        <v>83</v>
      </c>
      <c r="E6888" t="s">
        <v>131</v>
      </c>
      <c r="F6888" t="s">
        <v>19797</v>
      </c>
      <c r="G6888" t="s">
        <v>231</v>
      </c>
      <c r="H6888" t="s">
        <v>134</v>
      </c>
      <c r="I6888" t="s">
        <v>135</v>
      </c>
      <c r="J6888" t="s">
        <v>136</v>
      </c>
      <c r="K6888" t="s">
        <v>137</v>
      </c>
      <c r="L6888" t="s">
        <v>19798</v>
      </c>
      <c r="M6888" t="s">
        <v>19799</v>
      </c>
      <c r="N6888">
        <v>2.6413888879999998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1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1.8700161423529749</v>
      </c>
      <c r="AC6888">
        <v>0</v>
      </c>
      <c r="AD6888">
        <v>0</v>
      </c>
      <c r="AE6888">
        <v>1.8700161423529749</v>
      </c>
    </row>
    <row r="6889" spans="1:31" x14ac:dyDescent="0.25">
      <c r="A6889">
        <v>1821924</v>
      </c>
      <c r="B6889">
        <v>1</v>
      </c>
      <c r="C6889" t="s">
        <v>80</v>
      </c>
      <c r="D6889" t="s">
        <v>101</v>
      </c>
      <c r="E6889" t="s">
        <v>146</v>
      </c>
      <c r="F6889" t="s">
        <v>19800</v>
      </c>
      <c r="G6889" t="s">
        <v>170</v>
      </c>
      <c r="H6889" t="s">
        <v>143</v>
      </c>
      <c r="I6889" t="s">
        <v>135</v>
      </c>
      <c r="J6889" t="s">
        <v>136</v>
      </c>
      <c r="K6889" t="s">
        <v>137</v>
      </c>
      <c r="L6889" t="s">
        <v>19801</v>
      </c>
      <c r="M6889" t="s">
        <v>19802</v>
      </c>
      <c r="N6889">
        <v>2.5163888879999998</v>
      </c>
      <c r="O6889">
        <v>0</v>
      </c>
      <c r="P6889">
        <v>150</v>
      </c>
      <c r="Q6889">
        <v>0</v>
      </c>
      <c r="R6889">
        <v>2</v>
      </c>
      <c r="S6889">
        <v>0</v>
      </c>
      <c r="T6889">
        <v>15</v>
      </c>
      <c r="U6889">
        <v>0</v>
      </c>
      <c r="V6889">
        <v>0</v>
      </c>
      <c r="W6889">
        <v>0</v>
      </c>
      <c r="X6889">
        <v>78.548515283939992</v>
      </c>
      <c r="Y6889">
        <v>0</v>
      </c>
      <c r="Z6889">
        <v>2.3382337761910632</v>
      </c>
      <c r="AA6889">
        <v>0</v>
      </c>
      <c r="AB6889">
        <v>31.578206247917361</v>
      </c>
      <c r="AC6889">
        <v>0</v>
      </c>
      <c r="AD6889">
        <v>0</v>
      </c>
      <c r="AE6889">
        <v>112.46495530804842</v>
      </c>
    </row>
    <row r="6890" spans="1:31" x14ac:dyDescent="0.25">
      <c r="A6890">
        <v>1821987</v>
      </c>
      <c r="B6890">
        <v>1</v>
      </c>
      <c r="C6890" t="s">
        <v>80</v>
      </c>
      <c r="D6890" t="s">
        <v>83</v>
      </c>
      <c r="E6890" t="s">
        <v>193</v>
      </c>
      <c r="F6890" t="s">
        <v>19803</v>
      </c>
      <c r="G6890" t="s">
        <v>148</v>
      </c>
      <c r="H6890" t="s">
        <v>134</v>
      </c>
      <c r="I6890" t="s">
        <v>135</v>
      </c>
      <c r="J6890" t="s">
        <v>136</v>
      </c>
      <c r="K6890" t="s">
        <v>137</v>
      </c>
      <c r="L6890" t="s">
        <v>19804</v>
      </c>
      <c r="M6890" t="s">
        <v>19805</v>
      </c>
      <c r="N6890">
        <v>3.0505555549999999</v>
      </c>
      <c r="O6890">
        <v>0</v>
      </c>
      <c r="P6890">
        <v>197</v>
      </c>
      <c r="Q6890">
        <v>0</v>
      </c>
      <c r="R6890">
        <v>0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149.48490667740975</v>
      </c>
      <c r="Y6890">
        <v>0</v>
      </c>
      <c r="Z6890">
        <v>0</v>
      </c>
      <c r="AA6890">
        <v>0</v>
      </c>
      <c r="AB6890">
        <v>1.3810566252166669E-3</v>
      </c>
      <c r="AC6890">
        <v>0</v>
      </c>
      <c r="AD6890">
        <v>0</v>
      </c>
      <c r="AE6890">
        <v>149.48628773403496</v>
      </c>
    </row>
    <row r="6891" spans="1:31" x14ac:dyDescent="0.25">
      <c r="A6891">
        <v>1821838</v>
      </c>
      <c r="B6891">
        <v>1</v>
      </c>
      <c r="C6891" t="s">
        <v>80</v>
      </c>
      <c r="D6891" t="s">
        <v>85</v>
      </c>
      <c r="E6891" t="s">
        <v>131</v>
      </c>
      <c r="F6891" t="s">
        <v>19806</v>
      </c>
      <c r="G6891" t="s">
        <v>231</v>
      </c>
      <c r="H6891" t="s">
        <v>134</v>
      </c>
      <c r="I6891" t="s">
        <v>135</v>
      </c>
      <c r="J6891" t="s">
        <v>136</v>
      </c>
      <c r="K6891" t="s">
        <v>137</v>
      </c>
      <c r="L6891" t="s">
        <v>19807</v>
      </c>
      <c r="M6891" t="s">
        <v>19808</v>
      </c>
      <c r="N6891">
        <v>0.80972222199999999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0.25231687178368084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0.25231687178368084</v>
      </c>
    </row>
    <row r="6892" spans="1:31" x14ac:dyDescent="0.25">
      <c r="A6892">
        <v>1821689</v>
      </c>
      <c r="B6892">
        <v>1</v>
      </c>
      <c r="C6892" t="s">
        <v>80</v>
      </c>
      <c r="D6892" t="s">
        <v>92</v>
      </c>
      <c r="E6892" t="s">
        <v>131</v>
      </c>
      <c r="F6892" t="s">
        <v>19809</v>
      </c>
      <c r="G6892" t="s">
        <v>231</v>
      </c>
      <c r="H6892" t="s">
        <v>134</v>
      </c>
      <c r="I6892" t="s">
        <v>135</v>
      </c>
      <c r="J6892" t="s">
        <v>136</v>
      </c>
      <c r="K6892" t="s">
        <v>137</v>
      </c>
      <c r="L6892" t="s">
        <v>19810</v>
      </c>
      <c r="M6892" t="s">
        <v>19811</v>
      </c>
      <c r="N6892">
        <v>1.5083333329999999</v>
      </c>
      <c r="O6892">
        <v>0</v>
      </c>
      <c r="P6892">
        <v>8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3.93914483873289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3.93914483873289</v>
      </c>
    </row>
    <row r="6893" spans="1:31" x14ac:dyDescent="0.25">
      <c r="A6893">
        <v>1821795</v>
      </c>
      <c r="B6893">
        <v>1</v>
      </c>
      <c r="C6893" t="s">
        <v>80</v>
      </c>
      <c r="D6893" t="s">
        <v>96</v>
      </c>
      <c r="E6893" t="s">
        <v>146</v>
      </c>
      <c r="F6893" t="s">
        <v>19812</v>
      </c>
      <c r="G6893" t="s">
        <v>170</v>
      </c>
      <c r="H6893" t="s">
        <v>143</v>
      </c>
      <c r="I6893" t="s">
        <v>135</v>
      </c>
      <c r="J6893" t="s">
        <v>136</v>
      </c>
      <c r="K6893" t="s">
        <v>137</v>
      </c>
      <c r="L6893" t="s">
        <v>19813</v>
      </c>
      <c r="M6893" t="s">
        <v>19814</v>
      </c>
      <c r="N6893">
        <v>3.0261111110000001</v>
      </c>
      <c r="O6893">
        <v>0</v>
      </c>
      <c r="P6893">
        <v>38</v>
      </c>
      <c r="Q6893">
        <v>0</v>
      </c>
      <c r="R6893">
        <v>1</v>
      </c>
      <c r="S6893">
        <v>0</v>
      </c>
      <c r="T6893">
        <v>13</v>
      </c>
      <c r="U6893">
        <v>0</v>
      </c>
      <c r="V6893">
        <v>0</v>
      </c>
      <c r="W6893">
        <v>0</v>
      </c>
      <c r="X6893">
        <v>70.289433492044381</v>
      </c>
      <c r="Y6893">
        <v>0</v>
      </c>
      <c r="Z6893">
        <v>0.50812773862500005</v>
      </c>
      <c r="AA6893">
        <v>0</v>
      </c>
      <c r="AB6893">
        <v>31.310900555740741</v>
      </c>
      <c r="AC6893">
        <v>0</v>
      </c>
      <c r="AD6893">
        <v>0</v>
      </c>
      <c r="AE6893">
        <v>102.10846178641013</v>
      </c>
    </row>
    <row r="6894" spans="1:31" x14ac:dyDescent="0.25">
      <c r="A6894">
        <v>1822127</v>
      </c>
      <c r="B6894">
        <v>1</v>
      </c>
      <c r="C6894" t="s">
        <v>80</v>
      </c>
      <c r="D6894" t="s">
        <v>103</v>
      </c>
      <c r="E6894" t="s">
        <v>326</v>
      </c>
      <c r="F6894" t="s">
        <v>19815</v>
      </c>
      <c r="G6894" t="s">
        <v>235</v>
      </c>
      <c r="H6894" t="s">
        <v>134</v>
      </c>
      <c r="I6894" t="s">
        <v>135</v>
      </c>
      <c r="J6894" t="s">
        <v>136</v>
      </c>
      <c r="K6894" t="s">
        <v>137</v>
      </c>
      <c r="L6894" t="s">
        <v>19816</v>
      </c>
      <c r="M6894" t="s">
        <v>19817</v>
      </c>
      <c r="N6894">
        <v>0.763055555</v>
      </c>
      <c r="O6894">
        <v>0</v>
      </c>
      <c r="P6894">
        <v>47</v>
      </c>
      <c r="Q6894">
        <v>0</v>
      </c>
      <c r="R6894">
        <v>0</v>
      </c>
      <c r="S6894">
        <v>0</v>
      </c>
      <c r="T6894">
        <v>2</v>
      </c>
      <c r="U6894">
        <v>0</v>
      </c>
      <c r="V6894">
        <v>0</v>
      </c>
      <c r="W6894">
        <v>0</v>
      </c>
      <c r="X6894">
        <v>7.7628784888981404</v>
      </c>
      <c r="Y6894">
        <v>0</v>
      </c>
      <c r="Z6894">
        <v>0</v>
      </c>
      <c r="AA6894">
        <v>0</v>
      </c>
      <c r="AB6894">
        <v>0.96563128166895984</v>
      </c>
      <c r="AC6894">
        <v>0</v>
      </c>
      <c r="AD6894">
        <v>0</v>
      </c>
      <c r="AE6894">
        <v>8.7285097705671006</v>
      </c>
    </row>
    <row r="6895" spans="1:31" x14ac:dyDescent="0.25">
      <c r="A6895">
        <v>1821772</v>
      </c>
      <c r="B6895">
        <v>1</v>
      </c>
      <c r="C6895" t="s">
        <v>80</v>
      </c>
      <c r="D6895" t="s">
        <v>88</v>
      </c>
      <c r="E6895" t="s">
        <v>131</v>
      </c>
      <c r="F6895" t="s">
        <v>19818</v>
      </c>
      <c r="G6895" t="s">
        <v>231</v>
      </c>
      <c r="H6895" t="s">
        <v>134</v>
      </c>
      <c r="I6895" t="s">
        <v>135</v>
      </c>
      <c r="J6895" t="s">
        <v>136</v>
      </c>
      <c r="K6895" t="s">
        <v>137</v>
      </c>
      <c r="L6895" t="s">
        <v>19819</v>
      </c>
      <c r="M6895" t="s">
        <v>19820</v>
      </c>
      <c r="N6895">
        <v>1.0766666659999999</v>
      </c>
      <c r="O6895">
        <v>0</v>
      </c>
      <c r="P6895">
        <v>1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0.28175851307783334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0.28175851307783334</v>
      </c>
    </row>
    <row r="6896" spans="1:31" x14ac:dyDescent="0.25">
      <c r="A6896">
        <v>1822173</v>
      </c>
      <c r="B6896">
        <v>1</v>
      </c>
      <c r="C6896" t="s">
        <v>81</v>
      </c>
      <c r="D6896" t="s">
        <v>112</v>
      </c>
      <c r="E6896" t="s">
        <v>146</v>
      </c>
      <c r="F6896" t="s">
        <v>7079</v>
      </c>
      <c r="G6896" t="s">
        <v>142</v>
      </c>
      <c r="H6896" t="s">
        <v>143</v>
      </c>
      <c r="I6896" t="s">
        <v>135</v>
      </c>
      <c r="J6896" t="s">
        <v>136</v>
      </c>
      <c r="K6896" t="s">
        <v>137</v>
      </c>
      <c r="L6896" t="s">
        <v>19821</v>
      </c>
      <c r="M6896" t="s">
        <v>19822</v>
      </c>
      <c r="N6896">
        <v>9.1666665999999994E-2</v>
      </c>
      <c r="O6896">
        <v>0</v>
      </c>
      <c r="P6896">
        <v>560</v>
      </c>
      <c r="Q6896">
        <v>1</v>
      </c>
      <c r="R6896">
        <v>3</v>
      </c>
      <c r="S6896">
        <v>0</v>
      </c>
      <c r="T6896">
        <v>15</v>
      </c>
      <c r="U6896">
        <v>0</v>
      </c>
      <c r="V6896">
        <v>0</v>
      </c>
      <c r="W6896">
        <v>0</v>
      </c>
      <c r="X6896">
        <v>3.3632660969465236</v>
      </c>
      <c r="Y6896">
        <v>2.5658447337600001E-2</v>
      </c>
      <c r="Z6896">
        <v>9.3336058946166655E-3</v>
      </c>
      <c r="AA6896">
        <v>0</v>
      </c>
      <c r="AB6896">
        <v>0.23451950159705831</v>
      </c>
      <c r="AC6896">
        <v>0</v>
      </c>
      <c r="AD6896">
        <v>0</v>
      </c>
      <c r="AE6896">
        <v>3.6327776517757981</v>
      </c>
    </row>
    <row r="6897" spans="1:31" x14ac:dyDescent="0.25">
      <c r="A6897">
        <v>1821818</v>
      </c>
      <c r="B6897">
        <v>1</v>
      </c>
      <c r="C6897" t="s">
        <v>81</v>
      </c>
      <c r="D6897" t="s">
        <v>128</v>
      </c>
      <c r="E6897" t="s">
        <v>291</v>
      </c>
      <c r="F6897" t="s">
        <v>19823</v>
      </c>
      <c r="G6897" t="s">
        <v>424</v>
      </c>
      <c r="H6897" t="s">
        <v>134</v>
      </c>
      <c r="I6897" t="s">
        <v>135</v>
      </c>
      <c r="J6897" t="s">
        <v>136</v>
      </c>
      <c r="K6897" t="s">
        <v>137</v>
      </c>
      <c r="L6897" t="s">
        <v>19824</v>
      </c>
      <c r="M6897" t="s">
        <v>19825</v>
      </c>
      <c r="N6897">
        <v>3.134166666</v>
      </c>
      <c r="O6897">
        <v>0</v>
      </c>
      <c r="P6897">
        <v>99</v>
      </c>
      <c r="Q6897">
        <v>0</v>
      </c>
      <c r="R6897">
        <v>6</v>
      </c>
      <c r="S6897">
        <v>0</v>
      </c>
      <c r="T6897">
        <v>3</v>
      </c>
      <c r="U6897">
        <v>0</v>
      </c>
      <c r="V6897">
        <v>0</v>
      </c>
      <c r="W6897">
        <v>0</v>
      </c>
      <c r="X6897">
        <v>51.700698390636802</v>
      </c>
      <c r="Y6897">
        <v>0</v>
      </c>
      <c r="Z6897">
        <v>1.8201675027944551</v>
      </c>
      <c r="AA6897">
        <v>0</v>
      </c>
      <c r="AB6897">
        <v>4.2865705611791238</v>
      </c>
      <c r="AC6897">
        <v>0</v>
      </c>
      <c r="AD6897">
        <v>0</v>
      </c>
      <c r="AE6897">
        <v>57.807436454610382</v>
      </c>
    </row>
    <row r="6898" spans="1:31" x14ac:dyDescent="0.25">
      <c r="A6898">
        <v>1821672</v>
      </c>
      <c r="B6898">
        <v>1</v>
      </c>
      <c r="C6898" t="s">
        <v>80</v>
      </c>
      <c r="D6898" t="s">
        <v>94</v>
      </c>
      <c r="E6898" t="s">
        <v>193</v>
      </c>
      <c r="F6898" t="s">
        <v>19826</v>
      </c>
      <c r="G6898" t="s">
        <v>235</v>
      </c>
      <c r="H6898" t="s">
        <v>134</v>
      </c>
      <c r="I6898" t="s">
        <v>135</v>
      </c>
      <c r="J6898" t="s">
        <v>136</v>
      </c>
      <c r="K6898" t="s">
        <v>137</v>
      </c>
      <c r="L6898" t="s">
        <v>19827</v>
      </c>
      <c r="M6898" t="s">
        <v>19828</v>
      </c>
      <c r="N6898">
        <v>2.4269444440000001</v>
      </c>
      <c r="O6898">
        <v>0</v>
      </c>
      <c r="P6898">
        <v>11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3.7132147130899456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3.7132147130899456</v>
      </c>
    </row>
    <row r="6899" spans="1:31" x14ac:dyDescent="0.25">
      <c r="A6899">
        <v>1821755</v>
      </c>
      <c r="B6899">
        <v>1</v>
      </c>
      <c r="C6899" t="s">
        <v>80</v>
      </c>
      <c r="D6899" t="s">
        <v>97</v>
      </c>
      <c r="E6899" t="s">
        <v>131</v>
      </c>
      <c r="F6899" t="s">
        <v>3265</v>
      </c>
      <c r="G6899" t="s">
        <v>133</v>
      </c>
      <c r="H6899" t="s">
        <v>134</v>
      </c>
      <c r="I6899" t="s">
        <v>135</v>
      </c>
      <c r="J6899" t="s">
        <v>136</v>
      </c>
      <c r="K6899" t="s">
        <v>137</v>
      </c>
      <c r="L6899" t="s">
        <v>19829</v>
      </c>
      <c r="M6899" t="s">
        <v>19830</v>
      </c>
      <c r="N6899">
        <v>11.383333332999999</v>
      </c>
      <c r="O6899">
        <v>0</v>
      </c>
      <c r="P6899">
        <v>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1.7996246509183402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1.7996246509183402</v>
      </c>
    </row>
    <row r="6900" spans="1:31" x14ac:dyDescent="0.25">
      <c r="A6900">
        <v>1822064</v>
      </c>
      <c r="B6900">
        <v>1</v>
      </c>
      <c r="C6900" t="s">
        <v>80</v>
      </c>
      <c r="D6900" t="s">
        <v>97</v>
      </c>
      <c r="E6900" t="s">
        <v>131</v>
      </c>
      <c r="F6900" t="s">
        <v>19831</v>
      </c>
      <c r="G6900" t="s">
        <v>231</v>
      </c>
      <c r="H6900" t="s">
        <v>134</v>
      </c>
      <c r="I6900" t="s">
        <v>135</v>
      </c>
      <c r="J6900" t="s">
        <v>136</v>
      </c>
      <c r="K6900" t="s">
        <v>137</v>
      </c>
      <c r="L6900" t="s">
        <v>19832</v>
      </c>
      <c r="M6900" t="s">
        <v>19833</v>
      </c>
      <c r="N6900">
        <v>1.9302777769999999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0.37534507895625746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0.37534507895625746</v>
      </c>
    </row>
    <row r="6901" spans="1:31" x14ac:dyDescent="0.25">
      <c r="A6901">
        <v>1821709</v>
      </c>
      <c r="B6901">
        <v>1</v>
      </c>
      <c r="C6901" t="s">
        <v>80</v>
      </c>
      <c r="D6901" t="s">
        <v>105</v>
      </c>
      <c r="E6901" t="s">
        <v>291</v>
      </c>
      <c r="F6901" t="s">
        <v>18983</v>
      </c>
      <c r="G6901" t="s">
        <v>256</v>
      </c>
      <c r="H6901" t="s">
        <v>134</v>
      </c>
      <c r="I6901" t="s">
        <v>135</v>
      </c>
      <c r="J6901" t="s">
        <v>136</v>
      </c>
      <c r="K6901" t="s">
        <v>159</v>
      </c>
      <c r="L6901" t="s">
        <v>19834</v>
      </c>
      <c r="M6901" t="s">
        <v>19835</v>
      </c>
      <c r="N6901">
        <v>7.1988488879999997</v>
      </c>
      <c r="O6901">
        <v>0</v>
      </c>
      <c r="P6901">
        <v>85</v>
      </c>
      <c r="Q6901">
        <v>0</v>
      </c>
      <c r="R6901">
        <v>6</v>
      </c>
      <c r="S6901">
        <v>0</v>
      </c>
      <c r="T6901">
        <v>9</v>
      </c>
      <c r="U6901">
        <v>0</v>
      </c>
      <c r="V6901">
        <v>0</v>
      </c>
      <c r="W6901">
        <v>0</v>
      </c>
      <c r="X6901">
        <v>123.97383459116672</v>
      </c>
      <c r="Y6901">
        <v>0</v>
      </c>
      <c r="Z6901">
        <v>2.9867060672195835</v>
      </c>
      <c r="AA6901">
        <v>0</v>
      </c>
      <c r="AB6901">
        <v>28.768910275602298</v>
      </c>
      <c r="AC6901">
        <v>0</v>
      </c>
      <c r="AD6901">
        <v>0</v>
      </c>
      <c r="AE6901">
        <v>155.7294509339886</v>
      </c>
    </row>
    <row r="6902" spans="1:31" x14ac:dyDescent="0.25">
      <c r="A6902">
        <v>1821858</v>
      </c>
      <c r="B6902">
        <v>1</v>
      </c>
      <c r="C6902" t="s">
        <v>80</v>
      </c>
      <c r="D6902" t="s">
        <v>96</v>
      </c>
      <c r="E6902" t="s">
        <v>131</v>
      </c>
      <c r="F6902" t="s">
        <v>19836</v>
      </c>
      <c r="G6902" t="s">
        <v>231</v>
      </c>
      <c r="H6902" t="s">
        <v>134</v>
      </c>
      <c r="I6902" t="s">
        <v>135</v>
      </c>
      <c r="J6902" t="s">
        <v>136</v>
      </c>
      <c r="K6902" t="s">
        <v>137</v>
      </c>
      <c r="L6902" t="s">
        <v>19837</v>
      </c>
      <c r="M6902" t="s">
        <v>19838</v>
      </c>
      <c r="N6902">
        <v>8.0641666660000002</v>
      </c>
      <c r="O6902">
        <v>0</v>
      </c>
      <c r="P6902">
        <v>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3.3792665482165325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3.3792665482165325</v>
      </c>
    </row>
    <row r="6903" spans="1:31" x14ac:dyDescent="0.25">
      <c r="A6903">
        <v>1821878</v>
      </c>
      <c r="B6903">
        <v>1</v>
      </c>
      <c r="C6903" t="s">
        <v>80</v>
      </c>
      <c r="D6903" t="s">
        <v>93</v>
      </c>
      <c r="E6903" t="s">
        <v>131</v>
      </c>
      <c r="F6903" t="s">
        <v>19839</v>
      </c>
      <c r="G6903" t="s">
        <v>231</v>
      </c>
      <c r="H6903" t="s">
        <v>134</v>
      </c>
      <c r="I6903" t="s">
        <v>135</v>
      </c>
      <c r="J6903" t="s">
        <v>136</v>
      </c>
      <c r="K6903" t="s">
        <v>137</v>
      </c>
      <c r="L6903" t="s">
        <v>19840</v>
      </c>
      <c r="M6903" t="s">
        <v>19841</v>
      </c>
      <c r="N6903">
        <v>1.2088888879999999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8.5113955087640011E-2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8.5113955087640011E-2</v>
      </c>
    </row>
    <row r="6904" spans="1:31" x14ac:dyDescent="0.25">
      <c r="A6904">
        <v>1821855</v>
      </c>
      <c r="B6904">
        <v>1</v>
      </c>
      <c r="C6904" t="s">
        <v>80</v>
      </c>
      <c r="D6904" t="s">
        <v>93</v>
      </c>
      <c r="E6904" t="s">
        <v>131</v>
      </c>
      <c r="F6904" t="s">
        <v>19842</v>
      </c>
      <c r="G6904" t="s">
        <v>231</v>
      </c>
      <c r="H6904" t="s">
        <v>134</v>
      </c>
      <c r="I6904" t="s">
        <v>135</v>
      </c>
      <c r="J6904" t="s">
        <v>136</v>
      </c>
      <c r="K6904" t="s">
        <v>137</v>
      </c>
      <c r="L6904" t="s">
        <v>19843</v>
      </c>
      <c r="M6904" t="s">
        <v>19844</v>
      </c>
      <c r="N6904">
        <v>6.8361111110000001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1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1.1997049666774862</v>
      </c>
      <c r="AC6904">
        <v>0</v>
      </c>
      <c r="AD6904">
        <v>0</v>
      </c>
      <c r="AE6904">
        <v>1.1997049666774862</v>
      </c>
    </row>
    <row r="6905" spans="1:31" x14ac:dyDescent="0.25">
      <c r="A6905">
        <v>1822047</v>
      </c>
      <c r="B6905">
        <v>1</v>
      </c>
      <c r="C6905" t="s">
        <v>80</v>
      </c>
      <c r="D6905" t="s">
        <v>104</v>
      </c>
      <c r="E6905" t="s">
        <v>176</v>
      </c>
      <c r="F6905" t="s">
        <v>6416</v>
      </c>
      <c r="G6905" t="s">
        <v>142</v>
      </c>
      <c r="H6905" t="s">
        <v>143</v>
      </c>
      <c r="I6905" t="s">
        <v>135</v>
      </c>
      <c r="J6905" t="s">
        <v>136</v>
      </c>
      <c r="K6905" t="s">
        <v>137</v>
      </c>
      <c r="L6905" t="s">
        <v>19845</v>
      </c>
      <c r="M6905" t="s">
        <v>19846</v>
      </c>
      <c r="N6905">
        <v>0.48805555499999997</v>
      </c>
      <c r="O6905">
        <v>1</v>
      </c>
      <c r="P6905">
        <v>299</v>
      </c>
      <c r="Q6905">
        <v>22</v>
      </c>
      <c r="R6905">
        <v>16</v>
      </c>
      <c r="S6905">
        <v>20</v>
      </c>
      <c r="T6905">
        <v>43</v>
      </c>
      <c r="U6905">
        <v>4</v>
      </c>
      <c r="V6905">
        <v>0</v>
      </c>
      <c r="W6905">
        <v>1.1386737453170084</v>
      </c>
      <c r="X6905">
        <v>35.167648085232059</v>
      </c>
      <c r="Y6905">
        <v>19.482209072043766</v>
      </c>
      <c r="Z6905">
        <v>1.6076528589465802</v>
      </c>
      <c r="AA6905">
        <v>124.5197480300359</v>
      </c>
      <c r="AB6905">
        <v>19.190578220300242</v>
      </c>
      <c r="AC6905">
        <v>36.313418106854897</v>
      </c>
      <c r="AD6905">
        <v>0</v>
      </c>
      <c r="AE6905">
        <v>237.41992811873044</v>
      </c>
    </row>
    <row r="6906" spans="1:31" x14ac:dyDescent="0.25">
      <c r="A6906">
        <v>1822190</v>
      </c>
      <c r="B6906">
        <v>1</v>
      </c>
      <c r="C6906" t="s">
        <v>80</v>
      </c>
      <c r="D6906" t="s">
        <v>86</v>
      </c>
      <c r="E6906" t="s">
        <v>131</v>
      </c>
      <c r="F6906" t="s">
        <v>19847</v>
      </c>
      <c r="G6906" t="s">
        <v>231</v>
      </c>
      <c r="H6906" t="s">
        <v>134</v>
      </c>
      <c r="I6906" t="s">
        <v>135</v>
      </c>
      <c r="J6906" t="s">
        <v>136</v>
      </c>
      <c r="K6906" t="s">
        <v>137</v>
      </c>
      <c r="L6906" t="s">
        <v>19848</v>
      </c>
      <c r="M6906" t="s">
        <v>19849</v>
      </c>
      <c r="N6906">
        <v>1.4741666659999999</v>
      </c>
      <c r="O6906">
        <v>0</v>
      </c>
      <c r="P6906">
        <v>1</v>
      </c>
      <c r="Q6906">
        <v>0</v>
      </c>
      <c r="R6906">
        <v>1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2.784644126466</v>
      </c>
      <c r="Y6906">
        <v>0</v>
      </c>
      <c r="Z6906">
        <v>1.3195950824317499</v>
      </c>
      <c r="AA6906">
        <v>0</v>
      </c>
      <c r="AB6906">
        <v>0</v>
      </c>
      <c r="AC6906">
        <v>0</v>
      </c>
      <c r="AD6906">
        <v>0</v>
      </c>
      <c r="AE6906">
        <v>4.1042392088977504</v>
      </c>
    </row>
    <row r="6907" spans="1:31" x14ac:dyDescent="0.25">
      <c r="A6907">
        <v>1821898</v>
      </c>
      <c r="B6907">
        <v>1</v>
      </c>
      <c r="C6907" t="s">
        <v>81</v>
      </c>
      <c r="D6907" t="s">
        <v>122</v>
      </c>
      <c r="E6907" t="s">
        <v>176</v>
      </c>
      <c r="F6907" t="s">
        <v>19850</v>
      </c>
      <c r="G6907" t="s">
        <v>142</v>
      </c>
      <c r="H6907" t="s">
        <v>143</v>
      </c>
      <c r="I6907" t="s">
        <v>135</v>
      </c>
      <c r="J6907" t="s">
        <v>136</v>
      </c>
      <c r="K6907" t="s">
        <v>137</v>
      </c>
      <c r="L6907" t="s">
        <v>19851</v>
      </c>
      <c r="M6907" t="s">
        <v>19852</v>
      </c>
      <c r="N6907">
        <v>0.56583333300000005</v>
      </c>
      <c r="O6907">
        <v>6</v>
      </c>
      <c r="P6907">
        <v>8973</v>
      </c>
      <c r="Q6907">
        <v>62</v>
      </c>
      <c r="R6907">
        <v>129</v>
      </c>
      <c r="S6907">
        <v>56</v>
      </c>
      <c r="T6907">
        <v>1251</v>
      </c>
      <c r="U6907">
        <v>8</v>
      </c>
      <c r="V6907">
        <v>2</v>
      </c>
      <c r="W6907">
        <v>1.1871961056647722</v>
      </c>
      <c r="X6907">
        <v>950.2387243114589</v>
      </c>
      <c r="Y6907">
        <v>71.903867365763176</v>
      </c>
      <c r="Z6907">
        <v>26.511541965261934</v>
      </c>
      <c r="AA6907">
        <v>123.27546008801595</v>
      </c>
      <c r="AB6907">
        <v>313.44091884935796</v>
      </c>
      <c r="AC6907">
        <v>1877.8363924423984</v>
      </c>
      <c r="AD6907">
        <v>1.0778744759412</v>
      </c>
      <c r="AE6907">
        <v>3365.4719756038626</v>
      </c>
    </row>
    <row r="6908" spans="1:31" x14ac:dyDescent="0.25">
      <c r="A6908">
        <v>1821778</v>
      </c>
      <c r="B6908">
        <v>1</v>
      </c>
      <c r="C6908" t="s">
        <v>81</v>
      </c>
      <c r="D6908" t="s">
        <v>122</v>
      </c>
      <c r="E6908" t="s">
        <v>146</v>
      </c>
      <c r="F6908" t="s">
        <v>19602</v>
      </c>
      <c r="G6908" t="s">
        <v>170</v>
      </c>
      <c r="H6908" t="s">
        <v>143</v>
      </c>
      <c r="I6908" t="s">
        <v>135</v>
      </c>
      <c r="J6908" t="s">
        <v>136</v>
      </c>
      <c r="K6908" t="s">
        <v>137</v>
      </c>
      <c r="L6908" t="s">
        <v>19853</v>
      </c>
      <c r="M6908" t="s">
        <v>19854</v>
      </c>
      <c r="N6908">
        <v>2.2541666660000002</v>
      </c>
      <c r="O6908">
        <v>0</v>
      </c>
      <c r="P6908">
        <v>178</v>
      </c>
      <c r="Q6908">
        <v>0</v>
      </c>
      <c r="R6908">
        <v>3</v>
      </c>
      <c r="S6908">
        <v>0</v>
      </c>
      <c r="T6908">
        <v>13</v>
      </c>
      <c r="U6908">
        <v>0</v>
      </c>
      <c r="V6908">
        <v>0</v>
      </c>
      <c r="W6908">
        <v>0</v>
      </c>
      <c r="X6908">
        <v>61.362812683484606</v>
      </c>
      <c r="Y6908">
        <v>0</v>
      </c>
      <c r="Z6908">
        <v>4.2249479181406677</v>
      </c>
      <c r="AA6908">
        <v>0</v>
      </c>
      <c r="AB6908">
        <v>12.881153357177656</v>
      </c>
      <c r="AC6908">
        <v>0</v>
      </c>
      <c r="AD6908">
        <v>0</v>
      </c>
      <c r="AE6908">
        <v>78.468913958802929</v>
      </c>
    </row>
    <row r="6909" spans="1:31" x14ac:dyDescent="0.25">
      <c r="A6909">
        <v>1822027</v>
      </c>
      <c r="B6909">
        <v>1</v>
      </c>
      <c r="C6909" t="s">
        <v>80</v>
      </c>
      <c r="D6909" t="s">
        <v>83</v>
      </c>
      <c r="E6909" t="s">
        <v>131</v>
      </c>
      <c r="F6909" t="s">
        <v>19855</v>
      </c>
      <c r="G6909" t="s">
        <v>148</v>
      </c>
      <c r="H6909" t="s">
        <v>134</v>
      </c>
      <c r="I6909" t="s">
        <v>135</v>
      </c>
      <c r="J6909" t="s">
        <v>136</v>
      </c>
      <c r="K6909" t="s">
        <v>137</v>
      </c>
      <c r="L6909" t="s">
        <v>19856</v>
      </c>
      <c r="M6909" t="s">
        <v>19857</v>
      </c>
      <c r="N6909">
        <v>5.7441666659999999</v>
      </c>
      <c r="O6909">
        <v>0</v>
      </c>
      <c r="P6909">
        <v>11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15.533475173965899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15.533475173965899</v>
      </c>
    </row>
    <row r="6910" spans="1:31" x14ac:dyDescent="0.25">
      <c r="A6910">
        <v>1821692</v>
      </c>
      <c r="B6910">
        <v>1</v>
      </c>
      <c r="C6910" t="s">
        <v>81</v>
      </c>
      <c r="D6910" t="s">
        <v>124</v>
      </c>
      <c r="E6910" t="s">
        <v>176</v>
      </c>
      <c r="F6910" t="s">
        <v>19858</v>
      </c>
      <c r="G6910" t="s">
        <v>2631</v>
      </c>
      <c r="H6910" t="s">
        <v>143</v>
      </c>
      <c r="I6910" t="s">
        <v>135</v>
      </c>
      <c r="J6910" t="s">
        <v>136</v>
      </c>
      <c r="K6910" t="s">
        <v>137</v>
      </c>
      <c r="L6910" t="s">
        <v>19859</v>
      </c>
      <c r="M6910" t="s">
        <v>19860</v>
      </c>
      <c r="N6910">
        <v>1.7538888880000001</v>
      </c>
      <c r="O6910">
        <v>0</v>
      </c>
      <c r="P6910">
        <v>0</v>
      </c>
      <c r="Q6910">
        <v>1</v>
      </c>
      <c r="R6910">
        <v>4</v>
      </c>
      <c r="S6910">
        <v>2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0.50194876991633619</v>
      </c>
      <c r="Z6910">
        <v>8.9392992515522227E-2</v>
      </c>
      <c r="AA6910">
        <v>26.903266645080596</v>
      </c>
      <c r="AB6910">
        <v>0</v>
      </c>
      <c r="AC6910">
        <v>0</v>
      </c>
      <c r="AD6910">
        <v>0</v>
      </c>
      <c r="AE6910">
        <v>27.494608407512455</v>
      </c>
    </row>
    <row r="6911" spans="1:31" x14ac:dyDescent="0.25">
      <c r="A6911">
        <v>1822084</v>
      </c>
      <c r="B6911">
        <v>1</v>
      </c>
      <c r="C6911" t="s">
        <v>80</v>
      </c>
      <c r="D6911" t="s">
        <v>104</v>
      </c>
      <c r="E6911" t="s">
        <v>146</v>
      </c>
      <c r="F6911" t="s">
        <v>19861</v>
      </c>
      <c r="G6911" t="s">
        <v>170</v>
      </c>
      <c r="H6911" t="s">
        <v>143</v>
      </c>
      <c r="I6911" t="s">
        <v>135</v>
      </c>
      <c r="J6911" t="s">
        <v>136</v>
      </c>
      <c r="K6911" t="s">
        <v>137</v>
      </c>
      <c r="L6911" t="s">
        <v>19862</v>
      </c>
      <c r="M6911" t="s">
        <v>19863</v>
      </c>
      <c r="N6911">
        <v>2.673611111</v>
      </c>
      <c r="O6911">
        <v>0</v>
      </c>
      <c r="P6911">
        <v>44</v>
      </c>
      <c r="Q6911">
        <v>0</v>
      </c>
      <c r="R6911">
        <v>1</v>
      </c>
      <c r="S6911">
        <v>0</v>
      </c>
      <c r="T6911">
        <v>12</v>
      </c>
      <c r="U6911">
        <v>0</v>
      </c>
      <c r="V6911">
        <v>0</v>
      </c>
      <c r="W6911">
        <v>0</v>
      </c>
      <c r="X6911">
        <v>11.404711142734801</v>
      </c>
      <c r="Y6911">
        <v>0</v>
      </c>
      <c r="Z6911">
        <v>4.5344465548289449E-2</v>
      </c>
      <c r="AA6911">
        <v>0</v>
      </c>
      <c r="AB6911">
        <v>5.8240979501703736</v>
      </c>
      <c r="AC6911">
        <v>0</v>
      </c>
      <c r="AD6911">
        <v>0</v>
      </c>
      <c r="AE6911">
        <v>17.274153558453463</v>
      </c>
    </row>
    <row r="6912" spans="1:31" x14ac:dyDescent="0.25">
      <c r="A6912">
        <v>1821890</v>
      </c>
      <c r="B6912">
        <v>1</v>
      </c>
      <c r="C6912" t="s">
        <v>80</v>
      </c>
      <c r="D6912" t="s">
        <v>92</v>
      </c>
      <c r="E6912" t="s">
        <v>131</v>
      </c>
      <c r="F6912" t="s">
        <v>19864</v>
      </c>
      <c r="G6912" t="s">
        <v>231</v>
      </c>
      <c r="H6912" t="s">
        <v>134</v>
      </c>
      <c r="I6912" t="s">
        <v>135</v>
      </c>
      <c r="J6912" t="s">
        <v>136</v>
      </c>
      <c r="K6912" t="s">
        <v>137</v>
      </c>
      <c r="L6912" t="s">
        <v>19865</v>
      </c>
      <c r="M6912" t="s">
        <v>19866</v>
      </c>
      <c r="N6912">
        <v>7.3219444439999997</v>
      </c>
      <c r="O6912">
        <v>0</v>
      </c>
      <c r="P6912">
        <v>9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6.5598558369567597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6.5598558369567597</v>
      </c>
    </row>
    <row r="6913" spans="1:31" x14ac:dyDescent="0.25">
      <c r="A6913">
        <v>1821867</v>
      </c>
      <c r="B6913">
        <v>1</v>
      </c>
      <c r="C6913" t="s">
        <v>80</v>
      </c>
      <c r="D6913" t="s">
        <v>94</v>
      </c>
      <c r="E6913" t="s">
        <v>291</v>
      </c>
      <c r="F6913" t="s">
        <v>19867</v>
      </c>
      <c r="G6913" t="s">
        <v>235</v>
      </c>
      <c r="H6913" t="s">
        <v>134</v>
      </c>
      <c r="I6913" t="s">
        <v>135</v>
      </c>
      <c r="J6913" t="s">
        <v>136</v>
      </c>
      <c r="K6913" t="s">
        <v>137</v>
      </c>
      <c r="L6913" t="s">
        <v>19868</v>
      </c>
      <c r="M6913" t="s">
        <v>19869</v>
      </c>
      <c r="N6913">
        <v>2.0530555549999998</v>
      </c>
      <c r="O6913">
        <v>0</v>
      </c>
      <c r="P6913">
        <v>0</v>
      </c>
      <c r="Q6913">
        <v>0</v>
      </c>
      <c r="R6913">
        <v>20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4.9939586370516951</v>
      </c>
      <c r="AA6913">
        <v>0</v>
      </c>
      <c r="AB6913">
        <v>0</v>
      </c>
      <c r="AC6913">
        <v>0</v>
      </c>
      <c r="AD6913">
        <v>0</v>
      </c>
      <c r="AE6913">
        <v>4.9939586370516951</v>
      </c>
    </row>
    <row r="6914" spans="1:31" x14ac:dyDescent="0.25">
      <c r="A6914">
        <v>1821907</v>
      </c>
      <c r="B6914">
        <v>1</v>
      </c>
      <c r="C6914" t="s">
        <v>81</v>
      </c>
      <c r="D6914" t="s">
        <v>128</v>
      </c>
      <c r="E6914" t="s">
        <v>146</v>
      </c>
      <c r="F6914" t="s">
        <v>19870</v>
      </c>
      <c r="G6914" t="s">
        <v>263</v>
      </c>
      <c r="H6914" t="s">
        <v>143</v>
      </c>
      <c r="I6914" t="s">
        <v>135</v>
      </c>
      <c r="J6914" t="s">
        <v>136</v>
      </c>
      <c r="K6914" t="s">
        <v>159</v>
      </c>
      <c r="L6914" t="s">
        <v>19871</v>
      </c>
      <c r="M6914" t="s">
        <v>19872</v>
      </c>
      <c r="N6914">
        <v>0.78219527700000002</v>
      </c>
      <c r="O6914">
        <v>0</v>
      </c>
      <c r="P6914">
        <v>0</v>
      </c>
      <c r="Q6914">
        <v>0</v>
      </c>
      <c r="R6914">
        <v>0</v>
      </c>
      <c r="S6914">
        <v>3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101.87780925177857</v>
      </c>
      <c r="AB6914">
        <v>0</v>
      </c>
      <c r="AC6914">
        <v>0</v>
      </c>
      <c r="AD6914">
        <v>0</v>
      </c>
      <c r="AE6914">
        <v>101.87780925177857</v>
      </c>
    </row>
    <row r="6915" spans="1:31" x14ac:dyDescent="0.25">
      <c r="A6915">
        <v>1822053</v>
      </c>
      <c r="B6915">
        <v>1</v>
      </c>
      <c r="C6915" t="s">
        <v>80</v>
      </c>
      <c r="D6915" t="s">
        <v>90</v>
      </c>
      <c r="E6915" t="s">
        <v>193</v>
      </c>
      <c r="F6915" t="s">
        <v>19873</v>
      </c>
      <c r="G6915" t="s">
        <v>235</v>
      </c>
      <c r="H6915" t="s">
        <v>134</v>
      </c>
      <c r="I6915" t="s">
        <v>135</v>
      </c>
      <c r="J6915" t="s">
        <v>136</v>
      </c>
      <c r="K6915" t="s">
        <v>137</v>
      </c>
      <c r="L6915" t="s">
        <v>19874</v>
      </c>
      <c r="M6915" t="s">
        <v>19875</v>
      </c>
      <c r="N6915">
        <v>1.5761111109999999</v>
      </c>
      <c r="O6915">
        <v>0</v>
      </c>
      <c r="P6915">
        <v>45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18.706818504166158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18.706818504166158</v>
      </c>
    </row>
    <row r="6916" spans="1:31" x14ac:dyDescent="0.25">
      <c r="A6916">
        <v>1822159</v>
      </c>
      <c r="B6916">
        <v>1</v>
      </c>
      <c r="C6916" t="s">
        <v>80</v>
      </c>
      <c r="D6916" t="s">
        <v>93</v>
      </c>
      <c r="E6916" t="s">
        <v>193</v>
      </c>
      <c r="F6916" t="s">
        <v>19876</v>
      </c>
      <c r="G6916" t="s">
        <v>235</v>
      </c>
      <c r="H6916" t="s">
        <v>134</v>
      </c>
      <c r="I6916" t="s">
        <v>135</v>
      </c>
      <c r="J6916" t="s">
        <v>136</v>
      </c>
      <c r="K6916" t="s">
        <v>137</v>
      </c>
      <c r="L6916" t="s">
        <v>19877</v>
      </c>
      <c r="M6916" t="s">
        <v>19878</v>
      </c>
      <c r="N6916">
        <v>1.3438888879999999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9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1.4314428583608738</v>
      </c>
      <c r="AC6916">
        <v>0</v>
      </c>
      <c r="AD6916">
        <v>0</v>
      </c>
      <c r="AE6916">
        <v>1.4314428583608738</v>
      </c>
    </row>
    <row r="6917" spans="1:31" x14ac:dyDescent="0.25">
      <c r="A6917">
        <v>1821761</v>
      </c>
      <c r="B6917">
        <v>1</v>
      </c>
      <c r="C6917" t="s">
        <v>81</v>
      </c>
      <c r="D6917" t="s">
        <v>112</v>
      </c>
      <c r="E6917" t="s">
        <v>176</v>
      </c>
      <c r="F6917" t="s">
        <v>19879</v>
      </c>
      <c r="G6917" t="s">
        <v>142</v>
      </c>
      <c r="H6917" t="s">
        <v>143</v>
      </c>
      <c r="I6917" t="s">
        <v>135</v>
      </c>
      <c r="J6917" t="s">
        <v>136</v>
      </c>
      <c r="K6917" t="s">
        <v>137</v>
      </c>
      <c r="L6917" t="s">
        <v>19880</v>
      </c>
      <c r="M6917" t="s">
        <v>19881</v>
      </c>
      <c r="N6917">
        <v>0.41138888800000001</v>
      </c>
      <c r="O6917">
        <v>2</v>
      </c>
      <c r="P6917">
        <v>213</v>
      </c>
      <c r="Q6917">
        <v>111</v>
      </c>
      <c r="R6917">
        <v>302</v>
      </c>
      <c r="S6917">
        <v>7</v>
      </c>
      <c r="T6917">
        <v>26</v>
      </c>
      <c r="U6917">
        <v>4</v>
      </c>
      <c r="V6917">
        <v>1</v>
      </c>
      <c r="W6917">
        <v>1.452512241613778E-2</v>
      </c>
      <c r="X6917">
        <v>15.524863137602225</v>
      </c>
      <c r="Y6917">
        <v>6.0025842831982121</v>
      </c>
      <c r="Z6917">
        <v>18.366106703267022</v>
      </c>
      <c r="AA6917">
        <v>7.9871842955759149</v>
      </c>
      <c r="AB6917">
        <v>12.883513077147354</v>
      </c>
      <c r="AC6917">
        <v>110.78260497062448</v>
      </c>
      <c r="AD6917">
        <v>5.3008400397170048</v>
      </c>
      <c r="AE6917">
        <v>176.86222162954834</v>
      </c>
    </row>
    <row r="6918" spans="1:31" x14ac:dyDescent="0.25">
      <c r="A6918">
        <v>1821807</v>
      </c>
      <c r="B6918">
        <v>1</v>
      </c>
      <c r="C6918" t="s">
        <v>80</v>
      </c>
      <c r="D6918" t="s">
        <v>96</v>
      </c>
      <c r="E6918" t="s">
        <v>291</v>
      </c>
      <c r="F6918" t="s">
        <v>19882</v>
      </c>
      <c r="G6918" t="s">
        <v>263</v>
      </c>
      <c r="H6918" t="s">
        <v>134</v>
      </c>
      <c r="I6918" t="s">
        <v>135</v>
      </c>
      <c r="J6918" t="s">
        <v>136</v>
      </c>
      <c r="K6918" t="s">
        <v>159</v>
      </c>
      <c r="L6918" t="s">
        <v>19883</v>
      </c>
      <c r="M6918" t="s">
        <v>19884</v>
      </c>
      <c r="N6918">
        <v>4.8278202769999998</v>
      </c>
      <c r="O6918">
        <v>0</v>
      </c>
      <c r="P6918">
        <v>41</v>
      </c>
      <c r="Q6918">
        <v>0</v>
      </c>
      <c r="R6918">
        <v>0</v>
      </c>
      <c r="S6918">
        <v>0</v>
      </c>
      <c r="T6918">
        <v>2</v>
      </c>
      <c r="U6918">
        <v>0</v>
      </c>
      <c r="V6918">
        <v>0</v>
      </c>
      <c r="W6918">
        <v>0</v>
      </c>
      <c r="X6918">
        <v>22.92091212144603</v>
      </c>
      <c r="Y6918">
        <v>0</v>
      </c>
      <c r="Z6918">
        <v>0</v>
      </c>
      <c r="AA6918">
        <v>0</v>
      </c>
      <c r="AB6918">
        <v>31.621776452385671</v>
      </c>
      <c r="AC6918">
        <v>0</v>
      </c>
      <c r="AD6918">
        <v>0</v>
      </c>
      <c r="AE6918">
        <v>54.542688573831697</v>
      </c>
    </row>
    <row r="6919" spans="1:31" x14ac:dyDescent="0.25">
      <c r="A6919">
        <v>1822030</v>
      </c>
      <c r="B6919">
        <v>1</v>
      </c>
      <c r="C6919" t="s">
        <v>80</v>
      </c>
      <c r="D6919" t="s">
        <v>92</v>
      </c>
      <c r="E6919" t="s">
        <v>131</v>
      </c>
      <c r="F6919" t="s">
        <v>19885</v>
      </c>
      <c r="G6919" t="s">
        <v>231</v>
      </c>
      <c r="H6919" t="s">
        <v>134</v>
      </c>
      <c r="I6919" t="s">
        <v>135</v>
      </c>
      <c r="J6919" t="s">
        <v>136</v>
      </c>
      <c r="K6919" t="s">
        <v>137</v>
      </c>
      <c r="L6919" t="s">
        <v>19886</v>
      </c>
      <c r="M6919" t="s">
        <v>19887</v>
      </c>
      <c r="N6919">
        <v>2.989166666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0.72785248391275004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0.72785248391275004</v>
      </c>
    </row>
    <row r="6920" spans="1:31" x14ac:dyDescent="0.25">
      <c r="A6920">
        <v>1821724</v>
      </c>
      <c r="B6920">
        <v>1</v>
      </c>
      <c r="C6920" t="s">
        <v>80</v>
      </c>
      <c r="D6920" t="s">
        <v>96</v>
      </c>
      <c r="E6920" t="s">
        <v>193</v>
      </c>
      <c r="F6920" t="s">
        <v>19888</v>
      </c>
      <c r="G6920" t="s">
        <v>256</v>
      </c>
      <c r="H6920" t="s">
        <v>134</v>
      </c>
      <c r="I6920" t="s">
        <v>135</v>
      </c>
      <c r="J6920" t="s">
        <v>136</v>
      </c>
      <c r="K6920" t="s">
        <v>159</v>
      </c>
      <c r="L6920" t="s">
        <v>19889</v>
      </c>
      <c r="M6920" t="s">
        <v>19890</v>
      </c>
      <c r="N6920">
        <v>0.759444444</v>
      </c>
      <c r="O6920">
        <v>0</v>
      </c>
      <c r="P6920">
        <v>60</v>
      </c>
      <c r="Q6920">
        <v>0</v>
      </c>
      <c r="R6920">
        <v>0</v>
      </c>
      <c r="S6920">
        <v>0</v>
      </c>
      <c r="T6920">
        <v>10</v>
      </c>
      <c r="U6920">
        <v>0</v>
      </c>
      <c r="V6920">
        <v>0</v>
      </c>
      <c r="W6920">
        <v>0</v>
      </c>
      <c r="X6920">
        <v>12.892172319674565</v>
      </c>
      <c r="Y6920">
        <v>0</v>
      </c>
      <c r="Z6920">
        <v>0</v>
      </c>
      <c r="AA6920">
        <v>0</v>
      </c>
      <c r="AB6920">
        <v>3.397292584317618</v>
      </c>
      <c r="AC6920">
        <v>0</v>
      </c>
      <c r="AD6920">
        <v>0</v>
      </c>
      <c r="AE6920">
        <v>16.289464903992183</v>
      </c>
    </row>
    <row r="6921" spans="1:31" x14ac:dyDescent="0.25">
      <c r="A6921">
        <v>1822219</v>
      </c>
      <c r="B6921">
        <v>1</v>
      </c>
      <c r="C6921" t="s">
        <v>81</v>
      </c>
      <c r="D6921" t="s">
        <v>113</v>
      </c>
      <c r="E6921" t="s">
        <v>193</v>
      </c>
      <c r="F6921" t="s">
        <v>15356</v>
      </c>
      <c r="G6921" t="s">
        <v>726</v>
      </c>
      <c r="H6921" t="s">
        <v>134</v>
      </c>
      <c r="I6921" t="s">
        <v>135</v>
      </c>
      <c r="J6921" t="s">
        <v>136</v>
      </c>
      <c r="K6921" t="s">
        <v>137</v>
      </c>
      <c r="L6921" t="s">
        <v>19891</v>
      </c>
      <c r="M6921" t="s">
        <v>19892</v>
      </c>
      <c r="N6921">
        <v>2.6155555549999998</v>
      </c>
      <c r="O6921">
        <v>0</v>
      </c>
      <c r="P6921">
        <v>28</v>
      </c>
      <c r="Q6921">
        <v>0</v>
      </c>
      <c r="R6921">
        <v>0</v>
      </c>
      <c r="S6921">
        <v>0</v>
      </c>
      <c r="T6921">
        <v>2</v>
      </c>
      <c r="U6921">
        <v>0</v>
      </c>
      <c r="V6921">
        <v>0</v>
      </c>
      <c r="W6921">
        <v>0</v>
      </c>
      <c r="X6921">
        <v>12.793079483321495</v>
      </c>
      <c r="Y6921">
        <v>0</v>
      </c>
      <c r="Z6921">
        <v>0</v>
      </c>
      <c r="AA6921">
        <v>0</v>
      </c>
      <c r="AB6921">
        <v>0.66895909621123328</v>
      </c>
      <c r="AC6921">
        <v>0</v>
      </c>
      <c r="AD6921">
        <v>0</v>
      </c>
      <c r="AE6921">
        <v>13.462038579532729</v>
      </c>
    </row>
    <row r="6922" spans="1:31" x14ac:dyDescent="0.25">
      <c r="A6922">
        <v>1821870</v>
      </c>
      <c r="B6922">
        <v>1</v>
      </c>
      <c r="C6922" t="s">
        <v>80</v>
      </c>
      <c r="D6922" t="s">
        <v>92</v>
      </c>
      <c r="E6922" t="s">
        <v>131</v>
      </c>
      <c r="F6922" t="s">
        <v>19893</v>
      </c>
      <c r="G6922" t="s">
        <v>133</v>
      </c>
      <c r="H6922" t="s">
        <v>134</v>
      </c>
      <c r="I6922" t="s">
        <v>135</v>
      </c>
      <c r="J6922" t="s">
        <v>136</v>
      </c>
      <c r="K6922" t="s">
        <v>137</v>
      </c>
      <c r="L6922" t="s">
        <v>19894</v>
      </c>
      <c r="M6922" t="s">
        <v>19895</v>
      </c>
      <c r="N6922">
        <v>6.49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7.3591366460535728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7.3591366460535728</v>
      </c>
    </row>
    <row r="6923" spans="1:31" x14ac:dyDescent="0.25">
      <c r="A6923">
        <v>1821655</v>
      </c>
      <c r="B6923">
        <v>1</v>
      </c>
      <c r="C6923" t="s">
        <v>80</v>
      </c>
      <c r="D6923" t="s">
        <v>101</v>
      </c>
      <c r="E6923" t="s">
        <v>146</v>
      </c>
      <c r="F6923" t="s">
        <v>19896</v>
      </c>
      <c r="G6923" t="s">
        <v>170</v>
      </c>
      <c r="H6923" t="s">
        <v>143</v>
      </c>
      <c r="I6923" t="s">
        <v>135</v>
      </c>
      <c r="J6923" t="s">
        <v>136</v>
      </c>
      <c r="K6923" t="s">
        <v>137</v>
      </c>
      <c r="L6923" t="s">
        <v>19897</v>
      </c>
      <c r="M6923" t="s">
        <v>19898</v>
      </c>
      <c r="N6923">
        <v>1.660833333</v>
      </c>
      <c r="O6923">
        <v>0</v>
      </c>
      <c r="P6923">
        <v>188</v>
      </c>
      <c r="Q6923">
        <v>0</v>
      </c>
      <c r="R6923">
        <v>10</v>
      </c>
      <c r="S6923">
        <v>0</v>
      </c>
      <c r="T6923">
        <v>29</v>
      </c>
      <c r="U6923">
        <v>0</v>
      </c>
      <c r="V6923">
        <v>1</v>
      </c>
      <c r="W6923">
        <v>0</v>
      </c>
      <c r="X6923">
        <v>58.260500867986089</v>
      </c>
      <c r="Y6923">
        <v>0</v>
      </c>
      <c r="Z6923">
        <v>1.8914596324297819</v>
      </c>
      <c r="AA6923">
        <v>0</v>
      </c>
      <c r="AB6923">
        <v>24.266668592909451</v>
      </c>
      <c r="AC6923">
        <v>0</v>
      </c>
      <c r="AD6923">
        <v>0.37025955834515301</v>
      </c>
      <c r="AE6923">
        <v>84.788888651670476</v>
      </c>
    </row>
    <row r="6924" spans="1:31" x14ac:dyDescent="0.25">
      <c r="A6924">
        <v>1822196</v>
      </c>
      <c r="B6924">
        <v>1</v>
      </c>
      <c r="C6924" t="s">
        <v>80</v>
      </c>
      <c r="D6924" t="s">
        <v>93</v>
      </c>
      <c r="E6924" t="s">
        <v>193</v>
      </c>
      <c r="F6924" t="s">
        <v>19899</v>
      </c>
      <c r="G6924" t="s">
        <v>826</v>
      </c>
      <c r="H6924" t="s">
        <v>134</v>
      </c>
      <c r="I6924" t="s">
        <v>135</v>
      </c>
      <c r="J6924" t="s">
        <v>136</v>
      </c>
      <c r="K6924" t="s">
        <v>137</v>
      </c>
      <c r="L6924" t="s">
        <v>19900</v>
      </c>
      <c r="M6924" t="s">
        <v>19901</v>
      </c>
      <c r="N6924">
        <v>5.1527777769999998</v>
      </c>
      <c r="O6924">
        <v>0</v>
      </c>
      <c r="P6924">
        <v>14</v>
      </c>
      <c r="Q6924">
        <v>0</v>
      </c>
      <c r="R6924">
        <v>2</v>
      </c>
      <c r="S6924">
        <v>0</v>
      </c>
      <c r="T6924">
        <v>3</v>
      </c>
      <c r="U6924">
        <v>0</v>
      </c>
      <c r="V6924">
        <v>0</v>
      </c>
      <c r="W6924">
        <v>0</v>
      </c>
      <c r="X6924">
        <v>6.3134034251480635</v>
      </c>
      <c r="Y6924">
        <v>0</v>
      </c>
      <c r="Z6924">
        <v>0.21157286395209002</v>
      </c>
      <c r="AA6924">
        <v>0</v>
      </c>
      <c r="AB6924">
        <v>3.2236059091621496</v>
      </c>
      <c r="AC6924">
        <v>0</v>
      </c>
      <c r="AD6924">
        <v>0</v>
      </c>
      <c r="AE6924">
        <v>9.7485821982623033</v>
      </c>
    </row>
    <row r="6925" spans="1:31" x14ac:dyDescent="0.25">
      <c r="A6925">
        <v>1821824</v>
      </c>
      <c r="B6925">
        <v>1</v>
      </c>
      <c r="C6925" t="s">
        <v>80</v>
      </c>
      <c r="D6925" t="s">
        <v>82</v>
      </c>
      <c r="E6925" t="s">
        <v>176</v>
      </c>
      <c r="F6925" t="s">
        <v>19902</v>
      </c>
      <c r="G6925" t="s">
        <v>148</v>
      </c>
      <c r="H6925" t="s">
        <v>143</v>
      </c>
      <c r="I6925" t="s">
        <v>135</v>
      </c>
      <c r="J6925" t="s">
        <v>3</v>
      </c>
      <c r="K6925" t="s">
        <v>137</v>
      </c>
      <c r="L6925" t="s">
        <v>19903</v>
      </c>
      <c r="M6925" t="s">
        <v>19904</v>
      </c>
      <c r="N6925">
        <v>1.2761111110000001</v>
      </c>
      <c r="O6925">
        <v>1</v>
      </c>
      <c r="P6925">
        <v>1098</v>
      </c>
      <c r="Q6925">
        <v>0</v>
      </c>
      <c r="R6925">
        <v>100</v>
      </c>
      <c r="S6925">
        <v>0</v>
      </c>
      <c r="T6925">
        <v>218</v>
      </c>
      <c r="U6925">
        <v>1</v>
      </c>
      <c r="V6925">
        <v>0</v>
      </c>
      <c r="W6925">
        <v>14.193383419676671</v>
      </c>
      <c r="X6925">
        <v>346.96156248130649</v>
      </c>
      <c r="Y6925">
        <v>0</v>
      </c>
      <c r="Z6925">
        <v>82.207690530312163</v>
      </c>
      <c r="AA6925">
        <v>0</v>
      </c>
      <c r="AB6925">
        <v>274.46215585834079</v>
      </c>
      <c r="AC6925">
        <v>381.44019915592344</v>
      </c>
      <c r="AD6925">
        <v>0</v>
      </c>
      <c r="AE6925">
        <v>1099.2649914455596</v>
      </c>
    </row>
    <row r="6926" spans="1:31" x14ac:dyDescent="0.25">
      <c r="A6926">
        <v>1821764</v>
      </c>
      <c r="B6926">
        <v>1</v>
      </c>
      <c r="C6926" t="s">
        <v>80</v>
      </c>
      <c r="D6926" t="s">
        <v>93</v>
      </c>
      <c r="E6926" t="s">
        <v>176</v>
      </c>
      <c r="F6926" t="s">
        <v>3219</v>
      </c>
      <c r="G6926" t="s">
        <v>142</v>
      </c>
      <c r="H6926" t="s">
        <v>143</v>
      </c>
      <c r="I6926" t="s">
        <v>135</v>
      </c>
      <c r="J6926" t="s">
        <v>136</v>
      </c>
      <c r="K6926" t="s">
        <v>137</v>
      </c>
      <c r="L6926" t="s">
        <v>19905</v>
      </c>
      <c r="M6926" t="s">
        <v>19906</v>
      </c>
      <c r="N6926">
        <v>0.63777777700000005</v>
      </c>
      <c r="O6926">
        <v>0</v>
      </c>
      <c r="P6926">
        <v>388</v>
      </c>
      <c r="Q6926">
        <v>47</v>
      </c>
      <c r="R6926">
        <v>321</v>
      </c>
      <c r="S6926">
        <v>12</v>
      </c>
      <c r="T6926">
        <v>195</v>
      </c>
      <c r="U6926">
        <v>0</v>
      </c>
      <c r="V6926">
        <v>0</v>
      </c>
      <c r="W6926">
        <v>0</v>
      </c>
      <c r="X6926">
        <v>42.332427870408672</v>
      </c>
      <c r="Y6926">
        <v>27.424658208554874</v>
      </c>
      <c r="Z6926">
        <v>72.103080259521604</v>
      </c>
      <c r="AA6926">
        <v>77.544387635896257</v>
      </c>
      <c r="AB6926">
        <v>111.79737387278635</v>
      </c>
      <c r="AC6926">
        <v>0</v>
      </c>
      <c r="AD6926">
        <v>0</v>
      </c>
      <c r="AE6926">
        <v>331.20192784716778</v>
      </c>
    </row>
    <row r="6927" spans="1:31" x14ac:dyDescent="0.25">
      <c r="A6927">
        <v>1822010</v>
      </c>
      <c r="B6927">
        <v>1</v>
      </c>
      <c r="C6927" t="s">
        <v>81</v>
      </c>
      <c r="D6927" t="s">
        <v>123</v>
      </c>
      <c r="E6927" t="s">
        <v>140</v>
      </c>
      <c r="F6927" t="s">
        <v>19907</v>
      </c>
      <c r="G6927" t="s">
        <v>142</v>
      </c>
      <c r="H6927" t="s">
        <v>143</v>
      </c>
      <c r="I6927" t="s">
        <v>135</v>
      </c>
      <c r="J6927" t="s">
        <v>136</v>
      </c>
      <c r="K6927" t="s">
        <v>137</v>
      </c>
      <c r="L6927" t="s">
        <v>19908</v>
      </c>
      <c r="M6927" t="s">
        <v>19909</v>
      </c>
      <c r="N6927">
        <v>7.9325000000000001</v>
      </c>
      <c r="O6927">
        <v>0</v>
      </c>
      <c r="P6927">
        <v>4</v>
      </c>
      <c r="Q6927">
        <v>24</v>
      </c>
      <c r="R6927">
        <v>76</v>
      </c>
      <c r="S6927">
        <v>1</v>
      </c>
      <c r="T6927">
        <v>6</v>
      </c>
      <c r="U6927">
        <v>0</v>
      </c>
      <c r="V6927">
        <v>0</v>
      </c>
      <c r="W6927">
        <v>0</v>
      </c>
      <c r="X6927">
        <v>27.0727645133484</v>
      </c>
      <c r="Y6927">
        <v>166.96274898141715</v>
      </c>
      <c r="Z6927">
        <v>885.12330183019412</v>
      </c>
      <c r="AA6927">
        <v>13.882711012121387</v>
      </c>
      <c r="AB6927">
        <v>54.566715754835499</v>
      </c>
      <c r="AC6927">
        <v>0</v>
      </c>
      <c r="AD6927">
        <v>0</v>
      </c>
      <c r="AE6927">
        <v>1147.6082420919167</v>
      </c>
    </row>
    <row r="6928" spans="1:31" x14ac:dyDescent="0.25">
      <c r="A6928">
        <v>1821927</v>
      </c>
      <c r="B6928">
        <v>1</v>
      </c>
      <c r="C6928" t="s">
        <v>80</v>
      </c>
      <c r="D6928" t="s">
        <v>107</v>
      </c>
      <c r="E6928" t="s">
        <v>326</v>
      </c>
      <c r="F6928" t="s">
        <v>19910</v>
      </c>
      <c r="G6928" t="s">
        <v>133</v>
      </c>
      <c r="H6928" t="s">
        <v>134</v>
      </c>
      <c r="I6928" t="s">
        <v>135</v>
      </c>
      <c r="J6928" t="s">
        <v>136</v>
      </c>
      <c r="K6928" t="s">
        <v>137</v>
      </c>
      <c r="L6928" t="s">
        <v>19911</v>
      </c>
      <c r="M6928" t="s">
        <v>19912</v>
      </c>
      <c r="N6928">
        <v>6.6097222220000003</v>
      </c>
      <c r="O6928">
        <v>0</v>
      </c>
      <c r="P6928">
        <v>9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27.292603792523018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27.292603792523018</v>
      </c>
    </row>
    <row r="6929" spans="1:31" x14ac:dyDescent="0.25">
      <c r="A6929">
        <v>1822113</v>
      </c>
      <c r="B6929">
        <v>1</v>
      </c>
      <c r="C6929" t="s">
        <v>81</v>
      </c>
      <c r="D6929" t="s">
        <v>112</v>
      </c>
      <c r="E6929" t="s">
        <v>131</v>
      </c>
      <c r="F6929" t="s">
        <v>19913</v>
      </c>
      <c r="G6929" t="s">
        <v>231</v>
      </c>
      <c r="H6929" t="s">
        <v>134</v>
      </c>
      <c r="I6929" t="s">
        <v>135</v>
      </c>
      <c r="J6929" t="s">
        <v>136</v>
      </c>
      <c r="K6929" t="s">
        <v>137</v>
      </c>
      <c r="L6929" t="s">
        <v>19914</v>
      </c>
      <c r="M6929" t="s">
        <v>19915</v>
      </c>
      <c r="N6929">
        <v>2.3761111110000002</v>
      </c>
      <c r="O6929">
        <v>0</v>
      </c>
      <c r="P6929">
        <v>1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0.49215510070040219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0.49215510070040219</v>
      </c>
    </row>
    <row r="6930" spans="1:31" x14ac:dyDescent="0.25">
      <c r="A6930">
        <v>1821970</v>
      </c>
      <c r="B6930">
        <v>1</v>
      </c>
      <c r="C6930" t="s">
        <v>80</v>
      </c>
      <c r="D6930" t="s">
        <v>83</v>
      </c>
      <c r="E6930" t="s">
        <v>131</v>
      </c>
      <c r="F6930" t="s">
        <v>19916</v>
      </c>
      <c r="G6930" t="s">
        <v>148</v>
      </c>
      <c r="H6930" t="s">
        <v>134</v>
      </c>
      <c r="I6930" t="s">
        <v>135</v>
      </c>
      <c r="J6930" t="s">
        <v>136</v>
      </c>
      <c r="K6930" t="s">
        <v>137</v>
      </c>
      <c r="L6930" t="s">
        <v>19917</v>
      </c>
      <c r="M6930" t="s">
        <v>19918</v>
      </c>
      <c r="N6930">
        <v>6.528611111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</row>
    <row r="6931" spans="1:31" x14ac:dyDescent="0.25">
      <c r="A6931">
        <v>1822096</v>
      </c>
      <c r="B6931">
        <v>1</v>
      </c>
      <c r="C6931" t="s">
        <v>80</v>
      </c>
      <c r="D6931" t="s">
        <v>101</v>
      </c>
      <c r="E6931" t="s">
        <v>131</v>
      </c>
      <c r="F6931" t="s">
        <v>19919</v>
      </c>
      <c r="G6931" t="s">
        <v>148</v>
      </c>
      <c r="H6931" t="s">
        <v>134</v>
      </c>
      <c r="I6931" t="s">
        <v>135</v>
      </c>
      <c r="J6931" t="s">
        <v>136</v>
      </c>
      <c r="K6931" t="s">
        <v>137</v>
      </c>
      <c r="L6931" t="s">
        <v>19920</v>
      </c>
      <c r="M6931" t="s">
        <v>19921</v>
      </c>
      <c r="N6931">
        <v>3.185277777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0.40015017499208505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0.40015017499208505</v>
      </c>
    </row>
    <row r="6932" spans="1:31" x14ac:dyDescent="0.25">
      <c r="A6932">
        <v>1821947</v>
      </c>
      <c r="B6932">
        <v>1</v>
      </c>
      <c r="C6932" t="s">
        <v>80</v>
      </c>
      <c r="D6932" t="s">
        <v>106</v>
      </c>
      <c r="E6932" t="s">
        <v>146</v>
      </c>
      <c r="F6932" t="s">
        <v>19922</v>
      </c>
      <c r="G6932" t="s">
        <v>170</v>
      </c>
      <c r="H6932" t="s">
        <v>143</v>
      </c>
      <c r="I6932" t="s">
        <v>135</v>
      </c>
      <c r="J6932" t="s">
        <v>136</v>
      </c>
      <c r="K6932" t="s">
        <v>137</v>
      </c>
      <c r="L6932" t="s">
        <v>19923</v>
      </c>
      <c r="M6932" t="s">
        <v>19924</v>
      </c>
      <c r="N6932">
        <v>1.6769444440000001</v>
      </c>
      <c r="O6932">
        <v>0</v>
      </c>
      <c r="P6932">
        <v>2</v>
      </c>
      <c r="Q6932">
        <v>0</v>
      </c>
      <c r="R6932">
        <v>15</v>
      </c>
      <c r="S6932">
        <v>0</v>
      </c>
      <c r="T6932">
        <v>4</v>
      </c>
      <c r="U6932">
        <v>0</v>
      </c>
      <c r="V6932">
        <v>0</v>
      </c>
      <c r="W6932">
        <v>0</v>
      </c>
      <c r="X6932">
        <v>0.56484309943245758</v>
      </c>
      <c r="Y6932">
        <v>0</v>
      </c>
      <c r="Z6932">
        <v>15.980161529181277</v>
      </c>
      <c r="AA6932">
        <v>0</v>
      </c>
      <c r="AB6932">
        <v>5.2797524308982462</v>
      </c>
      <c r="AC6932">
        <v>0</v>
      </c>
      <c r="AD6932">
        <v>0</v>
      </c>
      <c r="AE6932">
        <v>21.824757059511981</v>
      </c>
    </row>
    <row r="6933" spans="1:31" x14ac:dyDescent="0.25">
      <c r="A6933">
        <v>1822133</v>
      </c>
      <c r="B6933">
        <v>1</v>
      </c>
      <c r="C6933" t="s">
        <v>80</v>
      </c>
      <c r="D6933" t="s">
        <v>85</v>
      </c>
      <c r="E6933" t="s">
        <v>193</v>
      </c>
      <c r="F6933" t="s">
        <v>19925</v>
      </c>
      <c r="G6933" t="s">
        <v>937</v>
      </c>
      <c r="H6933" t="s">
        <v>134</v>
      </c>
      <c r="I6933" t="s">
        <v>135</v>
      </c>
      <c r="J6933" t="s">
        <v>136</v>
      </c>
      <c r="K6933" t="s">
        <v>137</v>
      </c>
      <c r="L6933" t="s">
        <v>19926</v>
      </c>
      <c r="M6933" t="s">
        <v>19927</v>
      </c>
      <c r="N6933">
        <v>1.5422222219999999</v>
      </c>
      <c r="O6933">
        <v>0</v>
      </c>
      <c r="P6933">
        <v>226</v>
      </c>
      <c r="Q6933">
        <v>0</v>
      </c>
      <c r="R6933">
        <v>0</v>
      </c>
      <c r="S6933">
        <v>0</v>
      </c>
      <c r="T6933">
        <v>4</v>
      </c>
      <c r="U6933">
        <v>0</v>
      </c>
      <c r="V6933">
        <v>0</v>
      </c>
      <c r="W6933">
        <v>0</v>
      </c>
      <c r="X6933">
        <v>73.913359154922503</v>
      </c>
      <c r="Y6933">
        <v>0</v>
      </c>
      <c r="Z6933">
        <v>0</v>
      </c>
      <c r="AA6933">
        <v>0</v>
      </c>
      <c r="AB6933">
        <v>0.492488945126005</v>
      </c>
      <c r="AC6933">
        <v>0</v>
      </c>
      <c r="AD6933">
        <v>0</v>
      </c>
      <c r="AE6933">
        <v>74.405848100048502</v>
      </c>
    </row>
    <row r="6934" spans="1:31" x14ac:dyDescent="0.25">
      <c r="A6934">
        <v>1821884</v>
      </c>
      <c r="B6934">
        <v>1</v>
      </c>
      <c r="C6934" t="s">
        <v>80</v>
      </c>
      <c r="D6934" t="s">
        <v>107</v>
      </c>
      <c r="E6934" t="s">
        <v>131</v>
      </c>
      <c r="F6934" t="s">
        <v>19928</v>
      </c>
      <c r="G6934" t="s">
        <v>148</v>
      </c>
      <c r="H6934" t="s">
        <v>134</v>
      </c>
      <c r="I6934" t="s">
        <v>135</v>
      </c>
      <c r="J6934" t="s">
        <v>136</v>
      </c>
      <c r="K6934" t="s">
        <v>137</v>
      </c>
      <c r="L6934" t="s">
        <v>19929</v>
      </c>
      <c r="M6934" t="s">
        <v>19930</v>
      </c>
      <c r="N6934">
        <v>1.501666666</v>
      </c>
      <c r="O6934">
        <v>0</v>
      </c>
      <c r="P6934">
        <v>7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2.7354178992279867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2.7354178992279867</v>
      </c>
    </row>
    <row r="6935" spans="1:31" x14ac:dyDescent="0.25">
      <c r="A6935">
        <v>1821741</v>
      </c>
      <c r="B6935">
        <v>1</v>
      </c>
      <c r="C6935" t="s">
        <v>80</v>
      </c>
      <c r="D6935" t="s">
        <v>96</v>
      </c>
      <c r="E6935" t="s">
        <v>193</v>
      </c>
      <c r="F6935" t="s">
        <v>19931</v>
      </c>
      <c r="G6935" t="s">
        <v>256</v>
      </c>
      <c r="H6935" t="s">
        <v>134</v>
      </c>
      <c r="I6935" t="s">
        <v>135</v>
      </c>
      <c r="J6935" t="s">
        <v>136</v>
      </c>
      <c r="K6935" t="s">
        <v>159</v>
      </c>
      <c r="L6935" t="s">
        <v>19932</v>
      </c>
      <c r="M6935" t="s">
        <v>19933</v>
      </c>
      <c r="N6935">
        <v>0.46258333299999999</v>
      </c>
      <c r="O6935">
        <v>0</v>
      </c>
      <c r="P6935">
        <v>173</v>
      </c>
      <c r="Q6935">
        <v>0</v>
      </c>
      <c r="R6935">
        <v>1</v>
      </c>
      <c r="S6935">
        <v>0</v>
      </c>
      <c r="T6935">
        <v>3</v>
      </c>
      <c r="U6935">
        <v>0</v>
      </c>
      <c r="V6935">
        <v>0</v>
      </c>
      <c r="W6935">
        <v>0</v>
      </c>
      <c r="X6935">
        <v>23.829602198245258</v>
      </c>
      <c r="Y6935">
        <v>0</v>
      </c>
      <c r="Z6935">
        <v>7.9531649864916668E-4</v>
      </c>
      <c r="AA6935">
        <v>0</v>
      </c>
      <c r="AB6935">
        <v>1.7525538306530448</v>
      </c>
      <c r="AC6935">
        <v>0</v>
      </c>
      <c r="AD6935">
        <v>0</v>
      </c>
      <c r="AE6935">
        <v>25.582951345396953</v>
      </c>
    </row>
    <row r="6936" spans="1:31" x14ac:dyDescent="0.25">
      <c r="A6936">
        <v>1822239</v>
      </c>
      <c r="B6936">
        <v>1</v>
      </c>
      <c r="C6936" t="s">
        <v>80</v>
      </c>
      <c r="D6936" t="s">
        <v>97</v>
      </c>
      <c r="E6936" t="s">
        <v>131</v>
      </c>
      <c r="F6936" t="s">
        <v>19934</v>
      </c>
      <c r="G6936" t="s">
        <v>231</v>
      </c>
      <c r="H6936" t="s">
        <v>134</v>
      </c>
      <c r="I6936" t="s">
        <v>135</v>
      </c>
      <c r="J6936" t="s">
        <v>136</v>
      </c>
      <c r="K6936" t="s">
        <v>137</v>
      </c>
      <c r="L6936" t="s">
        <v>19935</v>
      </c>
      <c r="M6936" t="s">
        <v>19936</v>
      </c>
      <c r="N6936">
        <v>1.457777777</v>
      </c>
      <c r="O6936">
        <v>0</v>
      </c>
      <c r="P6936">
        <v>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1.5414144543233335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1.5414144543233335</v>
      </c>
    </row>
    <row r="6937" spans="1:31" x14ac:dyDescent="0.25">
      <c r="A6937">
        <v>1821727</v>
      </c>
      <c r="B6937">
        <v>1</v>
      </c>
      <c r="C6937" t="s">
        <v>80</v>
      </c>
      <c r="D6937" t="s">
        <v>110</v>
      </c>
      <c r="E6937" t="s">
        <v>146</v>
      </c>
      <c r="F6937" t="s">
        <v>16406</v>
      </c>
      <c r="G6937" t="s">
        <v>263</v>
      </c>
      <c r="H6937" t="s">
        <v>143</v>
      </c>
      <c r="I6937" t="s">
        <v>135</v>
      </c>
      <c r="J6937" t="s">
        <v>136</v>
      </c>
      <c r="K6937" t="s">
        <v>159</v>
      </c>
      <c r="L6937" t="s">
        <v>19937</v>
      </c>
      <c r="M6937" t="s">
        <v>19938</v>
      </c>
      <c r="N6937">
        <v>3.940833333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2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176.16419849145271</v>
      </c>
      <c r="AC6937">
        <v>0</v>
      </c>
      <c r="AD6937">
        <v>0</v>
      </c>
      <c r="AE6937">
        <v>176.16419849145271</v>
      </c>
    </row>
    <row r="6938" spans="1:31" x14ac:dyDescent="0.25">
      <c r="A6938">
        <v>1821773</v>
      </c>
      <c r="B6938">
        <v>1</v>
      </c>
      <c r="C6938" t="s">
        <v>81</v>
      </c>
      <c r="D6938" t="s">
        <v>122</v>
      </c>
      <c r="E6938" t="s">
        <v>193</v>
      </c>
      <c r="F6938" t="s">
        <v>19939</v>
      </c>
      <c r="G6938" t="s">
        <v>235</v>
      </c>
      <c r="H6938" t="s">
        <v>134</v>
      </c>
      <c r="I6938" t="s">
        <v>135</v>
      </c>
      <c r="J6938" t="s">
        <v>136</v>
      </c>
      <c r="K6938" t="s">
        <v>137</v>
      </c>
      <c r="L6938" t="s">
        <v>19940</v>
      </c>
      <c r="M6938" t="s">
        <v>19941</v>
      </c>
      <c r="N6938">
        <v>1.4141666660000001</v>
      </c>
      <c r="O6938">
        <v>0</v>
      </c>
      <c r="P6938">
        <v>50</v>
      </c>
      <c r="Q6938">
        <v>0</v>
      </c>
      <c r="R6938">
        <v>0</v>
      </c>
      <c r="S6938">
        <v>0</v>
      </c>
      <c r="T6938">
        <v>1</v>
      </c>
      <c r="U6938">
        <v>0</v>
      </c>
      <c r="V6938">
        <v>0</v>
      </c>
      <c r="W6938">
        <v>0</v>
      </c>
      <c r="X6938">
        <v>16.379219159258255</v>
      </c>
      <c r="Y6938">
        <v>0</v>
      </c>
      <c r="Z6938">
        <v>0</v>
      </c>
      <c r="AA6938">
        <v>0</v>
      </c>
      <c r="AB6938">
        <v>0.32605973237361996</v>
      </c>
      <c r="AC6938">
        <v>0</v>
      </c>
      <c r="AD6938">
        <v>0</v>
      </c>
      <c r="AE6938">
        <v>16.705278891631874</v>
      </c>
    </row>
    <row r="6939" spans="1:31" x14ac:dyDescent="0.25">
      <c r="A6939">
        <v>1821750</v>
      </c>
      <c r="B6939">
        <v>1</v>
      </c>
      <c r="C6939" t="s">
        <v>80</v>
      </c>
      <c r="D6939" t="s">
        <v>101</v>
      </c>
      <c r="E6939" t="s">
        <v>193</v>
      </c>
      <c r="F6939" t="s">
        <v>19942</v>
      </c>
      <c r="G6939" t="s">
        <v>373</v>
      </c>
      <c r="H6939" t="s">
        <v>134</v>
      </c>
      <c r="I6939" t="s">
        <v>135</v>
      </c>
      <c r="J6939" t="s">
        <v>136</v>
      </c>
      <c r="K6939" t="s">
        <v>137</v>
      </c>
      <c r="L6939" t="s">
        <v>19943</v>
      </c>
      <c r="M6939" t="s">
        <v>19944</v>
      </c>
      <c r="N6939">
        <v>2.204722222</v>
      </c>
      <c r="O6939">
        <v>0</v>
      </c>
      <c r="P6939">
        <v>140</v>
      </c>
      <c r="Q6939">
        <v>0</v>
      </c>
      <c r="R6939">
        <v>0</v>
      </c>
      <c r="S6939">
        <v>0</v>
      </c>
      <c r="T6939">
        <v>1</v>
      </c>
      <c r="U6939">
        <v>0</v>
      </c>
      <c r="V6939">
        <v>0</v>
      </c>
      <c r="W6939">
        <v>0</v>
      </c>
      <c r="X6939">
        <v>57.964166347506954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57.964166347506954</v>
      </c>
    </row>
    <row r="6940" spans="1:31" x14ac:dyDescent="0.25">
      <c r="A6940">
        <v>1822251</v>
      </c>
      <c r="B6940">
        <v>1</v>
      </c>
      <c r="C6940" t="s">
        <v>80</v>
      </c>
      <c r="D6940" t="s">
        <v>100</v>
      </c>
      <c r="E6940" t="s">
        <v>131</v>
      </c>
      <c r="F6940" t="s">
        <v>19945</v>
      </c>
      <c r="G6940" t="s">
        <v>231</v>
      </c>
      <c r="H6940" t="s">
        <v>134</v>
      </c>
      <c r="I6940" t="s">
        <v>135</v>
      </c>
      <c r="J6940" t="s">
        <v>136</v>
      </c>
      <c r="K6940" t="s">
        <v>137</v>
      </c>
      <c r="L6940" t="s">
        <v>19946</v>
      </c>
      <c r="M6940" t="s">
        <v>19947</v>
      </c>
      <c r="N6940">
        <v>2.412222222</v>
      </c>
      <c r="O6940">
        <v>0</v>
      </c>
      <c r="P6940">
        <v>0</v>
      </c>
      <c r="Q6940">
        <v>0</v>
      </c>
      <c r="R6940">
        <v>1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5.1396839812651668E-2</v>
      </c>
      <c r="AA6940">
        <v>0</v>
      </c>
      <c r="AB6940">
        <v>0</v>
      </c>
      <c r="AC6940">
        <v>0</v>
      </c>
      <c r="AD6940">
        <v>0</v>
      </c>
      <c r="AE6940">
        <v>5.1396839812651668E-2</v>
      </c>
    </row>
    <row r="6941" spans="1:31" x14ac:dyDescent="0.25">
      <c r="A6941">
        <v>1821710</v>
      </c>
      <c r="B6941">
        <v>1</v>
      </c>
      <c r="C6941" t="s">
        <v>81</v>
      </c>
      <c r="D6941" t="s">
        <v>128</v>
      </c>
      <c r="E6941" t="s">
        <v>146</v>
      </c>
      <c r="F6941" t="s">
        <v>2397</v>
      </c>
      <c r="G6941" t="s">
        <v>142</v>
      </c>
      <c r="H6941" t="s">
        <v>143</v>
      </c>
      <c r="I6941" t="s">
        <v>135</v>
      </c>
      <c r="J6941" t="s">
        <v>136</v>
      </c>
      <c r="K6941" t="s">
        <v>137</v>
      </c>
      <c r="L6941" t="s">
        <v>19948</v>
      </c>
      <c r="M6941" t="s">
        <v>19949</v>
      </c>
      <c r="N6941">
        <v>0.119166666</v>
      </c>
      <c r="O6941">
        <v>0</v>
      </c>
      <c r="P6941">
        <v>496</v>
      </c>
      <c r="Q6941">
        <v>3</v>
      </c>
      <c r="R6941">
        <v>26</v>
      </c>
      <c r="S6941">
        <v>2</v>
      </c>
      <c r="T6941">
        <v>56</v>
      </c>
      <c r="U6941">
        <v>0</v>
      </c>
      <c r="V6941">
        <v>0</v>
      </c>
      <c r="W6941">
        <v>0</v>
      </c>
      <c r="X6941">
        <v>10.746052768415728</v>
      </c>
      <c r="Y6941">
        <v>0.88959271059087008</v>
      </c>
      <c r="Z6941">
        <v>0.87765915076661249</v>
      </c>
      <c r="AA6941">
        <v>8.0044826114586659E-2</v>
      </c>
      <c r="AB6941">
        <v>2.4291602003096995</v>
      </c>
      <c r="AC6941">
        <v>0</v>
      </c>
      <c r="AD6941">
        <v>0</v>
      </c>
      <c r="AE6941">
        <v>15.022509656197498</v>
      </c>
    </row>
    <row r="6942" spans="1:31" x14ac:dyDescent="0.25">
      <c r="A6942">
        <v>1822105</v>
      </c>
      <c r="B6942">
        <v>1</v>
      </c>
      <c r="C6942" t="s">
        <v>81</v>
      </c>
      <c r="D6942" t="s">
        <v>123</v>
      </c>
      <c r="E6942" t="s">
        <v>176</v>
      </c>
      <c r="F6942" t="s">
        <v>562</v>
      </c>
      <c r="G6942" t="s">
        <v>142</v>
      </c>
      <c r="H6942" t="s">
        <v>143</v>
      </c>
      <c r="I6942" t="s">
        <v>135</v>
      </c>
      <c r="J6942" t="s">
        <v>136</v>
      </c>
      <c r="K6942" t="s">
        <v>137</v>
      </c>
      <c r="L6942" t="s">
        <v>19950</v>
      </c>
      <c r="M6942" t="s">
        <v>19951</v>
      </c>
      <c r="N6942">
        <v>1.2727777769999999</v>
      </c>
      <c r="O6942">
        <v>1</v>
      </c>
      <c r="P6942">
        <v>1</v>
      </c>
      <c r="Q6942">
        <v>62</v>
      </c>
      <c r="R6942">
        <v>62</v>
      </c>
      <c r="S6942">
        <v>9</v>
      </c>
      <c r="T6942">
        <v>7</v>
      </c>
      <c r="U6942">
        <v>0</v>
      </c>
      <c r="V6942">
        <v>0</v>
      </c>
      <c r="W6942">
        <v>0.25049016640908006</v>
      </c>
      <c r="X6942">
        <v>0.13248465077308502</v>
      </c>
      <c r="Y6942">
        <v>50.115794273308637</v>
      </c>
      <c r="Z6942">
        <v>39.18503429737634</v>
      </c>
      <c r="AA6942">
        <v>43.04593682495095</v>
      </c>
      <c r="AB6942">
        <v>11.077484778228474</v>
      </c>
      <c r="AC6942">
        <v>0</v>
      </c>
      <c r="AD6942">
        <v>0</v>
      </c>
      <c r="AE6942">
        <v>143.80722499104655</v>
      </c>
    </row>
    <row r="6943" spans="1:31" x14ac:dyDescent="0.25">
      <c r="A6943">
        <v>1821664</v>
      </c>
      <c r="B6943">
        <v>1</v>
      </c>
      <c r="C6943" t="s">
        <v>81</v>
      </c>
      <c r="D6943" t="s">
        <v>120</v>
      </c>
      <c r="E6943" t="s">
        <v>140</v>
      </c>
      <c r="F6943" t="s">
        <v>3662</v>
      </c>
      <c r="G6943" t="s">
        <v>142</v>
      </c>
      <c r="H6943" t="s">
        <v>143</v>
      </c>
      <c r="I6943" t="s">
        <v>135</v>
      </c>
      <c r="J6943" t="s">
        <v>136</v>
      </c>
      <c r="K6943" t="s">
        <v>137</v>
      </c>
      <c r="L6943" t="s">
        <v>19952</v>
      </c>
      <c r="M6943" t="s">
        <v>19953</v>
      </c>
      <c r="N6943">
        <v>1.0308333329999999</v>
      </c>
      <c r="O6943">
        <v>0</v>
      </c>
      <c r="P6943">
        <v>1133</v>
      </c>
      <c r="Q6943">
        <v>0</v>
      </c>
      <c r="R6943">
        <v>12</v>
      </c>
      <c r="S6943">
        <v>1</v>
      </c>
      <c r="T6943">
        <v>101</v>
      </c>
      <c r="U6943">
        <v>2</v>
      </c>
      <c r="V6943">
        <v>3</v>
      </c>
      <c r="W6943">
        <v>0</v>
      </c>
      <c r="X6943">
        <v>160.67477484887107</v>
      </c>
      <c r="Y6943">
        <v>0</v>
      </c>
      <c r="Z6943">
        <v>3.6385995375659084</v>
      </c>
      <c r="AA6943">
        <v>7.9094983783893005</v>
      </c>
      <c r="AB6943">
        <v>29.748702460739874</v>
      </c>
      <c r="AC6943">
        <v>96.364120711068054</v>
      </c>
      <c r="AD6943">
        <v>0.68097105238743005</v>
      </c>
      <c r="AE6943">
        <v>299.01666698902159</v>
      </c>
    </row>
    <row r="6944" spans="1:31" x14ac:dyDescent="0.25">
      <c r="A6944">
        <v>1822205</v>
      </c>
      <c r="B6944">
        <v>1</v>
      </c>
      <c r="C6944" t="s">
        <v>81</v>
      </c>
      <c r="D6944" t="s">
        <v>115</v>
      </c>
      <c r="E6944" t="s">
        <v>146</v>
      </c>
      <c r="F6944" t="s">
        <v>19954</v>
      </c>
      <c r="G6944" t="s">
        <v>170</v>
      </c>
      <c r="H6944" t="s">
        <v>143</v>
      </c>
      <c r="I6944" t="s">
        <v>135</v>
      </c>
      <c r="J6944" t="s">
        <v>136</v>
      </c>
      <c r="K6944" t="s">
        <v>137</v>
      </c>
      <c r="L6944" t="s">
        <v>19955</v>
      </c>
      <c r="M6944" t="s">
        <v>19956</v>
      </c>
      <c r="N6944">
        <v>2.6558333329999999</v>
      </c>
      <c r="O6944">
        <v>0</v>
      </c>
      <c r="P6944">
        <v>60</v>
      </c>
      <c r="Q6944">
        <v>0</v>
      </c>
      <c r="R6944">
        <v>0</v>
      </c>
      <c r="S6944">
        <v>0</v>
      </c>
      <c r="T6944">
        <v>4</v>
      </c>
      <c r="U6944">
        <v>0</v>
      </c>
      <c r="V6944">
        <v>0</v>
      </c>
      <c r="W6944">
        <v>0</v>
      </c>
      <c r="X6944">
        <v>22.780323632041451</v>
      </c>
      <c r="Y6944">
        <v>0</v>
      </c>
      <c r="Z6944">
        <v>0</v>
      </c>
      <c r="AA6944">
        <v>0</v>
      </c>
      <c r="AB6944">
        <v>6.4875138099868335E-2</v>
      </c>
      <c r="AC6944">
        <v>0</v>
      </c>
      <c r="AD6944">
        <v>0</v>
      </c>
      <c r="AE6944">
        <v>22.845198770141319</v>
      </c>
    </row>
    <row r="6945" spans="1:31" x14ac:dyDescent="0.25">
      <c r="A6945">
        <v>1821959</v>
      </c>
      <c r="B6945">
        <v>1</v>
      </c>
      <c r="C6945" t="s">
        <v>80</v>
      </c>
      <c r="D6945" t="s">
        <v>93</v>
      </c>
      <c r="E6945" t="s">
        <v>131</v>
      </c>
      <c r="F6945" t="s">
        <v>19957</v>
      </c>
      <c r="G6945" t="s">
        <v>133</v>
      </c>
      <c r="H6945" t="s">
        <v>134</v>
      </c>
      <c r="I6945" t="s">
        <v>135</v>
      </c>
      <c r="J6945" t="s">
        <v>136</v>
      </c>
      <c r="K6945" t="s">
        <v>137</v>
      </c>
      <c r="L6945" t="s">
        <v>19958</v>
      </c>
      <c r="M6945" t="s">
        <v>19959</v>
      </c>
      <c r="N6945">
        <v>6.8133333330000001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1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3.7940241706578337E-2</v>
      </c>
      <c r="AC6945">
        <v>0</v>
      </c>
      <c r="AD6945">
        <v>0</v>
      </c>
      <c r="AE6945">
        <v>3.7940241706578337E-2</v>
      </c>
    </row>
    <row r="6946" spans="1:31" x14ac:dyDescent="0.25">
      <c r="A6946">
        <v>1821830</v>
      </c>
      <c r="B6946">
        <v>1</v>
      </c>
      <c r="C6946" t="s">
        <v>80</v>
      </c>
      <c r="D6946" t="s">
        <v>104</v>
      </c>
      <c r="E6946" t="s">
        <v>193</v>
      </c>
      <c r="F6946" t="s">
        <v>19960</v>
      </c>
      <c r="G6946" t="s">
        <v>447</v>
      </c>
      <c r="H6946" t="s">
        <v>134</v>
      </c>
      <c r="I6946" t="s">
        <v>135</v>
      </c>
      <c r="J6946" t="s">
        <v>136</v>
      </c>
      <c r="K6946" t="s">
        <v>137</v>
      </c>
      <c r="L6946" t="s">
        <v>19961</v>
      </c>
      <c r="M6946" t="s">
        <v>19962</v>
      </c>
      <c r="N6946">
        <v>2.5233333330000001</v>
      </c>
      <c r="O6946">
        <v>0</v>
      </c>
      <c r="P6946">
        <v>23</v>
      </c>
      <c r="Q6946">
        <v>0</v>
      </c>
      <c r="R6946">
        <v>0</v>
      </c>
      <c r="S6946">
        <v>0</v>
      </c>
      <c r="T6946">
        <v>1</v>
      </c>
      <c r="U6946">
        <v>0</v>
      </c>
      <c r="V6946">
        <v>0</v>
      </c>
      <c r="W6946">
        <v>0</v>
      </c>
      <c r="X6946">
        <v>11.235255629383248</v>
      </c>
      <c r="Y6946">
        <v>0</v>
      </c>
      <c r="Z6946">
        <v>0</v>
      </c>
      <c r="AA6946">
        <v>0</v>
      </c>
      <c r="AB6946">
        <v>0.24606959790236752</v>
      </c>
      <c r="AC6946">
        <v>0</v>
      </c>
      <c r="AD6946">
        <v>0</v>
      </c>
      <c r="AE6946">
        <v>11.481325227285616</v>
      </c>
    </row>
    <row r="6947" spans="1:31" x14ac:dyDescent="0.25">
      <c r="A6947">
        <v>1822065</v>
      </c>
      <c r="B6947">
        <v>1</v>
      </c>
      <c r="C6947" t="s">
        <v>80</v>
      </c>
      <c r="D6947" t="s">
        <v>105</v>
      </c>
      <c r="E6947" t="s">
        <v>131</v>
      </c>
      <c r="F6947" t="s">
        <v>19963</v>
      </c>
      <c r="G6947" t="s">
        <v>231</v>
      </c>
      <c r="H6947" t="s">
        <v>134</v>
      </c>
      <c r="I6947" t="s">
        <v>135</v>
      </c>
      <c r="J6947" t="s">
        <v>136</v>
      </c>
      <c r="K6947" t="s">
        <v>137</v>
      </c>
      <c r="L6947" t="s">
        <v>19964</v>
      </c>
      <c r="M6947" t="s">
        <v>19965</v>
      </c>
      <c r="N6947">
        <v>0.98250000000000004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1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1.2201715706146499</v>
      </c>
      <c r="AC6947">
        <v>0</v>
      </c>
      <c r="AD6947">
        <v>0</v>
      </c>
      <c r="AE6947">
        <v>1.2201715706146499</v>
      </c>
    </row>
    <row r="6948" spans="1:31" x14ac:dyDescent="0.25">
      <c r="A6948">
        <v>1822042</v>
      </c>
      <c r="B6948">
        <v>1</v>
      </c>
      <c r="C6948" t="s">
        <v>80</v>
      </c>
      <c r="D6948" t="s">
        <v>100</v>
      </c>
      <c r="E6948" t="s">
        <v>193</v>
      </c>
      <c r="F6948" t="s">
        <v>19966</v>
      </c>
      <c r="G6948" t="s">
        <v>826</v>
      </c>
      <c r="H6948" t="s">
        <v>134</v>
      </c>
      <c r="I6948" t="s">
        <v>135</v>
      </c>
      <c r="J6948" t="s">
        <v>136</v>
      </c>
      <c r="K6948" t="s">
        <v>137</v>
      </c>
      <c r="L6948" t="s">
        <v>19967</v>
      </c>
      <c r="M6948" t="s">
        <v>19968</v>
      </c>
      <c r="N6948">
        <v>2.2061111109999998</v>
      </c>
      <c r="O6948">
        <v>0</v>
      </c>
      <c r="P6948">
        <v>12</v>
      </c>
      <c r="Q6948">
        <v>0</v>
      </c>
      <c r="R6948">
        <v>0</v>
      </c>
      <c r="S6948">
        <v>0</v>
      </c>
      <c r="T6948">
        <v>4</v>
      </c>
      <c r="U6948">
        <v>0</v>
      </c>
      <c r="V6948">
        <v>0</v>
      </c>
      <c r="W6948">
        <v>0</v>
      </c>
      <c r="X6948">
        <v>11.367529457888892</v>
      </c>
      <c r="Y6948">
        <v>0</v>
      </c>
      <c r="Z6948">
        <v>0</v>
      </c>
      <c r="AA6948">
        <v>0</v>
      </c>
      <c r="AB6948">
        <v>2.158018608750067</v>
      </c>
      <c r="AC6948">
        <v>0</v>
      </c>
      <c r="AD6948">
        <v>0</v>
      </c>
      <c r="AE6948">
        <v>13.52554806663896</v>
      </c>
    </row>
    <row r="6949" spans="1:31" x14ac:dyDescent="0.25">
      <c r="A6949">
        <v>1822022</v>
      </c>
      <c r="B6949">
        <v>1</v>
      </c>
      <c r="C6949" t="s">
        <v>80</v>
      </c>
      <c r="D6949" t="s">
        <v>96</v>
      </c>
      <c r="E6949" t="s">
        <v>131</v>
      </c>
      <c r="F6949" t="s">
        <v>19969</v>
      </c>
      <c r="G6949" t="s">
        <v>133</v>
      </c>
      <c r="H6949" t="s">
        <v>134</v>
      </c>
      <c r="I6949" t="s">
        <v>135</v>
      </c>
      <c r="J6949" t="s">
        <v>136</v>
      </c>
      <c r="K6949" t="s">
        <v>137</v>
      </c>
      <c r="L6949" t="s">
        <v>19970</v>
      </c>
      <c r="M6949" t="s">
        <v>19971</v>
      </c>
      <c r="N6949">
        <v>3.39</v>
      </c>
      <c r="O6949">
        <v>0</v>
      </c>
      <c r="P6949">
        <v>0</v>
      </c>
      <c r="Q6949">
        <v>0</v>
      </c>
      <c r="R6949">
        <v>1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1.9493200928582581</v>
      </c>
      <c r="AA6949">
        <v>0</v>
      </c>
      <c r="AB6949">
        <v>0</v>
      </c>
      <c r="AC6949">
        <v>0</v>
      </c>
      <c r="AD6949">
        <v>0</v>
      </c>
      <c r="AE6949">
        <v>1.9493200928582581</v>
      </c>
    </row>
    <row r="6950" spans="1:31" x14ac:dyDescent="0.25">
      <c r="A6950">
        <v>1821730</v>
      </c>
      <c r="B6950">
        <v>1</v>
      </c>
      <c r="C6950" t="s">
        <v>80</v>
      </c>
      <c r="D6950" t="s">
        <v>84</v>
      </c>
      <c r="E6950" t="s">
        <v>291</v>
      </c>
      <c r="F6950" t="s">
        <v>19972</v>
      </c>
      <c r="G6950" t="s">
        <v>263</v>
      </c>
      <c r="H6950" t="s">
        <v>134</v>
      </c>
      <c r="I6950" t="s">
        <v>135</v>
      </c>
      <c r="J6950" t="s">
        <v>136</v>
      </c>
      <c r="K6950" t="s">
        <v>159</v>
      </c>
      <c r="L6950" t="s">
        <v>19973</v>
      </c>
      <c r="M6950" t="s">
        <v>19974</v>
      </c>
      <c r="N6950">
        <v>0.48583333299999998</v>
      </c>
      <c r="O6950">
        <v>0</v>
      </c>
      <c r="P6950">
        <v>571</v>
      </c>
      <c r="Q6950">
        <v>0</v>
      </c>
      <c r="R6950">
        <v>0</v>
      </c>
      <c r="S6950">
        <v>0</v>
      </c>
      <c r="T6950">
        <v>19</v>
      </c>
      <c r="U6950">
        <v>0</v>
      </c>
      <c r="V6950">
        <v>0</v>
      </c>
      <c r="W6950">
        <v>0</v>
      </c>
      <c r="X6950">
        <v>48.860353627874609</v>
      </c>
      <c r="Y6950">
        <v>0</v>
      </c>
      <c r="Z6950">
        <v>0</v>
      </c>
      <c r="AA6950">
        <v>0</v>
      </c>
      <c r="AB6950">
        <v>3.9399693817320953</v>
      </c>
      <c r="AC6950">
        <v>0</v>
      </c>
      <c r="AD6950">
        <v>0</v>
      </c>
      <c r="AE6950">
        <v>52.800323009606707</v>
      </c>
    </row>
    <row r="6951" spans="1:31" x14ac:dyDescent="0.25">
      <c r="A6951">
        <v>1821936</v>
      </c>
      <c r="B6951">
        <v>1</v>
      </c>
      <c r="C6951" t="s">
        <v>80</v>
      </c>
      <c r="D6951" t="s">
        <v>101</v>
      </c>
      <c r="E6951" t="s">
        <v>146</v>
      </c>
      <c r="F6951" t="s">
        <v>19975</v>
      </c>
      <c r="G6951" t="s">
        <v>263</v>
      </c>
      <c r="H6951" t="s">
        <v>143</v>
      </c>
      <c r="I6951" t="s">
        <v>135</v>
      </c>
      <c r="J6951" t="s">
        <v>136</v>
      </c>
      <c r="K6951" t="s">
        <v>159</v>
      </c>
      <c r="L6951" t="s">
        <v>19976</v>
      </c>
      <c r="M6951" t="s">
        <v>19977</v>
      </c>
      <c r="N6951">
        <v>0.56252583300000003</v>
      </c>
      <c r="O6951">
        <v>0</v>
      </c>
      <c r="P6951">
        <v>1688</v>
      </c>
      <c r="Q6951">
        <v>0</v>
      </c>
      <c r="R6951">
        <v>1</v>
      </c>
      <c r="S6951">
        <v>1</v>
      </c>
      <c r="T6951">
        <v>58</v>
      </c>
      <c r="U6951">
        <v>1</v>
      </c>
      <c r="V6951">
        <v>0</v>
      </c>
      <c r="W6951">
        <v>0</v>
      </c>
      <c r="X6951">
        <v>152.96932569969357</v>
      </c>
      <c r="Y6951">
        <v>0</v>
      </c>
      <c r="Z6951">
        <v>0.17539736011350002</v>
      </c>
      <c r="AA6951">
        <v>5.3594602528259561</v>
      </c>
      <c r="AB6951">
        <v>38.768110359195269</v>
      </c>
      <c r="AC6951">
        <v>104.8417132731022</v>
      </c>
      <c r="AD6951">
        <v>0</v>
      </c>
      <c r="AE6951">
        <v>302.11400694493051</v>
      </c>
    </row>
    <row r="6952" spans="1:31" x14ac:dyDescent="0.25">
      <c r="A6952">
        <v>1821687</v>
      </c>
      <c r="B6952">
        <v>1</v>
      </c>
      <c r="C6952" t="s">
        <v>81</v>
      </c>
      <c r="D6952" t="s">
        <v>120</v>
      </c>
      <c r="E6952" t="s">
        <v>140</v>
      </c>
      <c r="F6952" t="s">
        <v>5489</v>
      </c>
      <c r="G6952" t="s">
        <v>142</v>
      </c>
      <c r="H6952" t="s">
        <v>143</v>
      </c>
      <c r="I6952" t="s">
        <v>135</v>
      </c>
      <c r="J6952" t="s">
        <v>136</v>
      </c>
      <c r="K6952" t="s">
        <v>137</v>
      </c>
      <c r="L6952" t="s">
        <v>19978</v>
      </c>
      <c r="M6952" t="s">
        <v>19979</v>
      </c>
      <c r="N6952">
        <v>0.73305555499999997</v>
      </c>
      <c r="O6952">
        <v>0</v>
      </c>
      <c r="P6952">
        <v>0</v>
      </c>
      <c r="Q6952">
        <v>32</v>
      </c>
      <c r="R6952">
        <v>31</v>
      </c>
      <c r="S6952">
        <v>3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92.969157216100697</v>
      </c>
      <c r="Z6952">
        <v>19.558919701175729</v>
      </c>
      <c r="AA6952">
        <v>3.5429568525472996</v>
      </c>
      <c r="AB6952">
        <v>0</v>
      </c>
      <c r="AC6952">
        <v>0</v>
      </c>
      <c r="AD6952">
        <v>0</v>
      </c>
      <c r="AE6952">
        <v>116.07103376982373</v>
      </c>
    </row>
    <row r="6953" spans="1:31" x14ac:dyDescent="0.25">
      <c r="A6953">
        <v>1821836</v>
      </c>
      <c r="B6953">
        <v>1</v>
      </c>
      <c r="C6953" t="s">
        <v>80</v>
      </c>
      <c r="D6953" t="s">
        <v>96</v>
      </c>
      <c r="E6953" t="s">
        <v>131</v>
      </c>
      <c r="F6953" t="s">
        <v>19980</v>
      </c>
      <c r="G6953" t="s">
        <v>133</v>
      </c>
      <c r="H6953" t="s">
        <v>134</v>
      </c>
      <c r="I6953" t="s">
        <v>135</v>
      </c>
      <c r="J6953" t="s">
        <v>136</v>
      </c>
      <c r="K6953" t="s">
        <v>137</v>
      </c>
      <c r="L6953" t="s">
        <v>19981</v>
      </c>
      <c r="M6953" t="s">
        <v>19982</v>
      </c>
      <c r="N6953">
        <v>5.1911111109999997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3.108382844228037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3.108382844228037</v>
      </c>
    </row>
    <row r="6954" spans="1:31" x14ac:dyDescent="0.25">
      <c r="A6954">
        <v>1821770</v>
      </c>
      <c r="B6954">
        <v>1</v>
      </c>
      <c r="C6954" t="s">
        <v>80</v>
      </c>
      <c r="D6954" t="s">
        <v>103</v>
      </c>
      <c r="E6954" t="s">
        <v>131</v>
      </c>
      <c r="F6954" t="s">
        <v>19983</v>
      </c>
      <c r="G6954" t="s">
        <v>133</v>
      </c>
      <c r="H6954" t="s">
        <v>134</v>
      </c>
      <c r="I6954" t="s">
        <v>135</v>
      </c>
      <c r="J6954" t="s">
        <v>136</v>
      </c>
      <c r="K6954" t="s">
        <v>137</v>
      </c>
      <c r="L6954" t="s">
        <v>19677</v>
      </c>
      <c r="M6954" t="s">
        <v>19984</v>
      </c>
      <c r="N6954">
        <v>4.7763888879999996</v>
      </c>
      <c r="O6954">
        <v>0</v>
      </c>
      <c r="P6954">
        <v>8</v>
      </c>
      <c r="Q6954">
        <v>0</v>
      </c>
      <c r="R6954">
        <v>0</v>
      </c>
      <c r="S6954">
        <v>0</v>
      </c>
      <c r="T6954">
        <v>2</v>
      </c>
      <c r="U6954">
        <v>0</v>
      </c>
      <c r="V6954">
        <v>0</v>
      </c>
      <c r="W6954">
        <v>0</v>
      </c>
      <c r="X6954">
        <v>10.536427516440497</v>
      </c>
      <c r="Y6954">
        <v>0</v>
      </c>
      <c r="Z6954">
        <v>0</v>
      </c>
      <c r="AA6954">
        <v>0</v>
      </c>
      <c r="AB6954">
        <v>6.1452795254396948</v>
      </c>
      <c r="AC6954">
        <v>0</v>
      </c>
      <c r="AD6954">
        <v>0</v>
      </c>
      <c r="AE6954">
        <v>16.681707041880191</v>
      </c>
    </row>
    <row r="6955" spans="1:31" x14ac:dyDescent="0.25">
      <c r="A6955">
        <v>1821916</v>
      </c>
      <c r="B6955">
        <v>1</v>
      </c>
      <c r="C6955" t="s">
        <v>80</v>
      </c>
      <c r="D6955" t="s">
        <v>105</v>
      </c>
      <c r="E6955" t="s">
        <v>140</v>
      </c>
      <c r="F6955" t="s">
        <v>9651</v>
      </c>
      <c r="G6955" t="s">
        <v>142</v>
      </c>
      <c r="H6955" t="s">
        <v>143</v>
      </c>
      <c r="I6955" t="s">
        <v>135</v>
      </c>
      <c r="J6955" t="s">
        <v>136</v>
      </c>
      <c r="K6955" t="s">
        <v>137</v>
      </c>
      <c r="L6955" t="s">
        <v>19454</v>
      </c>
      <c r="M6955" t="s">
        <v>19985</v>
      </c>
      <c r="N6955">
        <v>1.122222222</v>
      </c>
      <c r="O6955">
        <v>4</v>
      </c>
      <c r="P6955">
        <v>2014</v>
      </c>
      <c r="Q6955">
        <v>5</v>
      </c>
      <c r="R6955">
        <v>13</v>
      </c>
      <c r="S6955">
        <v>21</v>
      </c>
      <c r="T6955">
        <v>229</v>
      </c>
      <c r="U6955">
        <v>3</v>
      </c>
      <c r="V6955">
        <v>0</v>
      </c>
      <c r="W6955">
        <v>7.8746420117242888</v>
      </c>
      <c r="X6955">
        <v>490.42846235692127</v>
      </c>
      <c r="Y6955">
        <v>90.866883620379596</v>
      </c>
      <c r="Z6955">
        <v>10.649769336861421</v>
      </c>
      <c r="AA6955">
        <v>114.94088889572552</v>
      </c>
      <c r="AB6955">
        <v>252.26461573910169</v>
      </c>
      <c r="AC6955">
        <v>348.03261133567918</v>
      </c>
      <c r="AD6955">
        <v>0</v>
      </c>
      <c r="AE6955">
        <v>1315.0578732963929</v>
      </c>
    </row>
    <row r="6956" spans="1:31" x14ac:dyDescent="0.25">
      <c r="A6956">
        <v>1821793</v>
      </c>
      <c r="B6956">
        <v>1</v>
      </c>
      <c r="C6956" t="s">
        <v>81</v>
      </c>
      <c r="D6956" t="s">
        <v>121</v>
      </c>
      <c r="E6956" t="s">
        <v>146</v>
      </c>
      <c r="F6956" t="s">
        <v>16862</v>
      </c>
      <c r="G6956" t="s">
        <v>256</v>
      </c>
      <c r="H6956" t="s">
        <v>143</v>
      </c>
      <c r="I6956" t="s">
        <v>135</v>
      </c>
      <c r="J6956" t="s">
        <v>136</v>
      </c>
      <c r="K6956" t="s">
        <v>159</v>
      </c>
      <c r="L6956" t="s">
        <v>19986</v>
      </c>
      <c r="M6956" t="s">
        <v>19987</v>
      </c>
      <c r="N6956">
        <v>3.4238444440000002</v>
      </c>
      <c r="O6956">
        <v>0</v>
      </c>
      <c r="P6956">
        <v>96</v>
      </c>
      <c r="Q6956">
        <v>0</v>
      </c>
      <c r="R6956">
        <v>7</v>
      </c>
      <c r="S6956">
        <v>0</v>
      </c>
      <c r="T6956">
        <v>5</v>
      </c>
      <c r="U6956">
        <v>0</v>
      </c>
      <c r="V6956">
        <v>0</v>
      </c>
      <c r="W6956">
        <v>0</v>
      </c>
      <c r="X6956">
        <v>40.703173575917049</v>
      </c>
      <c r="Y6956">
        <v>0</v>
      </c>
      <c r="Z6956">
        <v>2.5460455293411899</v>
      </c>
      <c r="AA6956">
        <v>0</v>
      </c>
      <c r="AB6956">
        <v>5.8801065094203775</v>
      </c>
      <c r="AC6956">
        <v>0</v>
      </c>
      <c r="AD6956">
        <v>0</v>
      </c>
      <c r="AE6956">
        <v>49.129325614678621</v>
      </c>
    </row>
    <row r="6957" spans="1:31" x14ac:dyDescent="0.25">
      <c r="A6957">
        <v>1822062</v>
      </c>
      <c r="B6957">
        <v>1</v>
      </c>
      <c r="C6957" t="s">
        <v>81</v>
      </c>
      <c r="D6957" t="s">
        <v>117</v>
      </c>
      <c r="E6957" t="s">
        <v>176</v>
      </c>
      <c r="F6957" t="s">
        <v>19988</v>
      </c>
      <c r="G6957" t="s">
        <v>142</v>
      </c>
      <c r="H6957" t="s">
        <v>143</v>
      </c>
      <c r="I6957" t="s">
        <v>135</v>
      </c>
      <c r="J6957" t="s">
        <v>136</v>
      </c>
      <c r="K6957" t="s">
        <v>137</v>
      </c>
      <c r="L6957" t="s">
        <v>19989</v>
      </c>
      <c r="M6957" t="s">
        <v>19990</v>
      </c>
      <c r="N6957">
        <v>9.7777776999999996E-2</v>
      </c>
      <c r="O6957">
        <v>0</v>
      </c>
      <c r="P6957">
        <v>1016</v>
      </c>
      <c r="Q6957">
        <v>15</v>
      </c>
      <c r="R6957">
        <v>30</v>
      </c>
      <c r="S6957">
        <v>10</v>
      </c>
      <c r="T6957">
        <v>45</v>
      </c>
      <c r="U6957">
        <v>2</v>
      </c>
      <c r="V6957">
        <v>0</v>
      </c>
      <c r="W6957">
        <v>0</v>
      </c>
      <c r="X6957">
        <v>11.279896527390857</v>
      </c>
      <c r="Y6957">
        <v>3.8592194615798761</v>
      </c>
      <c r="Z6957">
        <v>1.2189609706669513</v>
      </c>
      <c r="AA6957">
        <v>1.6249427080553334</v>
      </c>
      <c r="AB6957">
        <v>1.9434690384236355</v>
      </c>
      <c r="AC6957">
        <v>16.77181573553953</v>
      </c>
      <c r="AD6957">
        <v>0</v>
      </c>
      <c r="AE6957">
        <v>36.698304441656184</v>
      </c>
    </row>
    <row r="6958" spans="1:31" x14ac:dyDescent="0.25">
      <c r="A6958">
        <v>1821956</v>
      </c>
      <c r="B6958">
        <v>1</v>
      </c>
      <c r="C6958" t="s">
        <v>80</v>
      </c>
      <c r="D6958" t="s">
        <v>94</v>
      </c>
      <c r="E6958" t="s">
        <v>176</v>
      </c>
      <c r="F6958" t="s">
        <v>2319</v>
      </c>
      <c r="G6958" t="s">
        <v>142</v>
      </c>
      <c r="H6958" t="s">
        <v>143</v>
      </c>
      <c r="I6958" t="s">
        <v>135</v>
      </c>
      <c r="J6958" t="s">
        <v>136</v>
      </c>
      <c r="K6958" t="s">
        <v>137</v>
      </c>
      <c r="L6958" t="s">
        <v>19440</v>
      </c>
      <c r="M6958" t="s">
        <v>19991</v>
      </c>
      <c r="N6958">
        <v>1.903888888</v>
      </c>
      <c r="O6958">
        <v>0</v>
      </c>
      <c r="P6958">
        <v>119</v>
      </c>
      <c r="Q6958">
        <v>0</v>
      </c>
      <c r="R6958">
        <v>0</v>
      </c>
      <c r="S6958">
        <v>1</v>
      </c>
      <c r="T6958">
        <v>8</v>
      </c>
      <c r="U6958">
        <v>0</v>
      </c>
      <c r="V6958">
        <v>0</v>
      </c>
      <c r="W6958">
        <v>0</v>
      </c>
      <c r="X6958">
        <v>14.819636657605601</v>
      </c>
      <c r="Y6958">
        <v>0</v>
      </c>
      <c r="Z6958">
        <v>0</v>
      </c>
      <c r="AA6958">
        <v>2.5461722397142115</v>
      </c>
      <c r="AB6958">
        <v>7.8000209232347286</v>
      </c>
      <c r="AC6958">
        <v>0</v>
      </c>
      <c r="AD6958">
        <v>0</v>
      </c>
      <c r="AE6958">
        <v>25.165829820554542</v>
      </c>
    </row>
    <row r="6959" spans="1:31" x14ac:dyDescent="0.25">
      <c r="A6959">
        <v>1821753</v>
      </c>
      <c r="B6959">
        <v>1</v>
      </c>
      <c r="C6959" t="s">
        <v>80</v>
      </c>
      <c r="D6959" t="s">
        <v>96</v>
      </c>
      <c r="E6959" t="s">
        <v>131</v>
      </c>
      <c r="F6959" t="s">
        <v>19992</v>
      </c>
      <c r="G6959" t="s">
        <v>231</v>
      </c>
      <c r="H6959" t="s">
        <v>134</v>
      </c>
      <c r="I6959" t="s">
        <v>135</v>
      </c>
      <c r="J6959" t="s">
        <v>136</v>
      </c>
      <c r="K6959" t="s">
        <v>137</v>
      </c>
      <c r="L6959" t="s">
        <v>19993</v>
      </c>
      <c r="M6959" t="s">
        <v>19994</v>
      </c>
      <c r="N6959">
        <v>5.8986111110000001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1.4360305666697779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1.4360305666697779</v>
      </c>
    </row>
    <row r="6960" spans="1:31" x14ac:dyDescent="0.25">
      <c r="A6960">
        <v>1821707</v>
      </c>
      <c r="B6960">
        <v>1</v>
      </c>
      <c r="C6960" t="s">
        <v>80</v>
      </c>
      <c r="D6960" t="s">
        <v>101</v>
      </c>
      <c r="E6960" t="s">
        <v>291</v>
      </c>
      <c r="F6960" t="s">
        <v>19995</v>
      </c>
      <c r="G6960" t="s">
        <v>263</v>
      </c>
      <c r="H6960" t="s">
        <v>134</v>
      </c>
      <c r="I6960" t="s">
        <v>135</v>
      </c>
      <c r="J6960" t="s">
        <v>136</v>
      </c>
      <c r="K6960" t="s">
        <v>159</v>
      </c>
      <c r="L6960" t="s">
        <v>19996</v>
      </c>
      <c r="M6960" t="s">
        <v>19997</v>
      </c>
      <c r="N6960">
        <v>4.966111111</v>
      </c>
      <c r="O6960">
        <v>0</v>
      </c>
      <c r="P6960">
        <v>121</v>
      </c>
      <c r="Q6960">
        <v>0</v>
      </c>
      <c r="R6960">
        <v>0</v>
      </c>
      <c r="S6960">
        <v>0</v>
      </c>
      <c r="T6960">
        <v>7</v>
      </c>
      <c r="U6960">
        <v>0</v>
      </c>
      <c r="V6960">
        <v>0</v>
      </c>
      <c r="W6960">
        <v>0</v>
      </c>
      <c r="X6960">
        <v>108.97175833636561</v>
      </c>
      <c r="Y6960">
        <v>0</v>
      </c>
      <c r="Z6960">
        <v>0</v>
      </c>
      <c r="AA6960">
        <v>0</v>
      </c>
      <c r="AB6960">
        <v>69.705766735028575</v>
      </c>
      <c r="AC6960">
        <v>0</v>
      </c>
      <c r="AD6960">
        <v>0</v>
      </c>
      <c r="AE6960">
        <v>178.6775250713942</v>
      </c>
    </row>
    <row r="6961" spans="1:31" x14ac:dyDescent="0.25">
      <c r="A6961">
        <v>1821810</v>
      </c>
      <c r="B6961">
        <v>1</v>
      </c>
      <c r="C6961" t="s">
        <v>80</v>
      </c>
      <c r="D6961" t="s">
        <v>85</v>
      </c>
      <c r="E6961" t="s">
        <v>131</v>
      </c>
      <c r="F6961" t="s">
        <v>14468</v>
      </c>
      <c r="G6961" t="s">
        <v>209</v>
      </c>
      <c r="H6961" t="s">
        <v>134</v>
      </c>
      <c r="I6961" t="s">
        <v>135</v>
      </c>
      <c r="J6961" t="s">
        <v>136</v>
      </c>
      <c r="K6961" t="s">
        <v>137</v>
      </c>
      <c r="L6961" t="s">
        <v>19998</v>
      </c>
      <c r="M6961" t="s">
        <v>19999</v>
      </c>
      <c r="N6961">
        <v>1.5041666659999999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1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</row>
    <row r="6962" spans="1:31" x14ac:dyDescent="0.25">
      <c r="A6962">
        <v>1821853</v>
      </c>
      <c r="B6962">
        <v>1</v>
      </c>
      <c r="C6962" t="s">
        <v>81</v>
      </c>
      <c r="D6962" t="s">
        <v>127</v>
      </c>
      <c r="E6962" t="s">
        <v>193</v>
      </c>
      <c r="F6962" t="s">
        <v>20000</v>
      </c>
      <c r="G6962" t="s">
        <v>235</v>
      </c>
      <c r="H6962" t="s">
        <v>134</v>
      </c>
      <c r="I6962" t="s">
        <v>135</v>
      </c>
      <c r="J6962" t="s">
        <v>136</v>
      </c>
      <c r="K6962" t="s">
        <v>137</v>
      </c>
      <c r="L6962" t="s">
        <v>20001</v>
      </c>
      <c r="M6962" t="s">
        <v>20002</v>
      </c>
      <c r="N6962">
        <v>3.1808333329999998</v>
      </c>
      <c r="O6962">
        <v>0</v>
      </c>
      <c r="P6962">
        <v>30</v>
      </c>
      <c r="Q6962">
        <v>0</v>
      </c>
      <c r="R6962">
        <v>7</v>
      </c>
      <c r="S6962">
        <v>0</v>
      </c>
      <c r="T6962">
        <v>1</v>
      </c>
      <c r="U6962">
        <v>0</v>
      </c>
      <c r="V6962">
        <v>0</v>
      </c>
      <c r="W6962">
        <v>0</v>
      </c>
      <c r="X6962">
        <v>18.994026246574862</v>
      </c>
      <c r="Y6962">
        <v>0</v>
      </c>
      <c r="Z6962">
        <v>2.8999069689323336</v>
      </c>
      <c r="AA6962">
        <v>0</v>
      </c>
      <c r="AB6962">
        <v>4.1234668502327008</v>
      </c>
      <c r="AC6962">
        <v>0</v>
      </c>
      <c r="AD6962">
        <v>0</v>
      </c>
      <c r="AE6962">
        <v>26.017400065739899</v>
      </c>
    </row>
    <row r="6963" spans="1:31" x14ac:dyDescent="0.25">
      <c r="A6963">
        <v>1822211</v>
      </c>
      <c r="B6963">
        <v>1</v>
      </c>
      <c r="C6963" t="s">
        <v>81</v>
      </c>
      <c r="D6963" t="s">
        <v>125</v>
      </c>
      <c r="E6963" t="s">
        <v>291</v>
      </c>
      <c r="F6963" t="s">
        <v>20003</v>
      </c>
      <c r="G6963" t="s">
        <v>424</v>
      </c>
      <c r="H6963" t="s">
        <v>134</v>
      </c>
      <c r="I6963" t="s">
        <v>135</v>
      </c>
      <c r="J6963" t="s">
        <v>136</v>
      </c>
      <c r="K6963" t="s">
        <v>137</v>
      </c>
      <c r="L6963" t="s">
        <v>20004</v>
      </c>
      <c r="M6963" t="s">
        <v>19777</v>
      </c>
      <c r="N6963">
        <v>1.6330555550000001</v>
      </c>
      <c r="O6963">
        <v>0</v>
      </c>
      <c r="P6963">
        <v>1</v>
      </c>
      <c r="Q6963">
        <v>0</v>
      </c>
      <c r="R6963">
        <v>4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2.3789614307714069</v>
      </c>
      <c r="Y6963">
        <v>0</v>
      </c>
      <c r="Z6963">
        <v>2.291031931734814</v>
      </c>
      <c r="AA6963">
        <v>0</v>
      </c>
      <c r="AB6963">
        <v>0</v>
      </c>
      <c r="AC6963">
        <v>0</v>
      </c>
      <c r="AD6963">
        <v>0</v>
      </c>
      <c r="AE6963">
        <v>4.6699933625062204</v>
      </c>
    </row>
    <row r="6964" spans="1:31" x14ac:dyDescent="0.25">
      <c r="A6964">
        <v>1821876</v>
      </c>
      <c r="B6964">
        <v>1</v>
      </c>
      <c r="C6964" t="s">
        <v>80</v>
      </c>
      <c r="D6964" t="s">
        <v>88</v>
      </c>
      <c r="E6964" t="s">
        <v>131</v>
      </c>
      <c r="F6964" t="s">
        <v>2701</v>
      </c>
      <c r="G6964" t="s">
        <v>231</v>
      </c>
      <c r="H6964" t="s">
        <v>134</v>
      </c>
      <c r="I6964" t="s">
        <v>135</v>
      </c>
      <c r="J6964" t="s">
        <v>136</v>
      </c>
      <c r="K6964" t="s">
        <v>137</v>
      </c>
      <c r="L6964" t="s">
        <v>20005</v>
      </c>
      <c r="M6964" t="s">
        <v>20006</v>
      </c>
      <c r="N6964">
        <v>0.48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1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</row>
    <row r="6965" spans="1:31" x14ac:dyDescent="0.25">
      <c r="A6965">
        <v>1822168</v>
      </c>
      <c r="B6965">
        <v>1</v>
      </c>
      <c r="C6965" t="s">
        <v>80</v>
      </c>
      <c r="D6965" t="s">
        <v>96</v>
      </c>
      <c r="E6965" t="s">
        <v>131</v>
      </c>
      <c r="F6965" t="s">
        <v>20007</v>
      </c>
      <c r="G6965" t="s">
        <v>209</v>
      </c>
      <c r="H6965" t="s">
        <v>134</v>
      </c>
      <c r="I6965" t="s">
        <v>135</v>
      </c>
      <c r="J6965" t="s">
        <v>136</v>
      </c>
      <c r="K6965" t="s">
        <v>137</v>
      </c>
      <c r="L6965" t="s">
        <v>20008</v>
      </c>
      <c r="M6965" t="s">
        <v>20009</v>
      </c>
      <c r="N6965">
        <v>3.5022222219999999</v>
      </c>
      <c r="O6965">
        <v>0</v>
      </c>
      <c r="P6965">
        <v>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0.67408739612718005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0.67408739612718005</v>
      </c>
    </row>
    <row r="6966" spans="1:31" x14ac:dyDescent="0.25">
      <c r="A6966">
        <v>1821684</v>
      </c>
      <c r="B6966">
        <v>1</v>
      </c>
      <c r="C6966" t="s">
        <v>80</v>
      </c>
      <c r="D6966" t="s">
        <v>83</v>
      </c>
      <c r="E6966" t="s">
        <v>131</v>
      </c>
      <c r="F6966" t="s">
        <v>20010</v>
      </c>
      <c r="G6966" t="s">
        <v>133</v>
      </c>
      <c r="H6966" t="s">
        <v>134</v>
      </c>
      <c r="I6966" t="s">
        <v>135</v>
      </c>
      <c r="J6966" t="s">
        <v>136</v>
      </c>
      <c r="K6966" t="s">
        <v>137</v>
      </c>
      <c r="L6966" t="s">
        <v>20011</v>
      </c>
      <c r="M6966" t="s">
        <v>20012</v>
      </c>
      <c r="N6966">
        <v>0.97333333300000002</v>
      </c>
      <c r="O6966">
        <v>0</v>
      </c>
      <c r="P6966">
        <v>18</v>
      </c>
      <c r="Q6966">
        <v>0</v>
      </c>
      <c r="R6966">
        <v>0</v>
      </c>
      <c r="S6966">
        <v>0</v>
      </c>
      <c r="T6966">
        <v>6</v>
      </c>
      <c r="U6966">
        <v>0</v>
      </c>
      <c r="V6966">
        <v>0</v>
      </c>
      <c r="W6966">
        <v>0</v>
      </c>
      <c r="X6966">
        <v>4.9342226527327995</v>
      </c>
      <c r="Y6966">
        <v>0</v>
      </c>
      <c r="Z6966">
        <v>0</v>
      </c>
      <c r="AA6966">
        <v>0</v>
      </c>
      <c r="AB6966">
        <v>4.0946429289158806</v>
      </c>
      <c r="AC6966">
        <v>0</v>
      </c>
      <c r="AD6966">
        <v>0</v>
      </c>
      <c r="AE6966">
        <v>9.0288655816486809</v>
      </c>
    </row>
    <row r="6967" spans="1:31" x14ac:dyDescent="0.25">
      <c r="A6967">
        <v>1822231</v>
      </c>
      <c r="B6967">
        <v>1</v>
      </c>
      <c r="C6967" t="s">
        <v>81</v>
      </c>
      <c r="D6967" t="s">
        <v>128</v>
      </c>
      <c r="E6967" t="s">
        <v>193</v>
      </c>
      <c r="F6967" t="s">
        <v>20013</v>
      </c>
      <c r="G6967" t="s">
        <v>235</v>
      </c>
      <c r="H6967" t="s">
        <v>134</v>
      </c>
      <c r="I6967" t="s">
        <v>135</v>
      </c>
      <c r="J6967" t="s">
        <v>136</v>
      </c>
      <c r="K6967" t="s">
        <v>137</v>
      </c>
      <c r="L6967" t="s">
        <v>20014</v>
      </c>
      <c r="M6967" t="s">
        <v>20015</v>
      </c>
      <c r="N6967">
        <v>1.2188888879999999</v>
      </c>
      <c r="O6967">
        <v>0</v>
      </c>
      <c r="P6967">
        <v>115</v>
      </c>
      <c r="Q6967">
        <v>0</v>
      </c>
      <c r="R6967">
        <v>0</v>
      </c>
      <c r="S6967">
        <v>0</v>
      </c>
      <c r="T6967">
        <v>7</v>
      </c>
      <c r="U6967">
        <v>0</v>
      </c>
      <c r="V6967">
        <v>0</v>
      </c>
      <c r="W6967">
        <v>0</v>
      </c>
      <c r="X6967">
        <v>34.628490987324867</v>
      </c>
      <c r="Y6967">
        <v>0</v>
      </c>
      <c r="Z6967">
        <v>0</v>
      </c>
      <c r="AA6967">
        <v>0</v>
      </c>
      <c r="AB6967">
        <v>4.9587120998429786</v>
      </c>
      <c r="AC6967">
        <v>0</v>
      </c>
      <c r="AD6967">
        <v>0</v>
      </c>
      <c r="AE6967">
        <v>39.587203087167843</v>
      </c>
    </row>
    <row r="6968" spans="1:31" x14ac:dyDescent="0.25">
      <c r="A6968">
        <v>1821933</v>
      </c>
      <c r="B6968">
        <v>1</v>
      </c>
      <c r="C6968" t="s">
        <v>80</v>
      </c>
      <c r="D6968" t="s">
        <v>107</v>
      </c>
      <c r="E6968" t="s">
        <v>131</v>
      </c>
      <c r="F6968" t="s">
        <v>20016</v>
      </c>
      <c r="G6968" t="s">
        <v>231</v>
      </c>
      <c r="H6968" t="s">
        <v>134</v>
      </c>
      <c r="I6968" t="s">
        <v>135</v>
      </c>
      <c r="J6968" t="s">
        <v>136</v>
      </c>
      <c r="K6968" t="s">
        <v>137</v>
      </c>
      <c r="L6968" t="s">
        <v>20017</v>
      </c>
      <c r="M6968" t="s">
        <v>20018</v>
      </c>
      <c r="N6968">
        <v>10.537777777000001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3.3786734209630973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3.3786734209630973</v>
      </c>
    </row>
    <row r="6969" spans="1:31" x14ac:dyDescent="0.25">
      <c r="A6969">
        <v>1821819</v>
      </c>
      <c r="B6969">
        <v>1</v>
      </c>
      <c r="C6969" t="s">
        <v>81</v>
      </c>
      <c r="D6969" t="s">
        <v>115</v>
      </c>
      <c r="E6969" t="s">
        <v>146</v>
      </c>
      <c r="F6969" t="s">
        <v>20019</v>
      </c>
      <c r="G6969" t="s">
        <v>256</v>
      </c>
      <c r="H6969" t="s">
        <v>143</v>
      </c>
      <c r="I6969" t="s">
        <v>135</v>
      </c>
      <c r="J6969" t="s">
        <v>136</v>
      </c>
      <c r="K6969" t="s">
        <v>159</v>
      </c>
      <c r="L6969" t="s">
        <v>20020</v>
      </c>
      <c r="M6969" t="s">
        <v>20021</v>
      </c>
      <c r="N6969">
        <v>6.9450405550000003</v>
      </c>
      <c r="O6969">
        <v>0</v>
      </c>
      <c r="P6969">
        <v>201</v>
      </c>
      <c r="Q6969">
        <v>0</v>
      </c>
      <c r="R6969">
        <v>1</v>
      </c>
      <c r="S6969">
        <v>0</v>
      </c>
      <c r="T6969">
        <v>13</v>
      </c>
      <c r="U6969">
        <v>0</v>
      </c>
      <c r="V6969">
        <v>0</v>
      </c>
      <c r="W6969">
        <v>0</v>
      </c>
      <c r="X6969">
        <v>153.6595166770563</v>
      </c>
      <c r="Y6969">
        <v>0</v>
      </c>
      <c r="Z6969">
        <v>1.0411448070222222E-2</v>
      </c>
      <c r="AA6969">
        <v>0</v>
      </c>
      <c r="AB6969">
        <v>14.0208097280617</v>
      </c>
      <c r="AC6969">
        <v>0</v>
      </c>
      <c r="AD6969">
        <v>0</v>
      </c>
      <c r="AE6969">
        <v>167.69073785318821</v>
      </c>
    </row>
    <row r="6970" spans="1:31" x14ac:dyDescent="0.25">
      <c r="A6970">
        <v>1822128</v>
      </c>
      <c r="B6970">
        <v>1</v>
      </c>
      <c r="C6970" t="s">
        <v>80</v>
      </c>
      <c r="D6970" t="s">
        <v>100</v>
      </c>
      <c r="E6970" t="s">
        <v>131</v>
      </c>
      <c r="F6970" t="s">
        <v>20022</v>
      </c>
      <c r="G6970" t="s">
        <v>231</v>
      </c>
      <c r="H6970" t="s">
        <v>134</v>
      </c>
      <c r="I6970" t="s">
        <v>135</v>
      </c>
      <c r="J6970" t="s">
        <v>136</v>
      </c>
      <c r="K6970" t="s">
        <v>137</v>
      </c>
      <c r="L6970" t="s">
        <v>20023</v>
      </c>
      <c r="M6970" t="s">
        <v>20024</v>
      </c>
      <c r="N6970">
        <v>1.9030555549999999</v>
      </c>
      <c r="O6970">
        <v>0</v>
      </c>
      <c r="P6970">
        <v>1</v>
      </c>
      <c r="Q6970">
        <v>0</v>
      </c>
      <c r="R6970">
        <v>0</v>
      </c>
      <c r="S6970">
        <v>0</v>
      </c>
      <c r="T6970">
        <v>2</v>
      </c>
      <c r="U6970">
        <v>0</v>
      </c>
      <c r="V6970">
        <v>0</v>
      </c>
      <c r="W6970">
        <v>0</v>
      </c>
      <c r="X6970">
        <v>0.92630337291133169</v>
      </c>
      <c r="Y6970">
        <v>0</v>
      </c>
      <c r="Z6970">
        <v>0</v>
      </c>
      <c r="AA6970">
        <v>0</v>
      </c>
      <c r="AB6970">
        <v>0.23757551840695779</v>
      </c>
      <c r="AC6970">
        <v>0</v>
      </c>
      <c r="AD6970">
        <v>0</v>
      </c>
      <c r="AE6970">
        <v>1.1638788913182894</v>
      </c>
    </row>
    <row r="6971" spans="1:31" x14ac:dyDescent="0.25">
      <c r="A6971">
        <v>1822197</v>
      </c>
      <c r="B6971">
        <v>1</v>
      </c>
      <c r="C6971" t="s">
        <v>80</v>
      </c>
      <c r="D6971" t="s">
        <v>104</v>
      </c>
      <c r="E6971" t="s">
        <v>131</v>
      </c>
      <c r="F6971" t="s">
        <v>20025</v>
      </c>
      <c r="G6971" t="s">
        <v>133</v>
      </c>
      <c r="H6971" t="s">
        <v>134</v>
      </c>
      <c r="I6971" t="s">
        <v>135</v>
      </c>
      <c r="J6971" t="s">
        <v>136</v>
      </c>
      <c r="K6971" t="s">
        <v>137</v>
      </c>
      <c r="L6971" t="s">
        <v>20026</v>
      </c>
      <c r="M6971" t="s">
        <v>20027</v>
      </c>
      <c r="N6971">
        <v>2.5447222219999999</v>
      </c>
      <c r="O6971">
        <v>0</v>
      </c>
      <c r="P6971">
        <v>3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1.1008732067914135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1.1008732067914135</v>
      </c>
    </row>
    <row r="6972" spans="1:31" x14ac:dyDescent="0.25">
      <c r="A6972">
        <v>1821842</v>
      </c>
      <c r="B6972">
        <v>1</v>
      </c>
      <c r="C6972" t="s">
        <v>81</v>
      </c>
      <c r="D6972" t="s">
        <v>112</v>
      </c>
      <c r="E6972" t="s">
        <v>146</v>
      </c>
      <c r="F6972" t="s">
        <v>20028</v>
      </c>
      <c r="G6972" t="s">
        <v>170</v>
      </c>
      <c r="H6972" t="s">
        <v>143</v>
      </c>
      <c r="I6972" t="s">
        <v>135</v>
      </c>
      <c r="J6972" t="s">
        <v>136</v>
      </c>
      <c r="K6972" t="s">
        <v>137</v>
      </c>
      <c r="L6972" t="s">
        <v>19504</v>
      </c>
      <c r="M6972" t="s">
        <v>20029</v>
      </c>
      <c r="N6972">
        <v>2.8463888879999999</v>
      </c>
      <c r="O6972">
        <v>0</v>
      </c>
      <c r="P6972">
        <v>0</v>
      </c>
      <c r="Q6972">
        <v>0</v>
      </c>
      <c r="R6972">
        <v>6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4.5439286495815123</v>
      </c>
      <c r="AA6972">
        <v>0</v>
      </c>
      <c r="AB6972">
        <v>0</v>
      </c>
      <c r="AC6972">
        <v>0</v>
      </c>
      <c r="AD6972">
        <v>0</v>
      </c>
      <c r="AE6972">
        <v>4.5439286495815123</v>
      </c>
    </row>
    <row r="6973" spans="1:31" x14ac:dyDescent="0.25">
      <c r="A6973">
        <v>1821673</v>
      </c>
      <c r="B6973">
        <v>1</v>
      </c>
      <c r="C6973" t="s">
        <v>80</v>
      </c>
      <c r="D6973" t="s">
        <v>93</v>
      </c>
      <c r="E6973" t="s">
        <v>193</v>
      </c>
      <c r="F6973" t="s">
        <v>20030</v>
      </c>
      <c r="G6973" t="s">
        <v>235</v>
      </c>
      <c r="H6973" t="s">
        <v>134</v>
      </c>
      <c r="I6973" t="s">
        <v>135</v>
      </c>
      <c r="J6973" t="s">
        <v>136</v>
      </c>
      <c r="K6973" t="s">
        <v>137</v>
      </c>
      <c r="L6973" t="s">
        <v>20031</v>
      </c>
      <c r="M6973" t="s">
        <v>20032</v>
      </c>
      <c r="N6973">
        <v>1.495833333</v>
      </c>
      <c r="O6973">
        <v>0</v>
      </c>
      <c r="P6973">
        <v>0</v>
      </c>
      <c r="Q6973">
        <v>0</v>
      </c>
      <c r="R6973">
        <v>5</v>
      </c>
      <c r="S6973">
        <v>0</v>
      </c>
      <c r="T6973">
        <v>1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6.7153254457705698</v>
      </c>
      <c r="AA6973">
        <v>0</v>
      </c>
      <c r="AB6973">
        <v>5.2981158603242662</v>
      </c>
      <c r="AC6973">
        <v>0</v>
      </c>
      <c r="AD6973">
        <v>0</v>
      </c>
      <c r="AE6973">
        <v>12.013441306094837</v>
      </c>
    </row>
    <row r="6974" spans="1:31" x14ac:dyDescent="0.25">
      <c r="A6974">
        <v>1822111</v>
      </c>
      <c r="B6974">
        <v>1</v>
      </c>
      <c r="C6974" t="s">
        <v>80</v>
      </c>
      <c r="D6974" t="s">
        <v>107</v>
      </c>
      <c r="E6974" t="s">
        <v>131</v>
      </c>
      <c r="F6974" t="s">
        <v>20033</v>
      </c>
      <c r="G6974" t="s">
        <v>133</v>
      </c>
      <c r="H6974" t="s">
        <v>134</v>
      </c>
      <c r="I6974" t="s">
        <v>135</v>
      </c>
      <c r="J6974" t="s">
        <v>136</v>
      </c>
      <c r="K6974" t="s">
        <v>137</v>
      </c>
      <c r="L6974" t="s">
        <v>20034</v>
      </c>
      <c r="M6974" t="s">
        <v>20035</v>
      </c>
      <c r="N6974">
        <v>5.9366666659999998</v>
      </c>
      <c r="O6974">
        <v>0</v>
      </c>
      <c r="P6974">
        <v>1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4.2648843384088886E-3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4.2648843384088886E-3</v>
      </c>
    </row>
    <row r="6975" spans="1:31" x14ac:dyDescent="0.25">
      <c r="A6975">
        <v>1821713</v>
      </c>
      <c r="B6975">
        <v>1</v>
      </c>
      <c r="C6975" t="s">
        <v>81</v>
      </c>
      <c r="D6975" t="s">
        <v>123</v>
      </c>
      <c r="E6975" t="s">
        <v>291</v>
      </c>
      <c r="F6975" t="s">
        <v>20036</v>
      </c>
      <c r="G6975" t="s">
        <v>235</v>
      </c>
      <c r="H6975" t="s">
        <v>134</v>
      </c>
      <c r="I6975" t="s">
        <v>135</v>
      </c>
      <c r="J6975" t="s">
        <v>136</v>
      </c>
      <c r="K6975" t="s">
        <v>137</v>
      </c>
      <c r="L6975" t="s">
        <v>20037</v>
      </c>
      <c r="M6975" t="s">
        <v>20038</v>
      </c>
      <c r="N6975">
        <v>1.426666666</v>
      </c>
      <c r="O6975">
        <v>0</v>
      </c>
      <c r="P6975">
        <v>0</v>
      </c>
      <c r="Q6975">
        <v>0</v>
      </c>
      <c r="R6975">
        <v>7</v>
      </c>
      <c r="S6975">
        <v>0</v>
      </c>
      <c r="T6975">
        <v>3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5.5516747060871205</v>
      </c>
      <c r="AA6975">
        <v>0</v>
      </c>
      <c r="AB6975">
        <v>5.7250522821395959</v>
      </c>
      <c r="AC6975">
        <v>0</v>
      </c>
      <c r="AD6975">
        <v>0</v>
      </c>
      <c r="AE6975">
        <v>11.276726988226716</v>
      </c>
    </row>
    <row r="6976" spans="1:31" x14ac:dyDescent="0.25">
      <c r="A6976">
        <v>1822234</v>
      </c>
      <c r="B6976">
        <v>1</v>
      </c>
      <c r="C6976" t="s">
        <v>80</v>
      </c>
      <c r="D6976" t="s">
        <v>94</v>
      </c>
      <c r="E6976" t="s">
        <v>176</v>
      </c>
      <c r="F6976" t="s">
        <v>10860</v>
      </c>
      <c r="G6976" t="s">
        <v>142</v>
      </c>
      <c r="H6976" t="s">
        <v>143</v>
      </c>
      <c r="I6976" t="s">
        <v>135</v>
      </c>
      <c r="J6976" t="s">
        <v>136</v>
      </c>
      <c r="K6976" t="s">
        <v>137</v>
      </c>
      <c r="L6976" t="s">
        <v>20039</v>
      </c>
      <c r="M6976" t="s">
        <v>20040</v>
      </c>
      <c r="N6976">
        <v>2.0019444439999998</v>
      </c>
      <c r="O6976">
        <v>0</v>
      </c>
      <c r="P6976">
        <v>195</v>
      </c>
      <c r="Q6976">
        <v>21</v>
      </c>
      <c r="R6976">
        <v>15</v>
      </c>
      <c r="S6976">
        <v>2</v>
      </c>
      <c r="T6976">
        <v>17</v>
      </c>
      <c r="U6976">
        <v>0</v>
      </c>
      <c r="V6976">
        <v>0</v>
      </c>
      <c r="W6976">
        <v>0</v>
      </c>
      <c r="X6976">
        <v>51.581662394940771</v>
      </c>
      <c r="Y6976">
        <v>34.164746402051321</v>
      </c>
      <c r="Z6976">
        <v>8.0638382390401695</v>
      </c>
      <c r="AA6976">
        <v>5.9404103787697373</v>
      </c>
      <c r="AB6976">
        <v>42.962429766984734</v>
      </c>
      <c r="AC6976">
        <v>0</v>
      </c>
      <c r="AD6976">
        <v>0</v>
      </c>
      <c r="AE6976">
        <v>142.71308718178673</v>
      </c>
    </row>
    <row r="6977" spans="1:31" x14ac:dyDescent="0.25">
      <c r="A6977">
        <v>1822257</v>
      </c>
      <c r="B6977">
        <v>1</v>
      </c>
      <c r="C6977" t="s">
        <v>81</v>
      </c>
      <c r="D6977" t="s">
        <v>123</v>
      </c>
      <c r="E6977" t="s">
        <v>140</v>
      </c>
      <c r="F6977" t="s">
        <v>957</v>
      </c>
      <c r="G6977" t="s">
        <v>142</v>
      </c>
      <c r="H6977" t="s">
        <v>143</v>
      </c>
      <c r="I6977" t="s">
        <v>135</v>
      </c>
      <c r="J6977" t="s">
        <v>136</v>
      </c>
      <c r="K6977" t="s">
        <v>137</v>
      </c>
      <c r="L6977" t="s">
        <v>20041</v>
      </c>
      <c r="M6977" t="s">
        <v>20042</v>
      </c>
      <c r="N6977">
        <v>2.9808333330000001</v>
      </c>
      <c r="O6977">
        <v>0</v>
      </c>
      <c r="P6977">
        <v>7</v>
      </c>
      <c r="Q6977">
        <v>0</v>
      </c>
      <c r="R6977">
        <v>90</v>
      </c>
      <c r="S6977">
        <v>0</v>
      </c>
      <c r="T6977">
        <v>9</v>
      </c>
      <c r="U6977">
        <v>0</v>
      </c>
      <c r="V6977">
        <v>0</v>
      </c>
      <c r="W6977">
        <v>0</v>
      </c>
      <c r="X6977">
        <v>6.8447206108451191</v>
      </c>
      <c r="Y6977">
        <v>0</v>
      </c>
      <c r="Z6977">
        <v>199.17309619263526</v>
      </c>
      <c r="AA6977">
        <v>0</v>
      </c>
      <c r="AB6977">
        <v>20.953635665841983</v>
      </c>
      <c r="AC6977">
        <v>0</v>
      </c>
      <c r="AD6977">
        <v>0</v>
      </c>
      <c r="AE6977">
        <v>226.97145246932234</v>
      </c>
    </row>
    <row r="6978" spans="1:31" x14ac:dyDescent="0.25">
      <c r="A6978">
        <v>1822114</v>
      </c>
      <c r="B6978">
        <v>1</v>
      </c>
      <c r="C6978" t="s">
        <v>80</v>
      </c>
      <c r="D6978" t="s">
        <v>97</v>
      </c>
      <c r="E6978" t="s">
        <v>131</v>
      </c>
      <c r="F6978" t="s">
        <v>20043</v>
      </c>
      <c r="G6978" t="s">
        <v>231</v>
      </c>
      <c r="H6978" t="s">
        <v>134</v>
      </c>
      <c r="I6978" t="s">
        <v>135</v>
      </c>
      <c r="J6978" t="s">
        <v>136</v>
      </c>
      <c r="K6978" t="s">
        <v>137</v>
      </c>
      <c r="L6978" t="s">
        <v>20044</v>
      </c>
      <c r="M6978" t="s">
        <v>20045</v>
      </c>
      <c r="N6978">
        <v>1.872222222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3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15.663337215192827</v>
      </c>
      <c r="AC6978">
        <v>0</v>
      </c>
      <c r="AD6978">
        <v>0</v>
      </c>
      <c r="AE6978">
        <v>15.663337215192827</v>
      </c>
    </row>
    <row r="6979" spans="1:31" x14ac:dyDescent="0.25">
      <c r="A6979">
        <v>1821879</v>
      </c>
      <c r="B6979">
        <v>1</v>
      </c>
      <c r="C6979" t="s">
        <v>80</v>
      </c>
      <c r="D6979" t="s">
        <v>88</v>
      </c>
      <c r="E6979" t="s">
        <v>176</v>
      </c>
      <c r="F6979" t="s">
        <v>14438</v>
      </c>
      <c r="G6979" t="s">
        <v>142</v>
      </c>
      <c r="H6979" t="s">
        <v>143</v>
      </c>
      <c r="I6979" t="s">
        <v>135</v>
      </c>
      <c r="J6979" t="s">
        <v>136</v>
      </c>
      <c r="K6979" t="s">
        <v>137</v>
      </c>
      <c r="L6979" t="s">
        <v>20046</v>
      </c>
      <c r="M6979" t="s">
        <v>20047</v>
      </c>
      <c r="N6979">
        <v>0.54111111099999998</v>
      </c>
      <c r="O6979">
        <v>0</v>
      </c>
      <c r="P6979">
        <v>4673</v>
      </c>
      <c r="Q6979">
        <v>0</v>
      </c>
      <c r="R6979">
        <v>1</v>
      </c>
      <c r="S6979">
        <v>1</v>
      </c>
      <c r="T6979">
        <v>248</v>
      </c>
      <c r="U6979">
        <v>0</v>
      </c>
      <c r="V6979">
        <v>0</v>
      </c>
      <c r="W6979">
        <v>0</v>
      </c>
      <c r="X6979">
        <v>609.29168705012569</v>
      </c>
      <c r="Y6979">
        <v>0</v>
      </c>
      <c r="Z6979">
        <v>2.6773357741746669E-2</v>
      </c>
      <c r="AA6979">
        <v>0</v>
      </c>
      <c r="AB6979">
        <v>87.213304118558327</v>
      </c>
      <c r="AC6979">
        <v>0</v>
      </c>
      <c r="AD6979">
        <v>0</v>
      </c>
      <c r="AE6979">
        <v>696.53176452642572</v>
      </c>
    </row>
    <row r="6980" spans="1:31" x14ac:dyDescent="0.25">
      <c r="A6980">
        <v>1822214</v>
      </c>
      <c r="B6980">
        <v>1</v>
      </c>
      <c r="C6980" t="s">
        <v>80</v>
      </c>
      <c r="D6980" t="s">
        <v>96</v>
      </c>
      <c r="E6980" t="s">
        <v>131</v>
      </c>
      <c r="F6980" t="s">
        <v>20048</v>
      </c>
      <c r="G6980" t="s">
        <v>231</v>
      </c>
      <c r="H6980" t="s">
        <v>134</v>
      </c>
      <c r="I6980" t="s">
        <v>135</v>
      </c>
      <c r="J6980" t="s">
        <v>136</v>
      </c>
      <c r="K6980" t="s">
        <v>137</v>
      </c>
      <c r="L6980" t="s">
        <v>20049</v>
      </c>
      <c r="M6980" t="s">
        <v>20050</v>
      </c>
      <c r="N6980">
        <v>4.3552777770000004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2.8448527871359168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2.8448527871359168</v>
      </c>
    </row>
    <row r="6981" spans="1:31" x14ac:dyDescent="0.25">
      <c r="A6981">
        <v>1821948</v>
      </c>
      <c r="B6981">
        <v>1</v>
      </c>
      <c r="C6981" t="s">
        <v>80</v>
      </c>
      <c r="D6981" t="s">
        <v>84</v>
      </c>
      <c r="E6981" t="s">
        <v>131</v>
      </c>
      <c r="F6981" t="s">
        <v>20051</v>
      </c>
      <c r="G6981" t="s">
        <v>231</v>
      </c>
      <c r="H6981" t="s">
        <v>134</v>
      </c>
      <c r="I6981" t="s">
        <v>135</v>
      </c>
      <c r="J6981" t="s">
        <v>136</v>
      </c>
      <c r="K6981" t="s">
        <v>137</v>
      </c>
      <c r="L6981" t="s">
        <v>20052</v>
      </c>
      <c r="M6981" t="s">
        <v>20053</v>
      </c>
      <c r="N6981">
        <v>3.5863888880000001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2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2.1295156854747535</v>
      </c>
      <c r="AC6981">
        <v>0</v>
      </c>
      <c r="AD6981">
        <v>0</v>
      </c>
      <c r="AE6981">
        <v>2.1295156854747535</v>
      </c>
    </row>
    <row r="6982" spans="1:31" x14ac:dyDescent="0.25">
      <c r="A6982">
        <v>1822028</v>
      </c>
      <c r="B6982">
        <v>1</v>
      </c>
      <c r="C6982" t="s">
        <v>81</v>
      </c>
      <c r="D6982" t="s">
        <v>121</v>
      </c>
      <c r="E6982" t="s">
        <v>140</v>
      </c>
      <c r="F6982" t="s">
        <v>1283</v>
      </c>
      <c r="G6982" t="s">
        <v>142</v>
      </c>
      <c r="H6982" t="s">
        <v>143</v>
      </c>
      <c r="I6982" t="s">
        <v>135</v>
      </c>
      <c r="J6982" t="s">
        <v>136</v>
      </c>
      <c r="K6982" t="s">
        <v>137</v>
      </c>
      <c r="L6982" t="s">
        <v>20054</v>
      </c>
      <c r="M6982" t="s">
        <v>20055</v>
      </c>
      <c r="N6982">
        <v>0.74472222200000004</v>
      </c>
      <c r="O6982">
        <v>0</v>
      </c>
      <c r="P6982">
        <v>242</v>
      </c>
      <c r="Q6982">
        <v>0</v>
      </c>
      <c r="R6982">
        <v>53</v>
      </c>
      <c r="S6982">
        <v>2</v>
      </c>
      <c r="T6982">
        <v>10</v>
      </c>
      <c r="U6982">
        <v>0</v>
      </c>
      <c r="V6982">
        <v>0</v>
      </c>
      <c r="W6982">
        <v>0</v>
      </c>
      <c r="X6982">
        <v>24.523068460056777</v>
      </c>
      <c r="Y6982">
        <v>0</v>
      </c>
      <c r="Z6982">
        <v>3.4536630040595195</v>
      </c>
      <c r="AA6982">
        <v>2.5163685743918243</v>
      </c>
      <c r="AB6982">
        <v>12.405337369463886</v>
      </c>
      <c r="AC6982">
        <v>0</v>
      </c>
      <c r="AD6982">
        <v>0</v>
      </c>
      <c r="AE6982">
        <v>42.898437407972011</v>
      </c>
    </row>
    <row r="6983" spans="1:31" x14ac:dyDescent="0.25">
      <c r="A6983">
        <v>1821942</v>
      </c>
      <c r="B6983">
        <v>1</v>
      </c>
      <c r="C6983" t="s">
        <v>80</v>
      </c>
      <c r="D6983" t="s">
        <v>110</v>
      </c>
      <c r="E6983" t="s">
        <v>193</v>
      </c>
      <c r="F6983" t="s">
        <v>20056</v>
      </c>
      <c r="G6983" t="s">
        <v>235</v>
      </c>
      <c r="H6983" t="s">
        <v>134</v>
      </c>
      <c r="I6983" t="s">
        <v>135</v>
      </c>
      <c r="J6983" t="s">
        <v>136</v>
      </c>
      <c r="K6983" t="s">
        <v>137</v>
      </c>
      <c r="L6983" t="s">
        <v>20057</v>
      </c>
      <c r="M6983" t="s">
        <v>20058</v>
      </c>
      <c r="N6983">
        <v>1.1913888880000001</v>
      </c>
      <c r="O6983">
        <v>0</v>
      </c>
      <c r="P6983">
        <v>188</v>
      </c>
      <c r="Q6983">
        <v>0</v>
      </c>
      <c r="R6983">
        <v>0</v>
      </c>
      <c r="S6983">
        <v>0</v>
      </c>
      <c r="T6983">
        <v>9</v>
      </c>
      <c r="U6983">
        <v>0</v>
      </c>
      <c r="V6983">
        <v>0</v>
      </c>
      <c r="W6983">
        <v>0</v>
      </c>
      <c r="X6983">
        <v>69.271699901580462</v>
      </c>
      <c r="Y6983">
        <v>0</v>
      </c>
      <c r="Z6983">
        <v>0</v>
      </c>
      <c r="AA6983">
        <v>0</v>
      </c>
      <c r="AB6983">
        <v>3.432337344323221</v>
      </c>
      <c r="AC6983">
        <v>0</v>
      </c>
      <c r="AD6983">
        <v>0</v>
      </c>
      <c r="AE6983">
        <v>72.704037245903677</v>
      </c>
    </row>
    <row r="6984" spans="1:31" x14ac:dyDescent="0.25">
      <c r="A6984">
        <v>1821693</v>
      </c>
      <c r="B6984">
        <v>1</v>
      </c>
      <c r="C6984" t="s">
        <v>80</v>
      </c>
      <c r="D6984" t="s">
        <v>106</v>
      </c>
      <c r="E6984" t="s">
        <v>131</v>
      </c>
      <c r="F6984" t="s">
        <v>20059</v>
      </c>
      <c r="G6984" t="s">
        <v>209</v>
      </c>
      <c r="H6984" t="s">
        <v>134</v>
      </c>
      <c r="I6984" t="s">
        <v>135</v>
      </c>
      <c r="J6984" t="s">
        <v>136</v>
      </c>
      <c r="K6984" t="s">
        <v>137</v>
      </c>
      <c r="L6984" t="s">
        <v>20060</v>
      </c>
      <c r="M6984" t="s">
        <v>20061</v>
      </c>
      <c r="N6984">
        <v>1.511111111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2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0.30621378568795005</v>
      </c>
      <c r="AC6984">
        <v>0</v>
      </c>
      <c r="AD6984">
        <v>0</v>
      </c>
      <c r="AE6984">
        <v>0.30621378568795005</v>
      </c>
    </row>
    <row r="6985" spans="1:31" x14ac:dyDescent="0.25">
      <c r="A6985">
        <v>1821885</v>
      </c>
      <c r="B6985">
        <v>1</v>
      </c>
      <c r="C6985" t="s">
        <v>80</v>
      </c>
      <c r="D6985" t="s">
        <v>105</v>
      </c>
      <c r="E6985" t="s">
        <v>339</v>
      </c>
      <c r="F6985" t="s">
        <v>20062</v>
      </c>
      <c r="G6985" t="s">
        <v>142</v>
      </c>
      <c r="H6985" t="s">
        <v>143</v>
      </c>
      <c r="I6985" t="s">
        <v>135</v>
      </c>
      <c r="J6985" t="s">
        <v>136</v>
      </c>
      <c r="K6985" t="s">
        <v>137</v>
      </c>
      <c r="L6985" t="s">
        <v>20063</v>
      </c>
      <c r="M6985" t="s">
        <v>20064</v>
      </c>
      <c r="N6985">
        <v>0.131168333</v>
      </c>
      <c r="O6985">
        <v>0</v>
      </c>
      <c r="P6985">
        <v>7484</v>
      </c>
      <c r="Q6985">
        <v>0</v>
      </c>
      <c r="R6985">
        <v>1</v>
      </c>
      <c r="S6985">
        <v>0</v>
      </c>
      <c r="T6985">
        <v>445</v>
      </c>
      <c r="U6985">
        <v>0</v>
      </c>
      <c r="V6985">
        <v>0</v>
      </c>
      <c r="W6985">
        <v>0</v>
      </c>
      <c r="X6985">
        <v>286.71675476809298</v>
      </c>
      <c r="Y6985">
        <v>0</v>
      </c>
      <c r="Z6985">
        <v>0.1526742986637156</v>
      </c>
      <c r="AA6985">
        <v>0</v>
      </c>
      <c r="AB6985">
        <v>61.072127555359991</v>
      </c>
      <c r="AC6985">
        <v>0</v>
      </c>
      <c r="AD6985">
        <v>0</v>
      </c>
      <c r="AE6985">
        <v>347.94155662211671</v>
      </c>
    </row>
    <row r="6986" spans="1:31" x14ac:dyDescent="0.25">
      <c r="A6986">
        <v>1821985</v>
      </c>
      <c r="B6986">
        <v>1</v>
      </c>
      <c r="C6986" t="s">
        <v>80</v>
      </c>
      <c r="D6986" t="s">
        <v>104</v>
      </c>
      <c r="E6986" t="s">
        <v>140</v>
      </c>
      <c r="F6986" t="s">
        <v>8322</v>
      </c>
      <c r="G6986" t="s">
        <v>142</v>
      </c>
      <c r="H6986" t="s">
        <v>143</v>
      </c>
      <c r="I6986" t="s">
        <v>135</v>
      </c>
      <c r="J6986" t="s">
        <v>136</v>
      </c>
      <c r="K6986" t="s">
        <v>137</v>
      </c>
      <c r="L6986" t="s">
        <v>20065</v>
      </c>
      <c r="M6986" t="s">
        <v>20066</v>
      </c>
      <c r="N6986">
        <v>1.5433333330000001</v>
      </c>
      <c r="O6986">
        <v>2</v>
      </c>
      <c r="P6986">
        <v>5995</v>
      </c>
      <c r="Q6986">
        <v>18</v>
      </c>
      <c r="R6986">
        <v>139</v>
      </c>
      <c r="S6986">
        <v>5</v>
      </c>
      <c r="T6986">
        <v>766</v>
      </c>
      <c r="U6986">
        <v>6</v>
      </c>
      <c r="V6986">
        <v>1</v>
      </c>
      <c r="W6986">
        <v>1.0272593222010309</v>
      </c>
      <c r="X6986">
        <v>1903.3504009652727</v>
      </c>
      <c r="Y6986">
        <v>27.231307677361894</v>
      </c>
      <c r="Z6986">
        <v>76.94789238220477</v>
      </c>
      <c r="AA6986">
        <v>47.706069658537523</v>
      </c>
      <c r="AB6986">
        <v>593.7616908075488</v>
      </c>
      <c r="AC6986">
        <v>376.20036603116802</v>
      </c>
      <c r="AD6986">
        <v>0</v>
      </c>
      <c r="AE6986">
        <v>3026.2249868442946</v>
      </c>
    </row>
    <row r="6987" spans="1:31" x14ac:dyDescent="0.25">
      <c r="A6987">
        <v>1821630</v>
      </c>
      <c r="B6987">
        <v>1</v>
      </c>
      <c r="C6987" t="s">
        <v>80</v>
      </c>
      <c r="D6987" t="s">
        <v>107</v>
      </c>
      <c r="E6987" t="s">
        <v>176</v>
      </c>
      <c r="F6987" t="s">
        <v>15561</v>
      </c>
      <c r="G6987" t="s">
        <v>142</v>
      </c>
      <c r="H6987" t="s">
        <v>143</v>
      </c>
      <c r="I6987" t="s">
        <v>135</v>
      </c>
      <c r="J6987" t="s">
        <v>136</v>
      </c>
      <c r="K6987" t="s">
        <v>137</v>
      </c>
      <c r="L6987" t="s">
        <v>20067</v>
      </c>
      <c r="M6987" t="s">
        <v>20068</v>
      </c>
      <c r="N6987">
        <v>0.27833333300000002</v>
      </c>
      <c r="O6987">
        <v>12</v>
      </c>
      <c r="P6987">
        <v>2182</v>
      </c>
      <c r="Q6987">
        <v>34</v>
      </c>
      <c r="R6987">
        <v>91</v>
      </c>
      <c r="S6987">
        <v>14</v>
      </c>
      <c r="T6987">
        <v>184</v>
      </c>
      <c r="U6987">
        <v>3</v>
      </c>
      <c r="V6987">
        <v>1</v>
      </c>
      <c r="W6987">
        <v>3.0505824945739404</v>
      </c>
      <c r="X6987">
        <v>84.353566839376057</v>
      </c>
      <c r="Y6987">
        <v>12.900105784655972</v>
      </c>
      <c r="Z6987">
        <v>2.9120551899822127</v>
      </c>
      <c r="AA6987">
        <v>22.726560010256023</v>
      </c>
      <c r="AB6987">
        <v>25.730367939969177</v>
      </c>
      <c r="AC6987">
        <v>53.944391854936853</v>
      </c>
      <c r="AD6987">
        <v>0.13004860876452556</v>
      </c>
      <c r="AE6987">
        <v>205.74767872251476</v>
      </c>
    </row>
    <row r="6988" spans="1:31" x14ac:dyDescent="0.25">
      <c r="A6988">
        <v>1821822</v>
      </c>
      <c r="B6988">
        <v>1</v>
      </c>
      <c r="C6988" t="s">
        <v>80</v>
      </c>
      <c r="D6988" t="s">
        <v>96</v>
      </c>
      <c r="E6988" t="s">
        <v>131</v>
      </c>
      <c r="F6988" t="s">
        <v>20069</v>
      </c>
      <c r="G6988" t="s">
        <v>133</v>
      </c>
      <c r="H6988" t="s">
        <v>134</v>
      </c>
      <c r="I6988" t="s">
        <v>135</v>
      </c>
      <c r="J6988" t="s">
        <v>136</v>
      </c>
      <c r="K6988" t="s">
        <v>137</v>
      </c>
      <c r="L6988" t="s">
        <v>20070</v>
      </c>
      <c r="M6988" t="s">
        <v>20071</v>
      </c>
      <c r="N6988">
        <v>3.8988888880000001</v>
      </c>
      <c r="O6988">
        <v>0</v>
      </c>
      <c r="P6988">
        <v>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1.9488683257841695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1.9488683257841695</v>
      </c>
    </row>
    <row r="6989" spans="1:31" x14ac:dyDescent="0.25">
      <c r="A6989">
        <v>1822171</v>
      </c>
      <c r="B6989">
        <v>1</v>
      </c>
      <c r="C6989" t="s">
        <v>81</v>
      </c>
      <c r="D6989" t="s">
        <v>115</v>
      </c>
      <c r="E6989" t="s">
        <v>193</v>
      </c>
      <c r="F6989" t="s">
        <v>20072</v>
      </c>
      <c r="G6989" t="s">
        <v>235</v>
      </c>
      <c r="H6989" t="s">
        <v>134</v>
      </c>
      <c r="I6989" t="s">
        <v>135</v>
      </c>
      <c r="J6989" t="s">
        <v>136</v>
      </c>
      <c r="K6989" t="s">
        <v>137</v>
      </c>
      <c r="L6989" t="s">
        <v>20073</v>
      </c>
      <c r="M6989" t="s">
        <v>20074</v>
      </c>
      <c r="N6989">
        <v>4.307222222</v>
      </c>
      <c r="O6989">
        <v>0</v>
      </c>
      <c r="P6989">
        <v>5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4.1112343461869747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4.1112343461869747</v>
      </c>
    </row>
    <row r="6990" spans="1:31" x14ac:dyDescent="0.25">
      <c r="A6990">
        <v>1822217</v>
      </c>
      <c r="B6990">
        <v>1</v>
      </c>
      <c r="C6990" t="s">
        <v>81</v>
      </c>
      <c r="D6990" t="s">
        <v>123</v>
      </c>
      <c r="E6990" t="s">
        <v>291</v>
      </c>
      <c r="F6990" t="s">
        <v>20075</v>
      </c>
      <c r="G6990" t="s">
        <v>235</v>
      </c>
      <c r="H6990" t="s">
        <v>134</v>
      </c>
      <c r="I6990" t="s">
        <v>135</v>
      </c>
      <c r="J6990" t="s">
        <v>136</v>
      </c>
      <c r="K6990" t="s">
        <v>137</v>
      </c>
      <c r="L6990" t="s">
        <v>20076</v>
      </c>
      <c r="M6990" t="s">
        <v>20077</v>
      </c>
      <c r="N6990">
        <v>1.138055555</v>
      </c>
      <c r="O6990">
        <v>0</v>
      </c>
      <c r="P6990">
        <v>1</v>
      </c>
      <c r="Q6990">
        <v>0</v>
      </c>
      <c r="R6990">
        <v>8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1.02648089315135</v>
      </c>
      <c r="Y6990">
        <v>0</v>
      </c>
      <c r="Z6990">
        <v>15.350203357164482</v>
      </c>
      <c r="AA6990">
        <v>0</v>
      </c>
      <c r="AB6990">
        <v>0</v>
      </c>
      <c r="AC6990">
        <v>0</v>
      </c>
      <c r="AD6990">
        <v>0</v>
      </c>
      <c r="AE6990">
        <v>16.376684250315833</v>
      </c>
    </row>
    <row r="6991" spans="1:31" x14ac:dyDescent="0.25">
      <c r="A6991">
        <v>1821968</v>
      </c>
      <c r="B6991">
        <v>1</v>
      </c>
      <c r="C6991" t="s">
        <v>81</v>
      </c>
      <c r="D6991" t="s">
        <v>120</v>
      </c>
      <c r="E6991" t="s">
        <v>131</v>
      </c>
      <c r="F6991" t="s">
        <v>20078</v>
      </c>
      <c r="G6991" t="s">
        <v>231</v>
      </c>
      <c r="H6991" t="s">
        <v>134</v>
      </c>
      <c r="I6991" t="s">
        <v>135</v>
      </c>
      <c r="J6991" t="s">
        <v>136</v>
      </c>
      <c r="K6991" t="s">
        <v>137</v>
      </c>
      <c r="L6991" t="s">
        <v>20079</v>
      </c>
      <c r="M6991" t="s">
        <v>20080</v>
      </c>
      <c r="N6991">
        <v>1.818333333</v>
      </c>
      <c r="O6991">
        <v>0</v>
      </c>
      <c r="P6991">
        <v>1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0.44877655042353831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0.44877655042353831</v>
      </c>
    </row>
    <row r="6992" spans="1:31" x14ac:dyDescent="0.25">
      <c r="A6992">
        <v>1821670</v>
      </c>
      <c r="B6992">
        <v>1</v>
      </c>
      <c r="C6992" t="s">
        <v>80</v>
      </c>
      <c r="D6992" t="s">
        <v>104</v>
      </c>
      <c r="E6992" t="s">
        <v>146</v>
      </c>
      <c r="F6992" t="s">
        <v>20081</v>
      </c>
      <c r="G6992" t="s">
        <v>142</v>
      </c>
      <c r="H6992" t="s">
        <v>143</v>
      </c>
      <c r="I6992" t="s">
        <v>135</v>
      </c>
      <c r="J6992" t="s">
        <v>136</v>
      </c>
      <c r="K6992" t="s">
        <v>137</v>
      </c>
      <c r="L6992" t="s">
        <v>20082</v>
      </c>
      <c r="M6992" t="s">
        <v>20083</v>
      </c>
      <c r="N6992">
        <v>1.5522222219999999</v>
      </c>
      <c r="O6992">
        <v>0</v>
      </c>
      <c r="P6992">
        <v>0</v>
      </c>
      <c r="Q6992">
        <v>6</v>
      </c>
      <c r="R6992">
        <v>0</v>
      </c>
      <c r="S6992">
        <v>5</v>
      </c>
      <c r="T6992">
        <v>0</v>
      </c>
      <c r="U6992">
        <v>2</v>
      </c>
      <c r="V6992">
        <v>0</v>
      </c>
      <c r="W6992">
        <v>0</v>
      </c>
      <c r="X6992">
        <v>0</v>
      </c>
      <c r="Y6992">
        <v>6.1047559329876391</v>
      </c>
      <c r="Z6992">
        <v>0</v>
      </c>
      <c r="AA6992">
        <v>23.993686562106678</v>
      </c>
      <c r="AB6992">
        <v>0</v>
      </c>
      <c r="AC6992">
        <v>364.64489456104144</v>
      </c>
      <c r="AD6992">
        <v>0</v>
      </c>
      <c r="AE6992">
        <v>394.74333705613577</v>
      </c>
    </row>
    <row r="6993" spans="1:31" x14ac:dyDescent="0.25">
      <c r="A6993">
        <v>1821816</v>
      </c>
      <c r="B6993">
        <v>1</v>
      </c>
      <c r="C6993" t="s">
        <v>81</v>
      </c>
      <c r="D6993" t="s">
        <v>123</v>
      </c>
      <c r="E6993" t="s">
        <v>140</v>
      </c>
      <c r="F6993" t="s">
        <v>957</v>
      </c>
      <c r="G6993" t="s">
        <v>142</v>
      </c>
      <c r="H6993" t="s">
        <v>143</v>
      </c>
      <c r="I6993" t="s">
        <v>135</v>
      </c>
      <c r="J6993" t="s">
        <v>136</v>
      </c>
      <c r="K6993" t="s">
        <v>137</v>
      </c>
      <c r="L6993" t="s">
        <v>20084</v>
      </c>
      <c r="M6993" t="s">
        <v>20085</v>
      </c>
      <c r="N6993">
        <v>1.1944444439999999</v>
      </c>
      <c r="O6993">
        <v>0</v>
      </c>
      <c r="P6993">
        <v>7</v>
      </c>
      <c r="Q6993">
        <v>0</v>
      </c>
      <c r="R6993">
        <v>90</v>
      </c>
      <c r="S6993">
        <v>0</v>
      </c>
      <c r="T6993">
        <v>9</v>
      </c>
      <c r="U6993">
        <v>0</v>
      </c>
      <c r="V6993">
        <v>0</v>
      </c>
      <c r="W6993">
        <v>0</v>
      </c>
      <c r="X6993">
        <v>2.31784037385304</v>
      </c>
      <c r="Y6993">
        <v>0</v>
      </c>
      <c r="Z6993">
        <v>94.230416678448464</v>
      </c>
      <c r="AA6993">
        <v>0</v>
      </c>
      <c r="AB6993">
        <v>11.780782714552673</v>
      </c>
      <c r="AC6993">
        <v>0</v>
      </c>
      <c r="AD6993">
        <v>0</v>
      </c>
      <c r="AE6993">
        <v>108.32903976685418</v>
      </c>
    </row>
    <row r="6994" spans="1:31" x14ac:dyDescent="0.25">
      <c r="A6994">
        <v>1821716</v>
      </c>
      <c r="B6994">
        <v>1</v>
      </c>
      <c r="C6994" t="s">
        <v>80</v>
      </c>
      <c r="D6994" t="s">
        <v>96</v>
      </c>
      <c r="E6994" t="s">
        <v>131</v>
      </c>
      <c r="F6994" t="s">
        <v>20086</v>
      </c>
      <c r="G6994" t="s">
        <v>209</v>
      </c>
      <c r="H6994" t="s">
        <v>134</v>
      </c>
      <c r="I6994" t="s">
        <v>135</v>
      </c>
      <c r="J6994" t="s">
        <v>136</v>
      </c>
      <c r="K6994" t="s">
        <v>137</v>
      </c>
      <c r="L6994" t="s">
        <v>20087</v>
      </c>
      <c r="M6994" t="s">
        <v>20088</v>
      </c>
      <c r="N6994">
        <v>6.3597222220000003</v>
      </c>
      <c r="O6994">
        <v>0</v>
      </c>
      <c r="P6994">
        <v>1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2.8093258409223001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2.8093258409223001</v>
      </c>
    </row>
    <row r="6995" spans="1:31" x14ac:dyDescent="0.25">
      <c r="A6995">
        <v>1821862</v>
      </c>
      <c r="B6995">
        <v>1</v>
      </c>
      <c r="C6995" t="s">
        <v>80</v>
      </c>
      <c r="D6995" t="s">
        <v>93</v>
      </c>
      <c r="E6995" t="s">
        <v>291</v>
      </c>
      <c r="F6995" t="s">
        <v>20089</v>
      </c>
      <c r="G6995" t="s">
        <v>263</v>
      </c>
      <c r="H6995" t="s">
        <v>134</v>
      </c>
      <c r="I6995" t="s">
        <v>135</v>
      </c>
      <c r="J6995" t="s">
        <v>136</v>
      </c>
      <c r="K6995" t="s">
        <v>159</v>
      </c>
      <c r="L6995" t="s">
        <v>20090</v>
      </c>
      <c r="M6995" t="s">
        <v>20091</v>
      </c>
      <c r="N6995">
        <v>3.9166666659999998</v>
      </c>
      <c r="O6995">
        <v>0</v>
      </c>
      <c r="P6995">
        <v>12</v>
      </c>
      <c r="Q6995">
        <v>0</v>
      </c>
      <c r="R6995">
        <v>5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5.3374570570296012</v>
      </c>
      <c r="Y6995">
        <v>0</v>
      </c>
      <c r="Z6995">
        <v>4.0772248122652668</v>
      </c>
      <c r="AA6995">
        <v>0</v>
      </c>
      <c r="AB6995">
        <v>0</v>
      </c>
      <c r="AC6995">
        <v>0</v>
      </c>
      <c r="AD6995">
        <v>0</v>
      </c>
      <c r="AE6995">
        <v>9.4146818692948671</v>
      </c>
    </row>
    <row r="6996" spans="1:31" x14ac:dyDescent="0.25">
      <c r="A6996">
        <v>1822108</v>
      </c>
      <c r="B6996">
        <v>1</v>
      </c>
      <c r="C6996" t="s">
        <v>80</v>
      </c>
      <c r="D6996" t="s">
        <v>107</v>
      </c>
      <c r="E6996" t="s">
        <v>326</v>
      </c>
      <c r="F6996" t="s">
        <v>20092</v>
      </c>
      <c r="G6996" t="s">
        <v>299</v>
      </c>
      <c r="H6996" t="s">
        <v>134</v>
      </c>
      <c r="I6996" t="s">
        <v>135</v>
      </c>
      <c r="J6996" t="s">
        <v>136</v>
      </c>
      <c r="K6996" t="s">
        <v>137</v>
      </c>
      <c r="L6996" t="s">
        <v>20093</v>
      </c>
      <c r="M6996" t="s">
        <v>20094</v>
      </c>
      <c r="N6996">
        <v>7.0944444439999996</v>
      </c>
      <c r="O6996">
        <v>0</v>
      </c>
      <c r="P6996">
        <v>107</v>
      </c>
      <c r="Q6996">
        <v>0</v>
      </c>
      <c r="R6996">
        <v>0</v>
      </c>
      <c r="S6996">
        <v>0</v>
      </c>
      <c r="T6996">
        <v>3</v>
      </c>
      <c r="U6996">
        <v>0</v>
      </c>
      <c r="V6996">
        <v>0</v>
      </c>
      <c r="W6996">
        <v>0</v>
      </c>
      <c r="X6996">
        <v>151.06419074599259</v>
      </c>
      <c r="Y6996">
        <v>0</v>
      </c>
      <c r="Z6996">
        <v>0</v>
      </c>
      <c r="AA6996">
        <v>0</v>
      </c>
      <c r="AB6996">
        <v>13.380614755178355</v>
      </c>
      <c r="AC6996">
        <v>0</v>
      </c>
      <c r="AD6996">
        <v>0</v>
      </c>
      <c r="AE6996">
        <v>164.44480550117095</v>
      </c>
    </row>
    <row r="6997" spans="1:31" x14ac:dyDescent="0.25">
      <c r="A6997">
        <v>1821759</v>
      </c>
      <c r="B6997">
        <v>1</v>
      </c>
      <c r="C6997" t="s">
        <v>81</v>
      </c>
      <c r="D6997" t="s">
        <v>127</v>
      </c>
      <c r="E6997" t="s">
        <v>146</v>
      </c>
      <c r="F6997" t="s">
        <v>20095</v>
      </c>
      <c r="G6997" t="s">
        <v>1947</v>
      </c>
      <c r="H6997" t="s">
        <v>143</v>
      </c>
      <c r="I6997" t="s">
        <v>135</v>
      </c>
      <c r="J6997" t="s">
        <v>136</v>
      </c>
      <c r="K6997" t="s">
        <v>159</v>
      </c>
      <c r="L6997" t="s">
        <v>20096</v>
      </c>
      <c r="M6997" t="s">
        <v>20097</v>
      </c>
      <c r="N6997">
        <v>1.0013111109999999</v>
      </c>
      <c r="O6997">
        <v>0</v>
      </c>
      <c r="P6997">
        <v>322</v>
      </c>
      <c r="Q6997">
        <v>0</v>
      </c>
      <c r="R6997">
        <v>0</v>
      </c>
      <c r="S6997">
        <v>0</v>
      </c>
      <c r="T6997">
        <v>13</v>
      </c>
      <c r="U6997">
        <v>0</v>
      </c>
      <c r="V6997">
        <v>0</v>
      </c>
      <c r="W6997">
        <v>0</v>
      </c>
      <c r="X6997">
        <v>79.79858814603989</v>
      </c>
      <c r="Y6997">
        <v>0</v>
      </c>
      <c r="Z6997">
        <v>0</v>
      </c>
      <c r="AA6997">
        <v>0</v>
      </c>
      <c r="AB6997">
        <v>12.756226586804642</v>
      </c>
      <c r="AC6997">
        <v>0</v>
      </c>
      <c r="AD6997">
        <v>0</v>
      </c>
      <c r="AE6997">
        <v>92.554814732844534</v>
      </c>
    </row>
    <row r="6998" spans="1:31" x14ac:dyDescent="0.25">
      <c r="A6998">
        <v>1822274</v>
      </c>
      <c r="B6998">
        <v>1</v>
      </c>
      <c r="C6998" t="s">
        <v>80</v>
      </c>
      <c r="D6998" t="s">
        <v>90</v>
      </c>
      <c r="E6998" t="s">
        <v>193</v>
      </c>
      <c r="F6998" t="s">
        <v>20098</v>
      </c>
      <c r="G6998" t="s">
        <v>447</v>
      </c>
      <c r="H6998" t="s">
        <v>134</v>
      </c>
      <c r="I6998" t="s">
        <v>135</v>
      </c>
      <c r="J6998" t="s">
        <v>136</v>
      </c>
      <c r="K6998" t="s">
        <v>137</v>
      </c>
      <c r="L6998" t="s">
        <v>20099</v>
      </c>
      <c r="M6998" t="s">
        <v>20100</v>
      </c>
      <c r="N6998">
        <v>0.748611111</v>
      </c>
      <c r="O6998">
        <v>0</v>
      </c>
      <c r="P6998">
        <v>234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36.538012082231141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36.538012082231141</v>
      </c>
    </row>
    <row r="6999" spans="1:31" x14ac:dyDescent="0.25">
      <c r="A6999">
        <v>1822088</v>
      </c>
      <c r="B6999">
        <v>1</v>
      </c>
      <c r="C6999" t="s">
        <v>81</v>
      </c>
      <c r="D6999" t="s">
        <v>123</v>
      </c>
      <c r="E6999" t="s">
        <v>131</v>
      </c>
      <c r="F6999" t="s">
        <v>20101</v>
      </c>
      <c r="G6999" t="s">
        <v>133</v>
      </c>
      <c r="H6999" t="s">
        <v>134</v>
      </c>
      <c r="I6999" t="s">
        <v>135</v>
      </c>
      <c r="J6999" t="s">
        <v>136</v>
      </c>
      <c r="K6999" t="s">
        <v>137</v>
      </c>
      <c r="L6999" t="s">
        <v>20102</v>
      </c>
      <c r="M6999" t="s">
        <v>20103</v>
      </c>
      <c r="N6999">
        <v>1.479166666</v>
      </c>
      <c r="O6999">
        <v>0</v>
      </c>
      <c r="P6999">
        <v>3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0.15601161242706249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0.15601161242706249</v>
      </c>
    </row>
    <row r="7000" spans="1:31" x14ac:dyDescent="0.25">
      <c r="A7000">
        <v>1821988</v>
      </c>
      <c r="B7000">
        <v>1</v>
      </c>
      <c r="C7000" t="s">
        <v>81</v>
      </c>
      <c r="D7000" t="s">
        <v>123</v>
      </c>
      <c r="E7000" t="s">
        <v>176</v>
      </c>
      <c r="F7000" t="s">
        <v>11271</v>
      </c>
      <c r="G7000" t="s">
        <v>142</v>
      </c>
      <c r="H7000" t="s">
        <v>143</v>
      </c>
      <c r="I7000" t="s">
        <v>135</v>
      </c>
      <c r="J7000" t="s">
        <v>136</v>
      </c>
      <c r="K7000" t="s">
        <v>137</v>
      </c>
      <c r="L7000" t="s">
        <v>20104</v>
      </c>
      <c r="M7000" t="s">
        <v>20105</v>
      </c>
      <c r="N7000">
        <v>1.0547222220000001</v>
      </c>
      <c r="O7000">
        <v>8</v>
      </c>
      <c r="P7000">
        <v>613</v>
      </c>
      <c r="Q7000">
        <v>27</v>
      </c>
      <c r="R7000">
        <v>70</v>
      </c>
      <c r="S7000">
        <v>12</v>
      </c>
      <c r="T7000">
        <v>92</v>
      </c>
      <c r="U7000">
        <v>1</v>
      </c>
      <c r="V7000">
        <v>0</v>
      </c>
      <c r="W7000">
        <v>3.0616005178518382</v>
      </c>
      <c r="X7000">
        <v>91.553817145222965</v>
      </c>
      <c r="Y7000">
        <v>63.762878685669094</v>
      </c>
      <c r="Z7000">
        <v>29.321113276086937</v>
      </c>
      <c r="AA7000">
        <v>43.211758276553745</v>
      </c>
      <c r="AB7000">
        <v>41.987351627691005</v>
      </c>
      <c r="AC7000">
        <v>46.055374343605024</v>
      </c>
      <c r="AD7000">
        <v>0</v>
      </c>
      <c r="AE7000">
        <v>318.95389387268062</v>
      </c>
    </row>
    <row r="7001" spans="1:31" x14ac:dyDescent="0.25">
      <c r="A7001">
        <v>1821733</v>
      </c>
      <c r="B7001">
        <v>1</v>
      </c>
      <c r="C7001" t="s">
        <v>80</v>
      </c>
      <c r="D7001" t="s">
        <v>93</v>
      </c>
      <c r="E7001" t="s">
        <v>291</v>
      </c>
      <c r="F7001" t="s">
        <v>20106</v>
      </c>
      <c r="G7001" t="s">
        <v>256</v>
      </c>
      <c r="H7001" t="s">
        <v>134</v>
      </c>
      <c r="I7001" t="s">
        <v>135</v>
      </c>
      <c r="J7001" t="s">
        <v>136</v>
      </c>
      <c r="K7001" t="s">
        <v>159</v>
      </c>
      <c r="L7001" t="s">
        <v>20107</v>
      </c>
      <c r="M7001" t="s">
        <v>20108</v>
      </c>
      <c r="N7001">
        <v>2.9759500000000001</v>
      </c>
      <c r="O7001">
        <v>0</v>
      </c>
      <c r="P7001">
        <v>6</v>
      </c>
      <c r="Q7001">
        <v>0</v>
      </c>
      <c r="R7001">
        <v>12</v>
      </c>
      <c r="S7001">
        <v>0</v>
      </c>
      <c r="T7001">
        <v>5</v>
      </c>
      <c r="U7001">
        <v>0</v>
      </c>
      <c r="V7001">
        <v>0</v>
      </c>
      <c r="W7001">
        <v>0</v>
      </c>
      <c r="X7001">
        <v>2.1743623769108078</v>
      </c>
      <c r="Y7001">
        <v>0</v>
      </c>
      <c r="Z7001">
        <v>36.202627512218882</v>
      </c>
      <c r="AA7001">
        <v>0</v>
      </c>
      <c r="AB7001">
        <v>23.86436993875137</v>
      </c>
      <c r="AC7001">
        <v>0</v>
      </c>
      <c r="AD7001">
        <v>0</v>
      </c>
      <c r="AE7001">
        <v>62.241359827881055</v>
      </c>
    </row>
    <row r="7002" spans="1:31" x14ac:dyDescent="0.25">
      <c r="A7002">
        <v>1822131</v>
      </c>
      <c r="B7002">
        <v>1</v>
      </c>
      <c r="C7002" t="s">
        <v>80</v>
      </c>
      <c r="D7002" t="s">
        <v>104</v>
      </c>
      <c r="E7002" t="s">
        <v>131</v>
      </c>
      <c r="F7002" t="s">
        <v>20109</v>
      </c>
      <c r="G7002" t="s">
        <v>133</v>
      </c>
      <c r="H7002" t="s">
        <v>134</v>
      </c>
      <c r="I7002" t="s">
        <v>135</v>
      </c>
      <c r="J7002" t="s">
        <v>136</v>
      </c>
      <c r="K7002" t="s">
        <v>137</v>
      </c>
      <c r="L7002" t="s">
        <v>20110</v>
      </c>
      <c r="M7002" t="s">
        <v>20111</v>
      </c>
      <c r="N7002">
        <v>2.6069444439999998</v>
      </c>
      <c r="O7002">
        <v>0</v>
      </c>
      <c r="P7002">
        <v>0</v>
      </c>
      <c r="Q7002">
        <v>0</v>
      </c>
      <c r="R7002">
        <v>1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2.1785158742894399</v>
      </c>
      <c r="AA7002">
        <v>0</v>
      </c>
      <c r="AB7002">
        <v>0</v>
      </c>
      <c r="AC7002">
        <v>0</v>
      </c>
      <c r="AD7002">
        <v>0</v>
      </c>
      <c r="AE7002">
        <v>2.1785158742894399</v>
      </c>
    </row>
    <row r="7003" spans="1:31" x14ac:dyDescent="0.25">
      <c r="A7003">
        <v>1809969</v>
      </c>
      <c r="B7003">
        <v>1</v>
      </c>
      <c r="C7003" t="s">
        <v>81</v>
      </c>
      <c r="D7003" t="s">
        <v>123</v>
      </c>
      <c r="E7003" t="s">
        <v>140</v>
      </c>
      <c r="F7003" t="s">
        <v>20112</v>
      </c>
      <c r="G7003" t="s">
        <v>142</v>
      </c>
      <c r="H7003" t="s">
        <v>143</v>
      </c>
      <c r="I7003" t="s">
        <v>135</v>
      </c>
      <c r="J7003" t="s">
        <v>136</v>
      </c>
      <c r="K7003" t="s">
        <v>137</v>
      </c>
      <c r="L7003" t="s">
        <v>20113</v>
      </c>
      <c r="M7003" t="s">
        <v>20114</v>
      </c>
      <c r="N7003">
        <v>0.43333333299999999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</row>
    <row r="7004" spans="1:31" x14ac:dyDescent="0.25">
      <c r="A7004">
        <v>1820225</v>
      </c>
      <c r="B7004">
        <v>1</v>
      </c>
      <c r="C7004" t="s">
        <v>81</v>
      </c>
      <c r="D7004" t="s">
        <v>117</v>
      </c>
      <c r="E7004" t="s">
        <v>176</v>
      </c>
      <c r="F7004" t="s">
        <v>20115</v>
      </c>
      <c r="G7004" t="s">
        <v>3262</v>
      </c>
      <c r="H7004" t="s">
        <v>143</v>
      </c>
      <c r="I7004" t="s">
        <v>135</v>
      </c>
      <c r="J7004" t="s">
        <v>5</v>
      </c>
      <c r="K7004" t="s">
        <v>137</v>
      </c>
      <c r="L7004" t="s">
        <v>20116</v>
      </c>
      <c r="M7004" t="s">
        <v>20117</v>
      </c>
      <c r="N7004">
        <v>1.323055555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</row>
    <row r="7005" spans="1:31" x14ac:dyDescent="0.25">
      <c r="A7005">
        <v>1808672</v>
      </c>
      <c r="B7005">
        <v>1</v>
      </c>
      <c r="C7005" t="s">
        <v>80</v>
      </c>
      <c r="D7005" t="s">
        <v>104</v>
      </c>
      <c r="E7005" t="s">
        <v>131</v>
      </c>
      <c r="F7005" t="s">
        <v>20118</v>
      </c>
      <c r="G7005" t="s">
        <v>133</v>
      </c>
      <c r="H7005" t="s">
        <v>134</v>
      </c>
      <c r="I7005" t="s">
        <v>135</v>
      </c>
      <c r="J7005" t="s">
        <v>136</v>
      </c>
      <c r="K7005" t="s">
        <v>137</v>
      </c>
      <c r="L7005" t="s">
        <v>20119</v>
      </c>
      <c r="M7005" t="s">
        <v>20120</v>
      </c>
      <c r="N7005">
        <v>7.9480555549999998</v>
      </c>
      <c r="O7005">
        <v>0</v>
      </c>
      <c r="P7005">
        <v>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</row>
    <row r="7006" spans="1:31" x14ac:dyDescent="0.25">
      <c r="A7006">
        <v>1808266</v>
      </c>
      <c r="B7006">
        <v>1</v>
      </c>
      <c r="C7006" t="s">
        <v>80</v>
      </c>
      <c r="D7006" t="s">
        <v>104</v>
      </c>
      <c r="E7006" t="s">
        <v>131</v>
      </c>
      <c r="F7006" t="s">
        <v>20121</v>
      </c>
      <c r="G7006" t="s">
        <v>231</v>
      </c>
      <c r="H7006" t="s">
        <v>134</v>
      </c>
      <c r="I7006" t="s">
        <v>135</v>
      </c>
      <c r="J7006" t="s">
        <v>136</v>
      </c>
      <c r="K7006" t="s">
        <v>137</v>
      </c>
      <c r="L7006" t="s">
        <v>20122</v>
      </c>
      <c r="M7006" t="s">
        <v>20123</v>
      </c>
      <c r="N7006">
        <v>8.0547222220000005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1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</row>
    <row r="7007" spans="1:31" x14ac:dyDescent="0.25">
      <c r="A7007">
        <v>1820732</v>
      </c>
      <c r="B7007">
        <v>1</v>
      </c>
      <c r="C7007" t="s">
        <v>81</v>
      </c>
      <c r="D7007" t="s">
        <v>117</v>
      </c>
      <c r="E7007" t="s">
        <v>146</v>
      </c>
      <c r="F7007" t="s">
        <v>20124</v>
      </c>
      <c r="G7007" t="s">
        <v>256</v>
      </c>
      <c r="H7007" t="s">
        <v>143</v>
      </c>
      <c r="I7007" t="s">
        <v>135</v>
      </c>
      <c r="J7007" t="s">
        <v>136</v>
      </c>
      <c r="K7007" t="s">
        <v>159</v>
      </c>
      <c r="L7007" t="s">
        <v>20125</v>
      </c>
      <c r="M7007" t="s">
        <v>20126</v>
      </c>
      <c r="N7007">
        <v>4.8672194439999998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</row>
    <row r="7008" spans="1:31" x14ac:dyDescent="0.25">
      <c r="A7008">
        <v>1817509</v>
      </c>
      <c r="B7008">
        <v>1</v>
      </c>
      <c r="C7008" t="s">
        <v>80</v>
      </c>
      <c r="D7008" t="s">
        <v>101</v>
      </c>
      <c r="E7008" t="s">
        <v>140</v>
      </c>
      <c r="F7008" t="s">
        <v>20127</v>
      </c>
      <c r="G7008" t="s">
        <v>158</v>
      </c>
      <c r="H7008" t="s">
        <v>143</v>
      </c>
      <c r="I7008" t="s">
        <v>135</v>
      </c>
      <c r="J7008" t="s">
        <v>136</v>
      </c>
      <c r="K7008" t="s">
        <v>159</v>
      </c>
      <c r="L7008" t="s">
        <v>20128</v>
      </c>
      <c r="M7008" t="s">
        <v>20129</v>
      </c>
      <c r="N7008">
        <v>0.45647305500000002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</row>
    <row r="7009" spans="1:31" x14ac:dyDescent="0.25">
      <c r="A7009">
        <v>1821405</v>
      </c>
      <c r="B7009">
        <v>1</v>
      </c>
      <c r="C7009" t="s">
        <v>80</v>
      </c>
      <c r="D7009" t="s">
        <v>106</v>
      </c>
      <c r="E7009" t="s">
        <v>131</v>
      </c>
      <c r="F7009" t="s">
        <v>20130</v>
      </c>
      <c r="G7009" t="s">
        <v>231</v>
      </c>
      <c r="H7009" t="s">
        <v>134</v>
      </c>
      <c r="I7009" t="s">
        <v>135</v>
      </c>
      <c r="J7009" t="s">
        <v>136</v>
      </c>
      <c r="K7009" t="s">
        <v>137</v>
      </c>
      <c r="L7009" t="s">
        <v>20131</v>
      </c>
      <c r="M7009" t="s">
        <v>20132</v>
      </c>
      <c r="N7009">
        <v>1.2722222219999999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1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</row>
    <row r="7010" spans="1:31" x14ac:dyDescent="0.25">
      <c r="A7010">
        <v>1819035</v>
      </c>
      <c r="B7010">
        <v>1</v>
      </c>
      <c r="C7010" t="s">
        <v>81</v>
      </c>
      <c r="D7010" t="s">
        <v>113</v>
      </c>
      <c r="E7010" t="s">
        <v>131</v>
      </c>
      <c r="F7010" t="s">
        <v>20133</v>
      </c>
      <c r="G7010" t="s">
        <v>231</v>
      </c>
      <c r="H7010" t="s">
        <v>134</v>
      </c>
      <c r="I7010" t="s">
        <v>135</v>
      </c>
      <c r="J7010" t="s">
        <v>136</v>
      </c>
      <c r="K7010" t="s">
        <v>137</v>
      </c>
      <c r="L7010" t="s">
        <v>20134</v>
      </c>
      <c r="M7010" t="s">
        <v>20135</v>
      </c>
      <c r="N7010">
        <v>2.1047222219999999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1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</row>
    <row r="7011" spans="1:31" x14ac:dyDescent="0.25">
      <c r="A7011">
        <v>1821895</v>
      </c>
      <c r="B7011">
        <v>1</v>
      </c>
      <c r="C7011" t="s">
        <v>81</v>
      </c>
      <c r="D7011" t="s">
        <v>116</v>
      </c>
      <c r="E7011" t="s">
        <v>140</v>
      </c>
      <c r="F7011" t="s">
        <v>20136</v>
      </c>
      <c r="G7011" t="s">
        <v>142</v>
      </c>
      <c r="H7011" t="s">
        <v>143</v>
      </c>
      <c r="I7011" t="s">
        <v>135</v>
      </c>
      <c r="J7011" t="s">
        <v>136</v>
      </c>
      <c r="K7011" t="s">
        <v>137</v>
      </c>
      <c r="L7011" t="s">
        <v>20137</v>
      </c>
      <c r="M7011" t="s">
        <v>20138</v>
      </c>
      <c r="N7011">
        <v>3.2566666660000001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</row>
    <row r="7012" spans="1:31" x14ac:dyDescent="0.25">
      <c r="A7012">
        <v>1821998</v>
      </c>
      <c r="B7012">
        <v>1</v>
      </c>
      <c r="C7012" t="s">
        <v>80</v>
      </c>
      <c r="D7012" t="s">
        <v>101</v>
      </c>
      <c r="E7012" t="s">
        <v>131</v>
      </c>
      <c r="F7012" t="s">
        <v>20139</v>
      </c>
      <c r="G7012" t="s">
        <v>231</v>
      </c>
      <c r="H7012" t="s">
        <v>134</v>
      </c>
      <c r="I7012" t="s">
        <v>135</v>
      </c>
      <c r="J7012" t="s">
        <v>136</v>
      </c>
      <c r="K7012" t="s">
        <v>137</v>
      </c>
      <c r="L7012" t="s">
        <v>20140</v>
      </c>
      <c r="M7012" t="s">
        <v>20141</v>
      </c>
      <c r="N7012">
        <v>5.7263888879999998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1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</row>
    <row r="7013" spans="1:31" x14ac:dyDescent="0.25">
      <c r="A7013">
        <v>1814410</v>
      </c>
      <c r="B7013">
        <v>1</v>
      </c>
      <c r="C7013" t="s">
        <v>80</v>
      </c>
      <c r="D7013" t="s">
        <v>93</v>
      </c>
      <c r="E7013" t="s">
        <v>131</v>
      </c>
      <c r="F7013" t="s">
        <v>20142</v>
      </c>
      <c r="G7013" t="s">
        <v>231</v>
      </c>
      <c r="H7013" t="s">
        <v>134</v>
      </c>
      <c r="I7013" t="s">
        <v>135</v>
      </c>
      <c r="J7013" t="s">
        <v>136</v>
      </c>
      <c r="K7013" t="s">
        <v>137</v>
      </c>
      <c r="L7013" t="s">
        <v>20143</v>
      </c>
      <c r="M7013" t="s">
        <v>20144</v>
      </c>
      <c r="N7013">
        <v>6.1633333329999997</v>
      </c>
      <c r="O7013">
        <v>0</v>
      </c>
      <c r="P7013">
        <v>1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</row>
    <row r="7014" spans="1:31" x14ac:dyDescent="0.25">
      <c r="A7014">
        <v>1809581</v>
      </c>
      <c r="B7014">
        <v>1</v>
      </c>
      <c r="C7014" t="s">
        <v>81</v>
      </c>
      <c r="D7014" t="s">
        <v>124</v>
      </c>
      <c r="E7014" t="s">
        <v>140</v>
      </c>
      <c r="F7014" t="s">
        <v>20145</v>
      </c>
      <c r="G7014" t="s">
        <v>142</v>
      </c>
      <c r="H7014" t="s">
        <v>143</v>
      </c>
      <c r="I7014" t="s">
        <v>135</v>
      </c>
      <c r="J7014" t="s">
        <v>136</v>
      </c>
      <c r="K7014" t="s">
        <v>137</v>
      </c>
      <c r="L7014" t="s">
        <v>20146</v>
      </c>
      <c r="M7014" t="s">
        <v>20147</v>
      </c>
      <c r="N7014">
        <v>0.73250000000000004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</row>
    <row r="7015" spans="1:31" x14ac:dyDescent="0.25">
      <c r="A7015">
        <v>1818830</v>
      </c>
      <c r="B7015">
        <v>1</v>
      </c>
      <c r="C7015" t="s">
        <v>80</v>
      </c>
      <c r="D7015" t="s">
        <v>110</v>
      </c>
      <c r="E7015" t="s">
        <v>131</v>
      </c>
      <c r="F7015" t="s">
        <v>20148</v>
      </c>
      <c r="G7015" t="s">
        <v>279</v>
      </c>
      <c r="H7015" t="s">
        <v>134</v>
      </c>
      <c r="I7015" t="s">
        <v>135</v>
      </c>
      <c r="J7015" t="s">
        <v>136</v>
      </c>
      <c r="K7015" t="s">
        <v>137</v>
      </c>
      <c r="L7015" t="s">
        <v>20149</v>
      </c>
      <c r="M7015" t="s">
        <v>20150</v>
      </c>
      <c r="N7015">
        <v>1.5175000000000001</v>
      </c>
      <c r="O7015">
        <v>0</v>
      </c>
      <c r="P7015">
        <v>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</row>
    <row r="7016" spans="1:31" x14ac:dyDescent="0.25">
      <c r="A7016">
        <v>1821286</v>
      </c>
      <c r="B7016">
        <v>1</v>
      </c>
      <c r="C7016" t="s">
        <v>80</v>
      </c>
      <c r="D7016" t="s">
        <v>108</v>
      </c>
      <c r="E7016" t="s">
        <v>176</v>
      </c>
      <c r="F7016" t="s">
        <v>20151</v>
      </c>
      <c r="G7016" t="s">
        <v>142</v>
      </c>
      <c r="H7016" t="s">
        <v>143</v>
      </c>
      <c r="I7016" t="s">
        <v>135</v>
      </c>
      <c r="J7016" t="s">
        <v>136</v>
      </c>
      <c r="K7016" t="s">
        <v>137</v>
      </c>
      <c r="L7016" t="s">
        <v>20152</v>
      </c>
      <c r="M7016" t="s">
        <v>20153</v>
      </c>
      <c r="N7016">
        <v>0.19027777700000001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</row>
    <row r="7017" spans="1:31" x14ac:dyDescent="0.25">
      <c r="A7017">
        <v>1812089</v>
      </c>
      <c r="B7017">
        <v>1</v>
      </c>
      <c r="C7017" t="s">
        <v>80</v>
      </c>
      <c r="D7017" t="s">
        <v>95</v>
      </c>
      <c r="E7017" t="s">
        <v>146</v>
      </c>
      <c r="F7017" t="s">
        <v>20154</v>
      </c>
      <c r="G7017" t="s">
        <v>170</v>
      </c>
      <c r="H7017" t="s">
        <v>143</v>
      </c>
      <c r="I7017" t="s">
        <v>135</v>
      </c>
      <c r="J7017" t="s">
        <v>136</v>
      </c>
      <c r="K7017" t="s">
        <v>137</v>
      </c>
      <c r="L7017" t="s">
        <v>20155</v>
      </c>
      <c r="M7017" t="s">
        <v>20156</v>
      </c>
      <c r="N7017">
        <v>1.1994444440000001</v>
      </c>
      <c r="O7017">
        <v>0</v>
      </c>
      <c r="P7017">
        <v>0</v>
      </c>
      <c r="Q7017">
        <v>1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</row>
    <row r="7018" spans="1:31" x14ac:dyDescent="0.25">
      <c r="A7018">
        <v>1812710</v>
      </c>
      <c r="B7018">
        <v>1</v>
      </c>
      <c r="C7018" t="s">
        <v>80</v>
      </c>
      <c r="D7018" t="s">
        <v>83</v>
      </c>
      <c r="E7018" t="s">
        <v>131</v>
      </c>
      <c r="F7018" t="s">
        <v>20157</v>
      </c>
      <c r="G7018" t="s">
        <v>209</v>
      </c>
      <c r="H7018" t="s">
        <v>134</v>
      </c>
      <c r="I7018" t="s">
        <v>135</v>
      </c>
      <c r="J7018" t="s">
        <v>136</v>
      </c>
      <c r="K7018" t="s">
        <v>137</v>
      </c>
      <c r="L7018" t="s">
        <v>20158</v>
      </c>
      <c r="M7018" t="s">
        <v>20159</v>
      </c>
      <c r="N7018">
        <v>1.5916666660000001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1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</row>
    <row r="7019" spans="1:31" x14ac:dyDescent="0.25">
      <c r="A7019">
        <v>1812773</v>
      </c>
      <c r="B7019">
        <v>1</v>
      </c>
      <c r="C7019" t="s">
        <v>81</v>
      </c>
      <c r="D7019" t="s">
        <v>117</v>
      </c>
      <c r="E7019" t="s">
        <v>146</v>
      </c>
      <c r="F7019" t="s">
        <v>20160</v>
      </c>
      <c r="G7019" t="s">
        <v>170</v>
      </c>
      <c r="H7019" t="s">
        <v>143</v>
      </c>
      <c r="I7019" t="s">
        <v>135</v>
      </c>
      <c r="J7019" t="s">
        <v>136</v>
      </c>
      <c r="K7019" t="s">
        <v>137</v>
      </c>
      <c r="L7019" t="s">
        <v>20161</v>
      </c>
      <c r="M7019" t="s">
        <v>20162</v>
      </c>
      <c r="N7019">
        <v>1.939166666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</row>
    <row r="7020" spans="1:31" x14ac:dyDescent="0.25">
      <c r="A7020">
        <v>1809722</v>
      </c>
      <c r="B7020">
        <v>1</v>
      </c>
      <c r="C7020" t="s">
        <v>80</v>
      </c>
      <c r="D7020" t="s">
        <v>89</v>
      </c>
      <c r="E7020" t="s">
        <v>146</v>
      </c>
      <c r="F7020" t="s">
        <v>20163</v>
      </c>
      <c r="G7020" t="s">
        <v>142</v>
      </c>
      <c r="H7020" t="s">
        <v>143</v>
      </c>
      <c r="I7020" t="s">
        <v>135</v>
      </c>
      <c r="J7020" t="s">
        <v>136</v>
      </c>
      <c r="K7020" t="s">
        <v>137</v>
      </c>
      <c r="L7020" t="s">
        <v>20164</v>
      </c>
      <c r="M7020" t="s">
        <v>20165</v>
      </c>
      <c r="N7020">
        <v>1.303055555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</row>
    <row r="7021" spans="1:31" x14ac:dyDescent="0.25">
      <c r="A7021">
        <v>1807856</v>
      </c>
      <c r="B7021">
        <v>1</v>
      </c>
      <c r="C7021" t="s">
        <v>81</v>
      </c>
      <c r="D7021" t="s">
        <v>120</v>
      </c>
      <c r="E7021" t="s">
        <v>140</v>
      </c>
      <c r="F7021" t="s">
        <v>20166</v>
      </c>
      <c r="G7021" t="s">
        <v>2366</v>
      </c>
      <c r="H7021" t="s">
        <v>143</v>
      </c>
      <c r="I7021" t="s">
        <v>135</v>
      </c>
      <c r="J7021" t="s">
        <v>136</v>
      </c>
      <c r="K7021" t="s">
        <v>137</v>
      </c>
      <c r="L7021" t="s">
        <v>20167</v>
      </c>
      <c r="M7021" t="s">
        <v>20168</v>
      </c>
      <c r="N7021">
        <v>9.9116666660000003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</row>
    <row r="7022" spans="1:31" x14ac:dyDescent="0.25">
      <c r="A7022">
        <v>1820199</v>
      </c>
      <c r="B7022">
        <v>1</v>
      </c>
      <c r="C7022" t="s">
        <v>81</v>
      </c>
      <c r="D7022" t="s">
        <v>123</v>
      </c>
      <c r="E7022" t="s">
        <v>140</v>
      </c>
      <c r="F7022" t="s">
        <v>20169</v>
      </c>
      <c r="G7022" t="s">
        <v>256</v>
      </c>
      <c r="H7022" t="s">
        <v>143</v>
      </c>
      <c r="I7022" t="s">
        <v>135</v>
      </c>
      <c r="J7022" t="s">
        <v>136</v>
      </c>
      <c r="K7022" t="s">
        <v>159</v>
      </c>
      <c r="L7022" t="s">
        <v>20170</v>
      </c>
      <c r="M7022" t="s">
        <v>20171</v>
      </c>
      <c r="N7022">
        <v>5.5295277770000002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</row>
    <row r="7023" spans="1:31" x14ac:dyDescent="0.25">
      <c r="A7023">
        <v>1811626</v>
      </c>
      <c r="B7023">
        <v>1</v>
      </c>
      <c r="C7023" t="s">
        <v>81</v>
      </c>
      <c r="D7023" t="s">
        <v>128</v>
      </c>
      <c r="E7023" t="s">
        <v>176</v>
      </c>
      <c r="F7023" t="s">
        <v>20172</v>
      </c>
      <c r="G7023" t="s">
        <v>142</v>
      </c>
      <c r="H7023" t="s">
        <v>143</v>
      </c>
      <c r="I7023" t="s">
        <v>135</v>
      </c>
      <c r="J7023" t="s">
        <v>136</v>
      </c>
      <c r="K7023" t="s">
        <v>137</v>
      </c>
      <c r="L7023" t="s">
        <v>20173</v>
      </c>
      <c r="M7023" t="s">
        <v>20174</v>
      </c>
      <c r="N7023">
        <v>1.231944444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</row>
    <row r="7024" spans="1:31" x14ac:dyDescent="0.25">
      <c r="A7024">
        <v>1818507</v>
      </c>
      <c r="B7024">
        <v>1</v>
      </c>
      <c r="C7024" t="s">
        <v>80</v>
      </c>
      <c r="D7024" t="s">
        <v>106</v>
      </c>
      <c r="E7024" t="s">
        <v>140</v>
      </c>
      <c r="F7024" t="s">
        <v>20175</v>
      </c>
      <c r="G7024" t="s">
        <v>142</v>
      </c>
      <c r="H7024" t="s">
        <v>143</v>
      </c>
      <c r="I7024" t="s">
        <v>135</v>
      </c>
      <c r="J7024" t="s">
        <v>136</v>
      </c>
      <c r="K7024" t="s">
        <v>137</v>
      </c>
      <c r="L7024" t="s">
        <v>1465</v>
      </c>
      <c r="M7024" t="s">
        <v>20176</v>
      </c>
      <c r="N7024">
        <v>2.0719444440000001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</row>
    <row r="7025" spans="1:31" x14ac:dyDescent="0.25">
      <c r="A7025">
        <v>1810169</v>
      </c>
      <c r="B7025">
        <v>1</v>
      </c>
      <c r="C7025" t="s">
        <v>81</v>
      </c>
      <c r="D7025" t="s">
        <v>120</v>
      </c>
      <c r="E7025" t="s">
        <v>140</v>
      </c>
      <c r="F7025" t="s">
        <v>20166</v>
      </c>
      <c r="G7025" t="s">
        <v>2366</v>
      </c>
      <c r="H7025" t="s">
        <v>143</v>
      </c>
      <c r="I7025" t="s">
        <v>135</v>
      </c>
      <c r="J7025" t="s">
        <v>136</v>
      </c>
      <c r="K7025" t="s">
        <v>137</v>
      </c>
      <c r="L7025" t="s">
        <v>20177</v>
      </c>
      <c r="M7025" t="s">
        <v>20178</v>
      </c>
      <c r="N7025">
        <v>1.71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</row>
    <row r="7026" spans="1:31" x14ac:dyDescent="0.25">
      <c r="A7026">
        <v>1816097</v>
      </c>
      <c r="B7026">
        <v>1</v>
      </c>
      <c r="C7026" t="s">
        <v>80</v>
      </c>
      <c r="D7026" t="s">
        <v>94</v>
      </c>
      <c r="E7026" t="s">
        <v>131</v>
      </c>
      <c r="F7026" t="s">
        <v>20179</v>
      </c>
      <c r="G7026" t="s">
        <v>133</v>
      </c>
      <c r="H7026" t="s">
        <v>134</v>
      </c>
      <c r="I7026" t="s">
        <v>135</v>
      </c>
      <c r="J7026" t="s">
        <v>136</v>
      </c>
      <c r="K7026" t="s">
        <v>137</v>
      </c>
      <c r="L7026" t="s">
        <v>20180</v>
      </c>
      <c r="M7026" t="s">
        <v>14285</v>
      </c>
      <c r="N7026">
        <v>4.4727777770000001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1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7.0424352607710405E-2</v>
      </c>
      <c r="D17" s="17">
        <f t="shared" si="1"/>
        <v>12.382950083789487</v>
      </c>
      <c r="E17" s="17">
        <f t="shared" si="2"/>
        <v>7.0643308127266227E-2</v>
      </c>
      <c r="F17" s="17">
        <f t="shared" si="3"/>
        <v>0.56266874432027225</v>
      </c>
      <c r="G17" s="17">
        <f t="shared" si="4"/>
        <v>0.16664099009279501</v>
      </c>
      <c r="H17" s="17">
        <f t="shared" si="5"/>
        <v>0.50986504375660857</v>
      </c>
      <c r="I17" s="17">
        <f t="shared" si="6"/>
        <v>0.11341798189870714</v>
      </c>
      <c r="J17" s="17">
        <f t="shared" si="7"/>
        <v>3.9359728021352369</v>
      </c>
      <c r="K17" s="17">
        <f t="shared" si="8"/>
        <v>0.21620167889396327</v>
      </c>
      <c r="L17" s="17">
        <f t="shared" si="9"/>
        <v>1.1917183059178007</v>
      </c>
      <c r="M17" s="17">
        <f t="shared" si="10"/>
        <v>4.3693790749869343</v>
      </c>
      <c r="N17" s="17">
        <f t="shared" si="11"/>
        <v>2.4627826135454542</v>
      </c>
      <c r="O17" s="23">
        <f t="shared" si="12"/>
        <v>9.7864589941979704E-2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6.8622558665114047E-2</v>
      </c>
      <c r="D21" s="17">
        <f t="shared" si="1"/>
        <v>0</v>
      </c>
      <c r="E21" s="17">
        <f t="shared" si="2"/>
        <v>6.8621338339706087E-2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0.19642686565241441</v>
      </c>
      <c r="J21" s="17">
        <f t="shared" si="7"/>
        <v>0</v>
      </c>
      <c r="K21" s="17">
        <f t="shared" si="8"/>
        <v>0.19114519399814198</v>
      </c>
      <c r="L21" s="17">
        <f t="shared" si="9"/>
        <v>1.399398115664733</v>
      </c>
      <c r="M21" s="17">
        <f t="shared" si="10"/>
        <v>0</v>
      </c>
      <c r="N21" s="17">
        <f t="shared" si="11"/>
        <v>0.8396388693988398</v>
      </c>
      <c r="O21" s="23">
        <f t="shared" si="12"/>
        <v>8.7931493344342512E-2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0.13904691127282445</v>
      </c>
      <c r="D25" s="17">
        <f t="shared" ref="D25:O25" si="13">SUM(D15:D24)</f>
        <v>12.382950083789487</v>
      </c>
      <c r="E25" s="17">
        <f t="shared" si="13"/>
        <v>0.13926464646697231</v>
      </c>
      <c r="F25" s="17">
        <f t="shared" si="13"/>
        <v>0.56266874432027225</v>
      </c>
      <c r="G25" s="17">
        <f t="shared" si="13"/>
        <v>0.16664099009279501</v>
      </c>
      <c r="H25" s="17">
        <f t="shared" si="13"/>
        <v>0.50986504375660857</v>
      </c>
      <c r="I25" s="17">
        <f t="shared" si="13"/>
        <v>0.30984484755112152</v>
      </c>
      <c r="J25" s="17">
        <f t="shared" si="13"/>
        <v>3.9359728021352369</v>
      </c>
      <c r="K25" s="17">
        <f t="shared" si="13"/>
        <v>0.40734687289210525</v>
      </c>
      <c r="L25" s="17">
        <f t="shared" si="13"/>
        <v>2.5911164215825337</v>
      </c>
      <c r="M25" s="17">
        <f t="shared" si="13"/>
        <v>4.3693790749869343</v>
      </c>
      <c r="N25" s="17">
        <f t="shared" si="13"/>
        <v>3.3024214829442942</v>
      </c>
      <c r="O25" s="17">
        <f t="shared" si="13"/>
        <v>0.18579608328632222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1.5861473556975142E-3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1.5861191489976102E-3</v>
      </c>
      <c r="F29" s="17">
        <f>(SUMIFS(TARIMSALAG2,KAYNAK,A29,SEBEP,B29,SÜRE,"Uzun",BİLDİRİM,"Bildirimli",İL,$B$10,İLÇE,$B$11)/VLOOKUP($B$11,ABONE2,6,FALSE))</f>
        <v>2.3117938772572221E-3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2.0035546936229259E-3</v>
      </c>
      <c r="I29" s="17">
        <f>(SUMIFS(TICARETHANEAG2,KAYNAK,A29,SEBEP,B29,SÜRE,"Uzun",BİLDİRİM,"Bildirimli",İL,$B$10,İLÇE,$B$11)/VLOOKUP($B$11,ABONE2,9,FALSE))</f>
        <v>1.5075301339087465E-3</v>
      </c>
      <c r="J29" s="17">
        <f>(SUMIFS(TICARETHANEOG2,KAYNAK,A29,SEBEP,B29,SÜRE,"Uzun",BİLDİRİM,"Bildirimli",İL,$B$10,İLÇE,$B$11)/VLOOKUP($B$11,ABONE2,10,FALSE))</f>
        <v>1.0737566978435028E-2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1.7557142293363527E-3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1.6054844227536339E-3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1.5861473556975142E-3</v>
      </c>
      <c r="D33" s="17">
        <f t="shared" ref="D33:O33" si="14">SUM(D28:D32)</f>
        <v>0</v>
      </c>
      <c r="E33" s="17">
        <f t="shared" si="14"/>
        <v>1.5861191489976102E-3</v>
      </c>
      <c r="F33" s="17">
        <f t="shared" si="14"/>
        <v>2.3117938772572221E-3</v>
      </c>
      <c r="G33" s="17">
        <f t="shared" si="14"/>
        <v>0</v>
      </c>
      <c r="H33" s="17">
        <f t="shared" si="14"/>
        <v>2.0035546936229259E-3</v>
      </c>
      <c r="I33" s="17">
        <f t="shared" si="14"/>
        <v>1.5075301339087465E-3</v>
      </c>
      <c r="J33" s="17">
        <f t="shared" si="14"/>
        <v>1.0737566978435028E-2</v>
      </c>
      <c r="K33" s="17">
        <f t="shared" si="14"/>
        <v>1.7557142293363527E-3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1.6054844227536339E-3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4.6987621523284173E-2</v>
      </c>
      <c r="D17" s="17">
        <f t="shared" si="1"/>
        <v>3.6850269548146977</v>
      </c>
      <c r="E17" s="17">
        <f t="shared" si="2"/>
        <v>4.7788123059863352E-2</v>
      </c>
      <c r="F17" s="17">
        <f t="shared" si="3"/>
        <v>1.3751541933990769E-3</v>
      </c>
      <c r="G17" s="17">
        <f t="shared" si="4"/>
        <v>0</v>
      </c>
      <c r="H17" s="17">
        <f t="shared" si="5"/>
        <v>1.2409928086772157E-3</v>
      </c>
      <c r="I17" s="17">
        <f t="shared" si="6"/>
        <v>8.1441345852823352E-2</v>
      </c>
      <c r="J17" s="17">
        <f t="shared" si="7"/>
        <v>4.7385010776738694</v>
      </c>
      <c r="K17" s="17">
        <f t="shared" si="8"/>
        <v>0.13380929659075402</v>
      </c>
      <c r="L17" s="17">
        <f t="shared" si="9"/>
        <v>4.5495667148430918</v>
      </c>
      <c r="M17" s="17">
        <f t="shared" si="10"/>
        <v>13.112531842970148</v>
      </c>
      <c r="N17" s="17">
        <f t="shared" si="11"/>
        <v>7.5023133107489732</v>
      </c>
      <c r="O17" s="23">
        <f t="shared" si="12"/>
        <v>6.2425401293944832E-2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1.4520575870510557E-2</v>
      </c>
      <c r="D21" s="17">
        <f t="shared" si="1"/>
        <v>0</v>
      </c>
      <c r="E21" s="17">
        <f t="shared" si="2"/>
        <v>1.4517380813439571E-2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3.2214965190869228E-2</v>
      </c>
      <c r="J21" s="17">
        <f t="shared" si="7"/>
        <v>0</v>
      </c>
      <c r="K21" s="17">
        <f t="shared" si="8"/>
        <v>3.1852712652295945E-2</v>
      </c>
      <c r="L21" s="17">
        <f t="shared" si="9"/>
        <v>0.663959383860796</v>
      </c>
      <c r="M21" s="17">
        <f t="shared" si="10"/>
        <v>0</v>
      </c>
      <c r="N21" s="17">
        <f t="shared" si="11"/>
        <v>0.43500787218465942</v>
      </c>
      <c r="O21" s="23">
        <f t="shared" si="12"/>
        <v>1.6859606871355032E-2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2.9026000883716139E-4</v>
      </c>
      <c r="D22" s="17">
        <f t="shared" si="1"/>
        <v>0</v>
      </c>
      <c r="E22" s="17">
        <f t="shared" si="2"/>
        <v>2.9019614103316171E-4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9.5638616690066873E-5</v>
      </c>
      <c r="J22" s="17">
        <f t="shared" si="7"/>
        <v>0</v>
      </c>
      <c r="K22" s="17">
        <f t="shared" si="8"/>
        <v>9.4563174532164622E-5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2.6607764652976108E-4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6.1798457402631894E-2</v>
      </c>
      <c r="D25" s="17">
        <f t="shared" ref="D25:O25" si="13">SUM(D15:D24)</f>
        <v>3.6850269548146977</v>
      </c>
      <c r="E25" s="17">
        <f t="shared" si="13"/>
        <v>6.2595700014336078E-2</v>
      </c>
      <c r="F25" s="17">
        <f t="shared" si="13"/>
        <v>1.3751541933990769E-3</v>
      </c>
      <c r="G25" s="17">
        <f t="shared" si="13"/>
        <v>0</v>
      </c>
      <c r="H25" s="17">
        <f t="shared" si="13"/>
        <v>1.2409928086772157E-3</v>
      </c>
      <c r="I25" s="17">
        <f t="shared" si="13"/>
        <v>0.11375194966038266</v>
      </c>
      <c r="J25" s="17">
        <f t="shared" si="13"/>
        <v>4.7385010776738694</v>
      </c>
      <c r="K25" s="17">
        <f t="shared" si="13"/>
        <v>0.16575657241758213</v>
      </c>
      <c r="L25" s="17">
        <f t="shared" si="13"/>
        <v>5.2135260987038876</v>
      </c>
      <c r="M25" s="17">
        <f t="shared" si="13"/>
        <v>13.112531842970148</v>
      </c>
      <c r="N25" s="17">
        <f t="shared" si="13"/>
        <v>7.9373211829336325</v>
      </c>
      <c r="O25" s="17">
        <f t="shared" si="13"/>
        <v>7.9551085811829625E-2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1.0628472662360961E-3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1.0626134010158976E-3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2.2449965367073339E-3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2.2197518813214896E-3</v>
      </c>
      <c r="L31" s="17">
        <f>(SUMIFS(SANAYIAG2,KAYNAK,A31,SEBEP,B31,SÜRE,"Uzun",BİLDİRİM,"Bildirimli",İL,$B$10,İLÇE,$B$11)/VLOOKUP($B$11,ABONE2,12,FALSE))</f>
        <v>1.4436491467154851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0.94583909612393857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1.7320318931920672E-3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1.0628472662360961E-3</v>
      </c>
      <c r="D33" s="17">
        <f t="shared" ref="D33:O33" si="14">SUM(D28:D32)</f>
        <v>0</v>
      </c>
      <c r="E33" s="17">
        <f t="shared" si="14"/>
        <v>1.0626134010158976E-3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2.2449965367073339E-3</v>
      </c>
      <c r="J33" s="17">
        <f t="shared" si="14"/>
        <v>0</v>
      </c>
      <c r="K33" s="17">
        <f t="shared" si="14"/>
        <v>2.2197518813214896E-3</v>
      </c>
      <c r="L33" s="17">
        <f t="shared" si="14"/>
        <v>1.4436491467154851</v>
      </c>
      <c r="M33" s="17">
        <f t="shared" si="14"/>
        <v>0</v>
      </c>
      <c r="N33" s="17">
        <f t="shared" si="14"/>
        <v>0.94583909612393857</v>
      </c>
      <c r="O33" s="17">
        <f t="shared" si="14"/>
        <v>1.7320318931920672E-3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0.12132053376522635</v>
      </c>
      <c r="D17" s="17">
        <f t="shared" si="1"/>
        <v>6.3978763299841699</v>
      </c>
      <c r="E17" s="17">
        <f t="shared" si="2"/>
        <v>0.1273947424835172</v>
      </c>
      <c r="F17" s="17">
        <f t="shared" si="3"/>
        <v>0.11967563486035279</v>
      </c>
      <c r="G17" s="17">
        <f t="shared" si="4"/>
        <v>1.6353608414776897</v>
      </c>
      <c r="H17" s="17">
        <f t="shared" si="5"/>
        <v>0.14191062566647511</v>
      </c>
      <c r="I17" s="17">
        <f t="shared" si="6"/>
        <v>0.19505786916921747</v>
      </c>
      <c r="J17" s="17">
        <f t="shared" si="7"/>
        <v>7.4977798154318522</v>
      </c>
      <c r="K17" s="17">
        <f t="shared" si="8"/>
        <v>0.3553339922556617</v>
      </c>
      <c r="L17" s="17">
        <f t="shared" si="9"/>
        <v>2.0760635930831812</v>
      </c>
      <c r="M17" s="17">
        <f t="shared" si="10"/>
        <v>12.453831881300946</v>
      </c>
      <c r="N17" s="17">
        <f t="shared" si="11"/>
        <v>8.9945757852283581</v>
      </c>
      <c r="O17" s="23">
        <f t="shared" si="12"/>
        <v>0.17079451392150702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1.5173831245140733E-2</v>
      </c>
      <c r="D21" s="17">
        <f t="shared" si="1"/>
        <v>0</v>
      </c>
      <c r="E21" s="17">
        <f t="shared" si="2"/>
        <v>1.5159146596261384E-2</v>
      </c>
      <c r="F21" s="17">
        <f t="shared" si="3"/>
        <v>9.6913069619388901E-4</v>
      </c>
      <c r="G21" s="17">
        <f t="shared" si="4"/>
        <v>0</v>
      </c>
      <c r="H21" s="17">
        <f t="shared" si="5"/>
        <v>9.5491361996610585E-4</v>
      </c>
      <c r="I21" s="17">
        <f t="shared" si="6"/>
        <v>5.9008495866084993E-3</v>
      </c>
      <c r="J21" s="17">
        <f t="shared" si="7"/>
        <v>0</v>
      </c>
      <c r="K21" s="17">
        <f t="shared" si="8"/>
        <v>5.7713409867169371E-3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1.335613205420884E-2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1.1182909608053765E-3</v>
      </c>
      <c r="D22" s="17">
        <f t="shared" si="1"/>
        <v>0</v>
      </c>
      <c r="E22" s="17">
        <f t="shared" si="2"/>
        <v>1.1172087219272003E-3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9.1475890449793998E-4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0.13761265597117245</v>
      </c>
      <c r="D25" s="17">
        <f t="shared" ref="D25:O25" si="13">SUM(D15:D24)</f>
        <v>6.3978763299841699</v>
      </c>
      <c r="E25" s="17">
        <f t="shared" si="13"/>
        <v>0.14367109780170578</v>
      </c>
      <c r="F25" s="17">
        <f t="shared" si="13"/>
        <v>0.12064476555654668</v>
      </c>
      <c r="G25" s="17">
        <f t="shared" si="13"/>
        <v>1.6353608414776897</v>
      </c>
      <c r="H25" s="17">
        <f t="shared" si="13"/>
        <v>0.14286553928644122</v>
      </c>
      <c r="I25" s="17">
        <f t="shared" si="13"/>
        <v>0.20095871875582597</v>
      </c>
      <c r="J25" s="17">
        <f t="shared" si="13"/>
        <v>7.4977798154318522</v>
      </c>
      <c r="K25" s="17">
        <f t="shared" si="13"/>
        <v>0.36110533324237865</v>
      </c>
      <c r="L25" s="17">
        <f t="shared" si="13"/>
        <v>2.0760635930831812</v>
      </c>
      <c r="M25" s="17">
        <f t="shared" si="13"/>
        <v>12.453831881300946</v>
      </c>
      <c r="N25" s="17">
        <f t="shared" si="13"/>
        <v>8.9945757852283581</v>
      </c>
      <c r="O25" s="17">
        <f t="shared" si="13"/>
        <v>0.18506540488021381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1.6313910169736406E-2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1.6298122196427522E-2</v>
      </c>
      <c r="F31" s="17">
        <f>(SUMIFS(TARIMSALAG2,KAYNAK,A31,SEBEP,B31,SÜRE,"Uzun",BİLDİRİM,"Bildirimli",İL,$B$10,İLÇE,$B$11)/VLOOKUP($B$11,ABONE2,6,FALSE))</f>
        <v>3.4550379459691027E-3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3.4043527927275019E-3</v>
      </c>
      <c r="I31" s="17">
        <f>(SUMIFS(TICARETHANEAG2,KAYNAK,A31,SEBEP,B31,SÜRE,"Uzun",BİLDİRİM,"Bildirimli",İL,$B$10,İLÇE,$B$11)/VLOOKUP($B$11,ABONE2,9,FALSE))</f>
        <v>2.3693550401755276E-2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2.3173537394483367E-2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1.7126368266487495E-2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1.6313910169736406E-2</v>
      </c>
      <c r="D33" s="17">
        <f t="shared" ref="D33:O33" si="14">SUM(D28:D32)</f>
        <v>0</v>
      </c>
      <c r="E33" s="17">
        <f t="shared" si="14"/>
        <v>1.6298122196427522E-2</v>
      </c>
      <c r="F33" s="17">
        <f t="shared" si="14"/>
        <v>3.4550379459691027E-3</v>
      </c>
      <c r="G33" s="17">
        <f t="shared" si="14"/>
        <v>0</v>
      </c>
      <c r="H33" s="17">
        <f t="shared" si="14"/>
        <v>3.4043527927275019E-3</v>
      </c>
      <c r="I33" s="17">
        <f t="shared" si="14"/>
        <v>2.3693550401755276E-2</v>
      </c>
      <c r="J33" s="17">
        <f t="shared" si="14"/>
        <v>0</v>
      </c>
      <c r="K33" s="17">
        <f t="shared" si="14"/>
        <v>2.3173537394483367E-2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1.7126368266487495E-2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6.1300203038558695E-2</v>
      </c>
      <c r="D17" s="17">
        <f t="shared" si="1"/>
        <v>1.214604526006072</v>
      </c>
      <c r="E17" s="17">
        <f t="shared" si="2"/>
        <v>6.1387255139832335E-2</v>
      </c>
      <c r="F17" s="17">
        <f t="shared" si="3"/>
        <v>5.5288008233005996</v>
      </c>
      <c r="G17" s="17">
        <f t="shared" si="4"/>
        <v>0</v>
      </c>
      <c r="H17" s="17">
        <f t="shared" si="5"/>
        <v>4.8783536676181765</v>
      </c>
      <c r="I17" s="17">
        <f t="shared" si="6"/>
        <v>0.10133842565412517</v>
      </c>
      <c r="J17" s="17">
        <f t="shared" si="7"/>
        <v>19.541496993866303</v>
      </c>
      <c r="K17" s="17">
        <f t="shared" si="8"/>
        <v>0.13595969694420937</v>
      </c>
      <c r="L17" s="17">
        <f t="shared" si="9"/>
        <v>1.0460067508100277</v>
      </c>
      <c r="M17" s="17">
        <f t="shared" si="10"/>
        <v>278.40501873205011</v>
      </c>
      <c r="N17" s="17">
        <f t="shared" si="11"/>
        <v>3.6875211506313619</v>
      </c>
      <c r="O17" s="23">
        <f t="shared" si="12"/>
        <v>7.2769480871511152E-2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2.1211660292013219E-2</v>
      </c>
      <c r="D18" s="17">
        <f t="shared" si="1"/>
        <v>0</v>
      </c>
      <c r="E18" s="17">
        <f t="shared" si="2"/>
        <v>2.1210059223185893E-2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3.0031908527693382E-2</v>
      </c>
      <c r="J18" s="17">
        <f t="shared" si="7"/>
        <v>4.1139079335361188</v>
      </c>
      <c r="K18" s="17">
        <f t="shared" si="8"/>
        <v>3.7304944870518351E-2</v>
      </c>
      <c r="L18" s="17">
        <f t="shared" si="9"/>
        <v>0.92784715550492325</v>
      </c>
      <c r="M18" s="17">
        <f t="shared" si="10"/>
        <v>0</v>
      </c>
      <c r="N18" s="17">
        <f t="shared" si="11"/>
        <v>0.91901051592868588</v>
      </c>
      <c r="O18" s="23">
        <f t="shared" si="12"/>
        <v>2.3642221666160011E-2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2.1021182539682565E-2</v>
      </c>
      <c r="D21" s="17">
        <f t="shared" si="1"/>
        <v>0</v>
      </c>
      <c r="E21" s="17">
        <f t="shared" si="2"/>
        <v>2.1019595848230106E-2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9.7201060601733048E-3</v>
      </c>
      <c r="J21" s="17">
        <f t="shared" si="7"/>
        <v>0</v>
      </c>
      <c r="K21" s="17">
        <f t="shared" si="8"/>
        <v>9.7027953768423613E-3</v>
      </c>
      <c r="L21" s="17">
        <f t="shared" si="9"/>
        <v>0.14252762993429505</v>
      </c>
      <c r="M21" s="17">
        <f t="shared" si="10"/>
        <v>0</v>
      </c>
      <c r="N21" s="17">
        <f t="shared" si="11"/>
        <v>0.14117022393492079</v>
      </c>
      <c r="O21" s="23">
        <f t="shared" si="12"/>
        <v>1.9631669820827913E-2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1.2645380645496939E-5</v>
      </c>
      <c r="D22" s="17">
        <f t="shared" si="1"/>
        <v>0</v>
      </c>
      <c r="E22" s="17">
        <f t="shared" si="2"/>
        <v>1.2644426164589623E-5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1.1030958252691109E-5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0.10354569125089998</v>
      </c>
      <c r="D25" s="17">
        <f t="shared" ref="D25:O25" si="13">SUM(D15:D24)</f>
        <v>1.214604526006072</v>
      </c>
      <c r="E25" s="17">
        <f t="shared" si="13"/>
        <v>0.10362955463741293</v>
      </c>
      <c r="F25" s="17">
        <f t="shared" si="13"/>
        <v>5.5288008233005996</v>
      </c>
      <c r="G25" s="17">
        <f t="shared" si="13"/>
        <v>0</v>
      </c>
      <c r="H25" s="17">
        <f t="shared" si="13"/>
        <v>4.8783536676181765</v>
      </c>
      <c r="I25" s="17">
        <f t="shared" si="13"/>
        <v>0.14109044024199185</v>
      </c>
      <c r="J25" s="17">
        <f t="shared" si="13"/>
        <v>23.655404927402422</v>
      </c>
      <c r="K25" s="17">
        <f t="shared" si="13"/>
        <v>0.18296743719157008</v>
      </c>
      <c r="L25" s="17">
        <f t="shared" si="13"/>
        <v>2.116381536249246</v>
      </c>
      <c r="M25" s="17">
        <f t="shared" si="13"/>
        <v>278.40501873205011</v>
      </c>
      <c r="N25" s="17">
        <f t="shared" si="13"/>
        <v>4.7477018904949686</v>
      </c>
      <c r="O25" s="17">
        <f t="shared" si="13"/>
        <v>0.11605440331675176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1.8066778877550314E-3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1.8065415186256336E-3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1.3753649394989717E-3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1.372915531356225E-3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1.7505201611883407E-3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2.5140381565541658E-2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2.5138483954478801E-2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1.6990382523828909E-2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1.6960124095605919E-2</v>
      </c>
      <c r="L31" s="17">
        <f>(SUMIFS(SANAYIAG2,KAYNAK,A31,SEBEP,B31,SÜRE,"Uzun",BİLDİRİM,"Bildirimli",İL,$B$10,İLÇE,$B$11)/VLOOKUP($B$11,ABONE2,12,FALSE))</f>
        <v>5.3208041260016513E-2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5.270129800992112E-2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2.4109158305153856E-2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2.6947059453296691E-2</v>
      </c>
      <c r="D33" s="17">
        <f t="shared" ref="D33:O33" si="14">SUM(D28:D32)</f>
        <v>0</v>
      </c>
      <c r="E33" s="17">
        <f t="shared" si="14"/>
        <v>2.6945025473104435E-2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1.8365747463327881E-2</v>
      </c>
      <c r="J33" s="17">
        <f t="shared" si="14"/>
        <v>0</v>
      </c>
      <c r="K33" s="17">
        <f t="shared" si="14"/>
        <v>1.8333039626962144E-2</v>
      </c>
      <c r="L33" s="17">
        <f t="shared" si="14"/>
        <v>5.3208041260016513E-2</v>
      </c>
      <c r="M33" s="17">
        <f t="shared" si="14"/>
        <v>0</v>
      </c>
      <c r="N33" s="17">
        <f t="shared" si="14"/>
        <v>5.270129800992112E-2</v>
      </c>
      <c r="O33" s="17">
        <f t="shared" si="14"/>
        <v>2.5859678466342198E-2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9.4236596694145074E-3</v>
      </c>
      <c r="D17" s="17">
        <f t="shared" si="1"/>
        <v>2.6621541961331298E-2</v>
      </c>
      <c r="E17" s="17">
        <f t="shared" si="2"/>
        <v>9.4998897485239122E-3</v>
      </c>
      <c r="F17" s="17">
        <f t="shared" si="3"/>
        <v>3.422063723731783E-2</v>
      </c>
      <c r="G17" s="17">
        <f t="shared" si="4"/>
        <v>1.1841039816481804</v>
      </c>
      <c r="H17" s="17">
        <f t="shared" si="5"/>
        <v>0.28899681211520906</v>
      </c>
      <c r="I17" s="17">
        <f t="shared" si="6"/>
        <v>3.0707910958545647E-2</v>
      </c>
      <c r="J17" s="17">
        <f t="shared" si="7"/>
        <v>1.2524475022440575</v>
      </c>
      <c r="K17" s="17">
        <f t="shared" si="8"/>
        <v>9.0379426661949785E-2</v>
      </c>
      <c r="L17" s="17">
        <f t="shared" si="9"/>
        <v>10.824037581123335</v>
      </c>
      <c r="M17" s="17">
        <f t="shared" si="10"/>
        <v>5.8120111833300465E-2</v>
      </c>
      <c r="N17" s="17">
        <f t="shared" si="11"/>
        <v>4.0245107584138395</v>
      </c>
      <c r="O17" s="23">
        <f t="shared" si="12"/>
        <v>4.1493850675029101E-2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5.809292905250439E-4</v>
      </c>
      <c r="D21" s="17">
        <f t="shared" si="1"/>
        <v>0</v>
      </c>
      <c r="E21" s="17">
        <f t="shared" si="2"/>
        <v>5.7835430570877329E-4</v>
      </c>
      <c r="F21" s="17">
        <f t="shared" si="3"/>
        <v>6.7786649923913169E-3</v>
      </c>
      <c r="G21" s="17">
        <f t="shared" si="4"/>
        <v>0</v>
      </c>
      <c r="H21" s="17">
        <f t="shared" si="5"/>
        <v>5.2767366916340163E-3</v>
      </c>
      <c r="I21" s="17">
        <f t="shared" si="6"/>
        <v>1.0996102629131184E-2</v>
      </c>
      <c r="J21" s="17">
        <f t="shared" si="7"/>
        <v>0</v>
      </c>
      <c r="K21" s="17">
        <f t="shared" si="8"/>
        <v>1.045903718949847E-2</v>
      </c>
      <c r="L21" s="17">
        <f t="shared" si="9"/>
        <v>7.4473303544380105</v>
      </c>
      <c r="M21" s="17">
        <f t="shared" si="10"/>
        <v>0</v>
      </c>
      <c r="N21" s="17">
        <f t="shared" si="11"/>
        <v>2.743753288477162</v>
      </c>
      <c r="O21" s="23">
        <f t="shared" si="12"/>
        <v>4.8155232905422512E-3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1.0004588959939551E-2</v>
      </c>
      <c r="D25" s="17">
        <f t="shared" ref="D25:O25" si="13">SUM(D15:D24)</f>
        <v>2.6621541961331298E-2</v>
      </c>
      <c r="E25" s="17">
        <f t="shared" si="13"/>
        <v>1.0078244054232686E-2</v>
      </c>
      <c r="F25" s="17">
        <f t="shared" si="13"/>
        <v>4.0999302229709149E-2</v>
      </c>
      <c r="G25" s="17">
        <f t="shared" si="13"/>
        <v>1.1841039816481804</v>
      </c>
      <c r="H25" s="17">
        <f t="shared" si="13"/>
        <v>0.29427354880684309</v>
      </c>
      <c r="I25" s="17">
        <f t="shared" si="13"/>
        <v>4.1704013587676829E-2</v>
      </c>
      <c r="J25" s="17">
        <f t="shared" si="13"/>
        <v>1.2524475022440575</v>
      </c>
      <c r="K25" s="17">
        <f t="shared" si="13"/>
        <v>0.10083846385144826</v>
      </c>
      <c r="L25" s="17">
        <f t="shared" si="13"/>
        <v>18.271367935561344</v>
      </c>
      <c r="M25" s="17">
        <f t="shared" si="13"/>
        <v>5.8120111833300465E-2</v>
      </c>
      <c r="N25" s="17">
        <f t="shared" si="13"/>
        <v>6.7682640468910016</v>
      </c>
      <c r="O25" s="17">
        <f t="shared" si="13"/>
        <v>4.6309373965571353E-2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2.3247210092876704E-2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2.3144166204427375E-2</v>
      </c>
      <c r="F29" s="17">
        <f>(SUMIFS(TARIMSALAG2,KAYNAK,A29,SEBEP,B29,SÜRE,"Uzun",BİLDİRİM,"Bildirimli",İL,$B$10,İLÇE,$B$11)/VLOOKUP($B$11,ABONE2,6,FALSE))</f>
        <v>4.9737012398384225E-2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3.8716932987453268E-2</v>
      </c>
      <c r="I29" s="17">
        <f>(SUMIFS(TICARETHANEAG2,KAYNAK,A29,SEBEP,B29,SÜRE,"Uzun",BİLDİRİM,"Bildirimli",İL,$B$10,İLÇE,$B$11)/VLOOKUP($B$11,ABONE2,9,FALSE))</f>
        <v>1.8750656288105551E-2</v>
      </c>
      <c r="J29" s="17">
        <f>(SUMIFS(TICARETHANEOG2,KAYNAK,A29,SEBEP,B29,SÜRE,"Uzun",BİLDİRİM,"Bildirimli",İL,$B$10,İLÇE,$B$11)/VLOOKUP($B$11,ABONE2,10,FALSE))</f>
        <v>3.2456924243108372E-2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1.9420090093268113E-2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2.32133292549359E-2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3.8058058780597293E-3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3.7889365404148328E-3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4.867762738906864E-3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4.6300142180379462E-3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3.7526316442234192E-3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2.7053015970936432E-2</v>
      </c>
      <c r="D33" s="17">
        <f t="shared" ref="D33:O33" si="14">SUM(D28:D32)</f>
        <v>0</v>
      </c>
      <c r="E33" s="17">
        <f t="shared" si="14"/>
        <v>2.6933102744842209E-2</v>
      </c>
      <c r="F33" s="17">
        <f t="shared" si="14"/>
        <v>4.9737012398384225E-2</v>
      </c>
      <c r="G33" s="17">
        <f t="shared" si="14"/>
        <v>0</v>
      </c>
      <c r="H33" s="17">
        <f t="shared" si="14"/>
        <v>3.8716932987453268E-2</v>
      </c>
      <c r="I33" s="17">
        <f t="shared" si="14"/>
        <v>2.3618419027012415E-2</v>
      </c>
      <c r="J33" s="17">
        <f t="shared" si="14"/>
        <v>3.2456924243108372E-2</v>
      </c>
      <c r="K33" s="17">
        <f t="shared" si="14"/>
        <v>2.405010431130606E-2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2.6965960899159321E-2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9.7792451653910151E-2</v>
      </c>
      <c r="D17" s="17">
        <f t="shared" si="1"/>
        <v>3.707337162925155</v>
      </c>
      <c r="E17" s="17">
        <f t="shared" si="2"/>
        <v>0.10606518669380675</v>
      </c>
      <c r="F17" s="17">
        <f t="shared" si="3"/>
        <v>0.22284098869538327</v>
      </c>
      <c r="G17" s="17">
        <f t="shared" si="4"/>
        <v>1.746573820516865</v>
      </c>
      <c r="H17" s="17">
        <f t="shared" si="5"/>
        <v>0.25680015064489303</v>
      </c>
      <c r="I17" s="17">
        <f t="shared" si="6"/>
        <v>0.15240778718620163</v>
      </c>
      <c r="J17" s="17">
        <f t="shared" si="7"/>
        <v>3.0339164829741527</v>
      </c>
      <c r="K17" s="17">
        <f t="shared" si="8"/>
        <v>0.24745835425302595</v>
      </c>
      <c r="L17" s="17">
        <f t="shared" si="9"/>
        <v>0.41579240000028533</v>
      </c>
      <c r="M17" s="17">
        <f t="shared" si="10"/>
        <v>20.604802931415755</v>
      </c>
      <c r="N17" s="17">
        <f t="shared" si="11"/>
        <v>7.9866713492810861</v>
      </c>
      <c r="O17" s="23">
        <f t="shared" si="12"/>
        <v>0.1356667584138192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1.107390493439692E-2</v>
      </c>
      <c r="D21" s="17">
        <f t="shared" si="1"/>
        <v>0</v>
      </c>
      <c r="E21" s="17">
        <f t="shared" si="2"/>
        <v>1.1048524591803241E-2</v>
      </c>
      <c r="F21" s="17">
        <f t="shared" si="3"/>
        <v>4.0384145722730316E-3</v>
      </c>
      <c r="G21" s="17">
        <f t="shared" si="4"/>
        <v>0</v>
      </c>
      <c r="H21" s="17">
        <f t="shared" si="5"/>
        <v>3.9484111467281867E-3</v>
      </c>
      <c r="I21" s="17">
        <f t="shared" si="6"/>
        <v>9.2944229767995094E-3</v>
      </c>
      <c r="J21" s="17">
        <f t="shared" si="7"/>
        <v>0</v>
      </c>
      <c r="K21" s="17">
        <f t="shared" si="8"/>
        <v>8.9878335239218943E-3</v>
      </c>
      <c r="L21" s="17">
        <f t="shared" si="9"/>
        <v>1.1375044354522001E-2</v>
      </c>
      <c r="M21" s="17">
        <f t="shared" si="10"/>
        <v>0</v>
      </c>
      <c r="N21" s="17">
        <f t="shared" si="11"/>
        <v>7.1094027215762509E-3</v>
      </c>
      <c r="O21" s="23">
        <f t="shared" si="12"/>
        <v>1.045749570621957E-2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3.6020569305097425E-4</v>
      </c>
      <c r="D22" s="17">
        <f t="shared" si="1"/>
        <v>0</v>
      </c>
      <c r="E22" s="17">
        <f t="shared" si="2"/>
        <v>3.5938013567550584E-4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2.2858838279303577E-4</v>
      </c>
      <c r="J22" s="17">
        <f t="shared" si="7"/>
        <v>0</v>
      </c>
      <c r="K22" s="17">
        <f t="shared" si="8"/>
        <v>2.210480774519044E-4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3.2483479066712029E-4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0.10922656228135805</v>
      </c>
      <c r="D25" s="17">
        <f t="shared" ref="D25:O25" si="13">SUM(D15:D24)</f>
        <v>3.707337162925155</v>
      </c>
      <c r="E25" s="17">
        <f t="shared" si="13"/>
        <v>0.11747309142128549</v>
      </c>
      <c r="F25" s="17">
        <f t="shared" si="13"/>
        <v>0.22687940326765629</v>
      </c>
      <c r="G25" s="17">
        <f t="shared" si="13"/>
        <v>1.746573820516865</v>
      </c>
      <c r="H25" s="17">
        <f t="shared" si="13"/>
        <v>0.2607485617916212</v>
      </c>
      <c r="I25" s="17">
        <f t="shared" si="13"/>
        <v>0.16193079854579417</v>
      </c>
      <c r="J25" s="17">
        <f t="shared" si="13"/>
        <v>3.0339164829741527</v>
      </c>
      <c r="K25" s="17">
        <f t="shared" si="13"/>
        <v>0.25666723585439971</v>
      </c>
      <c r="L25" s="17">
        <f t="shared" si="13"/>
        <v>0.42716744435480736</v>
      </c>
      <c r="M25" s="17">
        <f t="shared" si="13"/>
        <v>20.604802931415755</v>
      </c>
      <c r="N25" s="17">
        <f t="shared" si="13"/>
        <v>7.993780752002662</v>
      </c>
      <c r="O25" s="17">
        <f t="shared" si="13"/>
        <v>0.14644908891070588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0.145139390807</v>
      </c>
      <c r="D29" s="17">
        <f>(SUMIFS(MESKENOG2,KAYNAK,A29,SEBEP,B29,SÜRE,"Uzun",BİLDİRİM,"Bildirimli",İL,$B$10,İLÇE,$B$11)/VLOOKUP($B$11,ABONE2,4,FALSE))</f>
        <v>4.6308221327161458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0.15542015133643028</v>
      </c>
      <c r="F29" s="17">
        <f>(SUMIFS(TARIMSALAG2,KAYNAK,A29,SEBEP,B29,SÜRE,"Uzun",BİLDİRİM,"Bildirimli",İL,$B$10,İLÇE,$B$11)/VLOOKUP($B$11,ABONE2,6,FALSE))</f>
        <v>0.17638712400119713</v>
      </c>
      <c r="G29" s="17">
        <f>(SUMIFS(TARIMSALOG2,KAYNAK,A29,SEBEP,B29,SÜRE,"Uzun",BİLDİRİM,"Bildirimli",İL,$B$10,İLÇE,$B$11)/VLOOKUP($B$11,ABONE2,7,FALSE))</f>
        <v>4.4917913831726795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0.27256376931218945</v>
      </c>
      <c r="I29" s="17">
        <f>(SUMIFS(TICARETHANEAG2,KAYNAK,A29,SEBEP,B29,SÜRE,"Uzun",BİLDİRİM,"Bildirimli",İL,$B$10,İLÇE,$B$11)/VLOOKUP($B$11,ABONE2,9,FALSE))</f>
        <v>0.4789336675564202</v>
      </c>
      <c r="J29" s="17">
        <f>(SUMIFS(TICARETHANEOG2,KAYNAK,A29,SEBEP,B29,SÜRE,"Uzun",BİLDİRİM,"Bildirimli",İL,$B$10,İLÇE,$B$11)/VLOOKUP($B$11,ABONE2,10,FALSE))</f>
        <v>9.3097874271366106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0.77023164585482196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0.46096981077315252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0.17286367903993219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0.24276849723371483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1.219430311747795E-3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1.2166354928230684E-3</v>
      </c>
      <c r="F31" s="17">
        <f>(SUMIFS(TARIMSALAG2,KAYNAK,A31,SEBEP,B31,SÜRE,"Uzun",BİLDİRİM,"Bildirimli",İL,$B$10,İLÇE,$B$11)/VLOOKUP($B$11,ABONE2,6,FALSE))</f>
        <v>5.8026040112509935E-3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5.673282410225051E-3</v>
      </c>
      <c r="I31" s="17">
        <f>(SUMIFS(TICARETHANEAG2,KAYNAK,A31,SEBEP,B31,SÜRE,"Uzun",BİLDİRİM,"Bildirimli",İL,$B$10,İLÇE,$B$11)/VLOOKUP($B$11,ABONE2,9,FALSE))</f>
        <v>3.3172199982028951E-3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3.2077968885744247E-3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1.6789634455324598E-3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0.14635882111874779</v>
      </c>
      <c r="D33" s="17">
        <f t="shared" ref="D33:O33" si="14">SUM(D28:D32)</f>
        <v>4.6308221327161458</v>
      </c>
      <c r="E33" s="17">
        <f t="shared" si="14"/>
        <v>0.15663678682925336</v>
      </c>
      <c r="F33" s="17">
        <f t="shared" si="14"/>
        <v>0.18218972801244812</v>
      </c>
      <c r="G33" s="17">
        <f t="shared" si="14"/>
        <v>4.4917913831726795</v>
      </c>
      <c r="H33" s="17">
        <f t="shared" si="14"/>
        <v>0.27823705172241453</v>
      </c>
      <c r="I33" s="17">
        <f t="shared" si="14"/>
        <v>0.48225088755462309</v>
      </c>
      <c r="J33" s="17">
        <f t="shared" si="14"/>
        <v>9.3097874271366106</v>
      </c>
      <c r="K33" s="17">
        <f t="shared" si="14"/>
        <v>0.77343944274339638</v>
      </c>
      <c r="L33" s="17">
        <f t="shared" si="14"/>
        <v>0</v>
      </c>
      <c r="M33" s="17">
        <f t="shared" si="14"/>
        <v>0.46096981077315252</v>
      </c>
      <c r="N33" s="17">
        <f t="shared" si="14"/>
        <v>0.17286367903993219</v>
      </c>
      <c r="O33" s="17">
        <f t="shared" si="14"/>
        <v>0.24444746067924727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9.0806593341867636E-2</v>
      </c>
      <c r="D17" s="17">
        <f t="shared" si="1"/>
        <v>1.0861963937238839</v>
      </c>
      <c r="E17" s="17">
        <f t="shared" si="2"/>
        <v>9.132184355281743E-2</v>
      </c>
      <c r="F17" s="17">
        <f t="shared" si="3"/>
        <v>0.71969430839217474</v>
      </c>
      <c r="G17" s="17">
        <f t="shared" si="4"/>
        <v>4.7813260353757085</v>
      </c>
      <c r="H17" s="17">
        <f t="shared" si="5"/>
        <v>1.1888754097266159</v>
      </c>
      <c r="I17" s="17">
        <f t="shared" si="6"/>
        <v>0.47594563910249826</v>
      </c>
      <c r="J17" s="17">
        <f t="shared" si="7"/>
        <v>6.314983854154022</v>
      </c>
      <c r="K17" s="17">
        <f t="shared" si="8"/>
        <v>0.61658514617734239</v>
      </c>
      <c r="L17" s="17">
        <f t="shared" si="9"/>
        <v>4.612772586201098</v>
      </c>
      <c r="M17" s="17">
        <f t="shared" si="10"/>
        <v>46.260234422254854</v>
      </c>
      <c r="N17" s="17">
        <f t="shared" si="11"/>
        <v>27.549055916201716</v>
      </c>
      <c r="O17" s="23">
        <f t="shared" si="12"/>
        <v>0.30570981376000056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5.1781196582005506E-3</v>
      </c>
      <c r="D18" s="17">
        <f t="shared" si="1"/>
        <v>4.8915886085355006E-2</v>
      </c>
      <c r="E18" s="17">
        <f t="shared" si="2"/>
        <v>5.2007599277405989E-3</v>
      </c>
      <c r="F18" s="17">
        <f t="shared" si="3"/>
        <v>7.7412229609824634E-2</v>
      </c>
      <c r="G18" s="17">
        <f t="shared" si="4"/>
        <v>0.38797720584613316</v>
      </c>
      <c r="H18" s="17">
        <f t="shared" si="5"/>
        <v>0.11328727377456768</v>
      </c>
      <c r="I18" s="17">
        <f t="shared" si="6"/>
        <v>2.64120864619007E-2</v>
      </c>
      <c r="J18" s="17">
        <f t="shared" si="7"/>
        <v>0.29761604120865032</v>
      </c>
      <c r="K18" s="17">
        <f t="shared" si="8"/>
        <v>3.294432501002513E-2</v>
      </c>
      <c r="L18" s="17">
        <f t="shared" si="9"/>
        <v>0.12294057468637665</v>
      </c>
      <c r="M18" s="17">
        <f t="shared" si="10"/>
        <v>1.4865283470000914</v>
      </c>
      <c r="N18" s="17">
        <f t="shared" si="11"/>
        <v>0.87390195654030645</v>
      </c>
      <c r="O18" s="23">
        <f t="shared" si="12"/>
        <v>2.0707282886335505E-2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3.7739444182910763E-3</v>
      </c>
      <c r="D20" s="17">
        <f t="shared" si="1"/>
        <v>0</v>
      </c>
      <c r="E20" s="17">
        <f t="shared" si="2"/>
        <v>3.7719908864617458E-3</v>
      </c>
      <c r="F20" s="17">
        <f t="shared" si="3"/>
        <v>1.5875098748744522E-2</v>
      </c>
      <c r="G20" s="17">
        <f t="shared" si="4"/>
        <v>0.14921852591215959</v>
      </c>
      <c r="H20" s="17">
        <f t="shared" si="5"/>
        <v>3.1278320955378018E-2</v>
      </c>
      <c r="I20" s="17">
        <f t="shared" si="6"/>
        <v>1.149215309692843E-2</v>
      </c>
      <c r="J20" s="17">
        <f t="shared" si="7"/>
        <v>0.10797269256354006</v>
      </c>
      <c r="K20" s="17">
        <f t="shared" si="8"/>
        <v>1.3815990518975441E-2</v>
      </c>
      <c r="L20" s="17">
        <f t="shared" si="9"/>
        <v>0.92000405782265182</v>
      </c>
      <c r="M20" s="17">
        <f t="shared" si="10"/>
        <v>12.291935776189824</v>
      </c>
      <c r="N20" s="17">
        <f t="shared" si="11"/>
        <v>7.1828070331552967</v>
      </c>
      <c r="O20" s="23">
        <f t="shared" si="12"/>
        <v>1.3431808324295767E-2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3.2157423887025943E-2</v>
      </c>
      <c r="D21" s="17">
        <f t="shared" si="1"/>
        <v>0</v>
      </c>
      <c r="E21" s="17">
        <f t="shared" si="2"/>
        <v>3.2140778026846305E-2</v>
      </c>
      <c r="F21" s="17">
        <f t="shared" si="3"/>
        <v>0.21821172001680389</v>
      </c>
      <c r="G21" s="17">
        <f t="shared" si="4"/>
        <v>4.2475728310451849E-2</v>
      </c>
      <c r="H21" s="17">
        <f t="shared" si="5"/>
        <v>0.19791150284420428</v>
      </c>
      <c r="I21" s="17">
        <f t="shared" si="6"/>
        <v>6.4801291785675563E-2</v>
      </c>
      <c r="J21" s="17">
        <f t="shared" si="7"/>
        <v>0</v>
      </c>
      <c r="K21" s="17">
        <f t="shared" si="8"/>
        <v>6.3240483070456321E-2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5.2882475916389587E-2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0.13191608130538518</v>
      </c>
      <c r="D25" s="17">
        <f t="shared" ref="D25:O25" si="13">SUM(D15:D24)</f>
        <v>1.1351122798092388</v>
      </c>
      <c r="E25" s="17">
        <f t="shared" si="13"/>
        <v>0.13243537239386607</v>
      </c>
      <c r="F25" s="17">
        <f t="shared" si="13"/>
        <v>1.0311933567675478</v>
      </c>
      <c r="G25" s="17">
        <f t="shared" si="13"/>
        <v>5.3609974954444528</v>
      </c>
      <c r="H25" s="17">
        <f t="shared" si="13"/>
        <v>1.5313525073007657</v>
      </c>
      <c r="I25" s="17">
        <f t="shared" si="13"/>
        <v>0.57865117044700298</v>
      </c>
      <c r="J25" s="17">
        <f t="shared" si="13"/>
        <v>6.7205725879262124</v>
      </c>
      <c r="K25" s="17">
        <f t="shared" si="13"/>
        <v>0.72658594477679928</v>
      </c>
      <c r="L25" s="17">
        <f t="shared" si="13"/>
        <v>5.6557172187101266</v>
      </c>
      <c r="M25" s="17">
        <f t="shared" si="13"/>
        <v>60.038698545444767</v>
      </c>
      <c r="N25" s="17">
        <f t="shared" si="13"/>
        <v>35.605764905897317</v>
      </c>
      <c r="O25" s="17">
        <f t="shared" si="13"/>
        <v>0.39273138088702142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0.12265549450983618</v>
      </c>
      <c r="D29" s="17">
        <f>(SUMIFS(MESKENOG2,KAYNAK,A29,SEBEP,B29,SÜRE,"Uzun",BİLDİRİM,"Bildirimli",İL,$B$10,İLÇE,$B$11)/VLOOKUP($B$11,ABONE2,4,FALSE))</f>
        <v>1.4594768400594673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0.12334748219147836</v>
      </c>
      <c r="F29" s="17">
        <f>(SUMIFS(TARIMSALAG2,KAYNAK,A29,SEBEP,B29,SÜRE,"Uzun",BİLDİRİM,"Bildirimli",İL,$B$10,İLÇE,$B$11)/VLOOKUP($B$11,ABONE2,6,FALSE))</f>
        <v>1.0735037519163313</v>
      </c>
      <c r="G29" s="17">
        <f>(SUMIFS(TARIMSALOG2,KAYNAK,A29,SEBEP,B29,SÜRE,"Uzun",BİLDİRİM,"Bildirimli",İL,$B$10,İLÇE,$B$11)/VLOOKUP($B$11,ABONE2,7,FALSE))</f>
        <v>5.5691556997507137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1.5928208820461385</v>
      </c>
      <c r="I29" s="17">
        <f>(SUMIFS(TICARETHANEAG2,KAYNAK,A29,SEBEP,B29,SÜRE,"Uzun",BİLDİRİM,"Bildirimli",İL,$B$10,İLÇE,$B$11)/VLOOKUP($B$11,ABONE2,9,FALSE))</f>
        <v>0.72784251212426709</v>
      </c>
      <c r="J29" s="17">
        <f>(SUMIFS(TICARETHANEOG2,KAYNAK,A29,SEBEP,B29,SÜRE,"Uzun",BİLDİRİM,"Bildirimli",İL,$B$10,İLÇE,$B$11)/VLOOKUP($B$11,ABONE2,10,FALSE))</f>
        <v>6.7855983632526442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0.87375006838692648</v>
      </c>
      <c r="L29" s="17">
        <f>(SUMIFS(SANAYIAG2,KAYNAK,A29,SEBEP,B29,SÜRE,"Uzun",BİLDİRİM,"Bildirimli",İL,$B$10,İLÇE,$B$11)/VLOOKUP($B$11,ABONE2,12,FALSE))</f>
        <v>1.4724516815353446</v>
      </c>
      <c r="M29" s="17">
        <f>(SUMIFS(SANAYIOG2,KAYNAK,A29,SEBEP,B29,SÜRE,"Uzun",BİLDİRİM,"Bildirimli",İL,$B$10,İLÇE,$B$11)/VLOOKUP($B$11,ABONE2,13,FALSE))</f>
        <v>34.298608217772141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19.550624846419375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0.40579373659281731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1.5319810998632162E-3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1.531188090346168E-3</v>
      </c>
      <c r="F31" s="17">
        <f>(SUMIFS(TARIMSALAG2,KAYNAK,A31,SEBEP,B31,SÜRE,"Uzun",BİLDİRİM,"Bildirimli",İL,$B$10,İLÇE,$B$11)/VLOOKUP($B$11,ABONE2,6,FALSE))</f>
        <v>3.2069399467290163E-2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2.8364889267304138E-2</v>
      </c>
      <c r="I31" s="17">
        <f>(SUMIFS(TICARETHANEAG2,KAYNAK,A31,SEBEP,B31,SÜRE,"Uzun",BİLDİRİM,"Bildirimli",İL,$B$10,İLÇE,$B$11)/VLOOKUP($B$11,ABONE2,9,FALSE))</f>
        <v>6.0633936427178627E-3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5.9173502941892624E-3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4.7769200231546896E-3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0.12418747560969939</v>
      </c>
      <c r="D33" s="17">
        <f t="shared" ref="D33:O33" si="14">SUM(D28:D32)</f>
        <v>1.4594768400594673</v>
      </c>
      <c r="E33" s="17">
        <f t="shared" si="14"/>
        <v>0.12487867028182452</v>
      </c>
      <c r="F33" s="17">
        <f t="shared" si="14"/>
        <v>1.1055731513836216</v>
      </c>
      <c r="G33" s="17">
        <f t="shared" si="14"/>
        <v>5.5691556997507137</v>
      </c>
      <c r="H33" s="17">
        <f t="shared" si="14"/>
        <v>1.6211857713134425</v>
      </c>
      <c r="I33" s="17">
        <f t="shared" si="14"/>
        <v>0.733905905766985</v>
      </c>
      <c r="J33" s="17">
        <f t="shared" si="14"/>
        <v>6.7855983632526442</v>
      </c>
      <c r="K33" s="17">
        <f t="shared" si="14"/>
        <v>0.87966741868111575</v>
      </c>
      <c r="L33" s="17">
        <f t="shared" si="14"/>
        <v>1.4724516815353446</v>
      </c>
      <c r="M33" s="17">
        <f t="shared" si="14"/>
        <v>34.298608217772141</v>
      </c>
      <c r="N33" s="17">
        <f t="shared" si="14"/>
        <v>19.550624846419375</v>
      </c>
      <c r="O33" s="17">
        <f t="shared" si="14"/>
        <v>0.41057065661597197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0.18094681942186783</v>
      </c>
      <c r="D17" s="17">
        <f t="shared" si="1"/>
        <v>1.7356841594710537</v>
      </c>
      <c r="E17" s="17">
        <f t="shared" si="2"/>
        <v>0.18146582448707219</v>
      </c>
      <c r="F17" s="17">
        <f t="shared" si="3"/>
        <v>0.71325609760705944</v>
      </c>
      <c r="G17" s="17">
        <f t="shared" si="4"/>
        <v>5.455164125140044</v>
      </c>
      <c r="H17" s="17">
        <f t="shared" si="5"/>
        <v>1.4897770581029943</v>
      </c>
      <c r="I17" s="17">
        <f t="shared" si="6"/>
        <v>0.30893915094682478</v>
      </c>
      <c r="J17" s="17">
        <f t="shared" si="7"/>
        <v>13.905498797761233</v>
      </c>
      <c r="K17" s="17">
        <f t="shared" si="8"/>
        <v>0.73825239773396212</v>
      </c>
      <c r="L17" s="17">
        <f t="shared" si="9"/>
        <v>12.69088439818354</v>
      </c>
      <c r="M17" s="17">
        <f t="shared" si="10"/>
        <v>75.583485175640192</v>
      </c>
      <c r="N17" s="17">
        <f t="shared" si="11"/>
        <v>63.834317997433999</v>
      </c>
      <c r="O17" s="23">
        <f t="shared" si="12"/>
        <v>0.43124122992814146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2.9760700843196906E-2</v>
      </c>
      <c r="D21" s="17">
        <f t="shared" si="1"/>
        <v>0</v>
      </c>
      <c r="E21" s="17">
        <f t="shared" si="2"/>
        <v>2.9750766075385151E-2</v>
      </c>
      <c r="F21" s="17">
        <f t="shared" si="3"/>
        <v>0.15270680353028301</v>
      </c>
      <c r="G21" s="17">
        <f t="shared" si="4"/>
        <v>3.1710815190383532E-2</v>
      </c>
      <c r="H21" s="17">
        <f t="shared" si="5"/>
        <v>0.13289285510776691</v>
      </c>
      <c r="I21" s="17">
        <f t="shared" si="6"/>
        <v>2.2165114125674745E-2</v>
      </c>
      <c r="J21" s="17">
        <f t="shared" si="7"/>
        <v>0</v>
      </c>
      <c r="K21" s="17">
        <f t="shared" si="8"/>
        <v>2.1465247589000494E-2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3.4454690749223991E-2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6.0340334302427367E-4</v>
      </c>
      <c r="D22" s="17">
        <f t="shared" si="1"/>
        <v>0</v>
      </c>
      <c r="E22" s="17">
        <f t="shared" si="2"/>
        <v>6.0320191389324053E-4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6.6304179129622024E-4</v>
      </c>
      <c r="J22" s="17">
        <f t="shared" si="7"/>
        <v>0</v>
      </c>
      <c r="K22" s="17">
        <f t="shared" si="8"/>
        <v>6.4210615525511099E-4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5.7314195644668411E-4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0.21131092360808901</v>
      </c>
      <c r="D25" s="17">
        <f t="shared" ref="D25:O25" si="13">SUM(D15:D24)</f>
        <v>1.7356841594710537</v>
      </c>
      <c r="E25" s="17">
        <f t="shared" si="13"/>
        <v>0.21181979247635058</v>
      </c>
      <c r="F25" s="17">
        <f t="shared" si="13"/>
        <v>0.86596290113734242</v>
      </c>
      <c r="G25" s="17">
        <f t="shared" si="13"/>
        <v>5.4868749403304271</v>
      </c>
      <c r="H25" s="17">
        <f t="shared" si="13"/>
        <v>1.6226699132107612</v>
      </c>
      <c r="I25" s="17">
        <f t="shared" si="13"/>
        <v>0.33176730686379574</v>
      </c>
      <c r="J25" s="17">
        <f t="shared" si="13"/>
        <v>13.905498797761233</v>
      </c>
      <c r="K25" s="17">
        <f t="shared" si="13"/>
        <v>0.76035975147821766</v>
      </c>
      <c r="L25" s="17">
        <f t="shared" si="13"/>
        <v>12.69088439818354</v>
      </c>
      <c r="M25" s="17">
        <f t="shared" si="13"/>
        <v>75.583485175640192</v>
      </c>
      <c r="N25" s="17">
        <f t="shared" si="13"/>
        <v>63.834317997433999</v>
      </c>
      <c r="O25" s="17">
        <f t="shared" si="13"/>
        <v>0.46626906263381213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1.143274219283026E-2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1.1428925695371552E-2</v>
      </c>
      <c r="F29" s="17">
        <f>(SUMIFS(TARIMSALAG2,KAYNAK,A29,SEBEP,B29,SÜRE,"Uzun",BİLDİRİM,"Bildirimli",İL,$B$10,İLÇE,$B$11)/VLOOKUP($B$11,ABONE2,6,FALSE))</f>
        <v>9.7818523678913985E-2</v>
      </c>
      <c r="G29" s="17">
        <f>(SUMIFS(TARIMSALOG2,KAYNAK,A29,SEBEP,B29,SÜRE,"Uzun",BİLDİRİM,"Bildirimli",İL,$B$10,İLÇE,$B$11)/VLOOKUP($B$11,ABONE2,7,FALSE))</f>
        <v>1.8360353204948292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0.38246381177318484</v>
      </c>
      <c r="I29" s="17">
        <f>(SUMIFS(TICARETHANEAG2,KAYNAK,A29,SEBEP,B29,SÜRE,"Uzun",BİLDİRİM,"Bildirimli",İL,$B$10,İLÇE,$B$11)/VLOOKUP($B$11,ABONE2,9,FALSE))</f>
        <v>5.1171734458338225E-2</v>
      </c>
      <c r="J29" s="17">
        <f>(SUMIFS(TICARETHANEOG2,KAYNAK,A29,SEBEP,B29,SÜRE,"Uzun",BİLDİRİM,"Bildirimli",İL,$B$10,İLÇE,$B$11)/VLOOKUP($B$11,ABONE2,10,FALSE))</f>
        <v>3.109282703637871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0.14773201024261912</v>
      </c>
      <c r="L29" s="17">
        <f>(SUMIFS(SANAYIAG2,KAYNAK,A29,SEBEP,B29,SÜRE,"Uzun",BİLDİRİM,"Bildirimli",İL,$B$10,İLÇE,$B$11)/VLOOKUP($B$11,ABONE2,12,FALSE))</f>
        <v>43.204397051451082</v>
      </c>
      <c r="M29" s="17">
        <f>(SUMIFS(SANAYIOG2,KAYNAK,A29,SEBEP,B29,SÜRE,"Uzun",BİLDİRİM,"Bildirimli",İL,$B$10,İLÇE,$B$11)/VLOOKUP($B$11,ABONE2,13,FALSE))</f>
        <v>18.416721645773467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23.047386281998953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8.5371947662084807E-2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3.152782157862942E-2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3.1517296907565912E-2</v>
      </c>
      <c r="F31" s="17">
        <f>(SUMIFS(TARIMSALAG2,KAYNAK,A31,SEBEP,B31,SÜRE,"Uzun",BİLDİRİM,"Bildirimli",İL,$B$10,İLÇE,$B$11)/VLOOKUP($B$11,ABONE2,6,FALSE))</f>
        <v>1.7212827532819157E-2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1.4394105345246608E-2</v>
      </c>
      <c r="I31" s="17">
        <f>(SUMIFS(TICARETHANEAG2,KAYNAK,A31,SEBEP,B31,SÜRE,"Uzun",BİLDİRİM,"Bildirimli",İL,$B$10,İLÇE,$B$11)/VLOOKUP($B$11,ABONE2,9,FALSE))</f>
        <v>6.2479198263108458E-2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6.0506408957596396E-2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3.5103314401439163E-2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4.2960563771459681E-2</v>
      </c>
      <c r="D33" s="17">
        <f t="shared" ref="D33:O33" si="14">SUM(D28:D32)</f>
        <v>0</v>
      </c>
      <c r="E33" s="17">
        <f t="shared" si="14"/>
        <v>4.2946222602937463E-2</v>
      </c>
      <c r="F33" s="17">
        <f t="shared" si="14"/>
        <v>0.11503135121173313</v>
      </c>
      <c r="G33" s="17">
        <f t="shared" si="14"/>
        <v>1.8360353204948292</v>
      </c>
      <c r="H33" s="17">
        <f t="shared" si="14"/>
        <v>0.39685791711843144</v>
      </c>
      <c r="I33" s="17">
        <f t="shared" si="14"/>
        <v>0.11365093272144669</v>
      </c>
      <c r="J33" s="17">
        <f t="shared" si="14"/>
        <v>3.109282703637871</v>
      </c>
      <c r="K33" s="17">
        <f t="shared" si="14"/>
        <v>0.20823841920021552</v>
      </c>
      <c r="L33" s="17">
        <f t="shared" si="14"/>
        <v>43.204397051451082</v>
      </c>
      <c r="M33" s="17">
        <f t="shared" si="14"/>
        <v>18.416721645773467</v>
      </c>
      <c r="N33" s="17">
        <f t="shared" si="14"/>
        <v>23.047386281998953</v>
      </c>
      <c r="O33" s="17">
        <f t="shared" si="14"/>
        <v>0.12047526206352396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0.12488059631408713</v>
      </c>
      <c r="D17" s="17">
        <f t="shared" si="1"/>
        <v>2.1045777580603011</v>
      </c>
      <c r="E17" s="17">
        <f t="shared" si="2"/>
        <v>0.12715127905323523</v>
      </c>
      <c r="F17" s="17">
        <f t="shared" si="3"/>
        <v>0.34953849387589081</v>
      </c>
      <c r="G17" s="17">
        <f t="shared" si="4"/>
        <v>8.2715283051119481</v>
      </c>
      <c r="H17" s="17">
        <f t="shared" si="5"/>
        <v>3.0368565923870623</v>
      </c>
      <c r="I17" s="17">
        <f t="shared" si="6"/>
        <v>0.18215034020371321</v>
      </c>
      <c r="J17" s="17">
        <f t="shared" si="7"/>
        <v>10.098813097931966</v>
      </c>
      <c r="K17" s="17">
        <f t="shared" si="8"/>
        <v>0.76258381340987791</v>
      </c>
      <c r="L17" s="17">
        <f t="shared" si="9"/>
        <v>9.3063879591281751</v>
      </c>
      <c r="M17" s="17">
        <f t="shared" si="10"/>
        <v>101.20488653254027</v>
      </c>
      <c r="N17" s="17">
        <f t="shared" si="11"/>
        <v>92.392701737829512</v>
      </c>
      <c r="O17" s="23">
        <f t="shared" si="12"/>
        <v>0.38377658061524506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3.4434971034394871E-2</v>
      </c>
      <c r="D21" s="17">
        <f t="shared" si="1"/>
        <v>0</v>
      </c>
      <c r="E21" s="17">
        <f t="shared" si="2"/>
        <v>3.4395474642794299E-2</v>
      </c>
      <c r="F21" s="17">
        <f t="shared" si="3"/>
        <v>2.302938803536022E-2</v>
      </c>
      <c r="G21" s="17">
        <f t="shared" si="4"/>
        <v>0</v>
      </c>
      <c r="H21" s="17">
        <f t="shared" si="5"/>
        <v>1.5217298807817531E-2</v>
      </c>
      <c r="I21" s="17">
        <f t="shared" si="6"/>
        <v>2.0232953754236869E-2</v>
      </c>
      <c r="J21" s="17">
        <f t="shared" si="7"/>
        <v>0</v>
      </c>
      <c r="K21" s="17">
        <f t="shared" si="8"/>
        <v>1.9048696115583266E-2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3.1733793390896985E-2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0.15931556734848201</v>
      </c>
      <c r="D25" s="17">
        <f t="shared" ref="D25:O25" si="13">SUM(D15:D24)</f>
        <v>2.1045777580603011</v>
      </c>
      <c r="E25" s="17">
        <f t="shared" si="13"/>
        <v>0.16154675369602953</v>
      </c>
      <c r="F25" s="17">
        <f t="shared" si="13"/>
        <v>0.37256788191125101</v>
      </c>
      <c r="G25" s="17">
        <f t="shared" si="13"/>
        <v>8.2715283051119481</v>
      </c>
      <c r="H25" s="17">
        <f t="shared" si="13"/>
        <v>3.0520738911948797</v>
      </c>
      <c r="I25" s="17">
        <f t="shared" si="13"/>
        <v>0.20238329395795007</v>
      </c>
      <c r="J25" s="17">
        <f t="shared" si="13"/>
        <v>10.098813097931966</v>
      </c>
      <c r="K25" s="17">
        <f t="shared" si="13"/>
        <v>0.78163250952546115</v>
      </c>
      <c r="L25" s="17">
        <f t="shared" si="13"/>
        <v>9.3063879591281751</v>
      </c>
      <c r="M25" s="17">
        <f t="shared" si="13"/>
        <v>101.20488653254027</v>
      </c>
      <c r="N25" s="17">
        <f t="shared" si="13"/>
        <v>92.392701737829512</v>
      </c>
      <c r="O25" s="17">
        <f t="shared" si="13"/>
        <v>0.41551037400614205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0.15131576738066829</v>
      </c>
      <c r="D29" s="17">
        <f>(SUMIFS(MESKENOG2,KAYNAK,A29,SEBEP,B29,SÜRE,"Uzun",BİLDİRİM,"Bildirimli",İL,$B$10,İLÇE,$B$11)/VLOOKUP($B$11,ABONE2,4,FALSE))</f>
        <v>0.57076164506704885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0.15179686546621043</v>
      </c>
      <c r="F29" s="17">
        <f>(SUMIFS(TARIMSALAG2,KAYNAK,A29,SEBEP,B29,SÜRE,"Uzun",BİLDİRİM,"Bildirimli",İL,$B$10,İLÇE,$B$11)/VLOOKUP($B$11,ABONE2,6,FALSE))</f>
        <v>8.4559940372602602E-2</v>
      </c>
      <c r="G29" s="17">
        <f>(SUMIFS(TARIMSALOG2,KAYNAK,A29,SEBEP,B29,SÜRE,"Uzun",BİLDİRİM,"Bildirimli",İL,$B$10,İLÇE,$B$11)/VLOOKUP($B$11,ABONE2,7,FALSE))</f>
        <v>1.6245750119758131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0.60696787985637712</v>
      </c>
      <c r="I29" s="17">
        <f>(SUMIFS(TICARETHANEAG2,KAYNAK,A29,SEBEP,B29,SÜRE,"Uzun",BİLDİRİM,"Bildirimli",İL,$B$10,İLÇE,$B$11)/VLOOKUP($B$11,ABONE2,9,FALSE))</f>
        <v>0.35335956294262821</v>
      </c>
      <c r="J29" s="17">
        <f>(SUMIFS(TICARETHANEOG2,KAYNAK,A29,SEBEP,B29,SÜRE,"Uzun",BİLDİRİM,"Bildirimli",İL,$B$10,İLÇE,$B$11)/VLOOKUP($B$11,ABONE2,10,FALSE))</f>
        <v>10.719084728192311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0.96007716612798921</v>
      </c>
      <c r="L29" s="17">
        <f>(SUMIFS(SANAYIAG2,KAYNAK,A29,SEBEP,B29,SÜRE,"Uzun",BİLDİRİM,"Bildirimli",İL,$B$10,İLÇE,$B$11)/VLOOKUP($B$11,ABONE2,12,FALSE))</f>
        <v>31.876586606508294</v>
      </c>
      <c r="M29" s="17">
        <f>(SUMIFS(SANAYIOG2,KAYNAK,A29,SEBEP,B29,SÜRE,"Uzun",BİLDİRİM,"Bildirimli",İL,$B$10,İLÇE,$B$11)/VLOOKUP($B$11,ABONE2,13,FALSE))</f>
        <v>45.925854073773365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44.57866404266575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0.35180104287474256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0.7335105922602515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4.2933203548475012E-2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6.4435662497110338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5.8256900339853184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1.5608725423967329E-2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0.15131576738066829</v>
      </c>
      <c r="D33" s="17">
        <f t="shared" ref="D33:O33" si="14">SUM(D28:D32)</f>
        <v>0.57076164506704885</v>
      </c>
      <c r="E33" s="17">
        <f t="shared" si="14"/>
        <v>0.15179686546621043</v>
      </c>
      <c r="F33" s="17">
        <f t="shared" si="14"/>
        <v>8.4559940372602602E-2</v>
      </c>
      <c r="G33" s="17">
        <f t="shared" si="14"/>
        <v>1.6245750119758131</v>
      </c>
      <c r="H33" s="17">
        <f t="shared" si="14"/>
        <v>0.60696787985637712</v>
      </c>
      <c r="I33" s="17">
        <f t="shared" si="14"/>
        <v>0.35335956294262821</v>
      </c>
      <c r="J33" s="17">
        <f t="shared" si="14"/>
        <v>11.452595320452563</v>
      </c>
      <c r="K33" s="17">
        <f t="shared" si="14"/>
        <v>1.0030103696764643</v>
      </c>
      <c r="L33" s="17">
        <f t="shared" si="14"/>
        <v>31.876586606508294</v>
      </c>
      <c r="M33" s="17">
        <f t="shared" si="14"/>
        <v>52.369420323484398</v>
      </c>
      <c r="N33" s="17">
        <f t="shared" si="14"/>
        <v>50.404354076651067</v>
      </c>
      <c r="O33" s="17">
        <f t="shared" si="14"/>
        <v>0.36740976829870992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8.7613463585580628E-2</v>
      </c>
      <c r="D17" s="17">
        <f t="shared" si="1"/>
        <v>2.1154030086157811</v>
      </c>
      <c r="E17" s="17">
        <f t="shared" si="2"/>
        <v>9.2766623934307194E-2</v>
      </c>
      <c r="F17" s="17">
        <f t="shared" si="3"/>
        <v>2.8666764457271555E-2</v>
      </c>
      <c r="G17" s="17">
        <f t="shared" si="4"/>
        <v>21.320144906626453</v>
      </c>
      <c r="H17" s="17">
        <f t="shared" si="5"/>
        <v>1.878229512160857</v>
      </c>
      <c r="I17" s="17">
        <f t="shared" si="6"/>
        <v>5.8224125479955612E-2</v>
      </c>
      <c r="J17" s="17">
        <f t="shared" si="7"/>
        <v>4.5791504419021489</v>
      </c>
      <c r="K17" s="17">
        <f t="shared" si="8"/>
        <v>0.18048642291239356</v>
      </c>
      <c r="L17" s="17">
        <f t="shared" si="9"/>
        <v>7.7188130460955555E-4</v>
      </c>
      <c r="M17" s="17">
        <f t="shared" si="10"/>
        <v>87.317742368653242</v>
      </c>
      <c r="N17" s="17">
        <f t="shared" si="11"/>
        <v>47.628210328949315</v>
      </c>
      <c r="O17" s="23">
        <f t="shared" si="12"/>
        <v>0.15546898259711497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5.5783928023161539E-2</v>
      </c>
      <c r="D21" s="17">
        <f t="shared" si="1"/>
        <v>0</v>
      </c>
      <c r="E21" s="17">
        <f t="shared" si="2"/>
        <v>5.5642166011078131E-2</v>
      </c>
      <c r="F21" s="17">
        <f t="shared" si="3"/>
        <v>5.9335056061137613E-2</v>
      </c>
      <c r="G21" s="17">
        <f t="shared" si="4"/>
        <v>0</v>
      </c>
      <c r="H21" s="17">
        <f t="shared" si="5"/>
        <v>5.4180697655826664E-2</v>
      </c>
      <c r="I21" s="17">
        <f t="shared" si="6"/>
        <v>8.3426228922744164E-2</v>
      </c>
      <c r="J21" s="17">
        <f t="shared" si="7"/>
        <v>0</v>
      </c>
      <c r="K21" s="17">
        <f t="shared" si="8"/>
        <v>8.1170080138109418E-2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6.0379944910930385E-2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4.1313049074347651E-3</v>
      </c>
      <c r="D22" s="17">
        <f t="shared" si="1"/>
        <v>0</v>
      </c>
      <c r="E22" s="17">
        <f t="shared" si="2"/>
        <v>4.1208061470038963E-3</v>
      </c>
      <c r="F22" s="17">
        <f t="shared" si="3"/>
        <v>2.9804018383157205E-4</v>
      </c>
      <c r="G22" s="17">
        <f t="shared" si="4"/>
        <v>0</v>
      </c>
      <c r="H22" s="17">
        <f t="shared" si="5"/>
        <v>2.7214982442802136E-4</v>
      </c>
      <c r="I22" s="17">
        <f t="shared" si="6"/>
        <v>6.3164739226415781E-3</v>
      </c>
      <c r="J22" s="17">
        <f t="shared" si="7"/>
        <v>0</v>
      </c>
      <c r="K22" s="17">
        <f t="shared" si="8"/>
        <v>6.1456534846598765E-3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4.4359299724369373E-3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0.14752869651617692</v>
      </c>
      <c r="D25" s="17">
        <f t="shared" ref="D25:O25" si="13">SUM(D15:D24)</f>
        <v>2.1154030086157811</v>
      </c>
      <c r="E25" s="17">
        <f t="shared" si="13"/>
        <v>0.1525295960923892</v>
      </c>
      <c r="F25" s="17">
        <f t="shared" si="13"/>
        <v>8.8299860702240746E-2</v>
      </c>
      <c r="G25" s="17">
        <f t="shared" si="13"/>
        <v>21.320144906626453</v>
      </c>
      <c r="H25" s="17">
        <f t="shared" si="13"/>
        <v>1.9326823596411116</v>
      </c>
      <c r="I25" s="17">
        <f t="shared" si="13"/>
        <v>0.14796682832534136</v>
      </c>
      <c r="J25" s="17">
        <f t="shared" si="13"/>
        <v>4.5791504419021489</v>
      </c>
      <c r="K25" s="17">
        <f t="shared" si="13"/>
        <v>0.26780215653516287</v>
      </c>
      <c r="L25" s="17">
        <f t="shared" si="13"/>
        <v>7.7188130460955555E-4</v>
      </c>
      <c r="M25" s="17">
        <f t="shared" si="13"/>
        <v>87.317742368653242</v>
      </c>
      <c r="N25" s="17">
        <f t="shared" si="13"/>
        <v>47.628210328949315</v>
      </c>
      <c r="O25" s="17">
        <f t="shared" si="13"/>
        <v>0.22028485748048229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2.3922205221688787E-2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2.3861412443806768E-2</v>
      </c>
      <c r="F29" s="17">
        <f>(SUMIFS(TARIMSALAG2,KAYNAK,A29,SEBEP,B29,SÜRE,"Uzun",BİLDİRİM,"Bildirimli",İL,$B$10,İLÇE,$B$11)/VLOOKUP($B$11,ABONE2,6,FALSE))</f>
        <v>5.3750644695796455E-5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4.908139677272727E-5</v>
      </c>
      <c r="I29" s="17">
        <f>(SUMIFS(TICARETHANEAG2,KAYNAK,A29,SEBEP,B29,SÜRE,"Uzun",BİLDİRİM,"Bildirimli",İL,$B$10,İLÇE,$B$11)/VLOOKUP($B$11,ABONE2,9,FALSE))</f>
        <v>3.0385130371879607E-2</v>
      </c>
      <c r="J29" s="17">
        <f>(SUMIFS(TICARETHANEOG2,KAYNAK,A29,SEBEP,B29,SÜRE,"Uzun",BİLDİRİM,"Bildirimli",İL,$B$10,İLÇE,$B$11)/VLOOKUP($B$11,ABONE2,10,FALSE))</f>
        <v>0.17351583483129665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3.4255905415649948E-2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2.5412080541007426E-2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4.150555803989645E-3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4.1400081218365753E-3</v>
      </c>
      <c r="F31" s="17">
        <f>(SUMIFS(TARIMSALAG2,KAYNAK,A31,SEBEP,B31,SÜRE,"Uzun",BİLDİRİM,"Bildirimli",İL,$B$10,İLÇE,$B$11)/VLOOKUP($B$11,ABONE2,6,FALSE))</f>
        <v>8.7977488788624633E-7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8.0334999863552193E-7</v>
      </c>
      <c r="I31" s="17">
        <f>(SUMIFS(TICARETHANEAG2,KAYNAK,A31,SEBEP,B31,SÜRE,"Uzun",BİLDİRİM,"Bildirimli",İL,$B$10,İLÇE,$B$11)/VLOOKUP($B$11,ABONE2,9,FALSE))</f>
        <v>1.266705835329994E-2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1.2324495005085314E-2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5.6041742382557701E-3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2.8072761025678433E-2</v>
      </c>
      <c r="D33" s="17">
        <f t="shared" ref="D33:O33" si="14">SUM(D28:D32)</f>
        <v>0</v>
      </c>
      <c r="E33" s="17">
        <f t="shared" si="14"/>
        <v>2.8001420565643344E-2</v>
      </c>
      <c r="F33" s="17">
        <f t="shared" si="14"/>
        <v>5.4630419583682703E-5</v>
      </c>
      <c r="G33" s="17">
        <f t="shared" si="14"/>
        <v>0</v>
      </c>
      <c r="H33" s="17">
        <f t="shared" si="14"/>
        <v>4.9884746771362791E-5</v>
      </c>
      <c r="I33" s="17">
        <f t="shared" si="14"/>
        <v>4.3052188725179547E-2</v>
      </c>
      <c r="J33" s="17">
        <f t="shared" si="14"/>
        <v>0.17351583483129665</v>
      </c>
      <c r="K33" s="17">
        <f t="shared" si="14"/>
        <v>4.658040042073526E-2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3.1016254779263196E-2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1.3698424556399923E-3</v>
      </c>
      <c r="D15" s="17">
        <f t="shared" ref="D15:D24" si="1">(SUMIFS(MESKENOG2,KAYNAK,A15,SEBEP,B15,SÜRE,"Uzun",BİLDİRİM,"Bildirimsiz")/VLOOKUP($B$10,ABONE2,4,FALSE))</f>
        <v>3.3630597360081467E-4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1.3690273813605875E-3</v>
      </c>
      <c r="F15" s="17">
        <f t="shared" ref="F15:F24" si="3">(SUMIFS(TARIMSALAG2,KAYNAK,A15,SEBEP,B15,SÜRE,"Uzun",BİLDİRİM,"Bildirimsiz")/VLOOKUP($B$10,ABONE2,6,FALSE))</f>
        <v>2.3141083546175816E-4</v>
      </c>
      <c r="G15" s="17">
        <f t="shared" ref="G15:G24" si="4">(SUMIFS(TARIMSALOG2,KAYNAK,A15,SEBEP,B15,SÜRE,"Uzun",BİLDİRİM,"Bildirimsiz")/VLOOKUP($B$10,ABONE2,7,FALSE))</f>
        <v>2.0189851331160773E-4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2.2519905894828089E-4</v>
      </c>
      <c r="I15" s="17">
        <f t="shared" ref="I15:I24" si="6">(SUMIFS(TICARETHANEAG2,KAYNAK,A15,SEBEP,B15,SÜRE,"Uzun",BİLDİRİM,"Bildirimsiz")/VLOOKUP($B$10,ABONE2,9,FALSE))</f>
        <v>3.7257891387594963E-3</v>
      </c>
      <c r="J15" s="17">
        <f t="shared" ref="J15:J24" si="7">(SUMIFS(TICARETHANEOG2,KAYNAK,A15,SEBEP,B15,SÜRE,"Uzun",BİLDİRİM,"Bildirimsiz")/VLOOKUP($B$10,ABONE2,10,FALSE))</f>
        <v>3.3916098982463214E-2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4.5184775450183819E-3</v>
      </c>
      <c r="L15" s="17">
        <f t="shared" ref="L15:L24" si="9">(SUMIFS(SANAYIAG2,KAYNAK,A15,SEBEP,B15,SÜRE,"Uzun",BİLDİRİM,"Bildirimsiz")/VLOOKUP($B$10,ABONE2,12,FALSE))</f>
        <v>0.13719460279955034</v>
      </c>
      <c r="M15" s="17">
        <f t="shared" ref="M15:M24" si="10">(SUMIFS(SANAYIOG2,KAYNAK,A15,SEBEP,B15,SÜRE,"Uzun",BİLDİRİM,"Bildirimsiz")/VLOOKUP($B$10,ABONE2,13,FALSE))</f>
        <v>0.49732522598168583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0.30990092336773917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2.2579636299079478E-3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8.9938925350854362E-2</v>
      </c>
      <c r="D17" s="17">
        <f t="shared" si="1"/>
        <v>2.7727057104674713</v>
      </c>
      <c r="E17" s="17">
        <f t="shared" si="2"/>
        <v>9.2054626385302513E-2</v>
      </c>
      <c r="F17" s="17">
        <f t="shared" si="3"/>
        <v>0.48518146960029862</v>
      </c>
      <c r="G17" s="17">
        <f t="shared" si="4"/>
        <v>3.0896384613317287</v>
      </c>
      <c r="H17" s="17">
        <f t="shared" si="5"/>
        <v>1.0333696023161287</v>
      </c>
      <c r="I17" s="17">
        <f t="shared" si="6"/>
        <v>0.16540933117714302</v>
      </c>
      <c r="J17" s="17">
        <f t="shared" si="7"/>
        <v>6.3236405072700572</v>
      </c>
      <c r="K17" s="17">
        <f t="shared" si="8"/>
        <v>0.32710222143308521</v>
      </c>
      <c r="L17" s="17">
        <f t="shared" si="9"/>
        <v>12.092155404742854</v>
      </c>
      <c r="M17" s="17">
        <f t="shared" si="10"/>
        <v>59.068838830909769</v>
      </c>
      <c r="N17" s="17">
        <f t="shared" si="11"/>
        <v>34.620564889449973</v>
      </c>
      <c r="O17" s="23">
        <f t="shared" si="12"/>
        <v>0.20431555438447183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1.3281009616253522E-2</v>
      </c>
      <c r="D18" s="17">
        <f t="shared" si="1"/>
        <v>3.5538576924057458E-2</v>
      </c>
      <c r="E18" s="17">
        <f t="shared" si="2"/>
        <v>1.3298562524109197E-2</v>
      </c>
      <c r="F18" s="17">
        <f t="shared" si="3"/>
        <v>2.1013877593242931E-2</v>
      </c>
      <c r="G18" s="17">
        <f t="shared" si="4"/>
        <v>5.857352447393694E-2</v>
      </c>
      <c r="H18" s="17">
        <f t="shared" si="5"/>
        <v>2.8919461273204421E-2</v>
      </c>
      <c r="I18" s="17">
        <f t="shared" si="6"/>
        <v>2.1396494774139272E-2</v>
      </c>
      <c r="J18" s="17">
        <f t="shared" si="7"/>
        <v>0.53537609258043328</v>
      </c>
      <c r="K18" s="17">
        <f t="shared" si="8"/>
        <v>3.4891741107943436E-2</v>
      </c>
      <c r="L18" s="17">
        <f t="shared" si="9"/>
        <v>0.31760638788977785</v>
      </c>
      <c r="M18" s="17">
        <f t="shared" si="10"/>
        <v>3.1478513577493952</v>
      </c>
      <c r="N18" s="17">
        <f t="shared" si="11"/>
        <v>1.6748950037036812</v>
      </c>
      <c r="O18" s="23">
        <f t="shared" si="12"/>
        <v>1.9481453929017584E-2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1.844617530360427E-4</v>
      </c>
      <c r="D20" s="17">
        <f t="shared" si="1"/>
        <v>5.9283207245903708E-5</v>
      </c>
      <c r="E20" s="17">
        <f t="shared" si="2"/>
        <v>1.8436303391506349E-4</v>
      </c>
      <c r="F20" s="17">
        <f t="shared" si="3"/>
        <v>3.0371371109896368E-3</v>
      </c>
      <c r="G20" s="17">
        <f t="shared" si="4"/>
        <v>1.3912968150287629E-2</v>
      </c>
      <c r="H20" s="17">
        <f t="shared" si="5"/>
        <v>5.326290484646278E-3</v>
      </c>
      <c r="I20" s="17">
        <f t="shared" si="6"/>
        <v>6.2146597112311831E-4</v>
      </c>
      <c r="J20" s="17">
        <f t="shared" si="7"/>
        <v>9.8552034805382775E-3</v>
      </c>
      <c r="K20" s="17">
        <f t="shared" si="8"/>
        <v>8.6391054052450521E-4</v>
      </c>
      <c r="L20" s="17">
        <f t="shared" si="9"/>
        <v>1.1664673125767773E-2</v>
      </c>
      <c r="M20" s="17">
        <f t="shared" si="10"/>
        <v>0.21585195428870393</v>
      </c>
      <c r="N20" s="17">
        <f t="shared" si="11"/>
        <v>0.10958590438589873</v>
      </c>
      <c r="O20" s="23">
        <f t="shared" si="12"/>
        <v>5.9364898442710277E-4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2.375110605915089E-2</v>
      </c>
      <c r="D21" s="17">
        <f t="shared" si="1"/>
        <v>0</v>
      </c>
      <c r="E21" s="17">
        <f t="shared" si="2"/>
        <v>2.3732375307026848E-2</v>
      </c>
      <c r="F21" s="17">
        <f t="shared" si="3"/>
        <v>6.6362136685518824E-2</v>
      </c>
      <c r="G21" s="17">
        <f t="shared" si="4"/>
        <v>3.33753851557413E-3</v>
      </c>
      <c r="H21" s="17">
        <f t="shared" si="5"/>
        <v>5.3096670257916471E-2</v>
      </c>
      <c r="I21" s="17">
        <f t="shared" si="6"/>
        <v>3.4476004085966058E-2</v>
      </c>
      <c r="J21" s="17">
        <f t="shared" si="7"/>
        <v>5.2103241756588258E-5</v>
      </c>
      <c r="K21" s="17">
        <f t="shared" si="8"/>
        <v>3.3572156883380909E-2</v>
      </c>
      <c r="L21" s="17">
        <f t="shared" si="9"/>
        <v>1.1767947446299534</v>
      </c>
      <c r="M21" s="17">
        <f t="shared" si="10"/>
        <v>0</v>
      </c>
      <c r="N21" s="17">
        <f t="shared" si="11"/>
        <v>0.6124442636484112</v>
      </c>
      <c r="O21" s="23">
        <f t="shared" si="12"/>
        <v>2.6984558337357783E-2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6.6226555676005103E-4</v>
      </c>
      <c r="D22" s="17">
        <f t="shared" si="1"/>
        <v>0</v>
      </c>
      <c r="E22" s="17">
        <f t="shared" si="2"/>
        <v>6.6174327657852734E-4</v>
      </c>
      <c r="F22" s="17">
        <f t="shared" si="3"/>
        <v>6.8754411387635095E-4</v>
      </c>
      <c r="G22" s="17">
        <f t="shared" si="4"/>
        <v>0</v>
      </c>
      <c r="H22" s="17">
        <f t="shared" si="5"/>
        <v>5.4282929418755538E-4</v>
      </c>
      <c r="I22" s="17">
        <f t="shared" si="6"/>
        <v>8.7715444511774138E-4</v>
      </c>
      <c r="J22" s="17">
        <f t="shared" si="7"/>
        <v>0</v>
      </c>
      <c r="K22" s="17">
        <f t="shared" si="8"/>
        <v>8.541235400775836E-4</v>
      </c>
      <c r="L22" s="17">
        <f t="shared" si="9"/>
        <v>8.0658344030289389E-2</v>
      </c>
      <c r="M22" s="17">
        <f t="shared" si="10"/>
        <v>0</v>
      </c>
      <c r="N22" s="17">
        <f t="shared" si="11"/>
        <v>4.1977362953183814E-2</v>
      </c>
      <c r="O22" s="23">
        <f t="shared" si="12"/>
        <v>7.4472448781789545E-4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0.12918761079169486</v>
      </c>
      <c r="D25" s="17">
        <f t="shared" ref="D25:O25" si="13">SUM(D15:D24)</f>
        <v>2.8086398765723755</v>
      </c>
      <c r="E25" s="17">
        <f t="shared" si="13"/>
        <v>0.13130069790829274</v>
      </c>
      <c r="F25" s="17">
        <f t="shared" si="13"/>
        <v>0.57651357593938812</v>
      </c>
      <c r="G25" s="17">
        <f t="shared" si="13"/>
        <v>3.1656643909848388</v>
      </c>
      <c r="H25" s="17">
        <f t="shared" si="13"/>
        <v>1.1214800526850319</v>
      </c>
      <c r="I25" s="17">
        <f t="shared" si="13"/>
        <v>0.22650623959224866</v>
      </c>
      <c r="J25" s="17">
        <f t="shared" si="13"/>
        <v>6.902840005555249</v>
      </c>
      <c r="K25" s="17">
        <f t="shared" si="13"/>
        <v>0.40180263105002995</v>
      </c>
      <c r="L25" s="17">
        <f t="shared" si="13"/>
        <v>13.816074157218194</v>
      </c>
      <c r="M25" s="17">
        <f t="shared" si="13"/>
        <v>62.92986736892955</v>
      </c>
      <c r="N25" s="17">
        <f t="shared" si="13"/>
        <v>37.369368347508896</v>
      </c>
      <c r="O25" s="17">
        <f t="shared" si="13"/>
        <v>0.25437790375300012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4.7055776702400652E-6</v>
      </c>
      <c r="D28" s="17">
        <f>(SUMIFS(MESKENOG2,KAYNAK,A28,SEBEP,B28,SÜRE,"Uzun",BİLDİRİM,"Bildirimli")/VLOOKUP($B$10,ABONE2,4,FALSE))</f>
        <v>3.4897151306372081E-3</v>
      </c>
      <c r="E28" s="17">
        <f>(SUMIFS(MESKENAG2,KAYNAK,A28,SEBEP,B28,SÜRE,"Uzun",BİLDİRİM,"Bildirimli")+SUMIFS(MESKENOG2,KAYNAK,A28,SEBEP,B28,SÜRE,"Uzun",BİLDİRİM,"Bildirimli"))/VLOOKUP($B$10,ABONE2,5,FALSE)</f>
        <v>7.4539486271115096E-6</v>
      </c>
      <c r="F28" s="17">
        <f>(SUMIFS(TARIMSALAG2,KAYNAK,A28,SEBEP,B28,SÜRE,"Uzun",BİLDİRİM,"Bildirimli")/VLOOKUP($B$10,ABONE2,6,FALSE))</f>
        <v>4.6757513572356054E-3</v>
      </c>
      <c r="G28" s="17">
        <f>(SUMIFS(TARIMSALOG2,KAYNAK,A28,SEBEP,B28,SÜRE,"Uzun",BİLDİRİM,"Bildirimli")/VLOOKUP($B$10,ABONE2,7,FALSE))</f>
        <v>3.0211891975533631E-2</v>
      </c>
      <c r="H28" s="17">
        <f>(SUMIFS(TARIMSALAG2,KAYNAK,A28,SEBEP,B28,SÜRE,"Uzun",BİLDİRİM,"Bildirimli")+SUMIFS(TARIMSALOG2,KAYNAK,A28,SEBEP,B28,SÜRE,"Uzun",BİLDİRİM,"Bildirimli"))/VLOOKUP($B$10,ABONE2,8,FALSE)</f>
        <v>1.0050618090207629E-2</v>
      </c>
      <c r="I28" s="17">
        <f>(SUMIFS(TICARETHANEAG2,KAYNAK,A28,SEBEP,B28,SÜRE,"Uzun",BİLDİRİM,"Bildirimli")/VLOOKUP($B$10,ABONE2,9,FALSE))</f>
        <v>4.3431771519850479E-4</v>
      </c>
      <c r="J28" s="17">
        <f>(SUMIFS(TICARETHANEOG2,KAYNAK,A28,SEBEP,B28,SÜRE,"Uzun",BİLDİRİM,"Bildirimli")/VLOOKUP($B$10,ABONE2,10,FALSE))</f>
        <v>3.4042659966798908E-2</v>
      </c>
      <c r="K28" s="17">
        <f>(SUMIFS(TICARETHANEAG2,KAYNAK,A28,SEBEP,B28,SÜRE,"Uzun",BİLDİRİM,"Bildirimli")+SUMIFS(TICARETHANEOG2,KAYNAK,A28,SEBEP,B28,SÜRE,"Uzun",BİLDİRİM,"Bildirimli"))/VLOOKUP($B$10,ABONE2,11,FALSE)</f>
        <v>1.3167512971771394E-3</v>
      </c>
      <c r="L28" s="17">
        <f>(SUMIFS(SANAYIAG2,KAYNAK,A28,SEBEP,B28,SÜRE,"Uzun",BİLDİRİM,"Bildirimli")/VLOOKUP($B$10,ABONE2,12,FALSE))</f>
        <v>0</v>
      </c>
      <c r="M28" s="17">
        <f>(SUMIFS(SANAYIOG2,KAYNAK,A28,SEBEP,B28,SÜRE,"Uzun",BİLDİRİM,"Bildirimli")/VLOOKUP($B$10,ABONE2,13,FALSE))</f>
        <v>186.84017443716027</v>
      </c>
      <c r="N28" s="17">
        <f>(SUMIFS(SANAYIAG2,KAYNAK,A28,SEBEP,B28,SÜRE,"Uzun",BİLDİRİM,"Bildirimli")+SUMIFS(SANAYIOG2,KAYNAK,A28,SEBEP,B28,SÜRE,"Uzun",BİLDİRİM,"Bildirimli"))/VLOOKUP($B$10,ABONE2,14,FALSE)</f>
        <v>89.602152619608788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0.12070091524368948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4.8183373593065973E-2</v>
      </c>
      <c r="D29" s="17">
        <f>(SUMIFS(MESKENOG2,KAYNAK,A29,SEBEP,B29,SÜRE,"Uzun",BİLDİRİM,"Bildirimli")/VLOOKUP($B$10,ABONE2,4,FALSE))</f>
        <v>1.1527786331074978</v>
      </c>
      <c r="E29" s="17">
        <f>(SUMIFS(MESKENAG2,KAYNAK,A29,SEBEP,B29,SÜRE,"Uzun",BİLDİRİM,"Bildirimli")+SUMIFS(MESKENOG2,KAYNAK,A29,SEBEP,B29,SÜRE,"Uzun",BİLDİRİM,"Bildirimli"))/VLOOKUP($B$10,ABONE2,5,FALSE)</f>
        <v>4.9054486708885923E-2</v>
      </c>
      <c r="F29" s="17">
        <f>(SUMIFS(TARIMSALAG2,KAYNAK,A29,SEBEP,B29,SÜRE,"Uzun",BİLDİRİM,"Bildirimli")/VLOOKUP($B$10,ABONE2,6,FALSE))</f>
        <v>0.35117047501441273</v>
      </c>
      <c r="G29" s="17">
        <f>(SUMIFS(TARIMSALOG2,KAYNAK,A29,SEBEP,B29,SÜRE,"Uzun",BİLDİRİM,"Bildirimli")/VLOOKUP($B$10,ABONE2,7,FALSE))</f>
        <v>2.0646404965678897</v>
      </c>
      <c r="H29" s="17">
        <f>(SUMIFS(TARIMSALAG2,KAYNAK,A29,SEBEP,B29,SÜRE,"Uzun",BİLDİRİM,"Bildirimli")+SUMIFS(TARIMSALOG2,KAYNAK,A29,SEBEP,B29,SÜRE,"Uzun",BİLDİRİM,"Bildirimli"))/VLOOKUP($B$10,ABONE2,8,FALSE)</f>
        <v>0.7118229774600412</v>
      </c>
      <c r="I29" s="17">
        <f>(SUMIFS(TICARETHANEAG2,KAYNAK,A29,SEBEP,B29,SÜRE,"Uzun",BİLDİRİM,"Bildirimli")/VLOOKUP($B$10,ABONE2,9,FALSE))</f>
        <v>0.11184754957810385</v>
      </c>
      <c r="J29" s="17">
        <f>(SUMIFS(TICARETHANEOG2,KAYNAK,A29,SEBEP,B29,SÜRE,"Uzun",BİLDİRİM,"Bildirimli")/VLOOKUP($B$10,ABONE2,10,FALSE))</f>
        <v>3.1656419447897934</v>
      </c>
      <c r="K29" s="17">
        <f>(SUMIFS(TICARETHANEAG2,KAYNAK,A29,SEBEP,B29,SÜRE,"Uzun",BİLDİRİM,"Bildirimli")+SUMIFS(TICARETHANEOG2,KAYNAK,A29,SEBEP,B29,SÜRE,"Uzun",BİLDİRİM,"Bildirimli"))/VLOOKUP($B$10,ABONE2,11,FALSE)</f>
        <v>0.19202915171186</v>
      </c>
      <c r="L29" s="17">
        <f>(SUMIFS(SANAYIAG2,KAYNAK,A29,SEBEP,B29,SÜRE,"Uzun",BİLDİRİM,"Bildirimli")/VLOOKUP($B$10,ABONE2,12,FALSE))</f>
        <v>3.0292424583451205</v>
      </c>
      <c r="M29" s="17">
        <f>(SUMIFS(SANAYIOG2,KAYNAK,A29,SEBEP,B29,SÜRE,"Uzun",BİLDİRİM,"Bildirimli")/VLOOKUP($B$10,ABONE2,13,FALSE))</f>
        <v>22.271300822862134</v>
      </c>
      <c r="N29" s="17">
        <f>(SUMIFS(SANAYIAG2,KAYNAK,A29,SEBEP,B29,SÜRE,"Uzun",BİLDİRİM,"Bildirimli")+SUMIFS(SANAYIOG2,KAYNAK,A29,SEBEP,B29,SÜRE,"Uzun",BİLDİRİM,"Bildirimli"))/VLOOKUP($B$10,ABONE2,14,FALSE)</f>
        <v>12.257075045670968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0.10822214175594343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0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0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0</v>
      </c>
      <c r="J30" s="17">
        <f>(SUMIFS(TICARETHANEOG2,KAYNAK,A30,SEBEP,B30,SÜRE,"Uzun",BİLDİRİM,"Bildirimli")/VLOOKUP($B$10,ABONE2,10,FALSE))</f>
        <v>2.324140524416942E-2</v>
      </c>
      <c r="K30" s="17">
        <f>(SUMIFS(TICARETHANEAG2,KAYNAK,A30,SEBEP,B30,SÜRE,"Uzun",BİLDİRİM,"Bildirimli")+SUMIFS(TICARETHANEOG2,KAYNAK,A30,SEBEP,B30,SÜRE,"Uzun",BİLDİRİM,"Bildirimli"))/VLOOKUP($B$10,ABONE2,11,FALSE)</f>
        <v>6.1023528998526615E-4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0.18875959719526331</v>
      </c>
      <c r="N30" s="17">
        <f>(SUMIFS(SANAYIAG2,KAYNAK,A30,SEBEP,B30,SÜRE,"Uzun",BİLDİRİM,"Bildirimli")+SUMIFS(SANAYIOG2,KAYNAK,A30,SEBEP,B30,SÜRE,"Uzun",BİLDİRİM,"Bildirimli"))/VLOOKUP($B$10,ABONE2,14,FALSE)</f>
        <v>9.0522642077677365E-2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2.200554854456723E-4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8.1786740507252351E-3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8.1722241314681719E-3</v>
      </c>
      <c r="F31" s="17">
        <f>(SUMIFS(TARIMSALAG2,KAYNAK,A31,SEBEP,B31,SÜRE,"Uzun",BİLDİRİM,"Bildirimli")/VLOOKUP($B$10,ABONE2,6,FALSE))</f>
        <v>8.0838912852659057E-3</v>
      </c>
      <c r="G31" s="17">
        <f>(SUMIFS(TARIMSALOG2,KAYNAK,A31,SEBEP,B31,SÜRE,"Uzun",BİLDİRİM,"Bildirimli")/VLOOKUP($B$10,ABONE2,7,FALSE))</f>
        <v>8.2236503629735946E-4</v>
      </c>
      <c r="H31" s="17">
        <f>(SUMIFS(TARIMSALAG2,KAYNAK,A31,SEBEP,B31,SÜRE,"Uzun",BİLDİRİM,"Bildirimli")+SUMIFS(TARIMSALOG2,KAYNAK,A31,SEBEP,B31,SÜRE,"Uzun",BİLDİRİM,"Bildirimli"))/VLOOKUP($B$10,ABONE2,8,FALSE)</f>
        <v>6.5554795941814171E-3</v>
      </c>
      <c r="I31" s="17">
        <f>(SUMIFS(TICARETHANEAG2,KAYNAK,A31,SEBEP,B31,SÜRE,"Uzun",BİLDİRİM,"Bildirimli")/VLOOKUP($B$10,ABONE2,9,FALSE))</f>
        <v>1.3496040928218293E-2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1.3141683678174197E-2</v>
      </c>
      <c r="L31" s="17">
        <f>(SUMIFS(SANAYIAG2,KAYNAK,A31,SEBEP,B31,SÜRE,"Uzun",BİLDİRİM,"Bildirimli")/VLOOKUP($B$10,ABONE2,12,FALSE))</f>
        <v>0.38282726724488081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0.19923641302974321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9.1837388303685156E-3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7.5597811098474345E-4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7.5538192659767561E-4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1.991875354688822E-2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1.9395759079938776E-2</v>
      </c>
      <c r="L32" s="17">
        <f>(SUMIFS(SANAYIAG2,KAYNAK,A32,SEBEP,B32,SÜRE,"Uzun",BİLDİRİM,"Bildirimli")/VLOOKUP($B$10,ABONE2,12,FALSE))</f>
        <v>5.6070606315947139E-2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2.9181062674008249E-2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3.784070613731145E-3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5.7122731332446192E-2</v>
      </c>
      <c r="D33" s="17">
        <f t="shared" ref="D33:O33" si="14">SUM(D28:D32)</f>
        <v>1.1562683482381351</v>
      </c>
      <c r="E33" s="17">
        <f t="shared" si="14"/>
        <v>5.7989546715578877E-2</v>
      </c>
      <c r="F33" s="17">
        <f t="shared" si="14"/>
        <v>0.36393011765691424</v>
      </c>
      <c r="G33" s="17">
        <f t="shared" si="14"/>
        <v>2.0956747535797207</v>
      </c>
      <c r="H33" s="17">
        <f t="shared" si="14"/>
        <v>0.72842907514443023</v>
      </c>
      <c r="I33" s="17">
        <f t="shared" si="14"/>
        <v>0.14569666176840884</v>
      </c>
      <c r="J33" s="17">
        <f t="shared" si="14"/>
        <v>3.2229260100007617</v>
      </c>
      <c r="K33" s="17">
        <f t="shared" si="14"/>
        <v>0.22649358105713541</v>
      </c>
      <c r="L33" s="17">
        <f t="shared" si="14"/>
        <v>3.4681403319059485</v>
      </c>
      <c r="M33" s="17">
        <f t="shared" si="14"/>
        <v>209.30023485721767</v>
      </c>
      <c r="N33" s="17">
        <f t="shared" si="14"/>
        <v>102.17816778306118</v>
      </c>
      <c r="O33" s="17">
        <f t="shared" si="14"/>
        <v>0.24211092192917824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0.27128316169485511</v>
      </c>
      <c r="D17" s="17">
        <f t="shared" si="1"/>
        <v>19.766800365051889</v>
      </c>
      <c r="E17" s="17">
        <f t="shared" si="2"/>
        <v>0.34361452710444806</v>
      </c>
      <c r="F17" s="17">
        <f t="shared" si="3"/>
        <v>0.52713580736888344</v>
      </c>
      <c r="G17" s="17">
        <f t="shared" si="4"/>
        <v>17.025299486293573</v>
      </c>
      <c r="H17" s="17">
        <f t="shared" si="5"/>
        <v>1.0257518468182847</v>
      </c>
      <c r="I17" s="17">
        <f t="shared" si="6"/>
        <v>0.36089764855118561</v>
      </c>
      <c r="J17" s="17">
        <f t="shared" si="7"/>
        <v>19.621176718518946</v>
      </c>
      <c r="K17" s="17">
        <f t="shared" si="8"/>
        <v>1.1020361703626265</v>
      </c>
      <c r="L17" s="17">
        <f t="shared" si="9"/>
        <v>10.548596528203284</v>
      </c>
      <c r="M17" s="17">
        <f t="shared" si="10"/>
        <v>15.186108612275099</v>
      </c>
      <c r="N17" s="17">
        <f t="shared" si="11"/>
        <v>13.224084269013947</v>
      </c>
      <c r="O17" s="23">
        <f t="shared" si="12"/>
        <v>0.51360793158254381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1.4966950304857493E-2</v>
      </c>
      <c r="D18" s="17">
        <f t="shared" si="1"/>
        <v>0</v>
      </c>
      <c r="E18" s="17">
        <f t="shared" si="2"/>
        <v>1.4911420618710904E-2</v>
      </c>
      <c r="F18" s="17">
        <f t="shared" si="3"/>
        <v>6.9593156025832194E-4</v>
      </c>
      <c r="G18" s="17">
        <f t="shared" si="4"/>
        <v>0</v>
      </c>
      <c r="H18" s="17">
        <f t="shared" si="5"/>
        <v>6.7489875654410498E-4</v>
      </c>
      <c r="I18" s="17">
        <f t="shared" si="6"/>
        <v>6.6549406487018362E-2</v>
      </c>
      <c r="J18" s="17">
        <f t="shared" si="7"/>
        <v>1.2905983395076914</v>
      </c>
      <c r="K18" s="17">
        <f t="shared" si="8"/>
        <v>0.11365099902096973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3.0086197957644886E-2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3.8616155611058807E-2</v>
      </c>
      <c r="D21" s="17">
        <f t="shared" si="1"/>
        <v>0</v>
      </c>
      <c r="E21" s="17">
        <f t="shared" si="2"/>
        <v>3.8472883738192756E-2</v>
      </c>
      <c r="F21" s="17">
        <f t="shared" si="3"/>
        <v>4.8885667399580467E-2</v>
      </c>
      <c r="G21" s="17">
        <f t="shared" si="4"/>
        <v>0</v>
      </c>
      <c r="H21" s="17">
        <f t="shared" si="5"/>
        <v>4.7408219464222835E-2</v>
      </c>
      <c r="I21" s="17">
        <f t="shared" si="6"/>
        <v>5.078623943294111E-2</v>
      </c>
      <c r="J21" s="17">
        <f t="shared" si="7"/>
        <v>0</v>
      </c>
      <c r="K21" s="17">
        <f t="shared" si="8"/>
        <v>4.8831977073348264E-2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4.0662733866145481E-2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0.32486626761077142</v>
      </c>
      <c r="D25" s="17">
        <f t="shared" ref="D25:O25" si="13">SUM(D15:D24)</f>
        <v>19.766800365051889</v>
      </c>
      <c r="E25" s="17">
        <f t="shared" si="13"/>
        <v>0.39699883146135173</v>
      </c>
      <c r="F25" s="17">
        <f t="shared" si="13"/>
        <v>0.57671740632872215</v>
      </c>
      <c r="G25" s="17">
        <f t="shared" si="13"/>
        <v>17.025299486293573</v>
      </c>
      <c r="H25" s="17">
        <f t="shared" si="13"/>
        <v>1.0738349650390517</v>
      </c>
      <c r="I25" s="17">
        <f t="shared" si="13"/>
        <v>0.47823329447114504</v>
      </c>
      <c r="J25" s="17">
        <f t="shared" si="13"/>
        <v>20.911775058026638</v>
      </c>
      <c r="K25" s="17">
        <f t="shared" si="13"/>
        <v>1.2645191464569445</v>
      </c>
      <c r="L25" s="17">
        <f t="shared" si="13"/>
        <v>10.548596528203284</v>
      </c>
      <c r="M25" s="17">
        <f t="shared" si="13"/>
        <v>15.186108612275099</v>
      </c>
      <c r="N25" s="17">
        <f t="shared" si="13"/>
        <v>13.224084269013947</v>
      </c>
      <c r="O25" s="17">
        <f t="shared" si="13"/>
        <v>0.58435686340633419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1.257426438118606E-4</v>
      </c>
      <c r="D28" s="17">
        <f>(SUMIFS(MESKENOG2,KAYNAK,A28,SEBEP,B28,SÜRE,"Uzun",BİLDİRİM,"Bildirimli",İL,$B$10,İLÇE,$B$11)/VLOOKUP($B$11,ABONE2,4,FALSE))</f>
        <v>5.2939215927353567E-2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3.2168874746095152E-4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1.956413147905731E-2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5.9127730474733151E-4</v>
      </c>
      <c r="I28" s="17">
        <f>(SUMIFS(TICARETHANEAG2,KAYNAK,A28,SEBEP,B28,SÜRE,"Uzun",BİLDİRİM,"Bildirimli",İL,$B$10,İLÇE,$B$11)/VLOOKUP($B$11,ABONE2,9,FALSE))</f>
        <v>1.0053722527581172E-4</v>
      </c>
      <c r="J28" s="17">
        <f>(SUMIFS(TICARETHANEOG2,KAYNAK,A28,SEBEP,B28,SÜRE,"Uzun",BİLDİRİM,"Bildirimli",İL,$B$10,İLÇE,$B$11)/VLOOKUP($B$11,ABONE2,10,FALSE))</f>
        <v>3.5547256766432861E-2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1.4645324835149138E-3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1.0780355136779001E-2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6.2194356558340396E-3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5.2610988567934299E-4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0.14016024651115827</v>
      </c>
      <c r="D29" s="17">
        <f>(SUMIFS(MESKENOG2,KAYNAK,A29,SEBEP,B29,SÜRE,"Uzun",BİLDİRİM,"Bildirimli",İL,$B$10,İLÇE,$B$11)/VLOOKUP($B$11,ABONE2,4,FALSE))</f>
        <v>7.263337582057475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0.16658832930375078</v>
      </c>
      <c r="F29" s="17">
        <f>(SUMIFS(TARIMSALAG2,KAYNAK,A29,SEBEP,B29,SÜRE,"Uzun",BİLDİRİM,"Bildirimli",İL,$B$10,İLÇE,$B$11)/VLOOKUP($B$11,ABONE2,6,FALSE))</f>
        <v>1.5581600690306858</v>
      </c>
      <c r="G29" s="17">
        <f>(SUMIFS(TARIMSALOG2,KAYNAK,A29,SEBEP,B29,SÜRE,"Uzun",BİLDİRİM,"Bildirimli",İL,$B$10,İLÇE,$B$11)/VLOOKUP($B$11,ABONE2,7,FALSE))</f>
        <v>13.564226247757061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1.9210136134558269</v>
      </c>
      <c r="I29" s="17">
        <f>(SUMIFS(TICARETHANEAG2,KAYNAK,A29,SEBEP,B29,SÜRE,"Uzun",BİLDİRİM,"Bildirimli",İL,$B$10,İLÇE,$B$11)/VLOOKUP($B$11,ABONE2,9,FALSE))</f>
        <v>0.48412878413180704</v>
      </c>
      <c r="J29" s="17">
        <f>(SUMIFS(TICARETHANEOG2,KAYNAK,A29,SEBEP,B29,SÜRE,"Uzun",BİLDİRİM,"Bildirimli",İL,$B$10,İLÇE,$B$11)/VLOOKUP($B$11,ABONE2,10,FALSE))</f>
        <v>6.4252974610229376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0.71274587503831477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49.616584293801935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28.624952477193425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0.37349178864111909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7.1408151349765664E-3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7.1143216132370452E-3</v>
      </c>
      <c r="F31" s="17">
        <f>(SUMIFS(TARIMSALAG2,KAYNAK,A31,SEBEP,B31,SÜRE,"Uzun",BİLDİRİM,"Bildirimli",İL,$B$10,İLÇE,$B$11)/VLOOKUP($B$11,ABONE2,6,FALSE))</f>
        <v>5.0684261760124943E-2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4.9152455775345348E-2</v>
      </c>
      <c r="I31" s="17">
        <f>(SUMIFS(TICARETHANEAG2,KAYNAK,A31,SEBEP,B31,SÜRE,"Uzun",BİLDİRİM,"Bildirimli",İL,$B$10,İLÇE,$B$11)/VLOOKUP($B$11,ABONE2,9,FALSE))</f>
        <v>1.0535485614111556E-2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1.0130078495853149E-2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1.0085808681264683E-2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0.1474268042899467</v>
      </c>
      <c r="D33" s="17">
        <f t="shared" ref="D33:O33" si="14">SUM(D28:D32)</f>
        <v>7.3162767979848287</v>
      </c>
      <c r="E33" s="17">
        <f t="shared" si="14"/>
        <v>0.17402433966444877</v>
      </c>
      <c r="F33" s="17">
        <f t="shared" si="14"/>
        <v>1.6088443307908107</v>
      </c>
      <c r="G33" s="17">
        <f t="shared" si="14"/>
        <v>13.583790379236119</v>
      </c>
      <c r="H33" s="17">
        <f t="shared" si="14"/>
        <v>1.9707573465359196</v>
      </c>
      <c r="I33" s="17">
        <f t="shared" si="14"/>
        <v>0.4947648069711944</v>
      </c>
      <c r="J33" s="17">
        <f t="shared" si="14"/>
        <v>6.4608447177893709</v>
      </c>
      <c r="K33" s="17">
        <f t="shared" si="14"/>
        <v>0.72434048601768286</v>
      </c>
      <c r="L33" s="17">
        <f t="shared" si="14"/>
        <v>0</v>
      </c>
      <c r="M33" s="17">
        <f t="shared" si="14"/>
        <v>49.627364648938716</v>
      </c>
      <c r="N33" s="17">
        <f t="shared" si="14"/>
        <v>28.631171912849258</v>
      </c>
      <c r="O33" s="17">
        <f t="shared" si="14"/>
        <v>0.38410370720806314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5.1242049592348467E-2</v>
      </c>
      <c r="D17" s="17">
        <f t="shared" si="1"/>
        <v>0.29546354401983599</v>
      </c>
      <c r="E17" s="17">
        <f t="shared" si="2"/>
        <v>5.1366253169842994E-2</v>
      </c>
      <c r="F17" s="17">
        <f t="shared" si="3"/>
        <v>0.29673518504167262</v>
      </c>
      <c r="G17" s="17">
        <f t="shared" si="4"/>
        <v>5.3786513137017584</v>
      </c>
      <c r="H17" s="17">
        <f t="shared" si="5"/>
        <v>0.59191548334901434</v>
      </c>
      <c r="I17" s="17">
        <f t="shared" si="6"/>
        <v>0.23902549793622063</v>
      </c>
      <c r="J17" s="17">
        <f t="shared" si="7"/>
        <v>2.653620377366976</v>
      </c>
      <c r="K17" s="17">
        <f t="shared" si="8"/>
        <v>0.31290518992077737</v>
      </c>
      <c r="L17" s="17">
        <f t="shared" si="9"/>
        <v>0</v>
      </c>
      <c r="M17" s="17">
        <f t="shared" si="10"/>
        <v>18.501829028247538</v>
      </c>
      <c r="N17" s="17">
        <f t="shared" si="11"/>
        <v>17.576737576835161</v>
      </c>
      <c r="O17" s="23">
        <f t="shared" si="12"/>
        <v>0.20045888587396532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3.6516998027641009E-2</v>
      </c>
      <c r="D21" s="17">
        <f t="shared" si="1"/>
        <v>0</v>
      </c>
      <c r="E21" s="17">
        <f t="shared" si="2"/>
        <v>3.6498426600072666E-2</v>
      </c>
      <c r="F21" s="17">
        <f t="shared" si="3"/>
        <v>7.5277476564879653E-2</v>
      </c>
      <c r="G21" s="17">
        <f t="shared" si="4"/>
        <v>0</v>
      </c>
      <c r="H21" s="17">
        <f t="shared" si="5"/>
        <v>7.0905025814870168E-2</v>
      </c>
      <c r="I21" s="17">
        <f t="shared" si="6"/>
        <v>0.12822767067747093</v>
      </c>
      <c r="J21" s="17">
        <f t="shared" si="7"/>
        <v>0</v>
      </c>
      <c r="K21" s="17">
        <f t="shared" si="8"/>
        <v>0.12430427098245372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5.936434418364829E-2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2.6667420221697673E-4</v>
      </c>
      <c r="D22" s="17">
        <f t="shared" si="1"/>
        <v>0</v>
      </c>
      <c r="E22" s="17">
        <f t="shared" si="2"/>
        <v>2.6653857987948143E-4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4.6822255478122382E-3</v>
      </c>
      <c r="J22" s="17">
        <f t="shared" si="7"/>
        <v>0</v>
      </c>
      <c r="K22" s="17">
        <f t="shared" si="8"/>
        <v>4.5389628480436784E-3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1.0723879952127173E-3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8.8025721822206457E-2</v>
      </c>
      <c r="D25" s="17">
        <f t="shared" ref="D25:O25" si="13">SUM(D15:D24)</f>
        <v>0.29546354401983599</v>
      </c>
      <c r="E25" s="17">
        <f t="shared" si="13"/>
        <v>8.8131218349795148E-2</v>
      </c>
      <c r="F25" s="17">
        <f t="shared" si="13"/>
        <v>0.37201266160655228</v>
      </c>
      <c r="G25" s="17">
        <f t="shared" si="13"/>
        <v>5.3786513137017584</v>
      </c>
      <c r="H25" s="17">
        <f t="shared" si="13"/>
        <v>0.66282050916388446</v>
      </c>
      <c r="I25" s="17">
        <f t="shared" si="13"/>
        <v>0.37193539416150379</v>
      </c>
      <c r="J25" s="17">
        <f t="shared" si="13"/>
        <v>2.653620377366976</v>
      </c>
      <c r="K25" s="17">
        <f t="shared" si="13"/>
        <v>0.44174842375127477</v>
      </c>
      <c r="L25" s="17">
        <f t="shared" si="13"/>
        <v>0</v>
      </c>
      <c r="M25" s="17">
        <f t="shared" si="13"/>
        <v>18.501829028247538</v>
      </c>
      <c r="N25" s="17">
        <f t="shared" si="13"/>
        <v>17.576737576835161</v>
      </c>
      <c r="O25" s="17">
        <f t="shared" si="13"/>
        <v>0.26089561805282629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5.4541539057869539E-3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5.4513800900387026E-3</v>
      </c>
      <c r="F29" s="17">
        <f>(SUMIFS(TARIMSALAG2,KAYNAK,A29,SEBEP,B29,SÜRE,"Uzun",BİLDİRİM,"Bildirimli",İL,$B$10,İLÇE,$B$11)/VLOOKUP($B$11,ABONE2,6,FALSE))</f>
        <v>4.4054748161477142E-2</v>
      </c>
      <c r="G29" s="17">
        <f>(SUMIFS(TARIMSALOG2,KAYNAK,A29,SEBEP,B29,SÜRE,"Uzun",BİLDİRİM,"Bildirimli",İL,$B$10,İLÇE,$B$11)/VLOOKUP($B$11,ABONE2,7,FALSE))</f>
        <v>0.72446340872122128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8.357591031963324E-2</v>
      </c>
      <c r="I29" s="17">
        <f>(SUMIFS(TICARETHANEAG2,KAYNAK,A29,SEBEP,B29,SÜRE,"Uzun",BİLDİRİM,"Bildirimli",İL,$B$10,İLÇE,$B$11)/VLOOKUP($B$11,ABONE2,9,FALSE))</f>
        <v>1.7815020062615206E-2</v>
      </c>
      <c r="J29" s="17">
        <f>(SUMIFS(TICARETHANEOG2,KAYNAK,A29,SEBEP,B29,SÜRE,"Uzun",BİLDİRİM,"Bildirimli",İL,$B$10,İLÇE,$B$11)/VLOOKUP($B$11,ABONE2,10,FALSE))</f>
        <v>4.7679713946957414E-2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1.87287942133781E-2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5.1324241244194511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4.8758029181984783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2.3657442914045968E-2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5.4541539057869539E-3</v>
      </c>
      <c r="D33" s="17">
        <f t="shared" ref="D33:O33" si="14">SUM(D28:D32)</f>
        <v>0</v>
      </c>
      <c r="E33" s="17">
        <f t="shared" si="14"/>
        <v>5.4513800900387026E-3</v>
      </c>
      <c r="F33" s="17">
        <f t="shared" si="14"/>
        <v>4.4054748161477142E-2</v>
      </c>
      <c r="G33" s="17">
        <f t="shared" si="14"/>
        <v>0.72446340872122128</v>
      </c>
      <c r="H33" s="17">
        <f t="shared" si="14"/>
        <v>8.357591031963324E-2</v>
      </c>
      <c r="I33" s="17">
        <f t="shared" si="14"/>
        <v>1.7815020062615206E-2</v>
      </c>
      <c r="J33" s="17">
        <f t="shared" si="14"/>
        <v>4.7679713946957414E-2</v>
      </c>
      <c r="K33" s="17">
        <f t="shared" si="14"/>
        <v>1.87287942133781E-2</v>
      </c>
      <c r="L33" s="17">
        <f t="shared" si="14"/>
        <v>0</v>
      </c>
      <c r="M33" s="17">
        <f t="shared" si="14"/>
        <v>5.1324241244194511</v>
      </c>
      <c r="N33" s="17">
        <f t="shared" si="14"/>
        <v>4.8758029181984783</v>
      </c>
      <c r="O33" s="17">
        <f t="shared" si="14"/>
        <v>2.3657442914045968E-2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0.15914634947711004</v>
      </c>
      <c r="D17" s="17">
        <f t="shared" si="1"/>
        <v>0.90835097901892004</v>
      </c>
      <c r="E17" s="17">
        <f t="shared" si="2"/>
        <v>0.16168602618742123</v>
      </c>
      <c r="F17" s="17">
        <f t="shared" si="3"/>
        <v>0.12439124797783815</v>
      </c>
      <c r="G17" s="17">
        <f t="shared" si="4"/>
        <v>0.90769801609074219</v>
      </c>
      <c r="H17" s="17">
        <f t="shared" si="5"/>
        <v>0.15991536444554352</v>
      </c>
      <c r="I17" s="17">
        <f t="shared" si="6"/>
        <v>0.20269721612276731</v>
      </c>
      <c r="J17" s="17">
        <f t="shared" si="7"/>
        <v>6.5695488751747035</v>
      </c>
      <c r="K17" s="17">
        <f t="shared" si="8"/>
        <v>0.50704522543297514</v>
      </c>
      <c r="L17" s="17">
        <f t="shared" si="9"/>
        <v>1.4025007456442531</v>
      </c>
      <c r="M17" s="17">
        <f t="shared" si="10"/>
        <v>0</v>
      </c>
      <c r="N17" s="17">
        <f t="shared" si="11"/>
        <v>1.1310489884227848</v>
      </c>
      <c r="O17" s="23">
        <f t="shared" si="12"/>
        <v>0.21379578341759281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3.3325961871125069E-2</v>
      </c>
      <c r="D21" s="17">
        <f t="shared" si="1"/>
        <v>0</v>
      </c>
      <c r="E21" s="17">
        <f t="shared" si="2"/>
        <v>3.3212992508850063E-2</v>
      </c>
      <c r="F21" s="17">
        <f t="shared" si="3"/>
        <v>0.11172521923729453</v>
      </c>
      <c r="G21" s="17">
        <f t="shared" si="4"/>
        <v>0</v>
      </c>
      <c r="H21" s="17">
        <f t="shared" si="5"/>
        <v>0.1066583158705238</v>
      </c>
      <c r="I21" s="17">
        <f t="shared" si="6"/>
        <v>3.6975226394841548E-2</v>
      </c>
      <c r="J21" s="17">
        <f t="shared" si="7"/>
        <v>0</v>
      </c>
      <c r="K21" s="17">
        <f t="shared" si="8"/>
        <v>3.520773797989394E-2</v>
      </c>
      <c r="L21" s="17">
        <f t="shared" si="9"/>
        <v>0.10233342036711042</v>
      </c>
      <c r="M21" s="17">
        <f t="shared" si="10"/>
        <v>0</v>
      </c>
      <c r="N21" s="17">
        <f t="shared" si="11"/>
        <v>8.252695190896002E-2</v>
      </c>
      <c r="O21" s="23">
        <f t="shared" si="12"/>
        <v>3.5611489027343367E-2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0.19247231134823511</v>
      </c>
      <c r="D25" s="17">
        <f t="shared" ref="D25:O25" si="13">SUM(D15:D24)</f>
        <v>0.90835097901892004</v>
      </c>
      <c r="E25" s="17">
        <f t="shared" si="13"/>
        <v>0.1948990186962713</v>
      </c>
      <c r="F25" s="17">
        <f t="shared" si="13"/>
        <v>0.23611646721513269</v>
      </c>
      <c r="G25" s="17">
        <f t="shared" si="13"/>
        <v>0.90769801609074219</v>
      </c>
      <c r="H25" s="17">
        <f t="shared" si="13"/>
        <v>0.26657368031606732</v>
      </c>
      <c r="I25" s="17">
        <f t="shared" si="13"/>
        <v>0.23967244251760886</v>
      </c>
      <c r="J25" s="17">
        <f t="shared" si="13"/>
        <v>6.5695488751747035</v>
      </c>
      <c r="K25" s="17">
        <f t="shared" si="13"/>
        <v>0.5422529634128691</v>
      </c>
      <c r="L25" s="17">
        <f t="shared" si="13"/>
        <v>1.5048341660113635</v>
      </c>
      <c r="M25" s="17">
        <f t="shared" si="13"/>
        <v>0</v>
      </c>
      <c r="N25" s="17">
        <f t="shared" si="13"/>
        <v>1.2135759403317448</v>
      </c>
      <c r="O25" s="17">
        <f t="shared" si="13"/>
        <v>0.24940727244493618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2.9266917997497046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0.13990161398718179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2.037224869931429E-2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1.1893591479918498E-2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1.1853274220664536E-2</v>
      </c>
      <c r="F31" s="17">
        <f>(SUMIFS(TARIMSALAG2,KAYNAK,A31,SEBEP,B31,SÜRE,"Uzun",BİLDİRİM,"Bildirimli",İL,$B$10,İLÇE,$B$11)/VLOOKUP($B$11,ABONE2,6,FALSE))</f>
        <v>3.6267736113141458E-3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3.4622940824563611E-3</v>
      </c>
      <c r="I31" s="17">
        <f>(SUMIFS(TICARETHANEAG2,KAYNAK,A31,SEBEP,B31,SÜRE,"Uzun",BİLDİRİM,"Bildirimli",İL,$B$10,İLÇE,$B$11)/VLOOKUP($B$11,ABONE2,9,FALSE))</f>
        <v>0.11994055086492771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0.11420715705490983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2.6505062520157781E-2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1.1893591479918498E-2</v>
      </c>
      <c r="D33" s="17">
        <f t="shared" ref="D33:O33" si="14">SUM(D28:D32)</f>
        <v>0</v>
      </c>
      <c r="E33" s="17">
        <f t="shared" si="14"/>
        <v>1.1853274220664536E-2</v>
      </c>
      <c r="F33" s="17">
        <f t="shared" si="14"/>
        <v>3.6267736113141458E-3</v>
      </c>
      <c r="G33" s="17">
        <f t="shared" si="14"/>
        <v>0</v>
      </c>
      <c r="H33" s="17">
        <f t="shared" si="14"/>
        <v>3.4622940824563611E-3</v>
      </c>
      <c r="I33" s="17">
        <f t="shared" si="14"/>
        <v>0.11994055086492771</v>
      </c>
      <c r="J33" s="17">
        <f t="shared" si="14"/>
        <v>2.9266917997497046</v>
      </c>
      <c r="K33" s="17">
        <f t="shared" si="14"/>
        <v>0.25410877104209162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4.687731121947207E-2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0.2731054440111419</v>
      </c>
      <c r="D17" s="17">
        <f t="shared" si="1"/>
        <v>1.7348023775228028</v>
      </c>
      <c r="E17" s="17">
        <f t="shared" si="2"/>
        <v>0.27544838637097574</v>
      </c>
      <c r="F17" s="17">
        <f t="shared" si="3"/>
        <v>1.0628991990786103</v>
      </c>
      <c r="G17" s="17">
        <f t="shared" si="4"/>
        <v>15.835334563217636</v>
      </c>
      <c r="H17" s="17">
        <f t="shared" si="5"/>
        <v>2.8418701638273478</v>
      </c>
      <c r="I17" s="17">
        <f t="shared" si="6"/>
        <v>0.61107876125139526</v>
      </c>
      <c r="J17" s="17">
        <f t="shared" si="7"/>
        <v>8.0720618728522027</v>
      </c>
      <c r="K17" s="17">
        <f t="shared" si="8"/>
        <v>0.91345015820252862</v>
      </c>
      <c r="L17" s="17">
        <f t="shared" si="9"/>
        <v>10.210562750518656</v>
      </c>
      <c r="M17" s="17">
        <f t="shared" si="10"/>
        <v>27.716691646558431</v>
      </c>
      <c r="N17" s="17">
        <f t="shared" si="11"/>
        <v>14.855045927019004</v>
      </c>
      <c r="O17" s="23">
        <f t="shared" si="12"/>
        <v>0.57886241088081736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1.4949314323088176E-3</v>
      </c>
      <c r="D20" s="17">
        <f t="shared" si="1"/>
        <v>1.406399491046439E-3</v>
      </c>
      <c r="E20" s="17">
        <f t="shared" si="2"/>
        <v>1.4947895251660806E-3</v>
      </c>
      <c r="F20" s="17">
        <f t="shared" si="3"/>
        <v>6.5183345088295555E-3</v>
      </c>
      <c r="G20" s="17">
        <f t="shared" si="4"/>
        <v>8.895619082391882E-3</v>
      </c>
      <c r="H20" s="17">
        <f t="shared" si="5"/>
        <v>6.8046190737685837E-3</v>
      </c>
      <c r="I20" s="17">
        <f t="shared" si="6"/>
        <v>1.7836194246840049E-3</v>
      </c>
      <c r="J20" s="17">
        <f t="shared" si="7"/>
        <v>1.6034909483183864E-2</v>
      </c>
      <c r="K20" s="17">
        <f t="shared" si="8"/>
        <v>2.3611817135791792E-3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1.9263392509877083E-3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2.2500643254178998E-2</v>
      </c>
      <c r="D21" s="17">
        <f t="shared" si="1"/>
        <v>0</v>
      </c>
      <c r="E21" s="17">
        <f t="shared" si="2"/>
        <v>2.2464577152516547E-2</v>
      </c>
      <c r="F21" s="17">
        <f t="shared" si="3"/>
        <v>4.1218181544004306E-2</v>
      </c>
      <c r="G21" s="17">
        <f t="shared" si="4"/>
        <v>0</v>
      </c>
      <c r="H21" s="17">
        <f t="shared" si="5"/>
        <v>3.6254480814974274E-2</v>
      </c>
      <c r="I21" s="17">
        <f t="shared" si="6"/>
        <v>3.6828721234844396E-2</v>
      </c>
      <c r="J21" s="17">
        <f t="shared" si="7"/>
        <v>0</v>
      </c>
      <c r="K21" s="17">
        <f t="shared" si="8"/>
        <v>3.533616298600064E-2</v>
      </c>
      <c r="L21" s="17">
        <f t="shared" si="9"/>
        <v>6.4368164800721814E-2</v>
      </c>
      <c r="M21" s="17">
        <f t="shared" si="10"/>
        <v>0</v>
      </c>
      <c r="N21" s="17">
        <f t="shared" si="11"/>
        <v>4.7290896588285412E-2</v>
      </c>
      <c r="O21" s="23">
        <f t="shared" si="12"/>
        <v>2.539220619847897E-2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2.7064895225900729E-4</v>
      </c>
      <c r="D22" s="17">
        <f t="shared" si="1"/>
        <v>0</v>
      </c>
      <c r="E22" s="17">
        <f t="shared" si="2"/>
        <v>2.7021513121146029E-4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1.2378936164165435E-5</v>
      </c>
      <c r="J22" s="17">
        <f t="shared" si="7"/>
        <v>0</v>
      </c>
      <c r="K22" s="17">
        <f t="shared" si="8"/>
        <v>1.1877254795270806E-5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2.1271773025037936E-4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0.29737166764988876</v>
      </c>
      <c r="D25" s="17">
        <f t="shared" ref="D25:O25" si="13">SUM(D15:D24)</f>
        <v>1.7362087770138492</v>
      </c>
      <c r="E25" s="17">
        <f t="shared" si="13"/>
        <v>0.2996779681798698</v>
      </c>
      <c r="F25" s="17">
        <f t="shared" si="13"/>
        <v>1.1106357151314441</v>
      </c>
      <c r="G25" s="17">
        <f t="shared" si="13"/>
        <v>15.844230182300027</v>
      </c>
      <c r="H25" s="17">
        <f t="shared" si="13"/>
        <v>2.8849292637160904</v>
      </c>
      <c r="I25" s="17">
        <f t="shared" si="13"/>
        <v>0.64970348084708773</v>
      </c>
      <c r="J25" s="17">
        <f t="shared" si="13"/>
        <v>8.088096782335386</v>
      </c>
      <c r="K25" s="17">
        <f t="shared" si="13"/>
        <v>0.9511593801569036</v>
      </c>
      <c r="L25" s="17">
        <f t="shared" si="13"/>
        <v>10.274930915319379</v>
      </c>
      <c r="M25" s="17">
        <f t="shared" si="13"/>
        <v>27.716691646558431</v>
      </c>
      <c r="N25" s="17">
        <f t="shared" si="13"/>
        <v>14.902336823607289</v>
      </c>
      <c r="O25" s="17">
        <f t="shared" si="13"/>
        <v>0.60639367406053435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3.1071456841921696E-2</v>
      </c>
      <c r="D29" s="17">
        <f>(SUMIFS(MESKENOG2,KAYNAK,A29,SEBEP,B29,SÜRE,"Uzun",BİLDİRİM,"Bildirimli",İL,$B$10,İLÇE,$B$11)/VLOOKUP($B$11,ABONE2,4,FALSE))</f>
        <v>0.25123570573335535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3.1424356360982376E-2</v>
      </c>
      <c r="F29" s="17">
        <f>(SUMIFS(TARIMSALAG2,KAYNAK,A29,SEBEP,B29,SÜRE,"Uzun",BİLDİRİM,"Bildirimli",İL,$B$10,İLÇE,$B$11)/VLOOKUP($B$11,ABONE2,6,FALSE))</f>
        <v>0.41075472361456622</v>
      </c>
      <c r="G29" s="17">
        <f>(SUMIFS(TARIMSALOG2,KAYNAK,A29,SEBEP,B29,SÜRE,"Uzun",BİLDİRİM,"Bildirimli",İL,$B$10,İLÇE,$B$11)/VLOOKUP($B$11,ABONE2,7,FALSE))</f>
        <v>11.323466528584619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1.7249183648270165</v>
      </c>
      <c r="I29" s="17">
        <f>(SUMIFS(TICARETHANEAG2,KAYNAK,A29,SEBEP,B29,SÜRE,"Uzun",BİLDİRİM,"Bildirimli",İL,$B$10,İLÇE,$B$11)/VLOOKUP($B$11,ABONE2,9,FALSE))</f>
        <v>5.734211005302238E-2</v>
      </c>
      <c r="J29" s="17">
        <f>(SUMIFS(TICARETHANEOG2,KAYNAK,A29,SEBEP,B29,SÜRE,"Uzun",BİLDİRİM,"Bildirimli",İL,$B$10,İLÇE,$B$11)/VLOOKUP($B$11,ABONE2,10,FALSE))</f>
        <v>2.0300263390337703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0.13728911933292928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40.135461463837018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10.648183653671046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0.18525665326542459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8.2203209472552581E-4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8.2071446603539219E-4</v>
      </c>
      <c r="F31" s="17">
        <f>(SUMIFS(TARIMSALAG2,KAYNAK,A31,SEBEP,B31,SÜRE,"Uzun",BİLDİRİM,"Bildirimli",İL,$B$10,İLÇE,$B$11)/VLOOKUP($B$11,ABONE2,6,FALSE))</f>
        <v>4.0894116689923826E-4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3.5969441480511509E-4</v>
      </c>
      <c r="I31" s="17">
        <f>(SUMIFS(TICARETHANEAG2,KAYNAK,A31,SEBEP,B31,SÜRE,"Uzun",BİLDİRİM,"Bildirimli",İL,$B$10,İLÇE,$B$11)/VLOOKUP($B$11,ABONE2,9,FALSE))</f>
        <v>3.0628954707736912E-3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2.9387654508607483E-3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1.1294480180882231E-3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3.1893488936647223E-2</v>
      </c>
      <c r="D33" s="17">
        <f t="shared" ref="D33:O33" si="14">SUM(D28:D32)</f>
        <v>0.25123570573335535</v>
      </c>
      <c r="E33" s="17">
        <f t="shared" si="14"/>
        <v>3.2245070827017767E-2</v>
      </c>
      <c r="F33" s="17">
        <f t="shared" si="14"/>
        <v>0.41116366478146543</v>
      </c>
      <c r="G33" s="17">
        <f t="shared" si="14"/>
        <v>11.323466528584619</v>
      </c>
      <c r="H33" s="17">
        <f t="shared" si="14"/>
        <v>1.7252780592418218</v>
      </c>
      <c r="I33" s="17">
        <f t="shared" si="14"/>
        <v>6.0405005523796074E-2</v>
      </c>
      <c r="J33" s="17">
        <f t="shared" si="14"/>
        <v>2.0300263390337703</v>
      </c>
      <c r="K33" s="17">
        <f t="shared" si="14"/>
        <v>0.14022788478379003</v>
      </c>
      <c r="L33" s="17">
        <f t="shared" si="14"/>
        <v>0</v>
      </c>
      <c r="M33" s="17">
        <f t="shared" si="14"/>
        <v>40.135461463837018</v>
      </c>
      <c r="N33" s="17">
        <f t="shared" si="14"/>
        <v>10.648183653671046</v>
      </c>
      <c r="O33" s="17">
        <f t="shared" si="14"/>
        <v>0.18638610128351282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0.16703731370473182</v>
      </c>
      <c r="D17" s="17">
        <f t="shared" si="1"/>
        <v>1.8882219206250748</v>
      </c>
      <c r="E17" s="17">
        <f t="shared" si="2"/>
        <v>0.17545930054670483</v>
      </c>
      <c r="F17" s="17">
        <f t="shared" si="3"/>
        <v>0.17577857667459226</v>
      </c>
      <c r="G17" s="17">
        <f t="shared" si="4"/>
        <v>7.649061412480938</v>
      </c>
      <c r="H17" s="17">
        <f t="shared" si="5"/>
        <v>2.0867550095748451</v>
      </c>
      <c r="I17" s="17">
        <f t="shared" si="6"/>
        <v>0.37345675506087672</v>
      </c>
      <c r="J17" s="17">
        <f t="shared" si="7"/>
        <v>9.802185574669009</v>
      </c>
      <c r="K17" s="17">
        <f t="shared" si="8"/>
        <v>0.98190831385090316</v>
      </c>
      <c r="L17" s="17">
        <f t="shared" si="9"/>
        <v>0.12341985278171767</v>
      </c>
      <c r="M17" s="17">
        <f t="shared" si="10"/>
        <v>8.8499567643986747</v>
      </c>
      <c r="N17" s="17">
        <f t="shared" si="11"/>
        <v>7.8027723350046392</v>
      </c>
      <c r="O17" s="23">
        <f t="shared" si="12"/>
        <v>0.32057610641727408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6.0405032516847812E-2</v>
      </c>
      <c r="D21" s="17">
        <f t="shared" si="1"/>
        <v>0</v>
      </c>
      <c r="E21" s="17">
        <f t="shared" si="2"/>
        <v>6.0109462601220867E-2</v>
      </c>
      <c r="F21" s="17">
        <f t="shared" si="3"/>
        <v>3.385952112431407E-2</v>
      </c>
      <c r="G21" s="17">
        <f t="shared" si="4"/>
        <v>9.2575558181053532E-3</v>
      </c>
      <c r="H21" s="17">
        <f t="shared" si="5"/>
        <v>2.756860762135659E-2</v>
      </c>
      <c r="I21" s="17">
        <f t="shared" si="6"/>
        <v>0.11105957476292465</v>
      </c>
      <c r="J21" s="17">
        <f t="shared" si="7"/>
        <v>0</v>
      </c>
      <c r="K21" s="17">
        <f t="shared" si="8"/>
        <v>0.10389271561617199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6.5615603398412062E-2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1.012413436404941E-7</v>
      </c>
      <c r="D22" s="17">
        <f t="shared" si="1"/>
        <v>0</v>
      </c>
      <c r="E22" s="17">
        <f t="shared" si="2"/>
        <v>1.0074595618433416E-7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8.5327769931867933E-8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0.22744244746292328</v>
      </c>
      <c r="D25" s="17">
        <f t="shared" ref="D25:O25" si="13">SUM(D15:D24)</f>
        <v>1.8882219206250748</v>
      </c>
      <c r="E25" s="17">
        <f t="shared" si="13"/>
        <v>0.23556886389388187</v>
      </c>
      <c r="F25" s="17">
        <f t="shared" si="13"/>
        <v>0.20963809779890633</v>
      </c>
      <c r="G25" s="17">
        <f t="shared" si="13"/>
        <v>7.6583189682990431</v>
      </c>
      <c r="H25" s="17">
        <f t="shared" si="13"/>
        <v>2.1143236171962014</v>
      </c>
      <c r="I25" s="17">
        <f t="shared" si="13"/>
        <v>0.48451632982380138</v>
      </c>
      <c r="J25" s="17">
        <f t="shared" si="13"/>
        <v>9.802185574669009</v>
      </c>
      <c r="K25" s="17">
        <f t="shared" si="13"/>
        <v>1.0858010294670752</v>
      </c>
      <c r="L25" s="17">
        <f t="shared" si="13"/>
        <v>0.12341985278171767</v>
      </c>
      <c r="M25" s="17">
        <f t="shared" si="13"/>
        <v>8.8499567643986747</v>
      </c>
      <c r="N25" s="17">
        <f t="shared" si="13"/>
        <v>7.8027723350046392</v>
      </c>
      <c r="O25" s="17">
        <f t="shared" si="13"/>
        <v>0.38619179514345603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2.5807135683097681E-2</v>
      </c>
      <c r="D29" s="17">
        <f>(SUMIFS(MESKENOG2,KAYNAK,A29,SEBEP,B29,SÜRE,"Uzun",BİLDİRİM,"Bildirimli",İL,$B$10,İLÇE,$B$11)/VLOOKUP($B$11,ABONE2,4,FALSE))</f>
        <v>0.14127862870847677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2.6372153166389481E-2</v>
      </c>
      <c r="F29" s="17">
        <f>(SUMIFS(TARIMSALAG2,KAYNAK,A29,SEBEP,B29,SÜRE,"Uzun",BİLDİRİM,"Bildirimli",İL,$B$10,İLÇE,$B$11)/VLOOKUP($B$11,ABONE2,6,FALSE))</f>
        <v>1.1437146355190186E-3</v>
      </c>
      <c r="G29" s="17">
        <f>(SUMIFS(TARIMSALOG2,KAYNAK,A29,SEBEP,B29,SÜRE,"Uzun",BİLDİRİM,"Bildirimli",İL,$B$10,İLÇE,$B$11)/VLOOKUP($B$11,ABONE2,7,FALSE))</f>
        <v>7.7630141977111409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1.9859142491206094</v>
      </c>
      <c r="I29" s="17">
        <f>(SUMIFS(TICARETHANEAG2,KAYNAK,A29,SEBEP,B29,SÜRE,"Uzun",BİLDİRİM,"Bildirimli",İL,$B$10,İLÇE,$B$11)/VLOOKUP($B$11,ABONE2,9,FALSE))</f>
        <v>7.2414389463814066E-2</v>
      </c>
      <c r="J29" s="17">
        <f>(SUMIFS(TICARETHANEOG2,KAYNAK,A29,SEBEP,B29,SÜRE,"Uzun",BİLDİRİM,"Bildirimli",İL,$B$10,İLÇE,$B$11)/VLOOKUP($B$11,ABONE2,10,FALSE))</f>
        <v>5.9511052903003536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0.45177609459846191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10.159636230521601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8.9404798828590089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0.12079011948286918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3.7606552565415154E-2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3.7422538666148072E-2</v>
      </c>
      <c r="F31" s="17">
        <f>(SUMIFS(TARIMSALAG2,KAYNAK,A31,SEBEP,B31,SÜRE,"Uzun",BİLDİRİM,"Bildirimli",İL,$B$10,İLÇE,$B$11)/VLOOKUP($B$11,ABONE2,6,FALSE))</f>
        <v>0.11835158815735429</v>
      </c>
      <c r="G31" s="17">
        <f>(SUMIFS(TARIMSALOG2,KAYNAK,A31,SEBEP,B31,SÜRE,"Uzun",BİLDİRİM,"Bildirimli",İL,$B$10,İLÇE,$B$11)/VLOOKUP($B$11,ABONE2,7,FALSE))</f>
        <v>0.16075767950619987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0.12919515489495864</v>
      </c>
      <c r="I31" s="17">
        <f>(SUMIFS(TICARETHANEAG2,KAYNAK,A31,SEBEP,B31,SÜRE,"Uzun",BİLDİRİM,"Bildirimli",İL,$B$10,İLÇE,$B$11)/VLOOKUP($B$11,ABONE2,9,FALSE))</f>
        <v>3.9049307308709737E-2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3.6529390535597714E-2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3.8601227024194273E-2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6.3413688248512831E-2</v>
      </c>
      <c r="D33" s="17">
        <f t="shared" ref="D33:O33" si="14">SUM(D28:D32)</f>
        <v>0.14127862870847677</v>
      </c>
      <c r="E33" s="17">
        <f t="shared" si="14"/>
        <v>6.3794691832537553E-2</v>
      </c>
      <c r="F33" s="17">
        <f t="shared" si="14"/>
        <v>0.11949530279287331</v>
      </c>
      <c r="G33" s="17">
        <f t="shared" si="14"/>
        <v>7.9237718772173409</v>
      </c>
      <c r="H33" s="17">
        <f t="shared" si="14"/>
        <v>2.115109404015568</v>
      </c>
      <c r="I33" s="17">
        <f t="shared" si="14"/>
        <v>0.1114636967725238</v>
      </c>
      <c r="J33" s="17">
        <f t="shared" si="14"/>
        <v>5.9511052903003536</v>
      </c>
      <c r="K33" s="17">
        <f t="shared" si="14"/>
        <v>0.48830548513405964</v>
      </c>
      <c r="L33" s="17">
        <f t="shared" si="14"/>
        <v>0</v>
      </c>
      <c r="M33" s="17">
        <f t="shared" si="14"/>
        <v>10.159636230521601</v>
      </c>
      <c r="N33" s="17">
        <f t="shared" si="14"/>
        <v>8.9404798828590089</v>
      </c>
      <c r="O33" s="17">
        <f t="shared" si="14"/>
        <v>0.15939134650706344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4.2863151053202972E-2</v>
      </c>
      <c r="D17" s="17">
        <f t="shared" si="1"/>
        <v>1.215002012713019</v>
      </c>
      <c r="E17" s="17">
        <f t="shared" si="2"/>
        <v>4.3058377379262228E-2</v>
      </c>
      <c r="F17" s="17">
        <f t="shared" si="3"/>
        <v>0.13520122789294056</v>
      </c>
      <c r="G17" s="17">
        <f t="shared" si="4"/>
        <v>0.20338072925028799</v>
      </c>
      <c r="H17" s="17">
        <f t="shared" si="5"/>
        <v>0.14029424407939453</v>
      </c>
      <c r="I17" s="17">
        <f t="shared" si="6"/>
        <v>6.6799616666986847E-2</v>
      </c>
      <c r="J17" s="17">
        <f t="shared" si="7"/>
        <v>1.0149080263254067</v>
      </c>
      <c r="K17" s="17">
        <f t="shared" si="8"/>
        <v>0.10338769287863729</v>
      </c>
      <c r="L17" s="17">
        <f t="shared" si="9"/>
        <v>0</v>
      </c>
      <c r="M17" s="17">
        <f t="shared" si="10"/>
        <v>1.2914120278064545</v>
      </c>
      <c r="N17" s="17">
        <f t="shared" si="11"/>
        <v>1.1394812010056952</v>
      </c>
      <c r="O17" s="23">
        <f t="shared" si="12"/>
        <v>6.4039406479810282E-2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4.3956528061130529E-3</v>
      </c>
      <c r="D21" s="17">
        <f t="shared" si="1"/>
        <v>0</v>
      </c>
      <c r="E21" s="17">
        <f t="shared" si="2"/>
        <v>4.3949206853925145E-3</v>
      </c>
      <c r="F21" s="17">
        <f t="shared" si="3"/>
        <v>5.0754288129422342E-2</v>
      </c>
      <c r="G21" s="17">
        <f t="shared" si="4"/>
        <v>0</v>
      </c>
      <c r="H21" s="17">
        <f t="shared" si="5"/>
        <v>4.6962937271335721E-2</v>
      </c>
      <c r="I21" s="17">
        <f t="shared" si="6"/>
        <v>9.9487285769406623E-3</v>
      </c>
      <c r="J21" s="17">
        <f t="shared" si="7"/>
        <v>8.41863792077918E-3</v>
      </c>
      <c r="K21" s="17">
        <f t="shared" si="8"/>
        <v>9.8896814543035574E-3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1.000315429002541E-2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2.7728439924826898E-4</v>
      </c>
      <c r="D22" s="17">
        <f t="shared" si="1"/>
        <v>0</v>
      </c>
      <c r="E22" s="17">
        <f t="shared" si="2"/>
        <v>2.7723821597057944E-4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4.6322712610363101E-3</v>
      </c>
      <c r="J22" s="17">
        <f t="shared" si="7"/>
        <v>0</v>
      </c>
      <c r="K22" s="17">
        <f t="shared" si="8"/>
        <v>4.4535091150567216E-3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8.5860014945945582E-4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4.7536088258564292E-2</v>
      </c>
      <c r="D25" s="17">
        <f t="shared" ref="D25:O25" si="13">SUM(D15:D24)</f>
        <v>1.215002012713019</v>
      </c>
      <c r="E25" s="17">
        <f t="shared" si="13"/>
        <v>4.7730536280625326E-2</v>
      </c>
      <c r="F25" s="17">
        <f t="shared" si="13"/>
        <v>0.1859555160223629</v>
      </c>
      <c r="G25" s="17">
        <f t="shared" si="13"/>
        <v>0.20338072925028799</v>
      </c>
      <c r="H25" s="17">
        <f t="shared" si="13"/>
        <v>0.18725718135073025</v>
      </c>
      <c r="I25" s="17">
        <f t="shared" si="13"/>
        <v>8.1380616504963824E-2</v>
      </c>
      <c r="J25" s="17">
        <f t="shared" si="13"/>
        <v>1.0233266642461858</v>
      </c>
      <c r="K25" s="17">
        <f t="shared" si="13"/>
        <v>0.11773088344799758</v>
      </c>
      <c r="L25" s="17">
        <f t="shared" si="13"/>
        <v>0</v>
      </c>
      <c r="M25" s="17">
        <f t="shared" si="13"/>
        <v>1.2914120278064545</v>
      </c>
      <c r="N25" s="17">
        <f t="shared" si="13"/>
        <v>1.1394812010056952</v>
      </c>
      <c r="O25" s="17">
        <f t="shared" si="13"/>
        <v>7.4901160919295148E-2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6.0956259653107532E-2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6.0946107044904149E-2</v>
      </c>
      <c r="F29" s="17">
        <f>(SUMIFS(TARIMSALAG2,KAYNAK,A29,SEBEP,B29,SÜRE,"Uzun",BİLDİRİM,"Bildirimli",İL,$B$10,İLÇE,$B$11)/VLOOKUP($B$11,ABONE2,6,FALSE))</f>
        <v>0.38746432976328582</v>
      </c>
      <c r="G29" s="17">
        <f>(SUMIFS(TARIMSALOG2,KAYNAK,A29,SEBEP,B29,SÜRE,"Uzun",BİLDİRİM,"Bildirimli",İL,$B$10,İLÇE,$B$11)/VLOOKUP($B$11,ABONE2,7,FALSE))</f>
        <v>0.27238305038860633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0.37886774564423936</v>
      </c>
      <c r="I29" s="17">
        <f>(SUMIFS(TICARETHANEAG2,KAYNAK,A29,SEBEP,B29,SÜRE,"Uzun",BİLDİRİM,"Bildirimli",İL,$B$10,İLÇE,$B$11)/VLOOKUP($B$11,ABONE2,9,FALSE))</f>
        <v>0.23349915693600615</v>
      </c>
      <c r="J29" s="17">
        <f>(SUMIFS(TICARETHANEOG2,KAYNAK,A29,SEBEP,B29,SÜRE,"Uzun",BİLDİRİM,"Bildirimli",İL,$B$10,İLÇE,$B$11)/VLOOKUP($B$11,ABONE2,10,FALSE))</f>
        <v>4.2446873532779161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0.38829333229819396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100.76303750923327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88.908562508147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0.23787607989559428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6.0956259653107532E-2</v>
      </c>
      <c r="D33" s="17">
        <f t="shared" ref="D33:O33" si="14">SUM(D28:D32)</f>
        <v>0</v>
      </c>
      <c r="E33" s="17">
        <f t="shared" si="14"/>
        <v>6.0946107044904149E-2</v>
      </c>
      <c r="F33" s="17">
        <f t="shared" si="14"/>
        <v>0.38746432976328582</v>
      </c>
      <c r="G33" s="17">
        <f t="shared" si="14"/>
        <v>0.27238305038860633</v>
      </c>
      <c r="H33" s="17">
        <f t="shared" si="14"/>
        <v>0.37886774564423936</v>
      </c>
      <c r="I33" s="17">
        <f t="shared" si="14"/>
        <v>0.23349915693600615</v>
      </c>
      <c r="J33" s="17">
        <f t="shared" si="14"/>
        <v>4.2446873532779161</v>
      </c>
      <c r="K33" s="17">
        <f t="shared" si="14"/>
        <v>0.38829333229819396</v>
      </c>
      <c r="L33" s="17">
        <f t="shared" si="14"/>
        <v>0</v>
      </c>
      <c r="M33" s="17">
        <f t="shared" si="14"/>
        <v>100.76303750923327</v>
      </c>
      <c r="N33" s="17">
        <f t="shared" si="14"/>
        <v>88.908562508147</v>
      </c>
      <c r="O33" s="17">
        <f t="shared" si="14"/>
        <v>0.23787607989559428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9.6683584970471942E-2</v>
      </c>
      <c r="D17" s="17">
        <f t="shared" si="1"/>
        <v>0.79282372092666342</v>
      </c>
      <c r="E17" s="17">
        <f t="shared" si="2"/>
        <v>9.7246198226902059E-2</v>
      </c>
      <c r="F17" s="17">
        <f t="shared" si="3"/>
        <v>0.70897084639526542</v>
      </c>
      <c r="G17" s="17">
        <f t="shared" si="4"/>
        <v>3.075469889544665</v>
      </c>
      <c r="H17" s="17">
        <f t="shared" si="5"/>
        <v>1.3359919603921151</v>
      </c>
      <c r="I17" s="17">
        <f t="shared" si="6"/>
        <v>0.16769312093489672</v>
      </c>
      <c r="J17" s="17">
        <f t="shared" si="7"/>
        <v>5.4832476318318975</v>
      </c>
      <c r="K17" s="17">
        <f t="shared" si="8"/>
        <v>0.4485020172820095</v>
      </c>
      <c r="L17" s="17">
        <f t="shared" si="9"/>
        <v>5.0017178338856816</v>
      </c>
      <c r="M17" s="17">
        <f t="shared" si="10"/>
        <v>16.745275171261262</v>
      </c>
      <c r="N17" s="17">
        <f t="shared" si="11"/>
        <v>15.107727335372237</v>
      </c>
      <c r="O17" s="23">
        <f t="shared" si="12"/>
        <v>0.2702179007737312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4.6112390491471283E-2</v>
      </c>
      <c r="D18" s="17">
        <f t="shared" si="1"/>
        <v>0.54555345855005044</v>
      </c>
      <c r="E18" s="17">
        <f t="shared" si="2"/>
        <v>4.651603359604449E-2</v>
      </c>
      <c r="F18" s="17">
        <f t="shared" si="3"/>
        <v>0.14639958922337731</v>
      </c>
      <c r="G18" s="17">
        <f t="shared" si="4"/>
        <v>0.30529324262756985</v>
      </c>
      <c r="H18" s="17">
        <f t="shared" si="5"/>
        <v>0.18849961704841978</v>
      </c>
      <c r="I18" s="17">
        <f t="shared" si="6"/>
        <v>5.9891415310799979E-2</v>
      </c>
      <c r="J18" s="17">
        <f t="shared" si="7"/>
        <v>0.25376993543064219</v>
      </c>
      <c r="K18" s="17">
        <f t="shared" si="8"/>
        <v>7.0133585370133478E-2</v>
      </c>
      <c r="L18" s="17">
        <f t="shared" si="9"/>
        <v>0.16903018264428751</v>
      </c>
      <c r="M18" s="17">
        <f t="shared" si="10"/>
        <v>3.301136235199821</v>
      </c>
      <c r="N18" s="17">
        <f t="shared" si="11"/>
        <v>2.8643883792657827</v>
      </c>
      <c r="O18" s="23">
        <f t="shared" si="12"/>
        <v>6.8922894068257051E-2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1.8947592547409492E-2</v>
      </c>
      <c r="D21" s="17">
        <f t="shared" si="1"/>
        <v>0</v>
      </c>
      <c r="E21" s="17">
        <f t="shared" si="2"/>
        <v>1.8932279299122255E-2</v>
      </c>
      <c r="F21" s="17">
        <f t="shared" si="3"/>
        <v>4.1959203676480428E-2</v>
      </c>
      <c r="G21" s="17">
        <f t="shared" si="4"/>
        <v>2.288813967360824E-3</v>
      </c>
      <c r="H21" s="17">
        <f t="shared" si="5"/>
        <v>3.144824571936327E-2</v>
      </c>
      <c r="I21" s="17">
        <f t="shared" si="6"/>
        <v>3.0297199077333057E-2</v>
      </c>
      <c r="J21" s="17">
        <f t="shared" si="7"/>
        <v>0</v>
      </c>
      <c r="K21" s="17">
        <f t="shared" si="8"/>
        <v>2.8696665583061921E-2</v>
      </c>
      <c r="L21" s="17">
        <f t="shared" si="9"/>
        <v>0.29425525991526541</v>
      </c>
      <c r="M21" s="17">
        <f t="shared" si="10"/>
        <v>0</v>
      </c>
      <c r="N21" s="17">
        <f t="shared" si="11"/>
        <v>4.1031609948343782E-2</v>
      </c>
      <c r="O21" s="23">
        <f t="shared" si="12"/>
        <v>2.1085589848911474E-2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8.1483209405100736E-4</v>
      </c>
      <c r="D22" s="17">
        <f t="shared" si="1"/>
        <v>0</v>
      </c>
      <c r="E22" s="17">
        <f t="shared" si="2"/>
        <v>8.1417355518189282E-4</v>
      </c>
      <c r="F22" s="17">
        <f t="shared" si="3"/>
        <v>1.1552557210844293E-2</v>
      </c>
      <c r="G22" s="17">
        <f t="shared" si="4"/>
        <v>0</v>
      </c>
      <c r="H22" s="17">
        <f t="shared" si="5"/>
        <v>8.4916232489966603E-3</v>
      </c>
      <c r="I22" s="17">
        <f t="shared" si="6"/>
        <v>5.8490326260876918E-3</v>
      </c>
      <c r="J22" s="17">
        <f t="shared" si="7"/>
        <v>0</v>
      </c>
      <c r="K22" s="17">
        <f t="shared" si="8"/>
        <v>5.5400412700470645E-3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1.8536106559035297E-3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0.16255840010340372</v>
      </c>
      <c r="D25" s="17">
        <f t="shared" ref="D25:O25" si="13">SUM(D15:D24)</f>
        <v>1.3383771794767139</v>
      </c>
      <c r="E25" s="17">
        <f t="shared" si="13"/>
        <v>0.16350868467725072</v>
      </c>
      <c r="F25" s="17">
        <f t="shared" si="13"/>
        <v>0.90888219650596735</v>
      </c>
      <c r="G25" s="17">
        <f t="shared" si="13"/>
        <v>3.3830519461395956</v>
      </c>
      <c r="H25" s="17">
        <f t="shared" si="13"/>
        <v>1.5644314464088946</v>
      </c>
      <c r="I25" s="17">
        <f t="shared" si="13"/>
        <v>0.26373076794911748</v>
      </c>
      <c r="J25" s="17">
        <f t="shared" si="13"/>
        <v>5.7370175672625399</v>
      </c>
      <c r="K25" s="17">
        <f t="shared" si="13"/>
        <v>0.55287230950525201</v>
      </c>
      <c r="L25" s="17">
        <f t="shared" si="13"/>
        <v>5.4650032764452341</v>
      </c>
      <c r="M25" s="17">
        <f t="shared" si="13"/>
        <v>20.046411406461083</v>
      </c>
      <c r="N25" s="17">
        <f t="shared" si="13"/>
        <v>18.013147324586363</v>
      </c>
      <c r="O25" s="17">
        <f t="shared" si="13"/>
        <v>0.36207999534680319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1.0210921987893676E-4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1.0202669626373287E-4</v>
      </c>
      <c r="F28" s="17">
        <f>(SUMIFS(TARIMSALAG2,KAYNAK,A28,SEBEP,B28,SÜRE,"Uzun",BİLDİRİM,"Bildirimli",İL,$B$10,İLÇE,$B$11)/VLOOKUP($B$11,ABONE2,6,FALSE))</f>
        <v>0.15396795517761591</v>
      </c>
      <c r="G28" s="17">
        <f>(SUMIFS(TARIMSALOG2,KAYNAK,A28,SEBEP,B28,SÜRE,"Uzun",BİLDİRİM,"Bildirimli",İL,$B$10,İLÇE,$B$11)/VLOOKUP($B$11,ABONE2,7,FALSE))</f>
        <v>0.73379179860705135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0.30759649488968854</v>
      </c>
      <c r="I28" s="17">
        <f>(SUMIFS(TICARETHANEAG2,KAYNAK,A28,SEBEP,B28,SÜRE,"Uzun",BİLDİRİM,"Bildirimli",İL,$B$10,İLÇE,$B$11)/VLOOKUP($B$11,ABONE2,9,FALSE))</f>
        <v>1.467427771465599E-2</v>
      </c>
      <c r="J28" s="17">
        <f>(SUMIFS(TICARETHANEOG2,KAYNAK,A28,SEBEP,B28,SÜRE,"Uzun",BİLDİRİM,"Bildirimli",İL,$B$10,İLÇE,$B$11)/VLOOKUP($B$11,ABONE2,10,FALSE))</f>
        <v>0.54546870204491738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4.2714964002008027E-2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4.8258869121616792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4.1529544742108477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3.7673888115107045E-2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5.3472612386397285E-2</v>
      </c>
      <c r="D29" s="17">
        <f>(SUMIFS(MESKENOG2,KAYNAK,A29,SEBEP,B29,SÜRE,"Uzun",BİLDİRİM,"Bildirimli",İL,$B$10,İLÇE,$B$11)/VLOOKUP($B$11,ABONE2,4,FALSE))</f>
        <v>0.82125505343805572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5.4093126212678255E-2</v>
      </c>
      <c r="F29" s="17">
        <f>(SUMIFS(TARIMSALAG2,KAYNAK,A29,SEBEP,B29,SÜRE,"Uzun",BİLDİRİM,"Bildirimli",İL,$B$10,İLÇE,$B$11)/VLOOKUP($B$11,ABONE2,6,FALSE))</f>
        <v>0.21400168435655004</v>
      </c>
      <c r="G29" s="17">
        <f>(SUMIFS(TARIMSALOG2,KAYNAK,A29,SEBEP,B29,SÜRE,"Uzun",BİLDİRİM,"Bildirimli",İL,$B$10,İLÇE,$B$11)/VLOOKUP($B$11,ABONE2,7,FALSE))</f>
        <v>3.545967702104563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1.0968302873496132</v>
      </c>
      <c r="I29" s="17">
        <f>(SUMIFS(TICARETHANEAG2,KAYNAK,A29,SEBEP,B29,SÜRE,"Uzun",BİLDİRİM,"Bildirimli",İL,$B$10,İLÇE,$B$11)/VLOOKUP($B$11,ABONE2,9,FALSE))</f>
        <v>9.7513994947570376E-2</v>
      </c>
      <c r="J29" s="17">
        <f>(SUMIFS(TICARETHANEOG2,KAYNAK,A29,SEBEP,B29,SÜRE,"Uzun",BİLDİRİM,"Bildirimli",İL,$B$10,İLÇE,$B$11)/VLOOKUP($B$11,ABONE2,10,FALSE))</f>
        <v>3.3977008138672788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0.27185550841720613</v>
      </c>
      <c r="L29" s="17">
        <f>(SUMIFS(SANAYIAG2,KAYNAK,A29,SEBEP,B29,SÜRE,"Uzun",BİLDİRİM,"Bildirimli",İL,$B$10,İLÇE,$B$11)/VLOOKUP($B$11,ABONE2,12,FALSE))</f>
        <v>3.5996025245696446</v>
      </c>
      <c r="M29" s="17">
        <f>(SUMIFS(SANAYIOG2,KAYNAK,A29,SEBEP,B29,SÜRE,"Uzun",BİLDİRİM,"Bildirimli",İL,$B$10,İLÇE,$B$11)/VLOOKUP($B$11,ABONE2,13,FALSE))</f>
        <v>14.873583451308569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13.301514397779236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0.18966448948397305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5.3574721606276222E-2</v>
      </c>
      <c r="D33" s="17">
        <f t="shared" ref="D33:O33" si="14">SUM(D28:D32)</f>
        <v>0.82125505343805572</v>
      </c>
      <c r="E33" s="17">
        <f t="shared" si="14"/>
        <v>5.4195152908941988E-2</v>
      </c>
      <c r="F33" s="17">
        <f t="shared" si="14"/>
        <v>0.36796963953416595</v>
      </c>
      <c r="G33" s="17">
        <f t="shared" si="14"/>
        <v>4.2797595007116147</v>
      </c>
      <c r="H33" s="17">
        <f t="shared" si="14"/>
        <v>1.4044267822393017</v>
      </c>
      <c r="I33" s="17">
        <f t="shared" si="14"/>
        <v>0.11218827266222636</v>
      </c>
      <c r="J33" s="17">
        <f t="shared" si="14"/>
        <v>3.9431695159121962</v>
      </c>
      <c r="K33" s="17">
        <f t="shared" si="14"/>
        <v>0.31457047241921415</v>
      </c>
      <c r="L33" s="17">
        <f t="shared" si="14"/>
        <v>3.5996025245696446</v>
      </c>
      <c r="M33" s="17">
        <f t="shared" si="14"/>
        <v>19.699470363470247</v>
      </c>
      <c r="N33" s="17">
        <f t="shared" si="14"/>
        <v>17.454468871990084</v>
      </c>
      <c r="O33" s="17">
        <f t="shared" si="14"/>
        <v>0.2273383775990801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0.26425450782404253</v>
      </c>
      <c r="D17" s="17">
        <f t="shared" si="1"/>
        <v>2.3528082264838206</v>
      </c>
      <c r="E17" s="17">
        <f t="shared" si="2"/>
        <v>0.27759962914840791</v>
      </c>
      <c r="F17" s="17">
        <f t="shared" si="3"/>
        <v>0.65985570561071372</v>
      </c>
      <c r="G17" s="17">
        <f t="shared" si="4"/>
        <v>2.0515940940263455</v>
      </c>
      <c r="H17" s="17">
        <f t="shared" si="5"/>
        <v>0.96795046335157875</v>
      </c>
      <c r="I17" s="17">
        <f t="shared" si="6"/>
        <v>0.43119919793760053</v>
      </c>
      <c r="J17" s="17">
        <f t="shared" si="7"/>
        <v>4.1247799770483962</v>
      </c>
      <c r="K17" s="17">
        <f t="shared" si="8"/>
        <v>0.91094097519717876</v>
      </c>
      <c r="L17" s="17">
        <f t="shared" si="9"/>
        <v>4.5303815667187388</v>
      </c>
      <c r="M17" s="17">
        <f t="shared" si="10"/>
        <v>93.159059477825451</v>
      </c>
      <c r="N17" s="17">
        <f t="shared" si="11"/>
        <v>83.452109039942343</v>
      </c>
      <c r="O17" s="23">
        <f t="shared" si="12"/>
        <v>0.70041239388355059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3.2433096775919858E-4</v>
      </c>
      <c r="D18" s="17">
        <f t="shared" si="1"/>
        <v>4.8000484958246837E-3</v>
      </c>
      <c r="E18" s="17">
        <f t="shared" si="2"/>
        <v>3.5292922352441326E-4</v>
      </c>
      <c r="F18" s="17">
        <f t="shared" si="3"/>
        <v>4.0984845543930917E-3</v>
      </c>
      <c r="G18" s="17">
        <f t="shared" si="4"/>
        <v>1.0846957403658779E-2</v>
      </c>
      <c r="H18" s="17">
        <f t="shared" si="5"/>
        <v>5.5924212920167938E-3</v>
      </c>
      <c r="I18" s="17">
        <f t="shared" si="6"/>
        <v>7.9199823397759616E-3</v>
      </c>
      <c r="J18" s="17">
        <f t="shared" si="7"/>
        <v>2.9242800959796028E-3</v>
      </c>
      <c r="K18" s="17">
        <f t="shared" si="8"/>
        <v>7.2711141502258998E-3</v>
      </c>
      <c r="L18" s="17">
        <f t="shared" si="9"/>
        <v>0</v>
      </c>
      <c r="M18" s="17">
        <f t="shared" si="10"/>
        <v>9.7149604390958502E-2</v>
      </c>
      <c r="N18" s="17">
        <f t="shared" si="11"/>
        <v>8.6509409624329708E-2</v>
      </c>
      <c r="O18" s="23">
        <f t="shared" si="12"/>
        <v>2.1362350338248771E-3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2.5491105566712427E-2</v>
      </c>
      <c r="D21" s="17">
        <f t="shared" si="1"/>
        <v>0</v>
      </c>
      <c r="E21" s="17">
        <f t="shared" si="2"/>
        <v>2.5328226396576323E-2</v>
      </c>
      <c r="F21" s="17">
        <f t="shared" si="3"/>
        <v>2.8135153241736554E-2</v>
      </c>
      <c r="G21" s="17">
        <f t="shared" si="4"/>
        <v>0</v>
      </c>
      <c r="H21" s="17">
        <f t="shared" si="5"/>
        <v>2.1906760539367392E-2</v>
      </c>
      <c r="I21" s="17">
        <f t="shared" si="6"/>
        <v>2.8686379741198281E-2</v>
      </c>
      <c r="J21" s="17">
        <f t="shared" si="7"/>
        <v>0</v>
      </c>
      <c r="K21" s="17">
        <f t="shared" si="8"/>
        <v>2.4960441248660762E-2</v>
      </c>
      <c r="L21" s="17">
        <f t="shared" si="9"/>
        <v>0.75165532712930083</v>
      </c>
      <c r="M21" s="17">
        <f t="shared" si="10"/>
        <v>0</v>
      </c>
      <c r="N21" s="17">
        <f t="shared" si="11"/>
        <v>8.2324154876066286E-2</v>
      </c>
      <c r="O21" s="23">
        <f t="shared" si="12"/>
        <v>2.5185371153489216E-2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0.29006994435851413</v>
      </c>
      <c r="D25" s="17">
        <f t="shared" ref="D25:O25" si="13">SUM(D15:D24)</f>
        <v>2.3576082749796452</v>
      </c>
      <c r="E25" s="17">
        <f t="shared" si="13"/>
        <v>0.30328078476850867</v>
      </c>
      <c r="F25" s="17">
        <f t="shared" si="13"/>
        <v>0.69208934340684336</v>
      </c>
      <c r="G25" s="17">
        <f t="shared" si="13"/>
        <v>2.0624410514300044</v>
      </c>
      <c r="H25" s="17">
        <f t="shared" si="13"/>
        <v>0.99544964518296286</v>
      </c>
      <c r="I25" s="17">
        <f t="shared" si="13"/>
        <v>0.46780556001857476</v>
      </c>
      <c r="J25" s="17">
        <f t="shared" si="13"/>
        <v>4.1277042571443756</v>
      </c>
      <c r="K25" s="17">
        <f t="shared" si="13"/>
        <v>0.94317253059606543</v>
      </c>
      <c r="L25" s="17">
        <f t="shared" si="13"/>
        <v>5.2820368938480398</v>
      </c>
      <c r="M25" s="17">
        <f t="shared" si="13"/>
        <v>93.256209082216415</v>
      </c>
      <c r="N25" s="17">
        <f t="shared" si="13"/>
        <v>83.620942604442732</v>
      </c>
      <c r="O25" s="17">
        <f t="shared" si="13"/>
        <v>0.72773400007086464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0.15936661170664554</v>
      </c>
      <c r="D29" s="17">
        <f>(SUMIFS(MESKENOG2,KAYNAK,A29,SEBEP,B29,SÜRE,"Uzun",BİLDİRİM,"Bildirimli",İL,$B$10,İLÇE,$B$11)/VLOOKUP($B$11,ABONE2,4,FALSE))</f>
        <v>1.1877714024997532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0.16593775545127445</v>
      </c>
      <c r="F29" s="17">
        <f>(SUMIFS(TARIMSALAG2,KAYNAK,A29,SEBEP,B29,SÜRE,"Uzun",BİLDİRİM,"Bildirimli",İL,$B$10,İLÇE,$B$11)/VLOOKUP($B$11,ABONE2,6,FALSE))</f>
        <v>0.12734240175008593</v>
      </c>
      <c r="G29" s="17">
        <f>(SUMIFS(TARIMSALOG2,KAYNAK,A29,SEBEP,B29,SÜRE,"Uzun",BİLDİRİM,"Bildirimli",İL,$B$10,İLÇE,$B$11)/VLOOKUP($B$11,ABONE2,7,FALSE))</f>
        <v>0.85243360375848898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0.28785877471377824</v>
      </c>
      <c r="I29" s="17">
        <f>(SUMIFS(TICARETHANEAG2,KAYNAK,A29,SEBEP,B29,SÜRE,"Uzun",BİLDİRİM,"Bildirimli",İL,$B$10,İLÇE,$B$11)/VLOOKUP($B$11,ABONE2,9,FALSE))</f>
        <v>0.20972902947136027</v>
      </c>
      <c r="J29" s="17">
        <f>(SUMIFS(TICARETHANEOG2,KAYNAK,A29,SEBEP,B29,SÜRE,"Uzun",BİLDİRİM,"Bildirimli",İL,$B$10,İLÇE,$B$11)/VLOOKUP($B$11,ABONE2,10,FALSE))</f>
        <v>4.5313025779041425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0.77103782401794752</v>
      </c>
      <c r="L29" s="17">
        <f>(SUMIFS(SANAYIAG2,KAYNAK,A29,SEBEP,B29,SÜRE,"Uzun",BİLDİRİM,"Bildirimli",İL,$B$10,İLÇE,$B$11)/VLOOKUP($B$11,ABONE2,12,FALSE))</f>
        <v>4.4410746593357047</v>
      </c>
      <c r="M29" s="17">
        <f>(SUMIFS(SANAYIOG2,KAYNAK,A29,SEBEP,B29,SÜRE,"Uzun",BİLDİRİM,"Bildirimli",İL,$B$10,İLÇE,$B$11)/VLOOKUP($B$11,ABONE2,13,FALSE))</f>
        <v>39.487231323161929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35.648842736171439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0.38570971731171344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1.8259882946878008E-2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1.8143208737774513E-2</v>
      </c>
      <c r="F31" s="17">
        <f>(SUMIFS(TARIMSALAG2,KAYNAK,A31,SEBEP,B31,SÜRE,"Uzun",BİLDİRİM,"Bildirimli",İL,$B$10,İLÇE,$B$11)/VLOOKUP($B$11,ABONE2,6,FALSE))</f>
        <v>4.4948128083598443E-3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3.4997779118527031E-3</v>
      </c>
      <c r="I31" s="17">
        <f>(SUMIFS(TICARETHANEAG2,KAYNAK,A31,SEBEP,B31,SÜRE,"Uzun",BİLDİRİM,"Bildirimli",İL,$B$10,İLÇE,$B$11)/VLOOKUP($B$11,ABONE2,9,FALSE))</f>
        <v>3.6709386290540505E-2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3.1941377338162311E-2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1.9116227494291909E-2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0.17762649465352354</v>
      </c>
      <c r="D33" s="17">
        <f t="shared" ref="D33:O33" si="14">SUM(D28:D32)</f>
        <v>1.1877714024997532</v>
      </c>
      <c r="E33" s="17">
        <f t="shared" si="14"/>
        <v>0.18408096418904896</v>
      </c>
      <c r="F33" s="17">
        <f t="shared" si="14"/>
        <v>0.13183721455844577</v>
      </c>
      <c r="G33" s="17">
        <f t="shared" si="14"/>
        <v>0.85243360375848898</v>
      </c>
      <c r="H33" s="17">
        <f t="shared" si="14"/>
        <v>0.29135855262563093</v>
      </c>
      <c r="I33" s="17">
        <f t="shared" si="14"/>
        <v>0.24643841576190079</v>
      </c>
      <c r="J33" s="17">
        <f t="shared" si="14"/>
        <v>4.5313025779041425</v>
      </c>
      <c r="K33" s="17">
        <f t="shared" si="14"/>
        <v>0.80297920135610978</v>
      </c>
      <c r="L33" s="17">
        <f t="shared" si="14"/>
        <v>4.4410746593357047</v>
      </c>
      <c r="M33" s="17">
        <f t="shared" si="14"/>
        <v>39.487231323161929</v>
      </c>
      <c r="N33" s="17">
        <f t="shared" si="14"/>
        <v>35.648842736171439</v>
      </c>
      <c r="O33" s="17">
        <f t="shared" si="14"/>
        <v>0.40482594480600537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0.26508210748818989</v>
      </c>
      <c r="D17" s="17">
        <f t="shared" si="1"/>
        <v>0.91628032839993467</v>
      </c>
      <c r="E17" s="17">
        <f t="shared" si="2"/>
        <v>0.26606424137003054</v>
      </c>
      <c r="F17" s="17">
        <f t="shared" si="3"/>
        <v>0.19886082512825284</v>
      </c>
      <c r="G17" s="17">
        <f t="shared" si="4"/>
        <v>5.2685042795426984</v>
      </c>
      <c r="H17" s="17">
        <f t="shared" si="5"/>
        <v>0.55368948410602514</v>
      </c>
      <c r="I17" s="17">
        <f t="shared" si="6"/>
        <v>0.44166736482344121</v>
      </c>
      <c r="J17" s="17">
        <f t="shared" si="7"/>
        <v>7.6289496286884386</v>
      </c>
      <c r="K17" s="17">
        <f t="shared" si="8"/>
        <v>0.8004659461022412</v>
      </c>
      <c r="L17" s="17">
        <f t="shared" si="9"/>
        <v>19.377552256682492</v>
      </c>
      <c r="M17" s="17">
        <f t="shared" si="10"/>
        <v>66.831389955329868</v>
      </c>
      <c r="N17" s="17">
        <f t="shared" si="11"/>
        <v>43.506622272943872</v>
      </c>
      <c r="O17" s="23">
        <f t="shared" si="12"/>
        <v>0.45693204609609978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2.2785765142555897E-2</v>
      </c>
      <c r="D18" s="17">
        <f t="shared" si="1"/>
        <v>0</v>
      </c>
      <c r="E18" s="17">
        <f t="shared" si="2"/>
        <v>2.27513997661597E-2</v>
      </c>
      <c r="F18" s="17">
        <f t="shared" si="3"/>
        <v>7.7609212158093405E-4</v>
      </c>
      <c r="G18" s="17">
        <f t="shared" si="4"/>
        <v>0</v>
      </c>
      <c r="H18" s="17">
        <f t="shared" si="5"/>
        <v>7.217727736386272E-4</v>
      </c>
      <c r="I18" s="17">
        <f t="shared" si="6"/>
        <v>2.4819408831141639E-2</v>
      </c>
      <c r="J18" s="17">
        <f t="shared" si="7"/>
        <v>4.4795341288740493</v>
      </c>
      <c r="K18" s="17">
        <f t="shared" si="8"/>
        <v>0.24720462522775818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5.1064720836164416E-2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9.6767180148964772E-3</v>
      </c>
      <c r="D21" s="17">
        <f t="shared" si="1"/>
        <v>0</v>
      </c>
      <c r="E21" s="17">
        <f t="shared" si="2"/>
        <v>9.662123637451555E-3</v>
      </c>
      <c r="F21" s="17">
        <f t="shared" si="3"/>
        <v>3.9206024024678069E-3</v>
      </c>
      <c r="G21" s="17">
        <f t="shared" si="4"/>
        <v>0</v>
      </c>
      <c r="H21" s="17">
        <f t="shared" si="5"/>
        <v>3.6461961043993828E-3</v>
      </c>
      <c r="I21" s="17">
        <f t="shared" si="6"/>
        <v>2.081954583199393E-2</v>
      </c>
      <c r="J21" s="17">
        <f t="shared" si="7"/>
        <v>0</v>
      </c>
      <c r="K21" s="17">
        <f t="shared" si="8"/>
        <v>1.9780206728123625E-2</v>
      </c>
      <c r="L21" s="17">
        <f t="shared" si="9"/>
        <v>2.8374539275059179</v>
      </c>
      <c r="M21" s="17">
        <f t="shared" si="10"/>
        <v>0</v>
      </c>
      <c r="N21" s="17">
        <f t="shared" si="11"/>
        <v>1.3946807440283324</v>
      </c>
      <c r="O21" s="23">
        <f t="shared" si="12"/>
        <v>1.4499078620512725E-2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0.29754459064564226</v>
      </c>
      <c r="D25" s="17">
        <f t="shared" ref="D25:O25" si="13">SUM(D15:D24)</f>
        <v>0.91628032839993467</v>
      </c>
      <c r="E25" s="17">
        <f t="shared" si="13"/>
        <v>0.2984777647736418</v>
      </c>
      <c r="F25" s="17">
        <f t="shared" si="13"/>
        <v>0.20355751965230159</v>
      </c>
      <c r="G25" s="17">
        <f t="shared" si="13"/>
        <v>5.2685042795426984</v>
      </c>
      <c r="H25" s="17">
        <f t="shared" si="13"/>
        <v>0.55805745298406317</v>
      </c>
      <c r="I25" s="17">
        <f t="shared" si="13"/>
        <v>0.48730631948657677</v>
      </c>
      <c r="J25" s="17">
        <f t="shared" si="13"/>
        <v>12.108483757562489</v>
      </c>
      <c r="K25" s="17">
        <f t="shared" si="13"/>
        <v>1.0674507780581231</v>
      </c>
      <c r="L25" s="17">
        <f t="shared" si="13"/>
        <v>22.215006184188411</v>
      </c>
      <c r="M25" s="17">
        <f t="shared" si="13"/>
        <v>66.831389955329868</v>
      </c>
      <c r="N25" s="17">
        <f t="shared" si="13"/>
        <v>44.901303016972207</v>
      </c>
      <c r="O25" s="17">
        <f t="shared" si="13"/>
        <v>0.52249584555277684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8.5657353328973049E-2</v>
      </c>
      <c r="D29" s="17">
        <f>(SUMIFS(MESKENOG2,KAYNAK,A29,SEBEP,B29,SÜRE,"Uzun",BİLDİRİM,"Bildirimli",İL,$B$10,İLÇE,$B$11)/VLOOKUP($B$11,ABONE2,4,FALSE))</f>
        <v>0.16691147861696995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8.5779900392097597E-2</v>
      </c>
      <c r="F29" s="17">
        <f>(SUMIFS(TARIMSALAG2,KAYNAK,A29,SEBEP,B29,SÜRE,"Uzun",BİLDİRİM,"Bildirimli",İL,$B$10,İLÇE,$B$11)/VLOOKUP($B$11,ABONE2,6,FALSE))</f>
        <v>1.5048187342771791E-2</v>
      </c>
      <c r="G29" s="17">
        <f>(SUMIFS(TARIMSALOG2,KAYNAK,A29,SEBEP,B29,SÜRE,"Uzun",BİLDİRİM,"Bildirimli",İL,$B$10,İLÇE,$B$11)/VLOOKUP($B$11,ABONE2,7,FALSE))</f>
        <v>1.6444206797193412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0.12908935446702391</v>
      </c>
      <c r="I29" s="17">
        <f>(SUMIFS(TICARETHANEAG2,KAYNAK,A29,SEBEP,B29,SÜRE,"Uzun",BİLDİRİM,"Bildirimli",İL,$B$10,İLÇE,$B$11)/VLOOKUP($B$11,ABONE2,9,FALSE))</f>
        <v>0.20644429657581961</v>
      </c>
      <c r="J29" s="17">
        <f>(SUMIFS(TICARETHANEOG2,KAYNAK,A29,SEBEP,B29,SÜRE,"Uzun",BİLDİRİM,"Bildirimli",İL,$B$10,İLÇE,$B$11)/VLOOKUP($B$11,ABONE2,10,FALSE))</f>
        <v>2.4226174001384058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0.31707857198535244</v>
      </c>
      <c r="L29" s="17">
        <f>(SUMIFS(SANAYIAG2,KAYNAK,A29,SEBEP,B29,SÜRE,"Uzun",BİLDİRİM,"Bildirimli",İL,$B$10,İLÇE,$B$11)/VLOOKUP($B$11,ABONE2,12,FALSE))</f>
        <v>14.680950708354787</v>
      </c>
      <c r="M29" s="17">
        <f>(SUMIFS(SANAYIOG2,KAYNAK,A29,SEBEP,B29,SÜRE,"Uzun",BİLDİRİM,"Bildirimli",İL,$B$10,İLÇE,$B$11)/VLOOKUP($B$11,ABONE2,13,FALSE))</f>
        <v>64.375670802996012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39.949452451392695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0.22260743006329489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9.23081119821045E-3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9.2168893351839472E-3</v>
      </c>
      <c r="F31" s="17">
        <f>(SUMIFS(TARIMSALAG2,KAYNAK,A31,SEBEP,B31,SÜRE,"Uzun",BİLDİRİM,"Bildirimli",İL,$B$10,İLÇE,$B$11)/VLOOKUP($B$11,ABONE2,6,FALSE))</f>
        <v>2.8728343634290211E-3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2.671762241926441E-3</v>
      </c>
      <c r="I31" s="17">
        <f>(SUMIFS(TICARETHANEAG2,KAYNAK,A31,SEBEP,B31,SÜRE,"Uzun",BİLDİRİM,"Bildirimli",İL,$B$10,İLÇE,$B$11)/VLOOKUP($B$11,ABONE2,9,FALSE))</f>
        <v>1.6382099114762887E-2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1.5564283185882873E-2</v>
      </c>
      <c r="L31" s="17">
        <f>(SUMIFS(SANAYIAG2,KAYNAK,A31,SEBEP,B31,SÜRE,"Uzun",BİLDİRİM,"Bildirimli",İL,$B$10,İLÇE,$B$11)/VLOOKUP($B$11,ABONE2,12,FALSE))</f>
        <v>0.50276192278218867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0.24712026713022833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1.0505849510418943E-2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9.4888164527183502E-2</v>
      </c>
      <c r="D33" s="17">
        <f t="shared" ref="D33:O33" si="14">SUM(D28:D32)</f>
        <v>0.16691147861696995</v>
      </c>
      <c r="E33" s="17">
        <f t="shared" si="14"/>
        <v>9.4996789727281539E-2</v>
      </c>
      <c r="F33" s="17">
        <f t="shared" si="14"/>
        <v>1.7921021706200812E-2</v>
      </c>
      <c r="G33" s="17">
        <f t="shared" si="14"/>
        <v>1.6444206797193412</v>
      </c>
      <c r="H33" s="17">
        <f t="shared" si="14"/>
        <v>0.13176111670895035</v>
      </c>
      <c r="I33" s="17">
        <f t="shared" si="14"/>
        <v>0.22282639569058249</v>
      </c>
      <c r="J33" s="17">
        <f t="shared" si="14"/>
        <v>2.4226174001384058</v>
      </c>
      <c r="K33" s="17">
        <f t="shared" si="14"/>
        <v>0.33264285517123532</v>
      </c>
      <c r="L33" s="17">
        <f t="shared" si="14"/>
        <v>15.183712631136975</v>
      </c>
      <c r="M33" s="17">
        <f t="shared" si="14"/>
        <v>64.375670802996012</v>
      </c>
      <c r="N33" s="17">
        <f t="shared" si="14"/>
        <v>40.196572718522923</v>
      </c>
      <c r="O33" s="17">
        <f t="shared" si="14"/>
        <v>0.23311327957371383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9.9000774621620019E-2</v>
      </c>
      <c r="D17" s="17">
        <f t="shared" si="1"/>
        <v>4.8560068644689737E-2</v>
      </c>
      <c r="E17" s="17">
        <f t="shared" si="2"/>
        <v>9.8951835106806774E-2</v>
      </c>
      <c r="F17" s="17">
        <f t="shared" si="3"/>
        <v>0.38419338760888616</v>
      </c>
      <c r="G17" s="17">
        <f t="shared" si="4"/>
        <v>1.4958771981667893</v>
      </c>
      <c r="H17" s="17">
        <f t="shared" si="5"/>
        <v>0.6181272989418678</v>
      </c>
      <c r="I17" s="17">
        <f t="shared" si="6"/>
        <v>0.17497011332341045</v>
      </c>
      <c r="J17" s="17">
        <f t="shared" si="7"/>
        <v>2.2330597725458654</v>
      </c>
      <c r="K17" s="17">
        <f t="shared" si="8"/>
        <v>0.25870949962566636</v>
      </c>
      <c r="L17" s="17">
        <f t="shared" si="9"/>
        <v>3.0343271231582907E-3</v>
      </c>
      <c r="M17" s="17">
        <f t="shared" si="10"/>
        <v>26.089704448407975</v>
      </c>
      <c r="N17" s="17">
        <f t="shared" si="11"/>
        <v>18.203036737321867</v>
      </c>
      <c r="O17" s="23">
        <f t="shared" si="12"/>
        <v>0.17812739471613279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3.4286486792916994E-2</v>
      </c>
      <c r="D18" s="17">
        <f t="shared" si="1"/>
        <v>1.1608637509991282E-2</v>
      </c>
      <c r="E18" s="17">
        <f t="shared" si="2"/>
        <v>3.4264483870487202E-2</v>
      </c>
      <c r="F18" s="17">
        <f t="shared" si="3"/>
        <v>3.5829582742997433E-3</v>
      </c>
      <c r="G18" s="17">
        <f t="shared" si="4"/>
        <v>0</v>
      </c>
      <c r="H18" s="17">
        <f t="shared" si="5"/>
        <v>2.8289889933859847E-3</v>
      </c>
      <c r="I18" s="17">
        <f t="shared" si="6"/>
        <v>5.1347392841456119E-2</v>
      </c>
      <c r="J18" s="17">
        <f t="shared" si="7"/>
        <v>0.12268685867300333</v>
      </c>
      <c r="K18" s="17">
        <f t="shared" si="8"/>
        <v>5.4250047281749772E-2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3.5098658534538564E-2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8.0314678692877808E-5</v>
      </c>
      <c r="D20" s="17">
        <f t="shared" si="1"/>
        <v>0</v>
      </c>
      <c r="E20" s="17">
        <f t="shared" si="2"/>
        <v>8.0236754299642545E-5</v>
      </c>
      <c r="F20" s="17">
        <f t="shared" si="3"/>
        <v>2.3695425632997834E-2</v>
      </c>
      <c r="G20" s="17">
        <f t="shared" si="4"/>
        <v>0.16193924110164196</v>
      </c>
      <c r="H20" s="17">
        <f t="shared" si="5"/>
        <v>5.2786356132331944E-2</v>
      </c>
      <c r="I20" s="17">
        <f t="shared" si="6"/>
        <v>1.0441442667307678E-3</v>
      </c>
      <c r="J20" s="17">
        <f t="shared" si="7"/>
        <v>0.11535581781245381</v>
      </c>
      <c r="K20" s="17">
        <f t="shared" si="8"/>
        <v>5.6952484336498677E-3</v>
      </c>
      <c r="L20" s="17">
        <f t="shared" si="9"/>
        <v>0</v>
      </c>
      <c r="M20" s="17">
        <f t="shared" si="10"/>
        <v>0.6406964505745556</v>
      </c>
      <c r="N20" s="17">
        <f t="shared" si="11"/>
        <v>0.44699752365666667</v>
      </c>
      <c r="O20" s="23">
        <f t="shared" si="12"/>
        <v>5.360806101901045E-3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2.6348974005125911E-2</v>
      </c>
      <c r="D21" s="17">
        <f t="shared" si="1"/>
        <v>0</v>
      </c>
      <c r="E21" s="17">
        <f t="shared" si="2"/>
        <v>2.632340921615909E-2</v>
      </c>
      <c r="F21" s="17">
        <f t="shared" si="3"/>
        <v>0.13439130664201696</v>
      </c>
      <c r="G21" s="17">
        <f t="shared" si="4"/>
        <v>0</v>
      </c>
      <c r="H21" s="17">
        <f t="shared" si="5"/>
        <v>0.10611106750087168</v>
      </c>
      <c r="I21" s="17">
        <f t="shared" si="6"/>
        <v>6.2804003376885603E-2</v>
      </c>
      <c r="J21" s="17">
        <f t="shared" si="7"/>
        <v>0</v>
      </c>
      <c r="K21" s="17">
        <f t="shared" si="8"/>
        <v>6.024863914552743E-2</v>
      </c>
      <c r="L21" s="17">
        <f t="shared" si="9"/>
        <v>10.312393852209889</v>
      </c>
      <c r="M21" s="17">
        <f t="shared" si="10"/>
        <v>0</v>
      </c>
      <c r="N21" s="17">
        <f t="shared" si="11"/>
        <v>3.1177004669471757</v>
      </c>
      <c r="O21" s="23">
        <f t="shared" si="12"/>
        <v>4.0250448977089466E-2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0.15971655009835578</v>
      </c>
      <c r="D25" s="17">
        <f t="shared" ref="D25:O25" si="13">SUM(D15:D24)</f>
        <v>6.016870615468102E-2</v>
      </c>
      <c r="E25" s="17">
        <f t="shared" si="13"/>
        <v>0.15961996494775268</v>
      </c>
      <c r="F25" s="17">
        <f t="shared" si="13"/>
        <v>0.54586307815820068</v>
      </c>
      <c r="G25" s="17">
        <f t="shared" si="13"/>
        <v>1.6578164392684314</v>
      </c>
      <c r="H25" s="17">
        <f t="shared" si="13"/>
        <v>0.7798537115684574</v>
      </c>
      <c r="I25" s="17">
        <f t="shared" si="13"/>
        <v>0.29016565380848292</v>
      </c>
      <c r="J25" s="17">
        <f t="shared" si="13"/>
        <v>2.4711024490313225</v>
      </c>
      <c r="K25" s="17">
        <f t="shared" si="13"/>
        <v>0.37890343448659342</v>
      </c>
      <c r="L25" s="17">
        <f t="shared" si="13"/>
        <v>10.315428179333047</v>
      </c>
      <c r="M25" s="17">
        <f t="shared" si="13"/>
        <v>26.730400898982531</v>
      </c>
      <c r="N25" s="17">
        <f t="shared" si="13"/>
        <v>21.76773472792571</v>
      </c>
      <c r="O25" s="17">
        <f t="shared" si="13"/>
        <v>0.25883730832966184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3.6285002303257884E-4</v>
      </c>
      <c r="D29" s="17">
        <f>(SUMIFS(MESKENOG2,KAYNAK,A29,SEBEP,B29,SÜRE,"Uzun",BİLDİRİM,"Bildirimli",İL,$B$10,İLÇE,$B$11)/VLOOKUP($B$11,ABONE2,4,FALSE))</f>
        <v>1.3677223053976667E-2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3.7576814032607819E-4</v>
      </c>
      <c r="F29" s="17">
        <f>(SUMIFS(TARIMSALAG2,KAYNAK,A29,SEBEP,B29,SÜRE,"Uzun",BİLDİRİM,"Bildirimli",İL,$B$10,İLÇE,$B$11)/VLOOKUP($B$11,ABONE2,6,FALSE))</f>
        <v>0.1889854023821978</v>
      </c>
      <c r="G29" s="17">
        <f>(SUMIFS(TARIMSALOG2,KAYNAK,A29,SEBEP,B29,SÜRE,"Uzun",BİLDİRİM,"Bildirimli",İL,$B$10,İLÇE,$B$11)/VLOOKUP($B$11,ABONE2,7,FALSE))</f>
        <v>0.85351704884215518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0.32882416389380736</v>
      </c>
      <c r="I29" s="17">
        <f>(SUMIFS(TICARETHANEAG2,KAYNAK,A29,SEBEP,B29,SÜRE,"Uzun",BİLDİRİM,"Bildirimli",İL,$B$10,İLÇE,$B$11)/VLOOKUP($B$11,ABONE2,9,FALSE))</f>
        <v>2.2165763292980974E-2</v>
      </c>
      <c r="J29" s="17">
        <f>(SUMIFS(TICARETHANEOG2,KAYNAK,A29,SEBEP,B29,SÜRE,"Uzun",BİLDİRİM,"Bildirimli",İL,$B$10,İLÇE,$B$11)/VLOOKUP($B$11,ABONE2,10,FALSE))</f>
        <v>0.73208519654150117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5.1050908018277309E-2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2.0408643762139156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1.4238588671259877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3.4842090267685408E-2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2.316271269894149E-9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2.3140239343359134E-9</v>
      </c>
      <c r="F31" s="17">
        <f>(SUMIFS(TARIMSALAG2,KAYNAK,A31,SEBEP,B31,SÜRE,"Uzun",BİLDİRİM,"Bildirimli",İL,$B$10,İLÇE,$B$11)/VLOOKUP($B$11,ABONE2,6,FALSE))</f>
        <v>1.2076930891851874E-3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9.535557478298984E-4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7.2982713626024186E-5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3.6285233930384873E-4</v>
      </c>
      <c r="D33" s="17">
        <f t="shared" ref="D33:O33" si="14">SUM(D28:D32)</f>
        <v>1.3677223053976667E-2</v>
      </c>
      <c r="E33" s="17">
        <f t="shared" si="14"/>
        <v>3.7577045435001252E-4</v>
      </c>
      <c r="F33" s="17">
        <f t="shared" si="14"/>
        <v>0.19019309547138299</v>
      </c>
      <c r="G33" s="17">
        <f t="shared" si="14"/>
        <v>0.85351704884215518</v>
      </c>
      <c r="H33" s="17">
        <f t="shared" si="14"/>
        <v>0.32977771964163727</v>
      </c>
      <c r="I33" s="17">
        <f t="shared" si="14"/>
        <v>2.2165763292980974E-2</v>
      </c>
      <c r="J33" s="17">
        <f t="shared" si="14"/>
        <v>0.73208519654150117</v>
      </c>
      <c r="K33" s="17">
        <f t="shared" si="14"/>
        <v>5.1050908018277309E-2</v>
      </c>
      <c r="L33" s="17">
        <f t="shared" si="14"/>
        <v>0</v>
      </c>
      <c r="M33" s="17">
        <f t="shared" si="14"/>
        <v>2.0408643762139156</v>
      </c>
      <c r="N33" s="17">
        <f t="shared" si="14"/>
        <v>1.4238588671259877</v>
      </c>
      <c r="O33" s="17">
        <f t="shared" si="14"/>
        <v>3.4915072981311433E-2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7.4844081267703413E-4</v>
      </c>
      <c r="D15" s="17">
        <f t="shared" ref="D15:D24" si="1">(SUMIFS(MESKENOG2,KAYNAK,A15,SEBEP,B15,SÜRE,"Uzun",BİLDİRİM,"Bildirimsiz",İL,$B$10)/VLOOKUP($B$10,ABONE2,4,FALSE))</f>
        <v>4.5452261886655561E-4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7.4821425713502169E-4</v>
      </c>
      <c r="F15" s="17">
        <f t="shared" ref="F15:F24" si="3">(SUMIFS(TARIMSALAG2,KAYNAK,A15,SEBEP,B15,SÜRE,"Uzun",BİLDİRİM,"Bildirimsiz",İL,$B$10)/VLOOKUP($B$10,ABONE2,6,FALSE))</f>
        <v>3.8214127641903627E-4</v>
      </c>
      <c r="G15" s="17">
        <f t="shared" ref="G15:G24" si="4">(SUMIFS(TARIMSALOG2,KAYNAK,A15,SEBEP,B15,SÜRE,"Uzun",BİLDİRİM,"Bildirimsiz",İL,$B$10)/VLOOKUP($B$10,ABONE2,7,FALSE))</f>
        <v>6.4221502984808073E-4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4.1424759235217438E-4</v>
      </c>
      <c r="I15" s="17">
        <f t="shared" ref="I15:I24" si="6">(SUMIFS(TICARETHANEAG2,KAYNAK,A15,SEBEP,B15,SÜRE,"Uzun",BİLDİRİM,"Bildirimsiz",İL,$B$10)/VLOOKUP($B$10,ABONE2,9,FALSE))</f>
        <v>1.5415965917378799E-3</v>
      </c>
      <c r="J15" s="17">
        <f t="shared" ref="J15:J24" si="7">(SUMIFS(TICARETHANEOG2,KAYNAK,A15,SEBEP,B15,SÜRE,"Uzun",BİLDİRİM,"Bildirimsiz",İL,$B$10)/VLOOKUP($B$10,ABONE2,10,FALSE))</f>
        <v>5.3079292970612472E-2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2.6673986201794521E-3</v>
      </c>
      <c r="L15" s="17">
        <f t="shared" ref="L15:L24" si="9">(SUMIFS(SANAYIAG2,KAYNAK,A15,SEBEP,B15,SÜRE,"Uzun",BİLDİRİM,"Bildirimsiz",İL,$B$10)/VLOOKUP($B$10,ABONE2,12,FALSE))</f>
        <v>0.16125893394921093</v>
      </c>
      <c r="M15" s="17">
        <f t="shared" ref="M15:M24" si="10">(SUMIFS(SANAYIOG2,KAYNAK,A15,SEBEP,B15,SÜRE,"Uzun",BİLDİRİM,"Bildirimsiz",İL,$B$10)/VLOOKUP($B$10,ABONE2,13,FALSE))</f>
        <v>0.727108198661089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0.41385850432030136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1.597950350547778E-3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8.4548562162861773E-2</v>
      </c>
      <c r="D17" s="17">
        <f t="shared" si="1"/>
        <v>3.294832777931989</v>
      </c>
      <c r="E17" s="17">
        <f t="shared" si="2"/>
        <v>8.7023086353039708E-2</v>
      </c>
      <c r="F17" s="17">
        <f t="shared" si="3"/>
        <v>0.46402326229761182</v>
      </c>
      <c r="G17" s="17">
        <f t="shared" si="4"/>
        <v>5.31089187438661</v>
      </c>
      <c r="H17" s="17">
        <f t="shared" si="5"/>
        <v>1.0623731261126701</v>
      </c>
      <c r="I17" s="17">
        <f t="shared" si="6"/>
        <v>0.17429129789458428</v>
      </c>
      <c r="J17" s="17">
        <f t="shared" si="7"/>
        <v>6.4290369607430948</v>
      </c>
      <c r="K17" s="17">
        <f t="shared" si="8"/>
        <v>0.31092148995546476</v>
      </c>
      <c r="L17" s="17">
        <f t="shared" si="9"/>
        <v>14.197007788640562</v>
      </c>
      <c r="M17" s="17">
        <f t="shared" si="10"/>
        <v>49.998176213015498</v>
      </c>
      <c r="N17" s="17">
        <f t="shared" si="11"/>
        <v>30.178931468235511</v>
      </c>
      <c r="O17" s="23">
        <f t="shared" si="12"/>
        <v>0.1838996160386164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7.9345557825691408E-3</v>
      </c>
      <c r="D18" s="17">
        <f t="shared" si="1"/>
        <v>3.2683608748228878E-2</v>
      </c>
      <c r="E18" s="17">
        <f t="shared" si="2"/>
        <v>7.9536326387386648E-3</v>
      </c>
      <c r="F18" s="17">
        <f t="shared" si="3"/>
        <v>2.1765470670336223E-2</v>
      </c>
      <c r="G18" s="17">
        <f t="shared" si="4"/>
        <v>9.7179148874642546E-2</v>
      </c>
      <c r="H18" s="17">
        <f t="shared" si="5"/>
        <v>3.1075350449373804E-2</v>
      </c>
      <c r="I18" s="17">
        <f t="shared" si="6"/>
        <v>1.2273353711353335E-2</v>
      </c>
      <c r="J18" s="17">
        <f t="shared" si="7"/>
        <v>0.53547083374362681</v>
      </c>
      <c r="K18" s="17">
        <f t="shared" si="8"/>
        <v>2.3702207262853776E-2</v>
      </c>
      <c r="L18" s="17">
        <f t="shared" si="9"/>
        <v>0.10768328155169916</v>
      </c>
      <c r="M18" s="17">
        <f t="shared" si="10"/>
        <v>1.2361191404670726</v>
      </c>
      <c r="N18" s="17">
        <f t="shared" si="11"/>
        <v>0.61142594047075782</v>
      </c>
      <c r="O18" s="23">
        <f t="shared" si="12"/>
        <v>1.1819302903075823E-2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2.4366679452334373E-4</v>
      </c>
      <c r="D20" s="17">
        <f t="shared" si="1"/>
        <v>8.0122152823251669E-5</v>
      </c>
      <c r="E20" s="17">
        <f t="shared" si="2"/>
        <v>2.4354073242265089E-4</v>
      </c>
      <c r="F20" s="17">
        <f t="shared" si="3"/>
        <v>5.1036357267970189E-3</v>
      </c>
      <c r="G20" s="17">
        <f t="shared" si="4"/>
        <v>4.4255488113089839E-2</v>
      </c>
      <c r="H20" s="17">
        <f t="shared" si="5"/>
        <v>9.9369636789959862E-3</v>
      </c>
      <c r="I20" s="17">
        <f t="shared" si="6"/>
        <v>8.1109388787956841E-4</v>
      </c>
      <c r="J20" s="17">
        <f t="shared" si="7"/>
        <v>1.5530329665875279E-2</v>
      </c>
      <c r="K20" s="17">
        <f t="shared" si="8"/>
        <v>1.1326244695756839E-3</v>
      </c>
      <c r="L20" s="17">
        <f t="shared" si="9"/>
        <v>1.4924189321037262E-2</v>
      </c>
      <c r="M20" s="17">
        <f t="shared" si="10"/>
        <v>0.31558368138380921</v>
      </c>
      <c r="N20" s="17">
        <f t="shared" si="11"/>
        <v>0.14914095562136506</v>
      </c>
      <c r="O20" s="23">
        <f t="shared" si="12"/>
        <v>7.9011427437546491E-4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2.3798478733818223E-2</v>
      </c>
      <c r="D21" s="17">
        <f t="shared" si="1"/>
        <v>0</v>
      </c>
      <c r="E21" s="17">
        <f t="shared" si="2"/>
        <v>2.3780134591256951E-2</v>
      </c>
      <c r="F21" s="17">
        <f t="shared" si="3"/>
        <v>8.4031051376620342E-2</v>
      </c>
      <c r="G21" s="17">
        <f t="shared" si="4"/>
        <v>9.5964674285741215E-3</v>
      </c>
      <c r="H21" s="17">
        <f t="shared" si="5"/>
        <v>7.4842041578137647E-2</v>
      </c>
      <c r="I21" s="17">
        <f t="shared" si="6"/>
        <v>3.7105525396130851E-2</v>
      </c>
      <c r="J21" s="17">
        <f t="shared" si="7"/>
        <v>8.2106931910493424E-5</v>
      </c>
      <c r="K21" s="17">
        <f t="shared" si="8"/>
        <v>3.6296776799754987E-2</v>
      </c>
      <c r="L21" s="17">
        <f t="shared" si="9"/>
        <v>0.72997378870436036</v>
      </c>
      <c r="M21" s="17">
        <f t="shared" si="10"/>
        <v>0</v>
      </c>
      <c r="N21" s="17">
        <f t="shared" si="11"/>
        <v>0.40410773760545554</v>
      </c>
      <c r="O21" s="23">
        <f t="shared" si="12"/>
        <v>2.7414718494724776E-2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5.7733932917369032E-4</v>
      </c>
      <c r="D22" s="17">
        <f t="shared" si="1"/>
        <v>0</v>
      </c>
      <c r="E22" s="17">
        <f t="shared" si="2"/>
        <v>5.7689430934368153E-4</v>
      </c>
      <c r="F22" s="17">
        <f t="shared" si="3"/>
        <v>1.0988703962162682E-3</v>
      </c>
      <c r="G22" s="17">
        <f t="shared" si="4"/>
        <v>0</v>
      </c>
      <c r="H22" s="17">
        <f t="shared" si="5"/>
        <v>9.6321395397509573E-4</v>
      </c>
      <c r="I22" s="17">
        <f t="shared" si="6"/>
        <v>8.7241559619516938E-4</v>
      </c>
      <c r="J22" s="17">
        <f t="shared" si="7"/>
        <v>0</v>
      </c>
      <c r="K22" s="17">
        <f t="shared" si="8"/>
        <v>8.533583368132158E-4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6.2968776863129596E-4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0.11785104361562321</v>
      </c>
      <c r="D25" s="17">
        <f t="shared" ref="D25:O25" si="13">SUM(D15:D24)</f>
        <v>3.3280510314519072</v>
      </c>
      <c r="E25" s="17">
        <f t="shared" si="13"/>
        <v>0.12032550288193668</v>
      </c>
      <c r="F25" s="17">
        <f t="shared" si="13"/>
        <v>0.57640443174400069</v>
      </c>
      <c r="G25" s="17">
        <f t="shared" si="13"/>
        <v>5.4625651938327655</v>
      </c>
      <c r="H25" s="17">
        <f t="shared" si="13"/>
        <v>1.1796049433655045</v>
      </c>
      <c r="I25" s="17">
        <f t="shared" si="13"/>
        <v>0.22689528307788107</v>
      </c>
      <c r="J25" s="17">
        <f t="shared" si="13"/>
        <v>7.0331995240551199</v>
      </c>
      <c r="K25" s="17">
        <f t="shared" si="13"/>
        <v>0.37557385544464184</v>
      </c>
      <c r="L25" s="17">
        <f t="shared" si="13"/>
        <v>15.21084798216687</v>
      </c>
      <c r="M25" s="17">
        <f t="shared" si="13"/>
        <v>52.276987233527471</v>
      </c>
      <c r="N25" s="17">
        <f t="shared" si="13"/>
        <v>31.757464606253393</v>
      </c>
      <c r="O25" s="17">
        <f t="shared" si="13"/>
        <v>0.22615138982997152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6.2158849106458564E-6</v>
      </c>
      <c r="D28" s="17">
        <f>(SUMIFS(MESKENOG2,KAYNAK,A28,SEBEP,B28,SÜRE,"Uzun",BİLDİRİM,"Bildirimli",İL,$B$10)/VLOOKUP($B$10,ABONE2,4,FALSE))</f>
        <v>4.7164028735278635E-3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9.846551499710522E-6</v>
      </c>
      <c r="F28" s="17">
        <f>(SUMIFS(TARIMSALAG2,KAYNAK,A28,SEBEP,B28,SÜRE,"Uzun",BİLDİRİM,"Bildirimli",İL,$B$10)/VLOOKUP($B$10,ABONE2,6,FALSE))</f>
        <v>7.8571795754823637E-3</v>
      </c>
      <c r="G28" s="17">
        <f>(SUMIFS(TARIMSALOG2,KAYNAK,A28,SEBEP,B28,SÜRE,"Uzun",BİLDİRİM,"Bildirimli",İL,$B$10)/VLOOKUP($B$10,ABONE2,7,FALSE))</f>
        <v>9.6100415939609662E-2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1.8750878721644826E-2</v>
      </c>
      <c r="I28" s="17">
        <f>(SUMIFS(TICARETHANEAG2,KAYNAK,A28,SEBEP,B28,SÜRE,"Uzun",BİLDİRİM,"Bildirimli",İL,$B$10)/VLOOKUP($B$10,ABONE2,9,FALSE))</f>
        <v>5.6684108312269569E-4</v>
      </c>
      <c r="J28" s="17">
        <f>(SUMIFS(TICARETHANEOG2,KAYNAK,A28,SEBEP,B28,SÜRE,"Uzun",BİLDİRİM,"Bildirimli",İL,$B$10)/VLOOKUP($B$10,ABONE2,10,FALSE))</f>
        <v>5.3646150790466002E-2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1.7263184896701086E-3</v>
      </c>
      <c r="L28" s="17">
        <f>(SUMIFS(SANAYIAG2,KAYNAK,A28,SEBEP,B28,SÜRE,"Uzun",BİLDİRİM,"Bildirimli",İL,$B$10)/VLOOKUP($B$10,ABONE2,12,FALSE))</f>
        <v>0</v>
      </c>
      <c r="M28" s="17">
        <f>(SUMIFS(SANAYIOG2,KAYNAK,A28,SEBEP,B28,SÜRE,"Uzun",BİLDİRİM,"Bildirimli",İL,$B$10)/VLOOKUP($B$10,ABONE2,13,FALSE))</f>
        <v>273.1673672984569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121.94406518161128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0.16064630541944921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3.505686397375412E-2</v>
      </c>
      <c r="D29" s="17">
        <f>(SUMIFS(MESKENOG2,KAYNAK,A29,SEBEP,B29,SÜRE,"Uzun",BİLDİRİM,"Bildirimli",İL,$B$10)/VLOOKUP($B$10,ABONE2,4,FALSE))</f>
        <v>1.5061185620336544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3.6190775338739392E-2</v>
      </c>
      <c r="F29" s="17">
        <f>(SUMIFS(TARIMSALAG2,KAYNAK,A29,SEBEP,B29,SÜRE,"Uzun",BİLDİRİM,"Bildirimli",İL,$B$10)/VLOOKUP($B$10,ABONE2,6,FALSE))</f>
        <v>0.36516976625149505</v>
      </c>
      <c r="G29" s="17">
        <f>(SUMIFS(TARIMSALOG2,KAYNAK,A29,SEBEP,B29,SÜRE,"Uzun",BİLDİRİM,"Bildirimli",İL,$B$10)/VLOOKUP($B$10,ABONE2,7,FALSE))</f>
        <v>3.1605682867100042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0.71026398230953314</v>
      </c>
      <c r="I29" s="17">
        <f>(SUMIFS(TICARETHANEAG2,KAYNAK,A29,SEBEP,B29,SÜRE,"Uzun",BİLDİRİM,"Bildirimli",İL,$B$10)/VLOOKUP($B$10,ABONE2,9,FALSE))</f>
        <v>0.10797623156684183</v>
      </c>
      <c r="J29" s="17">
        <f>(SUMIFS(TICARETHANEOG2,KAYNAK,A29,SEBEP,B29,SÜRE,"Uzun",BİLDİRİM,"Bildirimli",İL,$B$10)/VLOOKUP($B$10,ABONE2,10,FALSE))</f>
        <v>3.4085522989445916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0.18007482139055561</v>
      </c>
      <c r="L29" s="17">
        <f>(SUMIFS(SANAYIAG2,KAYNAK,A29,SEBEP,B29,SÜRE,"Uzun",BİLDİRİM,"Bildirimli",İL,$B$10)/VLOOKUP($B$10,ABONE2,12,FALSE))</f>
        <v>3.1823667501135358</v>
      </c>
      <c r="M29" s="17">
        <f>(SUMIFS(SANAYIOG2,KAYNAK,A29,SEBEP,B29,SÜRE,"Uzun",BİLDİRİM,"Bildirimli",İL,$B$10)/VLOOKUP($B$10,ABONE2,13,FALSE))</f>
        <v>25.40788017303894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13.104011067821546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9.1223616067921398E-2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3.6624985577714243E-2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8.0004513108069945E-4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0.27597363561384053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0.12319680546956206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2.9288179507801096E-4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9.4184257309479283E-3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9.4111658995005617E-3</v>
      </c>
      <c r="F31" s="17">
        <f>(SUMIFS(TARIMSALAG2,KAYNAK,A31,SEBEP,B31,SÜRE,"Uzun",BİLDİRİM,"Bildirimli",İL,$B$10)/VLOOKUP($B$10,ABONE2,6,FALSE))</f>
        <v>1.1591668822226635E-2</v>
      </c>
      <c r="G31" s="17">
        <f>(SUMIFS(TARIMSALOG2,KAYNAK,A31,SEBEP,B31,SÜRE,"Uzun",BİLDİRİM,"Bildirimli",İL,$B$10)/VLOOKUP($B$10,ABONE2,7,FALSE))</f>
        <v>2.6158448503115482E-3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1.0483596068237009E-2</v>
      </c>
      <c r="I31" s="17">
        <f>(SUMIFS(TICARETHANEAG2,KAYNAK,A31,SEBEP,B31,SÜRE,"Uzun",BİLDİRİM,"Bildirimli",İL,$B$10)/VLOOKUP($B$10,ABONE2,9,FALSE))</f>
        <v>1.6299540910576393E-2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1.5943489757554448E-2</v>
      </c>
      <c r="L31" s="17">
        <f>(SUMIFS(SANAYIAG2,KAYNAK,A31,SEBEP,B31,SÜRE,"Uzun",BİLDİRİM,"Bildirimli",İL,$B$10)/VLOOKUP($B$10,ABONE2,12,FALSE))</f>
        <v>0.48980254757390557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0.27115083094256476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1.084911902200828E-2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9.9861765380421241E-4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9.9784790777084293E-4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2.5996562976510668E-2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2.5428687704858805E-2</v>
      </c>
      <c r="L32" s="17">
        <f>(SUMIFS(SANAYIAG2,KAYNAK,A32,SEBEP,B32,SÜRE,"Uzun",BİLDİRİM,"Bildirimli",İL,$B$10)/VLOOKUP($B$10,ABONE2,12,FALSE))</f>
        <v>7.1738687829665485E-2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3.9713972318218639E-2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5.0363906712297974E-3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4.5480123243416909E-2</v>
      </c>
      <c r="D33" s="17">
        <f t="shared" ref="D33:O33" si="14">SUM(D28:D32)</f>
        <v>1.5108349649071822</v>
      </c>
      <c r="E33" s="17">
        <f t="shared" si="14"/>
        <v>4.6609635697510504E-2</v>
      </c>
      <c r="F33" s="17">
        <f t="shared" si="14"/>
        <v>0.38461861464920405</v>
      </c>
      <c r="G33" s="17">
        <f t="shared" si="14"/>
        <v>3.2592845474999255</v>
      </c>
      <c r="H33" s="17">
        <f t="shared" si="14"/>
        <v>0.73949845709941497</v>
      </c>
      <c r="I33" s="17">
        <f t="shared" si="14"/>
        <v>0.15083917653705159</v>
      </c>
      <c r="J33" s="17">
        <f t="shared" si="14"/>
        <v>3.4988234353127718</v>
      </c>
      <c r="K33" s="17">
        <f t="shared" si="14"/>
        <v>0.22397336247371968</v>
      </c>
      <c r="L33" s="17">
        <f t="shared" si="14"/>
        <v>3.7439079855171067</v>
      </c>
      <c r="M33" s="17">
        <f t="shared" si="14"/>
        <v>298.85122110710972</v>
      </c>
      <c r="N33" s="17">
        <f t="shared" si="14"/>
        <v>135.48213785816318</v>
      </c>
      <c r="O33" s="17">
        <f t="shared" si="14"/>
        <v>0.26804831297568676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0.19185976711022557</v>
      </c>
      <c r="D17" s="17">
        <f t="shared" si="1"/>
        <v>1.3600757755309243</v>
      </c>
      <c r="E17" s="17">
        <f t="shared" si="2"/>
        <v>0.1951655487567247</v>
      </c>
      <c r="F17" s="17">
        <f t="shared" si="3"/>
        <v>0.33597521737617608</v>
      </c>
      <c r="G17" s="17">
        <f t="shared" si="4"/>
        <v>9.9348137769821676</v>
      </c>
      <c r="H17" s="17">
        <f t="shared" si="5"/>
        <v>2.6899761022319315</v>
      </c>
      <c r="I17" s="17">
        <f t="shared" si="6"/>
        <v>0.41984189439379904</v>
      </c>
      <c r="J17" s="17">
        <f t="shared" si="7"/>
        <v>17.429094538570848</v>
      </c>
      <c r="K17" s="17">
        <f t="shared" si="8"/>
        <v>1.0164509223955727</v>
      </c>
      <c r="L17" s="17">
        <f t="shared" si="9"/>
        <v>1.0012986980038123</v>
      </c>
      <c r="M17" s="17">
        <f t="shared" si="10"/>
        <v>448.7834000942612</v>
      </c>
      <c r="N17" s="17">
        <f t="shared" si="11"/>
        <v>112.94682404706816</v>
      </c>
      <c r="O17" s="23">
        <f t="shared" si="12"/>
        <v>0.42931215122569577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3.7824993201354129E-2</v>
      </c>
      <c r="D21" s="17">
        <f t="shared" si="1"/>
        <v>0</v>
      </c>
      <c r="E21" s="17">
        <f t="shared" si="2"/>
        <v>3.7717957201673702E-2</v>
      </c>
      <c r="F21" s="17">
        <f t="shared" si="3"/>
        <v>7.9165964039295697E-2</v>
      </c>
      <c r="G21" s="17">
        <f t="shared" si="4"/>
        <v>0</v>
      </c>
      <c r="H21" s="17">
        <f t="shared" si="5"/>
        <v>5.9751453810611282E-2</v>
      </c>
      <c r="I21" s="17">
        <f t="shared" si="6"/>
        <v>6.9840000926031154E-2</v>
      </c>
      <c r="J21" s="17">
        <f t="shared" si="7"/>
        <v>0</v>
      </c>
      <c r="K21" s="17">
        <f t="shared" si="8"/>
        <v>6.7390323921416445E-2</v>
      </c>
      <c r="L21" s="17">
        <f t="shared" si="9"/>
        <v>0.19977336357029241</v>
      </c>
      <c r="M21" s="17">
        <f t="shared" si="10"/>
        <v>0</v>
      </c>
      <c r="N21" s="17">
        <f t="shared" si="11"/>
        <v>0.1498300226777193</v>
      </c>
      <c r="O21" s="23">
        <f t="shared" si="12"/>
        <v>4.1965003427479615E-2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0.22968476031157969</v>
      </c>
      <c r="D25" s="17">
        <f t="shared" ref="D25:O25" si="13">SUM(D15:D24)</f>
        <v>1.3600757755309243</v>
      </c>
      <c r="E25" s="17">
        <f t="shared" si="13"/>
        <v>0.23288350595839841</v>
      </c>
      <c r="F25" s="17">
        <f t="shared" si="13"/>
        <v>0.41514118141547179</v>
      </c>
      <c r="G25" s="17">
        <f t="shared" si="13"/>
        <v>9.9348137769821676</v>
      </c>
      <c r="H25" s="17">
        <f t="shared" si="13"/>
        <v>2.7497275560425427</v>
      </c>
      <c r="I25" s="17">
        <f t="shared" si="13"/>
        <v>0.4896818953198302</v>
      </c>
      <c r="J25" s="17">
        <f t="shared" si="13"/>
        <v>17.429094538570848</v>
      </c>
      <c r="K25" s="17">
        <f t="shared" si="13"/>
        <v>1.0838412463169891</v>
      </c>
      <c r="L25" s="17">
        <f t="shared" si="13"/>
        <v>1.2010720615741048</v>
      </c>
      <c r="M25" s="17">
        <f t="shared" si="13"/>
        <v>448.7834000942612</v>
      </c>
      <c r="N25" s="17">
        <f t="shared" si="13"/>
        <v>113.09665406974588</v>
      </c>
      <c r="O25" s="17">
        <f t="shared" si="13"/>
        <v>0.47127715465317538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0.22312261702314329</v>
      </c>
      <c r="D29" s="17">
        <f>(SUMIFS(MESKENOG2,KAYNAK,A29,SEBEP,B29,SÜRE,"Uzun",BİLDİRİM,"Bildirimli",İL,$B$10,İLÇE,$B$11)/VLOOKUP($B$11,ABONE2,4,FALSE))</f>
        <v>3.130029951174186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0.23134849378227224</v>
      </c>
      <c r="F29" s="17">
        <f>(SUMIFS(TARIMSALAG2,KAYNAK,A29,SEBEP,B29,SÜRE,"Uzun",BİLDİRİM,"Bildirimli",İL,$B$10,İLÇE,$B$11)/VLOOKUP($B$11,ABONE2,6,FALSE))</f>
        <v>0.26005466473540967</v>
      </c>
      <c r="G29" s="17">
        <f>(SUMIFS(TARIMSALOG2,KAYNAK,A29,SEBEP,B29,SÜRE,"Uzun",BİLDİRİM,"Bildirimli",İL,$B$10,İLÇE,$B$11)/VLOOKUP($B$11,ABONE2,7,FALSE))</f>
        <v>2.0252388720142891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0.69294507747284917</v>
      </c>
      <c r="I29" s="17">
        <f>(SUMIFS(TICARETHANEAG2,KAYNAK,A29,SEBEP,B29,SÜRE,"Uzun",BİLDİRİM,"Bildirimli",İL,$B$10,İLÇE,$B$11)/VLOOKUP($B$11,ABONE2,9,FALSE))</f>
        <v>0.40414257499204842</v>
      </c>
      <c r="J29" s="17">
        <f>(SUMIFS(TICARETHANEOG2,KAYNAK,A29,SEBEP,B29,SÜRE,"Uzun",BİLDİRİM,"Bildirimli",İL,$B$10,İLÇE,$B$11)/VLOOKUP($B$11,ABONE2,10,FALSE))</f>
        <v>5.2249475291275447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0.57323499886509433</v>
      </c>
      <c r="L29" s="17">
        <f>(SUMIFS(SANAYIAG2,KAYNAK,A29,SEBEP,B29,SÜRE,"Uzun",BİLDİRİM,"Bildirimli",İL,$B$10,İLÇE,$B$11)/VLOOKUP($B$11,ABONE2,12,FALSE))</f>
        <v>29.678146899876257</v>
      </c>
      <c r="M29" s="17">
        <f>(SUMIFS(SANAYIOG2,KAYNAK,A29,SEBEP,B29,SÜRE,"Uzun",BİLDİRİM,"Bildirimli",İL,$B$10,İLÇE,$B$11)/VLOOKUP($B$11,ABONE2,13,FALSE))</f>
        <v>301.43872465529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97.618291338729705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0.3510842409395733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0.22312261702314329</v>
      </c>
      <c r="D33" s="17">
        <f t="shared" ref="D33:O33" si="14">SUM(D28:D32)</f>
        <v>3.130029951174186</v>
      </c>
      <c r="E33" s="17">
        <f t="shared" si="14"/>
        <v>0.23134849378227224</v>
      </c>
      <c r="F33" s="17">
        <f t="shared" si="14"/>
        <v>0.26005466473540967</v>
      </c>
      <c r="G33" s="17">
        <f t="shared" si="14"/>
        <v>2.0252388720142891</v>
      </c>
      <c r="H33" s="17">
        <f t="shared" si="14"/>
        <v>0.69294507747284917</v>
      </c>
      <c r="I33" s="17">
        <f t="shared" si="14"/>
        <v>0.40414257499204842</v>
      </c>
      <c r="J33" s="17">
        <f t="shared" si="14"/>
        <v>5.2249475291275447</v>
      </c>
      <c r="K33" s="17">
        <f t="shared" si="14"/>
        <v>0.57323499886509433</v>
      </c>
      <c r="L33" s="17">
        <f t="shared" si="14"/>
        <v>29.678146899876257</v>
      </c>
      <c r="M33" s="17">
        <f t="shared" si="14"/>
        <v>301.43872465529</v>
      </c>
      <c r="N33" s="17">
        <f t="shared" si="14"/>
        <v>97.618291338729705</v>
      </c>
      <c r="O33" s="17">
        <f t="shared" si="14"/>
        <v>0.3510842409395733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7.4086734721085373E-2</v>
      </c>
      <c r="D17" s="17">
        <f t="shared" si="1"/>
        <v>0</v>
      </c>
      <c r="E17" s="17">
        <f t="shared" si="2"/>
        <v>7.4082723745246437E-2</v>
      </c>
      <c r="F17" s="17">
        <f t="shared" si="3"/>
        <v>2.8266757706362566E-2</v>
      </c>
      <c r="G17" s="17">
        <f t="shared" si="4"/>
        <v>0.34899469269945382</v>
      </c>
      <c r="H17" s="17">
        <f t="shared" si="5"/>
        <v>3.0106657203063481E-2</v>
      </c>
      <c r="I17" s="17">
        <f t="shared" si="6"/>
        <v>0.20613851620554519</v>
      </c>
      <c r="J17" s="17">
        <f t="shared" si="7"/>
        <v>3.9317469182574909</v>
      </c>
      <c r="K17" s="17">
        <f t="shared" si="8"/>
        <v>0.3167118627480156</v>
      </c>
      <c r="L17" s="17">
        <f t="shared" si="9"/>
        <v>2.2195162979229197</v>
      </c>
      <c r="M17" s="17">
        <f t="shared" si="10"/>
        <v>14.731607349900427</v>
      </c>
      <c r="N17" s="17">
        <f t="shared" si="11"/>
        <v>11.319218881179289</v>
      </c>
      <c r="O17" s="23">
        <f t="shared" si="12"/>
        <v>0.11064633292796287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9.4782848916568786E-3</v>
      </c>
      <c r="D20" s="17">
        <f t="shared" si="1"/>
        <v>0</v>
      </c>
      <c r="E20" s="17">
        <f t="shared" si="2"/>
        <v>9.4777717475449386E-3</v>
      </c>
      <c r="F20" s="17">
        <f t="shared" si="3"/>
        <v>5.7278594870231563E-3</v>
      </c>
      <c r="G20" s="17">
        <f t="shared" si="4"/>
        <v>3.9573831425310006E-2</v>
      </c>
      <c r="H20" s="17">
        <f t="shared" si="5"/>
        <v>5.9220215163953357E-3</v>
      </c>
      <c r="I20" s="17">
        <f t="shared" si="6"/>
        <v>3.1837379394877505E-2</v>
      </c>
      <c r="J20" s="17">
        <f t="shared" si="7"/>
        <v>0.41455915764602635</v>
      </c>
      <c r="K20" s="17">
        <f t="shared" si="8"/>
        <v>4.3196283297017871E-2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1.4276238765020544E-2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1.6572341003125973E-2</v>
      </c>
      <c r="D21" s="17">
        <f t="shared" si="1"/>
        <v>0</v>
      </c>
      <c r="E21" s="17">
        <f t="shared" si="2"/>
        <v>1.6571443794474405E-2</v>
      </c>
      <c r="F21" s="17">
        <f t="shared" si="3"/>
        <v>2.4982303329342259E-2</v>
      </c>
      <c r="G21" s="17">
        <f t="shared" si="4"/>
        <v>0</v>
      </c>
      <c r="H21" s="17">
        <f t="shared" si="5"/>
        <v>2.4838988942576801E-2</v>
      </c>
      <c r="I21" s="17">
        <f t="shared" si="6"/>
        <v>4.8388329707939229E-2</v>
      </c>
      <c r="J21" s="17">
        <f t="shared" si="7"/>
        <v>0</v>
      </c>
      <c r="K21" s="17">
        <f t="shared" si="8"/>
        <v>4.695219929056621E-2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2.2551989037875236E-2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0.10013736061586823</v>
      </c>
      <c r="D25" s="17">
        <f t="shared" ref="D25:O25" si="13">SUM(D15:D24)</f>
        <v>0</v>
      </c>
      <c r="E25" s="17">
        <f t="shared" si="13"/>
        <v>0.10013193928726578</v>
      </c>
      <c r="F25" s="17">
        <f t="shared" si="13"/>
        <v>5.8976920522727981E-2</v>
      </c>
      <c r="G25" s="17">
        <f t="shared" si="13"/>
        <v>0.38856852412476384</v>
      </c>
      <c r="H25" s="17">
        <f t="shared" si="13"/>
        <v>6.0867667662035621E-2</v>
      </c>
      <c r="I25" s="17">
        <f t="shared" si="13"/>
        <v>0.28636422530836192</v>
      </c>
      <c r="J25" s="17">
        <f t="shared" si="13"/>
        <v>4.3463060759035175</v>
      </c>
      <c r="K25" s="17">
        <f t="shared" si="13"/>
        <v>0.40686034533559967</v>
      </c>
      <c r="L25" s="17">
        <f t="shared" si="13"/>
        <v>2.2195162979229197</v>
      </c>
      <c r="M25" s="17">
        <f t="shared" si="13"/>
        <v>14.731607349900427</v>
      </c>
      <c r="N25" s="17">
        <f t="shared" si="13"/>
        <v>11.319218881179289</v>
      </c>
      <c r="O25" s="17">
        <f t="shared" si="13"/>
        <v>0.14747456073085866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1.0178579106416728E-2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1.0178028049131989E-2</v>
      </c>
      <c r="F29" s="17">
        <f>(SUMIFS(TARIMSALAG2,KAYNAK,A29,SEBEP,B29,SÜRE,"Uzun",BİLDİRİM,"Bildirimli",İL,$B$10,İLÇE,$B$11)/VLOOKUP($B$11,ABONE2,6,FALSE))</f>
        <v>1.443796284969137E-2</v>
      </c>
      <c r="G29" s="17">
        <f>(SUMIFS(TARIMSALOG2,KAYNAK,A29,SEBEP,B29,SÜRE,"Uzun",BİLDİRİM,"Bildirimli",İL,$B$10,İLÇE,$B$11)/VLOOKUP($B$11,ABONE2,7,FALSE))</f>
        <v>0.53833676247466167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1.7443379692390022E-2</v>
      </c>
      <c r="I29" s="17">
        <f>(SUMIFS(TICARETHANEAG2,KAYNAK,A29,SEBEP,B29,SÜRE,"Uzun",BİLDİRİM,"Bildirimli",İL,$B$10,İLÇE,$B$11)/VLOOKUP($B$11,ABONE2,9,FALSE))</f>
        <v>3.3629438071604734E-2</v>
      </c>
      <c r="J29" s="17">
        <f>(SUMIFS(TICARETHANEOG2,KAYNAK,A29,SEBEP,B29,SÜRE,"Uzun",BİLDİRİM,"Bildirimli",İL,$B$10,İLÇE,$B$11)/VLOOKUP($B$11,ABONE2,10,FALSE))</f>
        <v>0.43626145814488887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4.5579263463918579E-2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4.1827362966596002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3.0419900339342547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1.8070797144418244E-2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1.0957820486186581E-2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1.0957227241614756E-2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5.3443425431875718E-2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5.1857263451609424E-2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1.581621404343047E-2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2.1136399592603307E-2</v>
      </c>
      <c r="D33" s="17">
        <f t="shared" ref="D33:O33" si="14">SUM(D28:D32)</f>
        <v>0</v>
      </c>
      <c r="E33" s="17">
        <f t="shared" si="14"/>
        <v>2.1135255290746745E-2</v>
      </c>
      <c r="F33" s="17">
        <f t="shared" si="14"/>
        <v>1.443796284969137E-2</v>
      </c>
      <c r="G33" s="17">
        <f t="shared" si="14"/>
        <v>0.53833676247466167</v>
      </c>
      <c r="H33" s="17">
        <f t="shared" si="14"/>
        <v>1.7443379692390022E-2</v>
      </c>
      <c r="I33" s="17">
        <f t="shared" si="14"/>
        <v>8.7072863503480452E-2</v>
      </c>
      <c r="J33" s="17">
        <f t="shared" si="14"/>
        <v>0.43626145814488887</v>
      </c>
      <c r="K33" s="17">
        <f t="shared" si="14"/>
        <v>9.743652691552801E-2</v>
      </c>
      <c r="L33" s="17">
        <f t="shared" si="14"/>
        <v>0</v>
      </c>
      <c r="M33" s="17">
        <f t="shared" si="14"/>
        <v>4.1827362966596002</v>
      </c>
      <c r="N33" s="17">
        <f t="shared" si="14"/>
        <v>3.0419900339342547</v>
      </c>
      <c r="O33" s="17">
        <f t="shared" si="14"/>
        <v>3.3887011187848717E-2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8.9064075467086955E-3</v>
      </c>
      <c r="D17" s="17">
        <f t="shared" si="1"/>
        <v>0</v>
      </c>
      <c r="E17" s="17">
        <f t="shared" si="2"/>
        <v>8.90389303300268E-3</v>
      </c>
      <c r="F17" s="17">
        <f t="shared" si="3"/>
        <v>6.6498265313652716E-2</v>
      </c>
      <c r="G17" s="17">
        <f t="shared" si="4"/>
        <v>3.9869689247767501E-2</v>
      </c>
      <c r="H17" s="17">
        <f t="shared" si="5"/>
        <v>6.6297673403551888E-2</v>
      </c>
      <c r="I17" s="17">
        <f t="shared" si="6"/>
        <v>3.5682953969619839E-2</v>
      </c>
      <c r="J17" s="17">
        <f t="shared" si="7"/>
        <v>4.9318766629763076</v>
      </c>
      <c r="K17" s="17">
        <f t="shared" si="8"/>
        <v>0.12874682594651571</v>
      </c>
      <c r="L17" s="17">
        <f t="shared" si="9"/>
        <v>0</v>
      </c>
      <c r="M17" s="17">
        <f t="shared" si="10"/>
        <v>62.188001041720199</v>
      </c>
      <c r="N17" s="17">
        <f t="shared" si="11"/>
        <v>45.227637121251057</v>
      </c>
      <c r="O17" s="23">
        <f t="shared" si="12"/>
        <v>8.703947906445382E-2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1.4905402253742563E-2</v>
      </c>
      <c r="D21" s="17">
        <f t="shared" si="1"/>
        <v>0</v>
      </c>
      <c r="E21" s="17">
        <f t="shared" si="2"/>
        <v>1.4901194065641565E-2</v>
      </c>
      <c r="F21" s="17">
        <f t="shared" si="3"/>
        <v>1.0346579502342213E-2</v>
      </c>
      <c r="G21" s="17">
        <f t="shared" si="4"/>
        <v>0</v>
      </c>
      <c r="H21" s="17">
        <f t="shared" si="5"/>
        <v>1.0268639167107995E-2</v>
      </c>
      <c r="I21" s="17">
        <f t="shared" si="6"/>
        <v>1.9917490614104336E-2</v>
      </c>
      <c r="J21" s="17">
        <f t="shared" si="7"/>
        <v>0</v>
      </c>
      <c r="K21" s="17">
        <f t="shared" si="8"/>
        <v>1.9538911067056946E-2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1.5269331520990886E-2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2.3811809800451257E-2</v>
      </c>
      <c r="D25" s="17">
        <f t="shared" ref="D25:O25" si="13">SUM(D15:D24)</f>
        <v>0</v>
      </c>
      <c r="E25" s="17">
        <f t="shared" si="13"/>
        <v>2.3805087098644245E-2</v>
      </c>
      <c r="F25" s="17">
        <f t="shared" si="13"/>
        <v>7.6844844815994934E-2</v>
      </c>
      <c r="G25" s="17">
        <f t="shared" si="13"/>
        <v>3.9869689247767501E-2</v>
      </c>
      <c r="H25" s="17">
        <f t="shared" si="13"/>
        <v>7.6566312570659878E-2</v>
      </c>
      <c r="I25" s="17">
        <f t="shared" si="13"/>
        <v>5.5600444583724179E-2</v>
      </c>
      <c r="J25" s="17">
        <f t="shared" si="13"/>
        <v>4.9318766629763076</v>
      </c>
      <c r="K25" s="17">
        <f t="shared" si="13"/>
        <v>0.14828573701357264</v>
      </c>
      <c r="L25" s="17">
        <f t="shared" si="13"/>
        <v>0</v>
      </c>
      <c r="M25" s="17">
        <f t="shared" si="13"/>
        <v>62.188001041720199</v>
      </c>
      <c r="N25" s="17">
        <f t="shared" si="13"/>
        <v>45.227637121251057</v>
      </c>
      <c r="O25" s="17">
        <f t="shared" si="13"/>
        <v>0.10230881058544471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8.3610209559258162E-3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8.3586604192358322E-3</v>
      </c>
      <c r="F29" s="17">
        <f>(SUMIFS(TARIMSALAG2,KAYNAK,A29,SEBEP,B29,SÜRE,"Uzun",BİLDİRİM,"Bildirimli",İL,$B$10,İLÇE,$B$11)/VLOOKUP($B$11,ABONE2,6,FALSE))</f>
        <v>9.1323074877368571E-3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9.0635142109930771E-3</v>
      </c>
      <c r="I29" s="17">
        <f>(SUMIFS(TICARETHANEAG2,KAYNAK,A29,SEBEP,B29,SÜRE,"Uzun",BİLDİRİM,"Bildirimli",İL,$B$10,İLÇE,$B$11)/VLOOKUP($B$11,ABONE2,9,FALSE))</f>
        <v>1.4806047556260924E-2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1.45246232098906E-2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18.964924633169087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13.792672460486608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2.4680851251301039E-2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8.3610209559258162E-3</v>
      </c>
      <c r="D33" s="17">
        <f t="shared" ref="D33:O33" si="14">SUM(D28:D32)</f>
        <v>0</v>
      </c>
      <c r="E33" s="17">
        <f t="shared" si="14"/>
        <v>8.3586604192358322E-3</v>
      </c>
      <c r="F33" s="17">
        <f t="shared" si="14"/>
        <v>9.1323074877368571E-3</v>
      </c>
      <c r="G33" s="17">
        <f t="shared" si="14"/>
        <v>0</v>
      </c>
      <c r="H33" s="17">
        <f t="shared" si="14"/>
        <v>9.0635142109930771E-3</v>
      </c>
      <c r="I33" s="17">
        <f t="shared" si="14"/>
        <v>1.4806047556260924E-2</v>
      </c>
      <c r="J33" s="17">
        <f t="shared" si="14"/>
        <v>0</v>
      </c>
      <c r="K33" s="17">
        <f t="shared" si="14"/>
        <v>1.45246232098906E-2</v>
      </c>
      <c r="L33" s="17">
        <f t="shared" si="14"/>
        <v>0</v>
      </c>
      <c r="M33" s="17">
        <f t="shared" si="14"/>
        <v>18.964924633169087</v>
      </c>
      <c r="N33" s="17">
        <f t="shared" si="14"/>
        <v>13.792672460486608</v>
      </c>
      <c r="O33" s="17">
        <f t="shared" si="14"/>
        <v>2.4680851251301039E-2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4.4961713664714784E-2</v>
      </c>
      <c r="D17" s="17">
        <f t="shared" si="1"/>
        <v>0</v>
      </c>
      <c r="E17" s="17">
        <f t="shared" si="2"/>
        <v>4.4960689425453816E-2</v>
      </c>
      <c r="F17" s="17">
        <f t="shared" si="3"/>
        <v>6.3176390229424881E-3</v>
      </c>
      <c r="G17" s="17">
        <f t="shared" si="4"/>
        <v>0</v>
      </c>
      <c r="H17" s="17">
        <f t="shared" si="5"/>
        <v>5.6455497651826496E-3</v>
      </c>
      <c r="I17" s="17">
        <f t="shared" si="6"/>
        <v>7.7198164386796317E-2</v>
      </c>
      <c r="J17" s="17">
        <f t="shared" si="7"/>
        <v>0.65443707011500507</v>
      </c>
      <c r="K17" s="17">
        <f t="shared" si="8"/>
        <v>7.948482506806677E-2</v>
      </c>
      <c r="L17" s="17">
        <f t="shared" si="9"/>
        <v>9.1361050637874861</v>
      </c>
      <c r="M17" s="17">
        <f t="shared" si="10"/>
        <v>7.7190562115395007</v>
      </c>
      <c r="N17" s="17">
        <f t="shared" si="11"/>
        <v>8.9471652168210873</v>
      </c>
      <c r="O17" s="23">
        <f t="shared" si="12"/>
        <v>5.1293945395976002E-2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1.3441540125374903E-2</v>
      </c>
      <c r="D18" s="17">
        <f t="shared" si="1"/>
        <v>0</v>
      </c>
      <c r="E18" s="17">
        <f t="shared" si="2"/>
        <v>1.3441233923675678E-2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1.193776553671499E-2</v>
      </c>
      <c r="J18" s="17">
        <f t="shared" si="7"/>
        <v>1.192952258965883</v>
      </c>
      <c r="K18" s="17">
        <f t="shared" si="8"/>
        <v>1.6616208689690156E-2</v>
      </c>
      <c r="L18" s="17">
        <f t="shared" si="9"/>
        <v>0.86047243251296157</v>
      </c>
      <c r="M18" s="17">
        <f t="shared" si="10"/>
        <v>5.6683723726000004</v>
      </c>
      <c r="N18" s="17">
        <f t="shared" si="11"/>
        <v>1.5015257578579002</v>
      </c>
      <c r="O18" s="23">
        <f t="shared" si="12"/>
        <v>1.4152775483398482E-2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1.8288260656768515E-2</v>
      </c>
      <c r="D21" s="17">
        <f t="shared" si="1"/>
        <v>0</v>
      </c>
      <c r="E21" s="17">
        <f t="shared" si="2"/>
        <v>1.8287844045544149E-2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3.5589901424501171E-2</v>
      </c>
      <c r="J21" s="17">
        <f t="shared" si="7"/>
        <v>0</v>
      </c>
      <c r="K21" s="17">
        <f t="shared" si="8"/>
        <v>3.5448916422571974E-2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2.0559154496388555E-2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1.177372254660286E-3</v>
      </c>
      <c r="D22" s="17">
        <f t="shared" si="1"/>
        <v>0</v>
      </c>
      <c r="E22" s="17">
        <f t="shared" si="2"/>
        <v>1.177345433821183E-3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2.2108835269813165E-3</v>
      </c>
      <c r="J22" s="17">
        <f t="shared" si="7"/>
        <v>0</v>
      </c>
      <c r="K22" s="17">
        <f t="shared" si="8"/>
        <v>2.2021253847600486E-3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1.3129343885858074E-3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7.7868886701518494E-2</v>
      </c>
      <c r="D25" s="17">
        <f t="shared" ref="D25:O25" si="13">SUM(D15:D24)</f>
        <v>0</v>
      </c>
      <c r="E25" s="17">
        <f t="shared" si="13"/>
        <v>7.7867112828494831E-2</v>
      </c>
      <c r="F25" s="17">
        <f t="shared" si="13"/>
        <v>6.3176390229424881E-3</v>
      </c>
      <c r="G25" s="17">
        <f t="shared" si="13"/>
        <v>0</v>
      </c>
      <c r="H25" s="17">
        <f t="shared" si="13"/>
        <v>5.6455497651826496E-3</v>
      </c>
      <c r="I25" s="17">
        <f t="shared" si="13"/>
        <v>0.12693671487499381</v>
      </c>
      <c r="J25" s="17">
        <f t="shared" si="13"/>
        <v>1.847389329080888</v>
      </c>
      <c r="K25" s="17">
        <f t="shared" si="13"/>
        <v>0.13375207556508895</v>
      </c>
      <c r="L25" s="17">
        <f t="shared" si="13"/>
        <v>9.9965774963004481</v>
      </c>
      <c r="M25" s="17">
        <f t="shared" si="13"/>
        <v>13.387428584139501</v>
      </c>
      <c r="N25" s="17">
        <f t="shared" si="13"/>
        <v>10.448690974678987</v>
      </c>
      <c r="O25" s="17">
        <f t="shared" si="13"/>
        <v>8.7318809764348845E-2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6.1676116836675628E-2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6.1674711839063687E-2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0.44534304119337687</v>
      </c>
      <c r="J29" s="17">
        <f>(SUMIFS(TICARETHANEOG2,KAYNAK,A29,SEBEP,B29,SÜRE,"Uzun",BİLDİRİM,"Bildirimli",İL,$B$10,İLÇE,$B$11)/VLOOKUP($B$11,ABONE2,10,FALSE))</f>
        <v>2.1927828424000002E-2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0.4436657340865906</v>
      </c>
      <c r="L29" s="17">
        <f>(SUMIFS(SANAYIAG2,KAYNAK,A29,SEBEP,B29,SÜRE,"Uzun",BİLDİRİM,"Bildirimli",İL,$B$10,İLÇE,$B$11)/VLOOKUP($B$11,ABONE2,12,FALSE))</f>
        <v>11.333313576429392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9.8222050995721393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0.11434622103173542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1.1811065669372288E-2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1.1810796610295434E-2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1.491253406641144E-2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1.4853459903236749E-2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1.2209159087589265E-2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7.348718250604791E-2</v>
      </c>
      <c r="D33" s="17">
        <f t="shared" ref="D33:O33" si="14">SUM(D28:D32)</f>
        <v>0</v>
      </c>
      <c r="E33" s="17">
        <f t="shared" si="14"/>
        <v>7.3485508449359124E-2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0.46025557525978833</v>
      </c>
      <c r="J33" s="17">
        <f t="shared" si="14"/>
        <v>2.1927828424000002E-2</v>
      </c>
      <c r="K33" s="17">
        <f t="shared" si="14"/>
        <v>0.45851919398982732</v>
      </c>
      <c r="L33" s="17">
        <f t="shared" si="14"/>
        <v>11.333313576429392</v>
      </c>
      <c r="M33" s="17">
        <f t="shared" si="14"/>
        <v>0</v>
      </c>
      <c r="N33" s="17">
        <f t="shared" si="14"/>
        <v>9.8222050995721393</v>
      </c>
      <c r="O33" s="17">
        <f t="shared" si="14"/>
        <v>0.12655538011932468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</v>
      </c>
      <c r="D17" s="17">
        <f t="shared" si="1"/>
        <v>0</v>
      </c>
      <c r="E17" s="17">
        <f t="shared" si="2"/>
        <v>0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</v>
      </c>
      <c r="J17" s="17">
        <f t="shared" si="7"/>
        <v>0</v>
      </c>
      <c r="K17" s="17">
        <f t="shared" si="8"/>
        <v>0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3.0511750396122958E-2</v>
      </c>
      <c r="D21" s="17">
        <f t="shared" si="1"/>
        <v>0</v>
      </c>
      <c r="E21" s="17">
        <f t="shared" si="2"/>
        <v>3.0510976830461212E-2</v>
      </c>
      <c r="F21" s="17">
        <f t="shared" si="3"/>
        <v>0.2113869765514001</v>
      </c>
      <c r="G21" s="17">
        <f t="shared" si="4"/>
        <v>0</v>
      </c>
      <c r="H21" s="17">
        <f t="shared" si="5"/>
        <v>0.2100448370177404</v>
      </c>
      <c r="I21" s="17">
        <f t="shared" si="6"/>
        <v>3.34639803631765E-2</v>
      </c>
      <c r="J21" s="17">
        <f t="shared" si="7"/>
        <v>0</v>
      </c>
      <c r="K21" s="17">
        <f t="shared" si="8"/>
        <v>3.3125266171441251E-2</v>
      </c>
      <c r="L21" s="17">
        <f t="shared" si="9"/>
        <v>1.315969793381832</v>
      </c>
      <c r="M21" s="17">
        <f t="shared" si="10"/>
        <v>0</v>
      </c>
      <c r="N21" s="17">
        <f t="shared" si="11"/>
        <v>0.91545724756997005</v>
      </c>
      <c r="O21" s="23">
        <f t="shared" si="12"/>
        <v>3.2543865379829479E-2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3.0511750396122958E-2</v>
      </c>
      <c r="D25" s="17">
        <f t="shared" ref="D25:O25" si="13">SUM(D15:D24)</f>
        <v>0</v>
      </c>
      <c r="E25" s="17">
        <f t="shared" si="13"/>
        <v>3.0510976830461212E-2</v>
      </c>
      <c r="F25" s="17">
        <f t="shared" si="13"/>
        <v>0.2113869765514001</v>
      </c>
      <c r="G25" s="17">
        <f t="shared" si="13"/>
        <v>0</v>
      </c>
      <c r="H25" s="17">
        <f t="shared" si="13"/>
        <v>0.2100448370177404</v>
      </c>
      <c r="I25" s="17">
        <f t="shared" si="13"/>
        <v>3.34639803631765E-2</v>
      </c>
      <c r="J25" s="17">
        <f t="shared" si="13"/>
        <v>0</v>
      </c>
      <c r="K25" s="17">
        <f t="shared" si="13"/>
        <v>3.3125266171441251E-2</v>
      </c>
      <c r="L25" s="17">
        <f t="shared" si="13"/>
        <v>1.315969793381832</v>
      </c>
      <c r="M25" s="17">
        <f t="shared" si="13"/>
        <v>0</v>
      </c>
      <c r="N25" s="17">
        <f t="shared" si="13"/>
        <v>0.91545724756997005</v>
      </c>
      <c r="O25" s="17">
        <f t="shared" si="13"/>
        <v>3.2543865379829479E-2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9.7091584655045592E-3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9.708912308810963E-3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1.5452807900423828E-2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1.5296398373486869E-2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1.0455903169846148E-2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1.6837278501702596E-3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1.6836851625488777E-3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1.9774921241435275E-3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1.9574764344609833E-3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1.711526475817329E-3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1.1392886315674819E-2</v>
      </c>
      <c r="D33" s="17">
        <f t="shared" ref="D33:O33" si="14">SUM(D28:D32)</f>
        <v>0</v>
      </c>
      <c r="E33" s="17">
        <f t="shared" si="14"/>
        <v>1.1392597471359841E-2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1.7430300024567354E-2</v>
      </c>
      <c r="J33" s="17">
        <f t="shared" si="14"/>
        <v>0</v>
      </c>
      <c r="K33" s="17">
        <f t="shared" si="14"/>
        <v>1.7253874807947853E-2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1.2167429645663478E-2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5.9542670968993405E-2</v>
      </c>
      <c r="D17" s="17">
        <f t="shared" si="1"/>
        <v>0.97169237697093136</v>
      </c>
      <c r="E17" s="17">
        <f t="shared" si="2"/>
        <v>5.9881530368963536E-2</v>
      </c>
      <c r="F17" s="17">
        <f t="shared" si="3"/>
        <v>0.1117348188417108</v>
      </c>
      <c r="G17" s="17">
        <f t="shared" si="4"/>
        <v>0.69094979192878525</v>
      </c>
      <c r="H17" s="17">
        <f t="shared" si="5"/>
        <v>0.24682782828378133</v>
      </c>
      <c r="I17" s="17">
        <f t="shared" si="6"/>
        <v>7.7000743931435148E-2</v>
      </c>
      <c r="J17" s="17">
        <f t="shared" si="7"/>
        <v>2.1377428381198129</v>
      </c>
      <c r="K17" s="17">
        <f t="shared" si="8"/>
        <v>0.14297732139549318</v>
      </c>
      <c r="L17" s="17">
        <f t="shared" si="9"/>
        <v>8.9374308290547901</v>
      </c>
      <c r="M17" s="17">
        <f t="shared" si="10"/>
        <v>31.847098549104764</v>
      </c>
      <c r="N17" s="17">
        <f t="shared" si="11"/>
        <v>22.502365663294906</v>
      </c>
      <c r="O17" s="23">
        <f t="shared" si="12"/>
        <v>0.11663357233616664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3.8358599174632545E-2</v>
      </c>
      <c r="D18" s="17">
        <f t="shared" si="1"/>
        <v>0</v>
      </c>
      <c r="E18" s="17">
        <f t="shared" si="2"/>
        <v>3.8344349132326462E-2</v>
      </c>
      <c r="F18" s="17">
        <f t="shared" si="3"/>
        <v>2.1346843087979014E-2</v>
      </c>
      <c r="G18" s="17">
        <f t="shared" si="4"/>
        <v>2.3516746025181657E-2</v>
      </c>
      <c r="H18" s="17">
        <f t="shared" si="5"/>
        <v>2.1852939669739557E-2</v>
      </c>
      <c r="I18" s="17">
        <f t="shared" si="6"/>
        <v>6.1900194604058191E-2</v>
      </c>
      <c r="J18" s="17">
        <f t="shared" si="7"/>
        <v>0.33333604830294344</v>
      </c>
      <c r="K18" s="17">
        <f t="shared" si="8"/>
        <v>7.0590466268130966E-2</v>
      </c>
      <c r="L18" s="17">
        <f t="shared" si="9"/>
        <v>1.0372271744003612</v>
      </c>
      <c r="M18" s="17">
        <f t="shared" si="10"/>
        <v>2.6530418310183723</v>
      </c>
      <c r="N18" s="17">
        <f t="shared" si="11"/>
        <v>1.9939595368715519</v>
      </c>
      <c r="O18" s="23">
        <f t="shared" si="12"/>
        <v>4.4681924019931214E-2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1.5229183097621822E-2</v>
      </c>
      <c r="D21" s="17">
        <f t="shared" si="1"/>
        <v>0</v>
      </c>
      <c r="E21" s="17">
        <f t="shared" si="2"/>
        <v>1.5223525526487898E-2</v>
      </c>
      <c r="F21" s="17">
        <f t="shared" si="3"/>
        <v>1.2082334096590082E-2</v>
      </c>
      <c r="G21" s="17">
        <f t="shared" si="4"/>
        <v>1.731525470113816E-3</v>
      </c>
      <c r="H21" s="17">
        <f t="shared" si="5"/>
        <v>9.6681667278549314E-3</v>
      </c>
      <c r="I21" s="17">
        <f t="shared" si="6"/>
        <v>1.218773308198985E-2</v>
      </c>
      <c r="J21" s="17">
        <f t="shared" si="7"/>
        <v>0</v>
      </c>
      <c r="K21" s="17">
        <f t="shared" si="8"/>
        <v>1.1797531456049917E-2</v>
      </c>
      <c r="L21" s="17">
        <f t="shared" si="9"/>
        <v>0.84768668905756128</v>
      </c>
      <c r="M21" s="17">
        <f t="shared" si="10"/>
        <v>0</v>
      </c>
      <c r="N21" s="17">
        <f t="shared" si="11"/>
        <v>0.34576693895768945</v>
      </c>
      <c r="O21" s="23">
        <f t="shared" si="12"/>
        <v>1.4634719453346582E-2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1.7270901460183922E-3</v>
      </c>
      <c r="D22" s="17">
        <f t="shared" si="1"/>
        <v>0</v>
      </c>
      <c r="E22" s="17">
        <f t="shared" si="2"/>
        <v>1.72644854001148E-3</v>
      </c>
      <c r="F22" s="17">
        <f t="shared" si="3"/>
        <v>9.8591978831975833E-5</v>
      </c>
      <c r="G22" s="17">
        <f t="shared" si="4"/>
        <v>0</v>
      </c>
      <c r="H22" s="17">
        <f t="shared" si="5"/>
        <v>7.5596911808288513E-5</v>
      </c>
      <c r="I22" s="17">
        <f t="shared" si="6"/>
        <v>1.6159891926311625E-3</v>
      </c>
      <c r="J22" s="17">
        <f t="shared" si="7"/>
        <v>0</v>
      </c>
      <c r="K22" s="17">
        <f t="shared" si="8"/>
        <v>1.5642517935411022E-3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1.5644372669334221E-3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0.11485754338726617</v>
      </c>
      <c r="D25" s="17">
        <f t="shared" ref="D25:O25" si="13">SUM(D15:D24)</f>
        <v>0.97169237697093136</v>
      </c>
      <c r="E25" s="17">
        <f t="shared" si="13"/>
        <v>0.11517585356778938</v>
      </c>
      <c r="F25" s="17">
        <f t="shared" si="13"/>
        <v>0.14526258800511185</v>
      </c>
      <c r="G25" s="17">
        <f t="shared" si="13"/>
        <v>0.71619806342408066</v>
      </c>
      <c r="H25" s="17">
        <f t="shared" si="13"/>
        <v>0.27842453159318414</v>
      </c>
      <c r="I25" s="17">
        <f t="shared" si="13"/>
        <v>0.15270466081011436</v>
      </c>
      <c r="J25" s="17">
        <f t="shared" si="13"/>
        <v>2.4710788864227564</v>
      </c>
      <c r="K25" s="17">
        <f t="shared" si="13"/>
        <v>0.2269295709132152</v>
      </c>
      <c r="L25" s="17">
        <f t="shared" si="13"/>
        <v>10.822344692512711</v>
      </c>
      <c r="M25" s="17">
        <f t="shared" si="13"/>
        <v>34.500140380123135</v>
      </c>
      <c r="N25" s="17">
        <f t="shared" si="13"/>
        <v>24.842092139124148</v>
      </c>
      <c r="O25" s="17">
        <f t="shared" si="13"/>
        <v>0.17751465307637784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0.20237388501333212</v>
      </c>
      <c r="D29" s="17">
        <f>(SUMIFS(MESKENOG2,KAYNAK,A29,SEBEP,B29,SÜRE,"Uzun",BİLDİRİM,"Bildirimli",İL,$B$10,İLÇE,$B$11)/VLOOKUP($B$11,ABONE2,4,FALSE))</f>
        <v>3.6493993937352946E-3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0.20230005978539711</v>
      </c>
      <c r="F29" s="17">
        <f>(SUMIFS(TARIMSALAG2,KAYNAK,A29,SEBEP,B29,SÜRE,"Uzun",BİLDİRİM,"Bildirimli",İL,$B$10,İLÇE,$B$11)/VLOOKUP($B$11,ABONE2,6,FALSE))</f>
        <v>3.5382067560291261E-2</v>
      </c>
      <c r="G29" s="17">
        <f>(SUMIFS(TARIMSALOG2,KAYNAK,A29,SEBEP,B29,SÜRE,"Uzun",BİLDİRİM,"Bildirimli",İL,$B$10,İLÇE,$B$11)/VLOOKUP($B$11,ABONE2,7,FALSE))</f>
        <v>9.2909191753058964E-2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4.879938702344061E-2</v>
      </c>
      <c r="I29" s="17">
        <f>(SUMIFS(TICARETHANEAG2,KAYNAK,A29,SEBEP,B29,SÜRE,"Uzun",BİLDİRİM,"Bildirimli",İL,$B$10,İLÇE,$B$11)/VLOOKUP($B$11,ABONE2,9,FALSE))</f>
        <v>0.35698944105059188</v>
      </c>
      <c r="J29" s="17">
        <f>(SUMIFS(TICARETHANEOG2,KAYNAK,A29,SEBEP,B29,SÜRE,"Uzun",BİLDİRİM,"Bildirimli",İL,$B$10,İLÇE,$B$11)/VLOOKUP($B$11,ABONE2,10,FALSE))</f>
        <v>3.4569416524463348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0.45623729830881948</v>
      </c>
      <c r="L29" s="17">
        <f>(SUMIFS(SANAYIAG2,KAYNAK,A29,SEBEP,B29,SÜRE,"Uzun",BİLDİRİM,"Bildirimli",İL,$B$10,İLÇE,$B$11)/VLOOKUP($B$11,ABONE2,12,FALSE))</f>
        <v>14.548780393509453</v>
      </c>
      <c r="M29" s="17">
        <f>(SUMIFS(SANAYIOG2,KAYNAK,A29,SEBEP,B29,SÜRE,"Uzun",BİLDİRİM,"Bildirimli",İL,$B$10,İLÇE,$B$11)/VLOOKUP($B$11,ABONE2,13,FALSE))</f>
        <v>18.333892981417609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16.78996547845507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0.25178654057372973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1.5539918369133789E-2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1.5534145361282664E-2</v>
      </c>
      <c r="F31" s="17">
        <f>(SUMIFS(TARIMSALAG2,KAYNAK,A31,SEBEP,B31,SÜRE,"Uzun",BİLDİRİM,"Bildirimli",İL,$B$10,İLÇE,$B$11)/VLOOKUP($B$11,ABONE2,6,FALSE))</f>
        <v>1.0427728832517795E-4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7.9956210053969246E-5</v>
      </c>
      <c r="I31" s="17">
        <f>(SUMIFS(TICARETHANEAG2,KAYNAK,A31,SEBEP,B31,SÜRE,"Uzun",BİLDİRİM,"Bildirimli",İL,$B$10,İLÇE,$B$11)/VLOOKUP($B$11,ABONE2,9,FALSE))</f>
        <v>1.9329649680977626E-2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1.8710792943336035E-2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1.4777841078414802E-2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0.21791380338246591</v>
      </c>
      <c r="D33" s="17">
        <f t="shared" ref="D33:O33" si="14">SUM(D28:D32)</f>
        <v>3.6493993937352946E-3</v>
      </c>
      <c r="E33" s="17">
        <f t="shared" si="14"/>
        <v>0.21783420514667978</v>
      </c>
      <c r="F33" s="17">
        <f t="shared" si="14"/>
        <v>3.5486344848616437E-2</v>
      </c>
      <c r="G33" s="17">
        <f t="shared" si="14"/>
        <v>9.2909191753058964E-2</v>
      </c>
      <c r="H33" s="17">
        <f t="shared" si="14"/>
        <v>4.8879343233494577E-2</v>
      </c>
      <c r="I33" s="17">
        <f t="shared" si="14"/>
        <v>0.37631909073156949</v>
      </c>
      <c r="J33" s="17">
        <f t="shared" si="14"/>
        <v>3.4569416524463348</v>
      </c>
      <c r="K33" s="17">
        <f t="shared" si="14"/>
        <v>0.47494809125215554</v>
      </c>
      <c r="L33" s="17">
        <f t="shared" si="14"/>
        <v>14.548780393509453</v>
      </c>
      <c r="M33" s="17">
        <f t="shared" si="14"/>
        <v>18.333892981417609</v>
      </c>
      <c r="N33" s="17">
        <f t="shared" si="14"/>
        <v>16.78996547845507</v>
      </c>
      <c r="O33" s="17">
        <f t="shared" si="14"/>
        <v>0.26656438165214452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8.9632418697731614E-2</v>
      </c>
      <c r="D17" s="17">
        <f t="shared" si="1"/>
        <v>0.50983557564739745</v>
      </c>
      <c r="E17" s="17">
        <f t="shared" si="2"/>
        <v>8.9897456140672585E-2</v>
      </c>
      <c r="F17" s="17">
        <f t="shared" si="3"/>
        <v>0.55956631206266605</v>
      </c>
      <c r="G17" s="17">
        <f t="shared" si="4"/>
        <v>1.8982550450421964</v>
      </c>
      <c r="H17" s="17">
        <f t="shared" si="5"/>
        <v>0.80770931785625122</v>
      </c>
      <c r="I17" s="17">
        <f t="shared" si="6"/>
        <v>0.15726896948453944</v>
      </c>
      <c r="J17" s="17">
        <f t="shared" si="7"/>
        <v>15.408359726579942</v>
      </c>
      <c r="K17" s="17">
        <f t="shared" si="8"/>
        <v>0.84557273828045065</v>
      </c>
      <c r="L17" s="17">
        <f t="shared" si="9"/>
        <v>7.6502282203082723</v>
      </c>
      <c r="M17" s="17">
        <f t="shared" si="10"/>
        <v>337.14466597142717</v>
      </c>
      <c r="N17" s="17">
        <f t="shared" si="11"/>
        <v>192.48857134898475</v>
      </c>
      <c r="O17" s="23">
        <f t="shared" si="12"/>
        <v>0.53066024059065142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0.11470599454330901</v>
      </c>
      <c r="D18" s="17">
        <f t="shared" si="1"/>
        <v>0</v>
      </c>
      <c r="E18" s="17">
        <f t="shared" si="2"/>
        <v>0.11463364529275971</v>
      </c>
      <c r="F18" s="17">
        <f t="shared" si="3"/>
        <v>4.1433279123492921E-3</v>
      </c>
      <c r="G18" s="17">
        <f t="shared" si="4"/>
        <v>1.2140508764419198E-2</v>
      </c>
      <c r="H18" s="17">
        <f t="shared" si="5"/>
        <v>5.6257072329630809E-3</v>
      </c>
      <c r="I18" s="17">
        <f t="shared" si="6"/>
        <v>0.30499561987116897</v>
      </c>
      <c r="J18" s="17">
        <f t="shared" si="7"/>
        <v>3.5604462759593734</v>
      </c>
      <c r="K18" s="17">
        <f t="shared" si="8"/>
        <v>0.45191881319569582</v>
      </c>
      <c r="L18" s="17">
        <f t="shared" si="9"/>
        <v>13.336166237457659</v>
      </c>
      <c r="M18" s="17">
        <f t="shared" si="10"/>
        <v>32.14757707069716</v>
      </c>
      <c r="N18" s="17">
        <f t="shared" si="11"/>
        <v>23.888908900006648</v>
      </c>
      <c r="O18" s="23">
        <f t="shared" si="12"/>
        <v>0.1842087966899591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2.9875814629629655E-2</v>
      </c>
      <c r="D21" s="17">
        <f t="shared" si="1"/>
        <v>0</v>
      </c>
      <c r="E21" s="17">
        <f t="shared" si="2"/>
        <v>2.985697086469296E-2</v>
      </c>
      <c r="F21" s="17">
        <f t="shared" si="3"/>
        <v>2.4635853451529091E-2</v>
      </c>
      <c r="G21" s="17">
        <f t="shared" si="4"/>
        <v>0</v>
      </c>
      <c r="H21" s="17">
        <f t="shared" si="5"/>
        <v>2.0069284259491098E-2</v>
      </c>
      <c r="I21" s="17">
        <f t="shared" si="6"/>
        <v>2.5579540252882872E-2</v>
      </c>
      <c r="J21" s="17">
        <f t="shared" si="7"/>
        <v>0</v>
      </c>
      <c r="K21" s="17">
        <f t="shared" si="8"/>
        <v>2.4425098630277305E-2</v>
      </c>
      <c r="L21" s="17">
        <f t="shared" si="9"/>
        <v>0.49509401088952859</v>
      </c>
      <c r="M21" s="17">
        <f t="shared" si="10"/>
        <v>0</v>
      </c>
      <c r="N21" s="17">
        <f t="shared" si="11"/>
        <v>0.21735834624418329</v>
      </c>
      <c r="O21" s="23">
        <f t="shared" si="12"/>
        <v>2.8320237015820579E-2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0.23421422787067028</v>
      </c>
      <c r="D25" s="17">
        <f t="shared" ref="D25:O25" si="13">SUM(D15:D24)</f>
        <v>0.50983557564739745</v>
      </c>
      <c r="E25" s="17">
        <f t="shared" si="13"/>
        <v>0.23438807229812525</v>
      </c>
      <c r="F25" s="17">
        <f t="shared" si="13"/>
        <v>0.58834549342654441</v>
      </c>
      <c r="G25" s="17">
        <f t="shared" si="13"/>
        <v>1.9103955538066157</v>
      </c>
      <c r="H25" s="17">
        <f t="shared" si="13"/>
        <v>0.83340430934870535</v>
      </c>
      <c r="I25" s="17">
        <f t="shared" si="13"/>
        <v>0.4878441296085913</v>
      </c>
      <c r="J25" s="17">
        <f t="shared" si="13"/>
        <v>18.968806002539317</v>
      </c>
      <c r="K25" s="17">
        <f t="shared" si="13"/>
        <v>1.3219166501064237</v>
      </c>
      <c r="L25" s="17">
        <f t="shared" si="13"/>
        <v>21.48148846865546</v>
      </c>
      <c r="M25" s="17">
        <f t="shared" si="13"/>
        <v>369.29224304212431</v>
      </c>
      <c r="N25" s="17">
        <f t="shared" si="13"/>
        <v>216.59483859523559</v>
      </c>
      <c r="O25" s="17">
        <f t="shared" si="13"/>
        <v>0.74318927429643111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3.7848665214636791E-2</v>
      </c>
      <c r="D29" s="17">
        <f>(SUMIFS(MESKENOG2,KAYNAK,A29,SEBEP,B29,SÜRE,"Uzun",BİLDİRİM,"Bildirimli",İL,$B$10,İLÇE,$B$11)/VLOOKUP($B$11,ABONE2,4,FALSE))</f>
        <v>6.1029601005588796E-2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3.7863286275534119E-2</v>
      </c>
      <c r="F29" s="17">
        <f>(SUMIFS(TARIMSALAG2,KAYNAK,A29,SEBEP,B29,SÜRE,"Uzun",BİLDİRİM,"Bildirimli",İL,$B$10,İLÇE,$B$11)/VLOOKUP($B$11,ABONE2,6,FALSE))</f>
        <v>0.36056634958779715</v>
      </c>
      <c r="G29" s="17">
        <f>(SUMIFS(TARIMSALOG2,KAYNAK,A29,SEBEP,B29,SÜRE,"Uzun",BİLDİRİM,"Bildirimli",İL,$B$10,İLÇE,$B$11)/VLOOKUP($B$11,ABONE2,7,FALSE))</f>
        <v>1.6909501575398438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0.60716993175851852</v>
      </c>
      <c r="I29" s="17">
        <f>(SUMIFS(TICARETHANEAG2,KAYNAK,A29,SEBEP,B29,SÜRE,"Uzun",BİLDİRİM,"Bildirimli",İL,$B$10,İLÇE,$B$11)/VLOOKUP($B$11,ABONE2,9,FALSE))</f>
        <v>4.7367094249817304E-2</v>
      </c>
      <c r="J29" s="17">
        <f>(SUMIFS(TICARETHANEOG2,KAYNAK,A29,SEBEP,B29,SÜRE,"Uzun",BİLDİRİM,"Bildirimli",İL,$B$10,İLÇE,$B$11)/VLOOKUP($B$11,ABONE2,10,FALSE))</f>
        <v>0.28539164241926018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5.8109486133804338E-2</v>
      </c>
      <c r="L29" s="17">
        <f>(SUMIFS(SANAYIAG2,KAYNAK,A29,SEBEP,B29,SÜRE,"Uzun",BİLDİRİM,"Bildirimli",İL,$B$10,İLÇE,$B$11)/VLOOKUP($B$11,ABONE2,12,FALSE))</f>
        <v>0.18254157046800176</v>
      </c>
      <c r="M29" s="17">
        <f>(SUMIFS(SANAYIOG2,KAYNAK,A29,SEBEP,B29,SÜRE,"Uzun",BİLDİRİM,"Bildirimli",İL,$B$10,İLÇE,$B$11)/VLOOKUP($B$11,ABONE2,13,FALSE))</f>
        <v>1.2961473038844964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0.80724722579920594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0.10005992477142837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3.7848665214636791E-2</v>
      </c>
      <c r="D33" s="17">
        <f t="shared" ref="D33:O33" si="14">SUM(D28:D32)</f>
        <v>6.1029601005588796E-2</v>
      </c>
      <c r="E33" s="17">
        <f t="shared" si="14"/>
        <v>3.7863286275534119E-2</v>
      </c>
      <c r="F33" s="17">
        <f t="shared" si="14"/>
        <v>0.36056634958779715</v>
      </c>
      <c r="G33" s="17">
        <f t="shared" si="14"/>
        <v>1.6909501575398438</v>
      </c>
      <c r="H33" s="17">
        <f t="shared" si="14"/>
        <v>0.60716993175851852</v>
      </c>
      <c r="I33" s="17">
        <f t="shared" si="14"/>
        <v>4.7367094249817304E-2</v>
      </c>
      <c r="J33" s="17">
        <f t="shared" si="14"/>
        <v>0.28539164241926018</v>
      </c>
      <c r="K33" s="17">
        <f t="shared" si="14"/>
        <v>5.8109486133804338E-2</v>
      </c>
      <c r="L33" s="17">
        <f t="shared" si="14"/>
        <v>0.18254157046800176</v>
      </c>
      <c r="M33" s="17">
        <f t="shared" si="14"/>
        <v>1.2961473038844964</v>
      </c>
      <c r="N33" s="17">
        <f t="shared" si="14"/>
        <v>0.80724722579920594</v>
      </c>
      <c r="O33" s="17">
        <f t="shared" si="14"/>
        <v>0.10005992477142837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3.0446188262321271E-2</v>
      </c>
      <c r="D17" s="17">
        <f t="shared" si="1"/>
        <v>0.24727986438016503</v>
      </c>
      <c r="E17" s="17">
        <f t="shared" si="2"/>
        <v>3.0488941488745654E-2</v>
      </c>
      <c r="F17" s="17">
        <f t="shared" si="3"/>
        <v>5.8452373551632762E-2</v>
      </c>
      <c r="G17" s="17">
        <f t="shared" si="4"/>
        <v>0.27616928557060466</v>
      </c>
      <c r="H17" s="17">
        <f t="shared" si="5"/>
        <v>6.1439912653093787E-2</v>
      </c>
      <c r="I17" s="17">
        <f t="shared" si="6"/>
        <v>2.4816349057297953E-2</v>
      </c>
      <c r="J17" s="17">
        <f t="shared" si="7"/>
        <v>0.21031801837187453</v>
      </c>
      <c r="K17" s="17">
        <f t="shared" si="8"/>
        <v>3.0774943514862787E-2</v>
      </c>
      <c r="L17" s="17">
        <f t="shared" si="9"/>
        <v>0.4615925269911717</v>
      </c>
      <c r="M17" s="17">
        <f t="shared" si="10"/>
        <v>0</v>
      </c>
      <c r="N17" s="17">
        <f t="shared" si="11"/>
        <v>0.43594849771388439</v>
      </c>
      <c r="O17" s="23">
        <f t="shared" si="12"/>
        <v>3.1844753395888187E-2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8.9265026123587013E-3</v>
      </c>
      <c r="D21" s="17">
        <f t="shared" si="1"/>
        <v>0</v>
      </c>
      <c r="E21" s="17">
        <f t="shared" si="2"/>
        <v>8.9247425684660878E-3</v>
      </c>
      <c r="F21" s="17">
        <f t="shared" si="3"/>
        <v>1.3253006067654501E-3</v>
      </c>
      <c r="G21" s="17">
        <f t="shared" si="4"/>
        <v>0</v>
      </c>
      <c r="H21" s="17">
        <f t="shared" si="5"/>
        <v>1.3071146636194405E-3</v>
      </c>
      <c r="I21" s="17">
        <f t="shared" si="6"/>
        <v>7.5505877898368991E-3</v>
      </c>
      <c r="J21" s="17">
        <f t="shared" si="7"/>
        <v>0</v>
      </c>
      <c r="K21" s="17">
        <f t="shared" si="8"/>
        <v>7.308051478858572E-3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8.4731335797471174E-3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3.9372690874679969E-2</v>
      </c>
      <c r="D25" s="17">
        <f t="shared" ref="D25:O25" si="13">SUM(D15:D24)</f>
        <v>0.24727986438016503</v>
      </c>
      <c r="E25" s="17">
        <f t="shared" si="13"/>
        <v>3.941368405721174E-2</v>
      </c>
      <c r="F25" s="17">
        <f t="shared" si="13"/>
        <v>5.9777674158398214E-2</v>
      </c>
      <c r="G25" s="17">
        <f t="shared" si="13"/>
        <v>0.27616928557060466</v>
      </c>
      <c r="H25" s="17">
        <f t="shared" si="13"/>
        <v>6.2747027316713222E-2</v>
      </c>
      <c r="I25" s="17">
        <f t="shared" si="13"/>
        <v>3.2366936847134854E-2</v>
      </c>
      <c r="J25" s="17">
        <f t="shared" si="13"/>
        <v>0.21031801837187453</v>
      </c>
      <c r="K25" s="17">
        <f t="shared" si="13"/>
        <v>3.8082994993721357E-2</v>
      </c>
      <c r="L25" s="17">
        <f t="shared" si="13"/>
        <v>0.4615925269911717</v>
      </c>
      <c r="M25" s="17">
        <f t="shared" si="13"/>
        <v>0</v>
      </c>
      <c r="N25" s="17">
        <f t="shared" si="13"/>
        <v>0.43594849771388439</v>
      </c>
      <c r="O25" s="17">
        <f t="shared" si="13"/>
        <v>4.0317886975635306E-2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8.2008892760490712E-2</v>
      </c>
      <c r="D29" s="17">
        <f>(SUMIFS(MESKENOG2,KAYNAK,A29,SEBEP,B29,SÜRE,"Uzun",BİLDİRİM,"Bildirimli",İL,$B$10,İLÇE,$B$11)/VLOOKUP($B$11,ABONE2,4,FALSE))</f>
        <v>0.3203963390985734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8.2055895756761851E-2</v>
      </c>
      <c r="F29" s="17">
        <f>(SUMIFS(TARIMSALAG2,KAYNAK,A29,SEBEP,B29,SÜRE,"Uzun",BİLDİRİM,"Bildirimli",İL,$B$10,İLÇE,$B$11)/VLOOKUP($B$11,ABONE2,6,FALSE))</f>
        <v>0.27641962479706172</v>
      </c>
      <c r="G29" s="17">
        <f>(SUMIFS(TARIMSALOG2,KAYNAK,A29,SEBEP,B29,SÜRE,"Uzun",BİLDİRİM,"Bildirimli",İL,$B$10,İLÇE,$B$11)/VLOOKUP($B$11,ABONE2,7,FALSE))</f>
        <v>4.7997718619669714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0.33848963834313256</v>
      </c>
      <c r="I29" s="17">
        <f>(SUMIFS(TICARETHANEAG2,KAYNAK,A29,SEBEP,B29,SÜRE,"Uzun",BİLDİRİM,"Bildirimli",İL,$B$10,İLÇE,$B$11)/VLOOKUP($B$11,ABONE2,9,FALSE))</f>
        <v>6.708739742875354E-2</v>
      </c>
      <c r="J29" s="17">
        <f>(SUMIFS(TICARETHANEOG2,KAYNAK,A29,SEBEP,B29,SÜRE,"Uzun",BİLDİRİM,"Bildirimli",İL,$B$10,İLÇE,$B$11)/VLOOKUP($B$11,ABONE2,10,FALSE))</f>
        <v>1.0419754485502173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9.8402277556908127E-2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9.0570217600514286E-2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6.4605466963060234E-4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6.4592728664255477E-4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1.0801766831766129E-3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1.0454797727857306E-3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6.9426906474701078E-4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8.265494743012132E-2</v>
      </c>
      <c r="D33" s="17">
        <f t="shared" ref="D33:O33" si="14">SUM(D28:D32)</f>
        <v>0.3203963390985734</v>
      </c>
      <c r="E33" s="17">
        <f t="shared" si="14"/>
        <v>8.2701823043404413E-2</v>
      </c>
      <c r="F33" s="17">
        <f t="shared" si="14"/>
        <v>0.27641962479706172</v>
      </c>
      <c r="G33" s="17">
        <f t="shared" si="14"/>
        <v>4.7997718619669714</v>
      </c>
      <c r="H33" s="17">
        <f t="shared" si="14"/>
        <v>0.33848963834313256</v>
      </c>
      <c r="I33" s="17">
        <f t="shared" si="14"/>
        <v>6.8167574111930154E-2</v>
      </c>
      <c r="J33" s="17">
        <f t="shared" si="14"/>
        <v>1.0419754485502173</v>
      </c>
      <c r="K33" s="17">
        <f t="shared" si="14"/>
        <v>9.9447757329693853E-2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9.1264486665261296E-2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6.0802677070029947E-2</v>
      </c>
      <c r="D17" s="17">
        <v>0</v>
      </c>
      <c r="E17" s="17">
        <f t="shared" si="1"/>
        <v>6.0802677070029947E-2</v>
      </c>
      <c r="F17" s="17">
        <f t="shared" si="2"/>
        <v>0.15056199557969427</v>
      </c>
      <c r="G17" s="17">
        <f t="shared" si="3"/>
        <v>0.97758199725290029</v>
      </c>
      <c r="H17" s="17">
        <f t="shared" si="4"/>
        <v>0.18352976330015236</v>
      </c>
      <c r="I17" s="17">
        <f t="shared" si="5"/>
        <v>5.6161416419126378E-2</v>
      </c>
      <c r="J17" s="17">
        <f t="shared" si="6"/>
        <v>0.70891254650602376</v>
      </c>
      <c r="K17" s="17">
        <f t="shared" si="7"/>
        <v>8.2834803558996334E-2</v>
      </c>
      <c r="L17" s="17">
        <f t="shared" si="8"/>
        <v>1.6125542891851853E-4</v>
      </c>
      <c r="M17" s="17">
        <f t="shared" si="9"/>
        <v>14.583531285838072</v>
      </c>
      <c r="N17" s="17">
        <f t="shared" si="10"/>
        <v>10.208520276715324</v>
      </c>
      <c r="O17" s="23">
        <f t="shared" si="11"/>
        <v>7.7266362893974108E-2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2.693258386526151E-3</v>
      </c>
      <c r="D18" s="17">
        <v>0</v>
      </c>
      <c r="E18" s="17">
        <f t="shared" si="1"/>
        <v>2.693258386526151E-3</v>
      </c>
      <c r="F18" s="17">
        <f t="shared" si="2"/>
        <v>2.5567814903546621E-2</v>
      </c>
      <c r="G18" s="17">
        <f t="shared" si="3"/>
        <v>0</v>
      </c>
      <c r="H18" s="17">
        <f t="shared" si="4"/>
        <v>2.4548596769578362E-2</v>
      </c>
      <c r="I18" s="17">
        <f t="shared" si="5"/>
        <v>1.113654527812619E-2</v>
      </c>
      <c r="J18" s="17">
        <f t="shared" si="6"/>
        <v>0.35433172901072157</v>
      </c>
      <c r="K18" s="17">
        <f t="shared" si="7"/>
        <v>2.5160539382923321E-2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6.5190240618970578E-3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9.5378045481579864E-3</v>
      </c>
      <c r="D21" s="17">
        <v>0</v>
      </c>
      <c r="E21" s="17">
        <f t="shared" si="1"/>
        <v>9.5378045481579864E-3</v>
      </c>
      <c r="F21" s="17">
        <f t="shared" si="2"/>
        <v>8.0257876991283908E-2</v>
      </c>
      <c r="G21" s="17">
        <f t="shared" si="3"/>
        <v>0</v>
      </c>
      <c r="H21" s="17">
        <f t="shared" si="4"/>
        <v>7.7058531097553909E-2</v>
      </c>
      <c r="I21" s="17">
        <f t="shared" si="5"/>
        <v>2.002978874905029E-2</v>
      </c>
      <c r="J21" s="17">
        <f t="shared" si="6"/>
        <v>0</v>
      </c>
      <c r="K21" s="17">
        <f t="shared" si="7"/>
        <v>1.9211310947928589E-2</v>
      </c>
      <c r="L21" s="17">
        <f t="shared" si="8"/>
        <v>1.4816996527888424</v>
      </c>
      <c r="M21" s="17">
        <f t="shared" si="9"/>
        <v>0</v>
      </c>
      <c r="N21" s="17">
        <f t="shared" si="10"/>
        <v>0.44450989583665274</v>
      </c>
      <c r="O21" s="23">
        <f t="shared" si="11"/>
        <v>1.3786428418794482E-2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7.4997706779110489E-7</v>
      </c>
      <c r="D22" s="17">
        <v>0</v>
      </c>
      <c r="E22" s="17">
        <f t="shared" si="1"/>
        <v>7.4997706779110489E-7</v>
      </c>
      <c r="F22" s="17">
        <f t="shared" si="2"/>
        <v>8.1412152348495255E-4</v>
      </c>
      <c r="G22" s="17">
        <f t="shared" si="3"/>
        <v>0</v>
      </c>
      <c r="H22" s="17">
        <f t="shared" si="4"/>
        <v>7.8166793200206721E-4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3.050425665677332E-5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7.3034489981781886E-2</v>
      </c>
      <c r="D25" s="17">
        <f t="shared" ref="D25:O25" si="12">SUM(D15:D24)</f>
        <v>0</v>
      </c>
      <c r="E25" s="17">
        <f t="shared" si="12"/>
        <v>7.3034489981781886E-2</v>
      </c>
      <c r="F25" s="17">
        <f t="shared" si="12"/>
        <v>0.25720180899800976</v>
      </c>
      <c r="G25" s="17">
        <f t="shared" si="12"/>
        <v>0.97758199725290029</v>
      </c>
      <c r="H25" s="17">
        <f t="shared" si="12"/>
        <v>0.28591855909928671</v>
      </c>
      <c r="I25" s="17">
        <f t="shared" si="12"/>
        <v>8.7327750446302851E-2</v>
      </c>
      <c r="J25" s="17">
        <f t="shared" si="12"/>
        <v>1.0632442755167453</v>
      </c>
      <c r="K25" s="17">
        <f t="shared" si="12"/>
        <v>0.12720665388984823</v>
      </c>
      <c r="L25" s="17">
        <f t="shared" si="12"/>
        <v>1.481860908217761</v>
      </c>
      <c r="M25" s="17">
        <f t="shared" si="12"/>
        <v>14.583531285838072</v>
      </c>
      <c r="N25" s="17">
        <f t="shared" si="12"/>
        <v>10.653030172551977</v>
      </c>
      <c r="O25" s="17">
        <f t="shared" si="12"/>
        <v>9.7602319631322418E-2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5.4439123327299596E-2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5.4439123327299596E-2</v>
      </c>
      <c r="F29" s="17">
        <f>(SUMIFS(TARIMSALAG2,KAYNAK,A29,SEBEP,B29,SÜRE,"Uzun",BİLDİRİM,"Bildirimli",İL,$B$10,İLÇE,$B$11)/VLOOKUP($B$11,ABONE2,6,FALSE))</f>
        <v>0.30555264318134989</v>
      </c>
      <c r="G29" s="17">
        <f>(SUMIFS(TARIMSALOG2,KAYNAK,A29,SEBEP,B29,SÜRE,"Uzun",BİLDİRİM,"Bildirimli",İL,$B$10,İLÇE,$B$11)/VLOOKUP($B$11,ABONE2,7,FALSE))</f>
        <v>1.7579359026726682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0.36344947015423845</v>
      </c>
      <c r="I29" s="17">
        <f>(SUMIFS(TICARETHANEAG2,KAYNAK,A29,SEBEP,B29,SÜRE,"Uzun",BİLDİRİM,"Bildirimli",İL,$B$10,İLÇE,$B$11)/VLOOKUP($B$11,ABONE2,9,FALSE))</f>
        <v>2.4916437371041555E-2</v>
      </c>
      <c r="J29" s="17">
        <f>(SUMIFS(TICARETHANEOG2,KAYNAK,A29,SEBEP,B29,SÜRE,"Uzun",BİLDİRİM,"Bildirimli",İL,$B$10,İLÇE,$B$11)/VLOOKUP($B$11,ABONE2,10,FALSE))</f>
        <v>0.31124669997892002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3.6616758661000628E-2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14.934434722535467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10.454104305774827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7.2935412391516033E-2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5.4439123327299596E-2</v>
      </c>
      <c r="D33" s="17">
        <f t="shared" ref="D33:O33" si="13">SUM(D28:D32)</f>
        <v>0</v>
      </c>
      <c r="E33" s="17">
        <f t="shared" si="13"/>
        <v>5.4439123327299596E-2</v>
      </c>
      <c r="F33" s="17">
        <f t="shared" si="13"/>
        <v>0.30555264318134989</v>
      </c>
      <c r="G33" s="17">
        <f t="shared" si="13"/>
        <v>1.7579359026726682</v>
      </c>
      <c r="H33" s="17">
        <f t="shared" si="13"/>
        <v>0.36344947015423845</v>
      </c>
      <c r="I33" s="17">
        <f t="shared" si="13"/>
        <v>2.4916437371041555E-2</v>
      </c>
      <c r="J33" s="17">
        <f t="shared" si="13"/>
        <v>0.31124669997892002</v>
      </c>
      <c r="K33" s="17">
        <f t="shared" si="13"/>
        <v>3.6616758661000628E-2</v>
      </c>
      <c r="L33" s="17">
        <f t="shared" si="13"/>
        <v>0</v>
      </c>
      <c r="M33" s="17">
        <f t="shared" si="13"/>
        <v>14.934434722535467</v>
      </c>
      <c r="N33" s="17">
        <f t="shared" si="13"/>
        <v>10.454104305774827</v>
      </c>
      <c r="O33" s="17">
        <f t="shared" si="13"/>
        <v>7.2935412391516033E-2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0.24642981695622809</v>
      </c>
      <c r="D17" s="17">
        <f t="shared" si="1"/>
        <v>0.11663046223996254</v>
      </c>
      <c r="E17" s="17">
        <f t="shared" si="2"/>
        <v>0.24623268332379311</v>
      </c>
      <c r="F17" s="17">
        <f t="shared" si="3"/>
        <v>0.19523328827358077</v>
      </c>
      <c r="G17" s="17">
        <f t="shared" si="4"/>
        <v>0.2843514770901881</v>
      </c>
      <c r="H17" s="17">
        <f t="shared" si="5"/>
        <v>0.24320942080171834</v>
      </c>
      <c r="I17" s="17">
        <f t="shared" si="6"/>
        <v>0.27545848033092929</v>
      </c>
      <c r="J17" s="17">
        <f t="shared" si="7"/>
        <v>2.3547701291018104</v>
      </c>
      <c r="K17" s="17">
        <f t="shared" si="8"/>
        <v>0.37241868778119191</v>
      </c>
      <c r="L17" s="17">
        <f t="shared" si="9"/>
        <v>0</v>
      </c>
      <c r="M17" s="17">
        <f t="shared" si="10"/>
        <v>1.0339448522782095</v>
      </c>
      <c r="N17" s="17">
        <f t="shared" si="11"/>
        <v>0.68929656818547302</v>
      </c>
      <c r="O17" s="23">
        <f t="shared" si="12"/>
        <v>0.26717561632461939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6.461660042379168E-3</v>
      </c>
      <c r="D18" s="17">
        <f t="shared" si="1"/>
        <v>9.0186973007040008E-3</v>
      </c>
      <c r="E18" s="17">
        <f t="shared" si="2"/>
        <v>6.4655435597056376E-3</v>
      </c>
      <c r="F18" s="17">
        <f t="shared" si="3"/>
        <v>4.9657595152741828E-3</v>
      </c>
      <c r="G18" s="17">
        <f t="shared" si="4"/>
        <v>1.0607638280413478E-2</v>
      </c>
      <c r="H18" s="17">
        <f t="shared" si="5"/>
        <v>8.0030241515766549E-3</v>
      </c>
      <c r="I18" s="17">
        <f t="shared" si="6"/>
        <v>8.0991305883495145E-3</v>
      </c>
      <c r="J18" s="17">
        <f t="shared" si="7"/>
        <v>0.14789404539824388</v>
      </c>
      <c r="K18" s="17">
        <f t="shared" si="8"/>
        <v>1.4617895559666574E-2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7.9197074489267428E-3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2.2512250181120203E-2</v>
      </c>
      <c r="D21" s="17">
        <f t="shared" si="1"/>
        <v>0</v>
      </c>
      <c r="E21" s="17">
        <f t="shared" si="2"/>
        <v>2.2478059551573622E-2</v>
      </c>
      <c r="F21" s="17">
        <f t="shared" si="3"/>
        <v>3.2390167041008028E-3</v>
      </c>
      <c r="G21" s="17">
        <f t="shared" si="4"/>
        <v>0</v>
      </c>
      <c r="H21" s="17">
        <f t="shared" si="5"/>
        <v>1.4953154830563151E-3</v>
      </c>
      <c r="I21" s="17">
        <f t="shared" si="6"/>
        <v>1.8194376580831818E-2</v>
      </c>
      <c r="J21" s="17">
        <f t="shared" si="7"/>
        <v>0</v>
      </c>
      <c r="K21" s="17">
        <f t="shared" si="8"/>
        <v>1.7345956129405763E-2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2.004580920344665E-2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7.3809649375183124E-4</v>
      </c>
      <c r="D22" s="17">
        <f t="shared" si="1"/>
        <v>0</v>
      </c>
      <c r="E22" s="17">
        <f t="shared" si="2"/>
        <v>7.3697550479761892E-4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3.0091271484222713E-5</v>
      </c>
      <c r="J22" s="17">
        <f t="shared" si="7"/>
        <v>0</v>
      </c>
      <c r="K22" s="17">
        <f t="shared" si="8"/>
        <v>2.8688087922356418E-5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5.6450512786919763E-4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0.27614182367347928</v>
      </c>
      <c r="D25" s="17">
        <f t="shared" ref="D25:O25" si="13">SUM(D15:D24)</f>
        <v>0.12564915954066655</v>
      </c>
      <c r="E25" s="17">
        <f t="shared" si="13"/>
        <v>0.27591326193986998</v>
      </c>
      <c r="F25" s="17">
        <f t="shared" si="13"/>
        <v>0.20343806449295576</v>
      </c>
      <c r="G25" s="17">
        <f t="shared" si="13"/>
        <v>0.2949591153706016</v>
      </c>
      <c r="H25" s="17">
        <f t="shared" si="13"/>
        <v>0.25270776043635129</v>
      </c>
      <c r="I25" s="17">
        <f t="shared" si="13"/>
        <v>0.30178207877159485</v>
      </c>
      <c r="J25" s="17">
        <f t="shared" si="13"/>
        <v>2.5026641745000542</v>
      </c>
      <c r="K25" s="17">
        <f t="shared" si="13"/>
        <v>0.40441122755818659</v>
      </c>
      <c r="L25" s="17">
        <f t="shared" si="13"/>
        <v>0</v>
      </c>
      <c r="M25" s="17">
        <f t="shared" si="13"/>
        <v>1.0339448522782095</v>
      </c>
      <c r="N25" s="17">
        <f t="shared" si="13"/>
        <v>0.68929656818547302</v>
      </c>
      <c r="O25" s="17">
        <f t="shared" si="13"/>
        <v>0.295705638104862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1.0471638570559149E-2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1.0455734699900677E-2</v>
      </c>
      <c r="F29" s="17">
        <f>(SUMIFS(TARIMSALAG2,KAYNAK,A29,SEBEP,B29,SÜRE,"Uzun",BİLDİRİM,"Bildirimli",İL,$B$10,İLÇE,$B$11)/VLOOKUP($B$11,ABONE2,6,FALSE))</f>
        <v>3.5048043446822189E-4</v>
      </c>
      <c r="G29" s="17">
        <f>(SUMIFS(TARIMSALOG2,KAYNAK,A29,SEBEP,B29,SÜRE,"Uzun",BİLDİRİM,"Bildirimli",İL,$B$10,İLÇE,$B$11)/VLOOKUP($B$11,ABONE2,7,FALSE))</f>
        <v>2.0820168350727123E-3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1.2826405348451116E-3</v>
      </c>
      <c r="I29" s="17">
        <f>(SUMIFS(TICARETHANEAG2,KAYNAK,A29,SEBEP,B29,SÜRE,"Uzun",BİLDİRİM,"Bildirimli",İL,$B$10,İLÇE,$B$11)/VLOOKUP($B$11,ABONE2,9,FALSE))</f>
        <v>4.2102046947582062E-3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4.0138789920415724E-3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8.6995241514730617E-3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8.468918883474532E-3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8.4560566566480137E-3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7.1499622699192156E-3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6.8165529777802925E-3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7.5470538668179609E-3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1.8940557454033682E-2</v>
      </c>
      <c r="D33" s="17">
        <f t="shared" ref="D33:O33" si="14">SUM(D28:D32)</f>
        <v>0</v>
      </c>
      <c r="E33" s="17">
        <f t="shared" si="14"/>
        <v>1.8911791356548691E-2</v>
      </c>
      <c r="F33" s="17">
        <f t="shared" si="14"/>
        <v>3.5048043446822189E-4</v>
      </c>
      <c r="G33" s="17">
        <f t="shared" si="14"/>
        <v>2.0820168350727123E-3</v>
      </c>
      <c r="H33" s="17">
        <f t="shared" si="14"/>
        <v>1.2826405348451116E-3</v>
      </c>
      <c r="I33" s="17">
        <f t="shared" si="14"/>
        <v>1.1360166964677423E-2</v>
      </c>
      <c r="J33" s="17">
        <f t="shared" si="14"/>
        <v>0</v>
      </c>
      <c r="K33" s="17">
        <f t="shared" si="14"/>
        <v>1.0830431969821865E-2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1.6246578018291023E-2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3.3059079244060325E-3</v>
      </c>
      <c r="D15" s="17">
        <f t="shared" ref="D15:D24" si="1">(SUMIFS(MESKENOG2,KAYNAK,A15,SEBEP,B15,SÜRE,"Uzun",BİLDİRİM,"Bildirimsiz",İL,$B$10)/VLOOKUP($B$10,ABONE2,4,FALSE))</f>
        <v>0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3.3031173166398332E-3</v>
      </c>
      <c r="F15" s="17">
        <f t="shared" ref="F15:F24" si="3">(SUMIFS(TARIMSALAG2,KAYNAK,A15,SEBEP,B15,SÜRE,"Uzun",BİLDİRİM,"Bildirimsiz",İL,$B$10)/VLOOKUP($B$10,ABONE2,6,FALSE))</f>
        <v>9.882007672864029E-6</v>
      </c>
      <c r="G15" s="17">
        <f t="shared" ref="G15:G24" si="4">(SUMIFS(TARIMSALOG2,KAYNAK,A15,SEBEP,B15,SÜRE,"Uzun",BİLDİRİM,"Bildirimsiz",İL,$B$10)/VLOOKUP($B$10,ABONE2,7,FALSE))</f>
        <v>0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6.8085198314633589E-6</v>
      </c>
      <c r="I15" s="17">
        <f t="shared" ref="I15:I24" si="6">(SUMIFS(TICARETHANEAG2,KAYNAK,A15,SEBEP,B15,SÜRE,"Uzun",BİLDİRİM,"Bildirimsiz",İL,$B$10)/VLOOKUP($B$10,ABONE2,9,FALSE))</f>
        <v>1.0884024938491737E-2</v>
      </c>
      <c r="J15" s="17">
        <f t="shared" ref="J15:J24" si="7">(SUMIFS(TICARETHANEOG2,KAYNAK,A15,SEBEP,B15,SÜRE,"Uzun",BİLDİRİM,"Bildirimsiz",İL,$B$10)/VLOOKUP($B$10,ABONE2,10,FALSE))</f>
        <v>6.3804138117234911E-4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1.0469663626654463E-2</v>
      </c>
      <c r="L15" s="17">
        <f t="shared" ref="L15:L24" si="9">(SUMIFS(SANAYIAG2,KAYNAK,A15,SEBEP,B15,SÜRE,"Uzun",BİLDİRİM,"Bildirimsiz",İL,$B$10)/VLOOKUP($B$10,ABONE2,12,FALSE))</f>
        <v>5.1076743572955996E-2</v>
      </c>
      <c r="M15" s="17">
        <f t="shared" ref="M15:M24" si="10">(SUMIFS(SANAYIOG2,KAYNAK,A15,SEBEP,B15,SÜRE,"Uzun",BİLDİRİM,"Bildirimsiz",İL,$B$10)/VLOOKUP($B$10,ABONE2,13,FALSE))</f>
        <v>0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2.1890032959838285E-2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4.2522915496313223E-3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0.10673337086055562</v>
      </c>
      <c r="D17" s="17">
        <f t="shared" si="1"/>
        <v>1.2873442254391105</v>
      </c>
      <c r="E17" s="17">
        <f t="shared" si="2"/>
        <v>0.10772995694068306</v>
      </c>
      <c r="F17" s="17">
        <f t="shared" si="3"/>
        <v>0.51627772880388645</v>
      </c>
      <c r="G17" s="17">
        <f t="shared" si="4"/>
        <v>2.0711262208376451</v>
      </c>
      <c r="H17" s="17">
        <f t="shared" si="5"/>
        <v>0.99986447490696018</v>
      </c>
      <c r="I17" s="17">
        <f t="shared" si="6"/>
        <v>0.13630053661802</v>
      </c>
      <c r="J17" s="17">
        <f t="shared" si="7"/>
        <v>6.1406131240573734</v>
      </c>
      <c r="K17" s="17">
        <f t="shared" si="8"/>
        <v>0.37912298762957891</v>
      </c>
      <c r="L17" s="17">
        <f t="shared" si="9"/>
        <v>4.5596218736033034</v>
      </c>
      <c r="M17" s="17">
        <f t="shared" si="10"/>
        <v>78.700708345200553</v>
      </c>
      <c r="N17" s="17">
        <f t="shared" si="11"/>
        <v>46.925957000230305</v>
      </c>
      <c r="O17" s="23">
        <f t="shared" si="12"/>
        <v>0.26600533718696562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2.9938649268431226E-2</v>
      </c>
      <c r="D18" s="17">
        <f t="shared" si="1"/>
        <v>4.3660469148397392E-2</v>
      </c>
      <c r="E18" s="17">
        <f t="shared" si="2"/>
        <v>2.9950232233837106E-2</v>
      </c>
      <c r="F18" s="17">
        <f t="shared" si="3"/>
        <v>1.9909259758349736E-2</v>
      </c>
      <c r="G18" s="17">
        <f t="shared" si="4"/>
        <v>4.087167164933786E-2</v>
      </c>
      <c r="H18" s="17">
        <f t="shared" si="5"/>
        <v>2.6428959014433415E-2</v>
      </c>
      <c r="I18" s="17">
        <f t="shared" si="6"/>
        <v>5.1295687979744146E-2</v>
      </c>
      <c r="J18" s="17">
        <f t="shared" si="7"/>
        <v>0.53521156876003517</v>
      </c>
      <c r="K18" s="17">
        <f t="shared" si="8"/>
        <v>7.0865894984006722E-2</v>
      </c>
      <c r="L18" s="17">
        <f t="shared" si="9"/>
        <v>1.0688480661895314</v>
      </c>
      <c r="M18" s="17">
        <f t="shared" si="10"/>
        <v>7.2854627999292516</v>
      </c>
      <c r="N18" s="17">
        <f t="shared" si="11"/>
        <v>4.6211993426122291</v>
      </c>
      <c r="O18" s="23">
        <f t="shared" si="12"/>
        <v>4.2633778577676619E-2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2.3603509732966176E-2</v>
      </c>
      <c r="D21" s="17">
        <f t="shared" si="1"/>
        <v>0</v>
      </c>
      <c r="E21" s="17">
        <f t="shared" si="2"/>
        <v>2.3583585361484413E-2</v>
      </c>
      <c r="F21" s="17">
        <f t="shared" si="3"/>
        <v>4.0394097748174311E-2</v>
      </c>
      <c r="G21" s="17">
        <f t="shared" si="4"/>
        <v>4.676292684767377E-4</v>
      </c>
      <c r="H21" s="17">
        <f t="shared" si="5"/>
        <v>2.7976224833605682E-2</v>
      </c>
      <c r="I21" s="17">
        <f t="shared" si="6"/>
        <v>2.5858296089366864E-2</v>
      </c>
      <c r="J21" s="17">
        <f t="shared" si="7"/>
        <v>0</v>
      </c>
      <c r="K21" s="17">
        <f t="shared" si="8"/>
        <v>2.4812551927322755E-2</v>
      </c>
      <c r="L21" s="17">
        <f t="shared" si="9"/>
        <v>2.7758113116221024</v>
      </c>
      <c r="M21" s="17">
        <f t="shared" si="10"/>
        <v>0</v>
      </c>
      <c r="N21" s="17">
        <f t="shared" si="11"/>
        <v>1.1896334192666151</v>
      </c>
      <c r="O21" s="23">
        <f t="shared" si="12"/>
        <v>2.5684765683759655E-2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9.2686533451171707E-4</v>
      </c>
      <c r="D22" s="17">
        <f t="shared" si="1"/>
        <v>0</v>
      </c>
      <c r="E22" s="17">
        <f t="shared" si="2"/>
        <v>9.260829420011411E-4</v>
      </c>
      <c r="F22" s="17">
        <f t="shared" si="3"/>
        <v>8.3017061564786751E-5</v>
      </c>
      <c r="G22" s="17">
        <f t="shared" si="4"/>
        <v>0</v>
      </c>
      <c r="H22" s="17">
        <f t="shared" si="5"/>
        <v>5.7197214242786633E-5</v>
      </c>
      <c r="I22" s="17">
        <f t="shared" si="6"/>
        <v>8.9268503469572193E-4</v>
      </c>
      <c r="J22" s="17">
        <f t="shared" si="7"/>
        <v>0</v>
      </c>
      <c r="K22" s="17">
        <f t="shared" si="8"/>
        <v>8.5658365507074868E-4</v>
      </c>
      <c r="L22" s="17">
        <f t="shared" si="9"/>
        <v>0.36930646283531376</v>
      </c>
      <c r="M22" s="17">
        <f t="shared" si="10"/>
        <v>0</v>
      </c>
      <c r="N22" s="17">
        <f t="shared" si="11"/>
        <v>0.15827419835799161</v>
      </c>
      <c r="O22" s="23">
        <f t="shared" si="12"/>
        <v>1.0923249801740767E-3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0.16450830312087078</v>
      </c>
      <c r="D25" s="17">
        <f t="shared" ref="D25:O25" si="13">SUM(D15:D24)</f>
        <v>1.331004694587508</v>
      </c>
      <c r="E25" s="17">
        <f t="shared" si="13"/>
        <v>0.16549297479464556</v>
      </c>
      <c r="F25" s="17">
        <f t="shared" si="13"/>
        <v>0.57667398537964809</v>
      </c>
      <c r="G25" s="17">
        <f t="shared" si="13"/>
        <v>2.11246552175546</v>
      </c>
      <c r="H25" s="17">
        <f t="shared" si="13"/>
        <v>1.0543336644890735</v>
      </c>
      <c r="I25" s="17">
        <f t="shared" si="13"/>
        <v>0.2252312306603185</v>
      </c>
      <c r="J25" s="17">
        <f t="shared" si="13"/>
        <v>6.6764627341985809</v>
      </c>
      <c r="K25" s="17">
        <f t="shared" si="13"/>
        <v>0.48612768182263355</v>
      </c>
      <c r="L25" s="17">
        <f t="shared" si="13"/>
        <v>8.8246644578232054</v>
      </c>
      <c r="M25" s="17">
        <f t="shared" si="13"/>
        <v>85.986171145129802</v>
      </c>
      <c r="N25" s="17">
        <f t="shared" si="13"/>
        <v>52.916953993426979</v>
      </c>
      <c r="O25" s="17">
        <f t="shared" si="13"/>
        <v>0.33966849797820731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0</v>
      </c>
      <c r="D28" s="17">
        <f>(SUMIFS(MESKENOG2,KAYNAK,A28,SEBEP,B28,SÜRE,"Uzun",BİLDİRİM,"Bildirimli",İL,$B$10)/VLOOKUP($B$10,ABONE2,4,FALSE))</f>
        <v>0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7">
        <f>(SUMIFS(TARIMSALAG2,KAYNAK,A28,SEBEP,B28,SÜRE,"Uzun",BİLDİRİM,"Bildirimli",İL,$B$10)/VLOOKUP($B$10,ABONE2,6,FALSE))</f>
        <v>0</v>
      </c>
      <c r="G28" s="17">
        <f>(SUMIFS(TARIMSALOG2,KAYNAK,A28,SEBEP,B28,SÜRE,"Uzun",BİLDİRİM,"Bildirimli",İL,$B$10)/VLOOKUP($B$10,ABONE2,7,FALSE))</f>
        <v>0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7">
        <f>(SUMIFS(TICARETHANEAG2,KAYNAK,A28,SEBEP,B28,SÜRE,"Uzun",BİLDİRİM,"Bildirimli",İL,$B$10)/VLOOKUP($B$10,ABONE2,9,FALSE))</f>
        <v>0</v>
      </c>
      <c r="J28" s="17">
        <f>(SUMIFS(TICARETHANEOG2,KAYNAK,A28,SEBEP,B28,SÜRE,"Uzun",BİLDİRİM,"Bildirimli",İL,$B$10)/VLOOKUP($B$10,ABONE2,10,FALSE))</f>
        <v>0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7">
        <f>(SUMIFS(SANAYIAG2,KAYNAK,A28,SEBEP,B28,SÜRE,"Uzun",BİLDİRİM,"Bildirimli",İL,$B$10)/VLOOKUP($B$10,ABONE2,12,FALSE))</f>
        <v>0</v>
      </c>
      <c r="M28" s="17">
        <f>(SUMIFS(SANAYIOG2,KAYNAK,A28,SEBEP,B28,SÜRE,"Uzun",BİLDİRİM,"Bildirimli",İL,$B$10)/VLOOKUP($B$10,ABONE2,13,FALSE))</f>
        <v>0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8.908088696010065E-2</v>
      </c>
      <c r="D29" s="17">
        <f>(SUMIFS(MESKENOG2,KAYNAK,A29,SEBEP,B29,SÜRE,"Uzun",BİLDİRİM,"Bildirimli",İL,$B$10)/VLOOKUP($B$10,ABONE2,4,FALSE))</f>
        <v>0.14758745598998432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8.9130273963502399E-2</v>
      </c>
      <c r="F29" s="17">
        <f>(SUMIFS(TARIMSALAG2,KAYNAK,A29,SEBEP,B29,SÜRE,"Uzun",BİLDİRİM,"Bildirimli",İL,$B$10)/VLOOKUP($B$10,ABONE2,6,FALSE))</f>
        <v>0.33059568893981245</v>
      </c>
      <c r="G29" s="17">
        <f>(SUMIFS(TARIMSALOG2,KAYNAK,A29,SEBEP,B29,SÜRE,"Uzun",BİLDİRİM,"Bildirimli",İL,$B$10)/VLOOKUP($B$10,ABONE2,7,FALSE))</f>
        <v>1.5621242764927332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0.7136239424570695</v>
      </c>
      <c r="I29" s="17">
        <f>(SUMIFS(TICARETHANEAG2,KAYNAK,A29,SEBEP,B29,SÜRE,"Uzun",BİLDİRİM,"Bildirimli",İL,$B$10)/VLOOKUP($B$10,ABONE2,9,FALSE))</f>
        <v>0.12453498742242397</v>
      </c>
      <c r="J29" s="17">
        <f>(SUMIFS(TICARETHANEOG2,KAYNAK,A29,SEBEP,B29,SÜRE,"Uzun",BİLDİRİM,"Bildirimli",İL,$B$10)/VLOOKUP($B$10,ABONE2,10,FALSE))</f>
        <v>2.7438132682908591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0.23046211276435388</v>
      </c>
      <c r="L29" s="17">
        <f>(SUMIFS(SANAYIAG2,KAYNAK,A29,SEBEP,B29,SÜRE,"Uzun",BİLDİRİM,"Bildirimli",İL,$B$10)/VLOOKUP($B$10,ABONE2,12,FALSE))</f>
        <v>2.481263953533428</v>
      </c>
      <c r="M29" s="17">
        <f>(SUMIFS(SANAYIOG2,KAYNAK,A29,SEBEP,B29,SÜRE,"Uzun",BİLDİRİM,"Bildirimli",İL,$B$10)/VLOOKUP($B$10,ABONE2,13,FALSE))</f>
        <v>15.482721077605873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9.9106680244319687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0.15958570584456488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4.3160508261083259E-3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4.3124075289475879E-3</v>
      </c>
      <c r="F31" s="17">
        <f>(SUMIFS(TARIMSALAG2,KAYNAK,A31,SEBEP,B31,SÜRE,"Uzun",BİLDİRİM,"Bildirimli",İL,$B$10)/VLOOKUP($B$10,ABONE2,6,FALSE))</f>
        <v>2.9285036875651015E-3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2.0176846743453158E-3</v>
      </c>
      <c r="I31" s="17">
        <f>(SUMIFS(TICARETHANEAG2,KAYNAK,A31,SEBEP,B31,SÜRE,"Uzun",BİLDİRİM,"Bildirimli",İL,$B$10)/VLOOKUP($B$10,ABONE2,9,FALSE))</f>
        <v>4.3081540976229208E-3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4.1339265699774251E-3</v>
      </c>
      <c r="L31" s="17">
        <f>(SUMIFS(SANAYIAG2,KAYNAK,A31,SEBEP,B31,SÜRE,"Uzun",BİLDİRİM,"Bildirimli",İL,$B$10)/VLOOKUP($B$10,ABONE2,12,FALSE))</f>
        <v>0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4.1515458169776578E-3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9.3396937786208972E-2</v>
      </c>
      <c r="D33" s="17">
        <f t="shared" ref="D33:O33" si="14">SUM(D28:D32)</f>
        <v>0.14758745598998432</v>
      </c>
      <c r="E33" s="17">
        <f t="shared" si="14"/>
        <v>9.3442681492449983E-2</v>
      </c>
      <c r="F33" s="17">
        <f t="shared" si="14"/>
        <v>0.33352419262737754</v>
      </c>
      <c r="G33" s="17">
        <f t="shared" si="14"/>
        <v>1.5621242764927332</v>
      </c>
      <c r="H33" s="17">
        <f t="shared" si="14"/>
        <v>0.71564162713141477</v>
      </c>
      <c r="I33" s="17">
        <f t="shared" si="14"/>
        <v>0.12884314152004689</v>
      </c>
      <c r="J33" s="17">
        <f t="shared" si="14"/>
        <v>2.7438132682908591</v>
      </c>
      <c r="K33" s="17">
        <f t="shared" si="14"/>
        <v>0.23459603933433132</v>
      </c>
      <c r="L33" s="17">
        <f t="shared" si="14"/>
        <v>2.481263953533428</v>
      </c>
      <c r="M33" s="17">
        <f t="shared" si="14"/>
        <v>15.482721077605873</v>
      </c>
      <c r="N33" s="17">
        <f t="shared" si="14"/>
        <v>9.9106680244319687</v>
      </c>
      <c r="O33" s="17">
        <f t="shared" si="14"/>
        <v>0.16373725166154254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7.8677195279286655E-2</v>
      </c>
      <c r="D17" s="17">
        <f t="shared" si="1"/>
        <v>2.1071875517977134E-2</v>
      </c>
      <c r="E17" s="17">
        <f t="shared" si="2"/>
        <v>7.8522011417412246E-2</v>
      </c>
      <c r="F17" s="17">
        <f t="shared" si="3"/>
        <v>7.7919558448552501E-2</v>
      </c>
      <c r="G17" s="17">
        <f t="shared" si="4"/>
        <v>1.4350551067470145</v>
      </c>
      <c r="H17" s="17">
        <f t="shared" si="5"/>
        <v>0.48444427639574689</v>
      </c>
      <c r="I17" s="17">
        <f t="shared" si="6"/>
        <v>9.3925938960473979E-2</v>
      </c>
      <c r="J17" s="17">
        <f t="shared" si="7"/>
        <v>2.1454410902554013</v>
      </c>
      <c r="K17" s="17">
        <f t="shared" si="8"/>
        <v>0.17862676908646874</v>
      </c>
      <c r="L17" s="17">
        <f t="shared" si="9"/>
        <v>1.1966752735263262</v>
      </c>
      <c r="M17" s="17">
        <f t="shared" si="10"/>
        <v>11.71488202878753</v>
      </c>
      <c r="N17" s="17">
        <f t="shared" si="11"/>
        <v>6.2804752052359083</v>
      </c>
      <c r="O17" s="23">
        <f t="shared" si="12"/>
        <v>0.12967297850415921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2.7043070751851288E-2</v>
      </c>
      <c r="D18" s="17">
        <f t="shared" si="1"/>
        <v>1.439618323976154E-2</v>
      </c>
      <c r="E18" s="17">
        <f t="shared" si="2"/>
        <v>2.7009001105975709E-2</v>
      </c>
      <c r="F18" s="17">
        <f t="shared" si="3"/>
        <v>4.7163232727871721E-2</v>
      </c>
      <c r="G18" s="17">
        <f t="shared" si="4"/>
        <v>0.20758401038879054</v>
      </c>
      <c r="H18" s="17">
        <f t="shared" si="5"/>
        <v>9.5216657806331526E-2</v>
      </c>
      <c r="I18" s="17">
        <f t="shared" si="6"/>
        <v>3.3419471036077182E-2</v>
      </c>
      <c r="J18" s="17">
        <f t="shared" si="7"/>
        <v>0.11615220674612256</v>
      </c>
      <c r="K18" s="17">
        <f t="shared" si="8"/>
        <v>3.6835254433441898E-2</v>
      </c>
      <c r="L18" s="17">
        <f t="shared" si="9"/>
        <v>2.5290331353E-2</v>
      </c>
      <c r="M18" s="17">
        <f t="shared" si="10"/>
        <v>0</v>
      </c>
      <c r="N18" s="17">
        <f t="shared" si="11"/>
        <v>1.3066671199050001E-2</v>
      </c>
      <c r="O18" s="23">
        <f t="shared" si="12"/>
        <v>3.2034620481183051E-2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1.4168683358129765E-2</v>
      </c>
      <c r="D21" s="17">
        <f t="shared" si="1"/>
        <v>0</v>
      </c>
      <c r="E21" s="17">
        <f t="shared" si="2"/>
        <v>1.4130514122887241E-2</v>
      </c>
      <c r="F21" s="17">
        <f t="shared" si="3"/>
        <v>2.8324395302192539E-3</v>
      </c>
      <c r="G21" s="17">
        <f t="shared" si="4"/>
        <v>0</v>
      </c>
      <c r="H21" s="17">
        <f t="shared" si="5"/>
        <v>1.9839931959024426E-3</v>
      </c>
      <c r="I21" s="17">
        <f t="shared" si="6"/>
        <v>9.9343626105634908E-3</v>
      </c>
      <c r="J21" s="17">
        <f t="shared" si="7"/>
        <v>0</v>
      </c>
      <c r="K21" s="17">
        <f t="shared" si="8"/>
        <v>9.5242029491267987E-3</v>
      </c>
      <c r="L21" s="17">
        <f t="shared" si="9"/>
        <v>3.5626304476235833E-2</v>
      </c>
      <c r="M21" s="17">
        <f t="shared" si="10"/>
        <v>0</v>
      </c>
      <c r="N21" s="17">
        <f t="shared" si="11"/>
        <v>1.8406923979388513E-2</v>
      </c>
      <c r="O21" s="23">
        <f t="shared" si="12"/>
        <v>1.269641425172199E-2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1.0202904114590308E-3</v>
      </c>
      <c r="D22" s="17">
        <f t="shared" si="1"/>
        <v>0</v>
      </c>
      <c r="E22" s="17">
        <f t="shared" si="2"/>
        <v>1.0175418353389832E-3</v>
      </c>
      <c r="F22" s="17">
        <f t="shared" si="3"/>
        <v>8.9116371738120299E-4</v>
      </c>
      <c r="G22" s="17">
        <f t="shared" si="4"/>
        <v>0</v>
      </c>
      <c r="H22" s="17">
        <f t="shared" si="5"/>
        <v>6.2421906376323294E-4</v>
      </c>
      <c r="I22" s="17">
        <f t="shared" si="6"/>
        <v>2.0542540640852785E-3</v>
      </c>
      <c r="J22" s="17">
        <f t="shared" si="7"/>
        <v>0</v>
      </c>
      <c r="K22" s="17">
        <f t="shared" si="8"/>
        <v>1.9694401525682742E-3</v>
      </c>
      <c r="L22" s="17">
        <f t="shared" si="9"/>
        <v>6.2965904213612696</v>
      </c>
      <c r="M22" s="17">
        <f t="shared" si="10"/>
        <v>0</v>
      </c>
      <c r="N22" s="17">
        <f t="shared" si="11"/>
        <v>3.2532383843699892</v>
      </c>
      <c r="O22" s="23">
        <f t="shared" si="12"/>
        <v>8.0779411106685385E-3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0.12090923980072674</v>
      </c>
      <c r="D25" s="17">
        <f t="shared" ref="D25:O25" si="13">SUM(D15:D24)</f>
        <v>3.5468058757738674E-2</v>
      </c>
      <c r="E25" s="17">
        <f t="shared" si="13"/>
        <v>0.12067906848161418</v>
      </c>
      <c r="F25" s="17">
        <f t="shared" si="13"/>
        <v>0.12880639442402469</v>
      </c>
      <c r="G25" s="17">
        <f t="shared" si="13"/>
        <v>1.642639117135805</v>
      </c>
      <c r="H25" s="17">
        <f t="shared" si="13"/>
        <v>0.5822691464617441</v>
      </c>
      <c r="I25" s="17">
        <f t="shared" si="13"/>
        <v>0.13933402667119993</v>
      </c>
      <c r="J25" s="17">
        <f t="shared" si="13"/>
        <v>2.2615932970015238</v>
      </c>
      <c r="K25" s="17">
        <f t="shared" si="13"/>
        <v>0.22695566662160571</v>
      </c>
      <c r="L25" s="17">
        <f t="shared" si="13"/>
        <v>7.5541823307168317</v>
      </c>
      <c r="M25" s="17">
        <f t="shared" si="13"/>
        <v>11.71488202878753</v>
      </c>
      <c r="N25" s="17">
        <f t="shared" si="13"/>
        <v>9.565187184784337</v>
      </c>
      <c r="O25" s="17">
        <f t="shared" si="13"/>
        <v>0.18248195434773279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0.13174348614464487</v>
      </c>
      <c r="D29" s="17">
        <f>(SUMIFS(MESKENOG2,KAYNAK,A29,SEBEP,B29,SÜRE,"Uzun",BİLDİRİM,"Bildirimli",İL,$B$10,İLÇE,$B$11)/VLOOKUP($B$11,ABONE2,4,FALSE))</f>
        <v>0.18184502234526256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0.13187845544792567</v>
      </c>
      <c r="F29" s="17">
        <f>(SUMIFS(TARIMSALAG2,KAYNAK,A29,SEBEP,B29,SÜRE,"Uzun",BİLDİRİM,"Bildirimli",İL,$B$10,İLÇE,$B$11)/VLOOKUP($B$11,ABONE2,6,FALSE))</f>
        <v>0.29811493389296706</v>
      </c>
      <c r="G29" s="17">
        <f>(SUMIFS(TARIMSALOG2,KAYNAK,A29,SEBEP,B29,SÜRE,"Uzun",BİLDİRİM,"Bildirimli",İL,$B$10,İLÇE,$B$11)/VLOOKUP($B$11,ABONE2,7,FALSE))</f>
        <v>3.8679146626248055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1.3674346710925191</v>
      </c>
      <c r="I29" s="17">
        <f>(SUMIFS(TICARETHANEAG2,KAYNAK,A29,SEBEP,B29,SÜRE,"Uzun",BİLDİRİM,"Bildirimli",İL,$B$10,İLÇE,$B$11)/VLOOKUP($B$11,ABONE2,9,FALSE))</f>
        <v>0.13403565374468052</v>
      </c>
      <c r="J29" s="17">
        <f>(SUMIFS(TICARETHANEOG2,KAYNAK,A29,SEBEP,B29,SÜRE,"Uzun",BİLDİRİM,"Bildirimli",İL,$B$10,İLÇE,$B$11)/VLOOKUP($B$11,ABONE2,10,FALSE))</f>
        <v>2.6749652273987876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0.23894291901364312</v>
      </c>
      <c r="L29" s="17">
        <f>(SUMIFS(SANAYIAG2,KAYNAK,A29,SEBEP,B29,SÜRE,"Uzun",BİLDİRİM,"Bildirimli",İL,$B$10,İLÇE,$B$11)/VLOOKUP($B$11,ABONE2,12,FALSE))</f>
        <v>0.17955733328694448</v>
      </c>
      <c r="M29" s="17">
        <f>(SUMIFS(SANAYIOG2,KAYNAK,A29,SEBEP,B29,SÜRE,"Uzun",BİLDİRİM,"Bildirimli",İL,$B$10,İLÇE,$B$11)/VLOOKUP($B$11,ABONE2,13,FALSE))</f>
        <v>21.216995199980158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10.347652302188665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0.23163586534150482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1.4741189203000315E-3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1.4701477685407467E-3</v>
      </c>
      <c r="F31" s="17">
        <f>(SUMIFS(TARIMSALAG2,KAYNAK,A31,SEBEP,B31,SÜRE,"Uzun",BİLDİRİM,"Bildirimli",İL,$B$10,İLÇE,$B$11)/VLOOKUP($B$11,ABONE2,6,FALSE))</f>
        <v>5.6004697489828162E-3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3.9228706411180694E-3</v>
      </c>
      <c r="I31" s="17">
        <f>(SUMIFS(TICARETHANEAG2,KAYNAK,A31,SEBEP,B31,SÜRE,"Uzun",BİLDİRİM,"Bildirimli",İL,$B$10,İLÇE,$B$11)/VLOOKUP($B$11,ABONE2,9,FALSE))</f>
        <v>2.3105360792514674E-4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2.2151410616591619E-4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1.344317501258245E-3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0.1332176050649449</v>
      </c>
      <c r="D33" s="17">
        <f t="shared" ref="D33:O33" si="14">SUM(D28:D32)</f>
        <v>0.18184502234526256</v>
      </c>
      <c r="E33" s="17">
        <f t="shared" si="14"/>
        <v>0.13334860321646641</v>
      </c>
      <c r="F33" s="17">
        <f t="shared" si="14"/>
        <v>0.30371540364194988</v>
      </c>
      <c r="G33" s="17">
        <f t="shared" si="14"/>
        <v>3.8679146626248055</v>
      </c>
      <c r="H33" s="17">
        <f t="shared" si="14"/>
        <v>1.3713575417336372</v>
      </c>
      <c r="I33" s="17">
        <f t="shared" si="14"/>
        <v>0.13426670735260565</v>
      </c>
      <c r="J33" s="17">
        <f t="shared" si="14"/>
        <v>2.6749652273987876</v>
      </c>
      <c r="K33" s="17">
        <f t="shared" si="14"/>
        <v>0.23916443311980903</v>
      </c>
      <c r="L33" s="17">
        <f t="shared" si="14"/>
        <v>0.17955733328694448</v>
      </c>
      <c r="M33" s="17">
        <f t="shared" si="14"/>
        <v>21.216995199980158</v>
      </c>
      <c r="N33" s="17">
        <f t="shared" si="14"/>
        <v>10.347652302188665</v>
      </c>
      <c r="O33" s="17">
        <f t="shared" si="14"/>
        <v>0.23298018284276306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2.9168501179339529E-2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2.9118354544516244E-2</v>
      </c>
      <c r="F15" s="17">
        <f t="shared" ref="F15:F24" si="3">(SUMIFS(TARIMSALAG2,KAYNAK,A15,SEBEP,B15,SÜRE,"Uzun",BİLDİRİM,"Bildirimsiz",İL,$B$10,İLÇE,$B$11)/VLOOKUP($B$11,ABONE2,6,FALSE))</f>
        <v>9.8091463028581371E-5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6.2867113285966633E-5</v>
      </c>
      <c r="I15" s="17">
        <f t="shared" ref="I15:I24" si="6">(SUMIFS(TICARETHANEAG2,KAYNAK,A15,SEBEP,B15,SÜRE,"Uzun",BİLDİRİM,"Bildirimsiz",İL,$B$10,İLÇE,$B$11)/VLOOKUP($B$11,ABONE2,9,FALSE))</f>
        <v>8.4171273144272529E-2</v>
      </c>
      <c r="J15" s="17">
        <f t="shared" ref="J15:J24" si="7">(SUMIFS(TICARETHANEOG2,KAYNAK,A15,SEBEP,B15,SÜRE,"Uzun",BİLDİRİM,"Bildirimsiz",İL,$B$10,İLÇE,$B$11)/VLOOKUP($B$11,ABONE2,10,FALSE))</f>
        <v>4.7347551673882519E-3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8.0829076848199469E-2</v>
      </c>
      <c r="L15" s="17">
        <f t="shared" ref="L15:L24" si="9">(SUMIFS(SANAYIAG2,KAYNAK,A15,SEBEP,B15,SÜRE,"Uzun",BİLDİRİM,"Bildirimsiz",İL,$B$10,İLÇE,$B$11)/VLOOKUP($B$11,ABONE2,12,FALSE))</f>
        <v>0.50509224199923153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0.21995952474160083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3.6779880971053391E-2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5.8026937926846101E-2</v>
      </c>
      <c r="D17" s="17">
        <f t="shared" si="1"/>
        <v>0.34535119042160617</v>
      </c>
      <c r="E17" s="17">
        <f t="shared" si="2"/>
        <v>5.8520907235626855E-2</v>
      </c>
      <c r="F17" s="17">
        <f t="shared" si="3"/>
        <v>0.49621749178082786</v>
      </c>
      <c r="G17" s="17">
        <f t="shared" si="4"/>
        <v>2.6620875461472013</v>
      </c>
      <c r="H17" s="17">
        <f t="shared" si="5"/>
        <v>1.2739749228207518</v>
      </c>
      <c r="I17" s="17">
        <f t="shared" si="6"/>
        <v>5.3021292036886429E-2</v>
      </c>
      <c r="J17" s="17">
        <f t="shared" si="7"/>
        <v>2.9568800817607133</v>
      </c>
      <c r="K17" s="17">
        <f t="shared" si="8"/>
        <v>0.17519767059061914</v>
      </c>
      <c r="L17" s="17">
        <f t="shared" si="9"/>
        <v>0.2419228699719751</v>
      </c>
      <c r="M17" s="17">
        <f t="shared" si="10"/>
        <v>51.137675249996427</v>
      </c>
      <c r="N17" s="17">
        <f t="shared" si="11"/>
        <v>28.973395987727713</v>
      </c>
      <c r="O17" s="23">
        <f t="shared" si="12"/>
        <v>0.17738402424884162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2.4972766907212389E-2</v>
      </c>
      <c r="D21" s="17">
        <f t="shared" si="1"/>
        <v>0</v>
      </c>
      <c r="E21" s="17">
        <f t="shared" si="2"/>
        <v>2.4929833599980609E-2</v>
      </c>
      <c r="F21" s="17">
        <f t="shared" si="3"/>
        <v>2.3290033163381896E-2</v>
      </c>
      <c r="G21" s="17">
        <f t="shared" si="4"/>
        <v>0</v>
      </c>
      <c r="H21" s="17">
        <f t="shared" si="5"/>
        <v>1.4926652209169573E-2</v>
      </c>
      <c r="I21" s="17">
        <f t="shared" si="6"/>
        <v>2.0611482360443561E-2</v>
      </c>
      <c r="J21" s="17">
        <f t="shared" si="7"/>
        <v>0</v>
      </c>
      <c r="K21" s="17">
        <f t="shared" si="8"/>
        <v>1.9744278941208896E-2</v>
      </c>
      <c r="L21" s="17">
        <f t="shared" si="9"/>
        <v>1.7514324596008095E-2</v>
      </c>
      <c r="M21" s="17">
        <f t="shared" si="10"/>
        <v>0</v>
      </c>
      <c r="N21" s="17">
        <f t="shared" si="11"/>
        <v>7.6272058724551383E-3</v>
      </c>
      <c r="O21" s="23">
        <f t="shared" si="12"/>
        <v>2.3493270269017943E-2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0.11216820601339803</v>
      </c>
      <c r="D25" s="17">
        <f t="shared" ref="D25:O25" si="13">SUM(D15:D24)</f>
        <v>0.34535119042160617</v>
      </c>
      <c r="E25" s="17">
        <f t="shared" si="13"/>
        <v>0.1125690953801237</v>
      </c>
      <c r="F25" s="17">
        <f t="shared" si="13"/>
        <v>0.51960561640723835</v>
      </c>
      <c r="G25" s="17">
        <f t="shared" si="13"/>
        <v>2.6620875461472013</v>
      </c>
      <c r="H25" s="17">
        <f t="shared" si="13"/>
        <v>1.2889644421432074</v>
      </c>
      <c r="I25" s="17">
        <f t="shared" si="13"/>
        <v>0.15780404754160252</v>
      </c>
      <c r="J25" s="17">
        <f t="shared" si="13"/>
        <v>2.9616148369281015</v>
      </c>
      <c r="K25" s="17">
        <f t="shared" si="13"/>
        <v>0.27577102638002748</v>
      </c>
      <c r="L25" s="17">
        <f t="shared" si="13"/>
        <v>0.76452943656721473</v>
      </c>
      <c r="M25" s="17">
        <f t="shared" si="13"/>
        <v>51.137675249996427</v>
      </c>
      <c r="N25" s="17">
        <f t="shared" si="13"/>
        <v>29.20098271834177</v>
      </c>
      <c r="O25" s="17">
        <f t="shared" si="13"/>
        <v>0.23765717548891296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9.8552346270648655E-2</v>
      </c>
      <c r="D29" s="17">
        <f>(SUMIFS(MESKENOG2,KAYNAK,A29,SEBEP,B29,SÜRE,"Uzun",BİLDİRİM,"Bildirimli",İL,$B$10,İLÇE,$B$11)/VLOOKUP($B$11,ABONE2,4,FALSE))</f>
        <v>0.10900794760113516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9.85703215933625E-2</v>
      </c>
      <c r="F29" s="17">
        <f>(SUMIFS(TARIMSALAG2,KAYNAK,A29,SEBEP,B29,SÜRE,"Uzun",BİLDİRİM,"Bildirimli",İL,$B$10,İLÇE,$B$11)/VLOOKUP($B$11,ABONE2,6,FALSE))</f>
        <v>0.60721815507565069</v>
      </c>
      <c r="G29" s="17">
        <f>(SUMIFS(TARIMSALOG2,KAYNAK,A29,SEBEP,B29,SÜRE,"Uzun",BİLDİRİM,"Bildirimli",İL,$B$10,İLÇE,$B$11)/VLOOKUP($B$11,ABONE2,7,FALSE))</f>
        <v>3.7356075460330476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1.7306133888286703</v>
      </c>
      <c r="I29" s="17">
        <f>(SUMIFS(TICARETHANEAG2,KAYNAK,A29,SEBEP,B29,SÜRE,"Uzun",BİLDİRİM,"Bildirimli",İL,$B$10,İLÇE,$B$11)/VLOOKUP($B$11,ABONE2,9,FALSE))</f>
        <v>9.918802488212955E-2</v>
      </c>
      <c r="J29" s="17">
        <f>(SUMIFS(TICARETHANEOG2,KAYNAK,A29,SEBEP,B29,SÜRE,"Uzun",BİLDİRİM,"Bildirimli",İL,$B$10,İLÇE,$B$11)/VLOOKUP($B$11,ABONE2,10,FALSE))</f>
        <v>3.2880852787572752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0.23335705522105396</v>
      </c>
      <c r="L29" s="17">
        <f>(SUMIFS(SANAYIAG2,KAYNAK,A29,SEBEP,B29,SÜRE,"Uzun",BİLDİRİM,"Bildirimli",İL,$B$10,İLÇE,$B$11)/VLOOKUP($B$11,ABONE2,12,FALSE))</f>
        <v>4.393007012858031</v>
      </c>
      <c r="M29" s="17">
        <f>(SUMIFS(SANAYIOG2,KAYNAK,A29,SEBEP,B29,SÜRE,"Uzun",BİLDİRİM,"Bildirimli",İL,$B$10,İLÇE,$B$11)/VLOOKUP($B$11,ABONE2,13,FALSE))</f>
        <v>0.55524173116588427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2.2265266119027869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0.20920051350624436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8.2356839685588639E-3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8.2215251390066659E-3</v>
      </c>
      <c r="F31" s="17">
        <f>(SUMIFS(TARIMSALAG2,KAYNAK,A31,SEBEP,B31,SÜRE,"Uzun",BİLDİRİM,"Bildirimli",İL,$B$10,İLÇE,$B$11)/VLOOKUP($B$11,ABONE2,6,FALSE))</f>
        <v>2.4543468795645694E-2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1.5729982870750541E-2</v>
      </c>
      <c r="I31" s="17">
        <f>(SUMIFS(TICARETHANEAG2,KAYNAK,A31,SEBEP,B31,SÜRE,"Uzun",BİLDİRİM,"Bildirimli",İL,$B$10,İLÇE,$B$11)/VLOOKUP($B$11,ABONE2,9,FALSE))</f>
        <v>6.6467441557219852E-3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6.3670903609186463E-3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8.2807531131993822E-3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0.10678803023920752</v>
      </c>
      <c r="D33" s="17">
        <f t="shared" ref="D33:O33" si="14">SUM(D28:D32)</f>
        <v>0.10900794760113516</v>
      </c>
      <c r="E33" s="17">
        <f t="shared" si="14"/>
        <v>0.10679184673236916</v>
      </c>
      <c r="F33" s="17">
        <f t="shared" si="14"/>
        <v>0.63176162387129642</v>
      </c>
      <c r="G33" s="17">
        <f t="shared" si="14"/>
        <v>3.7356075460330476</v>
      </c>
      <c r="H33" s="17">
        <f t="shared" si="14"/>
        <v>1.7463433716994208</v>
      </c>
      <c r="I33" s="17">
        <f t="shared" si="14"/>
        <v>0.10583476903785154</v>
      </c>
      <c r="J33" s="17">
        <f t="shared" si="14"/>
        <v>3.2880852787572752</v>
      </c>
      <c r="K33" s="17">
        <f t="shared" si="14"/>
        <v>0.23972414558197261</v>
      </c>
      <c r="L33" s="17">
        <f t="shared" si="14"/>
        <v>4.393007012858031</v>
      </c>
      <c r="M33" s="17">
        <f t="shared" si="14"/>
        <v>0.55524173116588427</v>
      </c>
      <c r="N33" s="17">
        <f t="shared" si="14"/>
        <v>2.2265266119027869</v>
      </c>
      <c r="O33" s="17">
        <f t="shared" si="14"/>
        <v>0.21748126661944372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3.2236460969436657E-2</v>
      </c>
      <c r="D17" s="17">
        <f t="shared" si="1"/>
        <v>1.5270255747388505E-2</v>
      </c>
      <c r="E17" s="17">
        <f t="shared" si="2"/>
        <v>3.2228435802891607E-2</v>
      </c>
      <c r="F17" s="17">
        <f t="shared" si="3"/>
        <v>0.11010251402957623</v>
      </c>
      <c r="G17" s="17">
        <f t="shared" si="4"/>
        <v>0.61974672754418725</v>
      </c>
      <c r="H17" s="17">
        <f t="shared" si="5"/>
        <v>0.23975005632791907</v>
      </c>
      <c r="I17" s="17">
        <f t="shared" si="6"/>
        <v>3.9733324299996819E-2</v>
      </c>
      <c r="J17" s="17">
        <f t="shared" si="7"/>
        <v>0.40522923698868007</v>
      </c>
      <c r="K17" s="17">
        <f t="shared" si="8"/>
        <v>5.1089804444252339E-2</v>
      </c>
      <c r="L17" s="17">
        <f t="shared" si="9"/>
        <v>2.5881995863297782E-2</v>
      </c>
      <c r="M17" s="17">
        <f t="shared" si="10"/>
        <v>0</v>
      </c>
      <c r="N17" s="17">
        <f t="shared" si="11"/>
        <v>2.2184567882826668E-2</v>
      </c>
      <c r="O17" s="23">
        <f t="shared" si="12"/>
        <v>6.7274265032473593E-2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1.2136756125631195E-2</v>
      </c>
      <c r="D21" s="17">
        <f t="shared" si="1"/>
        <v>0</v>
      </c>
      <c r="E21" s="17">
        <f t="shared" si="2"/>
        <v>1.2131015331626284E-2</v>
      </c>
      <c r="F21" s="17">
        <f t="shared" si="3"/>
        <v>3.0808363069175258E-2</v>
      </c>
      <c r="G21" s="17">
        <f t="shared" si="4"/>
        <v>0</v>
      </c>
      <c r="H21" s="17">
        <f t="shared" si="5"/>
        <v>2.2971074921413148E-2</v>
      </c>
      <c r="I21" s="17">
        <f t="shared" si="6"/>
        <v>1.3670915171540376E-2</v>
      </c>
      <c r="J21" s="17">
        <f t="shared" si="7"/>
        <v>0</v>
      </c>
      <c r="K21" s="17">
        <f t="shared" si="8"/>
        <v>1.3246140307281801E-2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1.3970249492026346E-2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4.4373217095067849E-2</v>
      </c>
      <c r="D25" s="17">
        <f t="shared" ref="D25:O25" si="13">SUM(D15:D24)</f>
        <v>1.5270255747388505E-2</v>
      </c>
      <c r="E25" s="17">
        <f t="shared" si="13"/>
        <v>4.4359451134517891E-2</v>
      </c>
      <c r="F25" s="17">
        <f t="shared" si="13"/>
        <v>0.1409108770987515</v>
      </c>
      <c r="G25" s="17">
        <f t="shared" si="13"/>
        <v>0.61974672754418725</v>
      </c>
      <c r="H25" s="17">
        <f t="shared" si="13"/>
        <v>0.26272113124933222</v>
      </c>
      <c r="I25" s="17">
        <f t="shared" si="13"/>
        <v>5.3404239471537197E-2</v>
      </c>
      <c r="J25" s="17">
        <f t="shared" si="13"/>
        <v>0.40522923698868007</v>
      </c>
      <c r="K25" s="17">
        <f t="shared" si="13"/>
        <v>6.4335944751534146E-2</v>
      </c>
      <c r="L25" s="17">
        <f t="shared" si="13"/>
        <v>2.5881995863297782E-2</v>
      </c>
      <c r="M25" s="17">
        <f t="shared" si="13"/>
        <v>0</v>
      </c>
      <c r="N25" s="17">
        <f t="shared" si="13"/>
        <v>2.2184567882826668E-2</v>
      </c>
      <c r="O25" s="17">
        <f t="shared" si="13"/>
        <v>8.1244514524499933E-2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0.36013858843078117</v>
      </c>
      <c r="D29" s="17">
        <f>(SUMIFS(MESKENOG2,KAYNAK,A29,SEBEP,B29,SÜRE,"Uzun",BİLDİRİM,"Bildirimli",İL,$B$10,İLÇE,$B$11)/VLOOKUP($B$11,ABONE2,4,FALSE))</f>
        <v>7.6066489049385084E-3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0.35997183767596497</v>
      </c>
      <c r="F29" s="17">
        <f>(SUMIFS(TARIMSALAG2,KAYNAK,A29,SEBEP,B29,SÜRE,"Uzun",BİLDİRİM,"Bildirimli",İL,$B$10,İLÇE,$B$11)/VLOOKUP($B$11,ABONE2,6,FALSE))</f>
        <v>1.8608323007869529</v>
      </c>
      <c r="G29" s="17">
        <f>(SUMIFS(TARIMSALOG2,KAYNAK,A29,SEBEP,B29,SÜRE,"Uzun",BİLDİRİM,"Bildirimli",İL,$B$10,İLÇE,$B$11)/VLOOKUP($B$11,ABONE2,7,FALSE))</f>
        <v>8.0649796314878159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3.4390950027907907</v>
      </c>
      <c r="I29" s="17">
        <f>(SUMIFS(TICARETHANEAG2,KAYNAK,A29,SEBEP,B29,SÜRE,"Uzun",BİLDİRİM,"Bildirimli",İL,$B$10,İLÇE,$B$11)/VLOOKUP($B$11,ABONE2,9,FALSE))</f>
        <v>0.20542334518462882</v>
      </c>
      <c r="J29" s="17">
        <f>(SUMIFS(TICARETHANEOG2,KAYNAK,A29,SEBEP,B29,SÜRE,"Uzun",BİLDİRİM,"Bildirimli",İL,$B$10,İLÇE,$B$11)/VLOOKUP($B$11,ABONE2,10,FALSE))</f>
        <v>3.1160134941015638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0.29585953909740503</v>
      </c>
      <c r="L29" s="17">
        <f>(SUMIFS(SANAYIAG2,KAYNAK,A29,SEBEP,B29,SÜRE,"Uzun",BİLDİRİM,"Bildirimli",İL,$B$10,İLÇE,$B$11)/VLOOKUP($B$11,ABONE2,12,FALSE))</f>
        <v>1.0181278061279629E-2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8.7268097668111114E-3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0.83874098893544002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0.36013858843078117</v>
      </c>
      <c r="D33" s="17">
        <f t="shared" ref="D33:O33" si="14">SUM(D28:D32)</f>
        <v>7.6066489049385084E-3</v>
      </c>
      <c r="E33" s="17">
        <f t="shared" si="14"/>
        <v>0.35997183767596497</v>
      </c>
      <c r="F33" s="17">
        <f t="shared" si="14"/>
        <v>1.8608323007869529</v>
      </c>
      <c r="G33" s="17">
        <f t="shared" si="14"/>
        <v>8.0649796314878159</v>
      </c>
      <c r="H33" s="17">
        <f t="shared" si="14"/>
        <v>3.4390950027907907</v>
      </c>
      <c r="I33" s="17">
        <f t="shared" si="14"/>
        <v>0.20542334518462882</v>
      </c>
      <c r="J33" s="17">
        <f t="shared" si="14"/>
        <v>3.1160134941015638</v>
      </c>
      <c r="K33" s="17">
        <f t="shared" si="14"/>
        <v>0.29585953909740503</v>
      </c>
      <c r="L33" s="17">
        <f t="shared" si="14"/>
        <v>1.0181278061279629E-2</v>
      </c>
      <c r="M33" s="17">
        <f t="shared" si="14"/>
        <v>0</v>
      </c>
      <c r="N33" s="17">
        <f t="shared" si="14"/>
        <v>8.7268097668111114E-3</v>
      </c>
      <c r="O33" s="17">
        <f t="shared" si="14"/>
        <v>0.83874098893544002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0.26430132658667921</v>
      </c>
      <c r="D17" s="17">
        <f t="shared" si="1"/>
        <v>0.13059397093712155</v>
      </c>
      <c r="E17" s="17">
        <f t="shared" si="2"/>
        <v>0.2641959584660255</v>
      </c>
      <c r="F17" s="17">
        <f t="shared" si="3"/>
        <v>0.56014793623305559</v>
      </c>
      <c r="G17" s="17">
        <f t="shared" si="4"/>
        <v>3.097160849630578</v>
      </c>
      <c r="H17" s="17">
        <f t="shared" si="5"/>
        <v>1.9087018061684418</v>
      </c>
      <c r="I17" s="17">
        <f t="shared" si="6"/>
        <v>0.18159204697138237</v>
      </c>
      <c r="J17" s="17">
        <f t="shared" si="7"/>
        <v>5.5808714351793318</v>
      </c>
      <c r="K17" s="17">
        <f t="shared" si="8"/>
        <v>0.45748777452416467</v>
      </c>
      <c r="L17" s="17">
        <f t="shared" si="9"/>
        <v>0.74220344163011276</v>
      </c>
      <c r="M17" s="17">
        <f t="shared" si="10"/>
        <v>114.01463622638163</v>
      </c>
      <c r="N17" s="17">
        <f t="shared" si="11"/>
        <v>82.550071563950652</v>
      </c>
      <c r="O17" s="23">
        <f t="shared" si="12"/>
        <v>0.55341563741311894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3.3157057991004102E-2</v>
      </c>
      <c r="D21" s="17">
        <f t="shared" si="1"/>
        <v>0</v>
      </c>
      <c r="E21" s="17">
        <f t="shared" si="2"/>
        <v>3.3130928561774527E-2</v>
      </c>
      <c r="F21" s="17">
        <f t="shared" si="3"/>
        <v>0.18495952210861849</v>
      </c>
      <c r="G21" s="17">
        <f t="shared" si="4"/>
        <v>1.9613152260313616E-4</v>
      </c>
      <c r="H21" s="17">
        <f t="shared" si="5"/>
        <v>8.6748202772652189E-2</v>
      </c>
      <c r="I21" s="17">
        <f t="shared" si="6"/>
        <v>2.7337007150891775E-2</v>
      </c>
      <c r="J21" s="17">
        <f t="shared" si="7"/>
        <v>0</v>
      </c>
      <c r="K21" s="17">
        <f t="shared" si="8"/>
        <v>2.5940123801331642E-2</v>
      </c>
      <c r="L21" s="17">
        <f t="shared" si="9"/>
        <v>6.8082902729238448E-2</v>
      </c>
      <c r="M21" s="17">
        <f t="shared" si="10"/>
        <v>0</v>
      </c>
      <c r="N21" s="17">
        <f t="shared" si="11"/>
        <v>1.8911917424788458E-2</v>
      </c>
      <c r="O21" s="23">
        <f t="shared" si="12"/>
        <v>3.6474823017469779E-2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0.29745838457768331</v>
      </c>
      <c r="D25" s="17">
        <f t="shared" ref="D25:O25" si="13">SUM(D15:D24)</f>
        <v>0.13059397093712155</v>
      </c>
      <c r="E25" s="17">
        <f t="shared" si="13"/>
        <v>0.29732688702780002</v>
      </c>
      <c r="F25" s="17">
        <f t="shared" si="13"/>
        <v>0.74510745834167413</v>
      </c>
      <c r="G25" s="17">
        <f t="shared" si="13"/>
        <v>3.0973569811531814</v>
      </c>
      <c r="H25" s="17">
        <f t="shared" si="13"/>
        <v>1.995450008941094</v>
      </c>
      <c r="I25" s="17">
        <f t="shared" si="13"/>
        <v>0.20892905412227414</v>
      </c>
      <c r="J25" s="17">
        <f t="shared" si="13"/>
        <v>5.5808714351793318</v>
      </c>
      <c r="K25" s="17">
        <f t="shared" si="13"/>
        <v>0.48342789832549632</v>
      </c>
      <c r="L25" s="17">
        <f t="shared" si="13"/>
        <v>0.81028634435935121</v>
      </c>
      <c r="M25" s="17">
        <f t="shared" si="13"/>
        <v>114.01463622638163</v>
      </c>
      <c r="N25" s="17">
        <f t="shared" si="13"/>
        <v>82.56898348137544</v>
      </c>
      <c r="O25" s="17">
        <f t="shared" si="13"/>
        <v>0.58989046043058868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8.5730749736708536E-2</v>
      </c>
      <c r="D29" s="17">
        <f>(SUMIFS(MESKENOG2,KAYNAK,A29,SEBEP,B29,SÜRE,"Uzun",BİLDİRİM,"Bildirimli",İL,$B$10,İLÇE,$B$11)/VLOOKUP($B$11,ABONE2,4,FALSE))</f>
        <v>6.036428607607577E-3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8.5667946603677034E-2</v>
      </c>
      <c r="F29" s="17">
        <f>(SUMIFS(TARIMSALAG2,KAYNAK,A29,SEBEP,B29,SÜRE,"Uzun",BİLDİRİM,"Bildirimli",İL,$B$10,İLÇE,$B$11)/VLOOKUP($B$11,ABONE2,6,FALSE))</f>
        <v>0.11235461049851964</v>
      </c>
      <c r="G29" s="17">
        <f>(SUMIFS(TARIMSALOG2,KAYNAK,A29,SEBEP,B29,SÜRE,"Uzun",BİLDİRİM,"Bildirimli",İL,$B$10,İLÇE,$B$11)/VLOOKUP($B$11,ABONE2,7,FALSE))</f>
        <v>0.8829130467768127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0.52194636139853956</v>
      </c>
      <c r="I29" s="17">
        <f>(SUMIFS(TICARETHANEAG2,KAYNAK,A29,SEBEP,B29,SÜRE,"Uzun",BİLDİRİM,"Bildirimli",İL,$B$10,İLÇE,$B$11)/VLOOKUP($B$11,ABONE2,9,FALSE))</f>
        <v>0.11328005084042274</v>
      </c>
      <c r="J29" s="17">
        <f>(SUMIFS(TICARETHANEOG2,KAYNAK,A29,SEBEP,B29,SÜRE,"Uzun",BİLDİRİM,"Bildirimli",İL,$B$10,İLÇE,$B$11)/VLOOKUP($B$11,ABONE2,10,FALSE))</f>
        <v>6.5889510103551716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0.44417790262962814</v>
      </c>
      <c r="L29" s="17">
        <f>(SUMIFS(SANAYIAG2,KAYNAK,A29,SEBEP,B29,SÜRE,"Uzun",BİLDİRİM,"Bildirimli",İL,$B$10,İLÇE,$B$11)/VLOOKUP($B$11,ABONE2,12,FALSE))</f>
        <v>0.22167076198525998</v>
      </c>
      <c r="M29" s="17">
        <f>(SUMIFS(SANAYIOG2,KAYNAK,A29,SEBEP,B29,SÜRE,"Uzun",BİLDİRİM,"Bildirimli",İL,$B$10,İLÇE,$B$11)/VLOOKUP($B$11,ABONE2,13,FALSE))</f>
        <v>9.3974341976481277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6.8486110210751079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0.18919429807608851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4.0632398326390477E-3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4.0600377953027272E-3</v>
      </c>
      <c r="F31" s="17">
        <f>(SUMIFS(TARIMSALAG2,KAYNAK,A31,SEBEP,B31,SÜRE,"Uzun",BİLDİRİM,"Bildirimli",İL,$B$10,İLÇE,$B$11)/VLOOKUP($B$11,ABONE2,6,FALSE))</f>
        <v>1.034336633468721E-4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4.8453309777752378E-5</v>
      </c>
      <c r="I31" s="17">
        <f>(SUMIFS(TICARETHANEAG2,KAYNAK,A31,SEBEP,B31,SÜRE,"Uzun",BİLDİRİM,"Bildirimli",İL,$B$10,İLÇE,$B$11)/VLOOKUP($B$11,ABONE2,9,FALSE))</f>
        <v>1.4664584984979336E-3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1.3915244924428527E-3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3.2928497187065041E-3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8.9793989569347588E-2</v>
      </c>
      <c r="D33" s="17">
        <f t="shared" ref="D33:O33" si="14">SUM(D28:D32)</f>
        <v>6.036428607607577E-3</v>
      </c>
      <c r="E33" s="17">
        <f t="shared" si="14"/>
        <v>8.9727984398979763E-2</v>
      </c>
      <c r="F33" s="17">
        <f t="shared" si="14"/>
        <v>0.11245804416186651</v>
      </c>
      <c r="G33" s="17">
        <f t="shared" si="14"/>
        <v>0.8829130467768127</v>
      </c>
      <c r="H33" s="17">
        <f t="shared" si="14"/>
        <v>0.52199481470831732</v>
      </c>
      <c r="I33" s="17">
        <f t="shared" si="14"/>
        <v>0.11474650933892067</v>
      </c>
      <c r="J33" s="17">
        <f t="shared" si="14"/>
        <v>6.5889510103551716</v>
      </c>
      <c r="K33" s="17">
        <f t="shared" si="14"/>
        <v>0.44556942712207098</v>
      </c>
      <c r="L33" s="17">
        <f t="shared" si="14"/>
        <v>0.22167076198525998</v>
      </c>
      <c r="M33" s="17">
        <f t="shared" si="14"/>
        <v>9.3974341976481277</v>
      </c>
      <c r="N33" s="17">
        <f t="shared" si="14"/>
        <v>6.8486110210751079</v>
      </c>
      <c r="O33" s="17">
        <f t="shared" si="14"/>
        <v>0.192487147794795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0.21645394015251679</v>
      </c>
      <c r="D17" s="17">
        <f t="shared" si="1"/>
        <v>0</v>
      </c>
      <c r="E17" s="17">
        <f t="shared" si="2"/>
        <v>0.21620391459946864</v>
      </c>
      <c r="F17" s="17">
        <f t="shared" si="3"/>
        <v>0.14022908767227987</v>
      </c>
      <c r="G17" s="17">
        <f t="shared" si="4"/>
        <v>1.1981043035517398</v>
      </c>
      <c r="H17" s="17">
        <f t="shared" si="5"/>
        <v>0.16184779099406721</v>
      </c>
      <c r="I17" s="17">
        <f t="shared" si="6"/>
        <v>0.31130058275827527</v>
      </c>
      <c r="J17" s="17">
        <f t="shared" si="7"/>
        <v>2.059224525187453</v>
      </c>
      <c r="K17" s="17">
        <f t="shared" si="8"/>
        <v>0.42393529981218414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0.24181360681560662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1.0685344023502567E-2</v>
      </c>
      <c r="D21" s="17">
        <f t="shared" si="1"/>
        <v>0</v>
      </c>
      <c r="E21" s="17">
        <f t="shared" si="2"/>
        <v>1.0673001402032598E-2</v>
      </c>
      <c r="F21" s="17">
        <f t="shared" si="3"/>
        <v>1.4107241955837936E-2</v>
      </c>
      <c r="G21" s="17">
        <f t="shared" si="4"/>
        <v>0</v>
      </c>
      <c r="H21" s="17">
        <f t="shared" si="5"/>
        <v>1.3818946820500649E-2</v>
      </c>
      <c r="I21" s="17">
        <f t="shared" si="6"/>
        <v>6.6122189820575538E-3</v>
      </c>
      <c r="J21" s="17">
        <f t="shared" si="7"/>
        <v>0</v>
      </c>
      <c r="K21" s="17">
        <f t="shared" si="8"/>
        <v>6.1861332719965658E-3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1.0226897076496161E-2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0.22713928417601936</v>
      </c>
      <c r="D25" s="17">
        <f t="shared" ref="D25:O25" si="13">SUM(D15:D24)</f>
        <v>0</v>
      </c>
      <c r="E25" s="17">
        <f t="shared" si="13"/>
        <v>0.22687691600150123</v>
      </c>
      <c r="F25" s="17">
        <f t="shared" si="13"/>
        <v>0.1543363296281178</v>
      </c>
      <c r="G25" s="17">
        <f t="shared" si="13"/>
        <v>1.1981043035517398</v>
      </c>
      <c r="H25" s="17">
        <f t="shared" si="13"/>
        <v>0.17566673781456785</v>
      </c>
      <c r="I25" s="17">
        <f t="shared" si="13"/>
        <v>0.31791280174033282</v>
      </c>
      <c r="J25" s="17">
        <f t="shared" si="13"/>
        <v>2.059224525187453</v>
      </c>
      <c r="K25" s="17">
        <f t="shared" si="13"/>
        <v>0.43012143308418072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0.25204050389210281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4.4321641359424263E-2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4.4270445512007095E-2</v>
      </c>
      <c r="F29" s="17">
        <f>(SUMIFS(TARIMSALAG2,KAYNAK,A29,SEBEP,B29,SÜRE,"Uzun",BİLDİRİM,"Bildirimli",İL,$B$10,İLÇE,$B$11)/VLOOKUP($B$11,ABONE2,6,FALSE))</f>
        <v>5.9404846230190142E-2</v>
      </c>
      <c r="G29" s="17">
        <f>(SUMIFS(TARIMSALOG2,KAYNAK,A29,SEBEP,B29,SÜRE,"Uzun",BİLDİRİM,"Bildirimli",İL,$B$10,İLÇE,$B$11)/VLOOKUP($B$11,ABONE2,7,FALSE))</f>
        <v>0.63656156660882224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7.1199602096238476E-2</v>
      </c>
      <c r="I29" s="17">
        <f>(SUMIFS(TICARETHANEAG2,KAYNAK,A29,SEBEP,B29,SÜRE,"Uzun",BİLDİRİM,"Bildirimli",İL,$B$10,İLÇE,$B$11)/VLOOKUP($B$11,ABONE2,9,FALSE))</f>
        <v>8.2521582342830996E-2</v>
      </c>
      <c r="J29" s="17">
        <f>(SUMIFS(TICARETHANEOG2,KAYNAK,A29,SEBEP,B29,SÜRE,"Uzun",BİLDİRİM,"Bildirimli",İL,$B$10,İLÇE,$B$11)/VLOOKUP($B$11,ABONE2,10,FALSE))</f>
        <v>1.1685537353924389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0.15250456117896324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6.1072137063414696E-2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4.4321641359424263E-2</v>
      </c>
      <c r="D33" s="17">
        <f t="shared" ref="D33:O33" si="14">SUM(D28:D32)</f>
        <v>0</v>
      </c>
      <c r="E33" s="17">
        <f t="shared" si="14"/>
        <v>4.4270445512007095E-2</v>
      </c>
      <c r="F33" s="17">
        <f t="shared" si="14"/>
        <v>5.9404846230190142E-2</v>
      </c>
      <c r="G33" s="17">
        <f t="shared" si="14"/>
        <v>0.63656156660882224</v>
      </c>
      <c r="H33" s="17">
        <f t="shared" si="14"/>
        <v>7.1199602096238476E-2</v>
      </c>
      <c r="I33" s="17">
        <f t="shared" si="14"/>
        <v>8.2521582342830996E-2</v>
      </c>
      <c r="J33" s="17">
        <f t="shared" si="14"/>
        <v>1.1685537353924389</v>
      </c>
      <c r="K33" s="17">
        <f t="shared" si="14"/>
        <v>0.15250456117896324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6.1072137063414696E-2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0.15454310892591688</v>
      </c>
      <c r="D17" s="17">
        <f t="shared" si="1"/>
        <v>0.55488313140690804</v>
      </c>
      <c r="E17" s="17">
        <f t="shared" si="2"/>
        <v>0.15495639361527527</v>
      </c>
      <c r="F17" s="17">
        <f t="shared" si="3"/>
        <v>0.41908997654957608</v>
      </c>
      <c r="G17" s="17">
        <f t="shared" si="4"/>
        <v>2.5812586949445406</v>
      </c>
      <c r="H17" s="17">
        <f t="shared" si="5"/>
        <v>1.2509882245845181</v>
      </c>
      <c r="I17" s="17">
        <f t="shared" si="6"/>
        <v>0.21142329307533639</v>
      </c>
      <c r="J17" s="17">
        <f t="shared" si="7"/>
        <v>3.0713098828748731</v>
      </c>
      <c r="K17" s="17">
        <f t="shared" si="8"/>
        <v>0.32020618982074323</v>
      </c>
      <c r="L17" s="17">
        <f t="shared" si="9"/>
        <v>1.326589232427928</v>
      </c>
      <c r="M17" s="17">
        <f t="shared" si="10"/>
        <v>228.73547005557907</v>
      </c>
      <c r="N17" s="17">
        <f t="shared" si="11"/>
        <v>178.70551627448583</v>
      </c>
      <c r="O17" s="23">
        <f t="shared" si="12"/>
        <v>0.32771574913371376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0.14956509247616845</v>
      </c>
      <c r="D18" s="17">
        <f t="shared" si="1"/>
        <v>0.12018949830898559</v>
      </c>
      <c r="E18" s="17">
        <f t="shared" si="2"/>
        <v>0.14953476704621299</v>
      </c>
      <c r="F18" s="17">
        <f t="shared" si="3"/>
        <v>0.31988010221441643</v>
      </c>
      <c r="G18" s="17">
        <f t="shared" si="4"/>
        <v>1.7319085522612643</v>
      </c>
      <c r="H18" s="17">
        <f t="shared" si="5"/>
        <v>0.86316055196648378</v>
      </c>
      <c r="I18" s="17">
        <f t="shared" si="6"/>
        <v>0.23380764784285374</v>
      </c>
      <c r="J18" s="17">
        <f t="shared" si="7"/>
        <v>2.6790628896798285</v>
      </c>
      <c r="K18" s="17">
        <f t="shared" si="8"/>
        <v>0.32681901040445865</v>
      </c>
      <c r="L18" s="17">
        <f t="shared" si="9"/>
        <v>2.3246179738153385</v>
      </c>
      <c r="M18" s="17">
        <f t="shared" si="10"/>
        <v>85.568344202155984</v>
      </c>
      <c r="N18" s="17">
        <f t="shared" si="11"/>
        <v>67.254724431921034</v>
      </c>
      <c r="O18" s="23">
        <f t="shared" si="12"/>
        <v>0.23346582465919694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1.6010128236732583E-2</v>
      </c>
      <c r="D21" s="17">
        <f t="shared" si="1"/>
        <v>0</v>
      </c>
      <c r="E21" s="17">
        <f t="shared" si="2"/>
        <v>1.5993600434106456E-2</v>
      </c>
      <c r="F21" s="17">
        <f t="shared" si="3"/>
        <v>6.2910836443471646E-2</v>
      </c>
      <c r="G21" s="17">
        <f t="shared" si="4"/>
        <v>0</v>
      </c>
      <c r="H21" s="17">
        <f t="shared" si="5"/>
        <v>3.8705780577809684E-2</v>
      </c>
      <c r="I21" s="17">
        <f t="shared" si="6"/>
        <v>2.5476393137858145E-2</v>
      </c>
      <c r="J21" s="17">
        <f t="shared" si="7"/>
        <v>0</v>
      </c>
      <c r="K21" s="17">
        <f t="shared" si="8"/>
        <v>2.4507335184984821E-2</v>
      </c>
      <c r="L21" s="17">
        <f t="shared" si="9"/>
        <v>0.25258808094978802</v>
      </c>
      <c r="M21" s="17">
        <f t="shared" si="10"/>
        <v>0</v>
      </c>
      <c r="N21" s="17">
        <f t="shared" si="11"/>
        <v>5.5569377808953366E-2</v>
      </c>
      <c r="O21" s="23">
        <f t="shared" si="12"/>
        <v>1.743280006902367E-2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0.32011832963881792</v>
      </c>
      <c r="D25" s="17">
        <f t="shared" ref="D25:O25" si="13">SUM(D15:D24)</f>
        <v>0.67507262971589366</v>
      </c>
      <c r="E25" s="17">
        <f t="shared" si="13"/>
        <v>0.32048476109559476</v>
      </c>
      <c r="F25" s="17">
        <f t="shared" si="13"/>
        <v>0.80188091520746418</v>
      </c>
      <c r="G25" s="17">
        <f t="shared" si="13"/>
        <v>4.3131672472058051</v>
      </c>
      <c r="H25" s="17">
        <f t="shared" si="13"/>
        <v>2.1528545571288116</v>
      </c>
      <c r="I25" s="17">
        <f t="shared" si="13"/>
        <v>0.47070733405604831</v>
      </c>
      <c r="J25" s="17">
        <f t="shared" si="13"/>
        <v>5.7503727725547016</v>
      </c>
      <c r="K25" s="17">
        <f t="shared" si="13"/>
        <v>0.67153253541018676</v>
      </c>
      <c r="L25" s="17">
        <f t="shared" si="13"/>
        <v>3.9037952871930544</v>
      </c>
      <c r="M25" s="17">
        <f t="shared" si="13"/>
        <v>314.30381425773504</v>
      </c>
      <c r="N25" s="17">
        <f t="shared" si="13"/>
        <v>246.01581008421581</v>
      </c>
      <c r="O25" s="17">
        <f t="shared" si="13"/>
        <v>0.57861437386193437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7.0597947217488022E-2</v>
      </c>
      <c r="D29" s="17">
        <f>(SUMIFS(MESKENOG2,KAYNAK,A29,SEBEP,B29,SÜRE,"Uzun",BİLDİRİM,"Bildirimli",İL,$B$10,İLÇE,$B$11)/VLOOKUP($B$11,ABONE2,4,FALSE))</f>
        <v>0.14460773092800139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7.0674350046964651E-2</v>
      </c>
      <c r="F29" s="17">
        <f>(SUMIFS(TARIMSALAG2,KAYNAK,A29,SEBEP,B29,SÜRE,"Uzun",BİLDİRİM,"Bildirimli",İL,$B$10,İLÇE,$B$11)/VLOOKUP($B$11,ABONE2,6,FALSE))</f>
        <v>0.44660745892972536</v>
      </c>
      <c r="G29" s="17">
        <f>(SUMIFS(TARIMSALOG2,KAYNAK,A29,SEBEP,B29,SÜRE,"Uzun",BİLDİRİM,"Bildirimli",İL,$B$10,İLÇE,$B$11)/VLOOKUP($B$11,ABONE2,7,FALSE))</f>
        <v>2.3569227189164548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1.1816046422934139</v>
      </c>
      <c r="I29" s="17">
        <f>(SUMIFS(TICARETHANEAG2,KAYNAK,A29,SEBEP,B29,SÜRE,"Uzun",BİLDİRİM,"Bildirimli",İL,$B$10,İLÇE,$B$11)/VLOOKUP($B$11,ABONE2,9,FALSE))</f>
        <v>8.4091244667525517E-2</v>
      </c>
      <c r="J29" s="17">
        <f>(SUMIFS(TICARETHANEOG2,KAYNAK,A29,SEBEP,B29,SÜRE,"Uzun",BİLDİRİM,"Bildirimli",İL,$B$10,İLÇE,$B$11)/VLOOKUP($B$11,ABONE2,10,FALSE))</f>
        <v>2.0616484782999831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0.15931255068772374</v>
      </c>
      <c r="L29" s="17">
        <f>(SUMIFS(SANAYIAG2,KAYNAK,A29,SEBEP,B29,SÜRE,"Uzun",BİLDİRİM,"Bildirimli",İL,$B$10,İLÇE,$B$11)/VLOOKUP($B$11,ABONE2,12,FALSE))</f>
        <v>0.12776880943740979</v>
      </c>
      <c r="M29" s="17">
        <f>(SUMIFS(SANAYIOG2,KAYNAK,A29,SEBEP,B29,SÜRE,"Uzun",BİLDİRİM,"Bildirimli",İL,$B$10,İLÇE,$B$11)/VLOOKUP($B$11,ABONE2,13,FALSE))</f>
        <v>126.07972930237679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98.370297993930123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0.16993126146308915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1.0584348218625049E-2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1.0573421634171945E-2</v>
      </c>
      <c r="F31" s="17">
        <f>(SUMIFS(TARIMSALAG2,KAYNAK,A31,SEBEP,B31,SÜRE,"Uzun",BİLDİRİM,"Bildirimli",İL,$B$10,İLÇE,$B$11)/VLOOKUP($B$11,ABONE2,6,FALSE))</f>
        <v>2.6054901151477509E-2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1.603023173681329E-2</v>
      </c>
      <c r="I31" s="17">
        <f>(SUMIFS(TICARETHANEAG2,KAYNAK,A31,SEBEP,B31,SÜRE,"Uzun",BİLDİRİM,"Bildirimli",İL,$B$10,İLÇE,$B$11)/VLOOKUP($B$11,ABONE2,9,FALSE))</f>
        <v>4.0410748185076119E-3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3.8873624907915009E-3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9.6647154459304392E-3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8.1182295436113078E-2</v>
      </c>
      <c r="D33" s="17">
        <f t="shared" ref="D33:O33" si="14">SUM(D28:D32)</f>
        <v>0.14460773092800139</v>
      </c>
      <c r="E33" s="17">
        <f t="shared" si="14"/>
        <v>8.1247771681136602E-2</v>
      </c>
      <c r="F33" s="17">
        <f t="shared" si="14"/>
        <v>0.47266236008120288</v>
      </c>
      <c r="G33" s="17">
        <f t="shared" si="14"/>
        <v>2.3569227189164548</v>
      </c>
      <c r="H33" s="17">
        <f t="shared" si="14"/>
        <v>1.1976348740302272</v>
      </c>
      <c r="I33" s="17">
        <f t="shared" si="14"/>
        <v>8.8132319486033131E-2</v>
      </c>
      <c r="J33" s="17">
        <f t="shared" si="14"/>
        <v>2.0616484782999831</v>
      </c>
      <c r="K33" s="17">
        <f t="shared" si="14"/>
        <v>0.16319991317851523</v>
      </c>
      <c r="L33" s="17">
        <f t="shared" si="14"/>
        <v>0.12776880943740979</v>
      </c>
      <c r="M33" s="17">
        <f t="shared" si="14"/>
        <v>126.07972930237679</v>
      </c>
      <c r="N33" s="17">
        <f t="shared" si="14"/>
        <v>98.370297993930123</v>
      </c>
      <c r="O33" s="17">
        <f t="shared" si="14"/>
        <v>0.1795959769090196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0.10334535316861443</v>
      </c>
      <c r="D17" s="17">
        <f t="shared" si="1"/>
        <v>9.4947490076788448</v>
      </c>
      <c r="E17" s="17">
        <f t="shared" si="2"/>
        <v>0.10945868981685905</v>
      </c>
      <c r="F17" s="17">
        <f t="shared" si="3"/>
        <v>2.3415824333772819</v>
      </c>
      <c r="G17" s="17">
        <f t="shared" si="4"/>
        <v>4.1549246717785051</v>
      </c>
      <c r="H17" s="17">
        <f t="shared" si="5"/>
        <v>3.0130888007505625</v>
      </c>
      <c r="I17" s="17">
        <f t="shared" si="6"/>
        <v>0.22904466030109272</v>
      </c>
      <c r="J17" s="17">
        <f t="shared" si="7"/>
        <v>5.5575807074574541</v>
      </c>
      <c r="K17" s="17">
        <f t="shared" si="8"/>
        <v>0.4199207068813382</v>
      </c>
      <c r="L17" s="17">
        <f t="shared" si="9"/>
        <v>14.439475104834148</v>
      </c>
      <c r="M17" s="17">
        <f t="shared" si="10"/>
        <v>72.9566084910103</v>
      </c>
      <c r="N17" s="17">
        <f t="shared" si="11"/>
        <v>47.651902161853052</v>
      </c>
      <c r="O17" s="23">
        <f t="shared" si="12"/>
        <v>0.38317580900502174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3.8178489123956848E-2</v>
      </c>
      <c r="D21" s="17">
        <f t="shared" si="1"/>
        <v>0</v>
      </c>
      <c r="E21" s="17">
        <f t="shared" si="2"/>
        <v>3.8153636826545052E-2</v>
      </c>
      <c r="F21" s="17">
        <f t="shared" si="3"/>
        <v>7.9697118927009064E-2</v>
      </c>
      <c r="G21" s="17">
        <f t="shared" si="4"/>
        <v>0</v>
      </c>
      <c r="H21" s="17">
        <f t="shared" si="5"/>
        <v>5.0184144659130736E-2</v>
      </c>
      <c r="I21" s="17">
        <f t="shared" si="6"/>
        <v>3.7793918175927275E-2</v>
      </c>
      <c r="J21" s="17">
        <f t="shared" si="7"/>
        <v>0</v>
      </c>
      <c r="K21" s="17">
        <f t="shared" si="8"/>
        <v>3.6440084097982335E-2</v>
      </c>
      <c r="L21" s="17">
        <f t="shared" si="9"/>
        <v>1.7703812396761414</v>
      </c>
      <c r="M21" s="17">
        <f t="shared" si="10"/>
        <v>0</v>
      </c>
      <c r="N21" s="17">
        <f t="shared" si="11"/>
        <v>0.76557026580589893</v>
      </c>
      <c r="O21" s="23">
        <f t="shared" si="12"/>
        <v>3.9817351356320842E-2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1.4544883501967163E-3</v>
      </c>
      <c r="D22" s="17">
        <f t="shared" si="1"/>
        <v>0</v>
      </c>
      <c r="E22" s="17">
        <f t="shared" si="2"/>
        <v>1.4535415506273643E-3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6.1835437831783669E-4</v>
      </c>
      <c r="J22" s="17">
        <f t="shared" si="7"/>
        <v>0</v>
      </c>
      <c r="K22" s="17">
        <f t="shared" si="8"/>
        <v>5.9620400942207187E-4</v>
      </c>
      <c r="L22" s="17">
        <f t="shared" si="9"/>
        <v>2.5191851148227428E-2</v>
      </c>
      <c r="M22" s="17">
        <f t="shared" si="10"/>
        <v>0</v>
      </c>
      <c r="N22" s="17">
        <f t="shared" si="11"/>
        <v>1.0893773469503753E-2</v>
      </c>
      <c r="O22" s="23">
        <f t="shared" si="12"/>
        <v>1.2697225697121341E-3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0.14297833064276799</v>
      </c>
      <c r="D25" s="17">
        <f t="shared" ref="D25:O25" si="13">SUM(D15:D24)</f>
        <v>9.4947490076788448</v>
      </c>
      <c r="E25" s="17">
        <f t="shared" si="13"/>
        <v>0.14906586819403145</v>
      </c>
      <c r="F25" s="17">
        <f t="shared" si="13"/>
        <v>2.4212795523042909</v>
      </c>
      <c r="G25" s="17">
        <f t="shared" si="13"/>
        <v>4.1549246717785051</v>
      </c>
      <c r="H25" s="17">
        <f t="shared" si="13"/>
        <v>3.0632729454096932</v>
      </c>
      <c r="I25" s="17">
        <f t="shared" si="13"/>
        <v>0.26745693285533778</v>
      </c>
      <c r="J25" s="17">
        <f t="shared" si="13"/>
        <v>5.5575807074574541</v>
      </c>
      <c r="K25" s="17">
        <f t="shared" si="13"/>
        <v>0.45695699498874259</v>
      </c>
      <c r="L25" s="17">
        <f t="shared" si="13"/>
        <v>16.235048195658518</v>
      </c>
      <c r="M25" s="17">
        <f t="shared" si="13"/>
        <v>72.9566084910103</v>
      </c>
      <c r="N25" s="17">
        <f t="shared" si="13"/>
        <v>48.428366201128455</v>
      </c>
      <c r="O25" s="17">
        <f t="shared" si="13"/>
        <v>0.42426288293105474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8.6720667352261516E-3</v>
      </c>
      <c r="D29" s="17">
        <f>(SUMIFS(MESKENOG2,KAYNAK,A29,SEBEP,B29,SÜRE,"Uzun",BİLDİRİM,"Bildirimli",İL,$B$10,İLÇE,$B$11)/VLOOKUP($B$11,ABONE2,4,FALSE))</f>
        <v>6.8636846312910171E-2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8.7111008240676104E-3</v>
      </c>
      <c r="F29" s="17">
        <f>(SUMIFS(TARIMSALAG2,KAYNAK,A29,SEBEP,B29,SÜRE,"Uzun",BİLDİRİM,"Bildirimli",İL,$B$10,İLÇE,$B$11)/VLOOKUP($B$11,ABONE2,6,FALSE))</f>
        <v>4.1987282893833529E-2</v>
      </c>
      <c r="G29" s="17">
        <f>(SUMIFS(TARIMSALOG2,KAYNAK,A29,SEBEP,B29,SÜRE,"Uzun",BİLDİRİM,"Bildirimli",İL,$B$10,İLÇE,$B$11)/VLOOKUP($B$11,ABONE2,7,FALSE))</f>
        <v>0.19067050290065793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9.7046789500911085E-2</v>
      </c>
      <c r="I29" s="17">
        <f>(SUMIFS(TICARETHANEAG2,KAYNAK,A29,SEBEP,B29,SÜRE,"Uzun",BİLDİRİM,"Bildirimli",İL,$B$10,İLÇE,$B$11)/VLOOKUP($B$11,ABONE2,9,FALSE))</f>
        <v>3.0878344973027185E-2</v>
      </c>
      <c r="J29" s="17">
        <f>(SUMIFS(TICARETHANEOG2,KAYNAK,A29,SEBEP,B29,SÜRE,"Uzun",BİLDİRİM,"Bildirimli",İL,$B$10,İLÇE,$B$11)/VLOOKUP($B$11,ABONE2,10,FALSE))</f>
        <v>0.3386255637611072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4.1902305766101426E-2</v>
      </c>
      <c r="L29" s="17">
        <f>(SUMIFS(SANAYIAG2,KAYNAK,A29,SEBEP,B29,SÜRE,"Uzun",BİLDİRİM,"Bildirimli",İL,$B$10,İLÇE,$B$11)/VLOOKUP($B$11,ABONE2,12,FALSE))</f>
        <v>7.3660465970145795E-3</v>
      </c>
      <c r="M29" s="17">
        <f>(SUMIFS(SANAYIOG2,KAYNAK,A29,SEBEP,B29,SÜRE,"Uzun",BİLDİRİM,"Bildirimli",İL,$B$10,İLÇE,$B$11)/VLOOKUP($B$11,ABONE2,13,FALSE))</f>
        <v>2.9266868767683794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1.6642778691267079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2.1127067254675305E-2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8.6720667352261516E-3</v>
      </c>
      <c r="D33" s="17">
        <f t="shared" ref="D33:O33" si="14">SUM(D28:D32)</f>
        <v>6.8636846312910171E-2</v>
      </c>
      <c r="E33" s="17">
        <f t="shared" si="14"/>
        <v>8.7111008240676104E-3</v>
      </c>
      <c r="F33" s="17">
        <f t="shared" si="14"/>
        <v>4.1987282893833529E-2</v>
      </c>
      <c r="G33" s="17">
        <f t="shared" si="14"/>
        <v>0.19067050290065793</v>
      </c>
      <c r="H33" s="17">
        <f t="shared" si="14"/>
        <v>9.7046789500911085E-2</v>
      </c>
      <c r="I33" s="17">
        <f t="shared" si="14"/>
        <v>3.0878344973027185E-2</v>
      </c>
      <c r="J33" s="17">
        <f t="shared" si="14"/>
        <v>0.3386255637611072</v>
      </c>
      <c r="K33" s="17">
        <f t="shared" si="14"/>
        <v>4.1902305766101426E-2</v>
      </c>
      <c r="L33" s="17">
        <f t="shared" si="14"/>
        <v>7.3660465970145795E-3</v>
      </c>
      <c r="M33" s="17">
        <f t="shared" si="14"/>
        <v>2.9266868767683794</v>
      </c>
      <c r="N33" s="17">
        <f t="shared" si="14"/>
        <v>1.6642778691267079</v>
      </c>
      <c r="O33" s="17">
        <f t="shared" si="14"/>
        <v>2.1127067254675305E-2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8.1546378672851076E-3</v>
      </c>
      <c r="D17" s="17">
        <f t="shared" si="1"/>
        <v>2.1819028027056007E-2</v>
      </c>
      <c r="E17" s="17">
        <f t="shared" si="2"/>
        <v>8.1709243871418077E-3</v>
      </c>
      <c r="F17" s="17">
        <f t="shared" si="3"/>
        <v>0.12288981647968661</v>
      </c>
      <c r="G17" s="17">
        <f t="shared" si="4"/>
        <v>0.17290208298832002</v>
      </c>
      <c r="H17" s="17">
        <f t="shared" si="5"/>
        <v>0.1451951010771125</v>
      </c>
      <c r="I17" s="17">
        <f t="shared" si="6"/>
        <v>3.2729438869833548E-3</v>
      </c>
      <c r="J17" s="17">
        <f t="shared" si="7"/>
        <v>0.54885100261084951</v>
      </c>
      <c r="K17" s="17">
        <f t="shared" si="8"/>
        <v>2.9746716621458103E-2</v>
      </c>
      <c r="L17" s="17">
        <f t="shared" si="9"/>
        <v>0</v>
      </c>
      <c r="M17" s="17">
        <f t="shared" si="10"/>
        <v>13.344739783892541</v>
      </c>
      <c r="N17" s="17">
        <f t="shared" si="11"/>
        <v>11.861990919015591</v>
      </c>
      <c r="O17" s="23">
        <f t="shared" si="12"/>
        <v>3.40581589053673E-2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4.1227831658141043E-3</v>
      </c>
      <c r="D21" s="17">
        <f t="shared" si="1"/>
        <v>0</v>
      </c>
      <c r="E21" s="17">
        <f t="shared" si="2"/>
        <v>4.1178692407058629E-3</v>
      </c>
      <c r="F21" s="17">
        <f t="shared" si="3"/>
        <v>1.2605524835278416E-2</v>
      </c>
      <c r="G21" s="17">
        <f t="shared" si="4"/>
        <v>0</v>
      </c>
      <c r="H21" s="17">
        <f t="shared" si="5"/>
        <v>6.9835077066952118E-3</v>
      </c>
      <c r="I21" s="17">
        <f t="shared" si="6"/>
        <v>1.2948848367411645E-3</v>
      </c>
      <c r="J21" s="17">
        <f t="shared" si="7"/>
        <v>0</v>
      </c>
      <c r="K21" s="17">
        <f t="shared" si="8"/>
        <v>1.2320515054935941E-3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3.8800628631445733E-3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4.3611106370949511E-3</v>
      </c>
      <c r="D22" s="17">
        <f t="shared" si="1"/>
        <v>0</v>
      </c>
      <c r="E22" s="17">
        <f t="shared" si="2"/>
        <v>4.3559126506383418E-3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4.6027300448017884E-4</v>
      </c>
      <c r="J22" s="17">
        <f t="shared" si="7"/>
        <v>0</v>
      </c>
      <c r="K22" s="17">
        <f t="shared" si="8"/>
        <v>4.379385965589295E-4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3.2619897483766548E-3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1.6638531670194162E-2</v>
      </c>
      <c r="D25" s="17">
        <f t="shared" ref="D25:O25" si="13">SUM(D15:D24)</f>
        <v>2.1819028027056007E-2</v>
      </c>
      <c r="E25" s="17">
        <f t="shared" si="13"/>
        <v>1.6644706278486014E-2</v>
      </c>
      <c r="F25" s="17">
        <f t="shared" si="13"/>
        <v>0.13549534131496502</v>
      </c>
      <c r="G25" s="17">
        <f t="shared" si="13"/>
        <v>0.17290208298832002</v>
      </c>
      <c r="H25" s="17">
        <f t="shared" si="13"/>
        <v>0.15217860878380771</v>
      </c>
      <c r="I25" s="17">
        <f t="shared" si="13"/>
        <v>5.028101728204698E-3</v>
      </c>
      <c r="J25" s="17">
        <f t="shared" si="13"/>
        <v>0.54885100261084951</v>
      </c>
      <c r="K25" s="17">
        <f t="shared" si="13"/>
        <v>3.1416706723510622E-2</v>
      </c>
      <c r="L25" s="17">
        <f t="shared" si="13"/>
        <v>0</v>
      </c>
      <c r="M25" s="17">
        <f t="shared" si="13"/>
        <v>13.344739783892541</v>
      </c>
      <c r="N25" s="17">
        <f t="shared" si="13"/>
        <v>11.861990919015591</v>
      </c>
      <c r="O25" s="17">
        <f t="shared" si="13"/>
        <v>4.1200211516888526E-2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5.7500401896120851E-2</v>
      </c>
      <c r="D17" s="17">
        <f t="shared" si="1"/>
        <v>0.17144670717926669</v>
      </c>
      <c r="E17" s="17">
        <f t="shared" si="2"/>
        <v>5.7607898410538913E-2</v>
      </c>
      <c r="F17" s="17">
        <f t="shared" si="3"/>
        <v>1.2882062986579176E-2</v>
      </c>
      <c r="G17" s="17">
        <f t="shared" si="4"/>
        <v>0.11600408671975408</v>
      </c>
      <c r="H17" s="17">
        <f t="shared" si="5"/>
        <v>4.3752604744792284E-2</v>
      </c>
      <c r="I17" s="17">
        <f t="shared" si="6"/>
        <v>9.7521553618568901E-2</v>
      </c>
      <c r="J17" s="17">
        <f t="shared" si="7"/>
        <v>2.1607934354602773E-2</v>
      </c>
      <c r="K17" s="17">
        <f t="shared" si="8"/>
        <v>9.4008841159053766E-2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6.0923218602956408E-2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4.3318389514218104E-3</v>
      </c>
      <c r="D21" s="17">
        <f t="shared" si="1"/>
        <v>0</v>
      </c>
      <c r="E21" s="17">
        <f t="shared" si="2"/>
        <v>4.3277523109016012E-3</v>
      </c>
      <c r="F21" s="17">
        <f t="shared" si="3"/>
        <v>1.9123827581988314E-3</v>
      </c>
      <c r="G21" s="17">
        <f t="shared" si="4"/>
        <v>0</v>
      </c>
      <c r="H21" s="17">
        <f t="shared" si="5"/>
        <v>1.3398931031527049E-3</v>
      </c>
      <c r="I21" s="17">
        <f t="shared" si="6"/>
        <v>1.6983779379922813E-2</v>
      </c>
      <c r="J21" s="17">
        <f t="shared" si="7"/>
        <v>0</v>
      </c>
      <c r="K21" s="17">
        <f t="shared" si="8"/>
        <v>1.6197897557715588E-2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5.7036722383139345E-3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1.7884668079128274E-3</v>
      </c>
      <c r="D22" s="17">
        <f t="shared" si="1"/>
        <v>0</v>
      </c>
      <c r="E22" s="17">
        <f t="shared" si="2"/>
        <v>1.7867795750751737E-3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1.5657991130661035E-3</v>
      </c>
      <c r="J22" s="17">
        <f t="shared" si="7"/>
        <v>0</v>
      </c>
      <c r="K22" s="17">
        <f t="shared" si="8"/>
        <v>1.4933456836697286E-3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1.4186944425029233E-3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6.362070765545548E-2</v>
      </c>
      <c r="D25" s="17">
        <f t="shared" ref="D25:O25" si="13">SUM(D15:D24)</f>
        <v>0.17144670717926669</v>
      </c>
      <c r="E25" s="17">
        <f t="shared" si="13"/>
        <v>6.3722430296515684E-2</v>
      </c>
      <c r="F25" s="17">
        <f t="shared" si="13"/>
        <v>1.4794445744778006E-2</v>
      </c>
      <c r="G25" s="17">
        <f t="shared" si="13"/>
        <v>0.11600408671975408</v>
      </c>
      <c r="H25" s="17">
        <f t="shared" si="13"/>
        <v>4.5092497847944987E-2</v>
      </c>
      <c r="I25" s="17">
        <f t="shared" si="13"/>
        <v>0.11607113211155783</v>
      </c>
      <c r="J25" s="17">
        <f t="shared" si="13"/>
        <v>2.1607934354602773E-2</v>
      </c>
      <c r="K25" s="17">
        <f t="shared" si="13"/>
        <v>0.11170008440043908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6.8045585283773261E-2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9.2377247150460029E-2</v>
      </c>
      <c r="D17" s="17">
        <f t="shared" si="1"/>
        <v>1.4603588888806651</v>
      </c>
      <c r="E17" s="17">
        <f t="shared" si="2"/>
        <v>9.2922332145172551E-2</v>
      </c>
      <c r="F17" s="17">
        <f t="shared" si="3"/>
        <v>0.33392237874987313</v>
      </c>
      <c r="G17" s="17">
        <f t="shared" si="4"/>
        <v>10.708731203111521</v>
      </c>
      <c r="H17" s="17">
        <f t="shared" si="5"/>
        <v>1.3826649261242865</v>
      </c>
      <c r="I17" s="17">
        <f t="shared" si="6"/>
        <v>0.41299135709329649</v>
      </c>
      <c r="J17" s="17">
        <f t="shared" si="7"/>
        <v>5.0319546059617766</v>
      </c>
      <c r="K17" s="17">
        <f t="shared" si="8"/>
        <v>0.68875035702574305</v>
      </c>
      <c r="L17" s="17">
        <f t="shared" si="9"/>
        <v>0</v>
      </c>
      <c r="M17" s="17">
        <f t="shared" si="10"/>
        <v>10.810240212100988</v>
      </c>
      <c r="N17" s="17">
        <f t="shared" si="11"/>
        <v>4.1577846969619179</v>
      </c>
      <c r="O17" s="23">
        <f t="shared" si="12"/>
        <v>0.36497829317660102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3.8970590503082936E-3</v>
      </c>
      <c r="D21" s="17">
        <f t="shared" si="1"/>
        <v>0</v>
      </c>
      <c r="E21" s="17">
        <f t="shared" si="2"/>
        <v>3.8955062309231261E-3</v>
      </c>
      <c r="F21" s="17">
        <f t="shared" si="3"/>
        <v>7.7105673626906915E-4</v>
      </c>
      <c r="G21" s="17">
        <f t="shared" si="4"/>
        <v>0</v>
      </c>
      <c r="H21" s="17">
        <f t="shared" si="5"/>
        <v>6.9311409467877653E-4</v>
      </c>
      <c r="I21" s="17">
        <f t="shared" si="6"/>
        <v>7.5732488371016357E-3</v>
      </c>
      <c r="J21" s="17">
        <f t="shared" si="7"/>
        <v>0</v>
      </c>
      <c r="K21" s="17">
        <f t="shared" si="8"/>
        <v>7.1211145781701953E-3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3.9144221041145216E-3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9.6274306200768323E-2</v>
      </c>
      <c r="D25" s="17">
        <f t="shared" ref="D25:O25" si="13">SUM(D15:D24)</f>
        <v>1.4603588888806651</v>
      </c>
      <c r="E25" s="17">
        <f t="shared" si="13"/>
        <v>9.6817838376095672E-2</v>
      </c>
      <c r="F25" s="17">
        <f t="shared" si="13"/>
        <v>0.33469343548614222</v>
      </c>
      <c r="G25" s="17">
        <f t="shared" si="13"/>
        <v>10.708731203111521</v>
      </c>
      <c r="H25" s="17">
        <f t="shared" si="13"/>
        <v>1.3833580402189654</v>
      </c>
      <c r="I25" s="17">
        <f t="shared" si="13"/>
        <v>0.42056460593039813</v>
      </c>
      <c r="J25" s="17">
        <f t="shared" si="13"/>
        <v>5.0319546059617766</v>
      </c>
      <c r="K25" s="17">
        <f t="shared" si="13"/>
        <v>0.69587147160391327</v>
      </c>
      <c r="L25" s="17">
        <f t="shared" si="13"/>
        <v>0</v>
      </c>
      <c r="M25" s="17">
        <f t="shared" si="13"/>
        <v>10.810240212100988</v>
      </c>
      <c r="N25" s="17">
        <f t="shared" si="13"/>
        <v>4.1577846969619179</v>
      </c>
      <c r="O25" s="17">
        <f t="shared" si="13"/>
        <v>0.36889271528071554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7.0018912489186652E-2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6.9991012802977662E-2</v>
      </c>
      <c r="F29" s="17">
        <f>(SUMIFS(TARIMSALAG2,KAYNAK,A29,SEBEP,B29,SÜRE,"Uzun",BİLDİRİM,"Bildirimli",İL,$B$10,İLÇE,$B$11)/VLOOKUP($B$11,ABONE2,6,FALSE))</f>
        <v>8.3243119643354763E-2</v>
      </c>
      <c r="G29" s="17">
        <f>(SUMIFS(TARIMSALOG2,KAYNAK,A29,SEBEP,B29,SÜRE,"Uzun",BİLDİRİM,"Bildirimli",İL,$B$10,İLÇE,$B$11)/VLOOKUP($B$11,ABONE2,7,FALSE))</f>
        <v>1.8478298289447774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0.26161721712362068</v>
      </c>
      <c r="I29" s="17">
        <f>(SUMIFS(TICARETHANEAG2,KAYNAK,A29,SEBEP,B29,SÜRE,"Uzun",BİLDİRİM,"Bildirimli",İL,$B$10,İLÇE,$B$11)/VLOOKUP($B$11,ABONE2,9,FALSE))</f>
        <v>0.18285169358155887</v>
      </c>
      <c r="J29" s="17">
        <f>(SUMIFS(TICARETHANEOG2,KAYNAK,A29,SEBEP,B29,SÜRE,"Uzun",BİLDİRİM,"Bildirimli",İL,$B$10,İLÇE,$B$11)/VLOOKUP($B$11,ABONE2,10,FALSE))</f>
        <v>1.4599768505165596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0.25909797160752907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0.12426409848262177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7.0018912489186652E-2</v>
      </c>
      <c r="D33" s="17">
        <f t="shared" ref="D33:O33" si="14">SUM(D28:D32)</f>
        <v>0</v>
      </c>
      <c r="E33" s="17">
        <f t="shared" si="14"/>
        <v>6.9991012802977662E-2</v>
      </c>
      <c r="F33" s="17">
        <f t="shared" si="14"/>
        <v>8.3243119643354763E-2</v>
      </c>
      <c r="G33" s="17">
        <f t="shared" si="14"/>
        <v>1.8478298289447774</v>
      </c>
      <c r="H33" s="17">
        <f t="shared" si="14"/>
        <v>0.26161721712362068</v>
      </c>
      <c r="I33" s="17">
        <f t="shared" si="14"/>
        <v>0.18285169358155887</v>
      </c>
      <c r="J33" s="17">
        <f t="shared" si="14"/>
        <v>1.4599768505165596</v>
      </c>
      <c r="K33" s="17">
        <f t="shared" si="14"/>
        <v>0.25909797160752907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0.12426409848262177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1.8747480916656449E-2</v>
      </c>
      <c r="D17" s="17">
        <f t="shared" si="1"/>
        <v>5.0618019928739988E-2</v>
      </c>
      <c r="E17" s="17">
        <f t="shared" si="2"/>
        <v>1.8748899268312795E-2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2.1143142800081664E-2</v>
      </c>
      <c r="J17" s="17">
        <f t="shared" si="7"/>
        <v>0.50405558909978632</v>
      </c>
      <c r="K17" s="17">
        <f t="shared" si="8"/>
        <v>2.4184763867601482E-2</v>
      </c>
      <c r="L17" s="17">
        <f t="shared" si="9"/>
        <v>1.370040508209752</v>
      </c>
      <c r="M17" s="17">
        <f t="shared" si="10"/>
        <v>2.7542719349756446</v>
      </c>
      <c r="N17" s="17">
        <f t="shared" si="11"/>
        <v>1.5261058161294359</v>
      </c>
      <c r="O17" s="23">
        <f t="shared" si="12"/>
        <v>2.1570301234112702E-2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7.3436404590373474E-3</v>
      </c>
      <c r="D18" s="17">
        <f t="shared" si="1"/>
        <v>1.7741729274595839</v>
      </c>
      <c r="E18" s="17">
        <f t="shared" si="2"/>
        <v>7.4222706084913683E-3</v>
      </c>
      <c r="F18" s="17">
        <f t="shared" si="3"/>
        <v>13.701281755052028</v>
      </c>
      <c r="G18" s="17">
        <f t="shared" si="4"/>
        <v>0</v>
      </c>
      <c r="H18" s="17">
        <f t="shared" si="5"/>
        <v>7.4734264118465603</v>
      </c>
      <c r="I18" s="17">
        <f t="shared" si="6"/>
        <v>9.9096225440413205E-3</v>
      </c>
      <c r="J18" s="17">
        <f t="shared" si="7"/>
        <v>2.5089782083856957</v>
      </c>
      <c r="K18" s="17">
        <f t="shared" si="8"/>
        <v>2.5649990633778805E-2</v>
      </c>
      <c r="L18" s="17">
        <f t="shared" si="9"/>
        <v>0.39376294490094071</v>
      </c>
      <c r="M18" s="17">
        <f t="shared" si="10"/>
        <v>16.58435648504015</v>
      </c>
      <c r="N18" s="17">
        <f t="shared" si="11"/>
        <v>2.2191730008970278</v>
      </c>
      <c r="O18" s="23">
        <f t="shared" si="12"/>
        <v>1.4946264922670958E-2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2.669095244489569E-2</v>
      </c>
      <c r="D21" s="17">
        <f t="shared" si="1"/>
        <v>0</v>
      </c>
      <c r="E21" s="17">
        <f t="shared" si="2"/>
        <v>2.6689764603152713E-2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1.8063692731640765E-2</v>
      </c>
      <c r="J21" s="17">
        <f t="shared" si="7"/>
        <v>0</v>
      </c>
      <c r="K21" s="17">
        <f t="shared" si="8"/>
        <v>1.7949918674271235E-2</v>
      </c>
      <c r="L21" s="17">
        <f t="shared" si="9"/>
        <v>0.21763269251887674</v>
      </c>
      <c r="M21" s="17">
        <f t="shared" si="10"/>
        <v>0</v>
      </c>
      <c r="N21" s="17">
        <f t="shared" si="11"/>
        <v>0.1930956732642975</v>
      </c>
      <c r="O21" s="23">
        <f t="shared" si="12"/>
        <v>2.4209598675723001E-2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5.2782073820589484E-2</v>
      </c>
      <c r="D25" s="17">
        <f t="shared" ref="D25:O25" si="13">SUM(D15:D24)</f>
        <v>1.8247909473883239</v>
      </c>
      <c r="E25" s="17">
        <f t="shared" si="13"/>
        <v>5.2860934479956878E-2</v>
      </c>
      <c r="F25" s="17">
        <f t="shared" si="13"/>
        <v>13.701281755052028</v>
      </c>
      <c r="G25" s="17">
        <f t="shared" si="13"/>
        <v>0</v>
      </c>
      <c r="H25" s="17">
        <f t="shared" si="13"/>
        <v>7.4734264118465603</v>
      </c>
      <c r="I25" s="17">
        <f t="shared" si="13"/>
        <v>4.9116458075763744E-2</v>
      </c>
      <c r="J25" s="17">
        <f t="shared" si="13"/>
        <v>3.0130337974854822</v>
      </c>
      <c r="K25" s="17">
        <f t="shared" si="13"/>
        <v>6.7784673175651525E-2</v>
      </c>
      <c r="L25" s="17">
        <f t="shared" si="13"/>
        <v>1.9814361456295695</v>
      </c>
      <c r="M25" s="17">
        <f t="shared" si="13"/>
        <v>19.338628420015795</v>
      </c>
      <c r="N25" s="17">
        <f t="shared" si="13"/>
        <v>3.9383744902907614</v>
      </c>
      <c r="O25" s="17">
        <f t="shared" si="13"/>
        <v>6.072616483250666E-2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4.8602280282573375E-4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4.8600117309279608E-4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5.3455897085630368E-3</v>
      </c>
      <c r="J29" s="17">
        <f>(SUMIFS(TICARETHANEOG2,KAYNAK,A29,SEBEP,B29,SÜRE,"Uzun",BİLDİRİM,"Bildirimli",İL,$B$10,İLÇE,$B$11)/VLOOKUP($B$11,ABONE2,10,FALSE))</f>
        <v>5.0968499447196045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3.7414398516939291E-2</v>
      </c>
      <c r="L29" s="17">
        <f>(SUMIFS(SANAYIAG2,KAYNAK,A29,SEBEP,B29,SÜRE,"Uzun",BİLDİRİM,"Bildirimli",İL,$B$10,İLÇE,$B$11)/VLOOKUP($B$11,ABONE2,12,FALSE))</f>
        <v>0.20111524308273718</v>
      </c>
      <c r="M29" s="17">
        <f>(SUMIFS(SANAYIOG2,KAYNAK,A29,SEBEP,B29,SÜRE,"Uzun",BİLDİRİM,"Bildirimli",İL,$B$10,İLÇE,$B$11)/VLOOKUP($B$11,ABONE2,13,FALSE))</f>
        <v>1.0015347650401571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0.29135862055832862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1.1750614100863484E-2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2.5761863131325033E-3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2.5760716637341073E-3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4.1505201087791111E-3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4.124378083447686E-3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3.0365156828411513E-3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3.0622091159582371E-3</v>
      </c>
      <c r="D33" s="17">
        <f t="shared" ref="D33:O33" si="14">SUM(D28:D32)</f>
        <v>0</v>
      </c>
      <c r="E33" s="17">
        <f t="shared" si="14"/>
        <v>3.0620728368269032E-3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9.4961098173421479E-3</v>
      </c>
      <c r="J33" s="17">
        <f t="shared" si="14"/>
        <v>5.0968499447196045</v>
      </c>
      <c r="K33" s="17">
        <f t="shared" si="14"/>
        <v>4.1538776600386976E-2</v>
      </c>
      <c r="L33" s="17">
        <f t="shared" si="14"/>
        <v>0.20111524308273718</v>
      </c>
      <c r="M33" s="17">
        <f t="shared" si="14"/>
        <v>1.0015347650401571</v>
      </c>
      <c r="N33" s="17">
        <f t="shared" si="14"/>
        <v>0.29135862055832862</v>
      </c>
      <c r="O33" s="17">
        <f t="shared" si="14"/>
        <v>1.4787129783704635E-2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0.1238360554532318</v>
      </c>
      <c r="D17" s="17">
        <f t="shared" si="1"/>
        <v>1.2666089301214882</v>
      </c>
      <c r="E17" s="17">
        <f t="shared" si="2"/>
        <v>0.12457045454004133</v>
      </c>
      <c r="F17" s="17">
        <f t="shared" si="3"/>
        <v>1.0809777908716296</v>
      </c>
      <c r="G17" s="17">
        <f t="shared" si="4"/>
        <v>2.6917642027450341</v>
      </c>
      <c r="H17" s="17">
        <f t="shared" si="5"/>
        <v>1.8430019236947401</v>
      </c>
      <c r="I17" s="17">
        <f t="shared" si="6"/>
        <v>0.11794105447373313</v>
      </c>
      <c r="J17" s="17">
        <f t="shared" si="7"/>
        <v>3.1337001011392851</v>
      </c>
      <c r="K17" s="17">
        <f t="shared" si="8"/>
        <v>0.22645040679147052</v>
      </c>
      <c r="L17" s="17">
        <f t="shared" si="9"/>
        <v>2.7740019916569936</v>
      </c>
      <c r="M17" s="17">
        <f t="shared" si="10"/>
        <v>104.22858408022799</v>
      </c>
      <c r="N17" s="17">
        <f t="shared" si="11"/>
        <v>64.999479005980533</v>
      </c>
      <c r="O17" s="23">
        <f t="shared" si="12"/>
        <v>0.26270179692705281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2.6878459044119091E-2</v>
      </c>
      <c r="D18" s="17">
        <f t="shared" si="1"/>
        <v>0</v>
      </c>
      <c r="E18" s="17">
        <f t="shared" si="2"/>
        <v>2.6861185694169672E-2</v>
      </c>
      <c r="F18" s="17">
        <f t="shared" si="3"/>
        <v>9.6405286790390003E-5</v>
      </c>
      <c r="G18" s="17">
        <f t="shared" si="4"/>
        <v>0</v>
      </c>
      <c r="H18" s="17">
        <f t="shared" si="5"/>
        <v>5.0798274883348997E-5</v>
      </c>
      <c r="I18" s="17">
        <f t="shared" si="6"/>
        <v>2.0635896682254164E-2</v>
      </c>
      <c r="J18" s="17">
        <f t="shared" si="7"/>
        <v>0</v>
      </c>
      <c r="K18" s="17">
        <f t="shared" si="8"/>
        <v>1.9893401095293077E-2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2.4583543780749846E-2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2.4829405869477395E-2</v>
      </c>
      <c r="D21" s="17">
        <f t="shared" si="1"/>
        <v>0</v>
      </c>
      <c r="E21" s="17">
        <f t="shared" si="2"/>
        <v>2.4813449336555785E-2</v>
      </c>
      <c r="F21" s="17">
        <f t="shared" si="3"/>
        <v>0.14342324665234196</v>
      </c>
      <c r="G21" s="17">
        <f t="shared" si="4"/>
        <v>0</v>
      </c>
      <c r="H21" s="17">
        <f t="shared" si="5"/>
        <v>7.5573173947907288E-2</v>
      </c>
      <c r="I21" s="17">
        <f t="shared" si="6"/>
        <v>2.9921116362951784E-2</v>
      </c>
      <c r="J21" s="17">
        <f t="shared" si="7"/>
        <v>0</v>
      </c>
      <c r="K21" s="17">
        <f t="shared" si="8"/>
        <v>2.8844531361654231E-2</v>
      </c>
      <c r="L21" s="17">
        <f t="shared" si="9"/>
        <v>1.7704421129049899</v>
      </c>
      <c r="M21" s="17">
        <f t="shared" si="10"/>
        <v>0</v>
      </c>
      <c r="N21" s="17">
        <f t="shared" si="11"/>
        <v>0.68457095032326276</v>
      </c>
      <c r="O21" s="23">
        <f t="shared" si="12"/>
        <v>2.8035710358534287E-2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5.0594572491126247E-4</v>
      </c>
      <c r="D22" s="17">
        <f t="shared" si="1"/>
        <v>0</v>
      </c>
      <c r="E22" s="17">
        <f t="shared" si="2"/>
        <v>5.0562058061830054E-4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3.4604832561935454E-3</v>
      </c>
      <c r="J22" s="17">
        <f t="shared" si="7"/>
        <v>0</v>
      </c>
      <c r="K22" s="17">
        <f t="shared" si="8"/>
        <v>3.3359723814765777E-3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9.7727718267041626E-4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0.17604986609173956</v>
      </c>
      <c r="D25" s="17">
        <f t="shared" ref="D25:O25" si="13">SUM(D15:D24)</f>
        <v>1.2666089301214882</v>
      </c>
      <c r="E25" s="17">
        <f t="shared" si="13"/>
        <v>0.17675071015138508</v>
      </c>
      <c r="F25" s="17">
        <f t="shared" si="13"/>
        <v>1.224497442810762</v>
      </c>
      <c r="G25" s="17">
        <f t="shared" si="13"/>
        <v>2.6917642027450341</v>
      </c>
      <c r="H25" s="17">
        <f t="shared" si="13"/>
        <v>1.9186258959175309</v>
      </c>
      <c r="I25" s="17">
        <f t="shared" si="13"/>
        <v>0.17195855077513261</v>
      </c>
      <c r="J25" s="17">
        <f t="shared" si="13"/>
        <v>3.1337001011392851</v>
      </c>
      <c r="K25" s="17">
        <f t="shared" si="13"/>
        <v>0.27852431162989444</v>
      </c>
      <c r="L25" s="17">
        <f t="shared" si="13"/>
        <v>4.5444441045619834</v>
      </c>
      <c r="M25" s="17">
        <f t="shared" si="13"/>
        <v>104.22858408022799</v>
      </c>
      <c r="N25" s="17">
        <f t="shared" si="13"/>
        <v>65.684049956303795</v>
      </c>
      <c r="O25" s="17">
        <f t="shared" si="13"/>
        <v>0.31629832824900739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0.13213651546409219</v>
      </c>
      <c r="D29" s="17">
        <f>(SUMIFS(MESKENOG2,KAYNAK,A29,SEBEP,B29,SÜRE,"Uzun",BİLDİRİM,"Bildirimli",İL,$B$10,İLÇE,$B$11)/VLOOKUP($B$11,ABONE2,4,FALSE))</f>
        <v>0.28575309612410871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0.13223523663525077</v>
      </c>
      <c r="F29" s="17">
        <f>(SUMIFS(TARIMSALAG2,KAYNAK,A29,SEBEP,B29,SÜRE,"Uzun",BİLDİRİM,"Bildirimli",İL,$B$10,İLÇE,$B$11)/VLOOKUP($B$11,ABONE2,6,FALSE))</f>
        <v>0.16374497049921227</v>
      </c>
      <c r="G29" s="17">
        <f>(SUMIFS(TARIMSALOG2,KAYNAK,A29,SEBEP,B29,SÜRE,"Uzun",BİLDİRİM,"Bildirimli",İL,$B$10,İLÇE,$B$11)/VLOOKUP($B$11,ABONE2,7,FALSE))</f>
        <v>0.73049057386485594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0.43185862216189902</v>
      </c>
      <c r="I29" s="17">
        <f>(SUMIFS(TICARETHANEAG2,KAYNAK,A29,SEBEP,B29,SÜRE,"Uzun",BİLDİRİM,"Bildirimli",İL,$B$10,İLÇE,$B$11)/VLOOKUP($B$11,ABONE2,9,FALSE))</f>
        <v>0.17205674029074791</v>
      </c>
      <c r="J29" s="17">
        <f>(SUMIFS(TICARETHANEOG2,KAYNAK,A29,SEBEP,B29,SÜRE,"Uzun",BİLDİRİM,"Bildirimli",İL,$B$10,İLÇE,$B$11)/VLOOKUP($B$11,ABONE2,10,FALSE))</f>
        <v>7.347912902355545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0.43024961724881483</v>
      </c>
      <c r="L29" s="17">
        <f>(SUMIFS(SANAYIAG2,KAYNAK,A29,SEBEP,B29,SÜRE,"Uzun",BİLDİRİM,"Bildirimli",İL,$B$10,İLÇE,$B$11)/VLOOKUP($B$11,ABONE2,12,FALSE))</f>
        <v>5.6770073541625843</v>
      </c>
      <c r="M29" s="17">
        <f>(SUMIFS(SANAYIOG2,KAYNAK,A29,SEBEP,B29,SÜRE,"Uzun",BİLDİRİM,"Bildirimli",İL,$B$10,İLÇE,$B$11)/VLOOKUP($B$11,ABONE2,13,FALSE))</f>
        <v>47.343666531155826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31.232558316051769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0.22132041813766423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0.13213651546409219</v>
      </c>
      <c r="D33" s="17">
        <f t="shared" ref="D33:O33" si="14">SUM(D28:D32)</f>
        <v>0.28575309612410871</v>
      </c>
      <c r="E33" s="17">
        <f t="shared" si="14"/>
        <v>0.13223523663525077</v>
      </c>
      <c r="F33" s="17">
        <f t="shared" si="14"/>
        <v>0.16374497049921227</v>
      </c>
      <c r="G33" s="17">
        <f t="shared" si="14"/>
        <v>0.73049057386485594</v>
      </c>
      <c r="H33" s="17">
        <f t="shared" si="14"/>
        <v>0.43185862216189902</v>
      </c>
      <c r="I33" s="17">
        <f t="shared" si="14"/>
        <v>0.17205674029074791</v>
      </c>
      <c r="J33" s="17">
        <f t="shared" si="14"/>
        <v>7.347912902355545</v>
      </c>
      <c r="K33" s="17">
        <f t="shared" si="14"/>
        <v>0.43024961724881483</v>
      </c>
      <c r="L33" s="17">
        <f t="shared" si="14"/>
        <v>5.6770073541625843</v>
      </c>
      <c r="M33" s="17">
        <f t="shared" si="14"/>
        <v>47.343666531155826</v>
      </c>
      <c r="N33" s="17">
        <f t="shared" si="14"/>
        <v>31.232558316051769</v>
      </c>
      <c r="O33" s="17">
        <f t="shared" si="14"/>
        <v>0.22132041813766423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0.13104400325933785</v>
      </c>
      <c r="D17" s="17">
        <f t="shared" si="1"/>
        <v>0.82893300628282218</v>
      </c>
      <c r="E17" s="17">
        <f t="shared" si="2"/>
        <v>0.13153764040169083</v>
      </c>
      <c r="F17" s="17">
        <f t="shared" si="3"/>
        <v>0.7847649900638668</v>
      </c>
      <c r="G17" s="17">
        <f t="shared" si="4"/>
        <v>2.0930478038414364</v>
      </c>
      <c r="H17" s="17">
        <f t="shared" si="5"/>
        <v>1.4305491896637126</v>
      </c>
      <c r="I17" s="17">
        <f t="shared" si="6"/>
        <v>0.17233656373376846</v>
      </c>
      <c r="J17" s="17">
        <f t="shared" si="7"/>
        <v>18.356353134519136</v>
      </c>
      <c r="K17" s="17">
        <f t="shared" si="8"/>
        <v>1.0521900926889904</v>
      </c>
      <c r="L17" s="17">
        <f t="shared" si="9"/>
        <v>2.0888202104307525</v>
      </c>
      <c r="M17" s="17">
        <f t="shared" si="10"/>
        <v>39.26549636372296</v>
      </c>
      <c r="N17" s="17">
        <f t="shared" si="11"/>
        <v>24.051656584067995</v>
      </c>
      <c r="O17" s="23">
        <f t="shared" si="12"/>
        <v>0.32479392797839052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8.9528365298967849E-3</v>
      </c>
      <c r="D18" s="17">
        <f t="shared" si="1"/>
        <v>0.22419129043384617</v>
      </c>
      <c r="E18" s="17">
        <f t="shared" si="2"/>
        <v>9.1050809338769426E-3</v>
      </c>
      <c r="F18" s="17">
        <f t="shared" si="3"/>
        <v>0.34369582461701248</v>
      </c>
      <c r="G18" s="17">
        <f t="shared" si="4"/>
        <v>9.0097523174089811E-2</v>
      </c>
      <c r="H18" s="17">
        <f t="shared" si="5"/>
        <v>0.21851663981649899</v>
      </c>
      <c r="I18" s="17">
        <f t="shared" si="6"/>
        <v>1.7256441181350612E-2</v>
      </c>
      <c r="J18" s="17">
        <f t="shared" si="7"/>
        <v>0.32153761798412139</v>
      </c>
      <c r="K18" s="17">
        <f t="shared" si="8"/>
        <v>3.1979418701877739E-2</v>
      </c>
      <c r="L18" s="17">
        <f t="shared" si="9"/>
        <v>0</v>
      </c>
      <c r="M18" s="17">
        <f t="shared" si="10"/>
        <v>0.69021760219698747</v>
      </c>
      <c r="N18" s="17">
        <f t="shared" si="11"/>
        <v>0.40775932191329722</v>
      </c>
      <c r="O18" s="23">
        <f t="shared" si="12"/>
        <v>1.5787057644826099E-2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3.1112393448011619E-2</v>
      </c>
      <c r="D21" s="17">
        <f t="shared" si="1"/>
        <v>0</v>
      </c>
      <c r="E21" s="17">
        <f t="shared" si="2"/>
        <v>3.1090386749343349E-2</v>
      </c>
      <c r="F21" s="17">
        <f t="shared" si="3"/>
        <v>8.9756880426818689E-2</v>
      </c>
      <c r="G21" s="17">
        <f t="shared" si="4"/>
        <v>3.2226283600899556E-3</v>
      </c>
      <c r="H21" s="17">
        <f t="shared" si="5"/>
        <v>4.7042528361360261E-2</v>
      </c>
      <c r="I21" s="17">
        <f t="shared" si="6"/>
        <v>5.5729178836772815E-2</v>
      </c>
      <c r="J21" s="17">
        <f t="shared" si="7"/>
        <v>0</v>
      </c>
      <c r="K21" s="17">
        <f t="shared" si="8"/>
        <v>5.3032661569840218E-2</v>
      </c>
      <c r="L21" s="17">
        <f t="shared" si="9"/>
        <v>9.0540591092421661</v>
      </c>
      <c r="M21" s="17">
        <f t="shared" si="10"/>
        <v>0</v>
      </c>
      <c r="N21" s="17">
        <f t="shared" si="11"/>
        <v>3.7051995739360244</v>
      </c>
      <c r="O21" s="23">
        <f t="shared" si="12"/>
        <v>4.3351795709859968E-2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2.2127998870325864E-3</v>
      </c>
      <c r="D22" s="17">
        <f t="shared" si="1"/>
        <v>0</v>
      </c>
      <c r="E22" s="17">
        <f t="shared" si="2"/>
        <v>2.2112347094640885E-3</v>
      </c>
      <c r="F22" s="17">
        <f t="shared" si="3"/>
        <v>5.8305201448995711E-4</v>
      </c>
      <c r="G22" s="17">
        <f t="shared" si="4"/>
        <v>0</v>
      </c>
      <c r="H22" s="17">
        <f t="shared" si="5"/>
        <v>2.9525049746529768E-4</v>
      </c>
      <c r="I22" s="17">
        <f t="shared" si="6"/>
        <v>5.6310034116989851E-4</v>
      </c>
      <c r="J22" s="17">
        <f t="shared" si="7"/>
        <v>0</v>
      </c>
      <c r="K22" s="17">
        <f t="shared" si="8"/>
        <v>5.358541153206429E-4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1.97014109056323E-3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0.17332203312427882</v>
      </c>
      <c r="D25" s="17">
        <f t="shared" ref="D25:O25" si="13">SUM(D15:D24)</f>
        <v>1.0531242967166683</v>
      </c>
      <c r="E25" s="17">
        <f t="shared" si="13"/>
        <v>0.17394434279437518</v>
      </c>
      <c r="F25" s="17">
        <f t="shared" si="13"/>
        <v>1.218800747122188</v>
      </c>
      <c r="G25" s="17">
        <f t="shared" si="13"/>
        <v>2.1863679553756161</v>
      </c>
      <c r="H25" s="17">
        <f t="shared" si="13"/>
        <v>1.6964036083390373</v>
      </c>
      <c r="I25" s="17">
        <f t="shared" si="13"/>
        <v>0.24588528409306179</v>
      </c>
      <c r="J25" s="17">
        <f t="shared" si="13"/>
        <v>18.677890752503256</v>
      </c>
      <c r="K25" s="17">
        <f t="shared" si="13"/>
        <v>1.1377380270760291</v>
      </c>
      <c r="L25" s="17">
        <f t="shared" si="13"/>
        <v>11.142879319672918</v>
      </c>
      <c r="M25" s="17">
        <f t="shared" si="13"/>
        <v>39.955713965919948</v>
      </c>
      <c r="N25" s="17">
        <f t="shared" si="13"/>
        <v>28.164615479917316</v>
      </c>
      <c r="O25" s="17">
        <f t="shared" si="13"/>
        <v>0.38590292242363977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3.7343901945366027E-2</v>
      </c>
      <c r="D29" s="17">
        <f>(SUMIFS(MESKENOG2,KAYNAK,A29,SEBEP,B29,SÜRE,"Uzun",BİLDİRİM,"Bildirimli",İL,$B$10,İLÇE,$B$11)/VLOOKUP($B$11,ABONE2,4,FALSE))</f>
        <v>0.41454250895420286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3.7610705465204688E-2</v>
      </c>
      <c r="F29" s="17">
        <f>(SUMIFS(TARIMSALAG2,KAYNAK,A29,SEBEP,B29,SÜRE,"Uzun",BİLDİRİM,"Bildirimli",İL,$B$10,İLÇE,$B$11)/VLOOKUP($B$11,ABONE2,6,FALSE))</f>
        <v>0.14334744264869315</v>
      </c>
      <c r="G29" s="17">
        <f>(SUMIFS(TARIMSALOG2,KAYNAK,A29,SEBEP,B29,SÜRE,"Uzun",BİLDİRİM,"Bildirimli",İL,$B$10,İLÇE,$B$11)/VLOOKUP($B$11,ABONE2,7,FALSE))</f>
        <v>1.4433740160223301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0.78505626225821201</v>
      </c>
      <c r="I29" s="17">
        <f>(SUMIFS(TICARETHANEAG2,KAYNAK,A29,SEBEP,B29,SÜRE,"Uzun",BİLDİRİM,"Bildirimli",İL,$B$10,İLÇE,$B$11)/VLOOKUP($B$11,ABONE2,9,FALSE))</f>
        <v>5.1738859391649669E-2</v>
      </c>
      <c r="J29" s="17">
        <f>(SUMIFS(TICARETHANEOG2,KAYNAK,A29,SEBEP,B29,SÜRE,"Uzun",BİLDİRİM,"Bildirimli",İL,$B$10,İLÇE,$B$11)/VLOOKUP($B$11,ABONE2,10,FALSE))</f>
        <v>2.393645853071015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0.16505459053677973</v>
      </c>
      <c r="L29" s="17">
        <f>(SUMIFS(SANAYIAG2,KAYNAK,A29,SEBEP,B29,SÜRE,"Uzun",BİLDİRİM,"Bildirimli",İL,$B$10,İLÇE,$B$11)/VLOOKUP($B$11,ABONE2,12,FALSE))</f>
        <v>2.6580628251019429E-2</v>
      </c>
      <c r="M29" s="17">
        <f>(SUMIFS(SANAYIOG2,KAYNAK,A29,SEBEP,B29,SÜRE,"Uzun",BİLDİRİM,"Bildirimli",İL,$B$10,İLÇE,$B$11)/VLOOKUP($B$11,ABONE2,13,FALSE))</f>
        <v>3.5524074784258208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2.1095306443542867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6.8838473821920945E-2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1.6608832595132827E-5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1.6597084685902903E-5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1.4254103712252778E-5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3.736051077796116E-2</v>
      </c>
      <c r="D33" s="17">
        <f t="shared" ref="D33:O33" si="14">SUM(D28:D32)</f>
        <v>0.41454250895420286</v>
      </c>
      <c r="E33" s="17">
        <f t="shared" si="14"/>
        <v>3.7627302549890593E-2</v>
      </c>
      <c r="F33" s="17">
        <f t="shared" si="14"/>
        <v>0.14334744264869315</v>
      </c>
      <c r="G33" s="17">
        <f t="shared" si="14"/>
        <v>1.4433740160223301</v>
      </c>
      <c r="H33" s="17">
        <f t="shared" si="14"/>
        <v>0.78505626225821201</v>
      </c>
      <c r="I33" s="17">
        <f t="shared" si="14"/>
        <v>5.1738859391649669E-2</v>
      </c>
      <c r="J33" s="17">
        <f t="shared" si="14"/>
        <v>2.393645853071015</v>
      </c>
      <c r="K33" s="17">
        <f t="shared" si="14"/>
        <v>0.16505459053677973</v>
      </c>
      <c r="L33" s="17">
        <f t="shared" si="14"/>
        <v>2.6580628251019429E-2</v>
      </c>
      <c r="M33" s="17">
        <f t="shared" si="14"/>
        <v>3.5524074784258208</v>
      </c>
      <c r="N33" s="17">
        <f t="shared" si="14"/>
        <v>2.1095306443542867</v>
      </c>
      <c r="O33" s="17">
        <f t="shared" si="14"/>
        <v>6.8852727925633198E-2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8.174419039605571E-3</v>
      </c>
      <c r="D15" s="17">
        <f t="shared" ref="D15:D24" si="1">(SUMIFS(MESKENOG2,KAYNAK,A15,SEBEP,B15,SÜRE,"Uzun",BİLDİRİM,"Bildirimsiz",İL,$B$10,İLÇE,$B$11)/VLOOKUP($B$11,ABONE2,4,FALSE))</f>
        <v>2.026925192242748E-2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8.1767036815832625E-3</v>
      </c>
      <c r="F15" s="17">
        <f t="shared" ref="F15:F24" si="3">(SUMIFS(TARIMSALAG2,KAYNAK,A15,SEBEP,B15,SÜRE,"Uzun",BİLDİRİM,"Bildirimsiz",İL,$B$10,İLÇE,$B$11)/VLOOKUP($B$11,ABONE2,6,FALSE))</f>
        <v>5.231374919089956E-2</v>
      </c>
      <c r="G15" s="17">
        <f t="shared" ref="G15:G24" si="4">(SUMIFS(TARIMSALOG2,KAYNAK,A15,SEBEP,B15,SÜRE,"Uzun",BİLDİRİM,"Bildirimsiz",İL,$B$10,İLÇE,$B$11)/VLOOKUP($B$11,ABONE2,7,FALSE))</f>
        <v>8.8407321008886791E-2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5.6747848922839024E-2</v>
      </c>
      <c r="I15" s="17">
        <f t="shared" ref="I15:I24" si="6">(SUMIFS(TICARETHANEAG2,KAYNAK,A15,SEBEP,B15,SÜRE,"Uzun",BİLDİRİM,"Bildirimsiz",İL,$B$10,İLÇE,$B$11)/VLOOKUP($B$11,ABONE2,9,FALSE))</f>
        <v>1.404555069045761E-2</v>
      </c>
      <c r="J15" s="17">
        <f t="shared" ref="J15:J24" si="7">(SUMIFS(TICARETHANEOG2,KAYNAK,A15,SEBEP,B15,SÜRE,"Uzun",BİLDİRİM,"Bildirimsiz",İL,$B$10,İLÇE,$B$11)/VLOOKUP($B$11,ABONE2,10,FALSE))</f>
        <v>0.54364491920932412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2.4361548710970196E-2</v>
      </c>
      <c r="L15" s="17">
        <f t="shared" ref="L15:L24" si="9">(SUMIFS(SANAYIAG2,KAYNAK,A15,SEBEP,B15,SÜRE,"Uzun",BİLDİRİM,"Bildirimsiz",İL,$B$10,İLÇE,$B$11)/VLOOKUP($B$11,ABONE2,12,FALSE))</f>
        <v>0.46063650639303749</v>
      </c>
      <c r="M15" s="17">
        <f t="shared" ref="M15:M24" si="10">(SUMIFS(SANAYIOG2,KAYNAK,A15,SEBEP,B15,SÜRE,"Uzun",BİLDİRİM,"Bildirimsiz",İL,$B$10,İLÇE,$B$11)/VLOOKUP($B$11,ABONE2,13,FALSE))</f>
        <v>4.9798832628299472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1.5980308242882331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1.7202106130307017E-2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8.6497627524347753E-2</v>
      </c>
      <c r="D17" s="17">
        <f t="shared" si="1"/>
        <v>0.73084439413166946</v>
      </c>
      <c r="E17" s="17">
        <f t="shared" si="2"/>
        <v>8.6619340795249758E-2</v>
      </c>
      <c r="F17" s="17">
        <f t="shared" si="3"/>
        <v>0.43962402606658146</v>
      </c>
      <c r="G17" s="17">
        <f t="shared" si="4"/>
        <v>55.116078520992602</v>
      </c>
      <c r="H17" s="17">
        <f t="shared" si="5"/>
        <v>7.1566331777773957</v>
      </c>
      <c r="I17" s="17">
        <f t="shared" si="6"/>
        <v>0.40413765359242754</v>
      </c>
      <c r="J17" s="17">
        <f t="shared" si="7"/>
        <v>7.4826821613344014</v>
      </c>
      <c r="K17" s="17">
        <f t="shared" si="8"/>
        <v>0.54201971212697253</v>
      </c>
      <c r="L17" s="17">
        <f t="shared" si="9"/>
        <v>30.714112046277627</v>
      </c>
      <c r="M17" s="17">
        <f t="shared" si="10"/>
        <v>84.302216994506551</v>
      </c>
      <c r="N17" s="17">
        <f t="shared" si="11"/>
        <v>44.201051211100342</v>
      </c>
      <c r="O17" s="23">
        <f t="shared" si="12"/>
        <v>0.34779923967854764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1.7023137591262196E-2</v>
      </c>
      <c r="D21" s="17">
        <f t="shared" si="1"/>
        <v>0</v>
      </c>
      <c r="E21" s="17">
        <f t="shared" si="2"/>
        <v>1.7019922021844262E-2</v>
      </c>
      <c r="F21" s="17">
        <f t="shared" si="3"/>
        <v>9.8924106023382669E-2</v>
      </c>
      <c r="G21" s="17">
        <f t="shared" si="4"/>
        <v>0</v>
      </c>
      <c r="H21" s="17">
        <f t="shared" si="5"/>
        <v>8.6771267445571523E-2</v>
      </c>
      <c r="I21" s="17">
        <f t="shared" si="6"/>
        <v>3.3879245322992878E-2</v>
      </c>
      <c r="J21" s="17">
        <f t="shared" si="7"/>
        <v>0</v>
      </c>
      <c r="K21" s="17">
        <f t="shared" si="8"/>
        <v>3.3219315858450844E-2</v>
      </c>
      <c r="L21" s="17">
        <f t="shared" si="9"/>
        <v>0.72045416125276363</v>
      </c>
      <c r="M21" s="17">
        <f t="shared" si="10"/>
        <v>0</v>
      </c>
      <c r="N21" s="17">
        <f t="shared" si="11"/>
        <v>0.53913180523277271</v>
      </c>
      <c r="O21" s="23">
        <f t="shared" si="12"/>
        <v>2.217862512484868E-2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0.11169518415521552</v>
      </c>
      <c r="D25" s="17">
        <f t="shared" ref="D25:O25" si="13">SUM(D15:D24)</f>
        <v>0.75111364605409692</v>
      </c>
      <c r="E25" s="17">
        <f t="shared" si="13"/>
        <v>0.11181596649867728</v>
      </c>
      <c r="F25" s="17">
        <f t="shared" si="13"/>
        <v>0.5908618812808637</v>
      </c>
      <c r="G25" s="17">
        <f t="shared" si="13"/>
        <v>55.204485842001489</v>
      </c>
      <c r="H25" s="17">
        <f t="shared" si="13"/>
        <v>7.3001522941458061</v>
      </c>
      <c r="I25" s="17">
        <f t="shared" si="13"/>
        <v>0.45206244960587799</v>
      </c>
      <c r="J25" s="17">
        <f t="shared" si="13"/>
        <v>8.0263270805437248</v>
      </c>
      <c r="K25" s="17">
        <f t="shared" si="13"/>
        <v>0.59960057669639355</v>
      </c>
      <c r="L25" s="17">
        <f t="shared" si="13"/>
        <v>31.895202713923428</v>
      </c>
      <c r="M25" s="17">
        <f t="shared" si="13"/>
        <v>89.282100257336495</v>
      </c>
      <c r="N25" s="17">
        <f t="shared" si="13"/>
        <v>46.338213840621343</v>
      </c>
      <c r="O25" s="17">
        <f t="shared" si="13"/>
        <v>0.38717997093370338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1861.6265251357388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468.5301657220819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1.7134335603188302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2.5344809129409219E-2</v>
      </c>
      <c r="D29" s="17">
        <f>(SUMIFS(MESKENOG2,KAYNAK,A29,SEBEP,B29,SÜRE,"Uzun",BİLDİRİM,"Bildirimli",İL,$B$10,İLÇE,$B$11)/VLOOKUP($B$11,ABONE2,4,FALSE))</f>
        <v>9.4520970542543936E-2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2.5357876094761381E-2</v>
      </c>
      <c r="F29" s="17">
        <f>(SUMIFS(TARIMSALAG2,KAYNAK,A29,SEBEP,B29,SÜRE,"Uzun",BİLDİRİM,"Bildirimli",İL,$B$10,İLÇE,$B$11)/VLOOKUP($B$11,ABONE2,6,FALSE))</f>
        <v>3.0980611318381947E-2</v>
      </c>
      <c r="G29" s="17">
        <f>(SUMIFS(TARIMSALOG2,KAYNAK,A29,SEBEP,B29,SÜRE,"Uzun",BİLDİRİM,"Bildirimli",İL,$B$10,İLÇE,$B$11)/VLOOKUP($B$11,ABONE2,7,FALSE))</f>
        <v>14.386695546732092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1.7945819547352997</v>
      </c>
      <c r="I29" s="17">
        <f>(SUMIFS(TICARETHANEAG2,KAYNAK,A29,SEBEP,B29,SÜRE,"Uzun",BİLDİRİM,"Bildirimli",İL,$B$10,İLÇE,$B$11)/VLOOKUP($B$11,ABONE2,9,FALSE))</f>
        <v>7.8035868000221789E-2</v>
      </c>
      <c r="J29" s="17">
        <f>(SUMIFS(TICARETHANEOG2,KAYNAK,A29,SEBEP,B29,SÜRE,"Uzun",BİLDİRİM,"Bildirimli",İL,$B$10,İLÇE,$B$11)/VLOOKUP($B$11,ABONE2,10,FALSE))</f>
        <v>1.4796927416471075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0.10533856206199545</v>
      </c>
      <c r="L29" s="17">
        <f>(SUMIFS(SANAYIAG2,KAYNAK,A29,SEBEP,B29,SÜRE,"Uzun",BİLDİRİM,"Bildirimli",İL,$B$10,İLÇE,$B$11)/VLOOKUP($B$11,ABONE2,12,FALSE))</f>
        <v>2.6901740002749857</v>
      </c>
      <c r="M29" s="17">
        <f>(SUMIFS(SANAYIOG2,KAYNAK,A29,SEBEP,B29,SÜRE,"Uzun",BİLDİRİM,"Bildirimli",İL,$B$10,İLÇE,$B$11)/VLOOKUP($B$11,ABONE2,13,FALSE))</f>
        <v>13.006243507263106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5.2865002184766947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6.3013043598643029E-2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2.0577131504335325E-2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2.0573244606610423E-2</v>
      </c>
      <c r="F31" s="17">
        <f>(SUMIFS(TARIMSALAG2,KAYNAK,A31,SEBEP,B31,SÜRE,"Uzun",BİLDİRİM,"Bildirimli",İL,$B$10,İLÇE,$B$11)/VLOOKUP($B$11,ABONE2,6,FALSE))</f>
        <v>7.6704120219007854E-2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6.7281009626992141E-2</v>
      </c>
      <c r="I31" s="17">
        <f>(SUMIFS(TICARETHANEAG2,KAYNAK,A31,SEBEP,B31,SÜRE,"Uzun",BİLDİRİM,"Bildirimli",İL,$B$10,İLÇE,$B$11)/VLOOKUP($B$11,ABONE2,9,FALSE))</f>
        <v>5.4348420250144414E-2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5.3289774358465061E-2</v>
      </c>
      <c r="L31" s="17">
        <f>(SUMIFS(SANAYIAG2,KAYNAK,A31,SEBEP,B31,SÜRE,"Uzun",BİLDİRİM,"Bildirimli",İL,$B$10,İLÇE,$B$11)/VLOOKUP($B$11,ABONE2,12,FALSE))</f>
        <v>1.0890637275431891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0.81497050752393008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2.9883987358547633E-2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1.0906833278299499E-2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1.0904773042379523E-2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0.23685576695043631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0.23224208391331114</v>
      </c>
      <c r="L32" s="17">
        <f>(SUMIFS(SANAYIAG2,KAYNAK,A32,SEBEP,B32,SÜRE,"Uzun",BİLDİRİM,"Bildirimli",İL,$B$10,İLÇE,$B$11)/VLOOKUP($B$11,ABONE2,12,FALSE))</f>
        <v>0.20492172263451533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0.15334746358220441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5.4217283290738119E-2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5.6828773912044044E-2</v>
      </c>
      <c r="D33" s="17">
        <f t="shared" ref="D33:O33" si="14">SUM(D28:D32)</f>
        <v>9.4520970542543936E-2</v>
      </c>
      <c r="E33" s="17">
        <f t="shared" si="14"/>
        <v>5.6835893743751323E-2</v>
      </c>
      <c r="F33" s="17">
        <f t="shared" si="14"/>
        <v>0.10768473153738981</v>
      </c>
      <c r="G33" s="17">
        <f t="shared" si="14"/>
        <v>14.386695546732092</v>
      </c>
      <c r="H33" s="17">
        <f t="shared" si="14"/>
        <v>1.8618629643622919</v>
      </c>
      <c r="I33" s="17">
        <f t="shared" si="14"/>
        <v>0.3692400552008025</v>
      </c>
      <c r="J33" s="17">
        <f t="shared" si="14"/>
        <v>1.4796927416471075</v>
      </c>
      <c r="K33" s="17">
        <f t="shared" si="14"/>
        <v>0.39087042033377162</v>
      </c>
      <c r="L33" s="17">
        <f t="shared" si="14"/>
        <v>3.9841594504526903</v>
      </c>
      <c r="M33" s="17">
        <f t="shared" si="14"/>
        <v>1874.632768643002</v>
      </c>
      <c r="N33" s="17">
        <f t="shared" si="14"/>
        <v>474.78498391166471</v>
      </c>
      <c r="O33" s="17">
        <f t="shared" si="14"/>
        <v>1.8605478745667592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3.5682369245029294E-2</v>
      </c>
      <c r="D17" s="17">
        <f t="shared" si="1"/>
        <v>3.2781837709348643E-2</v>
      </c>
      <c r="E17" s="17">
        <f t="shared" si="2"/>
        <v>3.5681831119826077E-2</v>
      </c>
      <c r="F17" s="17">
        <f t="shared" si="3"/>
        <v>0.12549062860644383</v>
      </c>
      <c r="G17" s="17">
        <f t="shared" si="4"/>
        <v>0.15313874185125823</v>
      </c>
      <c r="H17" s="17">
        <f t="shared" si="5"/>
        <v>0.1269019012082673</v>
      </c>
      <c r="I17" s="17">
        <f t="shared" si="6"/>
        <v>3.323017374638871E-2</v>
      </c>
      <c r="J17" s="17">
        <f t="shared" si="7"/>
        <v>0.41312653385240378</v>
      </c>
      <c r="K17" s="17">
        <f t="shared" si="8"/>
        <v>3.5333295369007367E-2</v>
      </c>
      <c r="L17" s="17">
        <f t="shared" si="9"/>
        <v>0.37563037155641732</v>
      </c>
      <c r="M17" s="17">
        <f t="shared" si="10"/>
        <v>20.593685424924331</v>
      </c>
      <c r="N17" s="17">
        <f t="shared" si="11"/>
        <v>1.9802379154745058</v>
      </c>
      <c r="O17" s="23">
        <f t="shared" si="12"/>
        <v>3.6818850446301371E-2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2.0465549780349493E-2</v>
      </c>
      <c r="D21" s="17">
        <f t="shared" si="1"/>
        <v>0</v>
      </c>
      <c r="E21" s="17">
        <f t="shared" si="2"/>
        <v>2.0461752880367896E-2</v>
      </c>
      <c r="F21" s="17">
        <f t="shared" si="3"/>
        <v>0.12394834308299138</v>
      </c>
      <c r="G21" s="17">
        <f t="shared" si="4"/>
        <v>0</v>
      </c>
      <c r="H21" s="17">
        <f t="shared" si="5"/>
        <v>0.11762151350566931</v>
      </c>
      <c r="I21" s="17">
        <f t="shared" si="6"/>
        <v>3.3893667382055882E-2</v>
      </c>
      <c r="J21" s="17">
        <f t="shared" si="7"/>
        <v>0</v>
      </c>
      <c r="K21" s="17">
        <f t="shared" si="8"/>
        <v>3.3706030667871111E-2</v>
      </c>
      <c r="L21" s="17">
        <f t="shared" si="9"/>
        <v>0.61686288200985595</v>
      </c>
      <c r="M21" s="17">
        <f t="shared" si="10"/>
        <v>0</v>
      </c>
      <c r="N21" s="17">
        <f t="shared" si="11"/>
        <v>0.56790551042177218</v>
      </c>
      <c r="O21" s="23">
        <f t="shared" si="12"/>
        <v>2.2741421072266399E-2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2.0434430821434204E-3</v>
      </c>
      <c r="D22" s="17">
        <f t="shared" si="1"/>
        <v>0</v>
      </c>
      <c r="E22" s="17">
        <f t="shared" si="2"/>
        <v>2.0430639694841344E-3</v>
      </c>
      <c r="F22" s="17">
        <f t="shared" si="3"/>
        <v>2.7995781306356663E-2</v>
      </c>
      <c r="G22" s="17">
        <f t="shared" si="4"/>
        <v>0</v>
      </c>
      <c r="H22" s="17">
        <f t="shared" si="5"/>
        <v>2.6566762306960267E-2</v>
      </c>
      <c r="I22" s="17">
        <f t="shared" si="6"/>
        <v>1.3633470602693936E-3</v>
      </c>
      <c r="J22" s="17">
        <f t="shared" si="7"/>
        <v>0</v>
      </c>
      <c r="K22" s="17">
        <f t="shared" si="8"/>
        <v>1.3557995157738739E-3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2.030006484613565E-3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5.819136210752221E-2</v>
      </c>
      <c r="D25" s="17">
        <f t="shared" ref="D25:O25" si="13">SUM(D15:D24)</f>
        <v>3.2781837709348643E-2</v>
      </c>
      <c r="E25" s="17">
        <f t="shared" si="13"/>
        <v>5.818664796967811E-2</v>
      </c>
      <c r="F25" s="17">
        <f t="shared" si="13"/>
        <v>0.2774347529957919</v>
      </c>
      <c r="G25" s="17">
        <f t="shared" si="13"/>
        <v>0.15313874185125823</v>
      </c>
      <c r="H25" s="17">
        <f t="shared" si="13"/>
        <v>0.27109017702089688</v>
      </c>
      <c r="I25" s="17">
        <f t="shared" si="13"/>
        <v>6.8487188188713979E-2</v>
      </c>
      <c r="J25" s="17">
        <f t="shared" si="13"/>
        <v>0.41312653385240378</v>
      </c>
      <c r="K25" s="17">
        <f t="shared" si="13"/>
        <v>7.0395125552652357E-2</v>
      </c>
      <c r="L25" s="17">
        <f t="shared" si="13"/>
        <v>0.99249325356627327</v>
      </c>
      <c r="M25" s="17">
        <f t="shared" si="13"/>
        <v>20.593685424924331</v>
      </c>
      <c r="N25" s="17">
        <f t="shared" si="13"/>
        <v>2.5481434258962778</v>
      </c>
      <c r="O25" s="17">
        <f t="shared" si="13"/>
        <v>6.1590278003181335E-2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3.80246956965253E-2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2.1050625410188236E-4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2.7365290105121298E-5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8.7141651559082076E-3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8.7125484481297595E-3</v>
      </c>
      <c r="F31" s="17">
        <f>(SUMIFS(TARIMSALAG2,KAYNAK,A31,SEBEP,B31,SÜRE,"Uzun",BİLDİRİM,"Bildirimli",İL,$B$10,İLÇE,$B$11)/VLOOKUP($B$11,ABONE2,6,FALSE))</f>
        <v>8.6948689879535121E-3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8.2510473690788552E-3</v>
      </c>
      <c r="I31" s="17">
        <f>(SUMIFS(TICARETHANEAG2,KAYNAK,A31,SEBEP,B31,SÜRE,"Uzun",BİLDİRİM,"Bildirimli",İL,$B$10,İLÇE,$B$11)/VLOOKUP($B$11,ABONE2,9,FALSE))</f>
        <v>1.7739859229821298E-2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1.7641650651255194E-2</v>
      </c>
      <c r="L31" s="17">
        <f>(SUMIFS(SANAYIAG2,KAYNAK,A31,SEBEP,B31,SÜRE,"Uzun",BİLDİRİM,"Bildirimli",İL,$B$10,İLÇE,$B$11)/VLOOKUP($B$11,ABONE2,12,FALSE))</f>
        <v>0.76479610153772437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0.70409799824107966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1.0191940470523556E-2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8.7141651559082076E-3</v>
      </c>
      <c r="D33" s="17">
        <f t="shared" ref="D33:O33" si="14">SUM(D28:D32)</f>
        <v>0</v>
      </c>
      <c r="E33" s="17">
        <f t="shared" si="14"/>
        <v>8.7125484481297595E-3</v>
      </c>
      <c r="F33" s="17">
        <f t="shared" si="14"/>
        <v>8.6948689879535121E-3</v>
      </c>
      <c r="G33" s="17">
        <f t="shared" si="14"/>
        <v>0</v>
      </c>
      <c r="H33" s="17">
        <f t="shared" si="14"/>
        <v>8.2510473690788552E-3</v>
      </c>
      <c r="I33" s="17">
        <f t="shared" si="14"/>
        <v>1.7739859229821298E-2</v>
      </c>
      <c r="J33" s="17">
        <f t="shared" si="14"/>
        <v>3.80246956965253E-2</v>
      </c>
      <c r="K33" s="17">
        <f t="shared" si="14"/>
        <v>1.7852156905357075E-2</v>
      </c>
      <c r="L33" s="17">
        <f t="shared" si="14"/>
        <v>0.76479610153772437</v>
      </c>
      <c r="M33" s="17">
        <f t="shared" si="14"/>
        <v>0</v>
      </c>
      <c r="N33" s="17">
        <f t="shared" si="14"/>
        <v>0.70409799824107966</v>
      </c>
      <c r="O33" s="17">
        <f t="shared" si="14"/>
        <v>1.0219305760628678E-2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1.1062817792002098E-2</v>
      </c>
      <c r="D17" s="17">
        <f t="shared" si="1"/>
        <v>0</v>
      </c>
      <c r="E17" s="17">
        <f t="shared" si="2"/>
        <v>1.106258435120379E-2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1.4655558238767564E-2</v>
      </c>
      <c r="J17" s="17">
        <f t="shared" si="7"/>
        <v>0.28066798149758443</v>
      </c>
      <c r="K17" s="17">
        <f t="shared" si="8"/>
        <v>1.5623484094957231E-2</v>
      </c>
      <c r="L17" s="17">
        <f t="shared" si="9"/>
        <v>0.81243959678659083</v>
      </c>
      <c r="M17" s="17">
        <f t="shared" si="10"/>
        <v>2.0616223416705002</v>
      </c>
      <c r="N17" s="17">
        <f t="shared" si="11"/>
        <v>0.97259123074606635</v>
      </c>
      <c r="O17" s="23">
        <f t="shared" si="12"/>
        <v>1.1857682827858207E-2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7.614662990010318E-3</v>
      </c>
      <c r="D18" s="17">
        <f t="shared" si="1"/>
        <v>0</v>
      </c>
      <c r="E18" s="17">
        <f t="shared" si="2"/>
        <v>7.6145023100605393E-3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1.7543317460250774E-2</v>
      </c>
      <c r="J18" s="17">
        <f t="shared" si="7"/>
        <v>1.3672284763263665</v>
      </c>
      <c r="K18" s="17">
        <f t="shared" si="8"/>
        <v>2.2454348106781579E-2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9.6517210218868381E-3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1.2117899963354583E-2</v>
      </c>
      <c r="D21" s="17">
        <f t="shared" si="1"/>
        <v>0</v>
      </c>
      <c r="E21" s="17">
        <f t="shared" si="2"/>
        <v>1.2117644258859179E-2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2.5724696661719396E-2</v>
      </c>
      <c r="J21" s="17">
        <f t="shared" si="7"/>
        <v>0</v>
      </c>
      <c r="K21" s="17">
        <f t="shared" si="8"/>
        <v>2.5631093518165126E-2</v>
      </c>
      <c r="L21" s="17">
        <f t="shared" si="9"/>
        <v>0.2869915440299507</v>
      </c>
      <c r="M21" s="17">
        <f t="shared" si="10"/>
        <v>0</v>
      </c>
      <c r="N21" s="17">
        <f t="shared" si="11"/>
        <v>0.25019775633380315</v>
      </c>
      <c r="O21" s="23">
        <f t="shared" si="12"/>
        <v>1.4015053888231696E-2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5.6762496983111469E-4</v>
      </c>
      <c r="D22" s="17">
        <f t="shared" si="1"/>
        <v>0</v>
      </c>
      <c r="E22" s="17">
        <f t="shared" si="2"/>
        <v>5.6761299215701865E-4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1.9894487156006699E-3</v>
      </c>
      <c r="J22" s="17">
        <f t="shared" si="7"/>
        <v>0</v>
      </c>
      <c r="K22" s="17">
        <f t="shared" si="8"/>
        <v>1.9822098098841515E-3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7.6187333679983437E-4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3.1363005715198115E-2</v>
      </c>
      <c r="D25" s="17">
        <f t="shared" ref="D25:O25" si="13">SUM(D15:D24)</f>
        <v>0</v>
      </c>
      <c r="E25" s="17">
        <f t="shared" si="13"/>
        <v>3.136234391228053E-2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5.9913021076338405E-2</v>
      </c>
      <c r="J25" s="17">
        <f t="shared" si="13"/>
        <v>1.647896457823951</v>
      </c>
      <c r="K25" s="17">
        <f t="shared" si="13"/>
        <v>6.5691135529788086E-2</v>
      </c>
      <c r="L25" s="17">
        <f t="shared" si="13"/>
        <v>1.0994311408165416</v>
      </c>
      <c r="M25" s="17">
        <f t="shared" si="13"/>
        <v>2.0616223416705002</v>
      </c>
      <c r="N25" s="17">
        <f t="shared" si="13"/>
        <v>1.2227889870798694</v>
      </c>
      <c r="O25" s="17">
        <f t="shared" si="13"/>
        <v>3.6286331074776579E-2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2.976901574356016E-3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2.9768387576041663E-3</v>
      </c>
      <c r="F31" s="17">
        <f>(SUMIFS(TARIMSALAG2,KAYNAK,A31,SEBEP,B31,SÜRE,"Uzun",BİLDİRİM,"Bildirimli",İL,$B$10,İLÇE,$B$11)/VLOOKUP($B$11,ABONE2,6,FALSE))</f>
        <v>3.0157418610186697E-4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2.5935380004760562E-4</v>
      </c>
      <c r="I31" s="17">
        <f>(SUMIFS(TICARETHANEAG2,KAYNAK,A31,SEBEP,B31,SÜRE,"Uzun",BİLDİRİM,"Bildirimli",İL,$B$10,İLÇE,$B$11)/VLOOKUP($B$11,ABONE2,9,FALSE))</f>
        <v>7.1130649003399498E-3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7.0871829533637534E-3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3.5408158380366896E-3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2.976901574356016E-3</v>
      </c>
      <c r="D33" s="17">
        <f t="shared" ref="D33:O33" si="14">SUM(D28:D32)</f>
        <v>0</v>
      </c>
      <c r="E33" s="17">
        <f t="shared" si="14"/>
        <v>2.9768387576041663E-3</v>
      </c>
      <c r="F33" s="17">
        <f t="shared" si="14"/>
        <v>3.0157418610186697E-4</v>
      </c>
      <c r="G33" s="17">
        <f t="shared" si="14"/>
        <v>0</v>
      </c>
      <c r="H33" s="17">
        <f t="shared" si="14"/>
        <v>2.5935380004760562E-4</v>
      </c>
      <c r="I33" s="17">
        <f t="shared" si="14"/>
        <v>7.1130649003399498E-3</v>
      </c>
      <c r="J33" s="17">
        <f t="shared" si="14"/>
        <v>0</v>
      </c>
      <c r="K33" s="17">
        <f t="shared" si="14"/>
        <v>7.0871829533637534E-3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3.5408158380366896E-3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3.7756624529131769E-2</v>
      </c>
      <c r="D17" s="17">
        <f t="shared" si="1"/>
        <v>0</v>
      </c>
      <c r="E17" s="17">
        <f t="shared" si="2"/>
        <v>3.77515456181109E-2</v>
      </c>
      <c r="F17" s="17">
        <f t="shared" si="3"/>
        <v>2.5621339732283348E-2</v>
      </c>
      <c r="G17" s="17">
        <v>0</v>
      </c>
      <c r="H17" s="17">
        <f t="shared" si="4"/>
        <v>2.5621339732283348E-2</v>
      </c>
      <c r="I17" s="17">
        <f t="shared" si="5"/>
        <v>3.8229436233213995E-2</v>
      </c>
      <c r="J17" s="17">
        <f t="shared" si="6"/>
        <v>20.98708973631749</v>
      </c>
      <c r="K17" s="17">
        <f t="shared" si="7"/>
        <v>0.20832701986637689</v>
      </c>
      <c r="L17" s="17">
        <f t="shared" si="8"/>
        <v>0</v>
      </c>
      <c r="M17" s="17">
        <f t="shared" si="9"/>
        <v>0</v>
      </c>
      <c r="N17" s="17">
        <f t="shared" si="10"/>
        <v>0</v>
      </c>
      <c r="O17" s="23">
        <f t="shared" si="11"/>
        <v>6.0588711954564445E-2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4.2231896611442055E-2</v>
      </c>
      <c r="D21" s="17">
        <f t="shared" si="1"/>
        <v>0</v>
      </c>
      <c r="E21" s="17">
        <f t="shared" si="2"/>
        <v>4.2226215699872047E-2</v>
      </c>
      <c r="F21" s="17">
        <f t="shared" si="3"/>
        <v>3.9157124107767061E-3</v>
      </c>
      <c r="G21" s="17">
        <v>0</v>
      </c>
      <c r="H21" s="17">
        <f t="shared" si="4"/>
        <v>3.9157124107767061E-3</v>
      </c>
      <c r="I21" s="17">
        <f t="shared" si="5"/>
        <v>0.10617620745130674</v>
      </c>
      <c r="J21" s="17">
        <f t="shared" si="6"/>
        <v>0</v>
      </c>
      <c r="K21" s="17">
        <f t="shared" si="7"/>
        <v>0.10531409294636024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5.0337388531235053E-2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3.4812593352199221E-3</v>
      </c>
      <c r="D22" s="17">
        <f t="shared" si="1"/>
        <v>0</v>
      </c>
      <c r="E22" s="17">
        <f t="shared" si="2"/>
        <v>3.4807910463666505E-3</v>
      </c>
      <c r="F22" s="17">
        <f t="shared" si="3"/>
        <v>5.1096109354667662E-3</v>
      </c>
      <c r="G22" s="17">
        <v>0</v>
      </c>
      <c r="H22" s="17">
        <f t="shared" si="4"/>
        <v>5.1096109354667662E-3</v>
      </c>
      <c r="I22" s="17">
        <f t="shared" si="5"/>
        <v>5.8809576441181061E-4</v>
      </c>
      <c r="J22" s="17">
        <f t="shared" si="6"/>
        <v>0</v>
      </c>
      <c r="K22" s="17">
        <f t="shared" si="7"/>
        <v>5.8332062786316773E-4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3.1055946717223021E-3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8.3469780475793745E-2</v>
      </c>
      <c r="D25" s="17">
        <f t="shared" ref="D25:O25" si="12">SUM(D15:D24)</f>
        <v>0</v>
      </c>
      <c r="E25" s="17">
        <f t="shared" si="12"/>
        <v>8.3458552364349597E-2</v>
      </c>
      <c r="F25" s="17">
        <f t="shared" si="12"/>
        <v>3.4646663078526818E-2</v>
      </c>
      <c r="G25" s="17">
        <f t="shared" si="12"/>
        <v>0</v>
      </c>
      <c r="H25" s="17">
        <f t="shared" si="12"/>
        <v>3.4646663078526818E-2</v>
      </c>
      <c r="I25" s="17">
        <f t="shared" si="12"/>
        <v>0.14499373944893257</v>
      </c>
      <c r="J25" s="17">
        <f t="shared" si="12"/>
        <v>20.98708973631749</v>
      </c>
      <c r="K25" s="17">
        <f t="shared" si="12"/>
        <v>0.31422443344060025</v>
      </c>
      <c r="L25" s="17">
        <f t="shared" si="12"/>
        <v>0</v>
      </c>
      <c r="M25" s="17">
        <f t="shared" si="12"/>
        <v>0</v>
      </c>
      <c r="N25" s="17">
        <f t="shared" si="12"/>
        <v>0</v>
      </c>
      <c r="O25" s="17">
        <f t="shared" si="12"/>
        <v>0.1140316951575218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1.1858849681771802E-2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1.1857254463896932E-2</v>
      </c>
      <c r="F31" s="17">
        <f>(SUMIFS(TARIMSALAG2,KAYNAK,A31,SEBEP,B31,SÜRE,"Uzun",BİLDİRİM,"Bildirimli",İL,$B$10,İLÇE,$B$11)/VLOOKUP($B$11,ABONE2,6,FALSE))</f>
        <v>2.6024295569405339E-3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2.6024295569405339E-3</v>
      </c>
      <c r="I31" s="17">
        <f>(SUMIFS(TICARETHANEAG2,KAYNAK,A31,SEBEP,B31,SÜRE,"Uzun",BİLDİRİM,"Bildirimli",İL,$B$10,İLÇE,$B$11)/VLOOKUP($B$11,ABONE2,9,FALSE))</f>
        <v>1.271007321749784E-2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1.2606871768295934E-2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1.1865384539864023E-2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1.1858849681771802E-2</v>
      </c>
      <c r="D33" s="17">
        <f t="shared" ref="D33:O33" si="13">SUM(D28:D32)</f>
        <v>0</v>
      </c>
      <c r="E33" s="17">
        <f t="shared" si="13"/>
        <v>1.1857254463896932E-2</v>
      </c>
      <c r="F33" s="17">
        <f t="shared" si="13"/>
        <v>2.6024295569405339E-3</v>
      </c>
      <c r="G33" s="17">
        <f t="shared" si="13"/>
        <v>0</v>
      </c>
      <c r="H33" s="17">
        <f t="shared" si="13"/>
        <v>2.6024295569405339E-3</v>
      </c>
      <c r="I33" s="17">
        <f t="shared" si="13"/>
        <v>1.271007321749784E-2</v>
      </c>
      <c r="J33" s="17">
        <f t="shared" si="13"/>
        <v>0</v>
      </c>
      <c r="K33" s="17">
        <f t="shared" si="13"/>
        <v>1.2606871768295934E-2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1.1865384539864023E-2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2023-08-01T12:33:30Z</dcterms:modified>
</cp:coreProperties>
</file>